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nikit\Downloads\"/>
    </mc:Choice>
  </mc:AlternateContent>
  <xr:revisionPtr revIDLastSave="0" documentId="13_ncr:1_{67410531-5CA5-4047-8E6D-D0F4D1C4830D}" xr6:coauthVersionLast="47" xr6:coauthVersionMax="47" xr10:uidLastSave="{00000000-0000-0000-0000-000000000000}"/>
  <bookViews>
    <workbookView xWindow="-108" yWindow="-108" windowWidth="23256" windowHeight="12456" firstSheet="10" activeTab="15" xr2:uid="{00000000-000D-0000-FFFF-FFFF00000000}"/>
  </bookViews>
  <sheets>
    <sheet name="Instructions" sheetId="2" r:id="rId1"/>
    <sheet name="Search_Term_Report" sheetId="3" r:id="rId2"/>
    <sheet name="Product_Master" sheetId="4" r:id="rId3"/>
    <sheet name="Campaign_List" sheetId="5" r:id="rId4"/>
    <sheet name="Seller_Notes" sheetId="6" r:id="rId5"/>
    <sheet name="Cleaning_Log" sheetId="7" r:id="rId6"/>
    <sheet name="Summary" sheetId="9" r:id="rId7"/>
    <sheet name="campaign-level PivotTable" sheetId="10" r:id="rId8"/>
    <sheet name="Match-Type Analysis PivotTable" sheetId="11" r:id="rId9"/>
    <sheet name="Placement Analysis PivotTable" sheetId="12" r:id="rId10"/>
    <sheet name="Search_Term_Analysis" sheetId="13" r:id="rId11"/>
    <sheet name="Clean_Data" sheetId="14" r:id="rId12"/>
    <sheet name="Product_lookup" sheetId="15" r:id="rId13"/>
    <sheet name="Analysis" sheetId="16" r:id="rId14"/>
    <sheet name="Action_List" sheetId="8" r:id="rId15"/>
    <sheet name="Dashboard" sheetId="1" r:id="rId16"/>
  </sheets>
  <definedNames>
    <definedName name="_xlnm._FilterDatabase" localSheetId="14" hidden="1">Action_List!$A$1:$A$2</definedName>
    <definedName name="_xlnm._FilterDatabase" localSheetId="11" hidden="1">Clean_Data!$A$1:$AG$3000</definedName>
    <definedName name="_xlnm._FilterDatabase" localSheetId="10" hidden="1">Search_Term_Analysis!$A$1:$I$530</definedName>
    <definedName name="_xlnm._FilterDatabase" localSheetId="1" hidden="1">Search_Term_Report!$A$1:$Z$970</definedName>
    <definedName name="_xlnm.Print_Area" localSheetId="15">Dashboard!$B$2:$L$43</definedName>
  </definedNames>
  <calcPr calcId="191029" forceFullCalc="1"/>
  <pivotCaches>
    <pivotCache cacheId="0"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000" i="14" l="1"/>
  <c r="AE3000" i="14"/>
  <c r="AD3000" i="14"/>
  <c r="AG3000" i="14" s="1"/>
  <c r="AC3000" i="14"/>
  <c r="AB3000" i="14"/>
  <c r="AA3000" i="14"/>
  <c r="V3000" i="14"/>
  <c r="U3000" i="14"/>
  <c r="T3000" i="14"/>
  <c r="O3000" i="14"/>
  <c r="N3000" i="14"/>
  <c r="AF2999" i="14"/>
  <c r="AE2999" i="14"/>
  <c r="AD2999" i="14"/>
  <c r="AG2999" i="14" s="1"/>
  <c r="AC2999" i="14"/>
  <c r="AB2999" i="14"/>
  <c r="AA2999" i="14"/>
  <c r="V2999" i="14"/>
  <c r="U2999" i="14"/>
  <c r="T2999" i="14"/>
  <c r="O2999" i="14"/>
  <c r="N2999" i="14"/>
  <c r="AF2998" i="14"/>
  <c r="AE2998" i="14"/>
  <c r="AD2998" i="14"/>
  <c r="AG2998" i="14" s="1"/>
  <c r="AC2998" i="14"/>
  <c r="AB2998" i="14"/>
  <c r="AA2998" i="14"/>
  <c r="V2998" i="14"/>
  <c r="U2998" i="14"/>
  <c r="T2998" i="14"/>
  <c r="O2998" i="14"/>
  <c r="N2998" i="14"/>
  <c r="AF2997" i="14"/>
  <c r="AE2997" i="14"/>
  <c r="AD2997" i="14"/>
  <c r="AG2997" i="14" s="1"/>
  <c r="AC2997" i="14" s="1"/>
  <c r="AB2997" i="14"/>
  <c r="AA2997" i="14"/>
  <c r="V2997" i="14"/>
  <c r="U2997" i="14"/>
  <c r="T2997" i="14"/>
  <c r="O2997" i="14"/>
  <c r="N2997" i="14"/>
  <c r="AF2996" i="14"/>
  <c r="AE2996" i="14"/>
  <c r="AD2996" i="14"/>
  <c r="AG2996" i="14" s="1"/>
  <c r="AC2996" i="14"/>
  <c r="AB2996" i="14"/>
  <c r="AA2996" i="14"/>
  <c r="V2996" i="14"/>
  <c r="U2996" i="14"/>
  <c r="T2996" i="14"/>
  <c r="O2996" i="14"/>
  <c r="N2996" i="14"/>
  <c r="AF2995" i="14"/>
  <c r="AE2995" i="14"/>
  <c r="AD2995" i="14"/>
  <c r="AA2995" i="14"/>
  <c r="V2995" i="14"/>
  <c r="U2995" i="14"/>
  <c r="T2995" i="14"/>
  <c r="O2995" i="14"/>
  <c r="N2995" i="14"/>
  <c r="AF2994" i="14"/>
  <c r="AE2994" i="14"/>
  <c r="AD2994" i="14"/>
  <c r="AA2994" i="14"/>
  <c r="V2994" i="14"/>
  <c r="U2994" i="14"/>
  <c r="T2994" i="14"/>
  <c r="O2994" i="14"/>
  <c r="N2994" i="14"/>
  <c r="AF2993" i="14"/>
  <c r="AE2993" i="14"/>
  <c r="AD2993" i="14"/>
  <c r="AB2993" i="14" s="1"/>
  <c r="AA2993" i="14"/>
  <c r="V2993" i="14"/>
  <c r="U2993" i="14"/>
  <c r="T2993" i="14"/>
  <c r="O2993" i="14"/>
  <c r="N2993" i="14"/>
  <c r="AF2992" i="14"/>
  <c r="AE2992" i="14"/>
  <c r="AD2992" i="14"/>
  <c r="AA2992" i="14"/>
  <c r="V2992" i="14"/>
  <c r="U2992" i="14"/>
  <c r="T2992" i="14"/>
  <c r="O2992" i="14"/>
  <c r="N2992" i="14"/>
  <c r="AF2991" i="14"/>
  <c r="AE2991" i="14"/>
  <c r="AD2991" i="14"/>
  <c r="AA2991" i="14"/>
  <c r="V2991" i="14"/>
  <c r="U2991" i="14"/>
  <c r="T2991" i="14"/>
  <c r="O2991" i="14"/>
  <c r="N2991" i="14"/>
  <c r="AF2990" i="14"/>
  <c r="AE2990" i="14"/>
  <c r="AD2990" i="14"/>
  <c r="AA2990" i="14"/>
  <c r="V2990" i="14"/>
  <c r="U2990" i="14"/>
  <c r="T2990" i="14"/>
  <c r="O2990" i="14"/>
  <c r="N2990" i="14"/>
  <c r="AF2989" i="14"/>
  <c r="AE2989" i="14"/>
  <c r="AD2989" i="14"/>
  <c r="AA2989" i="14"/>
  <c r="V2989" i="14"/>
  <c r="U2989" i="14"/>
  <c r="T2989" i="14"/>
  <c r="O2989" i="14"/>
  <c r="N2989" i="14"/>
  <c r="AF2988" i="14"/>
  <c r="AE2988" i="14"/>
  <c r="AD2988" i="14"/>
  <c r="AA2988" i="14"/>
  <c r="V2988" i="14"/>
  <c r="U2988" i="14"/>
  <c r="T2988" i="14"/>
  <c r="O2988" i="14"/>
  <c r="N2988" i="14"/>
  <c r="AF2987" i="14"/>
  <c r="AE2987" i="14"/>
  <c r="AD2987" i="14"/>
  <c r="AA2987" i="14"/>
  <c r="V2987" i="14"/>
  <c r="U2987" i="14"/>
  <c r="T2987" i="14"/>
  <c r="O2987" i="14"/>
  <c r="N2987" i="14"/>
  <c r="AF2986" i="14"/>
  <c r="AE2986" i="14"/>
  <c r="AD2986" i="14"/>
  <c r="AA2986" i="14"/>
  <c r="V2986" i="14"/>
  <c r="U2986" i="14"/>
  <c r="T2986" i="14"/>
  <c r="O2986" i="14"/>
  <c r="N2986" i="14"/>
  <c r="AF2985" i="14"/>
  <c r="AE2985" i="14"/>
  <c r="AD2985" i="14"/>
  <c r="AA2985" i="14"/>
  <c r="V2985" i="14"/>
  <c r="U2985" i="14"/>
  <c r="T2985" i="14"/>
  <c r="O2985" i="14"/>
  <c r="N2985" i="14"/>
  <c r="AF2984" i="14"/>
  <c r="AE2984" i="14"/>
  <c r="AD2984" i="14"/>
  <c r="AA2984" i="14"/>
  <c r="V2984" i="14"/>
  <c r="U2984" i="14"/>
  <c r="T2984" i="14"/>
  <c r="O2984" i="14"/>
  <c r="N2984" i="14"/>
  <c r="AF2983" i="14"/>
  <c r="AE2983" i="14"/>
  <c r="AD2983" i="14"/>
  <c r="AA2983" i="14"/>
  <c r="V2983" i="14"/>
  <c r="U2983" i="14"/>
  <c r="T2983" i="14"/>
  <c r="O2983" i="14"/>
  <c r="N2983" i="14"/>
  <c r="AF2982" i="14"/>
  <c r="AE2982" i="14"/>
  <c r="AD2982" i="14"/>
  <c r="AA2982" i="14"/>
  <c r="V2982" i="14"/>
  <c r="U2982" i="14"/>
  <c r="T2982" i="14"/>
  <c r="O2982" i="14"/>
  <c r="N2982" i="14"/>
  <c r="AF2981" i="14"/>
  <c r="AE2981" i="14"/>
  <c r="AD2981" i="14"/>
  <c r="AA2981" i="14"/>
  <c r="V2981" i="14"/>
  <c r="U2981" i="14"/>
  <c r="T2981" i="14"/>
  <c r="O2981" i="14"/>
  <c r="N2981" i="14"/>
  <c r="AF2980" i="14"/>
  <c r="AE2980" i="14"/>
  <c r="AD2980" i="14"/>
  <c r="AA2980" i="14"/>
  <c r="V2980" i="14"/>
  <c r="U2980" i="14"/>
  <c r="T2980" i="14"/>
  <c r="O2980" i="14"/>
  <c r="N2980" i="14"/>
  <c r="AF2979" i="14"/>
  <c r="AE2979" i="14"/>
  <c r="AD2979" i="14"/>
  <c r="AA2979" i="14"/>
  <c r="V2979" i="14"/>
  <c r="U2979" i="14"/>
  <c r="T2979" i="14"/>
  <c r="O2979" i="14"/>
  <c r="N2979" i="14"/>
  <c r="AF2978" i="14"/>
  <c r="AE2978" i="14"/>
  <c r="AD2978" i="14"/>
  <c r="AA2978" i="14"/>
  <c r="V2978" i="14"/>
  <c r="U2978" i="14"/>
  <c r="T2978" i="14"/>
  <c r="O2978" i="14"/>
  <c r="N2978" i="14"/>
  <c r="AF2977" i="14"/>
  <c r="AE2977" i="14"/>
  <c r="AD2977" i="14"/>
  <c r="AA2977" i="14"/>
  <c r="V2977" i="14"/>
  <c r="U2977" i="14"/>
  <c r="T2977" i="14"/>
  <c r="O2977" i="14"/>
  <c r="N2977" i="14"/>
  <c r="AF2976" i="14"/>
  <c r="AE2976" i="14"/>
  <c r="AD2976" i="14"/>
  <c r="AA2976" i="14"/>
  <c r="V2976" i="14"/>
  <c r="U2976" i="14"/>
  <c r="T2976" i="14"/>
  <c r="O2976" i="14"/>
  <c r="N2976" i="14"/>
  <c r="AF2975" i="14"/>
  <c r="AE2975" i="14"/>
  <c r="AD2975" i="14"/>
  <c r="AA2975" i="14"/>
  <c r="V2975" i="14"/>
  <c r="U2975" i="14"/>
  <c r="T2975" i="14"/>
  <c r="O2975" i="14"/>
  <c r="N2975" i="14"/>
  <c r="AF2974" i="14"/>
  <c r="AE2974" i="14"/>
  <c r="AD2974" i="14"/>
  <c r="AA2974" i="14"/>
  <c r="V2974" i="14"/>
  <c r="U2974" i="14"/>
  <c r="T2974" i="14"/>
  <c r="O2974" i="14"/>
  <c r="N2974" i="14"/>
  <c r="AF2973" i="14"/>
  <c r="AE2973" i="14"/>
  <c r="AD2973" i="14"/>
  <c r="AA2973" i="14"/>
  <c r="V2973" i="14"/>
  <c r="U2973" i="14"/>
  <c r="T2973" i="14"/>
  <c r="O2973" i="14"/>
  <c r="N2973" i="14"/>
  <c r="AF2972" i="14"/>
  <c r="AE2972" i="14"/>
  <c r="AD2972" i="14"/>
  <c r="AA2972" i="14"/>
  <c r="V2972" i="14"/>
  <c r="U2972" i="14"/>
  <c r="T2972" i="14"/>
  <c r="O2972" i="14"/>
  <c r="N2972" i="14"/>
  <c r="AF2971" i="14"/>
  <c r="AE2971" i="14"/>
  <c r="AD2971" i="14"/>
  <c r="AA2971" i="14"/>
  <c r="V2971" i="14"/>
  <c r="U2971" i="14"/>
  <c r="T2971" i="14"/>
  <c r="O2971" i="14"/>
  <c r="N2971" i="14"/>
  <c r="AF2970" i="14"/>
  <c r="AE2970" i="14"/>
  <c r="AD2970" i="14"/>
  <c r="AA2970" i="14"/>
  <c r="V2970" i="14"/>
  <c r="U2970" i="14"/>
  <c r="T2970" i="14"/>
  <c r="O2970" i="14"/>
  <c r="N2970" i="14"/>
  <c r="AF2969" i="14"/>
  <c r="AE2969" i="14"/>
  <c r="AD2969" i="14"/>
  <c r="AA2969" i="14"/>
  <c r="V2969" i="14"/>
  <c r="U2969" i="14"/>
  <c r="T2969" i="14"/>
  <c r="O2969" i="14"/>
  <c r="N2969" i="14"/>
  <c r="AF2968" i="14"/>
  <c r="AE2968" i="14"/>
  <c r="AD2968" i="14"/>
  <c r="AA2968" i="14"/>
  <c r="V2968" i="14"/>
  <c r="U2968" i="14"/>
  <c r="T2968" i="14"/>
  <c r="O2968" i="14"/>
  <c r="N2968" i="14"/>
  <c r="AF2967" i="14"/>
  <c r="AE2967" i="14"/>
  <c r="AD2967" i="14"/>
  <c r="AA2967" i="14"/>
  <c r="V2967" i="14"/>
  <c r="U2967" i="14"/>
  <c r="T2967" i="14"/>
  <c r="O2967" i="14"/>
  <c r="N2967" i="14"/>
  <c r="AF2966" i="14"/>
  <c r="AE2966" i="14"/>
  <c r="AD2966" i="14"/>
  <c r="AA2966" i="14"/>
  <c r="V2966" i="14"/>
  <c r="U2966" i="14"/>
  <c r="T2966" i="14"/>
  <c r="O2966" i="14"/>
  <c r="N2966" i="14"/>
  <c r="AF2965" i="14"/>
  <c r="AE2965" i="14"/>
  <c r="AD2965" i="14"/>
  <c r="AA2965" i="14"/>
  <c r="V2965" i="14"/>
  <c r="U2965" i="14"/>
  <c r="T2965" i="14"/>
  <c r="O2965" i="14"/>
  <c r="N2965" i="14"/>
  <c r="AF2964" i="14"/>
  <c r="AE2964" i="14"/>
  <c r="AD2964" i="14"/>
  <c r="AA2964" i="14"/>
  <c r="V2964" i="14"/>
  <c r="U2964" i="14"/>
  <c r="T2964" i="14"/>
  <c r="O2964" i="14"/>
  <c r="N2964" i="14"/>
  <c r="AF2963" i="14"/>
  <c r="AE2963" i="14"/>
  <c r="AD2963" i="14"/>
  <c r="AA2963" i="14"/>
  <c r="V2963" i="14"/>
  <c r="U2963" i="14"/>
  <c r="T2963" i="14"/>
  <c r="O2963" i="14"/>
  <c r="N2963" i="14"/>
  <c r="AF2962" i="14"/>
  <c r="AE2962" i="14"/>
  <c r="AD2962" i="14"/>
  <c r="AA2962" i="14"/>
  <c r="V2962" i="14"/>
  <c r="U2962" i="14"/>
  <c r="T2962" i="14"/>
  <c r="O2962" i="14"/>
  <c r="N2962" i="14"/>
  <c r="AF2961" i="14"/>
  <c r="AE2961" i="14"/>
  <c r="AD2961" i="14"/>
  <c r="AA2961" i="14"/>
  <c r="V2961" i="14"/>
  <c r="U2961" i="14"/>
  <c r="T2961" i="14"/>
  <c r="O2961" i="14"/>
  <c r="N2961" i="14"/>
  <c r="AF2960" i="14"/>
  <c r="AE2960" i="14"/>
  <c r="AD2960" i="14"/>
  <c r="AA2960" i="14"/>
  <c r="V2960" i="14"/>
  <c r="U2960" i="14"/>
  <c r="T2960" i="14"/>
  <c r="O2960" i="14"/>
  <c r="N2960" i="14"/>
  <c r="AF2959" i="14"/>
  <c r="AE2959" i="14"/>
  <c r="AD2959" i="14"/>
  <c r="AA2959" i="14"/>
  <c r="V2959" i="14"/>
  <c r="U2959" i="14"/>
  <c r="T2959" i="14"/>
  <c r="O2959" i="14"/>
  <c r="N2959" i="14"/>
  <c r="AF2958" i="14"/>
  <c r="AE2958" i="14"/>
  <c r="AD2958" i="14"/>
  <c r="AA2958" i="14"/>
  <c r="V2958" i="14"/>
  <c r="U2958" i="14"/>
  <c r="T2958" i="14"/>
  <c r="O2958" i="14"/>
  <c r="N2958" i="14"/>
  <c r="AF2957" i="14"/>
  <c r="AE2957" i="14"/>
  <c r="AD2957" i="14"/>
  <c r="AA2957" i="14"/>
  <c r="V2957" i="14"/>
  <c r="U2957" i="14"/>
  <c r="T2957" i="14"/>
  <c r="O2957" i="14"/>
  <c r="N2957" i="14"/>
  <c r="AF2956" i="14"/>
  <c r="AE2956" i="14"/>
  <c r="AD2956" i="14"/>
  <c r="AA2956" i="14"/>
  <c r="V2956" i="14"/>
  <c r="U2956" i="14"/>
  <c r="T2956" i="14"/>
  <c r="O2956" i="14"/>
  <c r="N2956" i="14"/>
  <c r="AF2955" i="14"/>
  <c r="AE2955" i="14"/>
  <c r="AD2955" i="14"/>
  <c r="AA2955" i="14"/>
  <c r="V2955" i="14"/>
  <c r="U2955" i="14"/>
  <c r="T2955" i="14"/>
  <c r="O2955" i="14"/>
  <c r="N2955" i="14"/>
  <c r="AF2954" i="14"/>
  <c r="AE2954" i="14"/>
  <c r="AD2954" i="14"/>
  <c r="AA2954" i="14"/>
  <c r="V2954" i="14"/>
  <c r="U2954" i="14"/>
  <c r="T2954" i="14"/>
  <c r="O2954" i="14"/>
  <c r="N2954" i="14"/>
  <c r="AF2953" i="14"/>
  <c r="AE2953" i="14"/>
  <c r="AD2953" i="14"/>
  <c r="AA2953" i="14"/>
  <c r="V2953" i="14"/>
  <c r="U2953" i="14"/>
  <c r="T2953" i="14"/>
  <c r="O2953" i="14"/>
  <c r="N2953" i="14"/>
  <c r="AF2952" i="14"/>
  <c r="AE2952" i="14"/>
  <c r="AD2952" i="14"/>
  <c r="AA2952" i="14"/>
  <c r="V2952" i="14"/>
  <c r="U2952" i="14"/>
  <c r="T2952" i="14"/>
  <c r="O2952" i="14"/>
  <c r="N2952" i="14"/>
  <c r="AF2951" i="14"/>
  <c r="AE2951" i="14"/>
  <c r="AD2951" i="14"/>
  <c r="AA2951" i="14"/>
  <c r="V2951" i="14"/>
  <c r="U2951" i="14"/>
  <c r="T2951" i="14"/>
  <c r="O2951" i="14"/>
  <c r="N2951" i="14"/>
  <c r="AF2950" i="14"/>
  <c r="AE2950" i="14"/>
  <c r="AD2950" i="14"/>
  <c r="AA2950" i="14"/>
  <c r="V2950" i="14"/>
  <c r="U2950" i="14"/>
  <c r="T2950" i="14"/>
  <c r="O2950" i="14"/>
  <c r="N2950" i="14"/>
  <c r="AF2949" i="14"/>
  <c r="AE2949" i="14"/>
  <c r="AD2949" i="14"/>
  <c r="AA2949" i="14"/>
  <c r="V2949" i="14"/>
  <c r="U2949" i="14"/>
  <c r="T2949" i="14"/>
  <c r="O2949" i="14"/>
  <c r="N2949" i="14"/>
  <c r="AF2948" i="14"/>
  <c r="AE2948" i="14"/>
  <c r="AD2948" i="14"/>
  <c r="AA2948" i="14"/>
  <c r="V2948" i="14"/>
  <c r="U2948" i="14"/>
  <c r="T2948" i="14"/>
  <c r="O2948" i="14"/>
  <c r="N2948" i="14"/>
  <c r="AF2947" i="14"/>
  <c r="AE2947" i="14"/>
  <c r="AD2947" i="14"/>
  <c r="AA2947" i="14"/>
  <c r="V2947" i="14"/>
  <c r="U2947" i="14"/>
  <c r="T2947" i="14"/>
  <c r="O2947" i="14"/>
  <c r="N2947" i="14"/>
  <c r="AF2946" i="14"/>
  <c r="AE2946" i="14"/>
  <c r="AD2946" i="14"/>
  <c r="AA2946" i="14"/>
  <c r="V2946" i="14"/>
  <c r="U2946" i="14"/>
  <c r="T2946" i="14"/>
  <c r="O2946" i="14"/>
  <c r="N2946" i="14"/>
  <c r="AF2945" i="14"/>
  <c r="AE2945" i="14"/>
  <c r="AD2945" i="14"/>
  <c r="AA2945" i="14"/>
  <c r="V2945" i="14"/>
  <c r="U2945" i="14"/>
  <c r="T2945" i="14"/>
  <c r="O2945" i="14"/>
  <c r="N2945" i="14"/>
  <c r="AF2944" i="14"/>
  <c r="AE2944" i="14"/>
  <c r="AD2944" i="14"/>
  <c r="AA2944" i="14"/>
  <c r="V2944" i="14"/>
  <c r="U2944" i="14"/>
  <c r="T2944" i="14"/>
  <c r="O2944" i="14"/>
  <c r="N2944" i="14"/>
  <c r="AF2943" i="14"/>
  <c r="AE2943" i="14"/>
  <c r="AD2943" i="14"/>
  <c r="AB2943" i="14" s="1"/>
  <c r="AA2943" i="14"/>
  <c r="V2943" i="14"/>
  <c r="U2943" i="14"/>
  <c r="T2943" i="14"/>
  <c r="O2943" i="14"/>
  <c r="N2943" i="14"/>
  <c r="AF2942" i="14"/>
  <c r="AE2942" i="14"/>
  <c r="AD2942" i="14"/>
  <c r="AA2942" i="14"/>
  <c r="V2942" i="14"/>
  <c r="U2942" i="14"/>
  <c r="T2942" i="14"/>
  <c r="O2942" i="14"/>
  <c r="N2942" i="14"/>
  <c r="AF2941" i="14"/>
  <c r="AE2941" i="14"/>
  <c r="AD2941" i="14"/>
  <c r="AA2941" i="14"/>
  <c r="V2941" i="14"/>
  <c r="U2941" i="14"/>
  <c r="T2941" i="14"/>
  <c r="O2941" i="14"/>
  <c r="N2941" i="14"/>
  <c r="AF2940" i="14"/>
  <c r="AE2940" i="14"/>
  <c r="AD2940" i="14"/>
  <c r="AA2940" i="14"/>
  <c r="V2940" i="14"/>
  <c r="U2940" i="14"/>
  <c r="T2940" i="14"/>
  <c r="O2940" i="14"/>
  <c r="N2940" i="14"/>
  <c r="AF2939" i="14"/>
  <c r="AE2939" i="14"/>
  <c r="AD2939" i="14"/>
  <c r="AA2939" i="14"/>
  <c r="V2939" i="14"/>
  <c r="U2939" i="14"/>
  <c r="T2939" i="14"/>
  <c r="O2939" i="14"/>
  <c r="N2939" i="14"/>
  <c r="AF2938" i="14"/>
  <c r="AE2938" i="14"/>
  <c r="AD2938" i="14"/>
  <c r="AA2938" i="14"/>
  <c r="V2938" i="14"/>
  <c r="U2938" i="14"/>
  <c r="T2938" i="14"/>
  <c r="O2938" i="14"/>
  <c r="N2938" i="14"/>
  <c r="AF2937" i="14"/>
  <c r="AE2937" i="14"/>
  <c r="AD2937" i="14"/>
  <c r="AA2937" i="14"/>
  <c r="V2937" i="14"/>
  <c r="U2937" i="14"/>
  <c r="T2937" i="14"/>
  <c r="O2937" i="14"/>
  <c r="N2937" i="14"/>
  <c r="AF2936" i="14"/>
  <c r="AE2936" i="14"/>
  <c r="AD2936" i="14"/>
  <c r="AA2936" i="14"/>
  <c r="V2936" i="14"/>
  <c r="U2936" i="14"/>
  <c r="T2936" i="14"/>
  <c r="O2936" i="14"/>
  <c r="N2936" i="14"/>
  <c r="AF2935" i="14"/>
  <c r="AE2935" i="14"/>
  <c r="AD2935" i="14"/>
  <c r="AA2935" i="14"/>
  <c r="V2935" i="14"/>
  <c r="U2935" i="14"/>
  <c r="T2935" i="14"/>
  <c r="O2935" i="14"/>
  <c r="N2935" i="14"/>
  <c r="AF2934" i="14"/>
  <c r="AE2934" i="14"/>
  <c r="AD2934" i="14"/>
  <c r="AA2934" i="14"/>
  <c r="V2934" i="14"/>
  <c r="U2934" i="14"/>
  <c r="T2934" i="14"/>
  <c r="O2934" i="14"/>
  <c r="N2934" i="14"/>
  <c r="AF2933" i="14"/>
  <c r="AE2933" i="14"/>
  <c r="AD2933" i="14"/>
  <c r="AA2933" i="14"/>
  <c r="V2933" i="14"/>
  <c r="U2933" i="14"/>
  <c r="T2933" i="14"/>
  <c r="O2933" i="14"/>
  <c r="N2933" i="14"/>
  <c r="AF2932" i="14"/>
  <c r="AE2932" i="14"/>
  <c r="AD2932" i="14"/>
  <c r="AA2932" i="14"/>
  <c r="V2932" i="14"/>
  <c r="U2932" i="14"/>
  <c r="T2932" i="14"/>
  <c r="O2932" i="14"/>
  <c r="N2932" i="14"/>
  <c r="AF2931" i="14"/>
  <c r="AE2931" i="14"/>
  <c r="AD2931" i="14"/>
  <c r="AA2931" i="14"/>
  <c r="V2931" i="14"/>
  <c r="U2931" i="14"/>
  <c r="T2931" i="14"/>
  <c r="O2931" i="14"/>
  <c r="N2931" i="14"/>
  <c r="AF2930" i="14"/>
  <c r="AE2930" i="14"/>
  <c r="AD2930" i="14"/>
  <c r="AA2930" i="14"/>
  <c r="V2930" i="14"/>
  <c r="U2930" i="14"/>
  <c r="T2930" i="14"/>
  <c r="O2930" i="14"/>
  <c r="N2930" i="14"/>
  <c r="AF2929" i="14"/>
  <c r="AE2929" i="14"/>
  <c r="AD2929" i="14"/>
  <c r="AA2929" i="14"/>
  <c r="V2929" i="14"/>
  <c r="U2929" i="14"/>
  <c r="T2929" i="14"/>
  <c r="O2929" i="14"/>
  <c r="N2929" i="14"/>
  <c r="AF2928" i="14"/>
  <c r="AE2928" i="14"/>
  <c r="AD2928" i="14"/>
  <c r="AA2928" i="14"/>
  <c r="V2928" i="14"/>
  <c r="U2928" i="14"/>
  <c r="T2928" i="14"/>
  <c r="O2928" i="14"/>
  <c r="N2928" i="14"/>
  <c r="AF2927" i="14"/>
  <c r="AE2927" i="14"/>
  <c r="AD2927" i="14"/>
  <c r="AA2927" i="14"/>
  <c r="V2927" i="14"/>
  <c r="U2927" i="14"/>
  <c r="T2927" i="14"/>
  <c r="O2927" i="14"/>
  <c r="N2927" i="14"/>
  <c r="AF2926" i="14"/>
  <c r="AE2926" i="14"/>
  <c r="AD2926" i="14"/>
  <c r="AA2926" i="14"/>
  <c r="V2926" i="14"/>
  <c r="U2926" i="14"/>
  <c r="T2926" i="14"/>
  <c r="O2926" i="14"/>
  <c r="N2926" i="14"/>
  <c r="AF2925" i="14"/>
  <c r="AE2925" i="14"/>
  <c r="AD2925" i="14"/>
  <c r="AA2925" i="14"/>
  <c r="V2925" i="14"/>
  <c r="U2925" i="14"/>
  <c r="T2925" i="14"/>
  <c r="O2925" i="14"/>
  <c r="N2925" i="14"/>
  <c r="AF2924" i="14"/>
  <c r="AE2924" i="14"/>
  <c r="AD2924" i="14"/>
  <c r="AA2924" i="14"/>
  <c r="V2924" i="14"/>
  <c r="U2924" i="14"/>
  <c r="T2924" i="14"/>
  <c r="O2924" i="14"/>
  <c r="N2924" i="14"/>
  <c r="AF2923" i="14"/>
  <c r="AE2923" i="14"/>
  <c r="AD2923" i="14"/>
  <c r="AA2923" i="14"/>
  <c r="V2923" i="14"/>
  <c r="U2923" i="14"/>
  <c r="T2923" i="14"/>
  <c r="O2923" i="14"/>
  <c r="N2923" i="14"/>
  <c r="AF2922" i="14"/>
  <c r="AE2922" i="14"/>
  <c r="AD2922" i="14"/>
  <c r="AA2922" i="14"/>
  <c r="V2922" i="14"/>
  <c r="U2922" i="14"/>
  <c r="T2922" i="14"/>
  <c r="O2922" i="14"/>
  <c r="N2922" i="14"/>
  <c r="AF2921" i="14"/>
  <c r="AE2921" i="14"/>
  <c r="AD2921" i="14"/>
  <c r="AA2921" i="14"/>
  <c r="V2921" i="14"/>
  <c r="U2921" i="14"/>
  <c r="T2921" i="14"/>
  <c r="O2921" i="14"/>
  <c r="N2921" i="14"/>
  <c r="AF2920" i="14"/>
  <c r="AE2920" i="14"/>
  <c r="AD2920" i="14"/>
  <c r="AA2920" i="14"/>
  <c r="V2920" i="14"/>
  <c r="U2920" i="14"/>
  <c r="T2920" i="14"/>
  <c r="O2920" i="14"/>
  <c r="N2920" i="14"/>
  <c r="AF2919" i="14"/>
  <c r="AE2919" i="14"/>
  <c r="AD2919" i="14"/>
  <c r="AA2919" i="14"/>
  <c r="V2919" i="14"/>
  <c r="U2919" i="14"/>
  <c r="T2919" i="14"/>
  <c r="O2919" i="14"/>
  <c r="N2919" i="14"/>
  <c r="AF2918" i="14"/>
  <c r="AE2918" i="14"/>
  <c r="AD2918" i="14"/>
  <c r="AA2918" i="14"/>
  <c r="V2918" i="14"/>
  <c r="U2918" i="14"/>
  <c r="T2918" i="14"/>
  <c r="O2918" i="14"/>
  <c r="N2918" i="14"/>
  <c r="AF2917" i="14"/>
  <c r="AE2917" i="14"/>
  <c r="AD2917" i="14"/>
  <c r="AA2917" i="14"/>
  <c r="V2917" i="14"/>
  <c r="U2917" i="14"/>
  <c r="T2917" i="14"/>
  <c r="O2917" i="14"/>
  <c r="N2917" i="14"/>
  <c r="AF2916" i="14"/>
  <c r="AE2916" i="14"/>
  <c r="AD2916" i="14"/>
  <c r="AA2916" i="14"/>
  <c r="V2916" i="14"/>
  <c r="U2916" i="14"/>
  <c r="T2916" i="14"/>
  <c r="O2916" i="14"/>
  <c r="N2916" i="14"/>
  <c r="AF2915" i="14"/>
  <c r="AE2915" i="14"/>
  <c r="AD2915" i="14"/>
  <c r="AA2915" i="14"/>
  <c r="V2915" i="14"/>
  <c r="U2915" i="14"/>
  <c r="T2915" i="14"/>
  <c r="O2915" i="14"/>
  <c r="N2915" i="14"/>
  <c r="AF2914" i="14"/>
  <c r="AE2914" i="14"/>
  <c r="AD2914" i="14"/>
  <c r="AA2914" i="14"/>
  <c r="V2914" i="14"/>
  <c r="U2914" i="14"/>
  <c r="T2914" i="14"/>
  <c r="O2914" i="14"/>
  <c r="N2914" i="14"/>
  <c r="AF2913" i="14"/>
  <c r="AE2913" i="14"/>
  <c r="AD2913" i="14"/>
  <c r="AA2913" i="14"/>
  <c r="V2913" i="14"/>
  <c r="U2913" i="14"/>
  <c r="T2913" i="14"/>
  <c r="O2913" i="14"/>
  <c r="N2913" i="14"/>
  <c r="AF2912" i="14"/>
  <c r="AE2912" i="14"/>
  <c r="AD2912" i="14"/>
  <c r="AA2912" i="14"/>
  <c r="V2912" i="14"/>
  <c r="U2912" i="14"/>
  <c r="T2912" i="14"/>
  <c r="O2912" i="14"/>
  <c r="N2912" i="14"/>
  <c r="AF2911" i="14"/>
  <c r="AE2911" i="14"/>
  <c r="AD2911" i="14"/>
  <c r="AA2911" i="14"/>
  <c r="V2911" i="14"/>
  <c r="U2911" i="14"/>
  <c r="T2911" i="14"/>
  <c r="O2911" i="14"/>
  <c r="N2911" i="14"/>
  <c r="AF2910" i="14"/>
  <c r="AE2910" i="14"/>
  <c r="AD2910" i="14"/>
  <c r="AA2910" i="14"/>
  <c r="V2910" i="14"/>
  <c r="U2910" i="14"/>
  <c r="T2910" i="14"/>
  <c r="O2910" i="14"/>
  <c r="N2910" i="14"/>
  <c r="AF2909" i="14"/>
  <c r="AE2909" i="14"/>
  <c r="AD2909" i="14"/>
  <c r="AA2909" i="14"/>
  <c r="V2909" i="14"/>
  <c r="U2909" i="14"/>
  <c r="T2909" i="14"/>
  <c r="O2909" i="14"/>
  <c r="N2909" i="14"/>
  <c r="AF2908" i="14"/>
  <c r="AE2908" i="14"/>
  <c r="AD2908" i="14"/>
  <c r="AA2908" i="14"/>
  <c r="V2908" i="14"/>
  <c r="U2908" i="14"/>
  <c r="T2908" i="14"/>
  <c r="O2908" i="14"/>
  <c r="N2908" i="14"/>
  <c r="AF2907" i="14"/>
  <c r="AE2907" i="14"/>
  <c r="AD2907" i="14"/>
  <c r="AA2907" i="14"/>
  <c r="V2907" i="14"/>
  <c r="U2907" i="14"/>
  <c r="T2907" i="14"/>
  <c r="O2907" i="14"/>
  <c r="N2907" i="14"/>
  <c r="AF2906" i="14"/>
  <c r="AE2906" i="14"/>
  <c r="AD2906" i="14"/>
  <c r="AA2906" i="14"/>
  <c r="V2906" i="14"/>
  <c r="U2906" i="14"/>
  <c r="T2906" i="14"/>
  <c r="O2906" i="14"/>
  <c r="N2906" i="14"/>
  <c r="AF2905" i="14"/>
  <c r="AE2905" i="14"/>
  <c r="AD2905" i="14"/>
  <c r="AA2905" i="14"/>
  <c r="V2905" i="14"/>
  <c r="U2905" i="14"/>
  <c r="T2905" i="14"/>
  <c r="O2905" i="14"/>
  <c r="N2905" i="14"/>
  <c r="AF2904" i="14"/>
  <c r="AE2904" i="14"/>
  <c r="AD2904" i="14"/>
  <c r="AA2904" i="14"/>
  <c r="V2904" i="14"/>
  <c r="U2904" i="14"/>
  <c r="T2904" i="14"/>
  <c r="O2904" i="14"/>
  <c r="N2904" i="14"/>
  <c r="AF2903" i="14"/>
  <c r="AE2903" i="14"/>
  <c r="AD2903" i="14"/>
  <c r="AA2903" i="14"/>
  <c r="V2903" i="14"/>
  <c r="U2903" i="14"/>
  <c r="T2903" i="14"/>
  <c r="O2903" i="14"/>
  <c r="N2903" i="14"/>
  <c r="AF2902" i="14"/>
  <c r="AE2902" i="14"/>
  <c r="AD2902" i="14"/>
  <c r="AA2902" i="14"/>
  <c r="V2902" i="14"/>
  <c r="U2902" i="14"/>
  <c r="T2902" i="14"/>
  <c r="O2902" i="14"/>
  <c r="N2902" i="14"/>
  <c r="AF2901" i="14"/>
  <c r="AE2901" i="14"/>
  <c r="AD2901" i="14"/>
  <c r="AA2901" i="14"/>
  <c r="V2901" i="14"/>
  <c r="U2901" i="14"/>
  <c r="T2901" i="14"/>
  <c r="O2901" i="14"/>
  <c r="N2901" i="14"/>
  <c r="AF2900" i="14"/>
  <c r="AE2900" i="14"/>
  <c r="AD2900" i="14"/>
  <c r="AA2900" i="14"/>
  <c r="V2900" i="14"/>
  <c r="U2900" i="14"/>
  <c r="T2900" i="14"/>
  <c r="O2900" i="14"/>
  <c r="N2900" i="14"/>
  <c r="AF2899" i="14"/>
  <c r="AE2899" i="14"/>
  <c r="AD2899" i="14"/>
  <c r="AA2899" i="14"/>
  <c r="V2899" i="14"/>
  <c r="U2899" i="14"/>
  <c r="T2899" i="14"/>
  <c r="O2899" i="14"/>
  <c r="N2899" i="14"/>
  <c r="AF2898" i="14"/>
  <c r="AE2898" i="14"/>
  <c r="AD2898" i="14"/>
  <c r="AA2898" i="14"/>
  <c r="V2898" i="14"/>
  <c r="U2898" i="14"/>
  <c r="T2898" i="14"/>
  <c r="O2898" i="14"/>
  <c r="N2898" i="14"/>
  <c r="AF2897" i="14"/>
  <c r="AE2897" i="14"/>
  <c r="AD2897" i="14"/>
  <c r="AA2897" i="14"/>
  <c r="V2897" i="14"/>
  <c r="U2897" i="14"/>
  <c r="T2897" i="14"/>
  <c r="O2897" i="14"/>
  <c r="N2897" i="14"/>
  <c r="AF2896" i="14"/>
  <c r="AE2896" i="14"/>
  <c r="AD2896" i="14"/>
  <c r="AA2896" i="14"/>
  <c r="V2896" i="14"/>
  <c r="U2896" i="14"/>
  <c r="T2896" i="14"/>
  <c r="O2896" i="14"/>
  <c r="N2896" i="14"/>
  <c r="AF2895" i="14"/>
  <c r="AE2895" i="14"/>
  <c r="AD2895" i="14"/>
  <c r="AA2895" i="14"/>
  <c r="V2895" i="14"/>
  <c r="U2895" i="14"/>
  <c r="T2895" i="14"/>
  <c r="O2895" i="14"/>
  <c r="N2895" i="14"/>
  <c r="AF2894" i="14"/>
  <c r="AE2894" i="14"/>
  <c r="AD2894" i="14"/>
  <c r="AA2894" i="14"/>
  <c r="V2894" i="14"/>
  <c r="U2894" i="14"/>
  <c r="T2894" i="14"/>
  <c r="O2894" i="14"/>
  <c r="N2894" i="14"/>
  <c r="AF2893" i="14"/>
  <c r="AE2893" i="14"/>
  <c r="AD2893" i="14"/>
  <c r="AA2893" i="14"/>
  <c r="V2893" i="14"/>
  <c r="U2893" i="14"/>
  <c r="T2893" i="14"/>
  <c r="O2893" i="14"/>
  <c r="N2893" i="14"/>
  <c r="AF2892" i="14"/>
  <c r="AE2892" i="14"/>
  <c r="AD2892" i="14"/>
  <c r="AA2892" i="14"/>
  <c r="V2892" i="14"/>
  <c r="U2892" i="14"/>
  <c r="T2892" i="14"/>
  <c r="O2892" i="14"/>
  <c r="N2892" i="14"/>
  <c r="AF2891" i="14"/>
  <c r="AE2891" i="14"/>
  <c r="AD2891" i="14"/>
  <c r="AA2891" i="14"/>
  <c r="V2891" i="14"/>
  <c r="U2891" i="14"/>
  <c r="T2891" i="14"/>
  <c r="O2891" i="14"/>
  <c r="N2891" i="14"/>
  <c r="AF2890" i="14"/>
  <c r="AE2890" i="14"/>
  <c r="AD2890" i="14"/>
  <c r="AA2890" i="14"/>
  <c r="V2890" i="14"/>
  <c r="U2890" i="14"/>
  <c r="T2890" i="14"/>
  <c r="O2890" i="14"/>
  <c r="N2890" i="14"/>
  <c r="AF2889" i="14"/>
  <c r="AE2889" i="14"/>
  <c r="AD2889" i="14"/>
  <c r="AA2889" i="14"/>
  <c r="V2889" i="14"/>
  <c r="U2889" i="14"/>
  <c r="T2889" i="14"/>
  <c r="O2889" i="14"/>
  <c r="N2889" i="14"/>
  <c r="AF2888" i="14"/>
  <c r="AE2888" i="14"/>
  <c r="AD2888" i="14"/>
  <c r="AA2888" i="14"/>
  <c r="V2888" i="14"/>
  <c r="U2888" i="14"/>
  <c r="T2888" i="14"/>
  <c r="O2888" i="14"/>
  <c r="N2888" i="14"/>
  <c r="AF2887" i="14"/>
  <c r="AE2887" i="14"/>
  <c r="AD2887" i="14"/>
  <c r="AA2887" i="14"/>
  <c r="V2887" i="14"/>
  <c r="U2887" i="14"/>
  <c r="T2887" i="14"/>
  <c r="O2887" i="14"/>
  <c r="N2887" i="14"/>
  <c r="AF2886" i="14"/>
  <c r="AE2886" i="14"/>
  <c r="AD2886" i="14"/>
  <c r="AA2886" i="14"/>
  <c r="V2886" i="14"/>
  <c r="U2886" i="14"/>
  <c r="T2886" i="14"/>
  <c r="O2886" i="14"/>
  <c r="N2886" i="14"/>
  <c r="AF2885" i="14"/>
  <c r="AE2885" i="14"/>
  <c r="AD2885" i="14"/>
  <c r="AA2885" i="14"/>
  <c r="V2885" i="14"/>
  <c r="U2885" i="14"/>
  <c r="T2885" i="14"/>
  <c r="O2885" i="14"/>
  <c r="N2885" i="14"/>
  <c r="AF2884" i="14"/>
  <c r="AE2884" i="14"/>
  <c r="AD2884" i="14"/>
  <c r="AA2884" i="14"/>
  <c r="V2884" i="14"/>
  <c r="U2884" i="14"/>
  <c r="T2884" i="14"/>
  <c r="O2884" i="14"/>
  <c r="N2884" i="14"/>
  <c r="AF2883" i="14"/>
  <c r="AE2883" i="14"/>
  <c r="AD2883" i="14"/>
  <c r="AA2883" i="14"/>
  <c r="V2883" i="14"/>
  <c r="U2883" i="14"/>
  <c r="T2883" i="14"/>
  <c r="O2883" i="14"/>
  <c r="N2883" i="14"/>
  <c r="AF2882" i="14"/>
  <c r="AE2882" i="14"/>
  <c r="AD2882" i="14"/>
  <c r="AA2882" i="14"/>
  <c r="V2882" i="14"/>
  <c r="U2882" i="14"/>
  <c r="T2882" i="14"/>
  <c r="O2882" i="14"/>
  <c r="N2882" i="14"/>
  <c r="AF2881" i="14"/>
  <c r="AE2881" i="14"/>
  <c r="AD2881" i="14"/>
  <c r="AA2881" i="14"/>
  <c r="V2881" i="14"/>
  <c r="U2881" i="14"/>
  <c r="T2881" i="14"/>
  <c r="O2881" i="14"/>
  <c r="N2881" i="14"/>
  <c r="AF2880" i="14"/>
  <c r="AE2880" i="14"/>
  <c r="AD2880" i="14"/>
  <c r="AA2880" i="14"/>
  <c r="V2880" i="14"/>
  <c r="U2880" i="14"/>
  <c r="T2880" i="14"/>
  <c r="O2880" i="14"/>
  <c r="N2880" i="14"/>
  <c r="AF2879" i="14"/>
  <c r="AE2879" i="14"/>
  <c r="AD2879" i="14"/>
  <c r="AA2879" i="14"/>
  <c r="V2879" i="14"/>
  <c r="U2879" i="14"/>
  <c r="T2879" i="14"/>
  <c r="O2879" i="14"/>
  <c r="N2879" i="14"/>
  <c r="AF2878" i="14"/>
  <c r="AE2878" i="14"/>
  <c r="AD2878" i="14"/>
  <c r="AB2878" i="14" s="1"/>
  <c r="AA2878" i="14"/>
  <c r="V2878" i="14"/>
  <c r="U2878" i="14"/>
  <c r="T2878" i="14"/>
  <c r="O2878" i="14"/>
  <c r="N2878" i="14"/>
  <c r="AF2877" i="14"/>
  <c r="AE2877" i="14"/>
  <c r="AD2877" i="14"/>
  <c r="AA2877" i="14"/>
  <c r="V2877" i="14"/>
  <c r="U2877" i="14"/>
  <c r="T2877" i="14"/>
  <c r="O2877" i="14"/>
  <c r="N2877" i="14"/>
  <c r="AF2876" i="14"/>
  <c r="AE2876" i="14"/>
  <c r="AD2876" i="14"/>
  <c r="AA2876" i="14"/>
  <c r="V2876" i="14"/>
  <c r="U2876" i="14"/>
  <c r="T2876" i="14"/>
  <c r="O2876" i="14"/>
  <c r="N2876" i="14"/>
  <c r="AF2875" i="14"/>
  <c r="AE2875" i="14"/>
  <c r="AD2875" i="14"/>
  <c r="AA2875" i="14"/>
  <c r="V2875" i="14"/>
  <c r="U2875" i="14"/>
  <c r="T2875" i="14"/>
  <c r="O2875" i="14"/>
  <c r="N2875" i="14"/>
  <c r="AF2874" i="14"/>
  <c r="AE2874" i="14"/>
  <c r="AD2874" i="14"/>
  <c r="AA2874" i="14"/>
  <c r="V2874" i="14"/>
  <c r="U2874" i="14"/>
  <c r="T2874" i="14"/>
  <c r="O2874" i="14"/>
  <c r="N2874" i="14"/>
  <c r="AF2873" i="14"/>
  <c r="AE2873" i="14"/>
  <c r="AD2873" i="14"/>
  <c r="AA2873" i="14"/>
  <c r="V2873" i="14"/>
  <c r="U2873" i="14"/>
  <c r="T2873" i="14"/>
  <c r="O2873" i="14"/>
  <c r="N2873" i="14"/>
  <c r="AF2872" i="14"/>
  <c r="AE2872" i="14"/>
  <c r="AD2872" i="14"/>
  <c r="AA2872" i="14"/>
  <c r="V2872" i="14"/>
  <c r="U2872" i="14"/>
  <c r="T2872" i="14"/>
  <c r="O2872" i="14"/>
  <c r="N2872" i="14"/>
  <c r="AF2871" i="14"/>
  <c r="AE2871" i="14"/>
  <c r="AD2871" i="14"/>
  <c r="AA2871" i="14"/>
  <c r="V2871" i="14"/>
  <c r="U2871" i="14"/>
  <c r="T2871" i="14"/>
  <c r="O2871" i="14"/>
  <c r="N2871" i="14"/>
  <c r="AF2870" i="14"/>
  <c r="AE2870" i="14"/>
  <c r="AD2870" i="14"/>
  <c r="AA2870" i="14"/>
  <c r="V2870" i="14"/>
  <c r="U2870" i="14"/>
  <c r="T2870" i="14"/>
  <c r="O2870" i="14"/>
  <c r="N2870" i="14"/>
  <c r="AF2869" i="14"/>
  <c r="AE2869" i="14"/>
  <c r="AD2869" i="14"/>
  <c r="AA2869" i="14"/>
  <c r="V2869" i="14"/>
  <c r="U2869" i="14"/>
  <c r="T2869" i="14"/>
  <c r="O2869" i="14"/>
  <c r="N2869" i="14"/>
  <c r="AF2868" i="14"/>
  <c r="AE2868" i="14"/>
  <c r="AD2868" i="14"/>
  <c r="AA2868" i="14"/>
  <c r="V2868" i="14"/>
  <c r="U2868" i="14"/>
  <c r="T2868" i="14"/>
  <c r="O2868" i="14"/>
  <c r="N2868" i="14"/>
  <c r="AF2867" i="14"/>
  <c r="AE2867" i="14"/>
  <c r="AD2867" i="14"/>
  <c r="AA2867" i="14"/>
  <c r="V2867" i="14"/>
  <c r="U2867" i="14"/>
  <c r="T2867" i="14"/>
  <c r="O2867" i="14"/>
  <c r="N2867" i="14"/>
  <c r="AF2866" i="14"/>
  <c r="AE2866" i="14"/>
  <c r="AD2866" i="14"/>
  <c r="AA2866" i="14"/>
  <c r="V2866" i="14"/>
  <c r="U2866" i="14"/>
  <c r="T2866" i="14"/>
  <c r="O2866" i="14"/>
  <c r="N2866" i="14"/>
  <c r="AF2865" i="14"/>
  <c r="AE2865" i="14"/>
  <c r="AD2865" i="14"/>
  <c r="AA2865" i="14"/>
  <c r="V2865" i="14"/>
  <c r="U2865" i="14"/>
  <c r="T2865" i="14"/>
  <c r="O2865" i="14"/>
  <c r="N2865" i="14"/>
  <c r="AF2864" i="14"/>
  <c r="AE2864" i="14"/>
  <c r="AD2864" i="14"/>
  <c r="AA2864" i="14"/>
  <c r="V2864" i="14"/>
  <c r="U2864" i="14"/>
  <c r="T2864" i="14"/>
  <c r="O2864" i="14"/>
  <c r="N2864" i="14"/>
  <c r="AF2863" i="14"/>
  <c r="AE2863" i="14"/>
  <c r="AD2863" i="14"/>
  <c r="AA2863" i="14"/>
  <c r="V2863" i="14"/>
  <c r="U2863" i="14"/>
  <c r="T2863" i="14"/>
  <c r="O2863" i="14"/>
  <c r="N2863" i="14"/>
  <c r="AF2862" i="14"/>
  <c r="AE2862" i="14"/>
  <c r="AD2862" i="14"/>
  <c r="AA2862" i="14"/>
  <c r="V2862" i="14"/>
  <c r="U2862" i="14"/>
  <c r="T2862" i="14"/>
  <c r="O2862" i="14"/>
  <c r="N2862" i="14"/>
  <c r="AF2861" i="14"/>
  <c r="AE2861" i="14"/>
  <c r="AD2861" i="14"/>
  <c r="AA2861" i="14"/>
  <c r="V2861" i="14"/>
  <c r="U2861" i="14"/>
  <c r="T2861" i="14"/>
  <c r="O2861" i="14"/>
  <c r="N2861" i="14"/>
  <c r="AF2860" i="14"/>
  <c r="AE2860" i="14"/>
  <c r="AD2860" i="14"/>
  <c r="AA2860" i="14"/>
  <c r="V2860" i="14"/>
  <c r="U2860" i="14"/>
  <c r="T2860" i="14"/>
  <c r="O2860" i="14"/>
  <c r="N2860" i="14"/>
  <c r="AF2859" i="14"/>
  <c r="AE2859" i="14"/>
  <c r="AD2859" i="14"/>
  <c r="AA2859" i="14"/>
  <c r="V2859" i="14"/>
  <c r="U2859" i="14"/>
  <c r="T2859" i="14"/>
  <c r="O2859" i="14"/>
  <c r="N2859" i="14"/>
  <c r="AF2858" i="14"/>
  <c r="AE2858" i="14"/>
  <c r="AD2858" i="14"/>
  <c r="AA2858" i="14"/>
  <c r="V2858" i="14"/>
  <c r="U2858" i="14"/>
  <c r="T2858" i="14"/>
  <c r="O2858" i="14"/>
  <c r="N2858" i="14"/>
  <c r="AF2857" i="14"/>
  <c r="AE2857" i="14"/>
  <c r="AD2857" i="14"/>
  <c r="AA2857" i="14"/>
  <c r="V2857" i="14"/>
  <c r="U2857" i="14"/>
  <c r="T2857" i="14"/>
  <c r="O2857" i="14"/>
  <c r="N2857" i="14"/>
  <c r="AF2856" i="14"/>
  <c r="AE2856" i="14"/>
  <c r="AD2856" i="14"/>
  <c r="AA2856" i="14"/>
  <c r="V2856" i="14"/>
  <c r="U2856" i="14"/>
  <c r="T2856" i="14"/>
  <c r="O2856" i="14"/>
  <c r="N2856" i="14"/>
  <c r="AF2855" i="14"/>
  <c r="AE2855" i="14"/>
  <c r="AD2855" i="14"/>
  <c r="AA2855" i="14"/>
  <c r="V2855" i="14"/>
  <c r="U2855" i="14"/>
  <c r="T2855" i="14"/>
  <c r="O2855" i="14"/>
  <c r="N2855" i="14"/>
  <c r="AF2854" i="14"/>
  <c r="AE2854" i="14"/>
  <c r="AD2854" i="14"/>
  <c r="AA2854" i="14"/>
  <c r="V2854" i="14"/>
  <c r="U2854" i="14"/>
  <c r="T2854" i="14"/>
  <c r="O2854" i="14"/>
  <c r="N2854" i="14"/>
  <c r="AF2853" i="14"/>
  <c r="AE2853" i="14"/>
  <c r="AD2853" i="14"/>
  <c r="AC2853" i="14" s="1"/>
  <c r="AA2853" i="14"/>
  <c r="V2853" i="14"/>
  <c r="U2853" i="14"/>
  <c r="T2853" i="14"/>
  <c r="O2853" i="14"/>
  <c r="N2853" i="14"/>
  <c r="AF2852" i="14"/>
  <c r="AE2852" i="14"/>
  <c r="AD2852" i="14"/>
  <c r="AA2852" i="14"/>
  <c r="V2852" i="14"/>
  <c r="U2852" i="14"/>
  <c r="T2852" i="14"/>
  <c r="O2852" i="14"/>
  <c r="N2852" i="14"/>
  <c r="AF2851" i="14"/>
  <c r="AE2851" i="14"/>
  <c r="AD2851" i="14"/>
  <c r="AA2851" i="14"/>
  <c r="V2851" i="14"/>
  <c r="U2851" i="14"/>
  <c r="T2851" i="14"/>
  <c r="O2851" i="14"/>
  <c r="N2851" i="14"/>
  <c r="AF2850" i="14"/>
  <c r="AE2850" i="14"/>
  <c r="AD2850" i="14"/>
  <c r="AA2850" i="14"/>
  <c r="V2850" i="14"/>
  <c r="U2850" i="14"/>
  <c r="T2850" i="14"/>
  <c r="O2850" i="14"/>
  <c r="N2850" i="14"/>
  <c r="AF2849" i="14"/>
  <c r="AE2849" i="14"/>
  <c r="AD2849" i="14"/>
  <c r="AA2849" i="14"/>
  <c r="V2849" i="14"/>
  <c r="U2849" i="14"/>
  <c r="T2849" i="14"/>
  <c r="O2849" i="14"/>
  <c r="N2849" i="14"/>
  <c r="AF2848" i="14"/>
  <c r="AE2848" i="14"/>
  <c r="AD2848" i="14"/>
  <c r="AA2848" i="14"/>
  <c r="V2848" i="14"/>
  <c r="U2848" i="14"/>
  <c r="T2848" i="14"/>
  <c r="O2848" i="14"/>
  <c r="N2848" i="14"/>
  <c r="AF2847" i="14"/>
  <c r="AE2847" i="14"/>
  <c r="AD2847" i="14"/>
  <c r="AA2847" i="14"/>
  <c r="V2847" i="14"/>
  <c r="U2847" i="14"/>
  <c r="T2847" i="14"/>
  <c r="O2847" i="14"/>
  <c r="N2847" i="14"/>
  <c r="AF2846" i="14"/>
  <c r="AE2846" i="14"/>
  <c r="AD2846" i="14"/>
  <c r="AA2846" i="14"/>
  <c r="V2846" i="14"/>
  <c r="U2846" i="14"/>
  <c r="T2846" i="14"/>
  <c r="O2846" i="14"/>
  <c r="N2846" i="14"/>
  <c r="AF2845" i="14"/>
  <c r="AE2845" i="14"/>
  <c r="AD2845" i="14"/>
  <c r="AA2845" i="14"/>
  <c r="V2845" i="14"/>
  <c r="U2845" i="14"/>
  <c r="T2845" i="14"/>
  <c r="O2845" i="14"/>
  <c r="N2845" i="14"/>
  <c r="AF2844" i="14"/>
  <c r="AE2844" i="14"/>
  <c r="AD2844" i="14"/>
  <c r="AA2844" i="14"/>
  <c r="V2844" i="14"/>
  <c r="U2844" i="14"/>
  <c r="T2844" i="14"/>
  <c r="O2844" i="14"/>
  <c r="N2844" i="14"/>
  <c r="AF2843" i="14"/>
  <c r="AE2843" i="14"/>
  <c r="AD2843" i="14"/>
  <c r="AA2843" i="14"/>
  <c r="V2843" i="14"/>
  <c r="U2843" i="14"/>
  <c r="T2843" i="14"/>
  <c r="O2843" i="14"/>
  <c r="N2843" i="14"/>
  <c r="AF2842" i="14"/>
  <c r="AE2842" i="14"/>
  <c r="AD2842" i="14"/>
  <c r="AA2842" i="14"/>
  <c r="V2842" i="14"/>
  <c r="U2842" i="14"/>
  <c r="T2842" i="14"/>
  <c r="O2842" i="14"/>
  <c r="N2842" i="14"/>
  <c r="AF2841" i="14"/>
  <c r="AE2841" i="14"/>
  <c r="AD2841" i="14"/>
  <c r="AA2841" i="14"/>
  <c r="V2841" i="14"/>
  <c r="U2841" i="14"/>
  <c r="T2841" i="14"/>
  <c r="O2841" i="14"/>
  <c r="N2841" i="14"/>
  <c r="AF2840" i="14"/>
  <c r="AE2840" i="14"/>
  <c r="AD2840" i="14"/>
  <c r="AA2840" i="14"/>
  <c r="V2840" i="14"/>
  <c r="U2840" i="14"/>
  <c r="T2840" i="14"/>
  <c r="O2840" i="14"/>
  <c r="N2840" i="14"/>
  <c r="AF2839" i="14"/>
  <c r="AE2839" i="14"/>
  <c r="AD2839" i="14"/>
  <c r="AA2839" i="14"/>
  <c r="V2839" i="14"/>
  <c r="U2839" i="14"/>
  <c r="T2839" i="14"/>
  <c r="O2839" i="14"/>
  <c r="N2839" i="14"/>
  <c r="AF2838" i="14"/>
  <c r="AE2838" i="14"/>
  <c r="AD2838" i="14"/>
  <c r="AA2838" i="14"/>
  <c r="V2838" i="14"/>
  <c r="U2838" i="14"/>
  <c r="T2838" i="14"/>
  <c r="O2838" i="14"/>
  <c r="N2838" i="14"/>
  <c r="AF2837" i="14"/>
  <c r="AE2837" i="14"/>
  <c r="AD2837" i="14"/>
  <c r="AA2837" i="14"/>
  <c r="V2837" i="14"/>
  <c r="U2837" i="14"/>
  <c r="T2837" i="14"/>
  <c r="O2837" i="14"/>
  <c r="N2837" i="14"/>
  <c r="AF2836" i="14"/>
  <c r="AE2836" i="14"/>
  <c r="AD2836" i="14"/>
  <c r="AA2836" i="14"/>
  <c r="V2836" i="14"/>
  <c r="U2836" i="14"/>
  <c r="T2836" i="14"/>
  <c r="O2836" i="14"/>
  <c r="N2836" i="14"/>
  <c r="AF2835" i="14"/>
  <c r="AE2835" i="14"/>
  <c r="AD2835" i="14"/>
  <c r="AA2835" i="14"/>
  <c r="V2835" i="14"/>
  <c r="U2835" i="14"/>
  <c r="T2835" i="14"/>
  <c r="O2835" i="14"/>
  <c r="N2835" i="14"/>
  <c r="AF2834" i="14"/>
  <c r="AE2834" i="14"/>
  <c r="AD2834" i="14"/>
  <c r="AA2834" i="14"/>
  <c r="V2834" i="14"/>
  <c r="U2834" i="14"/>
  <c r="T2834" i="14"/>
  <c r="O2834" i="14"/>
  <c r="N2834" i="14"/>
  <c r="AF2833" i="14"/>
  <c r="AE2833" i="14"/>
  <c r="AD2833" i="14"/>
  <c r="AA2833" i="14"/>
  <c r="V2833" i="14"/>
  <c r="U2833" i="14"/>
  <c r="T2833" i="14"/>
  <c r="O2833" i="14"/>
  <c r="N2833" i="14"/>
  <c r="AF2832" i="14"/>
  <c r="AE2832" i="14"/>
  <c r="AD2832" i="14"/>
  <c r="AA2832" i="14"/>
  <c r="V2832" i="14"/>
  <c r="U2832" i="14"/>
  <c r="T2832" i="14"/>
  <c r="O2832" i="14"/>
  <c r="N2832" i="14"/>
  <c r="AF2831" i="14"/>
  <c r="AE2831" i="14"/>
  <c r="AD2831" i="14"/>
  <c r="AA2831" i="14"/>
  <c r="V2831" i="14"/>
  <c r="U2831" i="14"/>
  <c r="T2831" i="14"/>
  <c r="O2831" i="14"/>
  <c r="N2831" i="14"/>
  <c r="AF2830" i="14"/>
  <c r="AE2830" i="14"/>
  <c r="AD2830" i="14"/>
  <c r="AA2830" i="14"/>
  <c r="V2830" i="14"/>
  <c r="U2830" i="14"/>
  <c r="T2830" i="14"/>
  <c r="O2830" i="14"/>
  <c r="N2830" i="14"/>
  <c r="AF2829" i="14"/>
  <c r="AE2829" i="14"/>
  <c r="AD2829" i="14"/>
  <c r="AA2829" i="14"/>
  <c r="V2829" i="14"/>
  <c r="U2829" i="14"/>
  <c r="T2829" i="14"/>
  <c r="O2829" i="14"/>
  <c r="N2829" i="14"/>
  <c r="AF2828" i="14"/>
  <c r="AE2828" i="14"/>
  <c r="AD2828" i="14"/>
  <c r="AA2828" i="14"/>
  <c r="V2828" i="14"/>
  <c r="U2828" i="14"/>
  <c r="T2828" i="14"/>
  <c r="O2828" i="14"/>
  <c r="N2828" i="14"/>
  <c r="AF2827" i="14"/>
  <c r="AE2827" i="14"/>
  <c r="AD2827" i="14"/>
  <c r="AA2827" i="14"/>
  <c r="V2827" i="14"/>
  <c r="U2827" i="14"/>
  <c r="T2827" i="14"/>
  <c r="O2827" i="14"/>
  <c r="N2827" i="14"/>
  <c r="AF2826" i="14"/>
  <c r="AE2826" i="14"/>
  <c r="AD2826" i="14"/>
  <c r="AA2826" i="14"/>
  <c r="V2826" i="14"/>
  <c r="U2826" i="14"/>
  <c r="T2826" i="14"/>
  <c r="O2826" i="14"/>
  <c r="N2826" i="14"/>
  <c r="AF2825" i="14"/>
  <c r="AE2825" i="14"/>
  <c r="AD2825" i="14"/>
  <c r="AA2825" i="14"/>
  <c r="V2825" i="14"/>
  <c r="U2825" i="14"/>
  <c r="T2825" i="14"/>
  <c r="O2825" i="14"/>
  <c r="N2825" i="14"/>
  <c r="AF2824" i="14"/>
  <c r="AE2824" i="14"/>
  <c r="AD2824" i="14"/>
  <c r="AA2824" i="14"/>
  <c r="V2824" i="14"/>
  <c r="U2824" i="14"/>
  <c r="T2824" i="14"/>
  <c r="O2824" i="14"/>
  <c r="N2824" i="14"/>
  <c r="AF2823" i="14"/>
  <c r="AE2823" i="14"/>
  <c r="AD2823" i="14"/>
  <c r="AA2823" i="14"/>
  <c r="V2823" i="14"/>
  <c r="U2823" i="14"/>
  <c r="T2823" i="14"/>
  <c r="O2823" i="14"/>
  <c r="N2823" i="14"/>
  <c r="AF2822" i="14"/>
  <c r="AE2822" i="14"/>
  <c r="AD2822" i="14"/>
  <c r="AA2822" i="14"/>
  <c r="V2822" i="14"/>
  <c r="U2822" i="14"/>
  <c r="T2822" i="14"/>
  <c r="O2822" i="14"/>
  <c r="N2822" i="14"/>
  <c r="AF2821" i="14"/>
  <c r="AE2821" i="14"/>
  <c r="AD2821" i="14"/>
  <c r="AA2821" i="14"/>
  <c r="V2821" i="14"/>
  <c r="U2821" i="14"/>
  <c r="T2821" i="14"/>
  <c r="O2821" i="14"/>
  <c r="N2821" i="14"/>
  <c r="AF2820" i="14"/>
  <c r="AE2820" i="14"/>
  <c r="AD2820" i="14"/>
  <c r="AA2820" i="14"/>
  <c r="V2820" i="14"/>
  <c r="U2820" i="14"/>
  <c r="T2820" i="14"/>
  <c r="O2820" i="14"/>
  <c r="N2820" i="14"/>
  <c r="AF2819" i="14"/>
  <c r="AE2819" i="14"/>
  <c r="AD2819" i="14"/>
  <c r="AA2819" i="14"/>
  <c r="V2819" i="14"/>
  <c r="U2819" i="14"/>
  <c r="T2819" i="14"/>
  <c r="O2819" i="14"/>
  <c r="N2819" i="14"/>
  <c r="AF2818" i="14"/>
  <c r="AE2818" i="14"/>
  <c r="AD2818" i="14"/>
  <c r="AA2818" i="14"/>
  <c r="V2818" i="14"/>
  <c r="U2818" i="14"/>
  <c r="T2818" i="14"/>
  <c r="O2818" i="14"/>
  <c r="N2818" i="14"/>
  <c r="AF2817" i="14"/>
  <c r="AE2817" i="14"/>
  <c r="AD2817" i="14"/>
  <c r="AA2817" i="14"/>
  <c r="V2817" i="14"/>
  <c r="U2817" i="14"/>
  <c r="T2817" i="14"/>
  <c r="O2817" i="14"/>
  <c r="N2817" i="14"/>
  <c r="AF2816" i="14"/>
  <c r="AE2816" i="14"/>
  <c r="AD2816" i="14"/>
  <c r="AA2816" i="14"/>
  <c r="V2816" i="14"/>
  <c r="U2816" i="14"/>
  <c r="T2816" i="14"/>
  <c r="O2816" i="14"/>
  <c r="N2816" i="14"/>
  <c r="AF2815" i="14"/>
  <c r="AE2815" i="14"/>
  <c r="AD2815" i="14"/>
  <c r="AA2815" i="14"/>
  <c r="V2815" i="14"/>
  <c r="U2815" i="14"/>
  <c r="T2815" i="14"/>
  <c r="O2815" i="14"/>
  <c r="N2815" i="14"/>
  <c r="AF2814" i="14"/>
  <c r="AE2814" i="14"/>
  <c r="AD2814" i="14"/>
  <c r="AA2814" i="14"/>
  <c r="V2814" i="14"/>
  <c r="U2814" i="14"/>
  <c r="T2814" i="14"/>
  <c r="O2814" i="14"/>
  <c r="N2814" i="14"/>
  <c r="AF2813" i="14"/>
  <c r="AE2813" i="14"/>
  <c r="AD2813" i="14"/>
  <c r="AA2813" i="14"/>
  <c r="V2813" i="14"/>
  <c r="U2813" i="14"/>
  <c r="T2813" i="14"/>
  <c r="O2813" i="14"/>
  <c r="N2813" i="14"/>
  <c r="AF2812" i="14"/>
  <c r="AE2812" i="14"/>
  <c r="AD2812" i="14"/>
  <c r="AA2812" i="14"/>
  <c r="V2812" i="14"/>
  <c r="U2812" i="14"/>
  <c r="T2812" i="14"/>
  <c r="O2812" i="14"/>
  <c r="N2812" i="14"/>
  <c r="AF2811" i="14"/>
  <c r="AE2811" i="14"/>
  <c r="AD2811" i="14"/>
  <c r="AA2811" i="14"/>
  <c r="V2811" i="14"/>
  <c r="U2811" i="14"/>
  <c r="T2811" i="14"/>
  <c r="O2811" i="14"/>
  <c r="N2811" i="14"/>
  <c r="AF2810" i="14"/>
  <c r="AE2810" i="14"/>
  <c r="AD2810" i="14"/>
  <c r="AA2810" i="14"/>
  <c r="V2810" i="14"/>
  <c r="U2810" i="14"/>
  <c r="T2810" i="14"/>
  <c r="O2810" i="14"/>
  <c r="N2810" i="14"/>
  <c r="AF2809" i="14"/>
  <c r="AE2809" i="14"/>
  <c r="AD2809" i="14"/>
  <c r="AA2809" i="14"/>
  <c r="V2809" i="14"/>
  <c r="U2809" i="14"/>
  <c r="T2809" i="14"/>
  <c r="O2809" i="14"/>
  <c r="N2809" i="14"/>
  <c r="AF2808" i="14"/>
  <c r="AE2808" i="14"/>
  <c r="AD2808" i="14"/>
  <c r="AA2808" i="14"/>
  <c r="V2808" i="14"/>
  <c r="U2808" i="14"/>
  <c r="T2808" i="14"/>
  <c r="O2808" i="14"/>
  <c r="N2808" i="14"/>
  <c r="AF2807" i="14"/>
  <c r="AE2807" i="14"/>
  <c r="AD2807" i="14"/>
  <c r="AA2807" i="14"/>
  <c r="V2807" i="14"/>
  <c r="U2807" i="14"/>
  <c r="T2807" i="14"/>
  <c r="O2807" i="14"/>
  <c r="N2807" i="14"/>
  <c r="AF2806" i="14"/>
  <c r="AE2806" i="14"/>
  <c r="AD2806" i="14"/>
  <c r="AA2806" i="14"/>
  <c r="V2806" i="14"/>
  <c r="U2806" i="14"/>
  <c r="T2806" i="14"/>
  <c r="O2806" i="14"/>
  <c r="N2806" i="14"/>
  <c r="AF2805" i="14"/>
  <c r="AE2805" i="14"/>
  <c r="AD2805" i="14"/>
  <c r="AA2805" i="14"/>
  <c r="V2805" i="14"/>
  <c r="U2805" i="14"/>
  <c r="T2805" i="14"/>
  <c r="O2805" i="14"/>
  <c r="N2805" i="14"/>
  <c r="AF2804" i="14"/>
  <c r="AE2804" i="14"/>
  <c r="AD2804" i="14"/>
  <c r="AA2804" i="14"/>
  <c r="V2804" i="14"/>
  <c r="U2804" i="14"/>
  <c r="T2804" i="14"/>
  <c r="O2804" i="14"/>
  <c r="N2804" i="14"/>
  <c r="AF2803" i="14"/>
  <c r="AE2803" i="14"/>
  <c r="AD2803" i="14"/>
  <c r="AA2803" i="14"/>
  <c r="V2803" i="14"/>
  <c r="U2803" i="14"/>
  <c r="T2803" i="14"/>
  <c r="O2803" i="14"/>
  <c r="N2803" i="14"/>
  <c r="AF2802" i="14"/>
  <c r="AE2802" i="14"/>
  <c r="AD2802" i="14"/>
  <c r="AA2802" i="14"/>
  <c r="V2802" i="14"/>
  <c r="U2802" i="14"/>
  <c r="T2802" i="14"/>
  <c r="O2802" i="14"/>
  <c r="N2802" i="14"/>
  <c r="AF2801" i="14"/>
  <c r="AE2801" i="14"/>
  <c r="AD2801" i="14"/>
  <c r="AA2801" i="14"/>
  <c r="V2801" i="14"/>
  <c r="U2801" i="14"/>
  <c r="T2801" i="14"/>
  <c r="O2801" i="14"/>
  <c r="N2801" i="14"/>
  <c r="AF2800" i="14"/>
  <c r="AE2800" i="14"/>
  <c r="AD2800" i="14"/>
  <c r="AA2800" i="14"/>
  <c r="V2800" i="14"/>
  <c r="U2800" i="14"/>
  <c r="T2800" i="14"/>
  <c r="O2800" i="14"/>
  <c r="N2800" i="14"/>
  <c r="AF2799" i="14"/>
  <c r="AE2799" i="14"/>
  <c r="AD2799" i="14"/>
  <c r="AA2799" i="14"/>
  <c r="V2799" i="14"/>
  <c r="U2799" i="14"/>
  <c r="T2799" i="14"/>
  <c r="O2799" i="14"/>
  <c r="N2799" i="14"/>
  <c r="AF2798" i="14"/>
  <c r="AE2798" i="14"/>
  <c r="AD2798" i="14"/>
  <c r="AA2798" i="14"/>
  <c r="V2798" i="14"/>
  <c r="U2798" i="14"/>
  <c r="T2798" i="14"/>
  <c r="O2798" i="14"/>
  <c r="N2798" i="14"/>
  <c r="AF2797" i="14"/>
  <c r="AE2797" i="14"/>
  <c r="AD2797" i="14"/>
  <c r="AA2797" i="14"/>
  <c r="V2797" i="14"/>
  <c r="U2797" i="14"/>
  <c r="T2797" i="14"/>
  <c r="O2797" i="14"/>
  <c r="N2797" i="14"/>
  <c r="AF2796" i="14"/>
  <c r="AE2796" i="14"/>
  <c r="AD2796" i="14"/>
  <c r="AA2796" i="14"/>
  <c r="V2796" i="14"/>
  <c r="U2796" i="14"/>
  <c r="T2796" i="14"/>
  <c r="O2796" i="14"/>
  <c r="N2796" i="14"/>
  <c r="AF2795" i="14"/>
  <c r="AE2795" i="14"/>
  <c r="AD2795" i="14"/>
  <c r="AB2795" i="14" s="1"/>
  <c r="AA2795" i="14"/>
  <c r="V2795" i="14"/>
  <c r="U2795" i="14"/>
  <c r="T2795" i="14"/>
  <c r="O2795" i="14"/>
  <c r="N2795" i="14"/>
  <c r="AF2794" i="14"/>
  <c r="AE2794" i="14"/>
  <c r="AD2794" i="14"/>
  <c r="AA2794" i="14"/>
  <c r="V2794" i="14"/>
  <c r="U2794" i="14"/>
  <c r="T2794" i="14"/>
  <c r="O2794" i="14"/>
  <c r="N2794" i="14"/>
  <c r="AF2793" i="14"/>
  <c r="AE2793" i="14"/>
  <c r="AD2793" i="14"/>
  <c r="AA2793" i="14"/>
  <c r="V2793" i="14"/>
  <c r="U2793" i="14"/>
  <c r="T2793" i="14"/>
  <c r="O2793" i="14"/>
  <c r="N2793" i="14"/>
  <c r="AF2792" i="14"/>
  <c r="AE2792" i="14"/>
  <c r="AD2792" i="14"/>
  <c r="AA2792" i="14"/>
  <c r="V2792" i="14"/>
  <c r="U2792" i="14"/>
  <c r="T2792" i="14"/>
  <c r="O2792" i="14"/>
  <c r="N2792" i="14"/>
  <c r="AF2791" i="14"/>
  <c r="AE2791" i="14"/>
  <c r="AD2791" i="14"/>
  <c r="AA2791" i="14"/>
  <c r="V2791" i="14"/>
  <c r="U2791" i="14"/>
  <c r="T2791" i="14"/>
  <c r="O2791" i="14"/>
  <c r="N2791" i="14"/>
  <c r="AF2790" i="14"/>
  <c r="AE2790" i="14"/>
  <c r="AD2790" i="14"/>
  <c r="AA2790" i="14"/>
  <c r="V2790" i="14"/>
  <c r="U2790" i="14"/>
  <c r="T2790" i="14"/>
  <c r="O2790" i="14"/>
  <c r="N2790" i="14"/>
  <c r="AF2789" i="14"/>
  <c r="AE2789" i="14"/>
  <c r="AD2789" i="14"/>
  <c r="AA2789" i="14"/>
  <c r="V2789" i="14"/>
  <c r="U2789" i="14"/>
  <c r="T2789" i="14"/>
  <c r="O2789" i="14"/>
  <c r="N2789" i="14"/>
  <c r="AF2788" i="14"/>
  <c r="AE2788" i="14"/>
  <c r="AD2788" i="14"/>
  <c r="AA2788" i="14"/>
  <c r="V2788" i="14"/>
  <c r="U2788" i="14"/>
  <c r="T2788" i="14"/>
  <c r="O2788" i="14"/>
  <c r="N2788" i="14"/>
  <c r="AF2787" i="14"/>
  <c r="AE2787" i="14"/>
  <c r="AD2787" i="14"/>
  <c r="AA2787" i="14"/>
  <c r="V2787" i="14"/>
  <c r="U2787" i="14"/>
  <c r="T2787" i="14"/>
  <c r="O2787" i="14"/>
  <c r="N2787" i="14"/>
  <c r="AF2786" i="14"/>
  <c r="AE2786" i="14"/>
  <c r="AD2786" i="14"/>
  <c r="AA2786" i="14"/>
  <c r="V2786" i="14"/>
  <c r="U2786" i="14"/>
  <c r="T2786" i="14"/>
  <c r="O2786" i="14"/>
  <c r="N2786" i="14"/>
  <c r="AF2785" i="14"/>
  <c r="AE2785" i="14"/>
  <c r="AD2785" i="14"/>
  <c r="AA2785" i="14"/>
  <c r="V2785" i="14"/>
  <c r="U2785" i="14"/>
  <c r="T2785" i="14"/>
  <c r="O2785" i="14"/>
  <c r="N2785" i="14"/>
  <c r="AF2784" i="14"/>
  <c r="AE2784" i="14"/>
  <c r="AD2784" i="14"/>
  <c r="AA2784" i="14"/>
  <c r="V2784" i="14"/>
  <c r="U2784" i="14"/>
  <c r="T2784" i="14"/>
  <c r="O2784" i="14"/>
  <c r="N2784" i="14"/>
  <c r="AF2783" i="14"/>
  <c r="AE2783" i="14"/>
  <c r="AD2783" i="14"/>
  <c r="AA2783" i="14"/>
  <c r="V2783" i="14"/>
  <c r="U2783" i="14"/>
  <c r="T2783" i="14"/>
  <c r="O2783" i="14"/>
  <c r="N2783" i="14"/>
  <c r="AF2782" i="14"/>
  <c r="AE2782" i="14"/>
  <c r="AD2782" i="14"/>
  <c r="AA2782" i="14"/>
  <c r="V2782" i="14"/>
  <c r="U2782" i="14"/>
  <c r="T2782" i="14"/>
  <c r="O2782" i="14"/>
  <c r="N2782" i="14"/>
  <c r="AF2781" i="14"/>
  <c r="AE2781" i="14"/>
  <c r="AD2781" i="14"/>
  <c r="AA2781" i="14"/>
  <c r="V2781" i="14"/>
  <c r="U2781" i="14"/>
  <c r="T2781" i="14"/>
  <c r="O2781" i="14"/>
  <c r="N2781" i="14"/>
  <c r="AF2780" i="14"/>
  <c r="AE2780" i="14"/>
  <c r="AD2780" i="14"/>
  <c r="AA2780" i="14"/>
  <c r="V2780" i="14"/>
  <c r="U2780" i="14"/>
  <c r="T2780" i="14"/>
  <c r="O2780" i="14"/>
  <c r="N2780" i="14"/>
  <c r="AF2779" i="14"/>
  <c r="AE2779" i="14"/>
  <c r="AD2779" i="14"/>
  <c r="AA2779" i="14"/>
  <c r="V2779" i="14"/>
  <c r="U2779" i="14"/>
  <c r="T2779" i="14"/>
  <c r="O2779" i="14"/>
  <c r="N2779" i="14"/>
  <c r="AF2778" i="14"/>
  <c r="AE2778" i="14"/>
  <c r="AD2778" i="14"/>
  <c r="AA2778" i="14"/>
  <c r="V2778" i="14"/>
  <c r="U2778" i="14"/>
  <c r="T2778" i="14"/>
  <c r="O2778" i="14"/>
  <c r="N2778" i="14"/>
  <c r="AF2777" i="14"/>
  <c r="AE2777" i="14"/>
  <c r="AD2777" i="14"/>
  <c r="AA2777" i="14"/>
  <c r="V2777" i="14"/>
  <c r="U2777" i="14"/>
  <c r="T2777" i="14"/>
  <c r="O2777" i="14"/>
  <c r="N2777" i="14"/>
  <c r="AF2776" i="14"/>
  <c r="AE2776" i="14"/>
  <c r="AD2776" i="14"/>
  <c r="AA2776" i="14"/>
  <c r="V2776" i="14"/>
  <c r="U2776" i="14"/>
  <c r="T2776" i="14"/>
  <c r="O2776" i="14"/>
  <c r="N2776" i="14"/>
  <c r="AF2775" i="14"/>
  <c r="AE2775" i="14"/>
  <c r="AD2775" i="14"/>
  <c r="AA2775" i="14"/>
  <c r="V2775" i="14"/>
  <c r="U2775" i="14"/>
  <c r="T2775" i="14"/>
  <c r="O2775" i="14"/>
  <c r="N2775" i="14"/>
  <c r="AF2774" i="14"/>
  <c r="AE2774" i="14"/>
  <c r="AD2774" i="14"/>
  <c r="AA2774" i="14"/>
  <c r="V2774" i="14"/>
  <c r="U2774" i="14"/>
  <c r="T2774" i="14"/>
  <c r="O2774" i="14"/>
  <c r="N2774" i="14"/>
  <c r="AF2773" i="14"/>
  <c r="AE2773" i="14"/>
  <c r="AD2773" i="14"/>
  <c r="AA2773" i="14"/>
  <c r="V2773" i="14"/>
  <c r="U2773" i="14"/>
  <c r="T2773" i="14"/>
  <c r="O2773" i="14"/>
  <c r="N2773" i="14"/>
  <c r="AF2772" i="14"/>
  <c r="AE2772" i="14"/>
  <c r="AD2772" i="14"/>
  <c r="AC2772" i="14" s="1"/>
  <c r="AA2772" i="14"/>
  <c r="V2772" i="14"/>
  <c r="U2772" i="14"/>
  <c r="T2772" i="14"/>
  <c r="O2772" i="14"/>
  <c r="N2772" i="14"/>
  <c r="AF2771" i="14"/>
  <c r="AE2771" i="14"/>
  <c r="AD2771" i="14"/>
  <c r="AA2771" i="14"/>
  <c r="V2771" i="14"/>
  <c r="U2771" i="14"/>
  <c r="T2771" i="14"/>
  <c r="O2771" i="14"/>
  <c r="N2771" i="14"/>
  <c r="AF2770" i="14"/>
  <c r="AE2770" i="14"/>
  <c r="AD2770" i="14"/>
  <c r="AA2770" i="14"/>
  <c r="V2770" i="14"/>
  <c r="U2770" i="14"/>
  <c r="T2770" i="14"/>
  <c r="O2770" i="14"/>
  <c r="N2770" i="14"/>
  <c r="AF2769" i="14"/>
  <c r="AE2769" i="14"/>
  <c r="AD2769" i="14"/>
  <c r="AA2769" i="14"/>
  <c r="V2769" i="14"/>
  <c r="U2769" i="14"/>
  <c r="T2769" i="14"/>
  <c r="O2769" i="14"/>
  <c r="N2769" i="14"/>
  <c r="AF2768" i="14"/>
  <c r="AE2768" i="14"/>
  <c r="AD2768" i="14"/>
  <c r="AA2768" i="14"/>
  <c r="V2768" i="14"/>
  <c r="U2768" i="14"/>
  <c r="T2768" i="14"/>
  <c r="O2768" i="14"/>
  <c r="N2768" i="14"/>
  <c r="AF2767" i="14"/>
  <c r="AE2767" i="14"/>
  <c r="AD2767" i="14"/>
  <c r="AA2767" i="14"/>
  <c r="V2767" i="14"/>
  <c r="U2767" i="14"/>
  <c r="T2767" i="14"/>
  <c r="O2767" i="14"/>
  <c r="N2767" i="14"/>
  <c r="AF2766" i="14"/>
  <c r="AE2766" i="14"/>
  <c r="AD2766" i="14"/>
  <c r="AA2766" i="14"/>
  <c r="V2766" i="14"/>
  <c r="U2766" i="14"/>
  <c r="T2766" i="14"/>
  <c r="O2766" i="14"/>
  <c r="N2766" i="14"/>
  <c r="AF2765" i="14"/>
  <c r="AE2765" i="14"/>
  <c r="AD2765" i="14"/>
  <c r="AA2765" i="14"/>
  <c r="V2765" i="14"/>
  <c r="U2765" i="14"/>
  <c r="T2765" i="14"/>
  <c r="O2765" i="14"/>
  <c r="N2765" i="14"/>
  <c r="AF2764" i="14"/>
  <c r="AE2764" i="14"/>
  <c r="AD2764" i="14"/>
  <c r="AA2764" i="14"/>
  <c r="V2764" i="14"/>
  <c r="U2764" i="14"/>
  <c r="T2764" i="14"/>
  <c r="O2764" i="14"/>
  <c r="N2764" i="14"/>
  <c r="AF2763" i="14"/>
  <c r="AE2763" i="14"/>
  <c r="AD2763" i="14"/>
  <c r="AA2763" i="14"/>
  <c r="V2763" i="14"/>
  <c r="U2763" i="14"/>
  <c r="T2763" i="14"/>
  <c r="O2763" i="14"/>
  <c r="N2763" i="14"/>
  <c r="AF2762" i="14"/>
  <c r="AE2762" i="14"/>
  <c r="AD2762" i="14"/>
  <c r="AA2762" i="14"/>
  <c r="V2762" i="14"/>
  <c r="U2762" i="14"/>
  <c r="T2762" i="14"/>
  <c r="O2762" i="14"/>
  <c r="N2762" i="14"/>
  <c r="AF2761" i="14"/>
  <c r="AE2761" i="14"/>
  <c r="AD2761" i="14"/>
  <c r="AA2761" i="14"/>
  <c r="V2761" i="14"/>
  <c r="U2761" i="14"/>
  <c r="T2761" i="14"/>
  <c r="O2761" i="14"/>
  <c r="N2761" i="14"/>
  <c r="AF2760" i="14"/>
  <c r="AE2760" i="14"/>
  <c r="AD2760" i="14"/>
  <c r="AA2760" i="14"/>
  <c r="V2760" i="14"/>
  <c r="U2760" i="14"/>
  <c r="T2760" i="14"/>
  <c r="O2760" i="14"/>
  <c r="N2760" i="14"/>
  <c r="AF2759" i="14"/>
  <c r="AE2759" i="14"/>
  <c r="AD2759" i="14"/>
  <c r="AA2759" i="14"/>
  <c r="V2759" i="14"/>
  <c r="U2759" i="14"/>
  <c r="T2759" i="14"/>
  <c r="O2759" i="14"/>
  <c r="N2759" i="14"/>
  <c r="AF2758" i="14"/>
  <c r="AE2758" i="14"/>
  <c r="AD2758" i="14"/>
  <c r="AA2758" i="14"/>
  <c r="V2758" i="14"/>
  <c r="U2758" i="14"/>
  <c r="T2758" i="14"/>
  <c r="O2758" i="14"/>
  <c r="N2758" i="14"/>
  <c r="AF2757" i="14"/>
  <c r="AE2757" i="14"/>
  <c r="AD2757" i="14"/>
  <c r="AA2757" i="14"/>
  <c r="V2757" i="14"/>
  <c r="U2757" i="14"/>
  <c r="T2757" i="14"/>
  <c r="O2757" i="14"/>
  <c r="N2757" i="14"/>
  <c r="AF2756" i="14"/>
  <c r="AE2756" i="14"/>
  <c r="AD2756" i="14"/>
  <c r="AA2756" i="14"/>
  <c r="V2756" i="14"/>
  <c r="U2756" i="14"/>
  <c r="T2756" i="14"/>
  <c r="O2756" i="14"/>
  <c r="N2756" i="14"/>
  <c r="AF2755" i="14"/>
  <c r="AE2755" i="14"/>
  <c r="AD2755" i="14"/>
  <c r="AA2755" i="14"/>
  <c r="V2755" i="14"/>
  <c r="U2755" i="14"/>
  <c r="T2755" i="14"/>
  <c r="O2755" i="14"/>
  <c r="N2755" i="14"/>
  <c r="AF2754" i="14"/>
  <c r="AE2754" i="14"/>
  <c r="AD2754" i="14"/>
  <c r="AA2754" i="14"/>
  <c r="V2754" i="14"/>
  <c r="U2754" i="14"/>
  <c r="T2754" i="14"/>
  <c r="O2754" i="14"/>
  <c r="N2754" i="14"/>
  <c r="AF2753" i="14"/>
  <c r="AE2753" i="14"/>
  <c r="AD2753" i="14"/>
  <c r="AA2753" i="14"/>
  <c r="V2753" i="14"/>
  <c r="U2753" i="14"/>
  <c r="T2753" i="14"/>
  <c r="O2753" i="14"/>
  <c r="N2753" i="14"/>
  <c r="AF2752" i="14"/>
  <c r="AE2752" i="14"/>
  <c r="AD2752" i="14"/>
  <c r="AA2752" i="14"/>
  <c r="V2752" i="14"/>
  <c r="U2752" i="14"/>
  <c r="T2752" i="14"/>
  <c r="O2752" i="14"/>
  <c r="N2752" i="14"/>
  <c r="AF2751" i="14"/>
  <c r="AE2751" i="14"/>
  <c r="AD2751" i="14"/>
  <c r="AA2751" i="14"/>
  <c r="V2751" i="14"/>
  <c r="U2751" i="14"/>
  <c r="T2751" i="14"/>
  <c r="O2751" i="14"/>
  <c r="N2751" i="14"/>
  <c r="AF2750" i="14"/>
  <c r="AE2750" i="14"/>
  <c r="AD2750" i="14"/>
  <c r="AA2750" i="14"/>
  <c r="V2750" i="14"/>
  <c r="U2750" i="14"/>
  <c r="T2750" i="14"/>
  <c r="O2750" i="14"/>
  <c r="N2750" i="14"/>
  <c r="AF2749" i="14"/>
  <c r="AE2749" i="14"/>
  <c r="AD2749" i="14"/>
  <c r="AA2749" i="14"/>
  <c r="V2749" i="14"/>
  <c r="U2749" i="14"/>
  <c r="T2749" i="14"/>
  <c r="O2749" i="14"/>
  <c r="N2749" i="14"/>
  <c r="AF2748" i="14"/>
  <c r="AE2748" i="14"/>
  <c r="AD2748" i="14"/>
  <c r="AA2748" i="14"/>
  <c r="V2748" i="14"/>
  <c r="U2748" i="14"/>
  <c r="T2748" i="14"/>
  <c r="O2748" i="14"/>
  <c r="N2748" i="14"/>
  <c r="AF2747" i="14"/>
  <c r="AE2747" i="14"/>
  <c r="AD2747" i="14"/>
  <c r="AA2747" i="14"/>
  <c r="V2747" i="14"/>
  <c r="U2747" i="14"/>
  <c r="T2747" i="14"/>
  <c r="O2747" i="14"/>
  <c r="N2747" i="14"/>
  <c r="AF2746" i="14"/>
  <c r="AE2746" i="14"/>
  <c r="AD2746" i="14"/>
  <c r="AA2746" i="14"/>
  <c r="V2746" i="14"/>
  <c r="U2746" i="14"/>
  <c r="T2746" i="14"/>
  <c r="O2746" i="14"/>
  <c r="N2746" i="14"/>
  <c r="AF2745" i="14"/>
  <c r="AE2745" i="14"/>
  <c r="AD2745" i="14"/>
  <c r="AA2745" i="14"/>
  <c r="V2745" i="14"/>
  <c r="U2745" i="14"/>
  <c r="T2745" i="14"/>
  <c r="O2745" i="14"/>
  <c r="N2745" i="14"/>
  <c r="AF2744" i="14"/>
  <c r="AE2744" i="14"/>
  <c r="AD2744" i="14"/>
  <c r="AA2744" i="14"/>
  <c r="V2744" i="14"/>
  <c r="U2744" i="14"/>
  <c r="T2744" i="14"/>
  <c r="O2744" i="14"/>
  <c r="N2744" i="14"/>
  <c r="AF2743" i="14"/>
  <c r="AE2743" i="14"/>
  <c r="AD2743" i="14"/>
  <c r="AA2743" i="14"/>
  <c r="V2743" i="14"/>
  <c r="U2743" i="14"/>
  <c r="T2743" i="14"/>
  <c r="O2743" i="14"/>
  <c r="N2743" i="14"/>
  <c r="AF2742" i="14"/>
  <c r="AE2742" i="14"/>
  <c r="AD2742" i="14"/>
  <c r="AA2742" i="14"/>
  <c r="V2742" i="14"/>
  <c r="U2742" i="14"/>
  <c r="T2742" i="14"/>
  <c r="O2742" i="14"/>
  <c r="N2742" i="14"/>
  <c r="AF2741" i="14"/>
  <c r="AE2741" i="14"/>
  <c r="AD2741" i="14"/>
  <c r="AA2741" i="14"/>
  <c r="V2741" i="14"/>
  <c r="U2741" i="14"/>
  <c r="T2741" i="14"/>
  <c r="O2741" i="14"/>
  <c r="N2741" i="14"/>
  <c r="AF2740" i="14"/>
  <c r="AE2740" i="14"/>
  <c r="AD2740" i="14"/>
  <c r="AA2740" i="14"/>
  <c r="V2740" i="14"/>
  <c r="U2740" i="14"/>
  <c r="T2740" i="14"/>
  <c r="O2740" i="14"/>
  <c r="N2740" i="14"/>
  <c r="AF2739" i="14"/>
  <c r="AE2739" i="14"/>
  <c r="AD2739" i="14"/>
  <c r="AA2739" i="14"/>
  <c r="V2739" i="14"/>
  <c r="U2739" i="14"/>
  <c r="T2739" i="14"/>
  <c r="O2739" i="14"/>
  <c r="N2739" i="14"/>
  <c r="AF2738" i="14"/>
  <c r="AE2738" i="14"/>
  <c r="AD2738" i="14"/>
  <c r="AB2738" i="14" s="1"/>
  <c r="AA2738" i="14"/>
  <c r="V2738" i="14"/>
  <c r="U2738" i="14"/>
  <c r="T2738" i="14"/>
  <c r="O2738" i="14"/>
  <c r="N2738" i="14"/>
  <c r="AF2737" i="14"/>
  <c r="AE2737" i="14"/>
  <c r="AD2737" i="14"/>
  <c r="AA2737" i="14"/>
  <c r="V2737" i="14"/>
  <c r="U2737" i="14"/>
  <c r="T2737" i="14"/>
  <c r="O2737" i="14"/>
  <c r="N2737" i="14"/>
  <c r="AF2736" i="14"/>
  <c r="AE2736" i="14"/>
  <c r="AD2736" i="14"/>
  <c r="AA2736" i="14"/>
  <c r="V2736" i="14"/>
  <c r="U2736" i="14"/>
  <c r="T2736" i="14"/>
  <c r="O2736" i="14"/>
  <c r="N2736" i="14"/>
  <c r="AF2735" i="14"/>
  <c r="AE2735" i="14"/>
  <c r="AD2735" i="14"/>
  <c r="AA2735" i="14"/>
  <c r="V2735" i="14"/>
  <c r="U2735" i="14"/>
  <c r="T2735" i="14"/>
  <c r="O2735" i="14"/>
  <c r="N2735" i="14"/>
  <c r="AF2734" i="14"/>
  <c r="AE2734" i="14"/>
  <c r="AD2734" i="14"/>
  <c r="AA2734" i="14"/>
  <c r="V2734" i="14"/>
  <c r="U2734" i="14"/>
  <c r="T2734" i="14"/>
  <c r="O2734" i="14"/>
  <c r="N2734" i="14"/>
  <c r="AF2733" i="14"/>
  <c r="AE2733" i="14"/>
  <c r="AD2733" i="14"/>
  <c r="AA2733" i="14"/>
  <c r="V2733" i="14"/>
  <c r="U2733" i="14"/>
  <c r="T2733" i="14"/>
  <c r="O2733" i="14"/>
  <c r="N2733" i="14"/>
  <c r="AF2732" i="14"/>
  <c r="AE2732" i="14"/>
  <c r="AD2732" i="14"/>
  <c r="AA2732" i="14"/>
  <c r="V2732" i="14"/>
  <c r="U2732" i="14"/>
  <c r="T2732" i="14"/>
  <c r="O2732" i="14"/>
  <c r="N2732" i="14"/>
  <c r="AF2731" i="14"/>
  <c r="AE2731" i="14"/>
  <c r="AD2731" i="14"/>
  <c r="AA2731" i="14"/>
  <c r="V2731" i="14"/>
  <c r="U2731" i="14"/>
  <c r="T2731" i="14"/>
  <c r="O2731" i="14"/>
  <c r="N2731" i="14"/>
  <c r="AF2730" i="14"/>
  <c r="AE2730" i="14"/>
  <c r="AD2730" i="14"/>
  <c r="AA2730" i="14"/>
  <c r="V2730" i="14"/>
  <c r="U2730" i="14"/>
  <c r="T2730" i="14"/>
  <c r="O2730" i="14"/>
  <c r="N2730" i="14"/>
  <c r="AF2729" i="14"/>
  <c r="AE2729" i="14"/>
  <c r="AD2729" i="14"/>
  <c r="AA2729" i="14"/>
  <c r="V2729" i="14"/>
  <c r="U2729" i="14"/>
  <c r="T2729" i="14"/>
  <c r="O2729" i="14"/>
  <c r="N2729" i="14"/>
  <c r="AF2728" i="14"/>
  <c r="AE2728" i="14"/>
  <c r="AD2728" i="14"/>
  <c r="AA2728" i="14"/>
  <c r="V2728" i="14"/>
  <c r="U2728" i="14"/>
  <c r="T2728" i="14"/>
  <c r="O2728" i="14"/>
  <c r="N2728" i="14"/>
  <c r="AF2727" i="14"/>
  <c r="AE2727" i="14"/>
  <c r="AD2727" i="14"/>
  <c r="AA2727" i="14"/>
  <c r="V2727" i="14"/>
  <c r="U2727" i="14"/>
  <c r="T2727" i="14"/>
  <c r="O2727" i="14"/>
  <c r="N2727" i="14"/>
  <c r="AF2726" i="14"/>
  <c r="AE2726" i="14"/>
  <c r="AD2726" i="14"/>
  <c r="AA2726" i="14"/>
  <c r="V2726" i="14"/>
  <c r="U2726" i="14"/>
  <c r="T2726" i="14"/>
  <c r="O2726" i="14"/>
  <c r="N2726" i="14"/>
  <c r="AF2725" i="14"/>
  <c r="AE2725" i="14"/>
  <c r="AD2725" i="14"/>
  <c r="AA2725" i="14"/>
  <c r="V2725" i="14"/>
  <c r="U2725" i="14"/>
  <c r="T2725" i="14"/>
  <c r="O2725" i="14"/>
  <c r="N2725" i="14"/>
  <c r="AF2724" i="14"/>
  <c r="AE2724" i="14"/>
  <c r="AD2724" i="14"/>
  <c r="AA2724" i="14"/>
  <c r="V2724" i="14"/>
  <c r="U2724" i="14"/>
  <c r="T2724" i="14"/>
  <c r="O2724" i="14"/>
  <c r="N2724" i="14"/>
  <c r="AF2723" i="14"/>
  <c r="AE2723" i="14"/>
  <c r="AD2723" i="14"/>
  <c r="AA2723" i="14"/>
  <c r="V2723" i="14"/>
  <c r="U2723" i="14"/>
  <c r="T2723" i="14"/>
  <c r="O2723" i="14"/>
  <c r="N2723" i="14"/>
  <c r="AF2722" i="14"/>
  <c r="AE2722" i="14"/>
  <c r="AD2722" i="14"/>
  <c r="AA2722" i="14"/>
  <c r="V2722" i="14"/>
  <c r="U2722" i="14"/>
  <c r="T2722" i="14"/>
  <c r="O2722" i="14"/>
  <c r="N2722" i="14"/>
  <c r="AF2721" i="14"/>
  <c r="AE2721" i="14"/>
  <c r="AD2721" i="14"/>
  <c r="AA2721" i="14"/>
  <c r="V2721" i="14"/>
  <c r="U2721" i="14"/>
  <c r="T2721" i="14"/>
  <c r="O2721" i="14"/>
  <c r="N2721" i="14"/>
  <c r="AF2720" i="14"/>
  <c r="AE2720" i="14"/>
  <c r="AD2720" i="14"/>
  <c r="AA2720" i="14"/>
  <c r="V2720" i="14"/>
  <c r="U2720" i="14"/>
  <c r="T2720" i="14"/>
  <c r="O2720" i="14"/>
  <c r="N2720" i="14"/>
  <c r="AF2719" i="14"/>
  <c r="AE2719" i="14"/>
  <c r="AD2719" i="14"/>
  <c r="AA2719" i="14"/>
  <c r="V2719" i="14"/>
  <c r="U2719" i="14"/>
  <c r="T2719" i="14"/>
  <c r="O2719" i="14"/>
  <c r="N2719" i="14"/>
  <c r="AF2718" i="14"/>
  <c r="AE2718" i="14"/>
  <c r="AD2718" i="14"/>
  <c r="AA2718" i="14"/>
  <c r="V2718" i="14"/>
  <c r="U2718" i="14"/>
  <c r="T2718" i="14"/>
  <c r="O2718" i="14"/>
  <c r="N2718" i="14"/>
  <c r="AF2717" i="14"/>
  <c r="AE2717" i="14"/>
  <c r="AD2717" i="14"/>
  <c r="AA2717" i="14"/>
  <c r="V2717" i="14"/>
  <c r="U2717" i="14"/>
  <c r="T2717" i="14"/>
  <c r="O2717" i="14"/>
  <c r="N2717" i="14"/>
  <c r="AF2716" i="14"/>
  <c r="AE2716" i="14"/>
  <c r="AD2716" i="14"/>
  <c r="AA2716" i="14"/>
  <c r="V2716" i="14"/>
  <c r="U2716" i="14"/>
  <c r="T2716" i="14"/>
  <c r="O2716" i="14"/>
  <c r="N2716" i="14"/>
  <c r="AF2715" i="14"/>
  <c r="AE2715" i="14"/>
  <c r="AD2715" i="14"/>
  <c r="AA2715" i="14"/>
  <c r="V2715" i="14"/>
  <c r="U2715" i="14"/>
  <c r="T2715" i="14"/>
  <c r="O2715" i="14"/>
  <c r="N2715" i="14"/>
  <c r="AF2714" i="14"/>
  <c r="AE2714" i="14"/>
  <c r="AD2714" i="14"/>
  <c r="AA2714" i="14"/>
  <c r="V2714" i="14"/>
  <c r="U2714" i="14"/>
  <c r="T2714" i="14"/>
  <c r="O2714" i="14"/>
  <c r="N2714" i="14"/>
  <c r="AF2713" i="14"/>
  <c r="AE2713" i="14"/>
  <c r="AD2713" i="14"/>
  <c r="AA2713" i="14"/>
  <c r="V2713" i="14"/>
  <c r="U2713" i="14"/>
  <c r="T2713" i="14"/>
  <c r="O2713" i="14"/>
  <c r="N2713" i="14"/>
  <c r="AF2712" i="14"/>
  <c r="AE2712" i="14"/>
  <c r="AD2712" i="14"/>
  <c r="AA2712" i="14"/>
  <c r="V2712" i="14"/>
  <c r="U2712" i="14"/>
  <c r="T2712" i="14"/>
  <c r="O2712" i="14"/>
  <c r="N2712" i="14"/>
  <c r="AF2711" i="14"/>
  <c r="AE2711" i="14"/>
  <c r="AD2711" i="14"/>
  <c r="AA2711" i="14"/>
  <c r="V2711" i="14"/>
  <c r="U2711" i="14"/>
  <c r="T2711" i="14"/>
  <c r="O2711" i="14"/>
  <c r="N2711" i="14"/>
  <c r="AF2710" i="14"/>
  <c r="AE2710" i="14"/>
  <c r="AD2710" i="14"/>
  <c r="AA2710" i="14"/>
  <c r="V2710" i="14"/>
  <c r="U2710" i="14"/>
  <c r="T2710" i="14"/>
  <c r="O2710" i="14"/>
  <c r="N2710" i="14"/>
  <c r="AF2709" i="14"/>
  <c r="AE2709" i="14"/>
  <c r="AD2709" i="14"/>
  <c r="AA2709" i="14"/>
  <c r="V2709" i="14"/>
  <c r="U2709" i="14"/>
  <c r="T2709" i="14"/>
  <c r="O2709" i="14"/>
  <c r="N2709" i="14"/>
  <c r="AF2708" i="14"/>
  <c r="AE2708" i="14"/>
  <c r="AD2708" i="14"/>
  <c r="AA2708" i="14"/>
  <c r="V2708" i="14"/>
  <c r="U2708" i="14"/>
  <c r="T2708" i="14"/>
  <c r="O2708" i="14"/>
  <c r="N2708" i="14"/>
  <c r="AF2707" i="14"/>
  <c r="AE2707" i="14"/>
  <c r="AD2707" i="14"/>
  <c r="AA2707" i="14"/>
  <c r="V2707" i="14"/>
  <c r="U2707" i="14"/>
  <c r="T2707" i="14"/>
  <c r="O2707" i="14"/>
  <c r="N2707" i="14"/>
  <c r="AF2706" i="14"/>
  <c r="AE2706" i="14"/>
  <c r="AD2706" i="14"/>
  <c r="AA2706" i="14"/>
  <c r="V2706" i="14"/>
  <c r="U2706" i="14"/>
  <c r="T2706" i="14"/>
  <c r="O2706" i="14"/>
  <c r="N2706" i="14"/>
  <c r="AF2705" i="14"/>
  <c r="AE2705" i="14"/>
  <c r="AD2705" i="14"/>
  <c r="AA2705" i="14"/>
  <c r="V2705" i="14"/>
  <c r="U2705" i="14"/>
  <c r="T2705" i="14"/>
  <c r="O2705" i="14"/>
  <c r="N2705" i="14"/>
  <c r="AF2704" i="14"/>
  <c r="AE2704" i="14"/>
  <c r="AD2704" i="14"/>
  <c r="AA2704" i="14"/>
  <c r="V2704" i="14"/>
  <c r="U2704" i="14"/>
  <c r="T2704" i="14"/>
  <c r="O2704" i="14"/>
  <c r="N2704" i="14"/>
  <c r="AF2703" i="14"/>
  <c r="AE2703" i="14"/>
  <c r="AD2703" i="14"/>
  <c r="AA2703" i="14"/>
  <c r="V2703" i="14"/>
  <c r="U2703" i="14"/>
  <c r="T2703" i="14"/>
  <c r="O2703" i="14"/>
  <c r="N2703" i="14"/>
  <c r="AF2702" i="14"/>
  <c r="AE2702" i="14"/>
  <c r="AD2702" i="14"/>
  <c r="AA2702" i="14"/>
  <c r="V2702" i="14"/>
  <c r="U2702" i="14"/>
  <c r="T2702" i="14"/>
  <c r="O2702" i="14"/>
  <c r="N2702" i="14"/>
  <c r="AF2701" i="14"/>
  <c r="AE2701" i="14"/>
  <c r="AD2701" i="14"/>
  <c r="AA2701" i="14"/>
  <c r="V2701" i="14"/>
  <c r="U2701" i="14"/>
  <c r="T2701" i="14"/>
  <c r="O2701" i="14"/>
  <c r="N2701" i="14"/>
  <c r="AF2700" i="14"/>
  <c r="AE2700" i="14"/>
  <c r="AD2700" i="14"/>
  <c r="AA2700" i="14"/>
  <c r="V2700" i="14"/>
  <c r="U2700" i="14"/>
  <c r="T2700" i="14"/>
  <c r="O2700" i="14"/>
  <c r="N2700" i="14"/>
  <c r="AF2699" i="14"/>
  <c r="AE2699" i="14"/>
  <c r="AD2699" i="14"/>
  <c r="AA2699" i="14"/>
  <c r="V2699" i="14"/>
  <c r="U2699" i="14"/>
  <c r="T2699" i="14"/>
  <c r="O2699" i="14"/>
  <c r="N2699" i="14"/>
  <c r="AF2698" i="14"/>
  <c r="AE2698" i="14"/>
  <c r="AD2698" i="14"/>
  <c r="AA2698" i="14"/>
  <c r="V2698" i="14"/>
  <c r="U2698" i="14"/>
  <c r="T2698" i="14"/>
  <c r="O2698" i="14"/>
  <c r="N2698" i="14"/>
  <c r="AF2697" i="14"/>
  <c r="AE2697" i="14"/>
  <c r="AD2697" i="14"/>
  <c r="AA2697" i="14"/>
  <c r="V2697" i="14"/>
  <c r="U2697" i="14"/>
  <c r="T2697" i="14"/>
  <c r="O2697" i="14"/>
  <c r="N2697" i="14"/>
  <c r="AF2696" i="14"/>
  <c r="AE2696" i="14"/>
  <c r="AD2696" i="14"/>
  <c r="AA2696" i="14"/>
  <c r="V2696" i="14"/>
  <c r="U2696" i="14"/>
  <c r="T2696" i="14"/>
  <c r="O2696" i="14"/>
  <c r="N2696" i="14"/>
  <c r="AF2695" i="14"/>
  <c r="AE2695" i="14"/>
  <c r="AD2695" i="14"/>
  <c r="AA2695" i="14"/>
  <c r="V2695" i="14"/>
  <c r="U2695" i="14"/>
  <c r="T2695" i="14"/>
  <c r="O2695" i="14"/>
  <c r="N2695" i="14"/>
  <c r="AF2694" i="14"/>
  <c r="AE2694" i="14"/>
  <c r="AD2694" i="14"/>
  <c r="AA2694" i="14"/>
  <c r="V2694" i="14"/>
  <c r="U2694" i="14"/>
  <c r="T2694" i="14"/>
  <c r="O2694" i="14"/>
  <c r="N2694" i="14"/>
  <c r="AF2693" i="14"/>
  <c r="AE2693" i="14"/>
  <c r="AD2693" i="14"/>
  <c r="AA2693" i="14"/>
  <c r="V2693" i="14"/>
  <c r="U2693" i="14"/>
  <c r="T2693" i="14"/>
  <c r="O2693" i="14"/>
  <c r="N2693" i="14"/>
  <c r="AF2692" i="14"/>
  <c r="AE2692" i="14"/>
  <c r="AD2692" i="14"/>
  <c r="AA2692" i="14"/>
  <c r="V2692" i="14"/>
  <c r="U2692" i="14"/>
  <c r="T2692" i="14"/>
  <c r="O2692" i="14"/>
  <c r="N2692" i="14"/>
  <c r="AF2691" i="14"/>
  <c r="AE2691" i="14"/>
  <c r="AD2691" i="14"/>
  <c r="AA2691" i="14"/>
  <c r="V2691" i="14"/>
  <c r="U2691" i="14"/>
  <c r="T2691" i="14"/>
  <c r="O2691" i="14"/>
  <c r="N2691" i="14"/>
  <c r="AF2690" i="14"/>
  <c r="AE2690" i="14"/>
  <c r="AD2690" i="14"/>
  <c r="AA2690" i="14"/>
  <c r="V2690" i="14"/>
  <c r="U2690" i="14"/>
  <c r="T2690" i="14"/>
  <c r="O2690" i="14"/>
  <c r="N2690" i="14"/>
  <c r="AF2689" i="14"/>
  <c r="AE2689" i="14"/>
  <c r="AD2689" i="14"/>
  <c r="AB2689" i="14" s="1"/>
  <c r="AA2689" i="14"/>
  <c r="V2689" i="14"/>
  <c r="U2689" i="14"/>
  <c r="T2689" i="14"/>
  <c r="O2689" i="14"/>
  <c r="N2689" i="14"/>
  <c r="AF2688" i="14"/>
  <c r="AE2688" i="14"/>
  <c r="AD2688" i="14"/>
  <c r="AA2688" i="14"/>
  <c r="V2688" i="14"/>
  <c r="U2688" i="14"/>
  <c r="T2688" i="14"/>
  <c r="O2688" i="14"/>
  <c r="N2688" i="14"/>
  <c r="AF2687" i="14"/>
  <c r="AE2687" i="14"/>
  <c r="AD2687" i="14"/>
  <c r="AA2687" i="14"/>
  <c r="V2687" i="14"/>
  <c r="U2687" i="14"/>
  <c r="T2687" i="14"/>
  <c r="O2687" i="14"/>
  <c r="N2687" i="14"/>
  <c r="AF2686" i="14"/>
  <c r="AE2686" i="14"/>
  <c r="AD2686" i="14"/>
  <c r="AA2686" i="14"/>
  <c r="V2686" i="14"/>
  <c r="U2686" i="14"/>
  <c r="T2686" i="14"/>
  <c r="O2686" i="14"/>
  <c r="N2686" i="14"/>
  <c r="AF2685" i="14"/>
  <c r="AE2685" i="14"/>
  <c r="AD2685" i="14"/>
  <c r="AA2685" i="14"/>
  <c r="V2685" i="14"/>
  <c r="U2685" i="14"/>
  <c r="T2685" i="14"/>
  <c r="O2685" i="14"/>
  <c r="N2685" i="14"/>
  <c r="AF2684" i="14"/>
  <c r="AE2684" i="14"/>
  <c r="AD2684" i="14"/>
  <c r="AA2684" i="14"/>
  <c r="V2684" i="14"/>
  <c r="U2684" i="14"/>
  <c r="T2684" i="14"/>
  <c r="O2684" i="14"/>
  <c r="N2684" i="14"/>
  <c r="AF2683" i="14"/>
  <c r="AE2683" i="14"/>
  <c r="AD2683" i="14"/>
  <c r="AA2683" i="14"/>
  <c r="V2683" i="14"/>
  <c r="U2683" i="14"/>
  <c r="T2683" i="14"/>
  <c r="O2683" i="14"/>
  <c r="N2683" i="14"/>
  <c r="AF2682" i="14"/>
  <c r="AE2682" i="14"/>
  <c r="AD2682" i="14"/>
  <c r="AA2682" i="14"/>
  <c r="V2682" i="14"/>
  <c r="U2682" i="14"/>
  <c r="T2682" i="14"/>
  <c r="O2682" i="14"/>
  <c r="N2682" i="14"/>
  <c r="AF2681" i="14"/>
  <c r="AE2681" i="14"/>
  <c r="AD2681" i="14"/>
  <c r="AA2681" i="14"/>
  <c r="V2681" i="14"/>
  <c r="U2681" i="14"/>
  <c r="T2681" i="14"/>
  <c r="O2681" i="14"/>
  <c r="N2681" i="14"/>
  <c r="AF2680" i="14"/>
  <c r="AE2680" i="14"/>
  <c r="AD2680" i="14"/>
  <c r="AB2680" i="14" s="1"/>
  <c r="AA2680" i="14"/>
  <c r="V2680" i="14"/>
  <c r="U2680" i="14"/>
  <c r="T2680" i="14"/>
  <c r="O2680" i="14"/>
  <c r="N2680" i="14"/>
  <c r="AF2679" i="14"/>
  <c r="AE2679" i="14"/>
  <c r="AD2679" i="14"/>
  <c r="AA2679" i="14"/>
  <c r="V2679" i="14"/>
  <c r="U2679" i="14"/>
  <c r="T2679" i="14"/>
  <c r="O2679" i="14"/>
  <c r="N2679" i="14"/>
  <c r="AF2678" i="14"/>
  <c r="AE2678" i="14"/>
  <c r="AD2678" i="14"/>
  <c r="AA2678" i="14"/>
  <c r="V2678" i="14"/>
  <c r="U2678" i="14"/>
  <c r="T2678" i="14"/>
  <c r="O2678" i="14"/>
  <c r="N2678" i="14"/>
  <c r="AF2677" i="14"/>
  <c r="AE2677" i="14"/>
  <c r="AD2677" i="14"/>
  <c r="AA2677" i="14"/>
  <c r="V2677" i="14"/>
  <c r="U2677" i="14"/>
  <c r="T2677" i="14"/>
  <c r="O2677" i="14"/>
  <c r="N2677" i="14"/>
  <c r="AF2676" i="14"/>
  <c r="AE2676" i="14"/>
  <c r="AD2676" i="14"/>
  <c r="AA2676" i="14"/>
  <c r="V2676" i="14"/>
  <c r="U2676" i="14"/>
  <c r="T2676" i="14"/>
  <c r="O2676" i="14"/>
  <c r="N2676" i="14"/>
  <c r="AF2675" i="14"/>
  <c r="AE2675" i="14"/>
  <c r="AD2675" i="14"/>
  <c r="AA2675" i="14"/>
  <c r="V2675" i="14"/>
  <c r="U2675" i="14"/>
  <c r="T2675" i="14"/>
  <c r="O2675" i="14"/>
  <c r="N2675" i="14"/>
  <c r="AF2674" i="14"/>
  <c r="AE2674" i="14"/>
  <c r="AD2674" i="14"/>
  <c r="AA2674" i="14"/>
  <c r="V2674" i="14"/>
  <c r="U2674" i="14"/>
  <c r="T2674" i="14"/>
  <c r="O2674" i="14"/>
  <c r="N2674" i="14"/>
  <c r="AF2673" i="14"/>
  <c r="AE2673" i="14"/>
  <c r="AD2673" i="14"/>
  <c r="AA2673" i="14"/>
  <c r="V2673" i="14"/>
  <c r="U2673" i="14"/>
  <c r="T2673" i="14"/>
  <c r="O2673" i="14"/>
  <c r="N2673" i="14"/>
  <c r="AF2672" i="14"/>
  <c r="AE2672" i="14"/>
  <c r="AD2672" i="14"/>
  <c r="AA2672" i="14"/>
  <c r="V2672" i="14"/>
  <c r="U2672" i="14"/>
  <c r="T2672" i="14"/>
  <c r="O2672" i="14"/>
  <c r="N2672" i="14"/>
  <c r="AF2671" i="14"/>
  <c r="AE2671" i="14"/>
  <c r="AD2671" i="14"/>
  <c r="AA2671" i="14"/>
  <c r="V2671" i="14"/>
  <c r="U2671" i="14"/>
  <c r="T2671" i="14"/>
  <c r="O2671" i="14"/>
  <c r="N2671" i="14"/>
  <c r="AF2670" i="14"/>
  <c r="AE2670" i="14"/>
  <c r="AD2670" i="14"/>
  <c r="AA2670" i="14"/>
  <c r="V2670" i="14"/>
  <c r="U2670" i="14"/>
  <c r="T2670" i="14"/>
  <c r="O2670" i="14"/>
  <c r="N2670" i="14"/>
  <c r="AF2669" i="14"/>
  <c r="AE2669" i="14"/>
  <c r="AD2669" i="14"/>
  <c r="AA2669" i="14"/>
  <c r="V2669" i="14"/>
  <c r="U2669" i="14"/>
  <c r="T2669" i="14"/>
  <c r="O2669" i="14"/>
  <c r="N2669" i="14"/>
  <c r="AF2668" i="14"/>
  <c r="AE2668" i="14"/>
  <c r="AD2668" i="14"/>
  <c r="AA2668" i="14"/>
  <c r="V2668" i="14"/>
  <c r="U2668" i="14"/>
  <c r="T2668" i="14"/>
  <c r="O2668" i="14"/>
  <c r="N2668" i="14"/>
  <c r="AF2667" i="14"/>
  <c r="AE2667" i="14"/>
  <c r="AD2667" i="14"/>
  <c r="AA2667" i="14"/>
  <c r="V2667" i="14"/>
  <c r="U2667" i="14"/>
  <c r="T2667" i="14"/>
  <c r="O2667" i="14"/>
  <c r="N2667" i="14"/>
  <c r="AF2666" i="14"/>
  <c r="AE2666" i="14"/>
  <c r="AD2666" i="14"/>
  <c r="AA2666" i="14"/>
  <c r="V2666" i="14"/>
  <c r="U2666" i="14"/>
  <c r="T2666" i="14"/>
  <c r="O2666" i="14"/>
  <c r="N2666" i="14"/>
  <c r="AF2665" i="14"/>
  <c r="AE2665" i="14"/>
  <c r="AD2665" i="14"/>
  <c r="AB2665" i="14" s="1"/>
  <c r="AA2665" i="14"/>
  <c r="V2665" i="14"/>
  <c r="U2665" i="14"/>
  <c r="T2665" i="14"/>
  <c r="O2665" i="14"/>
  <c r="N2665" i="14"/>
  <c r="AF2664" i="14"/>
  <c r="AE2664" i="14"/>
  <c r="AD2664" i="14"/>
  <c r="AA2664" i="14"/>
  <c r="V2664" i="14"/>
  <c r="U2664" i="14"/>
  <c r="T2664" i="14"/>
  <c r="O2664" i="14"/>
  <c r="N2664" i="14"/>
  <c r="AF2663" i="14"/>
  <c r="AE2663" i="14"/>
  <c r="AD2663" i="14"/>
  <c r="AA2663" i="14"/>
  <c r="V2663" i="14"/>
  <c r="U2663" i="14"/>
  <c r="T2663" i="14"/>
  <c r="O2663" i="14"/>
  <c r="N2663" i="14"/>
  <c r="AF2662" i="14"/>
  <c r="AE2662" i="14"/>
  <c r="AD2662" i="14"/>
  <c r="AA2662" i="14"/>
  <c r="V2662" i="14"/>
  <c r="U2662" i="14"/>
  <c r="T2662" i="14"/>
  <c r="O2662" i="14"/>
  <c r="N2662" i="14"/>
  <c r="AF2661" i="14"/>
  <c r="AE2661" i="14"/>
  <c r="AD2661" i="14"/>
  <c r="AA2661" i="14"/>
  <c r="V2661" i="14"/>
  <c r="U2661" i="14"/>
  <c r="T2661" i="14"/>
  <c r="O2661" i="14"/>
  <c r="N2661" i="14"/>
  <c r="AF2660" i="14"/>
  <c r="AE2660" i="14"/>
  <c r="AD2660" i="14"/>
  <c r="AA2660" i="14"/>
  <c r="V2660" i="14"/>
  <c r="U2660" i="14"/>
  <c r="T2660" i="14"/>
  <c r="O2660" i="14"/>
  <c r="N2660" i="14"/>
  <c r="AF2659" i="14"/>
  <c r="AE2659" i="14"/>
  <c r="AD2659" i="14"/>
  <c r="AA2659" i="14"/>
  <c r="V2659" i="14"/>
  <c r="U2659" i="14"/>
  <c r="T2659" i="14"/>
  <c r="O2659" i="14"/>
  <c r="N2659" i="14"/>
  <c r="AF2658" i="14"/>
  <c r="AE2658" i="14"/>
  <c r="AD2658" i="14"/>
  <c r="AA2658" i="14"/>
  <c r="V2658" i="14"/>
  <c r="U2658" i="14"/>
  <c r="T2658" i="14"/>
  <c r="O2658" i="14"/>
  <c r="N2658" i="14"/>
  <c r="AF2657" i="14"/>
  <c r="AE2657" i="14"/>
  <c r="AD2657" i="14"/>
  <c r="AA2657" i="14"/>
  <c r="V2657" i="14"/>
  <c r="U2657" i="14"/>
  <c r="T2657" i="14"/>
  <c r="O2657" i="14"/>
  <c r="N2657" i="14"/>
  <c r="AF2656" i="14"/>
  <c r="AE2656" i="14"/>
  <c r="AD2656" i="14"/>
  <c r="AA2656" i="14"/>
  <c r="V2656" i="14"/>
  <c r="U2656" i="14"/>
  <c r="T2656" i="14"/>
  <c r="O2656" i="14"/>
  <c r="N2656" i="14"/>
  <c r="AF2655" i="14"/>
  <c r="AE2655" i="14"/>
  <c r="AD2655" i="14"/>
  <c r="AA2655" i="14"/>
  <c r="V2655" i="14"/>
  <c r="U2655" i="14"/>
  <c r="T2655" i="14"/>
  <c r="O2655" i="14"/>
  <c r="N2655" i="14"/>
  <c r="AF2654" i="14"/>
  <c r="AE2654" i="14"/>
  <c r="AD2654" i="14"/>
  <c r="AA2654" i="14"/>
  <c r="V2654" i="14"/>
  <c r="U2654" i="14"/>
  <c r="T2654" i="14"/>
  <c r="O2654" i="14"/>
  <c r="N2654" i="14"/>
  <c r="AF2653" i="14"/>
  <c r="AE2653" i="14"/>
  <c r="AD2653" i="14"/>
  <c r="AA2653" i="14"/>
  <c r="V2653" i="14"/>
  <c r="U2653" i="14"/>
  <c r="T2653" i="14"/>
  <c r="O2653" i="14"/>
  <c r="N2653" i="14"/>
  <c r="AF2652" i="14"/>
  <c r="AE2652" i="14"/>
  <c r="AD2652" i="14"/>
  <c r="AA2652" i="14"/>
  <c r="V2652" i="14"/>
  <c r="U2652" i="14"/>
  <c r="T2652" i="14"/>
  <c r="O2652" i="14"/>
  <c r="N2652" i="14"/>
  <c r="AF2651" i="14"/>
  <c r="AE2651" i="14"/>
  <c r="AD2651" i="14"/>
  <c r="AA2651" i="14"/>
  <c r="V2651" i="14"/>
  <c r="U2651" i="14"/>
  <c r="T2651" i="14"/>
  <c r="O2651" i="14"/>
  <c r="N2651" i="14"/>
  <c r="AF2650" i="14"/>
  <c r="AE2650" i="14"/>
  <c r="AD2650" i="14"/>
  <c r="AA2650" i="14"/>
  <c r="V2650" i="14"/>
  <c r="U2650" i="14"/>
  <c r="T2650" i="14"/>
  <c r="O2650" i="14"/>
  <c r="N2650" i="14"/>
  <c r="AF2649" i="14"/>
  <c r="AE2649" i="14"/>
  <c r="AD2649" i="14"/>
  <c r="AA2649" i="14"/>
  <c r="V2649" i="14"/>
  <c r="U2649" i="14"/>
  <c r="T2649" i="14"/>
  <c r="O2649" i="14"/>
  <c r="N2649" i="14"/>
  <c r="AF2648" i="14"/>
  <c r="AE2648" i="14"/>
  <c r="AD2648" i="14"/>
  <c r="AA2648" i="14"/>
  <c r="V2648" i="14"/>
  <c r="U2648" i="14"/>
  <c r="T2648" i="14"/>
  <c r="O2648" i="14"/>
  <c r="N2648" i="14"/>
  <c r="AF2647" i="14"/>
  <c r="AE2647" i="14"/>
  <c r="AD2647" i="14"/>
  <c r="AA2647" i="14"/>
  <c r="V2647" i="14"/>
  <c r="U2647" i="14"/>
  <c r="T2647" i="14"/>
  <c r="O2647" i="14"/>
  <c r="N2647" i="14"/>
  <c r="AF2646" i="14"/>
  <c r="AE2646" i="14"/>
  <c r="AD2646" i="14"/>
  <c r="AA2646" i="14"/>
  <c r="V2646" i="14"/>
  <c r="U2646" i="14"/>
  <c r="T2646" i="14"/>
  <c r="O2646" i="14"/>
  <c r="N2646" i="14"/>
  <c r="AF2645" i="14"/>
  <c r="AE2645" i="14"/>
  <c r="AD2645" i="14"/>
  <c r="AA2645" i="14"/>
  <c r="V2645" i="14"/>
  <c r="U2645" i="14"/>
  <c r="T2645" i="14"/>
  <c r="O2645" i="14"/>
  <c r="N2645" i="14"/>
  <c r="AF2644" i="14"/>
  <c r="AE2644" i="14"/>
  <c r="AD2644" i="14"/>
  <c r="AA2644" i="14"/>
  <c r="V2644" i="14"/>
  <c r="U2644" i="14"/>
  <c r="T2644" i="14"/>
  <c r="O2644" i="14"/>
  <c r="N2644" i="14"/>
  <c r="AF2643" i="14"/>
  <c r="AE2643" i="14"/>
  <c r="AD2643" i="14"/>
  <c r="AA2643" i="14"/>
  <c r="V2643" i="14"/>
  <c r="U2643" i="14"/>
  <c r="T2643" i="14"/>
  <c r="O2643" i="14"/>
  <c r="N2643" i="14"/>
  <c r="AF2642" i="14"/>
  <c r="AE2642" i="14"/>
  <c r="AD2642" i="14"/>
  <c r="AA2642" i="14"/>
  <c r="V2642" i="14"/>
  <c r="U2642" i="14"/>
  <c r="T2642" i="14"/>
  <c r="O2642" i="14"/>
  <c r="N2642" i="14"/>
  <c r="AF2641" i="14"/>
  <c r="AE2641" i="14"/>
  <c r="AD2641" i="14"/>
  <c r="AA2641" i="14"/>
  <c r="V2641" i="14"/>
  <c r="U2641" i="14"/>
  <c r="T2641" i="14"/>
  <c r="O2641" i="14"/>
  <c r="N2641" i="14"/>
  <c r="AF2640" i="14"/>
  <c r="AE2640" i="14"/>
  <c r="AD2640" i="14"/>
  <c r="AA2640" i="14"/>
  <c r="V2640" i="14"/>
  <c r="U2640" i="14"/>
  <c r="T2640" i="14"/>
  <c r="O2640" i="14"/>
  <c r="N2640" i="14"/>
  <c r="AF2639" i="14"/>
  <c r="AE2639" i="14"/>
  <c r="AD2639" i="14"/>
  <c r="AA2639" i="14"/>
  <c r="V2639" i="14"/>
  <c r="U2639" i="14"/>
  <c r="T2639" i="14"/>
  <c r="O2639" i="14"/>
  <c r="N2639" i="14"/>
  <c r="AF2638" i="14"/>
  <c r="AE2638" i="14"/>
  <c r="AD2638" i="14"/>
  <c r="AA2638" i="14"/>
  <c r="V2638" i="14"/>
  <c r="U2638" i="14"/>
  <c r="T2638" i="14"/>
  <c r="O2638" i="14"/>
  <c r="N2638" i="14"/>
  <c r="AF2637" i="14"/>
  <c r="AE2637" i="14"/>
  <c r="AD2637" i="14"/>
  <c r="AA2637" i="14"/>
  <c r="V2637" i="14"/>
  <c r="U2637" i="14"/>
  <c r="T2637" i="14"/>
  <c r="O2637" i="14"/>
  <c r="N2637" i="14"/>
  <c r="AF2636" i="14"/>
  <c r="AE2636" i="14"/>
  <c r="AD2636" i="14"/>
  <c r="AA2636" i="14"/>
  <c r="V2636" i="14"/>
  <c r="U2636" i="14"/>
  <c r="T2636" i="14"/>
  <c r="O2636" i="14"/>
  <c r="N2636" i="14"/>
  <c r="AF2635" i="14"/>
  <c r="AE2635" i="14"/>
  <c r="AD2635" i="14"/>
  <c r="AA2635" i="14"/>
  <c r="V2635" i="14"/>
  <c r="U2635" i="14"/>
  <c r="T2635" i="14"/>
  <c r="O2635" i="14"/>
  <c r="N2635" i="14"/>
  <c r="AF2634" i="14"/>
  <c r="AE2634" i="14"/>
  <c r="AD2634" i="14"/>
  <c r="AA2634" i="14"/>
  <c r="V2634" i="14"/>
  <c r="U2634" i="14"/>
  <c r="T2634" i="14"/>
  <c r="O2634" i="14"/>
  <c r="N2634" i="14"/>
  <c r="AF2633" i="14"/>
  <c r="AE2633" i="14"/>
  <c r="AD2633" i="14"/>
  <c r="AB2633" i="14" s="1"/>
  <c r="AA2633" i="14"/>
  <c r="V2633" i="14"/>
  <c r="U2633" i="14"/>
  <c r="T2633" i="14"/>
  <c r="O2633" i="14"/>
  <c r="N2633" i="14"/>
  <c r="AF2632" i="14"/>
  <c r="AE2632" i="14"/>
  <c r="AD2632" i="14"/>
  <c r="AA2632" i="14"/>
  <c r="V2632" i="14"/>
  <c r="U2632" i="14"/>
  <c r="T2632" i="14"/>
  <c r="O2632" i="14"/>
  <c r="N2632" i="14"/>
  <c r="AF2631" i="14"/>
  <c r="AE2631" i="14"/>
  <c r="AD2631" i="14"/>
  <c r="AA2631" i="14"/>
  <c r="V2631" i="14"/>
  <c r="U2631" i="14"/>
  <c r="T2631" i="14"/>
  <c r="O2631" i="14"/>
  <c r="N2631" i="14"/>
  <c r="AF2630" i="14"/>
  <c r="AE2630" i="14"/>
  <c r="AD2630" i="14"/>
  <c r="AA2630" i="14"/>
  <c r="V2630" i="14"/>
  <c r="U2630" i="14"/>
  <c r="T2630" i="14"/>
  <c r="O2630" i="14"/>
  <c r="N2630" i="14"/>
  <c r="AF2629" i="14"/>
  <c r="AE2629" i="14"/>
  <c r="AD2629" i="14"/>
  <c r="AA2629" i="14"/>
  <c r="V2629" i="14"/>
  <c r="U2629" i="14"/>
  <c r="T2629" i="14"/>
  <c r="O2629" i="14"/>
  <c r="N2629" i="14"/>
  <c r="AF2628" i="14"/>
  <c r="AE2628" i="14"/>
  <c r="AD2628" i="14"/>
  <c r="AA2628" i="14"/>
  <c r="V2628" i="14"/>
  <c r="U2628" i="14"/>
  <c r="T2628" i="14"/>
  <c r="O2628" i="14"/>
  <c r="N2628" i="14"/>
  <c r="AF2627" i="14"/>
  <c r="AE2627" i="14"/>
  <c r="AD2627" i="14"/>
  <c r="AA2627" i="14"/>
  <c r="V2627" i="14"/>
  <c r="U2627" i="14"/>
  <c r="T2627" i="14"/>
  <c r="O2627" i="14"/>
  <c r="N2627" i="14"/>
  <c r="AF2626" i="14"/>
  <c r="AE2626" i="14"/>
  <c r="AD2626" i="14"/>
  <c r="AB2626" i="14" s="1"/>
  <c r="AA2626" i="14"/>
  <c r="V2626" i="14"/>
  <c r="U2626" i="14"/>
  <c r="T2626" i="14"/>
  <c r="O2626" i="14"/>
  <c r="N2626" i="14"/>
  <c r="AF2625" i="14"/>
  <c r="AE2625" i="14"/>
  <c r="AD2625" i="14"/>
  <c r="AA2625" i="14"/>
  <c r="V2625" i="14"/>
  <c r="U2625" i="14"/>
  <c r="T2625" i="14"/>
  <c r="O2625" i="14"/>
  <c r="N2625" i="14"/>
  <c r="AF2624" i="14"/>
  <c r="AE2624" i="14"/>
  <c r="AD2624" i="14"/>
  <c r="AA2624" i="14"/>
  <c r="V2624" i="14"/>
  <c r="U2624" i="14"/>
  <c r="T2624" i="14"/>
  <c r="O2624" i="14"/>
  <c r="N2624" i="14"/>
  <c r="AF2623" i="14"/>
  <c r="AE2623" i="14"/>
  <c r="AD2623" i="14"/>
  <c r="AA2623" i="14"/>
  <c r="V2623" i="14"/>
  <c r="U2623" i="14"/>
  <c r="T2623" i="14"/>
  <c r="O2623" i="14"/>
  <c r="N2623" i="14"/>
  <c r="AF2622" i="14"/>
  <c r="AE2622" i="14"/>
  <c r="AD2622" i="14"/>
  <c r="AA2622" i="14"/>
  <c r="V2622" i="14"/>
  <c r="U2622" i="14"/>
  <c r="T2622" i="14"/>
  <c r="O2622" i="14"/>
  <c r="N2622" i="14"/>
  <c r="AF2621" i="14"/>
  <c r="AE2621" i="14"/>
  <c r="AD2621" i="14"/>
  <c r="AA2621" i="14"/>
  <c r="V2621" i="14"/>
  <c r="U2621" i="14"/>
  <c r="T2621" i="14"/>
  <c r="O2621" i="14"/>
  <c r="N2621" i="14"/>
  <c r="AF2620" i="14"/>
  <c r="AE2620" i="14"/>
  <c r="AD2620" i="14"/>
  <c r="AA2620" i="14"/>
  <c r="V2620" i="14"/>
  <c r="U2620" i="14"/>
  <c r="T2620" i="14"/>
  <c r="O2620" i="14"/>
  <c r="N2620" i="14"/>
  <c r="AF2619" i="14"/>
  <c r="AE2619" i="14"/>
  <c r="AD2619" i="14"/>
  <c r="AA2619" i="14"/>
  <c r="V2619" i="14"/>
  <c r="U2619" i="14"/>
  <c r="T2619" i="14"/>
  <c r="O2619" i="14"/>
  <c r="N2619" i="14"/>
  <c r="AF2618" i="14"/>
  <c r="AE2618" i="14"/>
  <c r="AD2618" i="14"/>
  <c r="AA2618" i="14"/>
  <c r="V2618" i="14"/>
  <c r="U2618" i="14"/>
  <c r="T2618" i="14"/>
  <c r="O2618" i="14"/>
  <c r="N2618" i="14"/>
  <c r="AF2617" i="14"/>
  <c r="AE2617" i="14"/>
  <c r="AD2617" i="14"/>
  <c r="AA2617" i="14"/>
  <c r="V2617" i="14"/>
  <c r="U2617" i="14"/>
  <c r="T2617" i="14"/>
  <c r="O2617" i="14"/>
  <c r="N2617" i="14"/>
  <c r="AF2616" i="14"/>
  <c r="AE2616" i="14"/>
  <c r="AD2616" i="14"/>
  <c r="AA2616" i="14"/>
  <c r="V2616" i="14"/>
  <c r="U2616" i="14"/>
  <c r="T2616" i="14"/>
  <c r="O2616" i="14"/>
  <c r="N2616" i="14"/>
  <c r="AF2615" i="14"/>
  <c r="AE2615" i="14"/>
  <c r="AD2615" i="14"/>
  <c r="AA2615" i="14"/>
  <c r="V2615" i="14"/>
  <c r="U2615" i="14"/>
  <c r="T2615" i="14"/>
  <c r="O2615" i="14"/>
  <c r="N2615" i="14"/>
  <c r="AF2614" i="14"/>
  <c r="AE2614" i="14"/>
  <c r="AD2614" i="14"/>
  <c r="AA2614" i="14"/>
  <c r="V2614" i="14"/>
  <c r="U2614" i="14"/>
  <c r="T2614" i="14"/>
  <c r="O2614" i="14"/>
  <c r="N2614" i="14"/>
  <c r="AF2613" i="14"/>
  <c r="AE2613" i="14"/>
  <c r="AD2613" i="14"/>
  <c r="AA2613" i="14"/>
  <c r="V2613" i="14"/>
  <c r="U2613" i="14"/>
  <c r="T2613" i="14"/>
  <c r="O2613" i="14"/>
  <c r="N2613" i="14"/>
  <c r="AF2612" i="14"/>
  <c r="AE2612" i="14"/>
  <c r="AD2612" i="14"/>
  <c r="AA2612" i="14"/>
  <c r="V2612" i="14"/>
  <c r="U2612" i="14"/>
  <c r="T2612" i="14"/>
  <c r="O2612" i="14"/>
  <c r="N2612" i="14"/>
  <c r="AF2611" i="14"/>
  <c r="AE2611" i="14"/>
  <c r="AD2611" i="14"/>
  <c r="AA2611" i="14"/>
  <c r="V2611" i="14"/>
  <c r="U2611" i="14"/>
  <c r="T2611" i="14"/>
  <c r="O2611" i="14"/>
  <c r="N2611" i="14"/>
  <c r="AF2610" i="14"/>
  <c r="AE2610" i="14"/>
  <c r="AD2610" i="14"/>
  <c r="AA2610" i="14"/>
  <c r="V2610" i="14"/>
  <c r="U2610" i="14"/>
  <c r="T2610" i="14"/>
  <c r="O2610" i="14"/>
  <c r="N2610" i="14"/>
  <c r="AF2609" i="14"/>
  <c r="AE2609" i="14"/>
  <c r="AD2609" i="14"/>
  <c r="AA2609" i="14"/>
  <c r="V2609" i="14"/>
  <c r="U2609" i="14"/>
  <c r="T2609" i="14"/>
  <c r="O2609" i="14"/>
  <c r="N2609" i="14"/>
  <c r="AF2608" i="14"/>
  <c r="AE2608" i="14"/>
  <c r="AD2608" i="14"/>
  <c r="AA2608" i="14"/>
  <c r="V2608" i="14"/>
  <c r="U2608" i="14"/>
  <c r="T2608" i="14"/>
  <c r="O2608" i="14"/>
  <c r="N2608" i="14"/>
  <c r="AF2607" i="14"/>
  <c r="AE2607" i="14"/>
  <c r="AD2607" i="14"/>
  <c r="AA2607" i="14"/>
  <c r="V2607" i="14"/>
  <c r="U2607" i="14"/>
  <c r="T2607" i="14"/>
  <c r="O2607" i="14"/>
  <c r="N2607" i="14"/>
  <c r="AF2606" i="14"/>
  <c r="AE2606" i="14"/>
  <c r="AD2606" i="14"/>
  <c r="AA2606" i="14"/>
  <c r="V2606" i="14"/>
  <c r="U2606" i="14"/>
  <c r="T2606" i="14"/>
  <c r="O2606" i="14"/>
  <c r="N2606" i="14"/>
  <c r="AF2605" i="14"/>
  <c r="AE2605" i="14"/>
  <c r="AD2605" i="14"/>
  <c r="AA2605" i="14"/>
  <c r="V2605" i="14"/>
  <c r="U2605" i="14"/>
  <c r="T2605" i="14"/>
  <c r="O2605" i="14"/>
  <c r="N2605" i="14"/>
  <c r="AF2604" i="14"/>
  <c r="AE2604" i="14"/>
  <c r="AD2604" i="14"/>
  <c r="AA2604" i="14"/>
  <c r="V2604" i="14"/>
  <c r="U2604" i="14"/>
  <c r="T2604" i="14"/>
  <c r="O2604" i="14"/>
  <c r="N2604" i="14"/>
  <c r="AF2603" i="14"/>
  <c r="AE2603" i="14"/>
  <c r="AD2603" i="14"/>
  <c r="AA2603" i="14"/>
  <c r="V2603" i="14"/>
  <c r="U2603" i="14"/>
  <c r="T2603" i="14"/>
  <c r="O2603" i="14"/>
  <c r="N2603" i="14"/>
  <c r="AF2602" i="14"/>
  <c r="AE2602" i="14"/>
  <c r="AD2602" i="14"/>
  <c r="AA2602" i="14"/>
  <c r="V2602" i="14"/>
  <c r="U2602" i="14"/>
  <c r="T2602" i="14"/>
  <c r="O2602" i="14"/>
  <c r="N2602" i="14"/>
  <c r="AF2601" i="14"/>
  <c r="AE2601" i="14"/>
  <c r="AD2601" i="14"/>
  <c r="AA2601" i="14"/>
  <c r="V2601" i="14"/>
  <c r="U2601" i="14"/>
  <c r="T2601" i="14"/>
  <c r="O2601" i="14"/>
  <c r="N2601" i="14"/>
  <c r="AF2600" i="14"/>
  <c r="AE2600" i="14"/>
  <c r="AD2600" i="14"/>
  <c r="AA2600" i="14"/>
  <c r="V2600" i="14"/>
  <c r="U2600" i="14"/>
  <c r="T2600" i="14"/>
  <c r="O2600" i="14"/>
  <c r="N2600" i="14"/>
  <c r="AF2599" i="14"/>
  <c r="AE2599" i="14"/>
  <c r="AD2599" i="14"/>
  <c r="AA2599" i="14"/>
  <c r="V2599" i="14"/>
  <c r="U2599" i="14"/>
  <c r="T2599" i="14"/>
  <c r="O2599" i="14"/>
  <c r="N2599" i="14"/>
  <c r="AF2598" i="14"/>
  <c r="AE2598" i="14"/>
  <c r="AD2598" i="14"/>
  <c r="AA2598" i="14"/>
  <c r="V2598" i="14"/>
  <c r="U2598" i="14"/>
  <c r="T2598" i="14"/>
  <c r="O2598" i="14"/>
  <c r="N2598" i="14"/>
  <c r="AF2597" i="14"/>
  <c r="AE2597" i="14"/>
  <c r="AD2597" i="14"/>
  <c r="AA2597" i="14"/>
  <c r="V2597" i="14"/>
  <c r="U2597" i="14"/>
  <c r="T2597" i="14"/>
  <c r="O2597" i="14"/>
  <c r="N2597" i="14"/>
  <c r="AF2596" i="14"/>
  <c r="AE2596" i="14"/>
  <c r="AD2596" i="14"/>
  <c r="AA2596" i="14"/>
  <c r="V2596" i="14"/>
  <c r="U2596" i="14"/>
  <c r="T2596" i="14"/>
  <c r="O2596" i="14"/>
  <c r="N2596" i="14"/>
  <c r="AF2595" i="14"/>
  <c r="AE2595" i="14"/>
  <c r="AD2595" i="14"/>
  <c r="AA2595" i="14"/>
  <c r="V2595" i="14"/>
  <c r="U2595" i="14"/>
  <c r="T2595" i="14"/>
  <c r="O2595" i="14"/>
  <c r="N2595" i="14"/>
  <c r="AF2594" i="14"/>
  <c r="AE2594" i="14"/>
  <c r="AD2594" i="14"/>
  <c r="AA2594" i="14"/>
  <c r="V2594" i="14"/>
  <c r="U2594" i="14"/>
  <c r="T2594" i="14"/>
  <c r="O2594" i="14"/>
  <c r="N2594" i="14"/>
  <c r="AF2593" i="14"/>
  <c r="AE2593" i="14"/>
  <c r="AD2593" i="14"/>
  <c r="AA2593" i="14"/>
  <c r="V2593" i="14"/>
  <c r="U2593" i="14"/>
  <c r="T2593" i="14"/>
  <c r="O2593" i="14"/>
  <c r="N2593" i="14"/>
  <c r="AF2592" i="14"/>
  <c r="AE2592" i="14"/>
  <c r="AD2592" i="14"/>
  <c r="AA2592" i="14"/>
  <c r="V2592" i="14"/>
  <c r="U2592" i="14"/>
  <c r="T2592" i="14"/>
  <c r="O2592" i="14"/>
  <c r="N2592" i="14"/>
  <c r="AF2591" i="14"/>
  <c r="AE2591" i="14"/>
  <c r="AD2591" i="14"/>
  <c r="AA2591" i="14"/>
  <c r="V2591" i="14"/>
  <c r="U2591" i="14"/>
  <c r="T2591" i="14"/>
  <c r="O2591" i="14"/>
  <c r="N2591" i="14"/>
  <c r="AF2590" i="14"/>
  <c r="AE2590" i="14"/>
  <c r="AD2590" i="14"/>
  <c r="AA2590" i="14"/>
  <c r="V2590" i="14"/>
  <c r="U2590" i="14"/>
  <c r="T2590" i="14"/>
  <c r="O2590" i="14"/>
  <c r="N2590" i="14"/>
  <c r="AF2589" i="14"/>
  <c r="AE2589" i="14"/>
  <c r="AD2589" i="14"/>
  <c r="AA2589" i="14"/>
  <c r="V2589" i="14"/>
  <c r="U2589" i="14"/>
  <c r="T2589" i="14"/>
  <c r="O2589" i="14"/>
  <c r="N2589" i="14"/>
  <c r="AF2588" i="14"/>
  <c r="AE2588" i="14"/>
  <c r="AD2588" i="14"/>
  <c r="AA2588" i="14"/>
  <c r="V2588" i="14"/>
  <c r="U2588" i="14"/>
  <c r="T2588" i="14"/>
  <c r="O2588" i="14"/>
  <c r="N2588" i="14"/>
  <c r="AF2587" i="14"/>
  <c r="AE2587" i="14"/>
  <c r="AD2587" i="14"/>
  <c r="AA2587" i="14"/>
  <c r="V2587" i="14"/>
  <c r="U2587" i="14"/>
  <c r="T2587" i="14"/>
  <c r="O2587" i="14"/>
  <c r="N2587" i="14"/>
  <c r="AF2586" i="14"/>
  <c r="AE2586" i="14"/>
  <c r="AD2586" i="14"/>
  <c r="AA2586" i="14"/>
  <c r="V2586" i="14"/>
  <c r="U2586" i="14"/>
  <c r="T2586" i="14"/>
  <c r="O2586" i="14"/>
  <c r="N2586" i="14"/>
  <c r="AF2585" i="14"/>
  <c r="AE2585" i="14"/>
  <c r="AD2585" i="14"/>
  <c r="AA2585" i="14"/>
  <c r="V2585" i="14"/>
  <c r="U2585" i="14"/>
  <c r="T2585" i="14"/>
  <c r="O2585" i="14"/>
  <c r="N2585" i="14"/>
  <c r="AF2584" i="14"/>
  <c r="AE2584" i="14"/>
  <c r="AD2584" i="14"/>
  <c r="AA2584" i="14"/>
  <c r="V2584" i="14"/>
  <c r="U2584" i="14"/>
  <c r="T2584" i="14"/>
  <c r="O2584" i="14"/>
  <c r="N2584" i="14"/>
  <c r="AF2583" i="14"/>
  <c r="AE2583" i="14"/>
  <c r="AD2583" i="14"/>
  <c r="AA2583" i="14"/>
  <c r="V2583" i="14"/>
  <c r="U2583" i="14"/>
  <c r="T2583" i="14"/>
  <c r="O2583" i="14"/>
  <c r="N2583" i="14"/>
  <c r="AF2582" i="14"/>
  <c r="AE2582" i="14"/>
  <c r="AD2582" i="14"/>
  <c r="AA2582" i="14"/>
  <c r="V2582" i="14"/>
  <c r="U2582" i="14"/>
  <c r="T2582" i="14"/>
  <c r="O2582" i="14"/>
  <c r="N2582" i="14"/>
  <c r="AF2581" i="14"/>
  <c r="AE2581" i="14"/>
  <c r="AD2581" i="14"/>
  <c r="AA2581" i="14"/>
  <c r="V2581" i="14"/>
  <c r="U2581" i="14"/>
  <c r="T2581" i="14"/>
  <c r="O2581" i="14"/>
  <c r="N2581" i="14"/>
  <c r="AF2580" i="14"/>
  <c r="AE2580" i="14"/>
  <c r="AD2580" i="14"/>
  <c r="AA2580" i="14"/>
  <c r="V2580" i="14"/>
  <c r="U2580" i="14"/>
  <c r="T2580" i="14"/>
  <c r="O2580" i="14"/>
  <c r="N2580" i="14"/>
  <c r="AF2579" i="14"/>
  <c r="AE2579" i="14"/>
  <c r="AD2579" i="14"/>
  <c r="AA2579" i="14"/>
  <c r="V2579" i="14"/>
  <c r="U2579" i="14"/>
  <c r="T2579" i="14"/>
  <c r="O2579" i="14"/>
  <c r="N2579" i="14"/>
  <c r="AF2578" i="14"/>
  <c r="AE2578" i="14"/>
  <c r="AD2578" i="14"/>
  <c r="AA2578" i="14"/>
  <c r="V2578" i="14"/>
  <c r="U2578" i="14"/>
  <c r="T2578" i="14"/>
  <c r="O2578" i="14"/>
  <c r="N2578" i="14"/>
  <c r="AF2577" i="14"/>
  <c r="AE2577" i="14"/>
  <c r="AD2577" i="14"/>
  <c r="AC2577" i="14" s="1"/>
  <c r="AA2577" i="14"/>
  <c r="V2577" i="14"/>
  <c r="U2577" i="14"/>
  <c r="T2577" i="14"/>
  <c r="O2577" i="14"/>
  <c r="N2577" i="14"/>
  <c r="AF2576" i="14"/>
  <c r="AE2576" i="14"/>
  <c r="AD2576" i="14"/>
  <c r="AA2576" i="14"/>
  <c r="V2576" i="14"/>
  <c r="U2576" i="14"/>
  <c r="T2576" i="14"/>
  <c r="O2576" i="14"/>
  <c r="N2576" i="14"/>
  <c r="AF2575" i="14"/>
  <c r="AE2575" i="14"/>
  <c r="AD2575" i="14"/>
  <c r="AB2575" i="14" s="1"/>
  <c r="AA2575" i="14"/>
  <c r="V2575" i="14"/>
  <c r="U2575" i="14"/>
  <c r="T2575" i="14"/>
  <c r="O2575" i="14"/>
  <c r="N2575" i="14"/>
  <c r="AF2574" i="14"/>
  <c r="AE2574" i="14"/>
  <c r="AD2574" i="14"/>
  <c r="AA2574" i="14"/>
  <c r="V2574" i="14"/>
  <c r="U2574" i="14"/>
  <c r="T2574" i="14"/>
  <c r="O2574" i="14"/>
  <c r="N2574" i="14"/>
  <c r="AF2573" i="14"/>
  <c r="AE2573" i="14"/>
  <c r="AD2573" i="14"/>
  <c r="AA2573" i="14"/>
  <c r="V2573" i="14"/>
  <c r="U2573" i="14"/>
  <c r="T2573" i="14"/>
  <c r="O2573" i="14"/>
  <c r="N2573" i="14"/>
  <c r="AF2572" i="14"/>
  <c r="AE2572" i="14"/>
  <c r="AD2572" i="14"/>
  <c r="AA2572" i="14"/>
  <c r="V2572" i="14"/>
  <c r="U2572" i="14"/>
  <c r="T2572" i="14"/>
  <c r="O2572" i="14"/>
  <c r="N2572" i="14"/>
  <c r="AF2571" i="14"/>
  <c r="AE2571" i="14"/>
  <c r="AD2571" i="14"/>
  <c r="AA2571" i="14"/>
  <c r="V2571" i="14"/>
  <c r="U2571" i="14"/>
  <c r="T2571" i="14"/>
  <c r="O2571" i="14"/>
  <c r="N2571" i="14"/>
  <c r="AF2570" i="14"/>
  <c r="AE2570" i="14"/>
  <c r="AD2570" i="14"/>
  <c r="AA2570" i="14"/>
  <c r="V2570" i="14"/>
  <c r="U2570" i="14"/>
  <c r="T2570" i="14"/>
  <c r="O2570" i="14"/>
  <c r="N2570" i="14"/>
  <c r="AF2569" i="14"/>
  <c r="AE2569" i="14"/>
  <c r="AD2569" i="14"/>
  <c r="AA2569" i="14"/>
  <c r="V2569" i="14"/>
  <c r="U2569" i="14"/>
  <c r="T2569" i="14"/>
  <c r="O2569" i="14"/>
  <c r="N2569" i="14"/>
  <c r="AF2568" i="14"/>
  <c r="AE2568" i="14"/>
  <c r="AD2568" i="14"/>
  <c r="AA2568" i="14"/>
  <c r="V2568" i="14"/>
  <c r="U2568" i="14"/>
  <c r="T2568" i="14"/>
  <c r="O2568" i="14"/>
  <c r="N2568" i="14"/>
  <c r="AF2567" i="14"/>
  <c r="AE2567" i="14"/>
  <c r="AD2567" i="14"/>
  <c r="AA2567" i="14"/>
  <c r="V2567" i="14"/>
  <c r="U2567" i="14"/>
  <c r="T2567" i="14"/>
  <c r="O2567" i="14"/>
  <c r="N2567" i="14"/>
  <c r="AF2566" i="14"/>
  <c r="AE2566" i="14"/>
  <c r="AD2566" i="14"/>
  <c r="AA2566" i="14"/>
  <c r="V2566" i="14"/>
  <c r="U2566" i="14"/>
  <c r="T2566" i="14"/>
  <c r="O2566" i="14"/>
  <c r="N2566" i="14"/>
  <c r="AF2565" i="14"/>
  <c r="AE2565" i="14"/>
  <c r="AD2565" i="14"/>
  <c r="AA2565" i="14"/>
  <c r="V2565" i="14"/>
  <c r="U2565" i="14"/>
  <c r="T2565" i="14"/>
  <c r="O2565" i="14"/>
  <c r="N2565" i="14"/>
  <c r="AF2564" i="14"/>
  <c r="AE2564" i="14"/>
  <c r="AD2564" i="14"/>
  <c r="AA2564" i="14"/>
  <c r="V2564" i="14"/>
  <c r="U2564" i="14"/>
  <c r="T2564" i="14"/>
  <c r="O2564" i="14"/>
  <c r="N2564" i="14"/>
  <c r="AF2563" i="14"/>
  <c r="AE2563" i="14"/>
  <c r="AD2563" i="14"/>
  <c r="AA2563" i="14"/>
  <c r="V2563" i="14"/>
  <c r="U2563" i="14"/>
  <c r="T2563" i="14"/>
  <c r="O2563" i="14"/>
  <c r="N2563" i="14"/>
  <c r="AF2562" i="14"/>
  <c r="AE2562" i="14"/>
  <c r="AD2562" i="14"/>
  <c r="AA2562" i="14"/>
  <c r="V2562" i="14"/>
  <c r="U2562" i="14"/>
  <c r="T2562" i="14"/>
  <c r="O2562" i="14"/>
  <c r="N2562" i="14"/>
  <c r="AF2561" i="14"/>
  <c r="AE2561" i="14"/>
  <c r="AD2561" i="14"/>
  <c r="AA2561" i="14"/>
  <c r="V2561" i="14"/>
  <c r="U2561" i="14"/>
  <c r="T2561" i="14"/>
  <c r="O2561" i="14"/>
  <c r="N2561" i="14"/>
  <c r="AF2560" i="14"/>
  <c r="AE2560" i="14"/>
  <c r="AD2560" i="14"/>
  <c r="AA2560" i="14"/>
  <c r="V2560" i="14"/>
  <c r="U2560" i="14"/>
  <c r="T2560" i="14"/>
  <c r="O2560" i="14"/>
  <c r="N2560" i="14"/>
  <c r="AF2559" i="14"/>
  <c r="AE2559" i="14"/>
  <c r="AD2559" i="14"/>
  <c r="AA2559" i="14"/>
  <c r="V2559" i="14"/>
  <c r="U2559" i="14"/>
  <c r="T2559" i="14"/>
  <c r="O2559" i="14"/>
  <c r="N2559" i="14"/>
  <c r="AF2558" i="14"/>
  <c r="AE2558" i="14"/>
  <c r="AD2558" i="14"/>
  <c r="AA2558" i="14"/>
  <c r="V2558" i="14"/>
  <c r="U2558" i="14"/>
  <c r="T2558" i="14"/>
  <c r="O2558" i="14"/>
  <c r="N2558" i="14"/>
  <c r="AF2557" i="14"/>
  <c r="AE2557" i="14"/>
  <c r="AD2557" i="14"/>
  <c r="AA2557" i="14"/>
  <c r="V2557" i="14"/>
  <c r="U2557" i="14"/>
  <c r="T2557" i="14"/>
  <c r="O2557" i="14"/>
  <c r="N2557" i="14"/>
  <c r="AF2556" i="14"/>
  <c r="AE2556" i="14"/>
  <c r="AD2556" i="14"/>
  <c r="AA2556" i="14"/>
  <c r="V2556" i="14"/>
  <c r="U2556" i="14"/>
  <c r="T2556" i="14"/>
  <c r="O2556" i="14"/>
  <c r="N2556" i="14"/>
  <c r="AF2555" i="14"/>
  <c r="AE2555" i="14"/>
  <c r="AD2555" i="14"/>
  <c r="AA2555" i="14"/>
  <c r="V2555" i="14"/>
  <c r="U2555" i="14"/>
  <c r="T2555" i="14"/>
  <c r="O2555" i="14"/>
  <c r="N2555" i="14"/>
  <c r="AF2554" i="14"/>
  <c r="AE2554" i="14"/>
  <c r="AD2554" i="14"/>
  <c r="AA2554" i="14"/>
  <c r="V2554" i="14"/>
  <c r="U2554" i="14"/>
  <c r="T2554" i="14"/>
  <c r="O2554" i="14"/>
  <c r="N2554" i="14"/>
  <c r="AF2553" i="14"/>
  <c r="AE2553" i="14"/>
  <c r="AD2553" i="14"/>
  <c r="AA2553" i="14"/>
  <c r="V2553" i="14"/>
  <c r="U2553" i="14"/>
  <c r="T2553" i="14"/>
  <c r="O2553" i="14"/>
  <c r="N2553" i="14"/>
  <c r="AF2552" i="14"/>
  <c r="AE2552" i="14"/>
  <c r="AD2552" i="14"/>
  <c r="AA2552" i="14"/>
  <c r="V2552" i="14"/>
  <c r="U2552" i="14"/>
  <c r="T2552" i="14"/>
  <c r="O2552" i="14"/>
  <c r="N2552" i="14"/>
  <c r="AF2551" i="14"/>
  <c r="AE2551" i="14"/>
  <c r="AD2551" i="14"/>
  <c r="AA2551" i="14"/>
  <c r="V2551" i="14"/>
  <c r="U2551" i="14"/>
  <c r="T2551" i="14"/>
  <c r="O2551" i="14"/>
  <c r="N2551" i="14"/>
  <c r="AF2550" i="14"/>
  <c r="AE2550" i="14"/>
  <c r="AD2550" i="14"/>
  <c r="AA2550" i="14"/>
  <c r="V2550" i="14"/>
  <c r="U2550" i="14"/>
  <c r="T2550" i="14"/>
  <c r="O2550" i="14"/>
  <c r="N2550" i="14"/>
  <c r="AF2549" i="14"/>
  <c r="AE2549" i="14"/>
  <c r="AD2549" i="14"/>
  <c r="AA2549" i="14"/>
  <c r="V2549" i="14"/>
  <c r="U2549" i="14"/>
  <c r="T2549" i="14"/>
  <c r="O2549" i="14"/>
  <c r="N2549" i="14"/>
  <c r="AF2548" i="14"/>
  <c r="AE2548" i="14"/>
  <c r="AD2548" i="14"/>
  <c r="AA2548" i="14"/>
  <c r="V2548" i="14"/>
  <c r="U2548" i="14"/>
  <c r="T2548" i="14"/>
  <c r="O2548" i="14"/>
  <c r="N2548" i="14"/>
  <c r="AF2547" i="14"/>
  <c r="AE2547" i="14"/>
  <c r="AD2547" i="14"/>
  <c r="AC2547" i="14" s="1"/>
  <c r="AA2547" i="14"/>
  <c r="V2547" i="14"/>
  <c r="U2547" i="14"/>
  <c r="T2547" i="14"/>
  <c r="O2547" i="14"/>
  <c r="N2547" i="14"/>
  <c r="AF2546" i="14"/>
  <c r="AE2546" i="14"/>
  <c r="AD2546" i="14"/>
  <c r="AA2546" i="14"/>
  <c r="V2546" i="14"/>
  <c r="U2546" i="14"/>
  <c r="T2546" i="14"/>
  <c r="O2546" i="14"/>
  <c r="N2546" i="14"/>
  <c r="AF2545" i="14"/>
  <c r="AE2545" i="14"/>
  <c r="AD2545" i="14"/>
  <c r="AB2545" i="14" s="1"/>
  <c r="AA2545" i="14"/>
  <c r="V2545" i="14"/>
  <c r="U2545" i="14"/>
  <c r="T2545" i="14"/>
  <c r="O2545" i="14"/>
  <c r="N2545" i="14"/>
  <c r="AF2544" i="14"/>
  <c r="AE2544" i="14"/>
  <c r="AD2544" i="14"/>
  <c r="AA2544" i="14"/>
  <c r="V2544" i="14"/>
  <c r="U2544" i="14"/>
  <c r="T2544" i="14"/>
  <c r="O2544" i="14"/>
  <c r="N2544" i="14"/>
  <c r="AF2543" i="14"/>
  <c r="AE2543" i="14"/>
  <c r="AD2543" i="14"/>
  <c r="AB2543" i="14" s="1"/>
  <c r="AA2543" i="14"/>
  <c r="V2543" i="14"/>
  <c r="U2543" i="14"/>
  <c r="T2543" i="14"/>
  <c r="O2543" i="14"/>
  <c r="N2543" i="14"/>
  <c r="AF2542" i="14"/>
  <c r="AE2542" i="14"/>
  <c r="AD2542" i="14"/>
  <c r="AA2542" i="14"/>
  <c r="V2542" i="14"/>
  <c r="U2542" i="14"/>
  <c r="T2542" i="14"/>
  <c r="O2542" i="14"/>
  <c r="N2542" i="14"/>
  <c r="AF2541" i="14"/>
  <c r="AE2541" i="14"/>
  <c r="AD2541" i="14"/>
  <c r="AA2541" i="14"/>
  <c r="V2541" i="14"/>
  <c r="U2541" i="14"/>
  <c r="T2541" i="14"/>
  <c r="O2541" i="14"/>
  <c r="N2541" i="14"/>
  <c r="AF2540" i="14"/>
  <c r="AE2540" i="14"/>
  <c r="AD2540" i="14"/>
  <c r="AA2540" i="14"/>
  <c r="V2540" i="14"/>
  <c r="U2540" i="14"/>
  <c r="T2540" i="14"/>
  <c r="O2540" i="14"/>
  <c r="N2540" i="14"/>
  <c r="AF2539" i="14"/>
  <c r="AE2539" i="14"/>
  <c r="AD2539" i="14"/>
  <c r="AA2539" i="14"/>
  <c r="V2539" i="14"/>
  <c r="U2539" i="14"/>
  <c r="T2539" i="14"/>
  <c r="O2539" i="14"/>
  <c r="N2539" i="14"/>
  <c r="AF2538" i="14"/>
  <c r="AE2538" i="14"/>
  <c r="AD2538" i="14"/>
  <c r="AA2538" i="14"/>
  <c r="V2538" i="14"/>
  <c r="U2538" i="14"/>
  <c r="T2538" i="14"/>
  <c r="O2538" i="14"/>
  <c r="N2538" i="14"/>
  <c r="AF2537" i="14"/>
  <c r="AE2537" i="14"/>
  <c r="AD2537" i="14"/>
  <c r="AA2537" i="14"/>
  <c r="V2537" i="14"/>
  <c r="U2537" i="14"/>
  <c r="T2537" i="14"/>
  <c r="O2537" i="14"/>
  <c r="N2537" i="14"/>
  <c r="AF2536" i="14"/>
  <c r="AE2536" i="14"/>
  <c r="AD2536" i="14"/>
  <c r="AA2536" i="14"/>
  <c r="V2536" i="14"/>
  <c r="U2536" i="14"/>
  <c r="T2536" i="14"/>
  <c r="O2536" i="14"/>
  <c r="N2536" i="14"/>
  <c r="AF2535" i="14"/>
  <c r="AE2535" i="14"/>
  <c r="AD2535" i="14"/>
  <c r="AA2535" i="14"/>
  <c r="V2535" i="14"/>
  <c r="U2535" i="14"/>
  <c r="T2535" i="14"/>
  <c r="O2535" i="14"/>
  <c r="N2535" i="14"/>
  <c r="AF2534" i="14"/>
  <c r="AE2534" i="14"/>
  <c r="AD2534" i="14"/>
  <c r="AA2534" i="14"/>
  <c r="V2534" i="14"/>
  <c r="U2534" i="14"/>
  <c r="T2534" i="14"/>
  <c r="O2534" i="14"/>
  <c r="N2534" i="14"/>
  <c r="AF2533" i="14"/>
  <c r="AE2533" i="14"/>
  <c r="AD2533" i="14"/>
  <c r="AA2533" i="14"/>
  <c r="V2533" i="14"/>
  <c r="U2533" i="14"/>
  <c r="T2533" i="14"/>
  <c r="O2533" i="14"/>
  <c r="N2533" i="14"/>
  <c r="AF2532" i="14"/>
  <c r="AE2532" i="14"/>
  <c r="AD2532" i="14"/>
  <c r="AA2532" i="14"/>
  <c r="V2532" i="14"/>
  <c r="U2532" i="14"/>
  <c r="T2532" i="14"/>
  <c r="O2532" i="14"/>
  <c r="N2532" i="14"/>
  <c r="AF2531" i="14"/>
  <c r="AE2531" i="14"/>
  <c r="AD2531" i="14"/>
  <c r="AA2531" i="14"/>
  <c r="V2531" i="14"/>
  <c r="U2531" i="14"/>
  <c r="T2531" i="14"/>
  <c r="O2531" i="14"/>
  <c r="N2531" i="14"/>
  <c r="AF2530" i="14"/>
  <c r="AE2530" i="14"/>
  <c r="AD2530" i="14"/>
  <c r="AA2530" i="14"/>
  <c r="V2530" i="14"/>
  <c r="U2530" i="14"/>
  <c r="T2530" i="14"/>
  <c r="O2530" i="14"/>
  <c r="N2530" i="14"/>
  <c r="AF2529" i="14"/>
  <c r="AE2529" i="14"/>
  <c r="AD2529" i="14"/>
  <c r="AA2529" i="14"/>
  <c r="V2529" i="14"/>
  <c r="U2529" i="14"/>
  <c r="T2529" i="14"/>
  <c r="O2529" i="14"/>
  <c r="N2529" i="14"/>
  <c r="AF2528" i="14"/>
  <c r="AE2528" i="14"/>
  <c r="AD2528" i="14"/>
  <c r="AA2528" i="14"/>
  <c r="V2528" i="14"/>
  <c r="U2528" i="14"/>
  <c r="T2528" i="14"/>
  <c r="O2528" i="14"/>
  <c r="N2528" i="14"/>
  <c r="AF2527" i="14"/>
  <c r="AE2527" i="14"/>
  <c r="AD2527" i="14"/>
  <c r="AA2527" i="14"/>
  <c r="V2527" i="14"/>
  <c r="U2527" i="14"/>
  <c r="T2527" i="14"/>
  <c r="O2527" i="14"/>
  <c r="N2527" i="14"/>
  <c r="AF2526" i="14"/>
  <c r="AE2526" i="14"/>
  <c r="AD2526" i="14"/>
  <c r="AA2526" i="14"/>
  <c r="V2526" i="14"/>
  <c r="U2526" i="14"/>
  <c r="T2526" i="14"/>
  <c r="O2526" i="14"/>
  <c r="N2526" i="14"/>
  <c r="AF2525" i="14"/>
  <c r="AE2525" i="14"/>
  <c r="AD2525" i="14"/>
  <c r="AA2525" i="14"/>
  <c r="V2525" i="14"/>
  <c r="U2525" i="14"/>
  <c r="T2525" i="14"/>
  <c r="O2525" i="14"/>
  <c r="N2525" i="14"/>
  <c r="AF2524" i="14"/>
  <c r="AE2524" i="14"/>
  <c r="AD2524" i="14"/>
  <c r="AA2524" i="14"/>
  <c r="V2524" i="14"/>
  <c r="U2524" i="14"/>
  <c r="T2524" i="14"/>
  <c r="O2524" i="14"/>
  <c r="N2524" i="14"/>
  <c r="AF2523" i="14"/>
  <c r="AE2523" i="14"/>
  <c r="AD2523" i="14"/>
  <c r="AA2523" i="14"/>
  <c r="V2523" i="14"/>
  <c r="U2523" i="14"/>
  <c r="T2523" i="14"/>
  <c r="O2523" i="14"/>
  <c r="N2523" i="14"/>
  <c r="AF2522" i="14"/>
  <c r="AE2522" i="14"/>
  <c r="AD2522" i="14"/>
  <c r="AA2522" i="14"/>
  <c r="V2522" i="14"/>
  <c r="U2522" i="14"/>
  <c r="T2522" i="14"/>
  <c r="O2522" i="14"/>
  <c r="N2522" i="14"/>
  <c r="AF2521" i="14"/>
  <c r="AE2521" i="14"/>
  <c r="AD2521" i="14"/>
  <c r="AA2521" i="14"/>
  <c r="V2521" i="14"/>
  <c r="U2521" i="14"/>
  <c r="T2521" i="14"/>
  <c r="O2521" i="14"/>
  <c r="N2521" i="14"/>
  <c r="AF2520" i="14"/>
  <c r="AE2520" i="14"/>
  <c r="AD2520" i="14"/>
  <c r="AA2520" i="14"/>
  <c r="V2520" i="14"/>
  <c r="U2520" i="14"/>
  <c r="T2520" i="14"/>
  <c r="O2520" i="14"/>
  <c r="N2520" i="14"/>
  <c r="AF2519" i="14"/>
  <c r="AE2519" i="14"/>
  <c r="AD2519" i="14"/>
  <c r="AA2519" i="14"/>
  <c r="V2519" i="14"/>
  <c r="U2519" i="14"/>
  <c r="T2519" i="14"/>
  <c r="O2519" i="14"/>
  <c r="N2519" i="14"/>
  <c r="AF2518" i="14"/>
  <c r="AE2518" i="14"/>
  <c r="AD2518" i="14"/>
  <c r="AA2518" i="14"/>
  <c r="V2518" i="14"/>
  <c r="U2518" i="14"/>
  <c r="T2518" i="14"/>
  <c r="O2518" i="14"/>
  <c r="N2518" i="14"/>
  <c r="AF2517" i="14"/>
  <c r="AE2517" i="14"/>
  <c r="AD2517" i="14"/>
  <c r="AA2517" i="14"/>
  <c r="V2517" i="14"/>
  <c r="U2517" i="14"/>
  <c r="T2517" i="14"/>
  <c r="O2517" i="14"/>
  <c r="N2517" i="14"/>
  <c r="AF2516" i="14"/>
  <c r="AE2516" i="14"/>
  <c r="AD2516" i="14"/>
  <c r="AA2516" i="14"/>
  <c r="V2516" i="14"/>
  <c r="U2516" i="14"/>
  <c r="T2516" i="14"/>
  <c r="O2516" i="14"/>
  <c r="N2516" i="14"/>
  <c r="AF2515" i="14"/>
  <c r="AE2515" i="14"/>
  <c r="AD2515" i="14"/>
  <c r="AA2515" i="14"/>
  <c r="V2515" i="14"/>
  <c r="U2515" i="14"/>
  <c r="T2515" i="14"/>
  <c r="O2515" i="14"/>
  <c r="N2515" i="14"/>
  <c r="AF2514" i="14"/>
  <c r="AE2514" i="14"/>
  <c r="AD2514" i="14"/>
  <c r="AA2514" i="14"/>
  <c r="V2514" i="14"/>
  <c r="U2514" i="14"/>
  <c r="T2514" i="14"/>
  <c r="O2514" i="14"/>
  <c r="N2514" i="14"/>
  <c r="AF2513" i="14"/>
  <c r="AE2513" i="14"/>
  <c r="AD2513" i="14"/>
  <c r="AA2513" i="14"/>
  <c r="V2513" i="14"/>
  <c r="U2513" i="14"/>
  <c r="T2513" i="14"/>
  <c r="O2513" i="14"/>
  <c r="N2513" i="14"/>
  <c r="AF2512" i="14"/>
  <c r="AE2512" i="14"/>
  <c r="AD2512" i="14"/>
  <c r="AA2512" i="14"/>
  <c r="V2512" i="14"/>
  <c r="U2512" i="14"/>
  <c r="T2512" i="14"/>
  <c r="O2512" i="14"/>
  <c r="N2512" i="14"/>
  <c r="AF2511" i="14"/>
  <c r="AE2511" i="14"/>
  <c r="AD2511" i="14"/>
  <c r="AA2511" i="14"/>
  <c r="V2511" i="14"/>
  <c r="U2511" i="14"/>
  <c r="T2511" i="14"/>
  <c r="O2511" i="14"/>
  <c r="N2511" i="14"/>
  <c r="AF2510" i="14"/>
  <c r="AE2510" i="14"/>
  <c r="AD2510" i="14"/>
  <c r="AA2510" i="14"/>
  <c r="V2510" i="14"/>
  <c r="U2510" i="14"/>
  <c r="T2510" i="14"/>
  <c r="O2510" i="14"/>
  <c r="N2510" i="14"/>
  <c r="AF2509" i="14"/>
  <c r="AE2509" i="14"/>
  <c r="AD2509" i="14"/>
  <c r="AA2509" i="14"/>
  <c r="V2509" i="14"/>
  <c r="U2509" i="14"/>
  <c r="T2509" i="14"/>
  <c r="O2509" i="14"/>
  <c r="N2509" i="14"/>
  <c r="AF2508" i="14"/>
  <c r="AE2508" i="14"/>
  <c r="AD2508" i="14"/>
  <c r="AA2508" i="14"/>
  <c r="V2508" i="14"/>
  <c r="U2508" i="14"/>
  <c r="T2508" i="14"/>
  <c r="O2508" i="14"/>
  <c r="N2508" i="14"/>
  <c r="AF2507" i="14"/>
  <c r="AE2507" i="14"/>
  <c r="AD2507" i="14"/>
  <c r="AA2507" i="14"/>
  <c r="V2507" i="14"/>
  <c r="U2507" i="14"/>
  <c r="T2507" i="14"/>
  <c r="O2507" i="14"/>
  <c r="N2507" i="14"/>
  <c r="AF2506" i="14"/>
  <c r="AE2506" i="14"/>
  <c r="AD2506" i="14"/>
  <c r="AA2506" i="14"/>
  <c r="V2506" i="14"/>
  <c r="U2506" i="14"/>
  <c r="T2506" i="14"/>
  <c r="O2506" i="14"/>
  <c r="N2506" i="14"/>
  <c r="AF2505" i="14"/>
  <c r="AE2505" i="14"/>
  <c r="AD2505" i="14"/>
  <c r="AA2505" i="14"/>
  <c r="V2505" i="14"/>
  <c r="U2505" i="14"/>
  <c r="T2505" i="14"/>
  <c r="O2505" i="14"/>
  <c r="N2505" i="14"/>
  <c r="AF2504" i="14"/>
  <c r="AE2504" i="14"/>
  <c r="AD2504" i="14"/>
  <c r="AA2504" i="14"/>
  <c r="V2504" i="14"/>
  <c r="U2504" i="14"/>
  <c r="T2504" i="14"/>
  <c r="O2504" i="14"/>
  <c r="N2504" i="14"/>
  <c r="AF2503" i="14"/>
  <c r="AE2503" i="14"/>
  <c r="AD2503" i="14"/>
  <c r="AA2503" i="14"/>
  <c r="V2503" i="14"/>
  <c r="U2503" i="14"/>
  <c r="T2503" i="14"/>
  <c r="O2503" i="14"/>
  <c r="N2503" i="14"/>
  <c r="AF2502" i="14"/>
  <c r="AE2502" i="14"/>
  <c r="AD2502" i="14"/>
  <c r="AA2502" i="14"/>
  <c r="V2502" i="14"/>
  <c r="U2502" i="14"/>
  <c r="T2502" i="14"/>
  <c r="O2502" i="14"/>
  <c r="N2502" i="14"/>
  <c r="AF2501" i="14"/>
  <c r="AE2501" i="14"/>
  <c r="AD2501" i="14"/>
  <c r="AA2501" i="14"/>
  <c r="V2501" i="14"/>
  <c r="U2501" i="14"/>
  <c r="T2501" i="14"/>
  <c r="O2501" i="14"/>
  <c r="N2501" i="14"/>
  <c r="AF2500" i="14"/>
  <c r="AE2500" i="14"/>
  <c r="AD2500" i="14"/>
  <c r="AA2500" i="14"/>
  <c r="V2500" i="14"/>
  <c r="U2500" i="14"/>
  <c r="T2500" i="14"/>
  <c r="O2500" i="14"/>
  <c r="N2500" i="14"/>
  <c r="AF2499" i="14"/>
  <c r="AE2499" i="14"/>
  <c r="AD2499" i="14"/>
  <c r="AA2499" i="14"/>
  <c r="V2499" i="14"/>
  <c r="U2499" i="14"/>
  <c r="T2499" i="14"/>
  <c r="O2499" i="14"/>
  <c r="N2499" i="14"/>
  <c r="AF2498" i="14"/>
  <c r="AE2498" i="14"/>
  <c r="AD2498" i="14"/>
  <c r="AA2498" i="14"/>
  <c r="V2498" i="14"/>
  <c r="U2498" i="14"/>
  <c r="T2498" i="14"/>
  <c r="O2498" i="14"/>
  <c r="N2498" i="14"/>
  <c r="AF2497" i="14"/>
  <c r="AE2497" i="14"/>
  <c r="AD2497" i="14"/>
  <c r="AA2497" i="14"/>
  <c r="V2497" i="14"/>
  <c r="U2497" i="14"/>
  <c r="T2497" i="14"/>
  <c r="O2497" i="14"/>
  <c r="N2497" i="14"/>
  <c r="AF2496" i="14"/>
  <c r="AE2496" i="14"/>
  <c r="AD2496" i="14"/>
  <c r="AA2496" i="14"/>
  <c r="V2496" i="14"/>
  <c r="U2496" i="14"/>
  <c r="T2496" i="14"/>
  <c r="O2496" i="14"/>
  <c r="N2496" i="14"/>
  <c r="AF2495" i="14"/>
  <c r="AE2495" i="14"/>
  <c r="AD2495" i="14"/>
  <c r="AA2495" i="14"/>
  <c r="V2495" i="14"/>
  <c r="U2495" i="14"/>
  <c r="T2495" i="14"/>
  <c r="O2495" i="14"/>
  <c r="N2495" i="14"/>
  <c r="AF2494" i="14"/>
  <c r="AE2494" i="14"/>
  <c r="AD2494" i="14"/>
  <c r="AA2494" i="14"/>
  <c r="V2494" i="14"/>
  <c r="U2494" i="14"/>
  <c r="T2494" i="14"/>
  <c r="O2494" i="14"/>
  <c r="N2494" i="14"/>
  <c r="AF2493" i="14"/>
  <c r="AE2493" i="14"/>
  <c r="AD2493" i="14"/>
  <c r="AA2493" i="14"/>
  <c r="V2493" i="14"/>
  <c r="U2493" i="14"/>
  <c r="T2493" i="14"/>
  <c r="O2493" i="14"/>
  <c r="N2493" i="14"/>
  <c r="AF2492" i="14"/>
  <c r="AE2492" i="14"/>
  <c r="AD2492" i="14"/>
  <c r="AA2492" i="14"/>
  <c r="V2492" i="14"/>
  <c r="U2492" i="14"/>
  <c r="T2492" i="14"/>
  <c r="O2492" i="14"/>
  <c r="N2492" i="14"/>
  <c r="AF2491" i="14"/>
  <c r="AE2491" i="14"/>
  <c r="AD2491" i="14"/>
  <c r="AA2491" i="14"/>
  <c r="V2491" i="14"/>
  <c r="U2491" i="14"/>
  <c r="T2491" i="14"/>
  <c r="O2491" i="14"/>
  <c r="N2491" i="14"/>
  <c r="AF2490" i="14"/>
  <c r="AE2490" i="14"/>
  <c r="AD2490" i="14"/>
  <c r="AA2490" i="14"/>
  <c r="V2490" i="14"/>
  <c r="U2490" i="14"/>
  <c r="T2490" i="14"/>
  <c r="O2490" i="14"/>
  <c r="N2490" i="14"/>
  <c r="AF2489" i="14"/>
  <c r="AE2489" i="14"/>
  <c r="AD2489" i="14"/>
  <c r="AA2489" i="14"/>
  <c r="V2489" i="14"/>
  <c r="U2489" i="14"/>
  <c r="T2489" i="14"/>
  <c r="O2489" i="14"/>
  <c r="N2489" i="14"/>
  <c r="AF2488" i="14"/>
  <c r="AE2488" i="14"/>
  <c r="AD2488" i="14"/>
  <c r="AA2488" i="14"/>
  <c r="V2488" i="14"/>
  <c r="U2488" i="14"/>
  <c r="T2488" i="14"/>
  <c r="O2488" i="14"/>
  <c r="N2488" i="14"/>
  <c r="AF2487" i="14"/>
  <c r="AE2487" i="14"/>
  <c r="AD2487" i="14"/>
  <c r="AB2487" i="14" s="1"/>
  <c r="AA2487" i="14"/>
  <c r="V2487" i="14"/>
  <c r="U2487" i="14"/>
  <c r="T2487" i="14"/>
  <c r="O2487" i="14"/>
  <c r="N2487" i="14"/>
  <c r="AF2486" i="14"/>
  <c r="AE2486" i="14"/>
  <c r="AD2486" i="14"/>
  <c r="AA2486" i="14"/>
  <c r="V2486" i="14"/>
  <c r="U2486" i="14"/>
  <c r="T2486" i="14"/>
  <c r="O2486" i="14"/>
  <c r="N2486" i="14"/>
  <c r="AF2485" i="14"/>
  <c r="AE2485" i="14"/>
  <c r="AD2485" i="14"/>
  <c r="AA2485" i="14"/>
  <c r="V2485" i="14"/>
  <c r="U2485" i="14"/>
  <c r="T2485" i="14"/>
  <c r="O2485" i="14"/>
  <c r="N2485" i="14"/>
  <c r="AF2484" i="14"/>
  <c r="AE2484" i="14"/>
  <c r="AD2484" i="14"/>
  <c r="AA2484" i="14"/>
  <c r="V2484" i="14"/>
  <c r="U2484" i="14"/>
  <c r="T2484" i="14"/>
  <c r="O2484" i="14"/>
  <c r="N2484" i="14"/>
  <c r="AF2483" i="14"/>
  <c r="AE2483" i="14"/>
  <c r="AD2483" i="14"/>
  <c r="AA2483" i="14"/>
  <c r="V2483" i="14"/>
  <c r="U2483" i="14"/>
  <c r="T2483" i="14"/>
  <c r="O2483" i="14"/>
  <c r="N2483" i="14"/>
  <c r="AF2482" i="14"/>
  <c r="AE2482" i="14"/>
  <c r="AD2482" i="14"/>
  <c r="AA2482" i="14"/>
  <c r="V2482" i="14"/>
  <c r="U2482" i="14"/>
  <c r="T2482" i="14"/>
  <c r="O2482" i="14"/>
  <c r="N2482" i="14"/>
  <c r="AF2481" i="14"/>
  <c r="AE2481" i="14"/>
  <c r="AD2481" i="14"/>
  <c r="AA2481" i="14"/>
  <c r="V2481" i="14"/>
  <c r="U2481" i="14"/>
  <c r="T2481" i="14"/>
  <c r="O2481" i="14"/>
  <c r="N2481" i="14"/>
  <c r="AF2480" i="14"/>
  <c r="AE2480" i="14"/>
  <c r="AD2480" i="14"/>
  <c r="AA2480" i="14"/>
  <c r="V2480" i="14"/>
  <c r="U2480" i="14"/>
  <c r="T2480" i="14"/>
  <c r="O2480" i="14"/>
  <c r="N2480" i="14"/>
  <c r="AF2479" i="14"/>
  <c r="AE2479" i="14"/>
  <c r="AD2479" i="14"/>
  <c r="AA2479" i="14"/>
  <c r="V2479" i="14"/>
  <c r="U2479" i="14"/>
  <c r="T2479" i="14"/>
  <c r="O2479" i="14"/>
  <c r="N2479" i="14"/>
  <c r="AF2478" i="14"/>
  <c r="AE2478" i="14"/>
  <c r="AD2478" i="14"/>
  <c r="AA2478" i="14"/>
  <c r="V2478" i="14"/>
  <c r="U2478" i="14"/>
  <c r="T2478" i="14"/>
  <c r="O2478" i="14"/>
  <c r="N2478" i="14"/>
  <c r="AF2477" i="14"/>
  <c r="AE2477" i="14"/>
  <c r="AD2477" i="14"/>
  <c r="AA2477" i="14"/>
  <c r="V2477" i="14"/>
  <c r="U2477" i="14"/>
  <c r="T2477" i="14"/>
  <c r="O2477" i="14"/>
  <c r="N2477" i="14"/>
  <c r="AF2476" i="14"/>
  <c r="AE2476" i="14"/>
  <c r="AD2476" i="14"/>
  <c r="AB2476" i="14" s="1"/>
  <c r="AA2476" i="14"/>
  <c r="V2476" i="14"/>
  <c r="U2476" i="14"/>
  <c r="T2476" i="14"/>
  <c r="O2476" i="14"/>
  <c r="N2476" i="14"/>
  <c r="AF2475" i="14"/>
  <c r="AE2475" i="14"/>
  <c r="AD2475" i="14"/>
  <c r="AA2475" i="14"/>
  <c r="V2475" i="14"/>
  <c r="U2475" i="14"/>
  <c r="T2475" i="14"/>
  <c r="O2475" i="14"/>
  <c r="N2475" i="14"/>
  <c r="AF2474" i="14"/>
  <c r="AE2474" i="14"/>
  <c r="AD2474" i="14"/>
  <c r="AA2474" i="14"/>
  <c r="V2474" i="14"/>
  <c r="U2474" i="14"/>
  <c r="T2474" i="14"/>
  <c r="O2474" i="14"/>
  <c r="N2474" i="14"/>
  <c r="AF2473" i="14"/>
  <c r="AE2473" i="14"/>
  <c r="AD2473" i="14"/>
  <c r="AA2473" i="14"/>
  <c r="V2473" i="14"/>
  <c r="U2473" i="14"/>
  <c r="T2473" i="14"/>
  <c r="O2473" i="14"/>
  <c r="N2473" i="14"/>
  <c r="AF2472" i="14"/>
  <c r="AE2472" i="14"/>
  <c r="AD2472" i="14"/>
  <c r="AA2472" i="14"/>
  <c r="V2472" i="14"/>
  <c r="U2472" i="14"/>
  <c r="T2472" i="14"/>
  <c r="O2472" i="14"/>
  <c r="N2472" i="14"/>
  <c r="AF2471" i="14"/>
  <c r="AE2471" i="14"/>
  <c r="AD2471" i="14"/>
  <c r="AA2471" i="14"/>
  <c r="V2471" i="14"/>
  <c r="U2471" i="14"/>
  <c r="T2471" i="14"/>
  <c r="O2471" i="14"/>
  <c r="N2471" i="14"/>
  <c r="AF2470" i="14"/>
  <c r="AE2470" i="14"/>
  <c r="AD2470" i="14"/>
  <c r="AA2470" i="14"/>
  <c r="V2470" i="14"/>
  <c r="U2470" i="14"/>
  <c r="T2470" i="14"/>
  <c r="O2470" i="14"/>
  <c r="N2470" i="14"/>
  <c r="AF2469" i="14"/>
  <c r="AE2469" i="14"/>
  <c r="AD2469" i="14"/>
  <c r="AA2469" i="14"/>
  <c r="V2469" i="14"/>
  <c r="U2469" i="14"/>
  <c r="T2469" i="14"/>
  <c r="O2469" i="14"/>
  <c r="N2469" i="14"/>
  <c r="AF2468" i="14"/>
  <c r="AE2468" i="14"/>
  <c r="AD2468" i="14"/>
  <c r="AA2468" i="14"/>
  <c r="V2468" i="14"/>
  <c r="U2468" i="14"/>
  <c r="T2468" i="14"/>
  <c r="O2468" i="14"/>
  <c r="N2468" i="14"/>
  <c r="AF2467" i="14"/>
  <c r="AE2467" i="14"/>
  <c r="AD2467" i="14"/>
  <c r="AA2467" i="14"/>
  <c r="V2467" i="14"/>
  <c r="U2467" i="14"/>
  <c r="T2467" i="14"/>
  <c r="O2467" i="14"/>
  <c r="N2467" i="14"/>
  <c r="AF2466" i="14"/>
  <c r="AE2466" i="14"/>
  <c r="AD2466" i="14"/>
  <c r="AA2466" i="14"/>
  <c r="V2466" i="14"/>
  <c r="U2466" i="14"/>
  <c r="T2466" i="14"/>
  <c r="O2466" i="14"/>
  <c r="N2466" i="14"/>
  <c r="AF2465" i="14"/>
  <c r="AE2465" i="14"/>
  <c r="AD2465" i="14"/>
  <c r="AA2465" i="14"/>
  <c r="V2465" i="14"/>
  <c r="U2465" i="14"/>
  <c r="T2465" i="14"/>
  <c r="O2465" i="14"/>
  <c r="N2465" i="14"/>
  <c r="AF2464" i="14"/>
  <c r="AE2464" i="14"/>
  <c r="AD2464" i="14"/>
  <c r="AA2464" i="14"/>
  <c r="V2464" i="14"/>
  <c r="U2464" i="14"/>
  <c r="T2464" i="14"/>
  <c r="O2464" i="14"/>
  <c r="N2464" i="14"/>
  <c r="AF2463" i="14"/>
  <c r="AE2463" i="14"/>
  <c r="AD2463" i="14"/>
  <c r="AA2463" i="14"/>
  <c r="V2463" i="14"/>
  <c r="U2463" i="14"/>
  <c r="T2463" i="14"/>
  <c r="O2463" i="14"/>
  <c r="N2463" i="14"/>
  <c r="AF2462" i="14"/>
  <c r="AE2462" i="14"/>
  <c r="AD2462" i="14"/>
  <c r="AA2462" i="14"/>
  <c r="V2462" i="14"/>
  <c r="U2462" i="14"/>
  <c r="T2462" i="14"/>
  <c r="O2462" i="14"/>
  <c r="N2462" i="14"/>
  <c r="AF2461" i="14"/>
  <c r="AE2461" i="14"/>
  <c r="AD2461" i="14"/>
  <c r="AA2461" i="14"/>
  <c r="V2461" i="14"/>
  <c r="U2461" i="14"/>
  <c r="T2461" i="14"/>
  <c r="O2461" i="14"/>
  <c r="N2461" i="14"/>
  <c r="AF2460" i="14"/>
  <c r="AE2460" i="14"/>
  <c r="AD2460" i="14"/>
  <c r="AA2460" i="14"/>
  <c r="V2460" i="14"/>
  <c r="U2460" i="14"/>
  <c r="T2460" i="14"/>
  <c r="O2460" i="14"/>
  <c r="N2460" i="14"/>
  <c r="AF2459" i="14"/>
  <c r="AE2459" i="14"/>
  <c r="AD2459" i="14"/>
  <c r="AA2459" i="14"/>
  <c r="V2459" i="14"/>
  <c r="U2459" i="14"/>
  <c r="T2459" i="14"/>
  <c r="O2459" i="14"/>
  <c r="N2459" i="14"/>
  <c r="AF2458" i="14"/>
  <c r="AE2458" i="14"/>
  <c r="AD2458" i="14"/>
  <c r="AA2458" i="14"/>
  <c r="V2458" i="14"/>
  <c r="U2458" i="14"/>
  <c r="T2458" i="14"/>
  <c r="O2458" i="14"/>
  <c r="N2458" i="14"/>
  <c r="AF2457" i="14"/>
  <c r="AE2457" i="14"/>
  <c r="AD2457" i="14"/>
  <c r="AA2457" i="14"/>
  <c r="V2457" i="14"/>
  <c r="U2457" i="14"/>
  <c r="T2457" i="14"/>
  <c r="O2457" i="14"/>
  <c r="N2457" i="14"/>
  <c r="AF2456" i="14"/>
  <c r="AE2456" i="14"/>
  <c r="AD2456" i="14"/>
  <c r="AA2456" i="14"/>
  <c r="V2456" i="14"/>
  <c r="U2456" i="14"/>
  <c r="T2456" i="14"/>
  <c r="O2456" i="14"/>
  <c r="N2456" i="14"/>
  <c r="AF2455" i="14"/>
  <c r="AE2455" i="14"/>
  <c r="AD2455" i="14"/>
  <c r="AA2455" i="14"/>
  <c r="V2455" i="14"/>
  <c r="U2455" i="14"/>
  <c r="T2455" i="14"/>
  <c r="O2455" i="14"/>
  <c r="N2455" i="14"/>
  <c r="AF2454" i="14"/>
  <c r="AE2454" i="14"/>
  <c r="AD2454" i="14"/>
  <c r="AA2454" i="14"/>
  <c r="V2454" i="14"/>
  <c r="U2454" i="14"/>
  <c r="T2454" i="14"/>
  <c r="O2454" i="14"/>
  <c r="N2454" i="14"/>
  <c r="AF2453" i="14"/>
  <c r="AE2453" i="14"/>
  <c r="AD2453" i="14"/>
  <c r="AA2453" i="14"/>
  <c r="V2453" i="14"/>
  <c r="U2453" i="14"/>
  <c r="T2453" i="14"/>
  <c r="O2453" i="14"/>
  <c r="N2453" i="14"/>
  <c r="AF2452" i="14"/>
  <c r="AE2452" i="14"/>
  <c r="AD2452" i="14"/>
  <c r="AA2452" i="14"/>
  <c r="V2452" i="14"/>
  <c r="U2452" i="14"/>
  <c r="T2452" i="14"/>
  <c r="O2452" i="14"/>
  <c r="N2452" i="14"/>
  <c r="AF2451" i="14"/>
  <c r="AE2451" i="14"/>
  <c r="AD2451" i="14"/>
  <c r="AA2451" i="14"/>
  <c r="V2451" i="14"/>
  <c r="U2451" i="14"/>
  <c r="T2451" i="14"/>
  <c r="O2451" i="14"/>
  <c r="N2451" i="14"/>
  <c r="AF2450" i="14"/>
  <c r="AE2450" i="14"/>
  <c r="AD2450" i="14"/>
  <c r="AA2450" i="14"/>
  <c r="V2450" i="14"/>
  <c r="U2450" i="14"/>
  <c r="T2450" i="14"/>
  <c r="O2450" i="14"/>
  <c r="N2450" i="14"/>
  <c r="AF2449" i="14"/>
  <c r="AE2449" i="14"/>
  <c r="AD2449" i="14"/>
  <c r="AA2449" i="14"/>
  <c r="V2449" i="14"/>
  <c r="U2449" i="14"/>
  <c r="T2449" i="14"/>
  <c r="O2449" i="14"/>
  <c r="N2449" i="14"/>
  <c r="AF2448" i="14"/>
  <c r="AE2448" i="14"/>
  <c r="AD2448" i="14"/>
  <c r="AA2448" i="14"/>
  <c r="V2448" i="14"/>
  <c r="U2448" i="14"/>
  <c r="T2448" i="14"/>
  <c r="O2448" i="14"/>
  <c r="N2448" i="14"/>
  <c r="AF2447" i="14"/>
  <c r="AE2447" i="14"/>
  <c r="AD2447" i="14"/>
  <c r="AA2447" i="14"/>
  <c r="V2447" i="14"/>
  <c r="U2447" i="14"/>
  <c r="T2447" i="14"/>
  <c r="O2447" i="14"/>
  <c r="N2447" i="14"/>
  <c r="AF2446" i="14"/>
  <c r="AE2446" i="14"/>
  <c r="AD2446" i="14"/>
  <c r="AA2446" i="14"/>
  <c r="V2446" i="14"/>
  <c r="U2446" i="14"/>
  <c r="T2446" i="14"/>
  <c r="O2446" i="14"/>
  <c r="N2446" i="14"/>
  <c r="AF2445" i="14"/>
  <c r="AE2445" i="14"/>
  <c r="AD2445" i="14"/>
  <c r="AA2445" i="14"/>
  <c r="V2445" i="14"/>
  <c r="U2445" i="14"/>
  <c r="T2445" i="14"/>
  <c r="O2445" i="14"/>
  <c r="N2445" i="14"/>
  <c r="AF2444" i="14"/>
  <c r="AE2444" i="14"/>
  <c r="AD2444" i="14"/>
  <c r="AA2444" i="14"/>
  <c r="V2444" i="14"/>
  <c r="U2444" i="14"/>
  <c r="T2444" i="14"/>
  <c r="O2444" i="14"/>
  <c r="N2444" i="14"/>
  <c r="AF2443" i="14"/>
  <c r="AE2443" i="14"/>
  <c r="AD2443" i="14"/>
  <c r="AA2443" i="14"/>
  <c r="V2443" i="14"/>
  <c r="U2443" i="14"/>
  <c r="T2443" i="14"/>
  <c r="O2443" i="14"/>
  <c r="N2443" i="14"/>
  <c r="AF2442" i="14"/>
  <c r="AE2442" i="14"/>
  <c r="AD2442" i="14"/>
  <c r="AA2442" i="14"/>
  <c r="V2442" i="14"/>
  <c r="U2442" i="14"/>
  <c r="T2442" i="14"/>
  <c r="O2442" i="14"/>
  <c r="N2442" i="14"/>
  <c r="AF2441" i="14"/>
  <c r="AE2441" i="14"/>
  <c r="AD2441" i="14"/>
  <c r="AA2441" i="14"/>
  <c r="V2441" i="14"/>
  <c r="U2441" i="14"/>
  <c r="T2441" i="14"/>
  <c r="O2441" i="14"/>
  <c r="N2441" i="14"/>
  <c r="AF2440" i="14"/>
  <c r="AE2440" i="14"/>
  <c r="AD2440" i="14"/>
  <c r="AA2440" i="14"/>
  <c r="V2440" i="14"/>
  <c r="U2440" i="14"/>
  <c r="T2440" i="14"/>
  <c r="O2440" i="14"/>
  <c r="N2440" i="14"/>
  <c r="AF2439" i="14"/>
  <c r="AE2439" i="14"/>
  <c r="AD2439" i="14"/>
  <c r="AA2439" i="14"/>
  <c r="V2439" i="14"/>
  <c r="U2439" i="14"/>
  <c r="T2439" i="14"/>
  <c r="O2439" i="14"/>
  <c r="N2439" i="14"/>
  <c r="AF2438" i="14"/>
  <c r="AE2438" i="14"/>
  <c r="AD2438" i="14"/>
  <c r="AA2438" i="14"/>
  <c r="V2438" i="14"/>
  <c r="U2438" i="14"/>
  <c r="T2438" i="14"/>
  <c r="O2438" i="14"/>
  <c r="N2438" i="14"/>
  <c r="AF2437" i="14"/>
  <c r="AE2437" i="14"/>
  <c r="AD2437" i="14"/>
  <c r="AA2437" i="14"/>
  <c r="V2437" i="14"/>
  <c r="U2437" i="14"/>
  <c r="T2437" i="14"/>
  <c r="O2437" i="14"/>
  <c r="N2437" i="14"/>
  <c r="AF2436" i="14"/>
  <c r="AE2436" i="14"/>
  <c r="AD2436" i="14"/>
  <c r="AA2436" i="14"/>
  <c r="V2436" i="14"/>
  <c r="U2436" i="14"/>
  <c r="T2436" i="14"/>
  <c r="O2436" i="14"/>
  <c r="N2436" i="14"/>
  <c r="AF2435" i="14"/>
  <c r="AE2435" i="14"/>
  <c r="AD2435" i="14"/>
  <c r="AA2435" i="14"/>
  <c r="V2435" i="14"/>
  <c r="U2435" i="14"/>
  <c r="T2435" i="14"/>
  <c r="O2435" i="14"/>
  <c r="N2435" i="14"/>
  <c r="AF2434" i="14"/>
  <c r="AE2434" i="14"/>
  <c r="AD2434" i="14"/>
  <c r="AA2434" i="14"/>
  <c r="V2434" i="14"/>
  <c r="U2434" i="14"/>
  <c r="T2434" i="14"/>
  <c r="O2434" i="14"/>
  <c r="N2434" i="14"/>
  <c r="AF2433" i="14"/>
  <c r="AE2433" i="14"/>
  <c r="AD2433" i="14"/>
  <c r="AA2433" i="14"/>
  <c r="V2433" i="14"/>
  <c r="U2433" i="14"/>
  <c r="T2433" i="14"/>
  <c r="O2433" i="14"/>
  <c r="N2433" i="14"/>
  <c r="AF2432" i="14"/>
  <c r="AE2432" i="14"/>
  <c r="AD2432" i="14"/>
  <c r="AA2432" i="14"/>
  <c r="V2432" i="14"/>
  <c r="U2432" i="14"/>
  <c r="T2432" i="14"/>
  <c r="O2432" i="14"/>
  <c r="N2432" i="14"/>
  <c r="AF2431" i="14"/>
  <c r="AE2431" i="14"/>
  <c r="AD2431" i="14"/>
  <c r="AA2431" i="14"/>
  <c r="V2431" i="14"/>
  <c r="U2431" i="14"/>
  <c r="T2431" i="14"/>
  <c r="O2431" i="14"/>
  <c r="N2431" i="14"/>
  <c r="AF2430" i="14"/>
  <c r="AE2430" i="14"/>
  <c r="AD2430" i="14"/>
  <c r="AA2430" i="14"/>
  <c r="V2430" i="14"/>
  <c r="U2430" i="14"/>
  <c r="T2430" i="14"/>
  <c r="O2430" i="14"/>
  <c r="N2430" i="14"/>
  <c r="AF2429" i="14"/>
  <c r="AE2429" i="14"/>
  <c r="AD2429" i="14"/>
  <c r="AA2429" i="14"/>
  <c r="V2429" i="14"/>
  <c r="U2429" i="14"/>
  <c r="T2429" i="14"/>
  <c r="O2429" i="14"/>
  <c r="N2429" i="14"/>
  <c r="AF2428" i="14"/>
  <c r="AE2428" i="14"/>
  <c r="AD2428" i="14"/>
  <c r="AA2428" i="14"/>
  <c r="V2428" i="14"/>
  <c r="U2428" i="14"/>
  <c r="T2428" i="14"/>
  <c r="O2428" i="14"/>
  <c r="N2428" i="14"/>
  <c r="AF2427" i="14"/>
  <c r="AE2427" i="14"/>
  <c r="AD2427" i="14"/>
  <c r="AA2427" i="14"/>
  <c r="V2427" i="14"/>
  <c r="U2427" i="14"/>
  <c r="T2427" i="14"/>
  <c r="O2427" i="14"/>
  <c r="N2427" i="14"/>
  <c r="AF2426" i="14"/>
  <c r="AE2426" i="14"/>
  <c r="AD2426" i="14"/>
  <c r="AA2426" i="14"/>
  <c r="V2426" i="14"/>
  <c r="U2426" i="14"/>
  <c r="T2426" i="14"/>
  <c r="O2426" i="14"/>
  <c r="N2426" i="14"/>
  <c r="AF2425" i="14"/>
  <c r="AE2425" i="14"/>
  <c r="AD2425" i="14"/>
  <c r="AA2425" i="14"/>
  <c r="V2425" i="14"/>
  <c r="U2425" i="14"/>
  <c r="T2425" i="14"/>
  <c r="O2425" i="14"/>
  <c r="N2425" i="14"/>
  <c r="AF2424" i="14"/>
  <c r="AE2424" i="14"/>
  <c r="AD2424" i="14"/>
  <c r="AB2424" i="14" s="1"/>
  <c r="AA2424" i="14"/>
  <c r="V2424" i="14"/>
  <c r="U2424" i="14"/>
  <c r="T2424" i="14"/>
  <c r="O2424" i="14"/>
  <c r="N2424" i="14"/>
  <c r="AF2423" i="14"/>
  <c r="AE2423" i="14"/>
  <c r="AD2423" i="14"/>
  <c r="AB2423" i="14" s="1"/>
  <c r="AA2423" i="14"/>
  <c r="V2423" i="14"/>
  <c r="U2423" i="14"/>
  <c r="T2423" i="14"/>
  <c r="O2423" i="14"/>
  <c r="N2423" i="14"/>
  <c r="AF2422" i="14"/>
  <c r="AE2422" i="14"/>
  <c r="AD2422" i="14"/>
  <c r="AA2422" i="14"/>
  <c r="V2422" i="14"/>
  <c r="U2422" i="14"/>
  <c r="T2422" i="14"/>
  <c r="O2422" i="14"/>
  <c r="N2422" i="14"/>
  <c r="AF2421" i="14"/>
  <c r="AE2421" i="14"/>
  <c r="AD2421" i="14"/>
  <c r="AA2421" i="14"/>
  <c r="V2421" i="14"/>
  <c r="U2421" i="14"/>
  <c r="T2421" i="14"/>
  <c r="O2421" i="14"/>
  <c r="N2421" i="14"/>
  <c r="AF2420" i="14"/>
  <c r="AE2420" i="14"/>
  <c r="AD2420" i="14"/>
  <c r="AA2420" i="14"/>
  <c r="V2420" i="14"/>
  <c r="U2420" i="14"/>
  <c r="T2420" i="14"/>
  <c r="O2420" i="14"/>
  <c r="N2420" i="14"/>
  <c r="AF2419" i="14"/>
  <c r="AE2419" i="14"/>
  <c r="AD2419" i="14"/>
  <c r="AA2419" i="14"/>
  <c r="V2419" i="14"/>
  <c r="U2419" i="14"/>
  <c r="T2419" i="14"/>
  <c r="O2419" i="14"/>
  <c r="N2419" i="14"/>
  <c r="AF2418" i="14"/>
  <c r="AE2418" i="14"/>
  <c r="AD2418" i="14"/>
  <c r="AA2418" i="14"/>
  <c r="V2418" i="14"/>
  <c r="U2418" i="14"/>
  <c r="T2418" i="14"/>
  <c r="O2418" i="14"/>
  <c r="N2418" i="14"/>
  <c r="AF2417" i="14"/>
  <c r="AE2417" i="14"/>
  <c r="AD2417" i="14"/>
  <c r="AA2417" i="14"/>
  <c r="V2417" i="14"/>
  <c r="U2417" i="14"/>
  <c r="T2417" i="14"/>
  <c r="O2417" i="14"/>
  <c r="N2417" i="14"/>
  <c r="AF2416" i="14"/>
  <c r="AE2416" i="14"/>
  <c r="AD2416" i="14"/>
  <c r="AA2416" i="14"/>
  <c r="V2416" i="14"/>
  <c r="U2416" i="14"/>
  <c r="T2416" i="14"/>
  <c r="O2416" i="14"/>
  <c r="N2416" i="14"/>
  <c r="AF2415" i="14"/>
  <c r="AE2415" i="14"/>
  <c r="AD2415" i="14"/>
  <c r="AA2415" i="14"/>
  <c r="V2415" i="14"/>
  <c r="U2415" i="14"/>
  <c r="T2415" i="14"/>
  <c r="O2415" i="14"/>
  <c r="N2415" i="14"/>
  <c r="AF2414" i="14"/>
  <c r="AE2414" i="14"/>
  <c r="AD2414" i="14"/>
  <c r="AA2414" i="14"/>
  <c r="V2414" i="14"/>
  <c r="U2414" i="14"/>
  <c r="T2414" i="14"/>
  <c r="O2414" i="14"/>
  <c r="N2414" i="14"/>
  <c r="AF2413" i="14"/>
  <c r="AE2413" i="14"/>
  <c r="AD2413" i="14"/>
  <c r="AB2413" i="14" s="1"/>
  <c r="AA2413" i="14"/>
  <c r="V2413" i="14"/>
  <c r="U2413" i="14"/>
  <c r="T2413" i="14"/>
  <c r="O2413" i="14"/>
  <c r="N2413" i="14"/>
  <c r="AF2412" i="14"/>
  <c r="AE2412" i="14"/>
  <c r="AD2412" i="14"/>
  <c r="AA2412" i="14"/>
  <c r="V2412" i="14"/>
  <c r="U2412" i="14"/>
  <c r="T2412" i="14"/>
  <c r="O2412" i="14"/>
  <c r="N2412" i="14"/>
  <c r="AF2411" i="14"/>
  <c r="AE2411" i="14"/>
  <c r="AD2411" i="14"/>
  <c r="AA2411" i="14"/>
  <c r="V2411" i="14"/>
  <c r="U2411" i="14"/>
  <c r="T2411" i="14"/>
  <c r="O2411" i="14"/>
  <c r="N2411" i="14"/>
  <c r="AF2410" i="14"/>
  <c r="AE2410" i="14"/>
  <c r="AD2410" i="14"/>
  <c r="AA2410" i="14"/>
  <c r="V2410" i="14"/>
  <c r="U2410" i="14"/>
  <c r="T2410" i="14"/>
  <c r="O2410" i="14"/>
  <c r="N2410" i="14"/>
  <c r="AF2409" i="14"/>
  <c r="AE2409" i="14"/>
  <c r="AD2409" i="14"/>
  <c r="AA2409" i="14"/>
  <c r="V2409" i="14"/>
  <c r="U2409" i="14"/>
  <c r="T2409" i="14"/>
  <c r="O2409" i="14"/>
  <c r="N2409" i="14"/>
  <c r="AF2408" i="14"/>
  <c r="AE2408" i="14"/>
  <c r="AD2408" i="14"/>
  <c r="AB2408" i="14" s="1"/>
  <c r="AA2408" i="14"/>
  <c r="V2408" i="14"/>
  <c r="U2408" i="14"/>
  <c r="T2408" i="14"/>
  <c r="O2408" i="14"/>
  <c r="N2408" i="14"/>
  <c r="AF2407" i="14"/>
  <c r="AE2407" i="14"/>
  <c r="AD2407" i="14"/>
  <c r="AA2407" i="14"/>
  <c r="V2407" i="14"/>
  <c r="U2407" i="14"/>
  <c r="T2407" i="14"/>
  <c r="O2407" i="14"/>
  <c r="N2407" i="14"/>
  <c r="AF2406" i="14"/>
  <c r="AE2406" i="14"/>
  <c r="AD2406" i="14"/>
  <c r="AA2406" i="14"/>
  <c r="V2406" i="14"/>
  <c r="U2406" i="14"/>
  <c r="T2406" i="14"/>
  <c r="O2406" i="14"/>
  <c r="N2406" i="14"/>
  <c r="AF2405" i="14"/>
  <c r="AE2405" i="14"/>
  <c r="AD2405" i="14"/>
  <c r="AA2405" i="14"/>
  <c r="V2405" i="14"/>
  <c r="U2405" i="14"/>
  <c r="T2405" i="14"/>
  <c r="O2405" i="14"/>
  <c r="N2405" i="14"/>
  <c r="AF2404" i="14"/>
  <c r="AE2404" i="14"/>
  <c r="AD2404" i="14"/>
  <c r="AA2404" i="14"/>
  <c r="V2404" i="14"/>
  <c r="U2404" i="14"/>
  <c r="T2404" i="14"/>
  <c r="O2404" i="14"/>
  <c r="N2404" i="14"/>
  <c r="AF2403" i="14"/>
  <c r="AE2403" i="14"/>
  <c r="AD2403" i="14"/>
  <c r="AA2403" i="14"/>
  <c r="V2403" i="14"/>
  <c r="U2403" i="14"/>
  <c r="T2403" i="14"/>
  <c r="O2403" i="14"/>
  <c r="N2403" i="14"/>
  <c r="AF2402" i="14"/>
  <c r="AE2402" i="14"/>
  <c r="AD2402" i="14"/>
  <c r="AA2402" i="14"/>
  <c r="V2402" i="14"/>
  <c r="U2402" i="14"/>
  <c r="T2402" i="14"/>
  <c r="O2402" i="14"/>
  <c r="N2402" i="14"/>
  <c r="AF2401" i="14"/>
  <c r="AE2401" i="14"/>
  <c r="AD2401" i="14"/>
  <c r="AA2401" i="14"/>
  <c r="V2401" i="14"/>
  <c r="U2401" i="14"/>
  <c r="T2401" i="14"/>
  <c r="O2401" i="14"/>
  <c r="N2401" i="14"/>
  <c r="AF2400" i="14"/>
  <c r="AE2400" i="14"/>
  <c r="AD2400" i="14"/>
  <c r="AA2400" i="14"/>
  <c r="V2400" i="14"/>
  <c r="U2400" i="14"/>
  <c r="T2400" i="14"/>
  <c r="O2400" i="14"/>
  <c r="N2400" i="14"/>
  <c r="AF2399" i="14"/>
  <c r="AE2399" i="14"/>
  <c r="AD2399" i="14"/>
  <c r="AA2399" i="14"/>
  <c r="V2399" i="14"/>
  <c r="U2399" i="14"/>
  <c r="T2399" i="14"/>
  <c r="O2399" i="14"/>
  <c r="N2399" i="14"/>
  <c r="AF2398" i="14"/>
  <c r="AE2398" i="14"/>
  <c r="AD2398" i="14"/>
  <c r="AA2398" i="14"/>
  <c r="V2398" i="14"/>
  <c r="U2398" i="14"/>
  <c r="T2398" i="14"/>
  <c r="O2398" i="14"/>
  <c r="N2398" i="14"/>
  <c r="AF2397" i="14"/>
  <c r="AE2397" i="14"/>
  <c r="AD2397" i="14"/>
  <c r="AA2397" i="14"/>
  <c r="V2397" i="14"/>
  <c r="U2397" i="14"/>
  <c r="T2397" i="14"/>
  <c r="O2397" i="14"/>
  <c r="N2397" i="14"/>
  <c r="AF2396" i="14"/>
  <c r="AE2396" i="14"/>
  <c r="AD2396" i="14"/>
  <c r="AA2396" i="14"/>
  <c r="V2396" i="14"/>
  <c r="U2396" i="14"/>
  <c r="T2396" i="14"/>
  <c r="O2396" i="14"/>
  <c r="N2396" i="14"/>
  <c r="AF2395" i="14"/>
  <c r="AE2395" i="14"/>
  <c r="AD2395" i="14"/>
  <c r="AA2395" i="14"/>
  <c r="V2395" i="14"/>
  <c r="U2395" i="14"/>
  <c r="T2395" i="14"/>
  <c r="O2395" i="14"/>
  <c r="N2395" i="14"/>
  <c r="AF2394" i="14"/>
  <c r="AE2394" i="14"/>
  <c r="AD2394" i="14"/>
  <c r="AA2394" i="14"/>
  <c r="V2394" i="14"/>
  <c r="U2394" i="14"/>
  <c r="T2394" i="14"/>
  <c r="O2394" i="14"/>
  <c r="N2394" i="14"/>
  <c r="AF2393" i="14"/>
  <c r="AE2393" i="14"/>
  <c r="AD2393" i="14"/>
  <c r="AA2393" i="14"/>
  <c r="V2393" i="14"/>
  <c r="U2393" i="14"/>
  <c r="T2393" i="14"/>
  <c r="O2393" i="14"/>
  <c r="N2393" i="14"/>
  <c r="AF2392" i="14"/>
  <c r="AE2392" i="14"/>
  <c r="AD2392" i="14"/>
  <c r="AA2392" i="14"/>
  <c r="V2392" i="14"/>
  <c r="U2392" i="14"/>
  <c r="T2392" i="14"/>
  <c r="O2392" i="14"/>
  <c r="N2392" i="14"/>
  <c r="AF2391" i="14"/>
  <c r="AE2391" i="14"/>
  <c r="AD2391" i="14"/>
  <c r="AA2391" i="14"/>
  <c r="V2391" i="14"/>
  <c r="U2391" i="14"/>
  <c r="T2391" i="14"/>
  <c r="O2391" i="14"/>
  <c r="N2391" i="14"/>
  <c r="AF2390" i="14"/>
  <c r="AE2390" i="14"/>
  <c r="AD2390" i="14"/>
  <c r="AA2390" i="14"/>
  <c r="V2390" i="14"/>
  <c r="U2390" i="14"/>
  <c r="T2390" i="14"/>
  <c r="O2390" i="14"/>
  <c r="N2390" i="14"/>
  <c r="AF2389" i="14"/>
  <c r="AE2389" i="14"/>
  <c r="AD2389" i="14"/>
  <c r="AA2389" i="14"/>
  <c r="V2389" i="14"/>
  <c r="U2389" i="14"/>
  <c r="T2389" i="14"/>
  <c r="O2389" i="14"/>
  <c r="N2389" i="14"/>
  <c r="AF2388" i="14"/>
  <c r="AE2388" i="14"/>
  <c r="AD2388" i="14"/>
  <c r="AA2388" i="14"/>
  <c r="V2388" i="14"/>
  <c r="U2388" i="14"/>
  <c r="T2388" i="14"/>
  <c r="O2388" i="14"/>
  <c r="N2388" i="14"/>
  <c r="AF2387" i="14"/>
  <c r="AE2387" i="14"/>
  <c r="AD2387" i="14"/>
  <c r="AA2387" i="14"/>
  <c r="V2387" i="14"/>
  <c r="U2387" i="14"/>
  <c r="T2387" i="14"/>
  <c r="O2387" i="14"/>
  <c r="N2387" i="14"/>
  <c r="AF2386" i="14"/>
  <c r="AE2386" i="14"/>
  <c r="AD2386" i="14"/>
  <c r="AB2386" i="14" s="1"/>
  <c r="AA2386" i="14"/>
  <c r="V2386" i="14"/>
  <c r="U2386" i="14"/>
  <c r="T2386" i="14"/>
  <c r="O2386" i="14"/>
  <c r="N2386" i="14"/>
  <c r="AF2385" i="14"/>
  <c r="AE2385" i="14"/>
  <c r="AD2385" i="14"/>
  <c r="AA2385" i="14"/>
  <c r="V2385" i="14"/>
  <c r="U2385" i="14"/>
  <c r="T2385" i="14"/>
  <c r="O2385" i="14"/>
  <c r="N2385" i="14"/>
  <c r="AF2384" i="14"/>
  <c r="AE2384" i="14"/>
  <c r="AD2384" i="14"/>
  <c r="AA2384" i="14"/>
  <c r="V2384" i="14"/>
  <c r="U2384" i="14"/>
  <c r="T2384" i="14"/>
  <c r="O2384" i="14"/>
  <c r="N2384" i="14"/>
  <c r="AF2383" i="14"/>
  <c r="AE2383" i="14"/>
  <c r="AD2383" i="14"/>
  <c r="AA2383" i="14"/>
  <c r="V2383" i="14"/>
  <c r="U2383" i="14"/>
  <c r="T2383" i="14"/>
  <c r="O2383" i="14"/>
  <c r="N2383" i="14"/>
  <c r="AF2382" i="14"/>
  <c r="AE2382" i="14"/>
  <c r="AD2382" i="14"/>
  <c r="AA2382" i="14"/>
  <c r="V2382" i="14"/>
  <c r="U2382" i="14"/>
  <c r="T2382" i="14"/>
  <c r="O2382" i="14"/>
  <c r="N2382" i="14"/>
  <c r="AF2381" i="14"/>
  <c r="AE2381" i="14"/>
  <c r="AD2381" i="14"/>
  <c r="AA2381" i="14"/>
  <c r="V2381" i="14"/>
  <c r="U2381" i="14"/>
  <c r="T2381" i="14"/>
  <c r="O2381" i="14"/>
  <c r="N2381" i="14"/>
  <c r="AF2380" i="14"/>
  <c r="AE2380" i="14"/>
  <c r="AD2380" i="14"/>
  <c r="AA2380" i="14"/>
  <c r="V2380" i="14"/>
  <c r="U2380" i="14"/>
  <c r="T2380" i="14"/>
  <c r="O2380" i="14"/>
  <c r="N2380" i="14"/>
  <c r="AF2379" i="14"/>
  <c r="AE2379" i="14"/>
  <c r="AD2379" i="14"/>
  <c r="AA2379" i="14"/>
  <c r="V2379" i="14"/>
  <c r="U2379" i="14"/>
  <c r="T2379" i="14"/>
  <c r="O2379" i="14"/>
  <c r="N2379" i="14"/>
  <c r="AF2378" i="14"/>
  <c r="AE2378" i="14"/>
  <c r="AD2378" i="14"/>
  <c r="AA2378" i="14"/>
  <c r="V2378" i="14"/>
  <c r="U2378" i="14"/>
  <c r="T2378" i="14"/>
  <c r="O2378" i="14"/>
  <c r="N2378" i="14"/>
  <c r="AF2377" i="14"/>
  <c r="AE2377" i="14"/>
  <c r="AD2377" i="14"/>
  <c r="AA2377" i="14"/>
  <c r="V2377" i="14"/>
  <c r="U2377" i="14"/>
  <c r="T2377" i="14"/>
  <c r="O2377" i="14"/>
  <c r="N2377" i="14"/>
  <c r="AF2376" i="14"/>
  <c r="AE2376" i="14"/>
  <c r="AD2376" i="14"/>
  <c r="AA2376" i="14"/>
  <c r="V2376" i="14"/>
  <c r="U2376" i="14"/>
  <c r="T2376" i="14"/>
  <c r="O2376" i="14"/>
  <c r="N2376" i="14"/>
  <c r="AF2375" i="14"/>
  <c r="AE2375" i="14"/>
  <c r="AD2375" i="14"/>
  <c r="AA2375" i="14"/>
  <c r="V2375" i="14"/>
  <c r="U2375" i="14"/>
  <c r="T2375" i="14"/>
  <c r="O2375" i="14"/>
  <c r="N2375" i="14"/>
  <c r="AF2374" i="14"/>
  <c r="AE2374" i="14"/>
  <c r="AD2374" i="14"/>
  <c r="AA2374" i="14"/>
  <c r="V2374" i="14"/>
  <c r="U2374" i="14"/>
  <c r="T2374" i="14"/>
  <c r="O2374" i="14"/>
  <c r="N2374" i="14"/>
  <c r="AF2373" i="14"/>
  <c r="AE2373" i="14"/>
  <c r="AD2373" i="14"/>
  <c r="AA2373" i="14"/>
  <c r="V2373" i="14"/>
  <c r="U2373" i="14"/>
  <c r="T2373" i="14"/>
  <c r="O2373" i="14"/>
  <c r="N2373" i="14"/>
  <c r="AF2372" i="14"/>
  <c r="AE2372" i="14"/>
  <c r="AD2372" i="14"/>
  <c r="AA2372" i="14"/>
  <c r="V2372" i="14"/>
  <c r="U2372" i="14"/>
  <c r="T2372" i="14"/>
  <c r="O2372" i="14"/>
  <c r="N2372" i="14"/>
  <c r="AF2371" i="14"/>
  <c r="AE2371" i="14"/>
  <c r="AD2371" i="14"/>
  <c r="AA2371" i="14"/>
  <c r="V2371" i="14"/>
  <c r="U2371" i="14"/>
  <c r="T2371" i="14"/>
  <c r="O2371" i="14"/>
  <c r="N2371" i="14"/>
  <c r="AF2370" i="14"/>
  <c r="AE2370" i="14"/>
  <c r="AD2370" i="14"/>
  <c r="AA2370" i="14"/>
  <c r="V2370" i="14"/>
  <c r="U2370" i="14"/>
  <c r="T2370" i="14"/>
  <c r="O2370" i="14"/>
  <c r="N2370" i="14"/>
  <c r="AF2369" i="14"/>
  <c r="AE2369" i="14"/>
  <c r="AD2369" i="14"/>
  <c r="AB2369" i="14" s="1"/>
  <c r="AA2369" i="14"/>
  <c r="V2369" i="14"/>
  <c r="U2369" i="14"/>
  <c r="T2369" i="14"/>
  <c r="O2369" i="14"/>
  <c r="N2369" i="14"/>
  <c r="AF2368" i="14"/>
  <c r="AE2368" i="14"/>
  <c r="AD2368" i="14"/>
  <c r="AA2368" i="14"/>
  <c r="V2368" i="14"/>
  <c r="U2368" i="14"/>
  <c r="T2368" i="14"/>
  <c r="O2368" i="14"/>
  <c r="N2368" i="14"/>
  <c r="AF2367" i="14"/>
  <c r="AE2367" i="14"/>
  <c r="AD2367" i="14"/>
  <c r="AA2367" i="14"/>
  <c r="V2367" i="14"/>
  <c r="U2367" i="14"/>
  <c r="T2367" i="14"/>
  <c r="O2367" i="14"/>
  <c r="N2367" i="14"/>
  <c r="AF2366" i="14"/>
  <c r="AE2366" i="14"/>
  <c r="AD2366" i="14"/>
  <c r="AA2366" i="14"/>
  <c r="V2366" i="14"/>
  <c r="U2366" i="14"/>
  <c r="T2366" i="14"/>
  <c r="O2366" i="14"/>
  <c r="N2366" i="14"/>
  <c r="AF2365" i="14"/>
  <c r="AE2365" i="14"/>
  <c r="AD2365" i="14"/>
  <c r="AA2365" i="14"/>
  <c r="V2365" i="14"/>
  <c r="U2365" i="14"/>
  <c r="T2365" i="14"/>
  <c r="O2365" i="14"/>
  <c r="N2365" i="14"/>
  <c r="AF2364" i="14"/>
  <c r="AE2364" i="14"/>
  <c r="AD2364" i="14"/>
  <c r="AA2364" i="14"/>
  <c r="V2364" i="14"/>
  <c r="U2364" i="14"/>
  <c r="T2364" i="14"/>
  <c r="O2364" i="14"/>
  <c r="N2364" i="14"/>
  <c r="AF2363" i="14"/>
  <c r="AE2363" i="14"/>
  <c r="AD2363" i="14"/>
  <c r="AA2363" i="14"/>
  <c r="V2363" i="14"/>
  <c r="U2363" i="14"/>
  <c r="T2363" i="14"/>
  <c r="O2363" i="14"/>
  <c r="N2363" i="14"/>
  <c r="AF2362" i="14"/>
  <c r="AE2362" i="14"/>
  <c r="AD2362" i="14"/>
  <c r="AA2362" i="14"/>
  <c r="V2362" i="14"/>
  <c r="U2362" i="14"/>
  <c r="T2362" i="14"/>
  <c r="O2362" i="14"/>
  <c r="N2362" i="14"/>
  <c r="AF2361" i="14"/>
  <c r="AE2361" i="14"/>
  <c r="AD2361" i="14"/>
  <c r="AA2361" i="14"/>
  <c r="V2361" i="14"/>
  <c r="U2361" i="14"/>
  <c r="T2361" i="14"/>
  <c r="O2361" i="14"/>
  <c r="N2361" i="14"/>
  <c r="AF2360" i="14"/>
  <c r="AE2360" i="14"/>
  <c r="AD2360" i="14"/>
  <c r="AA2360" i="14"/>
  <c r="V2360" i="14"/>
  <c r="U2360" i="14"/>
  <c r="T2360" i="14"/>
  <c r="O2360" i="14"/>
  <c r="N2360" i="14"/>
  <c r="AF2359" i="14"/>
  <c r="AE2359" i="14"/>
  <c r="AD2359" i="14"/>
  <c r="AA2359" i="14"/>
  <c r="V2359" i="14"/>
  <c r="U2359" i="14"/>
  <c r="T2359" i="14"/>
  <c r="O2359" i="14"/>
  <c r="N2359" i="14"/>
  <c r="AF2358" i="14"/>
  <c r="AE2358" i="14"/>
  <c r="AD2358" i="14"/>
  <c r="AA2358" i="14"/>
  <c r="V2358" i="14"/>
  <c r="U2358" i="14"/>
  <c r="T2358" i="14"/>
  <c r="O2358" i="14"/>
  <c r="N2358" i="14"/>
  <c r="AF2357" i="14"/>
  <c r="AE2357" i="14"/>
  <c r="AD2357" i="14"/>
  <c r="AA2357" i="14"/>
  <c r="V2357" i="14"/>
  <c r="U2357" i="14"/>
  <c r="T2357" i="14"/>
  <c r="O2357" i="14"/>
  <c r="N2357" i="14"/>
  <c r="AF2356" i="14"/>
  <c r="AE2356" i="14"/>
  <c r="AD2356" i="14"/>
  <c r="AA2356" i="14"/>
  <c r="V2356" i="14"/>
  <c r="U2356" i="14"/>
  <c r="T2356" i="14"/>
  <c r="O2356" i="14"/>
  <c r="N2356" i="14"/>
  <c r="AF2355" i="14"/>
  <c r="AE2355" i="14"/>
  <c r="AD2355" i="14"/>
  <c r="AB2355" i="14" s="1"/>
  <c r="AA2355" i="14"/>
  <c r="V2355" i="14"/>
  <c r="U2355" i="14"/>
  <c r="T2355" i="14"/>
  <c r="O2355" i="14"/>
  <c r="N2355" i="14"/>
  <c r="AF2354" i="14"/>
  <c r="AE2354" i="14"/>
  <c r="AD2354" i="14"/>
  <c r="AA2354" i="14"/>
  <c r="V2354" i="14"/>
  <c r="U2354" i="14"/>
  <c r="T2354" i="14"/>
  <c r="O2354" i="14"/>
  <c r="N2354" i="14"/>
  <c r="AF2353" i="14"/>
  <c r="AE2353" i="14"/>
  <c r="AD2353" i="14"/>
  <c r="AA2353" i="14"/>
  <c r="V2353" i="14"/>
  <c r="U2353" i="14"/>
  <c r="T2353" i="14"/>
  <c r="O2353" i="14"/>
  <c r="N2353" i="14"/>
  <c r="AF2352" i="14"/>
  <c r="AE2352" i="14"/>
  <c r="AD2352" i="14"/>
  <c r="AA2352" i="14"/>
  <c r="V2352" i="14"/>
  <c r="U2352" i="14"/>
  <c r="T2352" i="14"/>
  <c r="O2352" i="14"/>
  <c r="N2352" i="14"/>
  <c r="AF2351" i="14"/>
  <c r="AE2351" i="14"/>
  <c r="AD2351" i="14"/>
  <c r="AA2351" i="14"/>
  <c r="V2351" i="14"/>
  <c r="U2351" i="14"/>
  <c r="T2351" i="14"/>
  <c r="O2351" i="14"/>
  <c r="N2351" i="14"/>
  <c r="AF2350" i="14"/>
  <c r="AE2350" i="14"/>
  <c r="AD2350" i="14"/>
  <c r="AA2350" i="14"/>
  <c r="V2350" i="14"/>
  <c r="U2350" i="14"/>
  <c r="T2350" i="14"/>
  <c r="O2350" i="14"/>
  <c r="N2350" i="14"/>
  <c r="AF2349" i="14"/>
  <c r="AE2349" i="14"/>
  <c r="AD2349" i="14"/>
  <c r="AA2349" i="14"/>
  <c r="V2349" i="14"/>
  <c r="U2349" i="14"/>
  <c r="T2349" i="14"/>
  <c r="O2349" i="14"/>
  <c r="N2349" i="14"/>
  <c r="AF2348" i="14"/>
  <c r="AE2348" i="14"/>
  <c r="AD2348" i="14"/>
  <c r="AA2348" i="14"/>
  <c r="V2348" i="14"/>
  <c r="U2348" i="14"/>
  <c r="T2348" i="14"/>
  <c r="O2348" i="14"/>
  <c r="N2348" i="14"/>
  <c r="AF2347" i="14"/>
  <c r="AE2347" i="14"/>
  <c r="AD2347" i="14"/>
  <c r="AA2347" i="14"/>
  <c r="V2347" i="14"/>
  <c r="U2347" i="14"/>
  <c r="T2347" i="14"/>
  <c r="O2347" i="14"/>
  <c r="N2347" i="14"/>
  <c r="AF2346" i="14"/>
  <c r="AE2346" i="14"/>
  <c r="AD2346" i="14"/>
  <c r="AA2346" i="14"/>
  <c r="V2346" i="14"/>
  <c r="U2346" i="14"/>
  <c r="T2346" i="14"/>
  <c r="O2346" i="14"/>
  <c r="N2346" i="14"/>
  <c r="AF2345" i="14"/>
  <c r="AE2345" i="14"/>
  <c r="AD2345" i="14"/>
  <c r="AA2345" i="14"/>
  <c r="V2345" i="14"/>
  <c r="U2345" i="14"/>
  <c r="T2345" i="14"/>
  <c r="O2345" i="14"/>
  <c r="N2345" i="14"/>
  <c r="AF2344" i="14"/>
  <c r="AE2344" i="14"/>
  <c r="AD2344" i="14"/>
  <c r="AA2344" i="14"/>
  <c r="V2344" i="14"/>
  <c r="U2344" i="14"/>
  <c r="T2344" i="14"/>
  <c r="O2344" i="14"/>
  <c r="N2344" i="14"/>
  <c r="AF2343" i="14"/>
  <c r="AE2343" i="14"/>
  <c r="AD2343" i="14"/>
  <c r="AA2343" i="14"/>
  <c r="V2343" i="14"/>
  <c r="U2343" i="14"/>
  <c r="T2343" i="14"/>
  <c r="O2343" i="14"/>
  <c r="N2343" i="14"/>
  <c r="AF2342" i="14"/>
  <c r="AE2342" i="14"/>
  <c r="AD2342" i="14"/>
  <c r="AA2342" i="14"/>
  <c r="V2342" i="14"/>
  <c r="U2342" i="14"/>
  <c r="T2342" i="14"/>
  <c r="O2342" i="14"/>
  <c r="N2342" i="14"/>
  <c r="AF2341" i="14"/>
  <c r="AE2341" i="14"/>
  <c r="AD2341" i="14"/>
  <c r="AA2341" i="14"/>
  <c r="V2341" i="14"/>
  <c r="U2341" i="14"/>
  <c r="T2341" i="14"/>
  <c r="O2341" i="14"/>
  <c r="N2341" i="14"/>
  <c r="AF2340" i="14"/>
  <c r="AE2340" i="14"/>
  <c r="AD2340" i="14"/>
  <c r="AA2340" i="14"/>
  <c r="V2340" i="14"/>
  <c r="U2340" i="14"/>
  <c r="T2340" i="14"/>
  <c r="O2340" i="14"/>
  <c r="N2340" i="14"/>
  <c r="AF2339" i="14"/>
  <c r="AE2339" i="14"/>
  <c r="AD2339" i="14"/>
  <c r="AA2339" i="14"/>
  <c r="V2339" i="14"/>
  <c r="U2339" i="14"/>
  <c r="T2339" i="14"/>
  <c r="O2339" i="14"/>
  <c r="N2339" i="14"/>
  <c r="AF2338" i="14"/>
  <c r="AE2338" i="14"/>
  <c r="AD2338" i="14"/>
  <c r="AA2338" i="14"/>
  <c r="V2338" i="14"/>
  <c r="U2338" i="14"/>
  <c r="T2338" i="14"/>
  <c r="O2338" i="14"/>
  <c r="N2338" i="14"/>
  <c r="AF2337" i="14"/>
  <c r="AE2337" i="14"/>
  <c r="AD2337" i="14"/>
  <c r="AA2337" i="14"/>
  <c r="V2337" i="14"/>
  <c r="U2337" i="14"/>
  <c r="T2337" i="14"/>
  <c r="O2337" i="14"/>
  <c r="N2337" i="14"/>
  <c r="AF2336" i="14"/>
  <c r="AE2336" i="14"/>
  <c r="AD2336" i="14"/>
  <c r="AA2336" i="14"/>
  <c r="V2336" i="14"/>
  <c r="U2336" i="14"/>
  <c r="T2336" i="14"/>
  <c r="O2336" i="14"/>
  <c r="N2336" i="14"/>
  <c r="AF2335" i="14"/>
  <c r="AE2335" i="14"/>
  <c r="AD2335" i="14"/>
  <c r="AA2335" i="14"/>
  <c r="V2335" i="14"/>
  <c r="U2335" i="14"/>
  <c r="T2335" i="14"/>
  <c r="O2335" i="14"/>
  <c r="N2335" i="14"/>
  <c r="AF2334" i="14"/>
  <c r="AE2334" i="14"/>
  <c r="AD2334" i="14"/>
  <c r="AA2334" i="14"/>
  <c r="V2334" i="14"/>
  <c r="U2334" i="14"/>
  <c r="T2334" i="14"/>
  <c r="O2334" i="14"/>
  <c r="N2334" i="14"/>
  <c r="AF2333" i="14"/>
  <c r="AE2333" i="14"/>
  <c r="AD2333" i="14"/>
  <c r="AA2333" i="14"/>
  <c r="V2333" i="14"/>
  <c r="U2333" i="14"/>
  <c r="T2333" i="14"/>
  <c r="O2333" i="14"/>
  <c r="N2333" i="14"/>
  <c r="AF2332" i="14"/>
  <c r="AE2332" i="14"/>
  <c r="AD2332" i="14"/>
  <c r="AA2332" i="14"/>
  <c r="V2332" i="14"/>
  <c r="U2332" i="14"/>
  <c r="T2332" i="14"/>
  <c r="O2332" i="14"/>
  <c r="N2332" i="14"/>
  <c r="AF2331" i="14"/>
  <c r="AE2331" i="14"/>
  <c r="AD2331" i="14"/>
  <c r="AA2331" i="14"/>
  <c r="V2331" i="14"/>
  <c r="U2331" i="14"/>
  <c r="T2331" i="14"/>
  <c r="O2331" i="14"/>
  <c r="N2331" i="14"/>
  <c r="AF2330" i="14"/>
  <c r="AE2330" i="14"/>
  <c r="AD2330" i="14"/>
  <c r="AA2330" i="14"/>
  <c r="V2330" i="14"/>
  <c r="U2330" i="14"/>
  <c r="T2330" i="14"/>
  <c r="O2330" i="14"/>
  <c r="N2330" i="14"/>
  <c r="AF2329" i="14"/>
  <c r="AE2329" i="14"/>
  <c r="AD2329" i="14"/>
  <c r="AA2329" i="14"/>
  <c r="V2329" i="14"/>
  <c r="U2329" i="14"/>
  <c r="T2329" i="14"/>
  <c r="O2329" i="14"/>
  <c r="N2329" i="14"/>
  <c r="AF2328" i="14"/>
  <c r="AE2328" i="14"/>
  <c r="AD2328" i="14"/>
  <c r="AA2328" i="14"/>
  <c r="V2328" i="14"/>
  <c r="U2328" i="14"/>
  <c r="T2328" i="14"/>
  <c r="O2328" i="14"/>
  <c r="N2328" i="14"/>
  <c r="AF2327" i="14"/>
  <c r="AE2327" i="14"/>
  <c r="AD2327" i="14"/>
  <c r="AA2327" i="14"/>
  <c r="V2327" i="14"/>
  <c r="U2327" i="14"/>
  <c r="T2327" i="14"/>
  <c r="O2327" i="14"/>
  <c r="N2327" i="14"/>
  <c r="AF2326" i="14"/>
  <c r="AE2326" i="14"/>
  <c r="AD2326" i="14"/>
  <c r="AA2326" i="14"/>
  <c r="V2326" i="14"/>
  <c r="U2326" i="14"/>
  <c r="T2326" i="14"/>
  <c r="O2326" i="14"/>
  <c r="N2326" i="14"/>
  <c r="AF2325" i="14"/>
  <c r="AE2325" i="14"/>
  <c r="AD2325" i="14"/>
  <c r="AA2325" i="14"/>
  <c r="V2325" i="14"/>
  <c r="U2325" i="14"/>
  <c r="T2325" i="14"/>
  <c r="O2325" i="14"/>
  <c r="N2325" i="14"/>
  <c r="AF2324" i="14"/>
  <c r="AE2324" i="14"/>
  <c r="AD2324" i="14"/>
  <c r="AA2324" i="14"/>
  <c r="V2324" i="14"/>
  <c r="U2324" i="14"/>
  <c r="T2324" i="14"/>
  <c r="O2324" i="14"/>
  <c r="N2324" i="14"/>
  <c r="AF2323" i="14"/>
  <c r="AE2323" i="14"/>
  <c r="AD2323" i="14"/>
  <c r="AA2323" i="14"/>
  <c r="V2323" i="14"/>
  <c r="U2323" i="14"/>
  <c r="T2323" i="14"/>
  <c r="O2323" i="14"/>
  <c r="N2323" i="14"/>
  <c r="AF2322" i="14"/>
  <c r="AE2322" i="14"/>
  <c r="AD2322" i="14"/>
  <c r="AA2322" i="14"/>
  <c r="V2322" i="14"/>
  <c r="U2322" i="14"/>
  <c r="T2322" i="14"/>
  <c r="O2322" i="14"/>
  <c r="N2322" i="14"/>
  <c r="AF2321" i="14"/>
  <c r="AE2321" i="14"/>
  <c r="AD2321" i="14"/>
  <c r="AA2321" i="14"/>
  <c r="V2321" i="14"/>
  <c r="U2321" i="14"/>
  <c r="T2321" i="14"/>
  <c r="O2321" i="14"/>
  <c r="N2321" i="14"/>
  <c r="AF2320" i="14"/>
  <c r="AE2320" i="14"/>
  <c r="AD2320" i="14"/>
  <c r="AA2320" i="14"/>
  <c r="V2320" i="14"/>
  <c r="U2320" i="14"/>
  <c r="T2320" i="14"/>
  <c r="O2320" i="14"/>
  <c r="N2320" i="14"/>
  <c r="AF2319" i="14"/>
  <c r="AE2319" i="14"/>
  <c r="AD2319" i="14"/>
  <c r="AA2319" i="14"/>
  <c r="V2319" i="14"/>
  <c r="U2319" i="14"/>
  <c r="T2319" i="14"/>
  <c r="O2319" i="14"/>
  <c r="N2319" i="14"/>
  <c r="AF2318" i="14"/>
  <c r="AE2318" i="14"/>
  <c r="AD2318" i="14"/>
  <c r="AA2318" i="14"/>
  <c r="V2318" i="14"/>
  <c r="U2318" i="14"/>
  <c r="T2318" i="14"/>
  <c r="O2318" i="14"/>
  <c r="N2318" i="14"/>
  <c r="AF2317" i="14"/>
  <c r="AE2317" i="14"/>
  <c r="AD2317" i="14"/>
  <c r="AA2317" i="14"/>
  <c r="V2317" i="14"/>
  <c r="U2317" i="14"/>
  <c r="T2317" i="14"/>
  <c r="O2317" i="14"/>
  <c r="N2317" i="14"/>
  <c r="AF2316" i="14"/>
  <c r="AE2316" i="14"/>
  <c r="AD2316" i="14"/>
  <c r="AA2316" i="14"/>
  <c r="V2316" i="14"/>
  <c r="U2316" i="14"/>
  <c r="T2316" i="14"/>
  <c r="O2316" i="14"/>
  <c r="N2316" i="14"/>
  <c r="AF2315" i="14"/>
  <c r="AE2315" i="14"/>
  <c r="AD2315" i="14"/>
  <c r="AA2315" i="14"/>
  <c r="V2315" i="14"/>
  <c r="U2315" i="14"/>
  <c r="T2315" i="14"/>
  <c r="O2315" i="14"/>
  <c r="N2315" i="14"/>
  <c r="AF2314" i="14"/>
  <c r="AE2314" i="14"/>
  <c r="AD2314" i="14"/>
  <c r="AA2314" i="14"/>
  <c r="V2314" i="14"/>
  <c r="U2314" i="14"/>
  <c r="T2314" i="14"/>
  <c r="O2314" i="14"/>
  <c r="N2314" i="14"/>
  <c r="AF2313" i="14"/>
  <c r="AE2313" i="14"/>
  <c r="AD2313" i="14"/>
  <c r="AA2313" i="14"/>
  <c r="V2313" i="14"/>
  <c r="U2313" i="14"/>
  <c r="T2313" i="14"/>
  <c r="O2313" i="14"/>
  <c r="N2313" i="14"/>
  <c r="AF2312" i="14"/>
  <c r="AE2312" i="14"/>
  <c r="AD2312" i="14"/>
  <c r="AA2312" i="14"/>
  <c r="V2312" i="14"/>
  <c r="U2312" i="14"/>
  <c r="T2312" i="14"/>
  <c r="O2312" i="14"/>
  <c r="N2312" i="14"/>
  <c r="AF2311" i="14"/>
  <c r="AE2311" i="14"/>
  <c r="AD2311" i="14"/>
  <c r="AA2311" i="14"/>
  <c r="V2311" i="14"/>
  <c r="U2311" i="14"/>
  <c r="T2311" i="14"/>
  <c r="O2311" i="14"/>
  <c r="N2311" i="14"/>
  <c r="AF2310" i="14"/>
  <c r="AE2310" i="14"/>
  <c r="AD2310" i="14"/>
  <c r="AA2310" i="14"/>
  <c r="V2310" i="14"/>
  <c r="U2310" i="14"/>
  <c r="T2310" i="14"/>
  <c r="O2310" i="14"/>
  <c r="N2310" i="14"/>
  <c r="AF2309" i="14"/>
  <c r="AE2309" i="14"/>
  <c r="AD2309" i="14"/>
  <c r="AA2309" i="14"/>
  <c r="V2309" i="14"/>
  <c r="U2309" i="14"/>
  <c r="T2309" i="14"/>
  <c r="O2309" i="14"/>
  <c r="N2309" i="14"/>
  <c r="AF2308" i="14"/>
  <c r="AE2308" i="14"/>
  <c r="AD2308" i="14"/>
  <c r="AA2308" i="14"/>
  <c r="V2308" i="14"/>
  <c r="U2308" i="14"/>
  <c r="T2308" i="14"/>
  <c r="O2308" i="14"/>
  <c r="N2308" i="14"/>
  <c r="AF2307" i="14"/>
  <c r="AE2307" i="14"/>
  <c r="AD2307" i="14"/>
  <c r="AA2307" i="14"/>
  <c r="V2307" i="14"/>
  <c r="U2307" i="14"/>
  <c r="T2307" i="14"/>
  <c r="O2307" i="14"/>
  <c r="N2307" i="14"/>
  <c r="AF2306" i="14"/>
  <c r="AE2306" i="14"/>
  <c r="AD2306" i="14"/>
  <c r="AA2306" i="14"/>
  <c r="V2306" i="14"/>
  <c r="U2306" i="14"/>
  <c r="T2306" i="14"/>
  <c r="O2306" i="14"/>
  <c r="N2306" i="14"/>
  <c r="AF2305" i="14"/>
  <c r="AE2305" i="14"/>
  <c r="AD2305" i="14"/>
  <c r="AA2305" i="14"/>
  <c r="V2305" i="14"/>
  <c r="U2305" i="14"/>
  <c r="T2305" i="14"/>
  <c r="O2305" i="14"/>
  <c r="N2305" i="14"/>
  <c r="AF2304" i="14"/>
  <c r="AE2304" i="14"/>
  <c r="AD2304" i="14"/>
  <c r="AB2304" i="14" s="1"/>
  <c r="AA2304" i="14"/>
  <c r="V2304" i="14"/>
  <c r="U2304" i="14"/>
  <c r="T2304" i="14"/>
  <c r="O2304" i="14"/>
  <c r="N2304" i="14"/>
  <c r="AF2303" i="14"/>
  <c r="AE2303" i="14"/>
  <c r="AD2303" i="14"/>
  <c r="AA2303" i="14"/>
  <c r="V2303" i="14"/>
  <c r="U2303" i="14"/>
  <c r="T2303" i="14"/>
  <c r="O2303" i="14"/>
  <c r="N2303" i="14"/>
  <c r="AF2302" i="14"/>
  <c r="AE2302" i="14"/>
  <c r="AD2302" i="14"/>
  <c r="AA2302" i="14"/>
  <c r="V2302" i="14"/>
  <c r="U2302" i="14"/>
  <c r="T2302" i="14"/>
  <c r="O2302" i="14"/>
  <c r="N2302" i="14"/>
  <c r="AF2301" i="14"/>
  <c r="AE2301" i="14"/>
  <c r="AD2301" i="14"/>
  <c r="AA2301" i="14"/>
  <c r="V2301" i="14"/>
  <c r="U2301" i="14"/>
  <c r="T2301" i="14"/>
  <c r="O2301" i="14"/>
  <c r="N2301" i="14"/>
  <c r="AF2300" i="14"/>
  <c r="AE2300" i="14"/>
  <c r="AD2300" i="14"/>
  <c r="AB2300" i="14" s="1"/>
  <c r="AA2300" i="14"/>
  <c r="V2300" i="14"/>
  <c r="U2300" i="14"/>
  <c r="T2300" i="14"/>
  <c r="O2300" i="14"/>
  <c r="N2300" i="14"/>
  <c r="AF2299" i="14"/>
  <c r="AE2299" i="14"/>
  <c r="AD2299" i="14"/>
  <c r="AA2299" i="14"/>
  <c r="V2299" i="14"/>
  <c r="U2299" i="14"/>
  <c r="T2299" i="14"/>
  <c r="O2299" i="14"/>
  <c r="N2299" i="14"/>
  <c r="AF2298" i="14"/>
  <c r="AE2298" i="14"/>
  <c r="AD2298" i="14"/>
  <c r="AA2298" i="14"/>
  <c r="V2298" i="14"/>
  <c r="U2298" i="14"/>
  <c r="T2298" i="14"/>
  <c r="O2298" i="14"/>
  <c r="N2298" i="14"/>
  <c r="AF2297" i="14"/>
  <c r="AE2297" i="14"/>
  <c r="AD2297" i="14"/>
  <c r="AA2297" i="14"/>
  <c r="V2297" i="14"/>
  <c r="U2297" i="14"/>
  <c r="T2297" i="14"/>
  <c r="O2297" i="14"/>
  <c r="N2297" i="14"/>
  <c r="AF2296" i="14"/>
  <c r="AE2296" i="14"/>
  <c r="AD2296" i="14"/>
  <c r="AA2296" i="14"/>
  <c r="V2296" i="14"/>
  <c r="U2296" i="14"/>
  <c r="T2296" i="14"/>
  <c r="O2296" i="14"/>
  <c r="N2296" i="14"/>
  <c r="AF2295" i="14"/>
  <c r="AE2295" i="14"/>
  <c r="AD2295" i="14"/>
  <c r="AA2295" i="14"/>
  <c r="V2295" i="14"/>
  <c r="U2295" i="14"/>
  <c r="T2295" i="14"/>
  <c r="O2295" i="14"/>
  <c r="N2295" i="14"/>
  <c r="AF2294" i="14"/>
  <c r="AE2294" i="14"/>
  <c r="AD2294" i="14"/>
  <c r="AA2294" i="14"/>
  <c r="V2294" i="14"/>
  <c r="U2294" i="14"/>
  <c r="T2294" i="14"/>
  <c r="O2294" i="14"/>
  <c r="N2294" i="14"/>
  <c r="AF2293" i="14"/>
  <c r="AE2293" i="14"/>
  <c r="AD2293" i="14"/>
  <c r="AA2293" i="14"/>
  <c r="V2293" i="14"/>
  <c r="U2293" i="14"/>
  <c r="T2293" i="14"/>
  <c r="O2293" i="14"/>
  <c r="N2293" i="14"/>
  <c r="AF2292" i="14"/>
  <c r="AE2292" i="14"/>
  <c r="AD2292" i="14"/>
  <c r="AA2292" i="14"/>
  <c r="V2292" i="14"/>
  <c r="U2292" i="14"/>
  <c r="T2292" i="14"/>
  <c r="O2292" i="14"/>
  <c r="N2292" i="14"/>
  <c r="AF2291" i="14"/>
  <c r="AE2291" i="14"/>
  <c r="AD2291" i="14"/>
  <c r="AA2291" i="14"/>
  <c r="V2291" i="14"/>
  <c r="U2291" i="14"/>
  <c r="T2291" i="14"/>
  <c r="O2291" i="14"/>
  <c r="N2291" i="14"/>
  <c r="AF2290" i="14"/>
  <c r="AE2290" i="14"/>
  <c r="AD2290" i="14"/>
  <c r="AA2290" i="14"/>
  <c r="V2290" i="14"/>
  <c r="U2290" i="14"/>
  <c r="T2290" i="14"/>
  <c r="O2290" i="14"/>
  <c r="N2290" i="14"/>
  <c r="AF2289" i="14"/>
  <c r="AE2289" i="14"/>
  <c r="AD2289" i="14"/>
  <c r="AA2289" i="14"/>
  <c r="V2289" i="14"/>
  <c r="U2289" i="14"/>
  <c r="T2289" i="14"/>
  <c r="O2289" i="14"/>
  <c r="N2289" i="14"/>
  <c r="AF2288" i="14"/>
  <c r="AE2288" i="14"/>
  <c r="AD2288" i="14"/>
  <c r="AA2288" i="14"/>
  <c r="V2288" i="14"/>
  <c r="U2288" i="14"/>
  <c r="T2288" i="14"/>
  <c r="O2288" i="14"/>
  <c r="N2288" i="14"/>
  <c r="AF2287" i="14"/>
  <c r="AE2287" i="14"/>
  <c r="AD2287" i="14"/>
  <c r="AA2287" i="14"/>
  <c r="V2287" i="14"/>
  <c r="U2287" i="14"/>
  <c r="T2287" i="14"/>
  <c r="O2287" i="14"/>
  <c r="N2287" i="14"/>
  <c r="AF2286" i="14"/>
  <c r="AE2286" i="14"/>
  <c r="AD2286" i="14"/>
  <c r="AA2286" i="14"/>
  <c r="V2286" i="14"/>
  <c r="U2286" i="14"/>
  <c r="T2286" i="14"/>
  <c r="O2286" i="14"/>
  <c r="N2286" i="14"/>
  <c r="AF2285" i="14"/>
  <c r="AE2285" i="14"/>
  <c r="AD2285" i="14"/>
  <c r="AA2285" i="14"/>
  <c r="V2285" i="14"/>
  <c r="U2285" i="14"/>
  <c r="T2285" i="14"/>
  <c r="O2285" i="14"/>
  <c r="N2285" i="14"/>
  <c r="AF2284" i="14"/>
  <c r="AE2284" i="14"/>
  <c r="AD2284" i="14"/>
  <c r="AA2284" i="14"/>
  <c r="V2284" i="14"/>
  <c r="U2284" i="14"/>
  <c r="T2284" i="14"/>
  <c r="O2284" i="14"/>
  <c r="N2284" i="14"/>
  <c r="AF2283" i="14"/>
  <c r="AE2283" i="14"/>
  <c r="AD2283" i="14"/>
  <c r="AC2283" i="14"/>
  <c r="AA2283" i="14"/>
  <c r="V2283" i="14"/>
  <c r="U2283" i="14"/>
  <c r="T2283" i="14"/>
  <c r="O2283" i="14"/>
  <c r="N2283" i="14"/>
  <c r="AF2282" i="14"/>
  <c r="AE2282" i="14"/>
  <c r="AD2282" i="14"/>
  <c r="AA2282" i="14"/>
  <c r="V2282" i="14"/>
  <c r="U2282" i="14"/>
  <c r="T2282" i="14"/>
  <c r="O2282" i="14"/>
  <c r="N2282" i="14"/>
  <c r="AF2281" i="14"/>
  <c r="AE2281" i="14"/>
  <c r="AD2281" i="14"/>
  <c r="AA2281" i="14"/>
  <c r="V2281" i="14"/>
  <c r="U2281" i="14"/>
  <c r="T2281" i="14"/>
  <c r="O2281" i="14"/>
  <c r="N2281" i="14"/>
  <c r="AF2280" i="14"/>
  <c r="AE2280" i="14"/>
  <c r="AD2280" i="14"/>
  <c r="AA2280" i="14"/>
  <c r="V2280" i="14"/>
  <c r="U2280" i="14"/>
  <c r="T2280" i="14"/>
  <c r="O2280" i="14"/>
  <c r="N2280" i="14"/>
  <c r="AF2279" i="14"/>
  <c r="AE2279" i="14"/>
  <c r="AD2279" i="14"/>
  <c r="AA2279" i="14"/>
  <c r="V2279" i="14"/>
  <c r="U2279" i="14"/>
  <c r="T2279" i="14"/>
  <c r="O2279" i="14"/>
  <c r="N2279" i="14"/>
  <c r="AF2278" i="14"/>
  <c r="AE2278" i="14"/>
  <c r="AD2278" i="14"/>
  <c r="AA2278" i="14"/>
  <c r="V2278" i="14"/>
  <c r="U2278" i="14"/>
  <c r="T2278" i="14"/>
  <c r="O2278" i="14"/>
  <c r="N2278" i="14"/>
  <c r="AF2277" i="14"/>
  <c r="AE2277" i="14"/>
  <c r="AD2277" i="14"/>
  <c r="AA2277" i="14"/>
  <c r="V2277" i="14"/>
  <c r="U2277" i="14"/>
  <c r="T2277" i="14"/>
  <c r="O2277" i="14"/>
  <c r="N2277" i="14"/>
  <c r="AF2276" i="14"/>
  <c r="AE2276" i="14"/>
  <c r="AD2276" i="14"/>
  <c r="AA2276" i="14"/>
  <c r="V2276" i="14"/>
  <c r="U2276" i="14"/>
  <c r="T2276" i="14"/>
  <c r="O2276" i="14"/>
  <c r="N2276" i="14"/>
  <c r="AF2275" i="14"/>
  <c r="AE2275" i="14"/>
  <c r="AD2275" i="14"/>
  <c r="AA2275" i="14"/>
  <c r="V2275" i="14"/>
  <c r="U2275" i="14"/>
  <c r="T2275" i="14"/>
  <c r="O2275" i="14"/>
  <c r="N2275" i="14"/>
  <c r="AF2274" i="14"/>
  <c r="AE2274" i="14"/>
  <c r="AD2274" i="14"/>
  <c r="AA2274" i="14"/>
  <c r="V2274" i="14"/>
  <c r="U2274" i="14"/>
  <c r="T2274" i="14"/>
  <c r="O2274" i="14"/>
  <c r="N2274" i="14"/>
  <c r="AF2273" i="14"/>
  <c r="AE2273" i="14"/>
  <c r="AD2273" i="14"/>
  <c r="AA2273" i="14"/>
  <c r="V2273" i="14"/>
  <c r="U2273" i="14"/>
  <c r="T2273" i="14"/>
  <c r="O2273" i="14"/>
  <c r="N2273" i="14"/>
  <c r="AF2272" i="14"/>
  <c r="AE2272" i="14"/>
  <c r="AD2272" i="14"/>
  <c r="AA2272" i="14"/>
  <c r="V2272" i="14"/>
  <c r="U2272" i="14"/>
  <c r="T2272" i="14"/>
  <c r="O2272" i="14"/>
  <c r="N2272" i="14"/>
  <c r="AF2271" i="14"/>
  <c r="AE2271" i="14"/>
  <c r="AD2271" i="14"/>
  <c r="AA2271" i="14"/>
  <c r="V2271" i="14"/>
  <c r="U2271" i="14"/>
  <c r="T2271" i="14"/>
  <c r="O2271" i="14"/>
  <c r="N2271" i="14"/>
  <c r="AF2270" i="14"/>
  <c r="AE2270" i="14"/>
  <c r="AD2270" i="14"/>
  <c r="AA2270" i="14"/>
  <c r="V2270" i="14"/>
  <c r="U2270" i="14"/>
  <c r="T2270" i="14"/>
  <c r="O2270" i="14"/>
  <c r="N2270" i="14"/>
  <c r="AF2269" i="14"/>
  <c r="AE2269" i="14"/>
  <c r="AD2269" i="14"/>
  <c r="AA2269" i="14"/>
  <c r="V2269" i="14"/>
  <c r="U2269" i="14"/>
  <c r="T2269" i="14"/>
  <c r="O2269" i="14"/>
  <c r="N2269" i="14"/>
  <c r="AF2268" i="14"/>
  <c r="AE2268" i="14"/>
  <c r="AD2268" i="14"/>
  <c r="AA2268" i="14"/>
  <c r="V2268" i="14"/>
  <c r="U2268" i="14"/>
  <c r="T2268" i="14"/>
  <c r="O2268" i="14"/>
  <c r="N2268" i="14"/>
  <c r="AF2267" i="14"/>
  <c r="AE2267" i="14"/>
  <c r="AD2267" i="14"/>
  <c r="AA2267" i="14"/>
  <c r="V2267" i="14"/>
  <c r="U2267" i="14"/>
  <c r="T2267" i="14"/>
  <c r="O2267" i="14"/>
  <c r="N2267" i="14"/>
  <c r="AF2266" i="14"/>
  <c r="AE2266" i="14"/>
  <c r="AD2266" i="14"/>
  <c r="AA2266" i="14"/>
  <c r="V2266" i="14"/>
  <c r="U2266" i="14"/>
  <c r="T2266" i="14"/>
  <c r="O2266" i="14"/>
  <c r="N2266" i="14"/>
  <c r="AF2265" i="14"/>
  <c r="AE2265" i="14"/>
  <c r="AD2265" i="14"/>
  <c r="AA2265" i="14"/>
  <c r="V2265" i="14"/>
  <c r="U2265" i="14"/>
  <c r="T2265" i="14"/>
  <c r="O2265" i="14"/>
  <c r="N2265" i="14"/>
  <c r="AF2264" i="14"/>
  <c r="AE2264" i="14"/>
  <c r="AD2264" i="14"/>
  <c r="AA2264" i="14"/>
  <c r="V2264" i="14"/>
  <c r="U2264" i="14"/>
  <c r="T2264" i="14"/>
  <c r="O2264" i="14"/>
  <c r="N2264" i="14"/>
  <c r="AF2263" i="14"/>
  <c r="AE2263" i="14"/>
  <c r="AD2263" i="14"/>
  <c r="AA2263" i="14"/>
  <c r="V2263" i="14"/>
  <c r="U2263" i="14"/>
  <c r="T2263" i="14"/>
  <c r="O2263" i="14"/>
  <c r="N2263" i="14"/>
  <c r="AF2262" i="14"/>
  <c r="AE2262" i="14"/>
  <c r="AD2262" i="14"/>
  <c r="AA2262" i="14"/>
  <c r="V2262" i="14"/>
  <c r="U2262" i="14"/>
  <c r="T2262" i="14"/>
  <c r="O2262" i="14"/>
  <c r="N2262" i="14"/>
  <c r="AF2261" i="14"/>
  <c r="AE2261" i="14"/>
  <c r="AD2261" i="14"/>
  <c r="AA2261" i="14"/>
  <c r="V2261" i="14"/>
  <c r="U2261" i="14"/>
  <c r="T2261" i="14"/>
  <c r="O2261" i="14"/>
  <c r="N2261" i="14"/>
  <c r="AF2260" i="14"/>
  <c r="AE2260" i="14"/>
  <c r="AD2260" i="14"/>
  <c r="AA2260" i="14"/>
  <c r="V2260" i="14"/>
  <c r="U2260" i="14"/>
  <c r="T2260" i="14"/>
  <c r="O2260" i="14"/>
  <c r="N2260" i="14"/>
  <c r="AF2259" i="14"/>
  <c r="AE2259" i="14"/>
  <c r="AD2259" i="14"/>
  <c r="AA2259" i="14"/>
  <c r="V2259" i="14"/>
  <c r="U2259" i="14"/>
  <c r="T2259" i="14"/>
  <c r="O2259" i="14"/>
  <c r="N2259" i="14"/>
  <c r="AF2258" i="14"/>
  <c r="AE2258" i="14"/>
  <c r="AD2258" i="14"/>
  <c r="AA2258" i="14"/>
  <c r="V2258" i="14"/>
  <c r="U2258" i="14"/>
  <c r="T2258" i="14"/>
  <c r="O2258" i="14"/>
  <c r="N2258" i="14"/>
  <c r="AF2257" i="14"/>
  <c r="AE2257" i="14"/>
  <c r="AD2257" i="14"/>
  <c r="AA2257" i="14"/>
  <c r="V2257" i="14"/>
  <c r="U2257" i="14"/>
  <c r="T2257" i="14"/>
  <c r="O2257" i="14"/>
  <c r="N2257" i="14"/>
  <c r="AF2256" i="14"/>
  <c r="AE2256" i="14"/>
  <c r="AD2256" i="14"/>
  <c r="AA2256" i="14"/>
  <c r="V2256" i="14"/>
  <c r="U2256" i="14"/>
  <c r="T2256" i="14"/>
  <c r="O2256" i="14"/>
  <c r="N2256" i="14"/>
  <c r="AF2255" i="14"/>
  <c r="AE2255" i="14"/>
  <c r="AD2255" i="14"/>
  <c r="AA2255" i="14"/>
  <c r="V2255" i="14"/>
  <c r="U2255" i="14"/>
  <c r="T2255" i="14"/>
  <c r="O2255" i="14"/>
  <c r="N2255" i="14"/>
  <c r="AF2254" i="14"/>
  <c r="AE2254" i="14"/>
  <c r="AD2254" i="14"/>
  <c r="AA2254" i="14"/>
  <c r="V2254" i="14"/>
  <c r="U2254" i="14"/>
  <c r="T2254" i="14"/>
  <c r="O2254" i="14"/>
  <c r="N2254" i="14"/>
  <c r="AF2253" i="14"/>
  <c r="AE2253" i="14"/>
  <c r="AD2253" i="14"/>
  <c r="AA2253" i="14"/>
  <c r="V2253" i="14"/>
  <c r="U2253" i="14"/>
  <c r="T2253" i="14"/>
  <c r="O2253" i="14"/>
  <c r="N2253" i="14"/>
  <c r="AF2252" i="14"/>
  <c r="AE2252" i="14"/>
  <c r="AD2252" i="14"/>
  <c r="AA2252" i="14"/>
  <c r="V2252" i="14"/>
  <c r="U2252" i="14"/>
  <c r="T2252" i="14"/>
  <c r="O2252" i="14"/>
  <c r="N2252" i="14"/>
  <c r="AF2251" i="14"/>
  <c r="AE2251" i="14"/>
  <c r="AD2251" i="14"/>
  <c r="AA2251" i="14"/>
  <c r="V2251" i="14"/>
  <c r="U2251" i="14"/>
  <c r="T2251" i="14"/>
  <c r="O2251" i="14"/>
  <c r="N2251" i="14"/>
  <c r="AF2250" i="14"/>
  <c r="AE2250" i="14"/>
  <c r="AD2250" i="14"/>
  <c r="AA2250" i="14"/>
  <c r="V2250" i="14"/>
  <c r="U2250" i="14"/>
  <c r="T2250" i="14"/>
  <c r="O2250" i="14"/>
  <c r="N2250" i="14"/>
  <c r="AF2249" i="14"/>
  <c r="AE2249" i="14"/>
  <c r="AD2249" i="14"/>
  <c r="AA2249" i="14"/>
  <c r="V2249" i="14"/>
  <c r="U2249" i="14"/>
  <c r="T2249" i="14"/>
  <c r="O2249" i="14"/>
  <c r="N2249" i="14"/>
  <c r="AF2248" i="14"/>
  <c r="AE2248" i="14"/>
  <c r="AD2248" i="14"/>
  <c r="AA2248" i="14"/>
  <c r="V2248" i="14"/>
  <c r="U2248" i="14"/>
  <c r="T2248" i="14"/>
  <c r="O2248" i="14"/>
  <c r="N2248" i="14"/>
  <c r="AF2247" i="14"/>
  <c r="AE2247" i="14"/>
  <c r="AD2247" i="14"/>
  <c r="AA2247" i="14"/>
  <c r="V2247" i="14"/>
  <c r="U2247" i="14"/>
  <c r="T2247" i="14"/>
  <c r="O2247" i="14"/>
  <c r="N2247" i="14"/>
  <c r="AF2246" i="14"/>
  <c r="AE2246" i="14"/>
  <c r="AD2246" i="14"/>
  <c r="AA2246" i="14"/>
  <c r="V2246" i="14"/>
  <c r="U2246" i="14"/>
  <c r="T2246" i="14"/>
  <c r="O2246" i="14"/>
  <c r="N2246" i="14"/>
  <c r="AF2245" i="14"/>
  <c r="AE2245" i="14"/>
  <c r="AD2245" i="14"/>
  <c r="AA2245" i="14"/>
  <c r="V2245" i="14"/>
  <c r="U2245" i="14"/>
  <c r="T2245" i="14"/>
  <c r="O2245" i="14"/>
  <c r="N2245" i="14"/>
  <c r="AF2244" i="14"/>
  <c r="AE2244" i="14"/>
  <c r="AD2244" i="14"/>
  <c r="AA2244" i="14"/>
  <c r="V2244" i="14"/>
  <c r="U2244" i="14"/>
  <c r="T2244" i="14"/>
  <c r="O2244" i="14"/>
  <c r="N2244" i="14"/>
  <c r="AF2243" i="14"/>
  <c r="AE2243" i="14"/>
  <c r="AD2243" i="14"/>
  <c r="AA2243" i="14"/>
  <c r="V2243" i="14"/>
  <c r="U2243" i="14"/>
  <c r="T2243" i="14"/>
  <c r="O2243" i="14"/>
  <c r="N2243" i="14"/>
  <c r="AF2242" i="14"/>
  <c r="AE2242" i="14"/>
  <c r="AD2242" i="14"/>
  <c r="AA2242" i="14"/>
  <c r="V2242" i="14"/>
  <c r="U2242" i="14"/>
  <c r="T2242" i="14"/>
  <c r="O2242" i="14"/>
  <c r="N2242" i="14"/>
  <c r="AF2241" i="14"/>
  <c r="AE2241" i="14"/>
  <c r="AD2241" i="14"/>
  <c r="AA2241" i="14"/>
  <c r="V2241" i="14"/>
  <c r="U2241" i="14"/>
  <c r="T2241" i="14"/>
  <c r="O2241" i="14"/>
  <c r="N2241" i="14"/>
  <c r="AF2240" i="14"/>
  <c r="AE2240" i="14"/>
  <c r="AD2240" i="14"/>
  <c r="AA2240" i="14"/>
  <c r="V2240" i="14"/>
  <c r="U2240" i="14"/>
  <c r="T2240" i="14"/>
  <c r="O2240" i="14"/>
  <c r="N2240" i="14"/>
  <c r="AF2239" i="14"/>
  <c r="AE2239" i="14"/>
  <c r="AD2239" i="14"/>
  <c r="AA2239" i="14"/>
  <c r="V2239" i="14"/>
  <c r="U2239" i="14"/>
  <c r="T2239" i="14"/>
  <c r="O2239" i="14"/>
  <c r="N2239" i="14"/>
  <c r="AF2238" i="14"/>
  <c r="AE2238" i="14"/>
  <c r="AD2238" i="14"/>
  <c r="AA2238" i="14"/>
  <c r="V2238" i="14"/>
  <c r="U2238" i="14"/>
  <c r="T2238" i="14"/>
  <c r="O2238" i="14"/>
  <c r="N2238" i="14"/>
  <c r="AF2237" i="14"/>
  <c r="AE2237" i="14"/>
  <c r="AD2237" i="14"/>
  <c r="AA2237" i="14"/>
  <c r="V2237" i="14"/>
  <c r="U2237" i="14"/>
  <c r="T2237" i="14"/>
  <c r="O2237" i="14"/>
  <c r="N2237" i="14"/>
  <c r="AF2236" i="14"/>
  <c r="AE2236" i="14"/>
  <c r="AD2236" i="14"/>
  <c r="AA2236" i="14"/>
  <c r="V2236" i="14"/>
  <c r="U2236" i="14"/>
  <c r="T2236" i="14"/>
  <c r="O2236" i="14"/>
  <c r="N2236" i="14"/>
  <c r="AF2235" i="14"/>
  <c r="AE2235" i="14"/>
  <c r="AD2235" i="14"/>
  <c r="AA2235" i="14"/>
  <c r="V2235" i="14"/>
  <c r="U2235" i="14"/>
  <c r="T2235" i="14"/>
  <c r="O2235" i="14"/>
  <c r="N2235" i="14"/>
  <c r="AF2234" i="14"/>
  <c r="AE2234" i="14"/>
  <c r="AD2234" i="14"/>
  <c r="AA2234" i="14"/>
  <c r="V2234" i="14"/>
  <c r="U2234" i="14"/>
  <c r="T2234" i="14"/>
  <c r="O2234" i="14"/>
  <c r="N2234" i="14"/>
  <c r="AF2233" i="14"/>
  <c r="AE2233" i="14"/>
  <c r="AD2233" i="14"/>
  <c r="AA2233" i="14"/>
  <c r="V2233" i="14"/>
  <c r="U2233" i="14"/>
  <c r="T2233" i="14"/>
  <c r="O2233" i="14"/>
  <c r="N2233" i="14"/>
  <c r="AF2232" i="14"/>
  <c r="AE2232" i="14"/>
  <c r="AD2232" i="14"/>
  <c r="AA2232" i="14"/>
  <c r="V2232" i="14"/>
  <c r="U2232" i="14"/>
  <c r="T2232" i="14"/>
  <c r="O2232" i="14"/>
  <c r="N2232" i="14"/>
  <c r="AF2231" i="14"/>
  <c r="AE2231" i="14"/>
  <c r="AD2231" i="14"/>
  <c r="AA2231" i="14"/>
  <c r="V2231" i="14"/>
  <c r="U2231" i="14"/>
  <c r="T2231" i="14"/>
  <c r="O2231" i="14"/>
  <c r="N2231" i="14"/>
  <c r="AF2230" i="14"/>
  <c r="AE2230" i="14"/>
  <c r="AD2230" i="14"/>
  <c r="AA2230" i="14"/>
  <c r="V2230" i="14"/>
  <c r="U2230" i="14"/>
  <c r="T2230" i="14"/>
  <c r="O2230" i="14"/>
  <c r="N2230" i="14"/>
  <c r="AF2229" i="14"/>
  <c r="AE2229" i="14"/>
  <c r="AD2229" i="14"/>
  <c r="AA2229" i="14"/>
  <c r="V2229" i="14"/>
  <c r="U2229" i="14"/>
  <c r="T2229" i="14"/>
  <c r="O2229" i="14"/>
  <c r="N2229" i="14"/>
  <c r="AF2228" i="14"/>
  <c r="AE2228" i="14"/>
  <c r="AD2228" i="14"/>
  <c r="AA2228" i="14"/>
  <c r="V2228" i="14"/>
  <c r="U2228" i="14"/>
  <c r="T2228" i="14"/>
  <c r="O2228" i="14"/>
  <c r="N2228" i="14"/>
  <c r="AF2227" i="14"/>
  <c r="AE2227" i="14"/>
  <c r="AD2227" i="14"/>
  <c r="AA2227" i="14"/>
  <c r="V2227" i="14"/>
  <c r="U2227" i="14"/>
  <c r="T2227" i="14"/>
  <c r="O2227" i="14"/>
  <c r="N2227" i="14"/>
  <c r="AF2226" i="14"/>
  <c r="AE2226" i="14"/>
  <c r="AD2226" i="14"/>
  <c r="AA2226" i="14"/>
  <c r="V2226" i="14"/>
  <c r="U2226" i="14"/>
  <c r="T2226" i="14"/>
  <c r="O2226" i="14"/>
  <c r="N2226" i="14"/>
  <c r="AF2225" i="14"/>
  <c r="AE2225" i="14"/>
  <c r="AD2225" i="14"/>
  <c r="AA2225" i="14"/>
  <c r="V2225" i="14"/>
  <c r="U2225" i="14"/>
  <c r="T2225" i="14"/>
  <c r="O2225" i="14"/>
  <c r="N2225" i="14"/>
  <c r="AF2224" i="14"/>
  <c r="AE2224" i="14"/>
  <c r="AD2224" i="14"/>
  <c r="AA2224" i="14"/>
  <c r="V2224" i="14"/>
  <c r="U2224" i="14"/>
  <c r="T2224" i="14"/>
  <c r="O2224" i="14"/>
  <c r="N2224" i="14"/>
  <c r="AF2223" i="14"/>
  <c r="AE2223" i="14"/>
  <c r="AD2223" i="14"/>
  <c r="AA2223" i="14"/>
  <c r="V2223" i="14"/>
  <c r="U2223" i="14"/>
  <c r="T2223" i="14"/>
  <c r="O2223" i="14"/>
  <c r="N2223" i="14"/>
  <c r="AF2222" i="14"/>
  <c r="AE2222" i="14"/>
  <c r="AD2222" i="14"/>
  <c r="AA2222" i="14"/>
  <c r="V2222" i="14"/>
  <c r="U2222" i="14"/>
  <c r="T2222" i="14"/>
  <c r="O2222" i="14"/>
  <c r="N2222" i="14"/>
  <c r="AF2221" i="14"/>
  <c r="AE2221" i="14"/>
  <c r="AD2221" i="14"/>
  <c r="AA2221" i="14"/>
  <c r="V2221" i="14"/>
  <c r="U2221" i="14"/>
  <c r="T2221" i="14"/>
  <c r="O2221" i="14"/>
  <c r="N2221" i="14"/>
  <c r="AF2220" i="14"/>
  <c r="AE2220" i="14"/>
  <c r="AD2220" i="14"/>
  <c r="AA2220" i="14"/>
  <c r="V2220" i="14"/>
  <c r="U2220" i="14"/>
  <c r="T2220" i="14"/>
  <c r="O2220" i="14"/>
  <c r="N2220" i="14"/>
  <c r="AF2219" i="14"/>
  <c r="AE2219" i="14"/>
  <c r="AD2219" i="14"/>
  <c r="AA2219" i="14"/>
  <c r="V2219" i="14"/>
  <c r="U2219" i="14"/>
  <c r="T2219" i="14"/>
  <c r="O2219" i="14"/>
  <c r="N2219" i="14"/>
  <c r="AF2218" i="14"/>
  <c r="AE2218" i="14"/>
  <c r="AD2218" i="14"/>
  <c r="AA2218" i="14"/>
  <c r="V2218" i="14"/>
  <c r="U2218" i="14"/>
  <c r="T2218" i="14"/>
  <c r="O2218" i="14"/>
  <c r="N2218" i="14"/>
  <c r="AF2217" i="14"/>
  <c r="AE2217" i="14"/>
  <c r="AD2217" i="14"/>
  <c r="AA2217" i="14"/>
  <c r="V2217" i="14"/>
  <c r="U2217" i="14"/>
  <c r="T2217" i="14"/>
  <c r="O2217" i="14"/>
  <c r="N2217" i="14"/>
  <c r="AF2216" i="14"/>
  <c r="AE2216" i="14"/>
  <c r="AD2216" i="14"/>
  <c r="AA2216" i="14"/>
  <c r="V2216" i="14"/>
  <c r="U2216" i="14"/>
  <c r="T2216" i="14"/>
  <c r="O2216" i="14"/>
  <c r="N2216" i="14"/>
  <c r="AF2215" i="14"/>
  <c r="AE2215" i="14"/>
  <c r="AD2215" i="14"/>
  <c r="AA2215" i="14"/>
  <c r="V2215" i="14"/>
  <c r="U2215" i="14"/>
  <c r="T2215" i="14"/>
  <c r="O2215" i="14"/>
  <c r="N2215" i="14"/>
  <c r="AF2214" i="14"/>
  <c r="AE2214" i="14"/>
  <c r="AD2214" i="14"/>
  <c r="AA2214" i="14"/>
  <c r="V2214" i="14"/>
  <c r="U2214" i="14"/>
  <c r="T2214" i="14"/>
  <c r="O2214" i="14"/>
  <c r="N2214" i="14"/>
  <c r="AF2213" i="14"/>
  <c r="AE2213" i="14"/>
  <c r="AD2213" i="14"/>
  <c r="AA2213" i="14"/>
  <c r="V2213" i="14"/>
  <c r="U2213" i="14"/>
  <c r="T2213" i="14"/>
  <c r="O2213" i="14"/>
  <c r="N2213" i="14"/>
  <c r="AF2212" i="14"/>
  <c r="AE2212" i="14"/>
  <c r="AD2212" i="14"/>
  <c r="AA2212" i="14"/>
  <c r="V2212" i="14"/>
  <c r="U2212" i="14"/>
  <c r="T2212" i="14"/>
  <c r="O2212" i="14"/>
  <c r="N2212" i="14"/>
  <c r="AF2211" i="14"/>
  <c r="AE2211" i="14"/>
  <c r="AD2211" i="14"/>
  <c r="AA2211" i="14"/>
  <c r="V2211" i="14"/>
  <c r="U2211" i="14"/>
  <c r="T2211" i="14"/>
  <c r="O2211" i="14"/>
  <c r="N2211" i="14"/>
  <c r="AF2210" i="14"/>
  <c r="AE2210" i="14"/>
  <c r="AD2210" i="14"/>
  <c r="AA2210" i="14"/>
  <c r="V2210" i="14"/>
  <c r="U2210" i="14"/>
  <c r="T2210" i="14"/>
  <c r="O2210" i="14"/>
  <c r="N2210" i="14"/>
  <c r="AF2209" i="14"/>
  <c r="AE2209" i="14"/>
  <c r="AD2209" i="14"/>
  <c r="AA2209" i="14"/>
  <c r="V2209" i="14"/>
  <c r="U2209" i="14"/>
  <c r="T2209" i="14"/>
  <c r="O2209" i="14"/>
  <c r="N2209" i="14"/>
  <c r="AF2208" i="14"/>
  <c r="AE2208" i="14"/>
  <c r="AD2208" i="14"/>
  <c r="AA2208" i="14"/>
  <c r="V2208" i="14"/>
  <c r="U2208" i="14"/>
  <c r="T2208" i="14"/>
  <c r="O2208" i="14"/>
  <c r="N2208" i="14"/>
  <c r="AF2207" i="14"/>
  <c r="AE2207" i="14"/>
  <c r="AD2207" i="14"/>
  <c r="AA2207" i="14"/>
  <c r="V2207" i="14"/>
  <c r="U2207" i="14"/>
  <c r="T2207" i="14"/>
  <c r="O2207" i="14"/>
  <c r="N2207" i="14"/>
  <c r="AF2206" i="14"/>
  <c r="AE2206" i="14"/>
  <c r="AD2206" i="14"/>
  <c r="AA2206" i="14"/>
  <c r="V2206" i="14"/>
  <c r="U2206" i="14"/>
  <c r="T2206" i="14"/>
  <c r="O2206" i="14"/>
  <c r="N2206" i="14"/>
  <c r="AF2205" i="14"/>
  <c r="AE2205" i="14"/>
  <c r="AD2205" i="14"/>
  <c r="AA2205" i="14"/>
  <c r="V2205" i="14"/>
  <c r="U2205" i="14"/>
  <c r="T2205" i="14"/>
  <c r="O2205" i="14"/>
  <c r="N2205" i="14"/>
  <c r="AF2204" i="14"/>
  <c r="AE2204" i="14"/>
  <c r="AD2204" i="14"/>
  <c r="AA2204" i="14"/>
  <c r="V2204" i="14"/>
  <c r="U2204" i="14"/>
  <c r="T2204" i="14"/>
  <c r="O2204" i="14"/>
  <c r="N2204" i="14"/>
  <c r="AF2203" i="14"/>
  <c r="AE2203" i="14"/>
  <c r="AD2203" i="14"/>
  <c r="AA2203" i="14"/>
  <c r="V2203" i="14"/>
  <c r="U2203" i="14"/>
  <c r="T2203" i="14"/>
  <c r="O2203" i="14"/>
  <c r="N2203" i="14"/>
  <c r="AF2202" i="14"/>
  <c r="AE2202" i="14"/>
  <c r="AD2202" i="14"/>
  <c r="AA2202" i="14"/>
  <c r="V2202" i="14"/>
  <c r="U2202" i="14"/>
  <c r="T2202" i="14"/>
  <c r="O2202" i="14"/>
  <c r="N2202" i="14"/>
  <c r="AF2201" i="14"/>
  <c r="AE2201" i="14"/>
  <c r="AD2201" i="14"/>
  <c r="AA2201" i="14"/>
  <c r="V2201" i="14"/>
  <c r="U2201" i="14"/>
  <c r="T2201" i="14"/>
  <c r="O2201" i="14"/>
  <c r="N2201" i="14"/>
  <c r="AF2200" i="14"/>
  <c r="AE2200" i="14"/>
  <c r="AD2200" i="14"/>
  <c r="AA2200" i="14"/>
  <c r="V2200" i="14"/>
  <c r="U2200" i="14"/>
  <c r="T2200" i="14"/>
  <c r="O2200" i="14"/>
  <c r="N2200" i="14"/>
  <c r="AF2199" i="14"/>
  <c r="AE2199" i="14"/>
  <c r="AD2199" i="14"/>
  <c r="AA2199" i="14"/>
  <c r="V2199" i="14"/>
  <c r="U2199" i="14"/>
  <c r="T2199" i="14"/>
  <c r="O2199" i="14"/>
  <c r="N2199" i="14"/>
  <c r="AF2198" i="14"/>
  <c r="AE2198" i="14"/>
  <c r="AD2198" i="14"/>
  <c r="AA2198" i="14"/>
  <c r="V2198" i="14"/>
  <c r="U2198" i="14"/>
  <c r="T2198" i="14"/>
  <c r="O2198" i="14"/>
  <c r="N2198" i="14"/>
  <c r="AF2197" i="14"/>
  <c r="AE2197" i="14"/>
  <c r="AD2197" i="14"/>
  <c r="AA2197" i="14"/>
  <c r="V2197" i="14"/>
  <c r="U2197" i="14"/>
  <c r="T2197" i="14"/>
  <c r="O2197" i="14"/>
  <c r="N2197" i="14"/>
  <c r="AF2196" i="14"/>
  <c r="AE2196" i="14"/>
  <c r="AD2196" i="14"/>
  <c r="AA2196" i="14"/>
  <c r="V2196" i="14"/>
  <c r="U2196" i="14"/>
  <c r="T2196" i="14"/>
  <c r="O2196" i="14"/>
  <c r="N2196" i="14"/>
  <c r="AF2195" i="14"/>
  <c r="AE2195" i="14"/>
  <c r="AD2195" i="14"/>
  <c r="AA2195" i="14"/>
  <c r="V2195" i="14"/>
  <c r="U2195" i="14"/>
  <c r="T2195" i="14"/>
  <c r="O2195" i="14"/>
  <c r="N2195" i="14"/>
  <c r="AF2194" i="14"/>
  <c r="AE2194" i="14"/>
  <c r="AD2194" i="14"/>
  <c r="AA2194" i="14"/>
  <c r="V2194" i="14"/>
  <c r="U2194" i="14"/>
  <c r="T2194" i="14"/>
  <c r="O2194" i="14"/>
  <c r="N2194" i="14"/>
  <c r="AF2193" i="14"/>
  <c r="AE2193" i="14"/>
  <c r="AD2193" i="14"/>
  <c r="AA2193" i="14"/>
  <c r="V2193" i="14"/>
  <c r="U2193" i="14"/>
  <c r="T2193" i="14"/>
  <c r="O2193" i="14"/>
  <c r="N2193" i="14"/>
  <c r="AF2192" i="14"/>
  <c r="AE2192" i="14"/>
  <c r="AD2192" i="14"/>
  <c r="AA2192" i="14"/>
  <c r="V2192" i="14"/>
  <c r="U2192" i="14"/>
  <c r="T2192" i="14"/>
  <c r="O2192" i="14"/>
  <c r="N2192" i="14"/>
  <c r="AF2191" i="14"/>
  <c r="AE2191" i="14"/>
  <c r="AD2191" i="14"/>
  <c r="AA2191" i="14"/>
  <c r="V2191" i="14"/>
  <c r="U2191" i="14"/>
  <c r="T2191" i="14"/>
  <c r="O2191" i="14"/>
  <c r="N2191" i="14"/>
  <c r="AF2190" i="14"/>
  <c r="AE2190" i="14"/>
  <c r="AD2190" i="14"/>
  <c r="AA2190" i="14"/>
  <c r="V2190" i="14"/>
  <c r="U2190" i="14"/>
  <c r="T2190" i="14"/>
  <c r="O2190" i="14"/>
  <c r="N2190" i="14"/>
  <c r="AF2189" i="14"/>
  <c r="AE2189" i="14"/>
  <c r="AD2189" i="14"/>
  <c r="AA2189" i="14"/>
  <c r="V2189" i="14"/>
  <c r="U2189" i="14"/>
  <c r="T2189" i="14"/>
  <c r="O2189" i="14"/>
  <c r="N2189" i="14"/>
  <c r="AF2188" i="14"/>
  <c r="AE2188" i="14"/>
  <c r="AD2188" i="14"/>
  <c r="AA2188" i="14"/>
  <c r="V2188" i="14"/>
  <c r="U2188" i="14"/>
  <c r="T2188" i="14"/>
  <c r="O2188" i="14"/>
  <c r="N2188" i="14"/>
  <c r="AF2187" i="14"/>
  <c r="AE2187" i="14"/>
  <c r="AD2187" i="14"/>
  <c r="AA2187" i="14"/>
  <c r="V2187" i="14"/>
  <c r="U2187" i="14"/>
  <c r="T2187" i="14"/>
  <c r="O2187" i="14"/>
  <c r="N2187" i="14"/>
  <c r="AF2186" i="14"/>
  <c r="AE2186" i="14"/>
  <c r="AD2186" i="14"/>
  <c r="AA2186" i="14"/>
  <c r="V2186" i="14"/>
  <c r="U2186" i="14"/>
  <c r="T2186" i="14"/>
  <c r="O2186" i="14"/>
  <c r="N2186" i="14"/>
  <c r="AF2185" i="14"/>
  <c r="AE2185" i="14"/>
  <c r="AD2185" i="14"/>
  <c r="AA2185" i="14"/>
  <c r="V2185" i="14"/>
  <c r="U2185" i="14"/>
  <c r="T2185" i="14"/>
  <c r="O2185" i="14"/>
  <c r="N2185" i="14"/>
  <c r="AF2184" i="14"/>
  <c r="AE2184" i="14"/>
  <c r="AD2184" i="14"/>
  <c r="AA2184" i="14"/>
  <c r="V2184" i="14"/>
  <c r="U2184" i="14"/>
  <c r="T2184" i="14"/>
  <c r="O2184" i="14"/>
  <c r="N2184" i="14"/>
  <c r="AF2183" i="14"/>
  <c r="AE2183" i="14"/>
  <c r="AD2183" i="14"/>
  <c r="AA2183" i="14"/>
  <c r="V2183" i="14"/>
  <c r="U2183" i="14"/>
  <c r="T2183" i="14"/>
  <c r="O2183" i="14"/>
  <c r="N2183" i="14"/>
  <c r="AF2182" i="14"/>
  <c r="AE2182" i="14"/>
  <c r="AD2182" i="14"/>
  <c r="AA2182" i="14"/>
  <c r="V2182" i="14"/>
  <c r="U2182" i="14"/>
  <c r="T2182" i="14"/>
  <c r="O2182" i="14"/>
  <c r="N2182" i="14"/>
  <c r="AF2181" i="14"/>
  <c r="AE2181" i="14"/>
  <c r="AD2181" i="14"/>
  <c r="AA2181" i="14"/>
  <c r="V2181" i="14"/>
  <c r="U2181" i="14"/>
  <c r="T2181" i="14"/>
  <c r="O2181" i="14"/>
  <c r="N2181" i="14"/>
  <c r="AF2180" i="14"/>
  <c r="AE2180" i="14"/>
  <c r="AD2180" i="14"/>
  <c r="AB2180" i="14" s="1"/>
  <c r="AA2180" i="14"/>
  <c r="V2180" i="14"/>
  <c r="U2180" i="14"/>
  <c r="T2180" i="14"/>
  <c r="O2180" i="14"/>
  <c r="N2180" i="14"/>
  <c r="AF2179" i="14"/>
  <c r="AE2179" i="14"/>
  <c r="AD2179" i="14"/>
  <c r="AA2179" i="14"/>
  <c r="V2179" i="14"/>
  <c r="U2179" i="14"/>
  <c r="T2179" i="14"/>
  <c r="O2179" i="14"/>
  <c r="N2179" i="14"/>
  <c r="AF2178" i="14"/>
  <c r="AE2178" i="14"/>
  <c r="AD2178" i="14"/>
  <c r="AA2178" i="14"/>
  <c r="V2178" i="14"/>
  <c r="U2178" i="14"/>
  <c r="T2178" i="14"/>
  <c r="O2178" i="14"/>
  <c r="N2178" i="14"/>
  <c r="AF2177" i="14"/>
  <c r="AE2177" i="14"/>
  <c r="AD2177" i="14"/>
  <c r="AA2177" i="14"/>
  <c r="V2177" i="14"/>
  <c r="U2177" i="14"/>
  <c r="T2177" i="14"/>
  <c r="O2177" i="14"/>
  <c r="N2177" i="14"/>
  <c r="AF2176" i="14"/>
  <c r="AE2176" i="14"/>
  <c r="AD2176" i="14"/>
  <c r="AA2176" i="14"/>
  <c r="V2176" i="14"/>
  <c r="U2176" i="14"/>
  <c r="T2176" i="14"/>
  <c r="O2176" i="14"/>
  <c r="N2176" i="14"/>
  <c r="AF2175" i="14"/>
  <c r="AE2175" i="14"/>
  <c r="AD2175" i="14"/>
  <c r="AA2175" i="14"/>
  <c r="V2175" i="14"/>
  <c r="U2175" i="14"/>
  <c r="T2175" i="14"/>
  <c r="O2175" i="14"/>
  <c r="N2175" i="14"/>
  <c r="AF2174" i="14"/>
  <c r="AE2174" i="14"/>
  <c r="AD2174" i="14"/>
  <c r="AA2174" i="14"/>
  <c r="V2174" i="14"/>
  <c r="U2174" i="14"/>
  <c r="T2174" i="14"/>
  <c r="O2174" i="14"/>
  <c r="N2174" i="14"/>
  <c r="AF2173" i="14"/>
  <c r="AE2173" i="14"/>
  <c r="AD2173" i="14"/>
  <c r="AA2173" i="14"/>
  <c r="V2173" i="14"/>
  <c r="U2173" i="14"/>
  <c r="T2173" i="14"/>
  <c r="O2173" i="14"/>
  <c r="N2173" i="14"/>
  <c r="AF2172" i="14"/>
  <c r="AE2172" i="14"/>
  <c r="AD2172" i="14"/>
  <c r="AA2172" i="14"/>
  <c r="V2172" i="14"/>
  <c r="U2172" i="14"/>
  <c r="T2172" i="14"/>
  <c r="O2172" i="14"/>
  <c r="N2172" i="14"/>
  <c r="AF2171" i="14"/>
  <c r="AE2171" i="14"/>
  <c r="AD2171" i="14"/>
  <c r="AA2171" i="14"/>
  <c r="V2171" i="14"/>
  <c r="U2171" i="14"/>
  <c r="T2171" i="14"/>
  <c r="O2171" i="14"/>
  <c r="N2171" i="14"/>
  <c r="AF2170" i="14"/>
  <c r="AE2170" i="14"/>
  <c r="AD2170" i="14"/>
  <c r="AA2170" i="14"/>
  <c r="V2170" i="14"/>
  <c r="U2170" i="14"/>
  <c r="T2170" i="14"/>
  <c r="O2170" i="14"/>
  <c r="N2170" i="14"/>
  <c r="AF2169" i="14"/>
  <c r="AE2169" i="14"/>
  <c r="AD2169" i="14"/>
  <c r="AA2169" i="14"/>
  <c r="V2169" i="14"/>
  <c r="U2169" i="14"/>
  <c r="T2169" i="14"/>
  <c r="O2169" i="14"/>
  <c r="N2169" i="14"/>
  <c r="AF2168" i="14"/>
  <c r="AE2168" i="14"/>
  <c r="AD2168" i="14"/>
  <c r="AA2168" i="14"/>
  <c r="V2168" i="14"/>
  <c r="U2168" i="14"/>
  <c r="T2168" i="14"/>
  <c r="O2168" i="14"/>
  <c r="N2168" i="14"/>
  <c r="AF2167" i="14"/>
  <c r="AE2167" i="14"/>
  <c r="AD2167" i="14"/>
  <c r="AA2167" i="14"/>
  <c r="V2167" i="14"/>
  <c r="U2167" i="14"/>
  <c r="T2167" i="14"/>
  <c r="O2167" i="14"/>
  <c r="N2167" i="14"/>
  <c r="AF2166" i="14"/>
  <c r="AE2166" i="14"/>
  <c r="AD2166" i="14"/>
  <c r="AA2166" i="14"/>
  <c r="V2166" i="14"/>
  <c r="U2166" i="14"/>
  <c r="T2166" i="14"/>
  <c r="O2166" i="14"/>
  <c r="N2166" i="14"/>
  <c r="AF2165" i="14"/>
  <c r="AE2165" i="14"/>
  <c r="AD2165" i="14"/>
  <c r="AA2165" i="14"/>
  <c r="V2165" i="14"/>
  <c r="U2165" i="14"/>
  <c r="T2165" i="14"/>
  <c r="O2165" i="14"/>
  <c r="N2165" i="14"/>
  <c r="AF2164" i="14"/>
  <c r="AE2164" i="14"/>
  <c r="AD2164" i="14"/>
  <c r="AA2164" i="14"/>
  <c r="V2164" i="14"/>
  <c r="U2164" i="14"/>
  <c r="T2164" i="14"/>
  <c r="O2164" i="14"/>
  <c r="N2164" i="14"/>
  <c r="AF2163" i="14"/>
  <c r="AE2163" i="14"/>
  <c r="AD2163" i="14"/>
  <c r="AA2163" i="14"/>
  <c r="V2163" i="14"/>
  <c r="U2163" i="14"/>
  <c r="T2163" i="14"/>
  <c r="O2163" i="14"/>
  <c r="N2163" i="14"/>
  <c r="AF2162" i="14"/>
  <c r="AE2162" i="14"/>
  <c r="AD2162" i="14"/>
  <c r="AA2162" i="14"/>
  <c r="V2162" i="14"/>
  <c r="U2162" i="14"/>
  <c r="T2162" i="14"/>
  <c r="O2162" i="14"/>
  <c r="N2162" i="14"/>
  <c r="AF2161" i="14"/>
  <c r="AE2161" i="14"/>
  <c r="AD2161" i="14"/>
  <c r="AA2161" i="14"/>
  <c r="V2161" i="14"/>
  <c r="U2161" i="14"/>
  <c r="T2161" i="14"/>
  <c r="O2161" i="14"/>
  <c r="N2161" i="14"/>
  <c r="AF2160" i="14"/>
  <c r="AE2160" i="14"/>
  <c r="AD2160" i="14"/>
  <c r="AA2160" i="14"/>
  <c r="V2160" i="14"/>
  <c r="U2160" i="14"/>
  <c r="T2160" i="14"/>
  <c r="O2160" i="14"/>
  <c r="N2160" i="14"/>
  <c r="AF2159" i="14"/>
  <c r="AE2159" i="14"/>
  <c r="AD2159" i="14"/>
  <c r="AA2159" i="14"/>
  <c r="V2159" i="14"/>
  <c r="U2159" i="14"/>
  <c r="T2159" i="14"/>
  <c r="O2159" i="14"/>
  <c r="N2159" i="14"/>
  <c r="AF2158" i="14"/>
  <c r="AE2158" i="14"/>
  <c r="AD2158" i="14"/>
  <c r="AA2158" i="14"/>
  <c r="V2158" i="14"/>
  <c r="U2158" i="14"/>
  <c r="T2158" i="14"/>
  <c r="O2158" i="14"/>
  <c r="N2158" i="14"/>
  <c r="AF2157" i="14"/>
  <c r="AE2157" i="14"/>
  <c r="AD2157" i="14"/>
  <c r="AA2157" i="14"/>
  <c r="V2157" i="14"/>
  <c r="U2157" i="14"/>
  <c r="T2157" i="14"/>
  <c r="O2157" i="14"/>
  <c r="N2157" i="14"/>
  <c r="AF2156" i="14"/>
  <c r="AE2156" i="14"/>
  <c r="AD2156" i="14"/>
  <c r="AA2156" i="14"/>
  <c r="V2156" i="14"/>
  <c r="U2156" i="14"/>
  <c r="T2156" i="14"/>
  <c r="O2156" i="14"/>
  <c r="N2156" i="14"/>
  <c r="AF2155" i="14"/>
  <c r="AE2155" i="14"/>
  <c r="AD2155" i="14"/>
  <c r="AA2155" i="14"/>
  <c r="V2155" i="14"/>
  <c r="U2155" i="14"/>
  <c r="T2155" i="14"/>
  <c r="O2155" i="14"/>
  <c r="N2155" i="14"/>
  <c r="AF2154" i="14"/>
  <c r="AE2154" i="14"/>
  <c r="AD2154" i="14"/>
  <c r="AA2154" i="14"/>
  <c r="V2154" i="14"/>
  <c r="U2154" i="14"/>
  <c r="T2154" i="14"/>
  <c r="O2154" i="14"/>
  <c r="N2154" i="14"/>
  <c r="AF2153" i="14"/>
  <c r="AE2153" i="14"/>
  <c r="AD2153" i="14"/>
  <c r="AA2153" i="14"/>
  <c r="V2153" i="14"/>
  <c r="U2153" i="14"/>
  <c r="T2153" i="14"/>
  <c r="O2153" i="14"/>
  <c r="N2153" i="14"/>
  <c r="AF2152" i="14"/>
  <c r="AE2152" i="14"/>
  <c r="AD2152" i="14"/>
  <c r="AA2152" i="14"/>
  <c r="V2152" i="14"/>
  <c r="U2152" i="14"/>
  <c r="T2152" i="14"/>
  <c r="O2152" i="14"/>
  <c r="N2152" i="14"/>
  <c r="AF2151" i="14"/>
  <c r="AE2151" i="14"/>
  <c r="AD2151" i="14"/>
  <c r="AA2151" i="14"/>
  <c r="V2151" i="14"/>
  <c r="U2151" i="14"/>
  <c r="T2151" i="14"/>
  <c r="O2151" i="14"/>
  <c r="N2151" i="14"/>
  <c r="AF2150" i="14"/>
  <c r="AE2150" i="14"/>
  <c r="AD2150" i="14"/>
  <c r="AA2150" i="14"/>
  <c r="V2150" i="14"/>
  <c r="U2150" i="14"/>
  <c r="T2150" i="14"/>
  <c r="O2150" i="14"/>
  <c r="N2150" i="14"/>
  <c r="AF2149" i="14"/>
  <c r="AE2149" i="14"/>
  <c r="AD2149" i="14"/>
  <c r="AA2149" i="14"/>
  <c r="V2149" i="14"/>
  <c r="U2149" i="14"/>
  <c r="T2149" i="14"/>
  <c r="O2149" i="14"/>
  <c r="N2149" i="14"/>
  <c r="AF2148" i="14"/>
  <c r="AE2148" i="14"/>
  <c r="AD2148" i="14"/>
  <c r="AA2148" i="14"/>
  <c r="V2148" i="14"/>
  <c r="U2148" i="14"/>
  <c r="T2148" i="14"/>
  <c r="O2148" i="14"/>
  <c r="N2148" i="14"/>
  <c r="AF2147" i="14"/>
  <c r="AE2147" i="14"/>
  <c r="AD2147" i="14"/>
  <c r="AA2147" i="14"/>
  <c r="V2147" i="14"/>
  <c r="U2147" i="14"/>
  <c r="T2147" i="14"/>
  <c r="O2147" i="14"/>
  <c r="N2147" i="14"/>
  <c r="AF2146" i="14"/>
  <c r="AE2146" i="14"/>
  <c r="AD2146" i="14"/>
  <c r="AA2146" i="14"/>
  <c r="V2146" i="14"/>
  <c r="U2146" i="14"/>
  <c r="T2146" i="14"/>
  <c r="O2146" i="14"/>
  <c r="N2146" i="14"/>
  <c r="AF2145" i="14"/>
  <c r="AE2145" i="14"/>
  <c r="AD2145" i="14"/>
  <c r="AA2145" i="14"/>
  <c r="V2145" i="14"/>
  <c r="U2145" i="14"/>
  <c r="T2145" i="14"/>
  <c r="O2145" i="14"/>
  <c r="N2145" i="14"/>
  <c r="AF2144" i="14"/>
  <c r="AE2144" i="14"/>
  <c r="AD2144" i="14"/>
  <c r="AA2144" i="14"/>
  <c r="V2144" i="14"/>
  <c r="U2144" i="14"/>
  <c r="T2144" i="14"/>
  <c r="O2144" i="14"/>
  <c r="N2144" i="14"/>
  <c r="AF2143" i="14"/>
  <c r="AE2143" i="14"/>
  <c r="AD2143" i="14"/>
  <c r="AA2143" i="14"/>
  <c r="V2143" i="14"/>
  <c r="U2143" i="14"/>
  <c r="T2143" i="14"/>
  <c r="O2143" i="14"/>
  <c r="N2143" i="14"/>
  <c r="AF2142" i="14"/>
  <c r="AE2142" i="14"/>
  <c r="AD2142" i="14"/>
  <c r="AA2142" i="14"/>
  <c r="V2142" i="14"/>
  <c r="U2142" i="14"/>
  <c r="T2142" i="14"/>
  <c r="O2142" i="14"/>
  <c r="N2142" i="14"/>
  <c r="AF2141" i="14"/>
  <c r="AE2141" i="14"/>
  <c r="AD2141" i="14"/>
  <c r="AA2141" i="14"/>
  <c r="V2141" i="14"/>
  <c r="U2141" i="14"/>
  <c r="T2141" i="14"/>
  <c r="O2141" i="14"/>
  <c r="N2141" i="14"/>
  <c r="AF2140" i="14"/>
  <c r="AE2140" i="14"/>
  <c r="AD2140" i="14"/>
  <c r="AA2140" i="14"/>
  <c r="V2140" i="14"/>
  <c r="U2140" i="14"/>
  <c r="T2140" i="14"/>
  <c r="O2140" i="14"/>
  <c r="N2140" i="14"/>
  <c r="AF2139" i="14"/>
  <c r="AE2139" i="14"/>
  <c r="AD2139" i="14"/>
  <c r="AA2139" i="14"/>
  <c r="V2139" i="14"/>
  <c r="U2139" i="14"/>
  <c r="T2139" i="14"/>
  <c r="O2139" i="14"/>
  <c r="N2139" i="14"/>
  <c r="AF2138" i="14"/>
  <c r="AE2138" i="14"/>
  <c r="AD2138" i="14"/>
  <c r="AA2138" i="14"/>
  <c r="V2138" i="14"/>
  <c r="U2138" i="14"/>
  <c r="T2138" i="14"/>
  <c r="O2138" i="14"/>
  <c r="N2138" i="14"/>
  <c r="AF2137" i="14"/>
  <c r="AE2137" i="14"/>
  <c r="AD2137" i="14"/>
  <c r="AA2137" i="14"/>
  <c r="V2137" i="14"/>
  <c r="U2137" i="14"/>
  <c r="T2137" i="14"/>
  <c r="O2137" i="14"/>
  <c r="N2137" i="14"/>
  <c r="AF2136" i="14"/>
  <c r="AE2136" i="14"/>
  <c r="AD2136" i="14"/>
  <c r="AA2136" i="14"/>
  <c r="V2136" i="14"/>
  <c r="U2136" i="14"/>
  <c r="T2136" i="14"/>
  <c r="O2136" i="14"/>
  <c r="N2136" i="14"/>
  <c r="AF2135" i="14"/>
  <c r="AE2135" i="14"/>
  <c r="AD2135" i="14"/>
  <c r="AA2135" i="14"/>
  <c r="V2135" i="14"/>
  <c r="U2135" i="14"/>
  <c r="T2135" i="14"/>
  <c r="O2135" i="14"/>
  <c r="N2135" i="14"/>
  <c r="AF2134" i="14"/>
  <c r="AE2134" i="14"/>
  <c r="AD2134" i="14"/>
  <c r="AA2134" i="14"/>
  <c r="V2134" i="14"/>
  <c r="U2134" i="14"/>
  <c r="T2134" i="14"/>
  <c r="O2134" i="14"/>
  <c r="N2134" i="14"/>
  <c r="AF2133" i="14"/>
  <c r="AE2133" i="14"/>
  <c r="AD2133" i="14"/>
  <c r="AA2133" i="14"/>
  <c r="V2133" i="14"/>
  <c r="U2133" i="14"/>
  <c r="T2133" i="14"/>
  <c r="O2133" i="14"/>
  <c r="N2133" i="14"/>
  <c r="AF2132" i="14"/>
  <c r="AE2132" i="14"/>
  <c r="AD2132" i="14"/>
  <c r="AA2132" i="14"/>
  <c r="V2132" i="14"/>
  <c r="U2132" i="14"/>
  <c r="T2132" i="14"/>
  <c r="O2132" i="14"/>
  <c r="N2132" i="14"/>
  <c r="AF2131" i="14"/>
  <c r="AE2131" i="14"/>
  <c r="AD2131" i="14"/>
  <c r="AA2131" i="14"/>
  <c r="V2131" i="14"/>
  <c r="U2131" i="14"/>
  <c r="T2131" i="14"/>
  <c r="O2131" i="14"/>
  <c r="N2131" i="14"/>
  <c r="AF2130" i="14"/>
  <c r="AE2130" i="14"/>
  <c r="AD2130" i="14"/>
  <c r="AA2130" i="14"/>
  <c r="V2130" i="14"/>
  <c r="U2130" i="14"/>
  <c r="T2130" i="14"/>
  <c r="O2130" i="14"/>
  <c r="N2130" i="14"/>
  <c r="AF2129" i="14"/>
  <c r="AE2129" i="14"/>
  <c r="AD2129" i="14"/>
  <c r="AA2129" i="14"/>
  <c r="V2129" i="14"/>
  <c r="U2129" i="14"/>
  <c r="T2129" i="14"/>
  <c r="O2129" i="14"/>
  <c r="N2129" i="14"/>
  <c r="AF2128" i="14"/>
  <c r="AE2128" i="14"/>
  <c r="AD2128" i="14"/>
  <c r="AA2128" i="14"/>
  <c r="V2128" i="14"/>
  <c r="U2128" i="14"/>
  <c r="T2128" i="14"/>
  <c r="O2128" i="14"/>
  <c r="N2128" i="14"/>
  <c r="AF2127" i="14"/>
  <c r="AE2127" i="14"/>
  <c r="AD2127" i="14"/>
  <c r="AA2127" i="14"/>
  <c r="V2127" i="14"/>
  <c r="U2127" i="14"/>
  <c r="T2127" i="14"/>
  <c r="O2127" i="14"/>
  <c r="N2127" i="14"/>
  <c r="AF2126" i="14"/>
  <c r="AE2126" i="14"/>
  <c r="AD2126" i="14"/>
  <c r="AA2126" i="14"/>
  <c r="V2126" i="14"/>
  <c r="U2126" i="14"/>
  <c r="T2126" i="14"/>
  <c r="O2126" i="14"/>
  <c r="N2126" i="14"/>
  <c r="AF2125" i="14"/>
  <c r="AE2125" i="14"/>
  <c r="AD2125" i="14"/>
  <c r="AA2125" i="14"/>
  <c r="V2125" i="14"/>
  <c r="U2125" i="14"/>
  <c r="T2125" i="14"/>
  <c r="O2125" i="14"/>
  <c r="N2125" i="14"/>
  <c r="AF2124" i="14"/>
  <c r="AE2124" i="14"/>
  <c r="AD2124" i="14"/>
  <c r="AA2124" i="14"/>
  <c r="V2124" i="14"/>
  <c r="U2124" i="14"/>
  <c r="T2124" i="14"/>
  <c r="O2124" i="14"/>
  <c r="N2124" i="14"/>
  <c r="AF2123" i="14"/>
  <c r="AE2123" i="14"/>
  <c r="AD2123" i="14"/>
  <c r="AA2123" i="14"/>
  <c r="V2123" i="14"/>
  <c r="U2123" i="14"/>
  <c r="T2123" i="14"/>
  <c r="O2123" i="14"/>
  <c r="N2123" i="14"/>
  <c r="AF2122" i="14"/>
  <c r="AE2122" i="14"/>
  <c r="AD2122" i="14"/>
  <c r="AA2122" i="14"/>
  <c r="V2122" i="14"/>
  <c r="U2122" i="14"/>
  <c r="T2122" i="14"/>
  <c r="O2122" i="14"/>
  <c r="N2122" i="14"/>
  <c r="AF2121" i="14"/>
  <c r="AE2121" i="14"/>
  <c r="AD2121" i="14"/>
  <c r="AA2121" i="14"/>
  <c r="V2121" i="14"/>
  <c r="U2121" i="14"/>
  <c r="T2121" i="14"/>
  <c r="O2121" i="14"/>
  <c r="N2121" i="14"/>
  <c r="AF2120" i="14"/>
  <c r="AE2120" i="14"/>
  <c r="AD2120" i="14"/>
  <c r="AA2120" i="14"/>
  <c r="V2120" i="14"/>
  <c r="U2120" i="14"/>
  <c r="T2120" i="14"/>
  <c r="O2120" i="14"/>
  <c r="N2120" i="14"/>
  <c r="AF2119" i="14"/>
  <c r="AE2119" i="14"/>
  <c r="AD2119" i="14"/>
  <c r="AA2119" i="14"/>
  <c r="V2119" i="14"/>
  <c r="U2119" i="14"/>
  <c r="T2119" i="14"/>
  <c r="O2119" i="14"/>
  <c r="N2119" i="14"/>
  <c r="AF2118" i="14"/>
  <c r="AE2118" i="14"/>
  <c r="AD2118" i="14"/>
  <c r="AA2118" i="14"/>
  <c r="V2118" i="14"/>
  <c r="U2118" i="14"/>
  <c r="T2118" i="14"/>
  <c r="O2118" i="14"/>
  <c r="N2118" i="14"/>
  <c r="AF2117" i="14"/>
  <c r="AE2117" i="14"/>
  <c r="AD2117" i="14"/>
  <c r="AA2117" i="14"/>
  <c r="V2117" i="14"/>
  <c r="U2117" i="14"/>
  <c r="T2117" i="14"/>
  <c r="O2117" i="14"/>
  <c r="N2117" i="14"/>
  <c r="AF2116" i="14"/>
  <c r="AE2116" i="14"/>
  <c r="AD2116" i="14"/>
  <c r="AA2116" i="14"/>
  <c r="V2116" i="14"/>
  <c r="U2116" i="14"/>
  <c r="T2116" i="14"/>
  <c r="O2116" i="14"/>
  <c r="N2116" i="14"/>
  <c r="AF2115" i="14"/>
  <c r="AE2115" i="14"/>
  <c r="AD2115" i="14"/>
  <c r="AA2115" i="14"/>
  <c r="V2115" i="14"/>
  <c r="U2115" i="14"/>
  <c r="T2115" i="14"/>
  <c r="O2115" i="14"/>
  <c r="N2115" i="14"/>
  <c r="AF2114" i="14"/>
  <c r="AE2114" i="14"/>
  <c r="AD2114" i="14"/>
  <c r="AA2114" i="14"/>
  <c r="V2114" i="14"/>
  <c r="U2114" i="14"/>
  <c r="T2114" i="14"/>
  <c r="O2114" i="14"/>
  <c r="N2114" i="14"/>
  <c r="AF2113" i="14"/>
  <c r="AE2113" i="14"/>
  <c r="AD2113" i="14"/>
  <c r="AA2113" i="14"/>
  <c r="V2113" i="14"/>
  <c r="U2113" i="14"/>
  <c r="T2113" i="14"/>
  <c r="O2113" i="14"/>
  <c r="N2113" i="14"/>
  <c r="AF2112" i="14"/>
  <c r="AE2112" i="14"/>
  <c r="AD2112" i="14"/>
  <c r="AB2112" i="14" s="1"/>
  <c r="AA2112" i="14"/>
  <c r="V2112" i="14"/>
  <c r="U2112" i="14"/>
  <c r="T2112" i="14"/>
  <c r="O2112" i="14"/>
  <c r="N2112" i="14"/>
  <c r="AF2111" i="14"/>
  <c r="AE2111" i="14"/>
  <c r="AD2111" i="14"/>
  <c r="AA2111" i="14"/>
  <c r="V2111" i="14"/>
  <c r="U2111" i="14"/>
  <c r="T2111" i="14"/>
  <c r="O2111" i="14"/>
  <c r="N2111" i="14"/>
  <c r="AF2110" i="14"/>
  <c r="AE2110" i="14"/>
  <c r="AD2110" i="14"/>
  <c r="AA2110" i="14"/>
  <c r="V2110" i="14"/>
  <c r="U2110" i="14"/>
  <c r="T2110" i="14"/>
  <c r="O2110" i="14"/>
  <c r="N2110" i="14"/>
  <c r="AF2109" i="14"/>
  <c r="AE2109" i="14"/>
  <c r="AD2109" i="14"/>
  <c r="AA2109" i="14"/>
  <c r="V2109" i="14"/>
  <c r="U2109" i="14"/>
  <c r="T2109" i="14"/>
  <c r="O2109" i="14"/>
  <c r="N2109" i="14"/>
  <c r="AF2108" i="14"/>
  <c r="AE2108" i="14"/>
  <c r="AD2108" i="14"/>
  <c r="AA2108" i="14"/>
  <c r="V2108" i="14"/>
  <c r="U2108" i="14"/>
  <c r="T2108" i="14"/>
  <c r="O2108" i="14"/>
  <c r="N2108" i="14"/>
  <c r="AF2107" i="14"/>
  <c r="AE2107" i="14"/>
  <c r="AD2107" i="14"/>
  <c r="AA2107" i="14"/>
  <c r="V2107" i="14"/>
  <c r="U2107" i="14"/>
  <c r="T2107" i="14"/>
  <c r="O2107" i="14"/>
  <c r="N2107" i="14"/>
  <c r="AF2106" i="14"/>
  <c r="AE2106" i="14"/>
  <c r="AD2106" i="14"/>
  <c r="AA2106" i="14"/>
  <c r="V2106" i="14"/>
  <c r="U2106" i="14"/>
  <c r="T2106" i="14"/>
  <c r="O2106" i="14"/>
  <c r="N2106" i="14"/>
  <c r="AF2105" i="14"/>
  <c r="AE2105" i="14"/>
  <c r="AD2105" i="14"/>
  <c r="AA2105" i="14"/>
  <c r="V2105" i="14"/>
  <c r="U2105" i="14"/>
  <c r="T2105" i="14"/>
  <c r="O2105" i="14"/>
  <c r="N2105" i="14"/>
  <c r="AF2104" i="14"/>
  <c r="AE2104" i="14"/>
  <c r="AD2104" i="14"/>
  <c r="AA2104" i="14"/>
  <c r="V2104" i="14"/>
  <c r="U2104" i="14"/>
  <c r="T2104" i="14"/>
  <c r="O2104" i="14"/>
  <c r="N2104" i="14"/>
  <c r="AF2103" i="14"/>
  <c r="AE2103" i="14"/>
  <c r="AD2103" i="14"/>
  <c r="AA2103" i="14"/>
  <c r="V2103" i="14"/>
  <c r="U2103" i="14"/>
  <c r="T2103" i="14"/>
  <c r="O2103" i="14"/>
  <c r="N2103" i="14"/>
  <c r="AF2102" i="14"/>
  <c r="AE2102" i="14"/>
  <c r="AD2102" i="14"/>
  <c r="AA2102" i="14"/>
  <c r="V2102" i="14"/>
  <c r="U2102" i="14"/>
  <c r="T2102" i="14"/>
  <c r="O2102" i="14"/>
  <c r="N2102" i="14"/>
  <c r="AF2101" i="14"/>
  <c r="AE2101" i="14"/>
  <c r="AD2101" i="14"/>
  <c r="AA2101" i="14"/>
  <c r="V2101" i="14"/>
  <c r="U2101" i="14"/>
  <c r="T2101" i="14"/>
  <c r="O2101" i="14"/>
  <c r="N2101" i="14"/>
  <c r="AF2100" i="14"/>
  <c r="AE2100" i="14"/>
  <c r="AD2100" i="14"/>
  <c r="AA2100" i="14"/>
  <c r="V2100" i="14"/>
  <c r="U2100" i="14"/>
  <c r="T2100" i="14"/>
  <c r="O2100" i="14"/>
  <c r="N2100" i="14"/>
  <c r="AF2099" i="14"/>
  <c r="AE2099" i="14"/>
  <c r="AD2099" i="14"/>
  <c r="AA2099" i="14"/>
  <c r="V2099" i="14"/>
  <c r="U2099" i="14"/>
  <c r="T2099" i="14"/>
  <c r="O2099" i="14"/>
  <c r="N2099" i="14"/>
  <c r="AF2098" i="14"/>
  <c r="AE2098" i="14"/>
  <c r="AD2098" i="14"/>
  <c r="AA2098" i="14"/>
  <c r="V2098" i="14"/>
  <c r="U2098" i="14"/>
  <c r="T2098" i="14"/>
  <c r="O2098" i="14"/>
  <c r="N2098" i="14"/>
  <c r="AF2097" i="14"/>
  <c r="AE2097" i="14"/>
  <c r="AD2097" i="14"/>
  <c r="AA2097" i="14"/>
  <c r="V2097" i="14"/>
  <c r="U2097" i="14"/>
  <c r="T2097" i="14"/>
  <c r="O2097" i="14"/>
  <c r="N2097" i="14"/>
  <c r="AF2096" i="14"/>
  <c r="AE2096" i="14"/>
  <c r="AD2096" i="14"/>
  <c r="AA2096" i="14"/>
  <c r="V2096" i="14"/>
  <c r="U2096" i="14"/>
  <c r="T2096" i="14"/>
  <c r="O2096" i="14"/>
  <c r="N2096" i="14"/>
  <c r="AF2095" i="14"/>
  <c r="AE2095" i="14"/>
  <c r="AD2095" i="14"/>
  <c r="AA2095" i="14"/>
  <c r="V2095" i="14"/>
  <c r="U2095" i="14"/>
  <c r="T2095" i="14"/>
  <c r="O2095" i="14"/>
  <c r="N2095" i="14"/>
  <c r="AF2094" i="14"/>
  <c r="AE2094" i="14"/>
  <c r="AD2094" i="14"/>
  <c r="AA2094" i="14"/>
  <c r="V2094" i="14"/>
  <c r="U2094" i="14"/>
  <c r="T2094" i="14"/>
  <c r="O2094" i="14"/>
  <c r="N2094" i="14"/>
  <c r="AF2093" i="14"/>
  <c r="AE2093" i="14"/>
  <c r="AD2093" i="14"/>
  <c r="AA2093" i="14"/>
  <c r="V2093" i="14"/>
  <c r="U2093" i="14"/>
  <c r="T2093" i="14"/>
  <c r="O2093" i="14"/>
  <c r="N2093" i="14"/>
  <c r="AF2092" i="14"/>
  <c r="AE2092" i="14"/>
  <c r="AD2092" i="14"/>
  <c r="AA2092" i="14"/>
  <c r="V2092" i="14"/>
  <c r="U2092" i="14"/>
  <c r="T2092" i="14"/>
  <c r="O2092" i="14"/>
  <c r="N2092" i="14"/>
  <c r="AF2091" i="14"/>
  <c r="AE2091" i="14"/>
  <c r="AD2091" i="14"/>
  <c r="AB2091" i="14" s="1"/>
  <c r="AA2091" i="14"/>
  <c r="V2091" i="14"/>
  <c r="U2091" i="14"/>
  <c r="T2091" i="14"/>
  <c r="O2091" i="14"/>
  <c r="N2091" i="14"/>
  <c r="AF2090" i="14"/>
  <c r="AE2090" i="14"/>
  <c r="AD2090" i="14"/>
  <c r="AA2090" i="14"/>
  <c r="V2090" i="14"/>
  <c r="U2090" i="14"/>
  <c r="T2090" i="14"/>
  <c r="O2090" i="14"/>
  <c r="N2090" i="14"/>
  <c r="AF2089" i="14"/>
  <c r="AE2089" i="14"/>
  <c r="AD2089" i="14"/>
  <c r="AA2089" i="14"/>
  <c r="V2089" i="14"/>
  <c r="U2089" i="14"/>
  <c r="T2089" i="14"/>
  <c r="O2089" i="14"/>
  <c r="N2089" i="14"/>
  <c r="AF2088" i="14"/>
  <c r="AE2088" i="14"/>
  <c r="AD2088" i="14"/>
  <c r="AA2088" i="14"/>
  <c r="V2088" i="14"/>
  <c r="U2088" i="14"/>
  <c r="T2088" i="14"/>
  <c r="O2088" i="14"/>
  <c r="N2088" i="14"/>
  <c r="AF2087" i="14"/>
  <c r="AE2087" i="14"/>
  <c r="AD2087" i="14"/>
  <c r="AA2087" i="14"/>
  <c r="V2087" i="14"/>
  <c r="U2087" i="14"/>
  <c r="T2087" i="14"/>
  <c r="O2087" i="14"/>
  <c r="N2087" i="14"/>
  <c r="AF2086" i="14"/>
  <c r="AE2086" i="14"/>
  <c r="AD2086" i="14"/>
  <c r="AA2086" i="14"/>
  <c r="V2086" i="14"/>
  <c r="U2086" i="14"/>
  <c r="T2086" i="14"/>
  <c r="O2086" i="14"/>
  <c r="N2086" i="14"/>
  <c r="AF2085" i="14"/>
  <c r="AE2085" i="14"/>
  <c r="AD2085" i="14"/>
  <c r="AA2085" i="14"/>
  <c r="V2085" i="14"/>
  <c r="U2085" i="14"/>
  <c r="T2085" i="14"/>
  <c r="O2085" i="14"/>
  <c r="N2085" i="14"/>
  <c r="AF2084" i="14"/>
  <c r="AE2084" i="14"/>
  <c r="AD2084" i="14"/>
  <c r="AA2084" i="14"/>
  <c r="V2084" i="14"/>
  <c r="U2084" i="14"/>
  <c r="T2084" i="14"/>
  <c r="O2084" i="14"/>
  <c r="N2084" i="14"/>
  <c r="AF2083" i="14"/>
  <c r="AE2083" i="14"/>
  <c r="AD2083" i="14"/>
  <c r="AA2083" i="14"/>
  <c r="V2083" i="14"/>
  <c r="U2083" i="14"/>
  <c r="T2083" i="14"/>
  <c r="O2083" i="14"/>
  <c r="N2083" i="14"/>
  <c r="AF2082" i="14"/>
  <c r="AE2082" i="14"/>
  <c r="AD2082" i="14"/>
  <c r="AA2082" i="14"/>
  <c r="V2082" i="14"/>
  <c r="U2082" i="14"/>
  <c r="T2082" i="14"/>
  <c r="O2082" i="14"/>
  <c r="N2082" i="14"/>
  <c r="AF2081" i="14"/>
  <c r="AE2081" i="14"/>
  <c r="AD2081" i="14"/>
  <c r="AA2081" i="14"/>
  <c r="V2081" i="14"/>
  <c r="U2081" i="14"/>
  <c r="T2081" i="14"/>
  <c r="O2081" i="14"/>
  <c r="N2081" i="14"/>
  <c r="AF2080" i="14"/>
  <c r="AE2080" i="14"/>
  <c r="AD2080" i="14"/>
  <c r="AA2080" i="14"/>
  <c r="V2080" i="14"/>
  <c r="U2080" i="14"/>
  <c r="T2080" i="14"/>
  <c r="O2080" i="14"/>
  <c r="N2080" i="14"/>
  <c r="AF2079" i="14"/>
  <c r="AE2079" i="14"/>
  <c r="AD2079" i="14"/>
  <c r="AA2079" i="14"/>
  <c r="V2079" i="14"/>
  <c r="U2079" i="14"/>
  <c r="T2079" i="14"/>
  <c r="O2079" i="14"/>
  <c r="N2079" i="14"/>
  <c r="AF2078" i="14"/>
  <c r="AE2078" i="14"/>
  <c r="AD2078" i="14"/>
  <c r="AA2078" i="14"/>
  <c r="V2078" i="14"/>
  <c r="U2078" i="14"/>
  <c r="T2078" i="14"/>
  <c r="O2078" i="14"/>
  <c r="N2078" i="14"/>
  <c r="AF2077" i="14"/>
  <c r="AE2077" i="14"/>
  <c r="AD2077" i="14"/>
  <c r="AA2077" i="14"/>
  <c r="V2077" i="14"/>
  <c r="U2077" i="14"/>
  <c r="T2077" i="14"/>
  <c r="O2077" i="14"/>
  <c r="N2077" i="14"/>
  <c r="AF2076" i="14"/>
  <c r="AE2076" i="14"/>
  <c r="AD2076" i="14"/>
  <c r="AA2076" i="14"/>
  <c r="V2076" i="14"/>
  <c r="U2076" i="14"/>
  <c r="T2076" i="14"/>
  <c r="O2076" i="14"/>
  <c r="N2076" i="14"/>
  <c r="AF2075" i="14"/>
  <c r="AE2075" i="14"/>
  <c r="AD2075" i="14"/>
  <c r="AA2075" i="14"/>
  <c r="V2075" i="14"/>
  <c r="U2075" i="14"/>
  <c r="T2075" i="14"/>
  <c r="O2075" i="14"/>
  <c r="N2075" i="14"/>
  <c r="AF2074" i="14"/>
  <c r="AE2074" i="14"/>
  <c r="AD2074" i="14"/>
  <c r="AA2074" i="14"/>
  <c r="V2074" i="14"/>
  <c r="U2074" i="14"/>
  <c r="T2074" i="14"/>
  <c r="O2074" i="14"/>
  <c r="N2074" i="14"/>
  <c r="AF2073" i="14"/>
  <c r="AE2073" i="14"/>
  <c r="AD2073" i="14"/>
  <c r="AA2073" i="14"/>
  <c r="V2073" i="14"/>
  <c r="U2073" i="14"/>
  <c r="T2073" i="14"/>
  <c r="O2073" i="14"/>
  <c r="N2073" i="14"/>
  <c r="AF2072" i="14"/>
  <c r="AE2072" i="14"/>
  <c r="AD2072" i="14"/>
  <c r="AA2072" i="14"/>
  <c r="V2072" i="14"/>
  <c r="U2072" i="14"/>
  <c r="T2072" i="14"/>
  <c r="O2072" i="14"/>
  <c r="N2072" i="14"/>
  <c r="AF2071" i="14"/>
  <c r="AE2071" i="14"/>
  <c r="AD2071" i="14"/>
  <c r="AA2071" i="14"/>
  <c r="V2071" i="14"/>
  <c r="U2071" i="14"/>
  <c r="T2071" i="14"/>
  <c r="O2071" i="14"/>
  <c r="N2071" i="14"/>
  <c r="AF2070" i="14"/>
  <c r="AE2070" i="14"/>
  <c r="AD2070" i="14"/>
  <c r="AA2070" i="14"/>
  <c r="V2070" i="14"/>
  <c r="U2070" i="14"/>
  <c r="T2070" i="14"/>
  <c r="O2070" i="14"/>
  <c r="N2070" i="14"/>
  <c r="AF2069" i="14"/>
  <c r="AE2069" i="14"/>
  <c r="AD2069" i="14"/>
  <c r="AA2069" i="14"/>
  <c r="V2069" i="14"/>
  <c r="U2069" i="14"/>
  <c r="T2069" i="14"/>
  <c r="O2069" i="14"/>
  <c r="N2069" i="14"/>
  <c r="AF2068" i="14"/>
  <c r="AE2068" i="14"/>
  <c r="AD2068" i="14"/>
  <c r="AA2068" i="14"/>
  <c r="V2068" i="14"/>
  <c r="U2068" i="14"/>
  <c r="T2068" i="14"/>
  <c r="O2068" i="14"/>
  <c r="N2068" i="14"/>
  <c r="AF2067" i="14"/>
  <c r="AE2067" i="14"/>
  <c r="AD2067" i="14"/>
  <c r="AA2067" i="14"/>
  <c r="V2067" i="14"/>
  <c r="U2067" i="14"/>
  <c r="T2067" i="14"/>
  <c r="O2067" i="14"/>
  <c r="N2067" i="14"/>
  <c r="AF2066" i="14"/>
  <c r="AE2066" i="14"/>
  <c r="AD2066" i="14"/>
  <c r="AA2066" i="14"/>
  <c r="V2066" i="14"/>
  <c r="U2066" i="14"/>
  <c r="T2066" i="14"/>
  <c r="O2066" i="14"/>
  <c r="N2066" i="14"/>
  <c r="AF2065" i="14"/>
  <c r="AE2065" i="14"/>
  <c r="AD2065" i="14"/>
  <c r="AA2065" i="14"/>
  <c r="V2065" i="14"/>
  <c r="U2065" i="14"/>
  <c r="T2065" i="14"/>
  <c r="O2065" i="14"/>
  <c r="N2065" i="14"/>
  <c r="AF2064" i="14"/>
  <c r="AE2064" i="14"/>
  <c r="AD2064" i="14"/>
  <c r="AA2064" i="14"/>
  <c r="V2064" i="14"/>
  <c r="U2064" i="14"/>
  <c r="T2064" i="14"/>
  <c r="O2064" i="14"/>
  <c r="N2064" i="14"/>
  <c r="AF2063" i="14"/>
  <c r="AE2063" i="14"/>
  <c r="AD2063" i="14"/>
  <c r="AA2063" i="14"/>
  <c r="V2063" i="14"/>
  <c r="U2063" i="14"/>
  <c r="T2063" i="14"/>
  <c r="O2063" i="14"/>
  <c r="N2063" i="14"/>
  <c r="AF2062" i="14"/>
  <c r="AE2062" i="14"/>
  <c r="AD2062" i="14"/>
  <c r="AA2062" i="14"/>
  <c r="V2062" i="14"/>
  <c r="U2062" i="14"/>
  <c r="T2062" i="14"/>
  <c r="O2062" i="14"/>
  <c r="N2062" i="14"/>
  <c r="AF2061" i="14"/>
  <c r="AE2061" i="14"/>
  <c r="AD2061" i="14"/>
  <c r="AA2061" i="14"/>
  <c r="V2061" i="14"/>
  <c r="U2061" i="14"/>
  <c r="T2061" i="14"/>
  <c r="O2061" i="14"/>
  <c r="N2061" i="14"/>
  <c r="AF2060" i="14"/>
  <c r="AE2060" i="14"/>
  <c r="AD2060" i="14"/>
  <c r="AA2060" i="14"/>
  <c r="V2060" i="14"/>
  <c r="U2060" i="14"/>
  <c r="T2060" i="14"/>
  <c r="O2060" i="14"/>
  <c r="N2060" i="14"/>
  <c r="AF2059" i="14"/>
  <c r="AE2059" i="14"/>
  <c r="AD2059" i="14"/>
  <c r="AA2059" i="14"/>
  <c r="V2059" i="14"/>
  <c r="U2059" i="14"/>
  <c r="T2059" i="14"/>
  <c r="O2059" i="14"/>
  <c r="N2059" i="14"/>
  <c r="AF2058" i="14"/>
  <c r="AE2058" i="14"/>
  <c r="AD2058" i="14"/>
  <c r="AA2058" i="14"/>
  <c r="V2058" i="14"/>
  <c r="U2058" i="14"/>
  <c r="T2058" i="14"/>
  <c r="O2058" i="14"/>
  <c r="N2058" i="14"/>
  <c r="AF2057" i="14"/>
  <c r="AE2057" i="14"/>
  <c r="AD2057" i="14"/>
  <c r="AA2057" i="14"/>
  <c r="V2057" i="14"/>
  <c r="U2057" i="14"/>
  <c r="T2057" i="14"/>
  <c r="O2057" i="14"/>
  <c r="N2057" i="14"/>
  <c r="AF2056" i="14"/>
  <c r="AE2056" i="14"/>
  <c r="AD2056" i="14"/>
  <c r="AA2056" i="14"/>
  <c r="V2056" i="14"/>
  <c r="U2056" i="14"/>
  <c r="T2056" i="14"/>
  <c r="O2056" i="14"/>
  <c r="N2056" i="14"/>
  <c r="AF2055" i="14"/>
  <c r="AE2055" i="14"/>
  <c r="AD2055" i="14"/>
  <c r="AA2055" i="14"/>
  <c r="V2055" i="14"/>
  <c r="U2055" i="14"/>
  <c r="T2055" i="14"/>
  <c r="O2055" i="14"/>
  <c r="N2055" i="14"/>
  <c r="AF2054" i="14"/>
  <c r="AE2054" i="14"/>
  <c r="AD2054" i="14"/>
  <c r="AA2054" i="14"/>
  <c r="V2054" i="14"/>
  <c r="U2054" i="14"/>
  <c r="T2054" i="14"/>
  <c r="O2054" i="14"/>
  <c r="N2054" i="14"/>
  <c r="AF2053" i="14"/>
  <c r="AE2053" i="14"/>
  <c r="AD2053" i="14"/>
  <c r="AA2053" i="14"/>
  <c r="V2053" i="14"/>
  <c r="U2053" i="14"/>
  <c r="T2053" i="14"/>
  <c r="O2053" i="14"/>
  <c r="N2053" i="14"/>
  <c r="AF2052" i="14"/>
  <c r="AE2052" i="14"/>
  <c r="AD2052" i="14"/>
  <c r="AA2052" i="14"/>
  <c r="V2052" i="14"/>
  <c r="U2052" i="14"/>
  <c r="T2052" i="14"/>
  <c r="O2052" i="14"/>
  <c r="N2052" i="14"/>
  <c r="AF2051" i="14"/>
  <c r="AE2051" i="14"/>
  <c r="AD2051" i="14"/>
  <c r="AA2051" i="14"/>
  <c r="V2051" i="14"/>
  <c r="U2051" i="14"/>
  <c r="T2051" i="14"/>
  <c r="O2051" i="14"/>
  <c r="N2051" i="14"/>
  <c r="AF2050" i="14"/>
  <c r="AE2050" i="14"/>
  <c r="AD2050" i="14"/>
  <c r="AB2050" i="14" s="1"/>
  <c r="AA2050" i="14"/>
  <c r="V2050" i="14"/>
  <c r="U2050" i="14"/>
  <c r="T2050" i="14"/>
  <c r="O2050" i="14"/>
  <c r="N2050" i="14"/>
  <c r="AF2049" i="14"/>
  <c r="AE2049" i="14"/>
  <c r="AD2049" i="14"/>
  <c r="AA2049" i="14"/>
  <c r="V2049" i="14"/>
  <c r="U2049" i="14"/>
  <c r="T2049" i="14"/>
  <c r="O2049" i="14"/>
  <c r="N2049" i="14"/>
  <c r="AF2048" i="14"/>
  <c r="AE2048" i="14"/>
  <c r="AD2048" i="14"/>
  <c r="AA2048" i="14"/>
  <c r="V2048" i="14"/>
  <c r="U2048" i="14"/>
  <c r="T2048" i="14"/>
  <c r="O2048" i="14"/>
  <c r="N2048" i="14"/>
  <c r="AF2047" i="14"/>
  <c r="AE2047" i="14"/>
  <c r="AD2047" i="14"/>
  <c r="AA2047" i="14"/>
  <c r="V2047" i="14"/>
  <c r="U2047" i="14"/>
  <c r="T2047" i="14"/>
  <c r="O2047" i="14"/>
  <c r="N2047" i="14"/>
  <c r="AF2046" i="14"/>
  <c r="AE2046" i="14"/>
  <c r="AD2046" i="14"/>
  <c r="AA2046" i="14"/>
  <c r="V2046" i="14"/>
  <c r="U2046" i="14"/>
  <c r="T2046" i="14"/>
  <c r="O2046" i="14"/>
  <c r="N2046" i="14"/>
  <c r="AF2045" i="14"/>
  <c r="AE2045" i="14"/>
  <c r="AD2045" i="14"/>
  <c r="AA2045" i="14"/>
  <c r="V2045" i="14"/>
  <c r="U2045" i="14"/>
  <c r="T2045" i="14"/>
  <c r="O2045" i="14"/>
  <c r="N2045" i="14"/>
  <c r="AF2044" i="14"/>
  <c r="AE2044" i="14"/>
  <c r="AD2044" i="14"/>
  <c r="AA2044" i="14"/>
  <c r="V2044" i="14"/>
  <c r="U2044" i="14"/>
  <c r="T2044" i="14"/>
  <c r="O2044" i="14"/>
  <c r="N2044" i="14"/>
  <c r="AF2043" i="14"/>
  <c r="AE2043" i="14"/>
  <c r="AD2043" i="14"/>
  <c r="AA2043" i="14"/>
  <c r="V2043" i="14"/>
  <c r="U2043" i="14"/>
  <c r="T2043" i="14"/>
  <c r="O2043" i="14"/>
  <c r="N2043" i="14"/>
  <c r="AF2042" i="14"/>
  <c r="AE2042" i="14"/>
  <c r="AD2042" i="14"/>
  <c r="AA2042" i="14"/>
  <c r="V2042" i="14"/>
  <c r="U2042" i="14"/>
  <c r="T2042" i="14"/>
  <c r="O2042" i="14"/>
  <c r="N2042" i="14"/>
  <c r="AF2041" i="14"/>
  <c r="AE2041" i="14"/>
  <c r="AD2041" i="14"/>
  <c r="AA2041" i="14"/>
  <c r="V2041" i="14"/>
  <c r="U2041" i="14"/>
  <c r="T2041" i="14"/>
  <c r="O2041" i="14"/>
  <c r="N2041" i="14"/>
  <c r="AF2040" i="14"/>
  <c r="AE2040" i="14"/>
  <c r="AD2040" i="14"/>
  <c r="AA2040" i="14"/>
  <c r="V2040" i="14"/>
  <c r="U2040" i="14"/>
  <c r="T2040" i="14"/>
  <c r="O2040" i="14"/>
  <c r="N2040" i="14"/>
  <c r="AF2039" i="14"/>
  <c r="AE2039" i="14"/>
  <c r="AD2039" i="14"/>
  <c r="AA2039" i="14"/>
  <c r="V2039" i="14"/>
  <c r="U2039" i="14"/>
  <c r="T2039" i="14"/>
  <c r="O2039" i="14"/>
  <c r="N2039" i="14"/>
  <c r="AF2038" i="14"/>
  <c r="AE2038" i="14"/>
  <c r="AD2038" i="14"/>
  <c r="AA2038" i="14"/>
  <c r="V2038" i="14"/>
  <c r="U2038" i="14"/>
  <c r="T2038" i="14"/>
  <c r="O2038" i="14"/>
  <c r="N2038" i="14"/>
  <c r="AF2037" i="14"/>
  <c r="AE2037" i="14"/>
  <c r="AD2037" i="14"/>
  <c r="AA2037" i="14"/>
  <c r="V2037" i="14"/>
  <c r="U2037" i="14"/>
  <c r="T2037" i="14"/>
  <c r="O2037" i="14"/>
  <c r="N2037" i="14"/>
  <c r="AF2036" i="14"/>
  <c r="AE2036" i="14"/>
  <c r="AD2036" i="14"/>
  <c r="AA2036" i="14"/>
  <c r="V2036" i="14"/>
  <c r="U2036" i="14"/>
  <c r="T2036" i="14"/>
  <c r="O2036" i="14"/>
  <c r="N2036" i="14"/>
  <c r="AF2035" i="14"/>
  <c r="AE2035" i="14"/>
  <c r="AD2035" i="14"/>
  <c r="AA2035" i="14"/>
  <c r="V2035" i="14"/>
  <c r="U2035" i="14"/>
  <c r="T2035" i="14"/>
  <c r="O2035" i="14"/>
  <c r="N2035" i="14"/>
  <c r="AF2034" i="14"/>
  <c r="AE2034" i="14"/>
  <c r="AD2034" i="14"/>
  <c r="AA2034" i="14"/>
  <c r="V2034" i="14"/>
  <c r="U2034" i="14"/>
  <c r="T2034" i="14"/>
  <c r="O2034" i="14"/>
  <c r="N2034" i="14"/>
  <c r="AF2033" i="14"/>
  <c r="AE2033" i="14"/>
  <c r="AD2033" i="14"/>
  <c r="AA2033" i="14"/>
  <c r="V2033" i="14"/>
  <c r="U2033" i="14"/>
  <c r="T2033" i="14"/>
  <c r="O2033" i="14"/>
  <c r="N2033" i="14"/>
  <c r="AF2032" i="14"/>
  <c r="AE2032" i="14"/>
  <c r="AD2032" i="14"/>
  <c r="AA2032" i="14"/>
  <c r="V2032" i="14"/>
  <c r="U2032" i="14"/>
  <c r="T2032" i="14"/>
  <c r="O2032" i="14"/>
  <c r="N2032" i="14"/>
  <c r="AF2031" i="14"/>
  <c r="AE2031" i="14"/>
  <c r="AD2031" i="14"/>
  <c r="AA2031" i="14"/>
  <c r="V2031" i="14"/>
  <c r="U2031" i="14"/>
  <c r="T2031" i="14"/>
  <c r="O2031" i="14"/>
  <c r="N2031" i="14"/>
  <c r="AF2030" i="14"/>
  <c r="AE2030" i="14"/>
  <c r="AD2030" i="14"/>
  <c r="AA2030" i="14"/>
  <c r="V2030" i="14"/>
  <c r="U2030" i="14"/>
  <c r="T2030" i="14"/>
  <c r="O2030" i="14"/>
  <c r="N2030" i="14"/>
  <c r="AF2029" i="14"/>
  <c r="AE2029" i="14"/>
  <c r="AD2029" i="14"/>
  <c r="AA2029" i="14"/>
  <c r="V2029" i="14"/>
  <c r="U2029" i="14"/>
  <c r="T2029" i="14"/>
  <c r="O2029" i="14"/>
  <c r="N2029" i="14"/>
  <c r="AF2028" i="14"/>
  <c r="AE2028" i="14"/>
  <c r="AD2028" i="14"/>
  <c r="AA2028" i="14"/>
  <c r="V2028" i="14"/>
  <c r="U2028" i="14"/>
  <c r="T2028" i="14"/>
  <c r="O2028" i="14"/>
  <c r="N2028" i="14"/>
  <c r="AF2027" i="14"/>
  <c r="AE2027" i="14"/>
  <c r="AD2027" i="14"/>
  <c r="AA2027" i="14"/>
  <c r="V2027" i="14"/>
  <c r="U2027" i="14"/>
  <c r="T2027" i="14"/>
  <c r="O2027" i="14"/>
  <c r="N2027" i="14"/>
  <c r="AF2026" i="14"/>
  <c r="AE2026" i="14"/>
  <c r="AD2026" i="14"/>
  <c r="AA2026" i="14"/>
  <c r="V2026" i="14"/>
  <c r="U2026" i="14"/>
  <c r="T2026" i="14"/>
  <c r="O2026" i="14"/>
  <c r="N2026" i="14"/>
  <c r="AF2025" i="14"/>
  <c r="AE2025" i="14"/>
  <c r="AD2025" i="14"/>
  <c r="AA2025" i="14"/>
  <c r="V2025" i="14"/>
  <c r="U2025" i="14"/>
  <c r="T2025" i="14"/>
  <c r="O2025" i="14"/>
  <c r="N2025" i="14"/>
  <c r="AF2024" i="14"/>
  <c r="AE2024" i="14"/>
  <c r="AD2024" i="14"/>
  <c r="AA2024" i="14"/>
  <c r="V2024" i="14"/>
  <c r="U2024" i="14"/>
  <c r="T2024" i="14"/>
  <c r="O2024" i="14"/>
  <c r="N2024" i="14"/>
  <c r="AF2023" i="14"/>
  <c r="AE2023" i="14"/>
  <c r="AD2023" i="14"/>
  <c r="AA2023" i="14"/>
  <c r="V2023" i="14"/>
  <c r="U2023" i="14"/>
  <c r="T2023" i="14"/>
  <c r="O2023" i="14"/>
  <c r="N2023" i="14"/>
  <c r="AF2022" i="14"/>
  <c r="AE2022" i="14"/>
  <c r="AD2022" i="14"/>
  <c r="AC2022" i="14" s="1"/>
  <c r="AA2022" i="14"/>
  <c r="V2022" i="14"/>
  <c r="U2022" i="14"/>
  <c r="T2022" i="14"/>
  <c r="O2022" i="14"/>
  <c r="N2022" i="14"/>
  <c r="AF2021" i="14"/>
  <c r="AE2021" i="14"/>
  <c r="AD2021" i="14"/>
  <c r="AA2021" i="14"/>
  <c r="V2021" i="14"/>
  <c r="U2021" i="14"/>
  <c r="T2021" i="14"/>
  <c r="O2021" i="14"/>
  <c r="N2021" i="14"/>
  <c r="AF2020" i="14"/>
  <c r="AE2020" i="14"/>
  <c r="AD2020" i="14"/>
  <c r="AB2020" i="14" s="1"/>
  <c r="AA2020" i="14"/>
  <c r="V2020" i="14"/>
  <c r="U2020" i="14"/>
  <c r="T2020" i="14"/>
  <c r="O2020" i="14"/>
  <c r="N2020" i="14"/>
  <c r="AF2019" i="14"/>
  <c r="AE2019" i="14"/>
  <c r="AD2019" i="14"/>
  <c r="AA2019" i="14"/>
  <c r="V2019" i="14"/>
  <c r="U2019" i="14"/>
  <c r="T2019" i="14"/>
  <c r="O2019" i="14"/>
  <c r="N2019" i="14"/>
  <c r="AF2018" i="14"/>
  <c r="AE2018" i="14"/>
  <c r="AD2018" i="14"/>
  <c r="AA2018" i="14"/>
  <c r="V2018" i="14"/>
  <c r="U2018" i="14"/>
  <c r="T2018" i="14"/>
  <c r="O2018" i="14"/>
  <c r="N2018" i="14"/>
  <c r="AF2017" i="14"/>
  <c r="AE2017" i="14"/>
  <c r="AD2017" i="14"/>
  <c r="AA2017" i="14"/>
  <c r="V2017" i="14"/>
  <c r="U2017" i="14"/>
  <c r="T2017" i="14"/>
  <c r="O2017" i="14"/>
  <c r="N2017" i="14"/>
  <c r="AF2016" i="14"/>
  <c r="AE2016" i="14"/>
  <c r="AD2016" i="14"/>
  <c r="AA2016" i="14"/>
  <c r="V2016" i="14"/>
  <c r="U2016" i="14"/>
  <c r="T2016" i="14"/>
  <c r="O2016" i="14"/>
  <c r="N2016" i="14"/>
  <c r="AF2015" i="14"/>
  <c r="AE2015" i="14"/>
  <c r="AD2015" i="14"/>
  <c r="AA2015" i="14"/>
  <c r="V2015" i="14"/>
  <c r="U2015" i="14"/>
  <c r="T2015" i="14"/>
  <c r="O2015" i="14"/>
  <c r="N2015" i="14"/>
  <c r="AF2014" i="14"/>
  <c r="AE2014" i="14"/>
  <c r="AD2014" i="14"/>
  <c r="AA2014" i="14"/>
  <c r="V2014" i="14"/>
  <c r="U2014" i="14"/>
  <c r="T2014" i="14"/>
  <c r="O2014" i="14"/>
  <c r="N2014" i="14"/>
  <c r="AF2013" i="14"/>
  <c r="AE2013" i="14"/>
  <c r="AD2013" i="14"/>
  <c r="AA2013" i="14"/>
  <c r="V2013" i="14"/>
  <c r="U2013" i="14"/>
  <c r="T2013" i="14"/>
  <c r="O2013" i="14"/>
  <c r="N2013" i="14"/>
  <c r="AF2012" i="14"/>
  <c r="AE2012" i="14"/>
  <c r="AD2012" i="14"/>
  <c r="AA2012" i="14"/>
  <c r="V2012" i="14"/>
  <c r="U2012" i="14"/>
  <c r="T2012" i="14"/>
  <c r="O2012" i="14"/>
  <c r="N2012" i="14"/>
  <c r="AF2011" i="14"/>
  <c r="AE2011" i="14"/>
  <c r="AD2011" i="14"/>
  <c r="AA2011" i="14"/>
  <c r="V2011" i="14"/>
  <c r="U2011" i="14"/>
  <c r="T2011" i="14"/>
  <c r="O2011" i="14"/>
  <c r="N2011" i="14"/>
  <c r="AF2010" i="14"/>
  <c r="AE2010" i="14"/>
  <c r="AD2010" i="14"/>
  <c r="AA2010" i="14"/>
  <c r="V2010" i="14"/>
  <c r="U2010" i="14"/>
  <c r="T2010" i="14"/>
  <c r="O2010" i="14"/>
  <c r="N2010" i="14"/>
  <c r="AF2009" i="14"/>
  <c r="AE2009" i="14"/>
  <c r="AD2009" i="14"/>
  <c r="AA2009" i="14"/>
  <c r="V2009" i="14"/>
  <c r="U2009" i="14"/>
  <c r="T2009" i="14"/>
  <c r="O2009" i="14"/>
  <c r="N2009" i="14"/>
  <c r="AF2008" i="14"/>
  <c r="AE2008" i="14"/>
  <c r="AD2008" i="14"/>
  <c r="AA2008" i="14"/>
  <c r="V2008" i="14"/>
  <c r="U2008" i="14"/>
  <c r="T2008" i="14"/>
  <c r="O2008" i="14"/>
  <c r="N2008" i="14"/>
  <c r="AF2007" i="14"/>
  <c r="AE2007" i="14"/>
  <c r="AD2007" i="14"/>
  <c r="AA2007" i="14"/>
  <c r="V2007" i="14"/>
  <c r="U2007" i="14"/>
  <c r="T2007" i="14"/>
  <c r="O2007" i="14"/>
  <c r="N2007" i="14"/>
  <c r="AF2006" i="14"/>
  <c r="AE2006" i="14"/>
  <c r="AD2006" i="14"/>
  <c r="AA2006" i="14"/>
  <c r="V2006" i="14"/>
  <c r="U2006" i="14"/>
  <c r="T2006" i="14"/>
  <c r="O2006" i="14"/>
  <c r="N2006" i="14"/>
  <c r="AF2005" i="14"/>
  <c r="AE2005" i="14"/>
  <c r="AD2005" i="14"/>
  <c r="AA2005" i="14"/>
  <c r="V2005" i="14"/>
  <c r="U2005" i="14"/>
  <c r="T2005" i="14"/>
  <c r="O2005" i="14"/>
  <c r="N2005" i="14"/>
  <c r="AF2004" i="14"/>
  <c r="AE2004" i="14"/>
  <c r="AD2004" i="14"/>
  <c r="AA2004" i="14"/>
  <c r="V2004" i="14"/>
  <c r="U2004" i="14"/>
  <c r="T2004" i="14"/>
  <c r="O2004" i="14"/>
  <c r="N2004" i="14"/>
  <c r="AF2003" i="14"/>
  <c r="AE2003" i="14"/>
  <c r="AD2003" i="14"/>
  <c r="AA2003" i="14"/>
  <c r="V2003" i="14"/>
  <c r="U2003" i="14"/>
  <c r="T2003" i="14"/>
  <c r="O2003" i="14"/>
  <c r="N2003" i="14"/>
  <c r="AF2002" i="14"/>
  <c r="AE2002" i="14"/>
  <c r="AD2002" i="14"/>
  <c r="AA2002" i="14"/>
  <c r="V2002" i="14"/>
  <c r="U2002" i="14"/>
  <c r="T2002" i="14"/>
  <c r="O2002" i="14"/>
  <c r="N2002" i="14"/>
  <c r="AF2001" i="14"/>
  <c r="AE2001" i="14"/>
  <c r="AD2001" i="14"/>
  <c r="AA2001" i="14"/>
  <c r="V2001" i="14"/>
  <c r="U2001" i="14"/>
  <c r="T2001" i="14"/>
  <c r="O2001" i="14"/>
  <c r="N2001" i="14"/>
  <c r="AF2000" i="14"/>
  <c r="AE2000" i="14"/>
  <c r="AD2000" i="14"/>
  <c r="AA2000" i="14"/>
  <c r="V2000" i="14"/>
  <c r="U2000" i="14"/>
  <c r="T2000" i="14"/>
  <c r="O2000" i="14"/>
  <c r="N2000" i="14"/>
  <c r="AF1999" i="14"/>
  <c r="AE1999" i="14"/>
  <c r="AD1999" i="14"/>
  <c r="AA1999" i="14"/>
  <c r="V1999" i="14"/>
  <c r="U1999" i="14"/>
  <c r="T1999" i="14"/>
  <c r="O1999" i="14"/>
  <c r="N1999" i="14"/>
  <c r="AF1998" i="14"/>
  <c r="AE1998" i="14"/>
  <c r="AD1998" i="14"/>
  <c r="AA1998" i="14"/>
  <c r="V1998" i="14"/>
  <c r="U1998" i="14"/>
  <c r="T1998" i="14"/>
  <c r="O1998" i="14"/>
  <c r="N1998" i="14"/>
  <c r="AF1997" i="14"/>
  <c r="AE1997" i="14"/>
  <c r="AD1997" i="14"/>
  <c r="AA1997" i="14"/>
  <c r="V1997" i="14"/>
  <c r="U1997" i="14"/>
  <c r="T1997" i="14"/>
  <c r="O1997" i="14"/>
  <c r="N1997" i="14"/>
  <c r="AF1996" i="14"/>
  <c r="AE1996" i="14"/>
  <c r="AD1996" i="14"/>
  <c r="AA1996" i="14"/>
  <c r="V1996" i="14"/>
  <c r="U1996" i="14"/>
  <c r="T1996" i="14"/>
  <c r="O1996" i="14"/>
  <c r="N1996" i="14"/>
  <c r="AF1995" i="14"/>
  <c r="AE1995" i="14"/>
  <c r="AD1995" i="14"/>
  <c r="AA1995" i="14"/>
  <c r="V1995" i="14"/>
  <c r="U1995" i="14"/>
  <c r="T1995" i="14"/>
  <c r="O1995" i="14"/>
  <c r="N1995" i="14"/>
  <c r="AF1994" i="14"/>
  <c r="AE1994" i="14"/>
  <c r="AD1994" i="14"/>
  <c r="AA1994" i="14"/>
  <c r="V1994" i="14"/>
  <c r="U1994" i="14"/>
  <c r="T1994" i="14"/>
  <c r="O1994" i="14"/>
  <c r="N1994" i="14"/>
  <c r="AF1993" i="14"/>
  <c r="AE1993" i="14"/>
  <c r="AD1993" i="14"/>
  <c r="AA1993" i="14"/>
  <c r="V1993" i="14"/>
  <c r="U1993" i="14"/>
  <c r="T1993" i="14"/>
  <c r="O1993" i="14"/>
  <c r="N1993" i="14"/>
  <c r="AF1992" i="14"/>
  <c r="AE1992" i="14"/>
  <c r="AD1992" i="14"/>
  <c r="AA1992" i="14"/>
  <c r="V1992" i="14"/>
  <c r="U1992" i="14"/>
  <c r="T1992" i="14"/>
  <c r="O1992" i="14"/>
  <c r="N1992" i="14"/>
  <c r="AF1991" i="14"/>
  <c r="AE1991" i="14"/>
  <c r="AD1991" i="14"/>
  <c r="AA1991" i="14"/>
  <c r="V1991" i="14"/>
  <c r="U1991" i="14"/>
  <c r="T1991" i="14"/>
  <c r="O1991" i="14"/>
  <c r="N1991" i="14"/>
  <c r="AF1990" i="14"/>
  <c r="AE1990" i="14"/>
  <c r="AD1990" i="14"/>
  <c r="AA1990" i="14"/>
  <c r="V1990" i="14"/>
  <c r="U1990" i="14"/>
  <c r="T1990" i="14"/>
  <c r="O1990" i="14"/>
  <c r="N1990" i="14"/>
  <c r="AF1989" i="14"/>
  <c r="AE1989" i="14"/>
  <c r="AD1989" i="14"/>
  <c r="AA1989" i="14"/>
  <c r="V1989" i="14"/>
  <c r="U1989" i="14"/>
  <c r="T1989" i="14"/>
  <c r="O1989" i="14"/>
  <c r="N1989" i="14"/>
  <c r="AF1988" i="14"/>
  <c r="AE1988" i="14"/>
  <c r="AD1988" i="14"/>
  <c r="AA1988" i="14"/>
  <c r="V1988" i="14"/>
  <c r="U1988" i="14"/>
  <c r="T1988" i="14"/>
  <c r="O1988" i="14"/>
  <c r="N1988" i="14"/>
  <c r="AF1987" i="14"/>
  <c r="AE1987" i="14"/>
  <c r="AD1987" i="14"/>
  <c r="AA1987" i="14"/>
  <c r="V1987" i="14"/>
  <c r="U1987" i="14"/>
  <c r="T1987" i="14"/>
  <c r="O1987" i="14"/>
  <c r="N1987" i="14"/>
  <c r="AF1986" i="14"/>
  <c r="AE1986" i="14"/>
  <c r="AD1986" i="14"/>
  <c r="AA1986" i="14"/>
  <c r="V1986" i="14"/>
  <c r="U1986" i="14"/>
  <c r="T1986" i="14"/>
  <c r="O1986" i="14"/>
  <c r="N1986" i="14"/>
  <c r="AF1985" i="14"/>
  <c r="AE1985" i="14"/>
  <c r="AD1985" i="14"/>
  <c r="AA1985" i="14"/>
  <c r="V1985" i="14"/>
  <c r="U1985" i="14"/>
  <c r="T1985" i="14"/>
  <c r="O1985" i="14"/>
  <c r="N1985" i="14"/>
  <c r="AF1984" i="14"/>
  <c r="AE1984" i="14"/>
  <c r="AD1984" i="14"/>
  <c r="AA1984" i="14"/>
  <c r="V1984" i="14"/>
  <c r="U1984" i="14"/>
  <c r="T1984" i="14"/>
  <c r="O1984" i="14"/>
  <c r="N1984" i="14"/>
  <c r="AF1983" i="14"/>
  <c r="AE1983" i="14"/>
  <c r="AD1983" i="14"/>
  <c r="AB1983" i="14" s="1"/>
  <c r="AA1983" i="14"/>
  <c r="V1983" i="14"/>
  <c r="U1983" i="14"/>
  <c r="T1983" i="14"/>
  <c r="O1983" i="14"/>
  <c r="N1983" i="14"/>
  <c r="AF1982" i="14"/>
  <c r="AE1982" i="14"/>
  <c r="AD1982" i="14"/>
  <c r="AA1982" i="14"/>
  <c r="V1982" i="14"/>
  <c r="U1982" i="14"/>
  <c r="T1982" i="14"/>
  <c r="O1982" i="14"/>
  <c r="N1982" i="14"/>
  <c r="AF1981" i="14"/>
  <c r="AE1981" i="14"/>
  <c r="AD1981" i="14"/>
  <c r="AA1981" i="14"/>
  <c r="V1981" i="14"/>
  <c r="U1981" i="14"/>
  <c r="T1981" i="14"/>
  <c r="O1981" i="14"/>
  <c r="N1981" i="14"/>
  <c r="AF1980" i="14"/>
  <c r="AE1980" i="14"/>
  <c r="AD1980" i="14"/>
  <c r="AA1980" i="14"/>
  <c r="V1980" i="14"/>
  <c r="U1980" i="14"/>
  <c r="T1980" i="14"/>
  <c r="O1980" i="14"/>
  <c r="N1980" i="14"/>
  <c r="AF1979" i="14"/>
  <c r="AE1979" i="14"/>
  <c r="AD1979" i="14"/>
  <c r="AA1979" i="14"/>
  <c r="V1979" i="14"/>
  <c r="U1979" i="14"/>
  <c r="T1979" i="14"/>
  <c r="O1979" i="14"/>
  <c r="N1979" i="14"/>
  <c r="AF1978" i="14"/>
  <c r="AE1978" i="14"/>
  <c r="AD1978" i="14"/>
  <c r="AA1978" i="14"/>
  <c r="V1978" i="14"/>
  <c r="U1978" i="14"/>
  <c r="T1978" i="14"/>
  <c r="O1978" i="14"/>
  <c r="N1978" i="14"/>
  <c r="AF1977" i="14"/>
  <c r="AE1977" i="14"/>
  <c r="AD1977" i="14"/>
  <c r="AA1977" i="14"/>
  <c r="V1977" i="14"/>
  <c r="U1977" i="14"/>
  <c r="T1977" i="14"/>
  <c r="O1977" i="14"/>
  <c r="N1977" i="14"/>
  <c r="AF1976" i="14"/>
  <c r="AE1976" i="14"/>
  <c r="AD1976" i="14"/>
  <c r="AB1976" i="14" s="1"/>
  <c r="AA1976" i="14"/>
  <c r="V1976" i="14"/>
  <c r="U1976" i="14"/>
  <c r="T1976" i="14"/>
  <c r="O1976" i="14"/>
  <c r="N1976" i="14"/>
  <c r="AF1975" i="14"/>
  <c r="AE1975" i="14"/>
  <c r="AD1975" i="14"/>
  <c r="AA1975" i="14"/>
  <c r="V1975" i="14"/>
  <c r="U1975" i="14"/>
  <c r="T1975" i="14"/>
  <c r="O1975" i="14"/>
  <c r="N1975" i="14"/>
  <c r="AF1974" i="14"/>
  <c r="AE1974" i="14"/>
  <c r="AD1974" i="14"/>
  <c r="AA1974" i="14"/>
  <c r="V1974" i="14"/>
  <c r="U1974" i="14"/>
  <c r="T1974" i="14"/>
  <c r="O1974" i="14"/>
  <c r="N1974" i="14"/>
  <c r="AF1973" i="14"/>
  <c r="AE1973" i="14"/>
  <c r="AD1973" i="14"/>
  <c r="AA1973" i="14"/>
  <c r="V1973" i="14"/>
  <c r="U1973" i="14"/>
  <c r="T1973" i="14"/>
  <c r="O1973" i="14"/>
  <c r="N1973" i="14"/>
  <c r="AF1972" i="14"/>
  <c r="AE1972" i="14"/>
  <c r="AD1972" i="14"/>
  <c r="AA1972" i="14"/>
  <c r="V1972" i="14"/>
  <c r="U1972" i="14"/>
  <c r="T1972" i="14"/>
  <c r="O1972" i="14"/>
  <c r="N1972" i="14"/>
  <c r="AF1971" i="14"/>
  <c r="AE1971" i="14"/>
  <c r="AD1971" i="14"/>
  <c r="AA1971" i="14"/>
  <c r="V1971" i="14"/>
  <c r="U1971" i="14"/>
  <c r="T1971" i="14"/>
  <c r="O1971" i="14"/>
  <c r="N1971" i="14"/>
  <c r="AF1970" i="14"/>
  <c r="AE1970" i="14"/>
  <c r="AD1970" i="14"/>
  <c r="AA1970" i="14"/>
  <c r="V1970" i="14"/>
  <c r="U1970" i="14"/>
  <c r="T1970" i="14"/>
  <c r="O1970" i="14"/>
  <c r="N1970" i="14"/>
  <c r="AF1969" i="14"/>
  <c r="AE1969" i="14"/>
  <c r="AD1969" i="14"/>
  <c r="AA1969" i="14"/>
  <c r="V1969" i="14"/>
  <c r="U1969" i="14"/>
  <c r="T1969" i="14"/>
  <c r="O1969" i="14"/>
  <c r="N1969" i="14"/>
  <c r="AF1968" i="14"/>
  <c r="AE1968" i="14"/>
  <c r="AD1968" i="14"/>
  <c r="AA1968" i="14"/>
  <c r="V1968" i="14"/>
  <c r="U1968" i="14"/>
  <c r="T1968" i="14"/>
  <c r="O1968" i="14"/>
  <c r="N1968" i="14"/>
  <c r="AF1967" i="14"/>
  <c r="AE1967" i="14"/>
  <c r="AD1967" i="14"/>
  <c r="AA1967" i="14"/>
  <c r="V1967" i="14"/>
  <c r="U1967" i="14"/>
  <c r="T1967" i="14"/>
  <c r="O1967" i="14"/>
  <c r="N1967" i="14"/>
  <c r="AF1966" i="14"/>
  <c r="AE1966" i="14"/>
  <c r="AD1966" i="14"/>
  <c r="AA1966" i="14"/>
  <c r="V1966" i="14"/>
  <c r="U1966" i="14"/>
  <c r="T1966" i="14"/>
  <c r="O1966" i="14"/>
  <c r="N1966" i="14"/>
  <c r="AF1965" i="14"/>
  <c r="AE1965" i="14"/>
  <c r="AD1965" i="14"/>
  <c r="AA1965" i="14"/>
  <c r="V1965" i="14"/>
  <c r="U1965" i="14"/>
  <c r="T1965" i="14"/>
  <c r="O1965" i="14"/>
  <c r="N1965" i="14"/>
  <c r="AF1964" i="14"/>
  <c r="AE1964" i="14"/>
  <c r="AD1964" i="14"/>
  <c r="AA1964" i="14"/>
  <c r="V1964" i="14"/>
  <c r="U1964" i="14"/>
  <c r="T1964" i="14"/>
  <c r="O1964" i="14"/>
  <c r="N1964" i="14"/>
  <c r="AF1963" i="14"/>
  <c r="AE1963" i="14"/>
  <c r="AD1963" i="14"/>
  <c r="AA1963" i="14"/>
  <c r="V1963" i="14"/>
  <c r="U1963" i="14"/>
  <c r="T1963" i="14"/>
  <c r="O1963" i="14"/>
  <c r="N1963" i="14"/>
  <c r="AF1962" i="14"/>
  <c r="AE1962" i="14"/>
  <c r="AD1962" i="14"/>
  <c r="AA1962" i="14"/>
  <c r="V1962" i="14"/>
  <c r="U1962" i="14"/>
  <c r="T1962" i="14"/>
  <c r="O1962" i="14"/>
  <c r="N1962" i="14"/>
  <c r="AF1961" i="14"/>
  <c r="AE1961" i="14"/>
  <c r="AD1961" i="14"/>
  <c r="AA1961" i="14"/>
  <c r="V1961" i="14"/>
  <c r="U1961" i="14"/>
  <c r="T1961" i="14"/>
  <c r="O1961" i="14"/>
  <c r="N1961" i="14"/>
  <c r="AF1960" i="14"/>
  <c r="AE1960" i="14"/>
  <c r="AD1960" i="14"/>
  <c r="AA1960" i="14"/>
  <c r="V1960" i="14"/>
  <c r="U1960" i="14"/>
  <c r="T1960" i="14"/>
  <c r="O1960" i="14"/>
  <c r="N1960" i="14"/>
  <c r="AF1959" i="14"/>
  <c r="AE1959" i="14"/>
  <c r="AD1959" i="14"/>
  <c r="AA1959" i="14"/>
  <c r="V1959" i="14"/>
  <c r="U1959" i="14"/>
  <c r="T1959" i="14"/>
  <c r="O1959" i="14"/>
  <c r="N1959" i="14"/>
  <c r="AF1958" i="14"/>
  <c r="AE1958" i="14"/>
  <c r="AD1958" i="14"/>
  <c r="AA1958" i="14"/>
  <c r="V1958" i="14"/>
  <c r="U1958" i="14"/>
  <c r="T1958" i="14"/>
  <c r="O1958" i="14"/>
  <c r="N1958" i="14"/>
  <c r="AF1957" i="14"/>
  <c r="AE1957" i="14"/>
  <c r="AD1957" i="14"/>
  <c r="AA1957" i="14"/>
  <c r="V1957" i="14"/>
  <c r="U1957" i="14"/>
  <c r="T1957" i="14"/>
  <c r="O1957" i="14"/>
  <c r="N1957" i="14"/>
  <c r="AF1956" i="14"/>
  <c r="AE1956" i="14"/>
  <c r="AD1956" i="14"/>
  <c r="AA1956" i="14"/>
  <c r="V1956" i="14"/>
  <c r="U1956" i="14"/>
  <c r="T1956" i="14"/>
  <c r="O1956" i="14"/>
  <c r="N1956" i="14"/>
  <c r="AF1955" i="14"/>
  <c r="AE1955" i="14"/>
  <c r="AD1955" i="14"/>
  <c r="AA1955" i="14"/>
  <c r="V1955" i="14"/>
  <c r="U1955" i="14"/>
  <c r="T1955" i="14"/>
  <c r="O1955" i="14"/>
  <c r="N1955" i="14"/>
  <c r="AF1954" i="14"/>
  <c r="AE1954" i="14"/>
  <c r="AD1954" i="14"/>
  <c r="AA1954" i="14"/>
  <c r="V1954" i="14"/>
  <c r="U1954" i="14"/>
  <c r="T1954" i="14"/>
  <c r="O1954" i="14"/>
  <c r="N1954" i="14"/>
  <c r="AF1953" i="14"/>
  <c r="AE1953" i="14"/>
  <c r="AD1953" i="14"/>
  <c r="AA1953" i="14"/>
  <c r="V1953" i="14"/>
  <c r="U1953" i="14"/>
  <c r="T1953" i="14"/>
  <c r="O1953" i="14"/>
  <c r="N1953" i="14"/>
  <c r="AF1952" i="14"/>
  <c r="AE1952" i="14"/>
  <c r="AD1952" i="14"/>
  <c r="AA1952" i="14"/>
  <c r="V1952" i="14"/>
  <c r="U1952" i="14"/>
  <c r="T1952" i="14"/>
  <c r="O1952" i="14"/>
  <c r="N1952" i="14"/>
  <c r="AF1951" i="14"/>
  <c r="AE1951" i="14"/>
  <c r="AD1951" i="14"/>
  <c r="AA1951" i="14"/>
  <c r="V1951" i="14"/>
  <c r="U1951" i="14"/>
  <c r="T1951" i="14"/>
  <c r="O1951" i="14"/>
  <c r="N1951" i="14"/>
  <c r="AF1950" i="14"/>
  <c r="AE1950" i="14"/>
  <c r="AD1950" i="14"/>
  <c r="AA1950" i="14"/>
  <c r="V1950" i="14"/>
  <c r="U1950" i="14"/>
  <c r="T1950" i="14"/>
  <c r="O1950" i="14"/>
  <c r="N1950" i="14"/>
  <c r="AF1949" i="14"/>
  <c r="AE1949" i="14"/>
  <c r="AD1949" i="14"/>
  <c r="AA1949" i="14"/>
  <c r="V1949" i="14"/>
  <c r="U1949" i="14"/>
  <c r="T1949" i="14"/>
  <c r="O1949" i="14"/>
  <c r="N1949" i="14"/>
  <c r="AF1948" i="14"/>
  <c r="AE1948" i="14"/>
  <c r="AD1948" i="14"/>
  <c r="AA1948" i="14"/>
  <c r="V1948" i="14"/>
  <c r="U1948" i="14"/>
  <c r="T1948" i="14"/>
  <c r="O1948" i="14"/>
  <c r="N1948" i="14"/>
  <c r="AF1947" i="14"/>
  <c r="AE1947" i="14"/>
  <c r="AD1947" i="14"/>
  <c r="AA1947" i="14"/>
  <c r="V1947" i="14"/>
  <c r="U1947" i="14"/>
  <c r="T1947" i="14"/>
  <c r="O1947" i="14"/>
  <c r="N1947" i="14"/>
  <c r="AF1946" i="14"/>
  <c r="AE1946" i="14"/>
  <c r="AD1946" i="14"/>
  <c r="AA1946" i="14"/>
  <c r="V1946" i="14"/>
  <c r="U1946" i="14"/>
  <c r="T1946" i="14"/>
  <c r="O1946" i="14"/>
  <c r="N1946" i="14"/>
  <c r="AF1945" i="14"/>
  <c r="AE1945" i="14"/>
  <c r="AD1945" i="14"/>
  <c r="AA1945" i="14"/>
  <c r="V1945" i="14"/>
  <c r="U1945" i="14"/>
  <c r="T1945" i="14"/>
  <c r="O1945" i="14"/>
  <c r="N1945" i="14"/>
  <c r="AF1944" i="14"/>
  <c r="AE1944" i="14"/>
  <c r="AD1944" i="14"/>
  <c r="AA1944" i="14"/>
  <c r="V1944" i="14"/>
  <c r="U1944" i="14"/>
  <c r="T1944" i="14"/>
  <c r="O1944" i="14"/>
  <c r="N1944" i="14"/>
  <c r="AF1943" i="14"/>
  <c r="AE1943" i="14"/>
  <c r="AD1943" i="14"/>
  <c r="AA1943" i="14"/>
  <c r="V1943" i="14"/>
  <c r="U1943" i="14"/>
  <c r="T1943" i="14"/>
  <c r="O1943" i="14"/>
  <c r="N1943" i="14"/>
  <c r="AF1942" i="14"/>
  <c r="AE1942" i="14"/>
  <c r="AD1942" i="14"/>
  <c r="AA1942" i="14"/>
  <c r="V1942" i="14"/>
  <c r="U1942" i="14"/>
  <c r="T1942" i="14"/>
  <c r="O1942" i="14"/>
  <c r="N1942" i="14"/>
  <c r="AF1941" i="14"/>
  <c r="AE1941" i="14"/>
  <c r="AD1941" i="14"/>
  <c r="AA1941" i="14"/>
  <c r="V1941" i="14"/>
  <c r="U1941" i="14"/>
  <c r="T1941" i="14"/>
  <c r="O1941" i="14"/>
  <c r="N1941" i="14"/>
  <c r="AF1940" i="14"/>
  <c r="AE1940" i="14"/>
  <c r="AD1940" i="14"/>
  <c r="AA1940" i="14"/>
  <c r="V1940" i="14"/>
  <c r="U1940" i="14"/>
  <c r="T1940" i="14"/>
  <c r="O1940" i="14"/>
  <c r="N1940" i="14"/>
  <c r="AF1939" i="14"/>
  <c r="AE1939" i="14"/>
  <c r="AD1939" i="14"/>
  <c r="AA1939" i="14"/>
  <c r="V1939" i="14"/>
  <c r="U1939" i="14"/>
  <c r="T1939" i="14"/>
  <c r="O1939" i="14"/>
  <c r="N1939" i="14"/>
  <c r="AF1938" i="14"/>
  <c r="AE1938" i="14"/>
  <c r="AD1938" i="14"/>
  <c r="AA1938" i="14"/>
  <c r="V1938" i="14"/>
  <c r="U1938" i="14"/>
  <c r="T1938" i="14"/>
  <c r="O1938" i="14"/>
  <c r="N1938" i="14"/>
  <c r="AF1937" i="14"/>
  <c r="AE1937" i="14"/>
  <c r="AD1937" i="14"/>
  <c r="AA1937" i="14"/>
  <c r="V1937" i="14"/>
  <c r="U1937" i="14"/>
  <c r="T1937" i="14"/>
  <c r="O1937" i="14"/>
  <c r="N1937" i="14"/>
  <c r="AF1936" i="14"/>
  <c r="AE1936" i="14"/>
  <c r="AD1936" i="14"/>
  <c r="AA1936" i="14"/>
  <c r="V1936" i="14"/>
  <c r="U1936" i="14"/>
  <c r="T1936" i="14"/>
  <c r="O1936" i="14"/>
  <c r="N1936" i="14"/>
  <c r="AF1935" i="14"/>
  <c r="AE1935" i="14"/>
  <c r="AD1935" i="14"/>
  <c r="AA1935" i="14"/>
  <c r="V1935" i="14"/>
  <c r="U1935" i="14"/>
  <c r="T1935" i="14"/>
  <c r="O1935" i="14"/>
  <c r="N1935" i="14"/>
  <c r="AF1934" i="14"/>
  <c r="AE1934" i="14"/>
  <c r="AD1934" i="14"/>
  <c r="AA1934" i="14"/>
  <c r="V1934" i="14"/>
  <c r="U1934" i="14"/>
  <c r="T1934" i="14"/>
  <c r="O1934" i="14"/>
  <c r="N1934" i="14"/>
  <c r="AF1933" i="14"/>
  <c r="AE1933" i="14"/>
  <c r="AD1933" i="14"/>
  <c r="AA1933" i="14"/>
  <c r="V1933" i="14"/>
  <c r="U1933" i="14"/>
  <c r="T1933" i="14"/>
  <c r="O1933" i="14"/>
  <c r="N1933" i="14"/>
  <c r="AF1932" i="14"/>
  <c r="AE1932" i="14"/>
  <c r="AD1932" i="14"/>
  <c r="AA1932" i="14"/>
  <c r="V1932" i="14"/>
  <c r="U1932" i="14"/>
  <c r="T1932" i="14"/>
  <c r="O1932" i="14"/>
  <c r="N1932" i="14"/>
  <c r="AF1931" i="14"/>
  <c r="AE1931" i="14"/>
  <c r="AD1931" i="14"/>
  <c r="AA1931" i="14"/>
  <c r="V1931" i="14"/>
  <c r="U1931" i="14"/>
  <c r="T1931" i="14"/>
  <c r="O1931" i="14"/>
  <c r="N1931" i="14"/>
  <c r="AF1930" i="14"/>
  <c r="AE1930" i="14"/>
  <c r="AD1930" i="14"/>
  <c r="AA1930" i="14"/>
  <c r="V1930" i="14"/>
  <c r="U1930" i="14"/>
  <c r="T1930" i="14"/>
  <c r="O1930" i="14"/>
  <c r="N1930" i="14"/>
  <c r="AF1929" i="14"/>
  <c r="AE1929" i="14"/>
  <c r="AD1929" i="14"/>
  <c r="AA1929" i="14"/>
  <c r="V1929" i="14"/>
  <c r="U1929" i="14"/>
  <c r="T1929" i="14"/>
  <c r="O1929" i="14"/>
  <c r="N1929" i="14"/>
  <c r="AF1928" i="14"/>
  <c r="AE1928" i="14"/>
  <c r="AD1928" i="14"/>
  <c r="AA1928" i="14"/>
  <c r="V1928" i="14"/>
  <c r="U1928" i="14"/>
  <c r="T1928" i="14"/>
  <c r="O1928" i="14"/>
  <c r="N1928" i="14"/>
  <c r="AF1927" i="14"/>
  <c r="AE1927" i="14"/>
  <c r="AD1927" i="14"/>
  <c r="AA1927" i="14"/>
  <c r="V1927" i="14"/>
  <c r="U1927" i="14"/>
  <c r="T1927" i="14"/>
  <c r="O1927" i="14"/>
  <c r="N1927" i="14"/>
  <c r="AF1926" i="14"/>
  <c r="AE1926" i="14"/>
  <c r="AD1926" i="14"/>
  <c r="AA1926" i="14"/>
  <c r="V1926" i="14"/>
  <c r="U1926" i="14"/>
  <c r="T1926" i="14"/>
  <c r="O1926" i="14"/>
  <c r="N1926" i="14"/>
  <c r="AF1925" i="14"/>
  <c r="AE1925" i="14"/>
  <c r="AD1925" i="14"/>
  <c r="AA1925" i="14"/>
  <c r="V1925" i="14"/>
  <c r="U1925" i="14"/>
  <c r="T1925" i="14"/>
  <c r="O1925" i="14"/>
  <c r="N1925" i="14"/>
  <c r="AF1924" i="14"/>
  <c r="AE1924" i="14"/>
  <c r="AD1924" i="14"/>
  <c r="AA1924" i="14"/>
  <c r="V1924" i="14"/>
  <c r="U1924" i="14"/>
  <c r="T1924" i="14"/>
  <c r="O1924" i="14"/>
  <c r="N1924" i="14"/>
  <c r="AF1923" i="14"/>
  <c r="AE1923" i="14"/>
  <c r="AD1923" i="14"/>
  <c r="AA1923" i="14"/>
  <c r="V1923" i="14"/>
  <c r="U1923" i="14"/>
  <c r="T1923" i="14"/>
  <c r="O1923" i="14"/>
  <c r="N1923" i="14"/>
  <c r="AF1922" i="14"/>
  <c r="AE1922" i="14"/>
  <c r="AD1922" i="14"/>
  <c r="AA1922" i="14"/>
  <c r="V1922" i="14"/>
  <c r="U1922" i="14"/>
  <c r="T1922" i="14"/>
  <c r="O1922" i="14"/>
  <c r="N1922" i="14"/>
  <c r="AF1921" i="14"/>
  <c r="AE1921" i="14"/>
  <c r="AD1921" i="14"/>
  <c r="AA1921" i="14"/>
  <c r="V1921" i="14"/>
  <c r="U1921" i="14"/>
  <c r="T1921" i="14"/>
  <c r="O1921" i="14"/>
  <c r="N1921" i="14"/>
  <c r="AF1920" i="14"/>
  <c r="AE1920" i="14"/>
  <c r="AD1920" i="14"/>
  <c r="AA1920" i="14"/>
  <c r="V1920" i="14"/>
  <c r="U1920" i="14"/>
  <c r="T1920" i="14"/>
  <c r="O1920" i="14"/>
  <c r="N1920" i="14"/>
  <c r="AF1919" i="14"/>
  <c r="AE1919" i="14"/>
  <c r="AD1919" i="14"/>
  <c r="AA1919" i="14"/>
  <c r="V1919" i="14"/>
  <c r="U1919" i="14"/>
  <c r="T1919" i="14"/>
  <c r="O1919" i="14"/>
  <c r="N1919" i="14"/>
  <c r="AF1918" i="14"/>
  <c r="AE1918" i="14"/>
  <c r="AD1918" i="14"/>
  <c r="AA1918" i="14"/>
  <c r="V1918" i="14"/>
  <c r="U1918" i="14"/>
  <c r="T1918" i="14"/>
  <c r="O1918" i="14"/>
  <c r="N1918" i="14"/>
  <c r="AF1917" i="14"/>
  <c r="AE1917" i="14"/>
  <c r="AD1917" i="14"/>
  <c r="AA1917" i="14"/>
  <c r="V1917" i="14"/>
  <c r="U1917" i="14"/>
  <c r="T1917" i="14"/>
  <c r="O1917" i="14"/>
  <c r="N1917" i="14"/>
  <c r="AF1916" i="14"/>
  <c r="AE1916" i="14"/>
  <c r="AD1916" i="14"/>
  <c r="AA1916" i="14"/>
  <c r="V1916" i="14"/>
  <c r="U1916" i="14"/>
  <c r="T1916" i="14"/>
  <c r="O1916" i="14"/>
  <c r="N1916" i="14"/>
  <c r="AF1915" i="14"/>
  <c r="AE1915" i="14"/>
  <c r="AD1915" i="14"/>
  <c r="AA1915" i="14"/>
  <c r="V1915" i="14"/>
  <c r="U1915" i="14"/>
  <c r="T1915" i="14"/>
  <c r="O1915" i="14"/>
  <c r="N1915" i="14"/>
  <c r="AF1914" i="14"/>
  <c r="AE1914" i="14"/>
  <c r="AD1914" i="14"/>
  <c r="AA1914" i="14"/>
  <c r="V1914" i="14"/>
  <c r="U1914" i="14"/>
  <c r="T1914" i="14"/>
  <c r="O1914" i="14"/>
  <c r="N1914" i="14"/>
  <c r="AF1913" i="14"/>
  <c r="AE1913" i="14"/>
  <c r="AD1913" i="14"/>
  <c r="AA1913" i="14"/>
  <c r="V1913" i="14"/>
  <c r="U1913" i="14"/>
  <c r="T1913" i="14"/>
  <c r="O1913" i="14"/>
  <c r="N1913" i="14"/>
  <c r="AF1912" i="14"/>
  <c r="AE1912" i="14"/>
  <c r="AD1912" i="14"/>
  <c r="AA1912" i="14"/>
  <c r="V1912" i="14"/>
  <c r="U1912" i="14"/>
  <c r="T1912" i="14"/>
  <c r="O1912" i="14"/>
  <c r="N1912" i="14"/>
  <c r="AF1911" i="14"/>
  <c r="AE1911" i="14"/>
  <c r="AD1911" i="14"/>
  <c r="AA1911" i="14"/>
  <c r="V1911" i="14"/>
  <c r="U1911" i="14"/>
  <c r="T1911" i="14"/>
  <c r="O1911" i="14"/>
  <c r="N1911" i="14"/>
  <c r="AF1910" i="14"/>
  <c r="AE1910" i="14"/>
  <c r="AD1910" i="14"/>
  <c r="AA1910" i="14"/>
  <c r="V1910" i="14"/>
  <c r="U1910" i="14"/>
  <c r="T1910" i="14"/>
  <c r="O1910" i="14"/>
  <c r="N1910" i="14"/>
  <c r="AF1909" i="14"/>
  <c r="AE1909" i="14"/>
  <c r="AD1909" i="14"/>
  <c r="AA1909" i="14"/>
  <c r="V1909" i="14"/>
  <c r="U1909" i="14"/>
  <c r="T1909" i="14"/>
  <c r="O1909" i="14"/>
  <c r="N1909" i="14"/>
  <c r="AF1908" i="14"/>
  <c r="AE1908" i="14"/>
  <c r="AD1908" i="14"/>
  <c r="AA1908" i="14"/>
  <c r="V1908" i="14"/>
  <c r="U1908" i="14"/>
  <c r="T1908" i="14"/>
  <c r="O1908" i="14"/>
  <c r="N1908" i="14"/>
  <c r="AF1907" i="14"/>
  <c r="AE1907" i="14"/>
  <c r="AD1907" i="14"/>
  <c r="AA1907" i="14"/>
  <c r="V1907" i="14"/>
  <c r="U1907" i="14"/>
  <c r="T1907" i="14"/>
  <c r="O1907" i="14"/>
  <c r="N1907" i="14"/>
  <c r="AF1906" i="14"/>
  <c r="AE1906" i="14"/>
  <c r="AD1906" i="14"/>
  <c r="AA1906" i="14"/>
  <c r="V1906" i="14"/>
  <c r="U1906" i="14"/>
  <c r="T1906" i="14"/>
  <c r="O1906" i="14"/>
  <c r="N1906" i="14"/>
  <c r="AF1905" i="14"/>
  <c r="AE1905" i="14"/>
  <c r="AD1905" i="14"/>
  <c r="AA1905" i="14"/>
  <c r="V1905" i="14"/>
  <c r="U1905" i="14"/>
  <c r="T1905" i="14"/>
  <c r="O1905" i="14"/>
  <c r="N1905" i="14"/>
  <c r="AF1904" i="14"/>
  <c r="AE1904" i="14"/>
  <c r="AD1904" i="14"/>
  <c r="AA1904" i="14"/>
  <c r="V1904" i="14"/>
  <c r="U1904" i="14"/>
  <c r="T1904" i="14"/>
  <c r="O1904" i="14"/>
  <c r="N1904" i="14"/>
  <c r="AF1903" i="14"/>
  <c r="AE1903" i="14"/>
  <c r="AD1903" i="14"/>
  <c r="AA1903" i="14"/>
  <c r="V1903" i="14"/>
  <c r="U1903" i="14"/>
  <c r="T1903" i="14"/>
  <c r="O1903" i="14"/>
  <c r="N1903" i="14"/>
  <c r="AF1902" i="14"/>
  <c r="AE1902" i="14"/>
  <c r="AD1902" i="14"/>
  <c r="AA1902" i="14"/>
  <c r="V1902" i="14"/>
  <c r="U1902" i="14"/>
  <c r="T1902" i="14"/>
  <c r="O1902" i="14"/>
  <c r="N1902" i="14"/>
  <c r="AF1901" i="14"/>
  <c r="AE1901" i="14"/>
  <c r="AD1901" i="14"/>
  <c r="AA1901" i="14"/>
  <c r="V1901" i="14"/>
  <c r="U1901" i="14"/>
  <c r="T1901" i="14"/>
  <c r="O1901" i="14"/>
  <c r="N1901" i="14"/>
  <c r="AF1900" i="14"/>
  <c r="AE1900" i="14"/>
  <c r="AD1900" i="14"/>
  <c r="AA1900" i="14"/>
  <c r="V1900" i="14"/>
  <c r="U1900" i="14"/>
  <c r="T1900" i="14"/>
  <c r="O1900" i="14"/>
  <c r="N1900" i="14"/>
  <c r="AF1899" i="14"/>
  <c r="AE1899" i="14"/>
  <c r="AD1899" i="14"/>
  <c r="AA1899" i="14"/>
  <c r="V1899" i="14"/>
  <c r="U1899" i="14"/>
  <c r="T1899" i="14"/>
  <c r="O1899" i="14"/>
  <c r="N1899" i="14"/>
  <c r="AF1898" i="14"/>
  <c r="AE1898" i="14"/>
  <c r="AD1898" i="14"/>
  <c r="AA1898" i="14"/>
  <c r="V1898" i="14"/>
  <c r="U1898" i="14"/>
  <c r="T1898" i="14"/>
  <c r="O1898" i="14"/>
  <c r="N1898" i="14"/>
  <c r="AF1897" i="14"/>
  <c r="AE1897" i="14"/>
  <c r="AD1897" i="14"/>
  <c r="AA1897" i="14"/>
  <c r="V1897" i="14"/>
  <c r="U1897" i="14"/>
  <c r="T1897" i="14"/>
  <c r="O1897" i="14"/>
  <c r="N1897" i="14"/>
  <c r="AF1896" i="14"/>
  <c r="AE1896" i="14"/>
  <c r="AD1896" i="14"/>
  <c r="AA1896" i="14"/>
  <c r="V1896" i="14"/>
  <c r="U1896" i="14"/>
  <c r="T1896" i="14"/>
  <c r="O1896" i="14"/>
  <c r="N1896" i="14"/>
  <c r="AF1895" i="14"/>
  <c r="AE1895" i="14"/>
  <c r="AD1895" i="14"/>
  <c r="AA1895" i="14"/>
  <c r="V1895" i="14"/>
  <c r="U1895" i="14"/>
  <c r="T1895" i="14"/>
  <c r="O1895" i="14"/>
  <c r="N1895" i="14"/>
  <c r="AF1894" i="14"/>
  <c r="AE1894" i="14"/>
  <c r="AD1894" i="14"/>
  <c r="AA1894" i="14"/>
  <c r="V1894" i="14"/>
  <c r="U1894" i="14"/>
  <c r="T1894" i="14"/>
  <c r="O1894" i="14"/>
  <c r="N1894" i="14"/>
  <c r="AF1893" i="14"/>
  <c r="AE1893" i="14"/>
  <c r="AD1893" i="14"/>
  <c r="AA1893" i="14"/>
  <c r="V1893" i="14"/>
  <c r="U1893" i="14"/>
  <c r="T1893" i="14"/>
  <c r="O1893" i="14"/>
  <c r="N1893" i="14"/>
  <c r="AF1892" i="14"/>
  <c r="AE1892" i="14"/>
  <c r="AD1892" i="14"/>
  <c r="AA1892" i="14"/>
  <c r="V1892" i="14"/>
  <c r="U1892" i="14"/>
  <c r="T1892" i="14"/>
  <c r="O1892" i="14"/>
  <c r="N1892" i="14"/>
  <c r="AF1891" i="14"/>
  <c r="AE1891" i="14"/>
  <c r="AD1891" i="14"/>
  <c r="AA1891" i="14"/>
  <c r="V1891" i="14"/>
  <c r="U1891" i="14"/>
  <c r="T1891" i="14"/>
  <c r="O1891" i="14"/>
  <c r="N1891" i="14"/>
  <c r="AF1890" i="14"/>
  <c r="AE1890" i="14"/>
  <c r="AD1890" i="14"/>
  <c r="AA1890" i="14"/>
  <c r="V1890" i="14"/>
  <c r="U1890" i="14"/>
  <c r="T1890" i="14"/>
  <c r="O1890" i="14"/>
  <c r="N1890" i="14"/>
  <c r="AF1889" i="14"/>
  <c r="AE1889" i="14"/>
  <c r="AD1889" i="14"/>
  <c r="AA1889" i="14"/>
  <c r="V1889" i="14"/>
  <c r="U1889" i="14"/>
  <c r="T1889" i="14"/>
  <c r="O1889" i="14"/>
  <c r="N1889" i="14"/>
  <c r="AF1888" i="14"/>
  <c r="AE1888" i="14"/>
  <c r="AD1888" i="14"/>
  <c r="AA1888" i="14"/>
  <c r="V1888" i="14"/>
  <c r="U1888" i="14"/>
  <c r="T1888" i="14"/>
  <c r="O1888" i="14"/>
  <c r="N1888" i="14"/>
  <c r="AF1887" i="14"/>
  <c r="AE1887" i="14"/>
  <c r="AD1887" i="14"/>
  <c r="AA1887" i="14"/>
  <c r="V1887" i="14"/>
  <c r="U1887" i="14"/>
  <c r="T1887" i="14"/>
  <c r="O1887" i="14"/>
  <c r="N1887" i="14"/>
  <c r="AF1886" i="14"/>
  <c r="AE1886" i="14"/>
  <c r="AD1886" i="14"/>
  <c r="AA1886" i="14"/>
  <c r="V1886" i="14"/>
  <c r="U1886" i="14"/>
  <c r="T1886" i="14"/>
  <c r="O1886" i="14"/>
  <c r="N1886" i="14"/>
  <c r="AF1885" i="14"/>
  <c r="AE1885" i="14"/>
  <c r="AD1885" i="14"/>
  <c r="AA1885" i="14"/>
  <c r="V1885" i="14"/>
  <c r="U1885" i="14"/>
  <c r="T1885" i="14"/>
  <c r="O1885" i="14"/>
  <c r="N1885" i="14"/>
  <c r="AF1884" i="14"/>
  <c r="AE1884" i="14"/>
  <c r="AD1884" i="14"/>
  <c r="AA1884" i="14"/>
  <c r="V1884" i="14"/>
  <c r="U1884" i="14"/>
  <c r="T1884" i="14"/>
  <c r="O1884" i="14"/>
  <c r="N1884" i="14"/>
  <c r="AF1883" i="14"/>
  <c r="AE1883" i="14"/>
  <c r="AD1883" i="14"/>
  <c r="AA1883" i="14"/>
  <c r="V1883" i="14"/>
  <c r="U1883" i="14"/>
  <c r="T1883" i="14"/>
  <c r="O1883" i="14"/>
  <c r="N1883" i="14"/>
  <c r="AF1882" i="14"/>
  <c r="AE1882" i="14"/>
  <c r="AD1882" i="14"/>
  <c r="AA1882" i="14"/>
  <c r="V1882" i="14"/>
  <c r="U1882" i="14"/>
  <c r="T1882" i="14"/>
  <c r="O1882" i="14"/>
  <c r="N1882" i="14"/>
  <c r="AF1881" i="14"/>
  <c r="AE1881" i="14"/>
  <c r="AD1881" i="14"/>
  <c r="AA1881" i="14"/>
  <c r="V1881" i="14"/>
  <c r="U1881" i="14"/>
  <c r="T1881" i="14"/>
  <c r="O1881" i="14"/>
  <c r="N1881" i="14"/>
  <c r="AF1880" i="14"/>
  <c r="AE1880" i="14"/>
  <c r="AD1880" i="14"/>
  <c r="AA1880" i="14"/>
  <c r="V1880" i="14"/>
  <c r="U1880" i="14"/>
  <c r="T1880" i="14"/>
  <c r="O1880" i="14"/>
  <c r="N1880" i="14"/>
  <c r="AF1879" i="14"/>
  <c r="AE1879" i="14"/>
  <c r="AD1879" i="14"/>
  <c r="AA1879" i="14"/>
  <c r="V1879" i="14"/>
  <c r="U1879" i="14"/>
  <c r="T1879" i="14"/>
  <c r="O1879" i="14"/>
  <c r="N1879" i="14"/>
  <c r="AF1878" i="14"/>
  <c r="AE1878" i="14"/>
  <c r="AD1878" i="14"/>
  <c r="AA1878" i="14"/>
  <c r="V1878" i="14"/>
  <c r="U1878" i="14"/>
  <c r="T1878" i="14"/>
  <c r="O1878" i="14"/>
  <c r="N1878" i="14"/>
  <c r="AF1877" i="14"/>
  <c r="AE1877" i="14"/>
  <c r="AD1877" i="14"/>
  <c r="AA1877" i="14"/>
  <c r="V1877" i="14"/>
  <c r="U1877" i="14"/>
  <c r="T1877" i="14"/>
  <c r="O1877" i="14"/>
  <c r="N1877" i="14"/>
  <c r="AF1876" i="14"/>
  <c r="AE1876" i="14"/>
  <c r="AD1876" i="14"/>
  <c r="AA1876" i="14"/>
  <c r="V1876" i="14"/>
  <c r="U1876" i="14"/>
  <c r="T1876" i="14"/>
  <c r="O1876" i="14"/>
  <c r="N1876" i="14"/>
  <c r="AF1875" i="14"/>
  <c r="AE1875" i="14"/>
  <c r="AD1875" i="14"/>
  <c r="AA1875" i="14"/>
  <c r="V1875" i="14"/>
  <c r="U1875" i="14"/>
  <c r="T1875" i="14"/>
  <c r="O1875" i="14"/>
  <c r="N1875" i="14"/>
  <c r="AF1874" i="14"/>
  <c r="AE1874" i="14"/>
  <c r="AD1874" i="14"/>
  <c r="AA1874" i="14"/>
  <c r="V1874" i="14"/>
  <c r="U1874" i="14"/>
  <c r="T1874" i="14"/>
  <c r="O1874" i="14"/>
  <c r="N1874" i="14"/>
  <c r="AF1873" i="14"/>
  <c r="AE1873" i="14"/>
  <c r="AD1873" i="14"/>
  <c r="AA1873" i="14"/>
  <c r="V1873" i="14"/>
  <c r="U1873" i="14"/>
  <c r="T1873" i="14"/>
  <c r="O1873" i="14"/>
  <c r="N1873" i="14"/>
  <c r="AF1872" i="14"/>
  <c r="AE1872" i="14"/>
  <c r="AD1872" i="14"/>
  <c r="AA1872" i="14"/>
  <c r="V1872" i="14"/>
  <c r="U1872" i="14"/>
  <c r="T1872" i="14"/>
  <c r="O1872" i="14"/>
  <c r="N1872" i="14"/>
  <c r="AF1871" i="14"/>
  <c r="AE1871" i="14"/>
  <c r="AD1871" i="14"/>
  <c r="AA1871" i="14"/>
  <c r="V1871" i="14"/>
  <c r="U1871" i="14"/>
  <c r="T1871" i="14"/>
  <c r="O1871" i="14"/>
  <c r="N1871" i="14"/>
  <c r="AF1870" i="14"/>
  <c r="AE1870" i="14"/>
  <c r="AD1870" i="14"/>
  <c r="AA1870" i="14"/>
  <c r="V1870" i="14"/>
  <c r="U1870" i="14"/>
  <c r="T1870" i="14"/>
  <c r="O1870" i="14"/>
  <c r="N1870" i="14"/>
  <c r="AF1869" i="14"/>
  <c r="AE1869" i="14"/>
  <c r="AD1869" i="14"/>
  <c r="AA1869" i="14"/>
  <c r="V1869" i="14"/>
  <c r="U1869" i="14"/>
  <c r="T1869" i="14"/>
  <c r="O1869" i="14"/>
  <c r="N1869" i="14"/>
  <c r="AF1868" i="14"/>
  <c r="AE1868" i="14"/>
  <c r="AD1868" i="14"/>
  <c r="AA1868" i="14"/>
  <c r="V1868" i="14"/>
  <c r="U1868" i="14"/>
  <c r="T1868" i="14"/>
  <c r="O1868" i="14"/>
  <c r="N1868" i="14"/>
  <c r="AF1867" i="14"/>
  <c r="AE1867" i="14"/>
  <c r="AD1867" i="14"/>
  <c r="AA1867" i="14"/>
  <c r="V1867" i="14"/>
  <c r="U1867" i="14"/>
  <c r="T1867" i="14"/>
  <c r="O1867" i="14"/>
  <c r="N1867" i="14"/>
  <c r="AF1866" i="14"/>
  <c r="AE1866" i="14"/>
  <c r="AD1866" i="14"/>
  <c r="AA1866" i="14"/>
  <c r="V1866" i="14"/>
  <c r="U1866" i="14"/>
  <c r="T1866" i="14"/>
  <c r="O1866" i="14"/>
  <c r="N1866" i="14"/>
  <c r="AF1865" i="14"/>
  <c r="AE1865" i="14"/>
  <c r="AD1865" i="14"/>
  <c r="AA1865" i="14"/>
  <c r="V1865" i="14"/>
  <c r="U1865" i="14"/>
  <c r="T1865" i="14"/>
  <c r="O1865" i="14"/>
  <c r="N1865" i="14"/>
  <c r="AF1864" i="14"/>
  <c r="AE1864" i="14"/>
  <c r="AD1864" i="14"/>
  <c r="AA1864" i="14"/>
  <c r="V1864" i="14"/>
  <c r="U1864" i="14"/>
  <c r="T1864" i="14"/>
  <c r="O1864" i="14"/>
  <c r="N1864" i="14"/>
  <c r="AF1863" i="14"/>
  <c r="AE1863" i="14"/>
  <c r="AD1863" i="14"/>
  <c r="AA1863" i="14"/>
  <c r="V1863" i="14"/>
  <c r="U1863" i="14"/>
  <c r="T1863" i="14"/>
  <c r="O1863" i="14"/>
  <c r="N1863" i="14"/>
  <c r="AF1862" i="14"/>
  <c r="AE1862" i="14"/>
  <c r="AD1862" i="14"/>
  <c r="AA1862" i="14"/>
  <c r="V1862" i="14"/>
  <c r="U1862" i="14"/>
  <c r="T1862" i="14"/>
  <c r="O1862" i="14"/>
  <c r="N1862" i="14"/>
  <c r="AF1861" i="14"/>
  <c r="AE1861" i="14"/>
  <c r="AD1861" i="14"/>
  <c r="AA1861" i="14"/>
  <c r="V1861" i="14"/>
  <c r="U1861" i="14"/>
  <c r="T1861" i="14"/>
  <c r="O1861" i="14"/>
  <c r="N1861" i="14"/>
  <c r="AF1860" i="14"/>
  <c r="AE1860" i="14"/>
  <c r="AD1860" i="14"/>
  <c r="AA1860" i="14"/>
  <c r="V1860" i="14"/>
  <c r="U1860" i="14"/>
  <c r="T1860" i="14"/>
  <c r="O1860" i="14"/>
  <c r="N1860" i="14"/>
  <c r="AF1859" i="14"/>
  <c r="AE1859" i="14"/>
  <c r="AD1859" i="14"/>
  <c r="AA1859" i="14"/>
  <c r="V1859" i="14"/>
  <c r="U1859" i="14"/>
  <c r="T1859" i="14"/>
  <c r="O1859" i="14"/>
  <c r="N1859" i="14"/>
  <c r="AF1858" i="14"/>
  <c r="AE1858" i="14"/>
  <c r="AD1858" i="14"/>
  <c r="AA1858" i="14"/>
  <c r="V1858" i="14"/>
  <c r="U1858" i="14"/>
  <c r="T1858" i="14"/>
  <c r="O1858" i="14"/>
  <c r="N1858" i="14"/>
  <c r="AF1857" i="14"/>
  <c r="AE1857" i="14"/>
  <c r="AD1857" i="14"/>
  <c r="AA1857" i="14"/>
  <c r="V1857" i="14"/>
  <c r="U1857" i="14"/>
  <c r="T1857" i="14"/>
  <c r="O1857" i="14"/>
  <c r="N1857" i="14"/>
  <c r="AF1856" i="14"/>
  <c r="AE1856" i="14"/>
  <c r="AD1856" i="14"/>
  <c r="AA1856" i="14"/>
  <c r="V1856" i="14"/>
  <c r="U1856" i="14"/>
  <c r="T1856" i="14"/>
  <c r="O1856" i="14"/>
  <c r="N1856" i="14"/>
  <c r="AF1855" i="14"/>
  <c r="AE1855" i="14"/>
  <c r="AD1855" i="14"/>
  <c r="AA1855" i="14"/>
  <c r="V1855" i="14"/>
  <c r="U1855" i="14"/>
  <c r="T1855" i="14"/>
  <c r="O1855" i="14"/>
  <c r="N1855" i="14"/>
  <c r="AF1854" i="14"/>
  <c r="AE1854" i="14"/>
  <c r="AD1854" i="14"/>
  <c r="AA1854" i="14"/>
  <c r="V1854" i="14"/>
  <c r="U1854" i="14"/>
  <c r="T1854" i="14"/>
  <c r="O1854" i="14"/>
  <c r="N1854" i="14"/>
  <c r="AF1853" i="14"/>
  <c r="AE1853" i="14"/>
  <c r="AD1853" i="14"/>
  <c r="AA1853" i="14"/>
  <c r="V1853" i="14"/>
  <c r="U1853" i="14"/>
  <c r="T1853" i="14"/>
  <c r="O1853" i="14"/>
  <c r="N1853" i="14"/>
  <c r="AF1852" i="14"/>
  <c r="AE1852" i="14"/>
  <c r="AD1852" i="14"/>
  <c r="AA1852" i="14"/>
  <c r="V1852" i="14"/>
  <c r="U1852" i="14"/>
  <c r="T1852" i="14"/>
  <c r="O1852" i="14"/>
  <c r="N1852" i="14"/>
  <c r="AF1851" i="14"/>
  <c r="AE1851" i="14"/>
  <c r="AD1851" i="14"/>
  <c r="AA1851" i="14"/>
  <c r="V1851" i="14"/>
  <c r="U1851" i="14"/>
  <c r="T1851" i="14"/>
  <c r="O1851" i="14"/>
  <c r="N1851" i="14"/>
  <c r="AF1850" i="14"/>
  <c r="AE1850" i="14"/>
  <c r="AD1850" i="14"/>
  <c r="AA1850" i="14"/>
  <c r="V1850" i="14"/>
  <c r="U1850" i="14"/>
  <c r="T1850" i="14"/>
  <c r="O1850" i="14"/>
  <c r="N1850" i="14"/>
  <c r="AF1849" i="14"/>
  <c r="AE1849" i="14"/>
  <c r="AD1849" i="14"/>
  <c r="AA1849" i="14"/>
  <c r="V1849" i="14"/>
  <c r="U1849" i="14"/>
  <c r="T1849" i="14"/>
  <c r="O1849" i="14"/>
  <c r="N1849" i="14"/>
  <c r="AF1848" i="14"/>
  <c r="AE1848" i="14"/>
  <c r="AD1848" i="14"/>
  <c r="AA1848" i="14"/>
  <c r="V1848" i="14"/>
  <c r="U1848" i="14"/>
  <c r="T1848" i="14"/>
  <c r="O1848" i="14"/>
  <c r="N1848" i="14"/>
  <c r="AF1847" i="14"/>
  <c r="AE1847" i="14"/>
  <c r="AD1847" i="14"/>
  <c r="AA1847" i="14"/>
  <c r="V1847" i="14"/>
  <c r="U1847" i="14"/>
  <c r="T1847" i="14"/>
  <c r="O1847" i="14"/>
  <c r="N1847" i="14"/>
  <c r="AF1846" i="14"/>
  <c r="AE1846" i="14"/>
  <c r="AD1846" i="14"/>
  <c r="AA1846" i="14"/>
  <c r="V1846" i="14"/>
  <c r="U1846" i="14"/>
  <c r="T1846" i="14"/>
  <c r="O1846" i="14"/>
  <c r="N1846" i="14"/>
  <c r="AF1845" i="14"/>
  <c r="AE1845" i="14"/>
  <c r="AD1845" i="14"/>
  <c r="AA1845" i="14"/>
  <c r="V1845" i="14"/>
  <c r="U1845" i="14"/>
  <c r="T1845" i="14"/>
  <c r="O1845" i="14"/>
  <c r="N1845" i="14"/>
  <c r="AF1844" i="14"/>
  <c r="AE1844" i="14"/>
  <c r="AD1844" i="14"/>
  <c r="AA1844" i="14"/>
  <c r="V1844" i="14"/>
  <c r="U1844" i="14"/>
  <c r="T1844" i="14"/>
  <c r="O1844" i="14"/>
  <c r="N1844" i="14"/>
  <c r="AF1843" i="14"/>
  <c r="AE1843" i="14"/>
  <c r="AD1843" i="14"/>
  <c r="AA1843" i="14"/>
  <c r="V1843" i="14"/>
  <c r="U1843" i="14"/>
  <c r="T1843" i="14"/>
  <c r="O1843" i="14"/>
  <c r="N1843" i="14"/>
  <c r="AF1842" i="14"/>
  <c r="AE1842" i="14"/>
  <c r="AD1842" i="14"/>
  <c r="AA1842" i="14"/>
  <c r="V1842" i="14"/>
  <c r="U1842" i="14"/>
  <c r="T1842" i="14"/>
  <c r="O1842" i="14"/>
  <c r="N1842" i="14"/>
  <c r="AF1841" i="14"/>
  <c r="AE1841" i="14"/>
  <c r="AD1841" i="14"/>
  <c r="AA1841" i="14"/>
  <c r="V1841" i="14"/>
  <c r="U1841" i="14"/>
  <c r="T1841" i="14"/>
  <c r="O1841" i="14"/>
  <c r="N1841" i="14"/>
  <c r="AF1840" i="14"/>
  <c r="AE1840" i="14"/>
  <c r="AD1840" i="14"/>
  <c r="AA1840" i="14"/>
  <c r="V1840" i="14"/>
  <c r="U1840" i="14"/>
  <c r="T1840" i="14"/>
  <c r="O1840" i="14"/>
  <c r="N1840" i="14"/>
  <c r="AF1839" i="14"/>
  <c r="AE1839" i="14"/>
  <c r="AD1839" i="14"/>
  <c r="AA1839" i="14"/>
  <c r="V1839" i="14"/>
  <c r="U1839" i="14"/>
  <c r="T1839" i="14"/>
  <c r="O1839" i="14"/>
  <c r="N1839" i="14"/>
  <c r="AF1838" i="14"/>
  <c r="AE1838" i="14"/>
  <c r="AD1838" i="14"/>
  <c r="AA1838" i="14"/>
  <c r="V1838" i="14"/>
  <c r="U1838" i="14"/>
  <c r="T1838" i="14"/>
  <c r="O1838" i="14"/>
  <c r="N1838" i="14"/>
  <c r="AF1837" i="14"/>
  <c r="AE1837" i="14"/>
  <c r="AD1837" i="14"/>
  <c r="AA1837" i="14"/>
  <c r="V1837" i="14"/>
  <c r="U1837" i="14"/>
  <c r="T1837" i="14"/>
  <c r="O1837" i="14"/>
  <c r="N1837" i="14"/>
  <c r="AF1836" i="14"/>
  <c r="AE1836" i="14"/>
  <c r="AD1836" i="14"/>
  <c r="AA1836" i="14"/>
  <c r="V1836" i="14"/>
  <c r="U1836" i="14"/>
  <c r="T1836" i="14"/>
  <c r="O1836" i="14"/>
  <c r="N1836" i="14"/>
  <c r="AF1835" i="14"/>
  <c r="AE1835" i="14"/>
  <c r="AD1835" i="14"/>
  <c r="AA1835" i="14"/>
  <c r="V1835" i="14"/>
  <c r="U1835" i="14"/>
  <c r="T1835" i="14"/>
  <c r="O1835" i="14"/>
  <c r="N1835" i="14"/>
  <c r="AF1834" i="14"/>
  <c r="AE1834" i="14"/>
  <c r="AD1834" i="14"/>
  <c r="AA1834" i="14"/>
  <c r="V1834" i="14"/>
  <c r="U1834" i="14"/>
  <c r="T1834" i="14"/>
  <c r="O1834" i="14"/>
  <c r="N1834" i="14"/>
  <c r="AF1833" i="14"/>
  <c r="AE1833" i="14"/>
  <c r="AD1833" i="14"/>
  <c r="AA1833" i="14"/>
  <c r="V1833" i="14"/>
  <c r="U1833" i="14"/>
  <c r="T1833" i="14"/>
  <c r="O1833" i="14"/>
  <c r="N1833" i="14"/>
  <c r="AF1832" i="14"/>
  <c r="AE1832" i="14"/>
  <c r="AD1832" i="14"/>
  <c r="AA1832" i="14"/>
  <c r="V1832" i="14"/>
  <c r="U1832" i="14"/>
  <c r="T1832" i="14"/>
  <c r="O1832" i="14"/>
  <c r="N1832" i="14"/>
  <c r="AF1831" i="14"/>
  <c r="AE1831" i="14"/>
  <c r="AD1831" i="14"/>
  <c r="AA1831" i="14"/>
  <c r="V1831" i="14"/>
  <c r="U1831" i="14"/>
  <c r="T1831" i="14"/>
  <c r="O1831" i="14"/>
  <c r="N1831" i="14"/>
  <c r="AF1830" i="14"/>
  <c r="AE1830" i="14"/>
  <c r="AD1830" i="14"/>
  <c r="AA1830" i="14"/>
  <c r="V1830" i="14"/>
  <c r="U1830" i="14"/>
  <c r="T1830" i="14"/>
  <c r="O1830" i="14"/>
  <c r="N1830" i="14"/>
  <c r="AF1829" i="14"/>
  <c r="AE1829" i="14"/>
  <c r="AD1829" i="14"/>
  <c r="AA1829" i="14"/>
  <c r="V1829" i="14"/>
  <c r="U1829" i="14"/>
  <c r="T1829" i="14"/>
  <c r="O1829" i="14"/>
  <c r="N1829" i="14"/>
  <c r="AF1828" i="14"/>
  <c r="AE1828" i="14"/>
  <c r="AD1828" i="14"/>
  <c r="AA1828" i="14"/>
  <c r="V1828" i="14"/>
  <c r="U1828" i="14"/>
  <c r="T1828" i="14"/>
  <c r="O1828" i="14"/>
  <c r="N1828" i="14"/>
  <c r="AF1827" i="14"/>
  <c r="AE1827" i="14"/>
  <c r="AD1827" i="14"/>
  <c r="AA1827" i="14"/>
  <c r="V1827" i="14"/>
  <c r="U1827" i="14"/>
  <c r="T1827" i="14"/>
  <c r="O1827" i="14"/>
  <c r="N1827" i="14"/>
  <c r="AF1826" i="14"/>
  <c r="AE1826" i="14"/>
  <c r="AD1826" i="14"/>
  <c r="AA1826" i="14"/>
  <c r="V1826" i="14"/>
  <c r="U1826" i="14"/>
  <c r="T1826" i="14"/>
  <c r="O1826" i="14"/>
  <c r="N1826" i="14"/>
  <c r="AF1825" i="14"/>
  <c r="AE1825" i="14"/>
  <c r="AD1825" i="14"/>
  <c r="AA1825" i="14"/>
  <c r="V1825" i="14"/>
  <c r="U1825" i="14"/>
  <c r="T1825" i="14"/>
  <c r="O1825" i="14"/>
  <c r="N1825" i="14"/>
  <c r="AF1824" i="14"/>
  <c r="AE1824" i="14"/>
  <c r="AD1824" i="14"/>
  <c r="AA1824" i="14"/>
  <c r="V1824" i="14"/>
  <c r="U1824" i="14"/>
  <c r="T1824" i="14"/>
  <c r="O1824" i="14"/>
  <c r="N1824" i="14"/>
  <c r="AF1823" i="14"/>
  <c r="AE1823" i="14"/>
  <c r="AD1823" i="14"/>
  <c r="AA1823" i="14"/>
  <c r="V1823" i="14"/>
  <c r="U1823" i="14"/>
  <c r="T1823" i="14"/>
  <c r="O1823" i="14"/>
  <c r="N1823" i="14"/>
  <c r="AF1822" i="14"/>
  <c r="AE1822" i="14"/>
  <c r="AD1822" i="14"/>
  <c r="AA1822" i="14"/>
  <c r="V1822" i="14"/>
  <c r="U1822" i="14"/>
  <c r="T1822" i="14"/>
  <c r="O1822" i="14"/>
  <c r="N1822" i="14"/>
  <c r="AF1821" i="14"/>
  <c r="AE1821" i="14"/>
  <c r="AD1821" i="14"/>
  <c r="AA1821" i="14"/>
  <c r="V1821" i="14"/>
  <c r="U1821" i="14"/>
  <c r="T1821" i="14"/>
  <c r="O1821" i="14"/>
  <c r="N1821" i="14"/>
  <c r="AF1820" i="14"/>
  <c r="AE1820" i="14"/>
  <c r="AD1820" i="14"/>
  <c r="AA1820" i="14"/>
  <c r="V1820" i="14"/>
  <c r="U1820" i="14"/>
  <c r="T1820" i="14"/>
  <c r="O1820" i="14"/>
  <c r="N1820" i="14"/>
  <c r="AF1819" i="14"/>
  <c r="AE1819" i="14"/>
  <c r="AD1819" i="14"/>
  <c r="AA1819" i="14"/>
  <c r="V1819" i="14"/>
  <c r="U1819" i="14"/>
  <c r="T1819" i="14"/>
  <c r="O1819" i="14"/>
  <c r="N1819" i="14"/>
  <c r="AF1818" i="14"/>
  <c r="AE1818" i="14"/>
  <c r="AD1818" i="14"/>
  <c r="AA1818" i="14"/>
  <c r="V1818" i="14"/>
  <c r="U1818" i="14"/>
  <c r="T1818" i="14"/>
  <c r="O1818" i="14"/>
  <c r="N1818" i="14"/>
  <c r="AF1817" i="14"/>
  <c r="AE1817" i="14"/>
  <c r="AD1817" i="14"/>
  <c r="AA1817" i="14"/>
  <c r="V1817" i="14"/>
  <c r="U1817" i="14"/>
  <c r="T1817" i="14"/>
  <c r="O1817" i="14"/>
  <c r="N1817" i="14"/>
  <c r="AF1816" i="14"/>
  <c r="AE1816" i="14"/>
  <c r="AD1816" i="14"/>
  <c r="AA1816" i="14"/>
  <c r="V1816" i="14"/>
  <c r="U1816" i="14"/>
  <c r="T1816" i="14"/>
  <c r="O1816" i="14"/>
  <c r="N1816" i="14"/>
  <c r="AF1815" i="14"/>
  <c r="AE1815" i="14"/>
  <c r="AD1815" i="14"/>
  <c r="AA1815" i="14"/>
  <c r="V1815" i="14"/>
  <c r="U1815" i="14"/>
  <c r="T1815" i="14"/>
  <c r="O1815" i="14"/>
  <c r="N1815" i="14"/>
  <c r="AF1814" i="14"/>
  <c r="AE1814" i="14"/>
  <c r="AD1814" i="14"/>
  <c r="AA1814" i="14"/>
  <c r="V1814" i="14"/>
  <c r="U1814" i="14"/>
  <c r="T1814" i="14"/>
  <c r="O1814" i="14"/>
  <c r="N1814" i="14"/>
  <c r="AF1813" i="14"/>
  <c r="AE1813" i="14"/>
  <c r="AD1813" i="14"/>
  <c r="AA1813" i="14"/>
  <c r="V1813" i="14"/>
  <c r="U1813" i="14"/>
  <c r="T1813" i="14"/>
  <c r="O1813" i="14"/>
  <c r="N1813" i="14"/>
  <c r="AF1812" i="14"/>
  <c r="AE1812" i="14"/>
  <c r="AD1812" i="14"/>
  <c r="AA1812" i="14"/>
  <c r="V1812" i="14"/>
  <c r="U1812" i="14"/>
  <c r="T1812" i="14"/>
  <c r="O1812" i="14"/>
  <c r="N1812" i="14"/>
  <c r="AF1811" i="14"/>
  <c r="AE1811" i="14"/>
  <c r="AD1811" i="14"/>
  <c r="AA1811" i="14"/>
  <c r="V1811" i="14"/>
  <c r="U1811" i="14"/>
  <c r="T1811" i="14"/>
  <c r="O1811" i="14"/>
  <c r="N1811" i="14"/>
  <c r="AF1810" i="14"/>
  <c r="AE1810" i="14"/>
  <c r="AD1810" i="14"/>
  <c r="AA1810" i="14"/>
  <c r="V1810" i="14"/>
  <c r="U1810" i="14"/>
  <c r="T1810" i="14"/>
  <c r="O1810" i="14"/>
  <c r="N1810" i="14"/>
  <c r="AF1809" i="14"/>
  <c r="AE1809" i="14"/>
  <c r="AD1809" i="14"/>
  <c r="AA1809" i="14"/>
  <c r="V1809" i="14"/>
  <c r="U1809" i="14"/>
  <c r="T1809" i="14"/>
  <c r="O1809" i="14"/>
  <c r="N1809" i="14"/>
  <c r="AF1808" i="14"/>
  <c r="AE1808" i="14"/>
  <c r="AD1808" i="14"/>
  <c r="AA1808" i="14"/>
  <c r="V1808" i="14"/>
  <c r="U1808" i="14"/>
  <c r="T1808" i="14"/>
  <c r="O1808" i="14"/>
  <c r="N1808" i="14"/>
  <c r="AF1807" i="14"/>
  <c r="AE1807" i="14"/>
  <c r="AD1807" i="14"/>
  <c r="AA1807" i="14"/>
  <c r="V1807" i="14"/>
  <c r="U1807" i="14"/>
  <c r="T1807" i="14"/>
  <c r="O1807" i="14"/>
  <c r="N1807" i="14"/>
  <c r="AF1806" i="14"/>
  <c r="AE1806" i="14"/>
  <c r="AD1806" i="14"/>
  <c r="AA1806" i="14"/>
  <c r="V1806" i="14"/>
  <c r="U1806" i="14"/>
  <c r="T1806" i="14"/>
  <c r="O1806" i="14"/>
  <c r="N1806" i="14"/>
  <c r="AF1805" i="14"/>
  <c r="AE1805" i="14"/>
  <c r="AD1805" i="14"/>
  <c r="AA1805" i="14"/>
  <c r="V1805" i="14"/>
  <c r="U1805" i="14"/>
  <c r="T1805" i="14"/>
  <c r="O1805" i="14"/>
  <c r="N1805" i="14"/>
  <c r="AF1804" i="14"/>
  <c r="AE1804" i="14"/>
  <c r="AD1804" i="14"/>
  <c r="AA1804" i="14"/>
  <c r="V1804" i="14"/>
  <c r="U1804" i="14"/>
  <c r="T1804" i="14"/>
  <c r="O1804" i="14"/>
  <c r="N1804" i="14"/>
  <c r="AF1803" i="14"/>
  <c r="AE1803" i="14"/>
  <c r="AD1803" i="14"/>
  <c r="AA1803" i="14"/>
  <c r="V1803" i="14"/>
  <c r="U1803" i="14"/>
  <c r="T1803" i="14"/>
  <c r="O1803" i="14"/>
  <c r="N1803" i="14"/>
  <c r="AF1802" i="14"/>
  <c r="AE1802" i="14"/>
  <c r="AD1802" i="14"/>
  <c r="AA1802" i="14"/>
  <c r="V1802" i="14"/>
  <c r="U1802" i="14"/>
  <c r="T1802" i="14"/>
  <c r="O1802" i="14"/>
  <c r="N1802" i="14"/>
  <c r="AF1801" i="14"/>
  <c r="AE1801" i="14"/>
  <c r="AD1801" i="14"/>
  <c r="AA1801" i="14"/>
  <c r="V1801" i="14"/>
  <c r="U1801" i="14"/>
  <c r="T1801" i="14"/>
  <c r="O1801" i="14"/>
  <c r="N1801" i="14"/>
  <c r="AF1800" i="14"/>
  <c r="AE1800" i="14"/>
  <c r="AD1800" i="14"/>
  <c r="AA1800" i="14"/>
  <c r="V1800" i="14"/>
  <c r="U1800" i="14"/>
  <c r="T1800" i="14"/>
  <c r="O1800" i="14"/>
  <c r="N1800" i="14"/>
  <c r="AF1799" i="14"/>
  <c r="AE1799" i="14"/>
  <c r="AD1799" i="14"/>
  <c r="AA1799" i="14"/>
  <c r="V1799" i="14"/>
  <c r="U1799" i="14"/>
  <c r="T1799" i="14"/>
  <c r="O1799" i="14"/>
  <c r="N1799" i="14"/>
  <c r="AF1798" i="14"/>
  <c r="AE1798" i="14"/>
  <c r="AD1798" i="14"/>
  <c r="AA1798" i="14"/>
  <c r="V1798" i="14"/>
  <c r="U1798" i="14"/>
  <c r="T1798" i="14"/>
  <c r="O1798" i="14"/>
  <c r="N1798" i="14"/>
  <c r="AF1797" i="14"/>
  <c r="AE1797" i="14"/>
  <c r="AD1797" i="14"/>
  <c r="AA1797" i="14"/>
  <c r="V1797" i="14"/>
  <c r="U1797" i="14"/>
  <c r="T1797" i="14"/>
  <c r="O1797" i="14"/>
  <c r="N1797" i="14"/>
  <c r="AF1796" i="14"/>
  <c r="AE1796" i="14"/>
  <c r="AD1796" i="14"/>
  <c r="AA1796" i="14"/>
  <c r="V1796" i="14"/>
  <c r="U1796" i="14"/>
  <c r="T1796" i="14"/>
  <c r="O1796" i="14"/>
  <c r="N1796" i="14"/>
  <c r="AF1795" i="14"/>
  <c r="AE1795" i="14"/>
  <c r="AD1795" i="14"/>
  <c r="AA1795" i="14"/>
  <c r="V1795" i="14"/>
  <c r="U1795" i="14"/>
  <c r="T1795" i="14"/>
  <c r="O1795" i="14"/>
  <c r="N1795" i="14"/>
  <c r="AF1794" i="14"/>
  <c r="AE1794" i="14"/>
  <c r="AD1794" i="14"/>
  <c r="AA1794" i="14"/>
  <c r="V1794" i="14"/>
  <c r="U1794" i="14"/>
  <c r="T1794" i="14"/>
  <c r="O1794" i="14"/>
  <c r="N1794" i="14"/>
  <c r="AF1793" i="14"/>
  <c r="AE1793" i="14"/>
  <c r="AD1793" i="14"/>
  <c r="AA1793" i="14"/>
  <c r="V1793" i="14"/>
  <c r="U1793" i="14"/>
  <c r="T1793" i="14"/>
  <c r="O1793" i="14"/>
  <c r="N1793" i="14"/>
  <c r="AF1792" i="14"/>
  <c r="AE1792" i="14"/>
  <c r="AD1792" i="14"/>
  <c r="AA1792" i="14"/>
  <c r="V1792" i="14"/>
  <c r="U1792" i="14"/>
  <c r="T1792" i="14"/>
  <c r="O1792" i="14"/>
  <c r="N1792" i="14"/>
  <c r="AF1791" i="14"/>
  <c r="AE1791" i="14"/>
  <c r="AD1791" i="14"/>
  <c r="AA1791" i="14"/>
  <c r="V1791" i="14"/>
  <c r="U1791" i="14"/>
  <c r="T1791" i="14"/>
  <c r="O1791" i="14"/>
  <c r="N1791" i="14"/>
  <c r="AF1790" i="14"/>
  <c r="AE1790" i="14"/>
  <c r="AD1790" i="14"/>
  <c r="AB1790" i="14" s="1"/>
  <c r="AA1790" i="14"/>
  <c r="V1790" i="14"/>
  <c r="U1790" i="14"/>
  <c r="T1790" i="14"/>
  <c r="O1790" i="14"/>
  <c r="N1790" i="14"/>
  <c r="AF1789" i="14"/>
  <c r="AE1789" i="14"/>
  <c r="AD1789" i="14"/>
  <c r="AA1789" i="14"/>
  <c r="V1789" i="14"/>
  <c r="U1789" i="14"/>
  <c r="T1789" i="14"/>
  <c r="O1789" i="14"/>
  <c r="N1789" i="14"/>
  <c r="AF1788" i="14"/>
  <c r="AE1788" i="14"/>
  <c r="AD1788" i="14"/>
  <c r="AA1788" i="14"/>
  <c r="V1788" i="14"/>
  <c r="U1788" i="14"/>
  <c r="T1788" i="14"/>
  <c r="O1788" i="14"/>
  <c r="N1788" i="14"/>
  <c r="AF1787" i="14"/>
  <c r="AE1787" i="14"/>
  <c r="AD1787" i="14"/>
  <c r="AA1787" i="14"/>
  <c r="V1787" i="14"/>
  <c r="U1787" i="14"/>
  <c r="T1787" i="14"/>
  <c r="O1787" i="14"/>
  <c r="N1787" i="14"/>
  <c r="AF1786" i="14"/>
  <c r="AE1786" i="14"/>
  <c r="AD1786" i="14"/>
  <c r="AA1786" i="14"/>
  <c r="V1786" i="14"/>
  <c r="U1786" i="14"/>
  <c r="T1786" i="14"/>
  <c r="O1786" i="14"/>
  <c r="N1786" i="14"/>
  <c r="AF1785" i="14"/>
  <c r="AE1785" i="14"/>
  <c r="AD1785" i="14"/>
  <c r="AA1785" i="14"/>
  <c r="V1785" i="14"/>
  <c r="U1785" i="14"/>
  <c r="T1785" i="14"/>
  <c r="O1785" i="14"/>
  <c r="N1785" i="14"/>
  <c r="AF1784" i="14"/>
  <c r="AE1784" i="14"/>
  <c r="AD1784" i="14"/>
  <c r="AA1784" i="14"/>
  <c r="V1784" i="14"/>
  <c r="U1784" i="14"/>
  <c r="T1784" i="14"/>
  <c r="O1784" i="14"/>
  <c r="N1784" i="14"/>
  <c r="AF1783" i="14"/>
  <c r="AE1783" i="14"/>
  <c r="AD1783" i="14"/>
  <c r="AA1783" i="14"/>
  <c r="V1783" i="14"/>
  <c r="U1783" i="14"/>
  <c r="T1783" i="14"/>
  <c r="O1783" i="14"/>
  <c r="N1783" i="14"/>
  <c r="AF1782" i="14"/>
  <c r="AE1782" i="14"/>
  <c r="AD1782" i="14"/>
  <c r="AA1782" i="14"/>
  <c r="V1782" i="14"/>
  <c r="U1782" i="14"/>
  <c r="T1782" i="14"/>
  <c r="O1782" i="14"/>
  <c r="N1782" i="14"/>
  <c r="AF1781" i="14"/>
  <c r="AE1781" i="14"/>
  <c r="AD1781" i="14"/>
  <c r="AA1781" i="14"/>
  <c r="V1781" i="14"/>
  <c r="U1781" i="14"/>
  <c r="T1781" i="14"/>
  <c r="O1781" i="14"/>
  <c r="N1781" i="14"/>
  <c r="AF1780" i="14"/>
  <c r="AE1780" i="14"/>
  <c r="AD1780" i="14"/>
  <c r="AA1780" i="14"/>
  <c r="V1780" i="14"/>
  <c r="U1780" i="14"/>
  <c r="T1780" i="14"/>
  <c r="O1780" i="14"/>
  <c r="N1780" i="14"/>
  <c r="AF1779" i="14"/>
  <c r="AE1779" i="14"/>
  <c r="AD1779" i="14"/>
  <c r="AA1779" i="14"/>
  <c r="V1779" i="14"/>
  <c r="U1779" i="14"/>
  <c r="T1779" i="14"/>
  <c r="O1779" i="14"/>
  <c r="N1779" i="14"/>
  <c r="AF1778" i="14"/>
  <c r="AE1778" i="14"/>
  <c r="AD1778" i="14"/>
  <c r="AA1778" i="14"/>
  <c r="V1778" i="14"/>
  <c r="U1778" i="14"/>
  <c r="T1778" i="14"/>
  <c r="O1778" i="14"/>
  <c r="N1778" i="14"/>
  <c r="AF1777" i="14"/>
  <c r="AE1777" i="14"/>
  <c r="AD1777" i="14"/>
  <c r="AA1777" i="14"/>
  <c r="V1777" i="14"/>
  <c r="U1777" i="14"/>
  <c r="T1777" i="14"/>
  <c r="O1777" i="14"/>
  <c r="N1777" i="14"/>
  <c r="AF1776" i="14"/>
  <c r="AE1776" i="14"/>
  <c r="AD1776" i="14"/>
  <c r="AA1776" i="14"/>
  <c r="V1776" i="14"/>
  <c r="U1776" i="14"/>
  <c r="T1776" i="14"/>
  <c r="O1776" i="14"/>
  <c r="N1776" i="14"/>
  <c r="AF1775" i="14"/>
  <c r="AE1775" i="14"/>
  <c r="AD1775" i="14"/>
  <c r="AA1775" i="14"/>
  <c r="V1775" i="14"/>
  <c r="U1775" i="14"/>
  <c r="T1775" i="14"/>
  <c r="O1775" i="14"/>
  <c r="N1775" i="14"/>
  <c r="AF1774" i="14"/>
  <c r="AE1774" i="14"/>
  <c r="AD1774" i="14"/>
  <c r="AA1774" i="14"/>
  <c r="V1774" i="14"/>
  <c r="U1774" i="14"/>
  <c r="T1774" i="14"/>
  <c r="O1774" i="14"/>
  <c r="N1774" i="14"/>
  <c r="AF1773" i="14"/>
  <c r="AE1773" i="14"/>
  <c r="AD1773" i="14"/>
  <c r="AA1773" i="14"/>
  <c r="V1773" i="14"/>
  <c r="U1773" i="14"/>
  <c r="T1773" i="14"/>
  <c r="O1773" i="14"/>
  <c r="N1773" i="14"/>
  <c r="AF1772" i="14"/>
  <c r="AE1772" i="14"/>
  <c r="AD1772" i="14"/>
  <c r="AA1772" i="14"/>
  <c r="V1772" i="14"/>
  <c r="U1772" i="14"/>
  <c r="T1772" i="14"/>
  <c r="O1772" i="14"/>
  <c r="N1772" i="14"/>
  <c r="AF1771" i="14"/>
  <c r="AE1771" i="14"/>
  <c r="AD1771" i="14"/>
  <c r="AA1771" i="14"/>
  <c r="V1771" i="14"/>
  <c r="U1771" i="14"/>
  <c r="T1771" i="14"/>
  <c r="O1771" i="14"/>
  <c r="N1771" i="14"/>
  <c r="AF1770" i="14"/>
  <c r="AE1770" i="14"/>
  <c r="AD1770" i="14"/>
  <c r="AA1770" i="14"/>
  <c r="V1770" i="14"/>
  <c r="U1770" i="14"/>
  <c r="T1770" i="14"/>
  <c r="O1770" i="14"/>
  <c r="N1770" i="14"/>
  <c r="AF1769" i="14"/>
  <c r="AE1769" i="14"/>
  <c r="AD1769" i="14"/>
  <c r="AA1769" i="14"/>
  <c r="V1769" i="14"/>
  <c r="U1769" i="14"/>
  <c r="T1769" i="14"/>
  <c r="O1769" i="14"/>
  <c r="N1769" i="14"/>
  <c r="AF1768" i="14"/>
  <c r="AE1768" i="14"/>
  <c r="AD1768" i="14"/>
  <c r="AA1768" i="14"/>
  <c r="V1768" i="14"/>
  <c r="U1768" i="14"/>
  <c r="T1768" i="14"/>
  <c r="O1768" i="14"/>
  <c r="N1768" i="14"/>
  <c r="AF1767" i="14"/>
  <c r="AE1767" i="14"/>
  <c r="AD1767" i="14"/>
  <c r="AA1767" i="14"/>
  <c r="V1767" i="14"/>
  <c r="U1767" i="14"/>
  <c r="T1767" i="14"/>
  <c r="O1767" i="14"/>
  <c r="N1767" i="14"/>
  <c r="AF1766" i="14"/>
  <c r="AE1766" i="14"/>
  <c r="AD1766" i="14"/>
  <c r="AA1766" i="14"/>
  <c r="V1766" i="14"/>
  <c r="U1766" i="14"/>
  <c r="T1766" i="14"/>
  <c r="O1766" i="14"/>
  <c r="N1766" i="14"/>
  <c r="AF1765" i="14"/>
  <c r="AE1765" i="14"/>
  <c r="AD1765" i="14"/>
  <c r="AA1765" i="14"/>
  <c r="V1765" i="14"/>
  <c r="U1765" i="14"/>
  <c r="T1765" i="14"/>
  <c r="O1765" i="14"/>
  <c r="N1765" i="14"/>
  <c r="AF1764" i="14"/>
  <c r="AE1764" i="14"/>
  <c r="AD1764" i="14"/>
  <c r="AA1764" i="14"/>
  <c r="V1764" i="14"/>
  <c r="U1764" i="14"/>
  <c r="T1764" i="14"/>
  <c r="O1764" i="14"/>
  <c r="N1764" i="14"/>
  <c r="AF1763" i="14"/>
  <c r="AE1763" i="14"/>
  <c r="AD1763" i="14"/>
  <c r="AA1763" i="14"/>
  <c r="V1763" i="14"/>
  <c r="U1763" i="14"/>
  <c r="T1763" i="14"/>
  <c r="O1763" i="14"/>
  <c r="N1763" i="14"/>
  <c r="AF1762" i="14"/>
  <c r="AE1762" i="14"/>
  <c r="AD1762" i="14"/>
  <c r="AA1762" i="14"/>
  <c r="V1762" i="14"/>
  <c r="U1762" i="14"/>
  <c r="T1762" i="14"/>
  <c r="O1762" i="14"/>
  <c r="N1762" i="14"/>
  <c r="AF1761" i="14"/>
  <c r="AE1761" i="14"/>
  <c r="AD1761" i="14"/>
  <c r="AA1761" i="14"/>
  <c r="V1761" i="14"/>
  <c r="U1761" i="14"/>
  <c r="T1761" i="14"/>
  <c r="O1761" i="14"/>
  <c r="N1761" i="14"/>
  <c r="AF1760" i="14"/>
  <c r="AE1760" i="14"/>
  <c r="AD1760" i="14"/>
  <c r="AA1760" i="14"/>
  <c r="V1760" i="14"/>
  <c r="U1760" i="14"/>
  <c r="T1760" i="14"/>
  <c r="O1760" i="14"/>
  <c r="N1760" i="14"/>
  <c r="AF1759" i="14"/>
  <c r="AE1759" i="14"/>
  <c r="AD1759" i="14"/>
  <c r="AA1759" i="14"/>
  <c r="V1759" i="14"/>
  <c r="U1759" i="14"/>
  <c r="T1759" i="14"/>
  <c r="O1759" i="14"/>
  <c r="N1759" i="14"/>
  <c r="AF1758" i="14"/>
  <c r="AE1758" i="14"/>
  <c r="AD1758" i="14"/>
  <c r="AA1758" i="14"/>
  <c r="V1758" i="14"/>
  <c r="U1758" i="14"/>
  <c r="T1758" i="14"/>
  <c r="O1758" i="14"/>
  <c r="N1758" i="14"/>
  <c r="AF1757" i="14"/>
  <c r="AE1757" i="14"/>
  <c r="AD1757" i="14"/>
  <c r="AA1757" i="14"/>
  <c r="V1757" i="14"/>
  <c r="U1757" i="14"/>
  <c r="T1757" i="14"/>
  <c r="O1757" i="14"/>
  <c r="N1757" i="14"/>
  <c r="AF1756" i="14"/>
  <c r="AE1756" i="14"/>
  <c r="AD1756" i="14"/>
  <c r="AA1756" i="14"/>
  <c r="V1756" i="14"/>
  <c r="U1756" i="14"/>
  <c r="T1756" i="14"/>
  <c r="O1756" i="14"/>
  <c r="N1756" i="14"/>
  <c r="AF1755" i="14"/>
  <c r="AE1755" i="14"/>
  <c r="AD1755" i="14"/>
  <c r="AA1755" i="14"/>
  <c r="V1755" i="14"/>
  <c r="U1755" i="14"/>
  <c r="T1755" i="14"/>
  <c r="O1755" i="14"/>
  <c r="N1755" i="14"/>
  <c r="AF1754" i="14"/>
  <c r="AE1754" i="14"/>
  <c r="AD1754" i="14"/>
  <c r="AA1754" i="14"/>
  <c r="V1754" i="14"/>
  <c r="U1754" i="14"/>
  <c r="T1754" i="14"/>
  <c r="O1754" i="14"/>
  <c r="N1754" i="14"/>
  <c r="AF1753" i="14"/>
  <c r="AE1753" i="14"/>
  <c r="AD1753" i="14"/>
  <c r="AA1753" i="14"/>
  <c r="V1753" i="14"/>
  <c r="U1753" i="14"/>
  <c r="T1753" i="14"/>
  <c r="O1753" i="14"/>
  <c r="N1753" i="14"/>
  <c r="AF1752" i="14"/>
  <c r="AE1752" i="14"/>
  <c r="AD1752" i="14"/>
  <c r="AA1752" i="14"/>
  <c r="V1752" i="14"/>
  <c r="U1752" i="14"/>
  <c r="T1752" i="14"/>
  <c r="O1752" i="14"/>
  <c r="N1752" i="14"/>
  <c r="AF1751" i="14"/>
  <c r="AE1751" i="14"/>
  <c r="AD1751" i="14"/>
  <c r="AA1751" i="14"/>
  <c r="V1751" i="14"/>
  <c r="U1751" i="14"/>
  <c r="T1751" i="14"/>
  <c r="O1751" i="14"/>
  <c r="N1751" i="14"/>
  <c r="AF1750" i="14"/>
  <c r="AE1750" i="14"/>
  <c r="AD1750" i="14"/>
  <c r="AA1750" i="14"/>
  <c r="V1750" i="14"/>
  <c r="U1750" i="14"/>
  <c r="T1750" i="14"/>
  <c r="O1750" i="14"/>
  <c r="N1750" i="14"/>
  <c r="AF1749" i="14"/>
  <c r="AE1749" i="14"/>
  <c r="AD1749" i="14"/>
  <c r="AA1749" i="14"/>
  <c r="V1749" i="14"/>
  <c r="U1749" i="14"/>
  <c r="T1749" i="14"/>
  <c r="O1749" i="14"/>
  <c r="N1749" i="14"/>
  <c r="AF1748" i="14"/>
  <c r="AE1748" i="14"/>
  <c r="AD1748" i="14"/>
  <c r="AA1748" i="14"/>
  <c r="V1748" i="14"/>
  <c r="U1748" i="14"/>
  <c r="T1748" i="14"/>
  <c r="O1748" i="14"/>
  <c r="N1748" i="14"/>
  <c r="AF1747" i="14"/>
  <c r="AE1747" i="14"/>
  <c r="AD1747" i="14"/>
  <c r="AA1747" i="14"/>
  <c r="V1747" i="14"/>
  <c r="U1747" i="14"/>
  <c r="T1747" i="14"/>
  <c r="O1747" i="14"/>
  <c r="N1747" i="14"/>
  <c r="AF1746" i="14"/>
  <c r="AE1746" i="14"/>
  <c r="AD1746" i="14"/>
  <c r="AA1746" i="14"/>
  <c r="V1746" i="14"/>
  <c r="U1746" i="14"/>
  <c r="T1746" i="14"/>
  <c r="O1746" i="14"/>
  <c r="N1746" i="14"/>
  <c r="AF1745" i="14"/>
  <c r="AE1745" i="14"/>
  <c r="AD1745" i="14"/>
  <c r="AA1745" i="14"/>
  <c r="V1745" i="14"/>
  <c r="U1745" i="14"/>
  <c r="T1745" i="14"/>
  <c r="O1745" i="14"/>
  <c r="N1745" i="14"/>
  <c r="AF1744" i="14"/>
  <c r="AE1744" i="14"/>
  <c r="AD1744" i="14"/>
  <c r="AA1744" i="14"/>
  <c r="V1744" i="14"/>
  <c r="U1744" i="14"/>
  <c r="T1744" i="14"/>
  <c r="O1744" i="14"/>
  <c r="N1744" i="14"/>
  <c r="AF1743" i="14"/>
  <c r="AE1743" i="14"/>
  <c r="AD1743" i="14"/>
  <c r="AA1743" i="14"/>
  <c r="V1743" i="14"/>
  <c r="U1743" i="14"/>
  <c r="T1743" i="14"/>
  <c r="O1743" i="14"/>
  <c r="N1743" i="14"/>
  <c r="AF1742" i="14"/>
  <c r="AE1742" i="14"/>
  <c r="AD1742" i="14"/>
  <c r="AA1742" i="14"/>
  <c r="V1742" i="14"/>
  <c r="U1742" i="14"/>
  <c r="T1742" i="14"/>
  <c r="O1742" i="14"/>
  <c r="N1742" i="14"/>
  <c r="AF1741" i="14"/>
  <c r="AE1741" i="14"/>
  <c r="AD1741" i="14"/>
  <c r="AA1741" i="14"/>
  <c r="V1741" i="14"/>
  <c r="U1741" i="14"/>
  <c r="T1741" i="14"/>
  <c r="O1741" i="14"/>
  <c r="N1741" i="14"/>
  <c r="AF1740" i="14"/>
  <c r="AE1740" i="14"/>
  <c r="AD1740" i="14"/>
  <c r="AA1740" i="14"/>
  <c r="V1740" i="14"/>
  <c r="U1740" i="14"/>
  <c r="T1740" i="14"/>
  <c r="O1740" i="14"/>
  <c r="N1740" i="14"/>
  <c r="AF1739" i="14"/>
  <c r="AE1739" i="14"/>
  <c r="AD1739" i="14"/>
  <c r="AA1739" i="14"/>
  <c r="V1739" i="14"/>
  <c r="U1739" i="14"/>
  <c r="T1739" i="14"/>
  <c r="O1739" i="14"/>
  <c r="N1739" i="14"/>
  <c r="AF1738" i="14"/>
  <c r="AE1738" i="14"/>
  <c r="AD1738" i="14"/>
  <c r="AA1738" i="14"/>
  <c r="V1738" i="14"/>
  <c r="U1738" i="14"/>
  <c r="T1738" i="14"/>
  <c r="O1738" i="14"/>
  <c r="N1738" i="14"/>
  <c r="AF1737" i="14"/>
  <c r="AE1737" i="14"/>
  <c r="AD1737" i="14"/>
  <c r="AA1737" i="14"/>
  <c r="V1737" i="14"/>
  <c r="U1737" i="14"/>
  <c r="T1737" i="14"/>
  <c r="O1737" i="14"/>
  <c r="N1737" i="14"/>
  <c r="AF1736" i="14"/>
  <c r="AE1736" i="14"/>
  <c r="AD1736" i="14"/>
  <c r="AA1736" i="14"/>
  <c r="V1736" i="14"/>
  <c r="U1736" i="14"/>
  <c r="T1736" i="14"/>
  <c r="O1736" i="14"/>
  <c r="N1736" i="14"/>
  <c r="AF1735" i="14"/>
  <c r="AE1735" i="14"/>
  <c r="AD1735" i="14"/>
  <c r="AA1735" i="14"/>
  <c r="V1735" i="14"/>
  <c r="U1735" i="14"/>
  <c r="T1735" i="14"/>
  <c r="O1735" i="14"/>
  <c r="N1735" i="14"/>
  <c r="AF1734" i="14"/>
  <c r="AE1734" i="14"/>
  <c r="AD1734" i="14"/>
  <c r="AA1734" i="14"/>
  <c r="V1734" i="14"/>
  <c r="U1734" i="14"/>
  <c r="T1734" i="14"/>
  <c r="O1734" i="14"/>
  <c r="N1734" i="14"/>
  <c r="AF1733" i="14"/>
  <c r="AE1733" i="14"/>
  <c r="AD1733" i="14"/>
  <c r="AA1733" i="14"/>
  <c r="V1733" i="14"/>
  <c r="U1733" i="14"/>
  <c r="T1733" i="14"/>
  <c r="O1733" i="14"/>
  <c r="N1733" i="14"/>
  <c r="AF1732" i="14"/>
  <c r="AE1732" i="14"/>
  <c r="AD1732" i="14"/>
  <c r="AA1732" i="14"/>
  <c r="V1732" i="14"/>
  <c r="U1732" i="14"/>
  <c r="T1732" i="14"/>
  <c r="O1732" i="14"/>
  <c r="N1732" i="14"/>
  <c r="AF1731" i="14"/>
  <c r="AE1731" i="14"/>
  <c r="AD1731" i="14"/>
  <c r="AA1731" i="14"/>
  <c r="V1731" i="14"/>
  <c r="U1731" i="14"/>
  <c r="T1731" i="14"/>
  <c r="O1731" i="14"/>
  <c r="N1731" i="14"/>
  <c r="AF1730" i="14"/>
  <c r="AE1730" i="14"/>
  <c r="AD1730" i="14"/>
  <c r="AA1730" i="14"/>
  <c r="V1730" i="14"/>
  <c r="U1730" i="14"/>
  <c r="T1730" i="14"/>
  <c r="O1730" i="14"/>
  <c r="N1730" i="14"/>
  <c r="AF1729" i="14"/>
  <c r="AE1729" i="14"/>
  <c r="AD1729" i="14"/>
  <c r="AA1729" i="14"/>
  <c r="V1729" i="14"/>
  <c r="U1729" i="14"/>
  <c r="T1729" i="14"/>
  <c r="O1729" i="14"/>
  <c r="N1729" i="14"/>
  <c r="AF1728" i="14"/>
  <c r="AE1728" i="14"/>
  <c r="AD1728" i="14"/>
  <c r="AA1728" i="14"/>
  <c r="V1728" i="14"/>
  <c r="U1728" i="14"/>
  <c r="T1728" i="14"/>
  <c r="O1728" i="14"/>
  <c r="N1728" i="14"/>
  <c r="AF1727" i="14"/>
  <c r="AE1727" i="14"/>
  <c r="AD1727" i="14"/>
  <c r="AA1727" i="14"/>
  <c r="V1727" i="14"/>
  <c r="U1727" i="14"/>
  <c r="T1727" i="14"/>
  <c r="O1727" i="14"/>
  <c r="N1727" i="14"/>
  <c r="AF1726" i="14"/>
  <c r="AE1726" i="14"/>
  <c r="AD1726" i="14"/>
  <c r="AA1726" i="14"/>
  <c r="V1726" i="14"/>
  <c r="U1726" i="14"/>
  <c r="T1726" i="14"/>
  <c r="O1726" i="14"/>
  <c r="N1726" i="14"/>
  <c r="AF1725" i="14"/>
  <c r="AE1725" i="14"/>
  <c r="AD1725" i="14"/>
  <c r="AA1725" i="14"/>
  <c r="V1725" i="14"/>
  <c r="U1725" i="14"/>
  <c r="T1725" i="14"/>
  <c r="O1725" i="14"/>
  <c r="N1725" i="14"/>
  <c r="AF1724" i="14"/>
  <c r="AE1724" i="14"/>
  <c r="AD1724" i="14"/>
  <c r="AA1724" i="14"/>
  <c r="V1724" i="14"/>
  <c r="U1724" i="14"/>
  <c r="T1724" i="14"/>
  <c r="O1724" i="14"/>
  <c r="N1724" i="14"/>
  <c r="AF1723" i="14"/>
  <c r="AE1723" i="14"/>
  <c r="AD1723" i="14"/>
  <c r="AA1723" i="14"/>
  <c r="V1723" i="14"/>
  <c r="U1723" i="14"/>
  <c r="T1723" i="14"/>
  <c r="O1723" i="14"/>
  <c r="N1723" i="14"/>
  <c r="AF1722" i="14"/>
  <c r="AE1722" i="14"/>
  <c r="AD1722" i="14"/>
  <c r="AA1722" i="14"/>
  <c r="V1722" i="14"/>
  <c r="U1722" i="14"/>
  <c r="T1722" i="14"/>
  <c r="O1722" i="14"/>
  <c r="N1722" i="14"/>
  <c r="AF1721" i="14"/>
  <c r="AE1721" i="14"/>
  <c r="AD1721" i="14"/>
  <c r="AA1721" i="14"/>
  <c r="V1721" i="14"/>
  <c r="U1721" i="14"/>
  <c r="T1721" i="14"/>
  <c r="O1721" i="14"/>
  <c r="N1721" i="14"/>
  <c r="AF1720" i="14"/>
  <c r="AE1720" i="14"/>
  <c r="AD1720" i="14"/>
  <c r="AA1720" i="14"/>
  <c r="V1720" i="14"/>
  <c r="U1720" i="14"/>
  <c r="T1720" i="14"/>
  <c r="O1720" i="14"/>
  <c r="N1720" i="14"/>
  <c r="AF1719" i="14"/>
  <c r="AE1719" i="14"/>
  <c r="AD1719" i="14"/>
  <c r="AA1719" i="14"/>
  <c r="V1719" i="14"/>
  <c r="U1719" i="14"/>
  <c r="T1719" i="14"/>
  <c r="O1719" i="14"/>
  <c r="N1719" i="14"/>
  <c r="AF1718" i="14"/>
  <c r="AE1718" i="14"/>
  <c r="AD1718" i="14"/>
  <c r="AA1718" i="14"/>
  <c r="V1718" i="14"/>
  <c r="U1718" i="14"/>
  <c r="T1718" i="14"/>
  <c r="O1718" i="14"/>
  <c r="N1718" i="14"/>
  <c r="AF1717" i="14"/>
  <c r="AE1717" i="14"/>
  <c r="AD1717" i="14"/>
  <c r="AA1717" i="14"/>
  <c r="V1717" i="14"/>
  <c r="U1717" i="14"/>
  <c r="T1717" i="14"/>
  <c r="O1717" i="14"/>
  <c r="N1717" i="14"/>
  <c r="AF1716" i="14"/>
  <c r="AE1716" i="14"/>
  <c r="AD1716" i="14"/>
  <c r="AA1716" i="14"/>
  <c r="V1716" i="14"/>
  <c r="U1716" i="14"/>
  <c r="T1716" i="14"/>
  <c r="O1716" i="14"/>
  <c r="N1716" i="14"/>
  <c r="AF1715" i="14"/>
  <c r="AE1715" i="14"/>
  <c r="AD1715" i="14"/>
  <c r="AA1715" i="14"/>
  <c r="V1715" i="14"/>
  <c r="U1715" i="14"/>
  <c r="T1715" i="14"/>
  <c r="O1715" i="14"/>
  <c r="N1715" i="14"/>
  <c r="AF1714" i="14"/>
  <c r="AE1714" i="14"/>
  <c r="AD1714" i="14"/>
  <c r="AA1714" i="14"/>
  <c r="V1714" i="14"/>
  <c r="U1714" i="14"/>
  <c r="T1714" i="14"/>
  <c r="O1714" i="14"/>
  <c r="N1714" i="14"/>
  <c r="AF1713" i="14"/>
  <c r="AE1713" i="14"/>
  <c r="AD1713" i="14"/>
  <c r="AA1713" i="14"/>
  <c r="V1713" i="14"/>
  <c r="U1713" i="14"/>
  <c r="T1713" i="14"/>
  <c r="O1713" i="14"/>
  <c r="N1713" i="14"/>
  <c r="AF1712" i="14"/>
  <c r="AE1712" i="14"/>
  <c r="AD1712" i="14"/>
  <c r="AA1712" i="14"/>
  <c r="V1712" i="14"/>
  <c r="U1712" i="14"/>
  <c r="T1712" i="14"/>
  <c r="O1712" i="14"/>
  <c r="N1712" i="14"/>
  <c r="AF1711" i="14"/>
  <c r="AE1711" i="14"/>
  <c r="AD1711" i="14"/>
  <c r="AA1711" i="14"/>
  <c r="V1711" i="14"/>
  <c r="U1711" i="14"/>
  <c r="T1711" i="14"/>
  <c r="O1711" i="14"/>
  <c r="N1711" i="14"/>
  <c r="AF1710" i="14"/>
  <c r="AE1710" i="14"/>
  <c r="AD1710" i="14"/>
  <c r="AA1710" i="14"/>
  <c r="V1710" i="14"/>
  <c r="U1710" i="14"/>
  <c r="T1710" i="14"/>
  <c r="O1710" i="14"/>
  <c r="N1710" i="14"/>
  <c r="AF1709" i="14"/>
  <c r="AE1709" i="14"/>
  <c r="AD1709" i="14"/>
  <c r="AA1709" i="14"/>
  <c r="V1709" i="14"/>
  <c r="U1709" i="14"/>
  <c r="T1709" i="14"/>
  <c r="O1709" i="14"/>
  <c r="N1709" i="14"/>
  <c r="AF1708" i="14"/>
  <c r="AE1708" i="14"/>
  <c r="AD1708" i="14"/>
  <c r="AA1708" i="14"/>
  <c r="V1708" i="14"/>
  <c r="U1708" i="14"/>
  <c r="T1708" i="14"/>
  <c r="O1708" i="14"/>
  <c r="N1708" i="14"/>
  <c r="AF1707" i="14"/>
  <c r="AE1707" i="14"/>
  <c r="AD1707" i="14"/>
  <c r="AA1707" i="14"/>
  <c r="V1707" i="14"/>
  <c r="U1707" i="14"/>
  <c r="T1707" i="14"/>
  <c r="O1707" i="14"/>
  <c r="N1707" i="14"/>
  <c r="AF1706" i="14"/>
  <c r="AE1706" i="14"/>
  <c r="AD1706" i="14"/>
  <c r="AA1706" i="14"/>
  <c r="V1706" i="14"/>
  <c r="U1706" i="14"/>
  <c r="T1706" i="14"/>
  <c r="O1706" i="14"/>
  <c r="N1706" i="14"/>
  <c r="AF1705" i="14"/>
  <c r="AE1705" i="14"/>
  <c r="AD1705" i="14"/>
  <c r="AA1705" i="14"/>
  <c r="V1705" i="14"/>
  <c r="U1705" i="14"/>
  <c r="T1705" i="14"/>
  <c r="O1705" i="14"/>
  <c r="N1705" i="14"/>
  <c r="AF1704" i="14"/>
  <c r="AE1704" i="14"/>
  <c r="AD1704" i="14"/>
  <c r="AA1704" i="14"/>
  <c r="V1704" i="14"/>
  <c r="U1704" i="14"/>
  <c r="T1704" i="14"/>
  <c r="O1704" i="14"/>
  <c r="N1704" i="14"/>
  <c r="AF1703" i="14"/>
  <c r="AE1703" i="14"/>
  <c r="AD1703" i="14"/>
  <c r="AA1703" i="14"/>
  <c r="V1703" i="14"/>
  <c r="U1703" i="14"/>
  <c r="T1703" i="14"/>
  <c r="O1703" i="14"/>
  <c r="N1703" i="14"/>
  <c r="AF1702" i="14"/>
  <c r="AE1702" i="14"/>
  <c r="AD1702" i="14"/>
  <c r="AA1702" i="14"/>
  <c r="V1702" i="14"/>
  <c r="U1702" i="14"/>
  <c r="T1702" i="14"/>
  <c r="O1702" i="14"/>
  <c r="N1702" i="14"/>
  <c r="AF1701" i="14"/>
  <c r="AE1701" i="14"/>
  <c r="AD1701" i="14"/>
  <c r="AA1701" i="14"/>
  <c r="V1701" i="14"/>
  <c r="U1701" i="14"/>
  <c r="T1701" i="14"/>
  <c r="O1701" i="14"/>
  <c r="N1701" i="14"/>
  <c r="AF1700" i="14"/>
  <c r="AE1700" i="14"/>
  <c r="AD1700" i="14"/>
  <c r="AA1700" i="14"/>
  <c r="V1700" i="14"/>
  <c r="U1700" i="14"/>
  <c r="T1700" i="14"/>
  <c r="O1700" i="14"/>
  <c r="N1700" i="14"/>
  <c r="AF1699" i="14"/>
  <c r="AE1699" i="14"/>
  <c r="AD1699" i="14"/>
  <c r="AA1699" i="14"/>
  <c r="V1699" i="14"/>
  <c r="U1699" i="14"/>
  <c r="T1699" i="14"/>
  <c r="O1699" i="14"/>
  <c r="N1699" i="14"/>
  <c r="AF1698" i="14"/>
  <c r="AE1698" i="14"/>
  <c r="AD1698" i="14"/>
  <c r="AA1698" i="14"/>
  <c r="V1698" i="14"/>
  <c r="U1698" i="14"/>
  <c r="T1698" i="14"/>
  <c r="O1698" i="14"/>
  <c r="N1698" i="14"/>
  <c r="AF1697" i="14"/>
  <c r="AE1697" i="14"/>
  <c r="AD1697" i="14"/>
  <c r="AA1697" i="14"/>
  <c r="V1697" i="14"/>
  <c r="U1697" i="14"/>
  <c r="T1697" i="14"/>
  <c r="O1697" i="14"/>
  <c r="N1697" i="14"/>
  <c r="AF1696" i="14"/>
  <c r="AE1696" i="14"/>
  <c r="AD1696" i="14"/>
  <c r="AA1696" i="14"/>
  <c r="V1696" i="14"/>
  <c r="U1696" i="14"/>
  <c r="T1696" i="14"/>
  <c r="O1696" i="14"/>
  <c r="N1696" i="14"/>
  <c r="AF1695" i="14"/>
  <c r="AE1695" i="14"/>
  <c r="AD1695" i="14"/>
  <c r="AA1695" i="14"/>
  <c r="V1695" i="14"/>
  <c r="U1695" i="14"/>
  <c r="T1695" i="14"/>
  <c r="O1695" i="14"/>
  <c r="N1695" i="14"/>
  <c r="AF1694" i="14"/>
  <c r="AE1694" i="14"/>
  <c r="AD1694" i="14"/>
  <c r="AA1694" i="14"/>
  <c r="V1694" i="14"/>
  <c r="U1694" i="14"/>
  <c r="T1694" i="14"/>
  <c r="O1694" i="14"/>
  <c r="N1694" i="14"/>
  <c r="AF1693" i="14"/>
  <c r="AE1693" i="14"/>
  <c r="AD1693" i="14"/>
  <c r="AA1693" i="14"/>
  <c r="V1693" i="14"/>
  <c r="U1693" i="14"/>
  <c r="T1693" i="14"/>
  <c r="O1693" i="14"/>
  <c r="N1693" i="14"/>
  <c r="AF1692" i="14"/>
  <c r="AE1692" i="14"/>
  <c r="AD1692" i="14"/>
  <c r="AA1692" i="14"/>
  <c r="V1692" i="14"/>
  <c r="U1692" i="14"/>
  <c r="T1692" i="14"/>
  <c r="O1692" i="14"/>
  <c r="N1692" i="14"/>
  <c r="AF1691" i="14"/>
  <c r="AE1691" i="14"/>
  <c r="AD1691" i="14"/>
  <c r="AA1691" i="14"/>
  <c r="V1691" i="14"/>
  <c r="U1691" i="14"/>
  <c r="T1691" i="14"/>
  <c r="O1691" i="14"/>
  <c r="N1691" i="14"/>
  <c r="AF1690" i="14"/>
  <c r="AE1690" i="14"/>
  <c r="AD1690" i="14"/>
  <c r="AA1690" i="14"/>
  <c r="V1690" i="14"/>
  <c r="U1690" i="14"/>
  <c r="T1690" i="14"/>
  <c r="O1690" i="14"/>
  <c r="N1690" i="14"/>
  <c r="AF1689" i="14"/>
  <c r="AE1689" i="14"/>
  <c r="AD1689" i="14"/>
  <c r="AA1689" i="14"/>
  <c r="V1689" i="14"/>
  <c r="U1689" i="14"/>
  <c r="T1689" i="14"/>
  <c r="O1689" i="14"/>
  <c r="N1689" i="14"/>
  <c r="AF1688" i="14"/>
  <c r="AE1688" i="14"/>
  <c r="AD1688" i="14"/>
  <c r="AA1688" i="14"/>
  <c r="V1688" i="14"/>
  <c r="U1688" i="14"/>
  <c r="T1688" i="14"/>
  <c r="O1688" i="14"/>
  <c r="N1688" i="14"/>
  <c r="AF1687" i="14"/>
  <c r="AE1687" i="14"/>
  <c r="AD1687" i="14"/>
  <c r="AA1687" i="14"/>
  <c r="V1687" i="14"/>
  <c r="U1687" i="14"/>
  <c r="T1687" i="14"/>
  <c r="O1687" i="14"/>
  <c r="N1687" i="14"/>
  <c r="AF1686" i="14"/>
  <c r="AE1686" i="14"/>
  <c r="AD1686" i="14"/>
  <c r="AA1686" i="14"/>
  <c r="V1686" i="14"/>
  <c r="U1686" i="14"/>
  <c r="T1686" i="14"/>
  <c r="O1686" i="14"/>
  <c r="N1686" i="14"/>
  <c r="AF1685" i="14"/>
  <c r="AE1685" i="14"/>
  <c r="AD1685" i="14"/>
  <c r="AA1685" i="14"/>
  <c r="V1685" i="14"/>
  <c r="U1685" i="14"/>
  <c r="T1685" i="14"/>
  <c r="O1685" i="14"/>
  <c r="N1685" i="14"/>
  <c r="AF1684" i="14"/>
  <c r="AE1684" i="14"/>
  <c r="AD1684" i="14"/>
  <c r="AA1684" i="14"/>
  <c r="V1684" i="14"/>
  <c r="U1684" i="14"/>
  <c r="T1684" i="14"/>
  <c r="O1684" i="14"/>
  <c r="N1684" i="14"/>
  <c r="AF1683" i="14"/>
  <c r="AE1683" i="14"/>
  <c r="AD1683" i="14"/>
  <c r="AA1683" i="14"/>
  <c r="V1683" i="14"/>
  <c r="U1683" i="14"/>
  <c r="T1683" i="14"/>
  <c r="O1683" i="14"/>
  <c r="N1683" i="14"/>
  <c r="AF1682" i="14"/>
  <c r="AE1682" i="14"/>
  <c r="AD1682" i="14"/>
  <c r="AA1682" i="14"/>
  <c r="V1682" i="14"/>
  <c r="U1682" i="14"/>
  <c r="T1682" i="14"/>
  <c r="O1682" i="14"/>
  <c r="N1682" i="14"/>
  <c r="AF1681" i="14"/>
  <c r="AE1681" i="14"/>
  <c r="AD1681" i="14"/>
  <c r="AA1681" i="14"/>
  <c r="V1681" i="14"/>
  <c r="U1681" i="14"/>
  <c r="T1681" i="14"/>
  <c r="O1681" i="14"/>
  <c r="N1681" i="14"/>
  <c r="AF1680" i="14"/>
  <c r="AE1680" i="14"/>
  <c r="AD1680" i="14"/>
  <c r="AA1680" i="14"/>
  <c r="V1680" i="14"/>
  <c r="U1680" i="14"/>
  <c r="T1680" i="14"/>
  <c r="O1680" i="14"/>
  <c r="N1680" i="14"/>
  <c r="AF1679" i="14"/>
  <c r="AE1679" i="14"/>
  <c r="AD1679" i="14"/>
  <c r="AA1679" i="14"/>
  <c r="V1679" i="14"/>
  <c r="U1679" i="14"/>
  <c r="T1679" i="14"/>
  <c r="O1679" i="14"/>
  <c r="N1679" i="14"/>
  <c r="AF1678" i="14"/>
  <c r="AE1678" i="14"/>
  <c r="AD1678" i="14"/>
  <c r="AA1678" i="14"/>
  <c r="V1678" i="14"/>
  <c r="U1678" i="14"/>
  <c r="T1678" i="14"/>
  <c r="O1678" i="14"/>
  <c r="N1678" i="14"/>
  <c r="AF1677" i="14"/>
  <c r="AE1677" i="14"/>
  <c r="AD1677" i="14"/>
  <c r="AA1677" i="14"/>
  <c r="V1677" i="14"/>
  <c r="U1677" i="14"/>
  <c r="T1677" i="14"/>
  <c r="O1677" i="14"/>
  <c r="N1677" i="14"/>
  <c r="AF1676" i="14"/>
  <c r="AE1676" i="14"/>
  <c r="AD1676" i="14"/>
  <c r="AA1676" i="14"/>
  <c r="V1676" i="14"/>
  <c r="U1676" i="14"/>
  <c r="T1676" i="14"/>
  <c r="O1676" i="14"/>
  <c r="N1676" i="14"/>
  <c r="AF1675" i="14"/>
  <c r="AE1675" i="14"/>
  <c r="AD1675" i="14"/>
  <c r="AA1675" i="14"/>
  <c r="V1675" i="14"/>
  <c r="U1675" i="14"/>
  <c r="T1675" i="14"/>
  <c r="O1675" i="14"/>
  <c r="N1675" i="14"/>
  <c r="AF1674" i="14"/>
  <c r="AE1674" i="14"/>
  <c r="AD1674" i="14"/>
  <c r="AA1674" i="14"/>
  <c r="V1674" i="14"/>
  <c r="U1674" i="14"/>
  <c r="T1674" i="14"/>
  <c r="O1674" i="14"/>
  <c r="N1674" i="14"/>
  <c r="AF1673" i="14"/>
  <c r="AE1673" i="14"/>
  <c r="AD1673" i="14"/>
  <c r="AA1673" i="14"/>
  <c r="V1673" i="14"/>
  <c r="U1673" i="14"/>
  <c r="T1673" i="14"/>
  <c r="O1673" i="14"/>
  <c r="N1673" i="14"/>
  <c r="AF1672" i="14"/>
  <c r="AE1672" i="14"/>
  <c r="AD1672" i="14"/>
  <c r="AA1672" i="14"/>
  <c r="V1672" i="14"/>
  <c r="U1672" i="14"/>
  <c r="T1672" i="14"/>
  <c r="O1672" i="14"/>
  <c r="N1672" i="14"/>
  <c r="AF1671" i="14"/>
  <c r="AE1671" i="14"/>
  <c r="AD1671" i="14"/>
  <c r="AA1671" i="14"/>
  <c r="V1671" i="14"/>
  <c r="U1671" i="14"/>
  <c r="T1671" i="14"/>
  <c r="O1671" i="14"/>
  <c r="N1671" i="14"/>
  <c r="AF1670" i="14"/>
  <c r="AE1670" i="14"/>
  <c r="AD1670" i="14"/>
  <c r="AA1670" i="14"/>
  <c r="V1670" i="14"/>
  <c r="U1670" i="14"/>
  <c r="T1670" i="14"/>
  <c r="O1670" i="14"/>
  <c r="N1670" i="14"/>
  <c r="AF1669" i="14"/>
  <c r="AE1669" i="14"/>
  <c r="AD1669" i="14"/>
  <c r="AA1669" i="14"/>
  <c r="V1669" i="14"/>
  <c r="U1669" i="14"/>
  <c r="T1669" i="14"/>
  <c r="O1669" i="14"/>
  <c r="N1669" i="14"/>
  <c r="AF1668" i="14"/>
  <c r="AE1668" i="14"/>
  <c r="AD1668" i="14"/>
  <c r="AA1668" i="14"/>
  <c r="V1668" i="14"/>
  <c r="U1668" i="14"/>
  <c r="T1668" i="14"/>
  <c r="O1668" i="14"/>
  <c r="N1668" i="14"/>
  <c r="AF1667" i="14"/>
  <c r="AE1667" i="14"/>
  <c r="AD1667" i="14"/>
  <c r="AA1667" i="14"/>
  <c r="V1667" i="14"/>
  <c r="U1667" i="14"/>
  <c r="T1667" i="14"/>
  <c r="O1667" i="14"/>
  <c r="N1667" i="14"/>
  <c r="AF1666" i="14"/>
  <c r="AE1666" i="14"/>
  <c r="AD1666" i="14"/>
  <c r="AA1666" i="14"/>
  <c r="V1666" i="14"/>
  <c r="U1666" i="14"/>
  <c r="T1666" i="14"/>
  <c r="O1666" i="14"/>
  <c r="N1666" i="14"/>
  <c r="AF1665" i="14"/>
  <c r="AE1665" i="14"/>
  <c r="AD1665" i="14"/>
  <c r="AA1665" i="14"/>
  <c r="V1665" i="14"/>
  <c r="U1665" i="14"/>
  <c r="T1665" i="14"/>
  <c r="O1665" i="14"/>
  <c r="N1665" i="14"/>
  <c r="AF1664" i="14"/>
  <c r="AE1664" i="14"/>
  <c r="AD1664" i="14"/>
  <c r="AA1664" i="14"/>
  <c r="V1664" i="14"/>
  <c r="U1664" i="14"/>
  <c r="T1664" i="14"/>
  <c r="O1664" i="14"/>
  <c r="N1664" i="14"/>
  <c r="AF1663" i="14"/>
  <c r="AE1663" i="14"/>
  <c r="AD1663" i="14"/>
  <c r="AA1663" i="14"/>
  <c r="V1663" i="14"/>
  <c r="U1663" i="14"/>
  <c r="T1663" i="14"/>
  <c r="O1663" i="14"/>
  <c r="N1663" i="14"/>
  <c r="AF1662" i="14"/>
  <c r="AE1662" i="14"/>
  <c r="AD1662" i="14"/>
  <c r="AA1662" i="14"/>
  <c r="V1662" i="14"/>
  <c r="U1662" i="14"/>
  <c r="T1662" i="14"/>
  <c r="O1662" i="14"/>
  <c r="N1662" i="14"/>
  <c r="AF1661" i="14"/>
  <c r="AE1661" i="14"/>
  <c r="AD1661" i="14"/>
  <c r="AA1661" i="14"/>
  <c r="V1661" i="14"/>
  <c r="U1661" i="14"/>
  <c r="T1661" i="14"/>
  <c r="O1661" i="14"/>
  <c r="N1661" i="14"/>
  <c r="AF1660" i="14"/>
  <c r="AE1660" i="14"/>
  <c r="AD1660" i="14"/>
  <c r="AA1660" i="14"/>
  <c r="V1660" i="14"/>
  <c r="U1660" i="14"/>
  <c r="T1660" i="14"/>
  <c r="O1660" i="14"/>
  <c r="N1660" i="14"/>
  <c r="AF1659" i="14"/>
  <c r="AE1659" i="14"/>
  <c r="AD1659" i="14"/>
  <c r="AA1659" i="14"/>
  <c r="V1659" i="14"/>
  <c r="U1659" i="14"/>
  <c r="T1659" i="14"/>
  <c r="O1659" i="14"/>
  <c r="N1659" i="14"/>
  <c r="AF1658" i="14"/>
  <c r="AE1658" i="14"/>
  <c r="AD1658" i="14"/>
  <c r="AA1658" i="14"/>
  <c r="V1658" i="14"/>
  <c r="U1658" i="14"/>
  <c r="T1658" i="14"/>
  <c r="O1658" i="14"/>
  <c r="N1658" i="14"/>
  <c r="AF1657" i="14"/>
  <c r="AE1657" i="14"/>
  <c r="AD1657" i="14"/>
  <c r="AA1657" i="14"/>
  <c r="V1657" i="14"/>
  <c r="U1657" i="14"/>
  <c r="T1657" i="14"/>
  <c r="O1657" i="14"/>
  <c r="N1657" i="14"/>
  <c r="AF1656" i="14"/>
  <c r="AE1656" i="14"/>
  <c r="AD1656" i="14"/>
  <c r="AA1656" i="14"/>
  <c r="V1656" i="14"/>
  <c r="U1656" i="14"/>
  <c r="T1656" i="14"/>
  <c r="O1656" i="14"/>
  <c r="N1656" i="14"/>
  <c r="AF1655" i="14"/>
  <c r="AE1655" i="14"/>
  <c r="AD1655" i="14"/>
  <c r="AA1655" i="14"/>
  <c r="V1655" i="14"/>
  <c r="U1655" i="14"/>
  <c r="T1655" i="14"/>
  <c r="O1655" i="14"/>
  <c r="N1655" i="14"/>
  <c r="AF1654" i="14"/>
  <c r="AE1654" i="14"/>
  <c r="AD1654" i="14"/>
  <c r="AA1654" i="14"/>
  <c r="V1654" i="14"/>
  <c r="U1654" i="14"/>
  <c r="T1654" i="14"/>
  <c r="O1654" i="14"/>
  <c r="N1654" i="14"/>
  <c r="AF1653" i="14"/>
  <c r="AE1653" i="14"/>
  <c r="AD1653" i="14"/>
  <c r="AA1653" i="14"/>
  <c r="V1653" i="14"/>
  <c r="U1653" i="14"/>
  <c r="T1653" i="14"/>
  <c r="O1653" i="14"/>
  <c r="N1653" i="14"/>
  <c r="AF1652" i="14"/>
  <c r="AE1652" i="14"/>
  <c r="AD1652" i="14"/>
  <c r="AA1652" i="14"/>
  <c r="V1652" i="14"/>
  <c r="U1652" i="14"/>
  <c r="T1652" i="14"/>
  <c r="O1652" i="14"/>
  <c r="N1652" i="14"/>
  <c r="AF1651" i="14"/>
  <c r="AE1651" i="14"/>
  <c r="AD1651" i="14"/>
  <c r="AA1651" i="14"/>
  <c r="V1651" i="14"/>
  <c r="U1651" i="14"/>
  <c r="T1651" i="14"/>
  <c r="O1651" i="14"/>
  <c r="N1651" i="14"/>
  <c r="AF1650" i="14"/>
  <c r="AE1650" i="14"/>
  <c r="AD1650" i="14"/>
  <c r="AA1650" i="14"/>
  <c r="V1650" i="14"/>
  <c r="U1650" i="14"/>
  <c r="T1650" i="14"/>
  <c r="O1650" i="14"/>
  <c r="N1650" i="14"/>
  <c r="AF1649" i="14"/>
  <c r="AE1649" i="14"/>
  <c r="AD1649" i="14"/>
  <c r="AA1649" i="14"/>
  <c r="V1649" i="14"/>
  <c r="U1649" i="14"/>
  <c r="T1649" i="14"/>
  <c r="O1649" i="14"/>
  <c r="N1649" i="14"/>
  <c r="AF1648" i="14"/>
  <c r="AE1648" i="14"/>
  <c r="AD1648" i="14"/>
  <c r="AA1648" i="14"/>
  <c r="V1648" i="14"/>
  <c r="U1648" i="14"/>
  <c r="T1648" i="14"/>
  <c r="O1648" i="14"/>
  <c r="N1648" i="14"/>
  <c r="AF1647" i="14"/>
  <c r="AE1647" i="14"/>
  <c r="AD1647" i="14"/>
  <c r="AA1647" i="14"/>
  <c r="V1647" i="14"/>
  <c r="U1647" i="14"/>
  <c r="T1647" i="14"/>
  <c r="O1647" i="14"/>
  <c r="N1647" i="14"/>
  <c r="AF1646" i="14"/>
  <c r="AE1646" i="14"/>
  <c r="AD1646" i="14"/>
  <c r="AA1646" i="14"/>
  <c r="V1646" i="14"/>
  <c r="U1646" i="14"/>
  <c r="T1646" i="14"/>
  <c r="O1646" i="14"/>
  <c r="N1646" i="14"/>
  <c r="AF1645" i="14"/>
  <c r="AE1645" i="14"/>
  <c r="AD1645" i="14"/>
  <c r="AA1645" i="14"/>
  <c r="V1645" i="14"/>
  <c r="U1645" i="14"/>
  <c r="T1645" i="14"/>
  <c r="O1645" i="14"/>
  <c r="N1645" i="14"/>
  <c r="AF1644" i="14"/>
  <c r="AE1644" i="14"/>
  <c r="AD1644" i="14"/>
  <c r="AA1644" i="14"/>
  <c r="V1644" i="14"/>
  <c r="U1644" i="14"/>
  <c r="T1644" i="14"/>
  <c r="O1644" i="14"/>
  <c r="N1644" i="14"/>
  <c r="AF1643" i="14"/>
  <c r="AE1643" i="14"/>
  <c r="AD1643" i="14"/>
  <c r="AA1643" i="14"/>
  <c r="V1643" i="14"/>
  <c r="U1643" i="14"/>
  <c r="T1643" i="14"/>
  <c r="O1643" i="14"/>
  <c r="N1643" i="14"/>
  <c r="AF1642" i="14"/>
  <c r="AE1642" i="14"/>
  <c r="AD1642" i="14"/>
  <c r="AA1642" i="14"/>
  <c r="V1642" i="14"/>
  <c r="U1642" i="14"/>
  <c r="T1642" i="14"/>
  <c r="O1642" i="14"/>
  <c r="N1642" i="14"/>
  <c r="AF1641" i="14"/>
  <c r="AE1641" i="14"/>
  <c r="AD1641" i="14"/>
  <c r="AA1641" i="14"/>
  <c r="V1641" i="14"/>
  <c r="U1641" i="14"/>
  <c r="T1641" i="14"/>
  <c r="O1641" i="14"/>
  <c r="N1641" i="14"/>
  <c r="AF1640" i="14"/>
  <c r="AE1640" i="14"/>
  <c r="AD1640" i="14"/>
  <c r="AA1640" i="14"/>
  <c r="V1640" i="14"/>
  <c r="U1640" i="14"/>
  <c r="T1640" i="14"/>
  <c r="O1640" i="14"/>
  <c r="N1640" i="14"/>
  <c r="AF1639" i="14"/>
  <c r="AE1639" i="14"/>
  <c r="AD1639" i="14"/>
  <c r="AA1639" i="14"/>
  <c r="V1639" i="14"/>
  <c r="U1639" i="14"/>
  <c r="T1639" i="14"/>
  <c r="O1639" i="14"/>
  <c r="N1639" i="14"/>
  <c r="AF1638" i="14"/>
  <c r="AE1638" i="14"/>
  <c r="AD1638" i="14"/>
  <c r="AA1638" i="14"/>
  <c r="V1638" i="14"/>
  <c r="U1638" i="14"/>
  <c r="T1638" i="14"/>
  <c r="O1638" i="14"/>
  <c r="N1638" i="14"/>
  <c r="AF1637" i="14"/>
  <c r="AE1637" i="14"/>
  <c r="AD1637" i="14"/>
  <c r="AA1637" i="14"/>
  <c r="V1637" i="14"/>
  <c r="U1637" i="14"/>
  <c r="T1637" i="14"/>
  <c r="O1637" i="14"/>
  <c r="N1637" i="14"/>
  <c r="AF1636" i="14"/>
  <c r="AE1636" i="14"/>
  <c r="AD1636" i="14"/>
  <c r="AA1636" i="14"/>
  <c r="V1636" i="14"/>
  <c r="U1636" i="14"/>
  <c r="T1636" i="14"/>
  <c r="O1636" i="14"/>
  <c r="N1636" i="14"/>
  <c r="AF1635" i="14"/>
  <c r="AE1635" i="14"/>
  <c r="AD1635" i="14"/>
  <c r="AA1635" i="14"/>
  <c r="V1635" i="14"/>
  <c r="U1635" i="14"/>
  <c r="T1635" i="14"/>
  <c r="O1635" i="14"/>
  <c r="N1635" i="14"/>
  <c r="AF1634" i="14"/>
  <c r="AE1634" i="14"/>
  <c r="AD1634" i="14"/>
  <c r="AA1634" i="14"/>
  <c r="V1634" i="14"/>
  <c r="U1634" i="14"/>
  <c r="T1634" i="14"/>
  <c r="O1634" i="14"/>
  <c r="N1634" i="14"/>
  <c r="AF1633" i="14"/>
  <c r="AE1633" i="14"/>
  <c r="AD1633" i="14"/>
  <c r="AA1633" i="14"/>
  <c r="V1633" i="14"/>
  <c r="U1633" i="14"/>
  <c r="T1633" i="14"/>
  <c r="O1633" i="14"/>
  <c r="N1633" i="14"/>
  <c r="AF1632" i="14"/>
  <c r="AE1632" i="14"/>
  <c r="AD1632" i="14"/>
  <c r="AA1632" i="14"/>
  <c r="V1632" i="14"/>
  <c r="U1632" i="14"/>
  <c r="T1632" i="14"/>
  <c r="O1632" i="14"/>
  <c r="N1632" i="14"/>
  <c r="AF1631" i="14"/>
  <c r="AE1631" i="14"/>
  <c r="AD1631" i="14"/>
  <c r="AA1631" i="14"/>
  <c r="V1631" i="14"/>
  <c r="U1631" i="14"/>
  <c r="T1631" i="14"/>
  <c r="O1631" i="14"/>
  <c r="N1631" i="14"/>
  <c r="AF1630" i="14"/>
  <c r="AE1630" i="14"/>
  <c r="AD1630" i="14"/>
  <c r="AA1630" i="14"/>
  <c r="V1630" i="14"/>
  <c r="U1630" i="14"/>
  <c r="T1630" i="14"/>
  <c r="O1630" i="14"/>
  <c r="N1630" i="14"/>
  <c r="AF1629" i="14"/>
  <c r="AE1629" i="14"/>
  <c r="AD1629" i="14"/>
  <c r="AA1629" i="14"/>
  <c r="V1629" i="14"/>
  <c r="U1629" i="14"/>
  <c r="T1629" i="14"/>
  <c r="O1629" i="14"/>
  <c r="N1629" i="14"/>
  <c r="AF1628" i="14"/>
  <c r="AE1628" i="14"/>
  <c r="AD1628" i="14"/>
  <c r="AA1628" i="14"/>
  <c r="V1628" i="14"/>
  <c r="U1628" i="14"/>
  <c r="T1628" i="14"/>
  <c r="O1628" i="14"/>
  <c r="N1628" i="14"/>
  <c r="AF1627" i="14"/>
  <c r="AE1627" i="14"/>
  <c r="AD1627" i="14"/>
  <c r="AA1627" i="14"/>
  <c r="V1627" i="14"/>
  <c r="U1627" i="14"/>
  <c r="T1627" i="14"/>
  <c r="O1627" i="14"/>
  <c r="N1627" i="14"/>
  <c r="AF1626" i="14"/>
  <c r="AE1626" i="14"/>
  <c r="AD1626" i="14"/>
  <c r="AA1626" i="14"/>
  <c r="V1626" i="14"/>
  <c r="U1626" i="14"/>
  <c r="T1626" i="14"/>
  <c r="O1626" i="14"/>
  <c r="N1626" i="14"/>
  <c r="AF1625" i="14"/>
  <c r="AE1625" i="14"/>
  <c r="AD1625" i="14"/>
  <c r="AA1625" i="14"/>
  <c r="V1625" i="14"/>
  <c r="U1625" i="14"/>
  <c r="T1625" i="14"/>
  <c r="O1625" i="14"/>
  <c r="N1625" i="14"/>
  <c r="AF1624" i="14"/>
  <c r="AE1624" i="14"/>
  <c r="AD1624" i="14"/>
  <c r="AA1624" i="14"/>
  <c r="V1624" i="14"/>
  <c r="U1624" i="14"/>
  <c r="T1624" i="14"/>
  <c r="O1624" i="14"/>
  <c r="N1624" i="14"/>
  <c r="AF1623" i="14"/>
  <c r="AE1623" i="14"/>
  <c r="AD1623" i="14"/>
  <c r="AA1623" i="14"/>
  <c r="V1623" i="14"/>
  <c r="U1623" i="14"/>
  <c r="T1623" i="14"/>
  <c r="O1623" i="14"/>
  <c r="N1623" i="14"/>
  <c r="AF1622" i="14"/>
  <c r="AE1622" i="14"/>
  <c r="AD1622" i="14"/>
  <c r="AA1622" i="14"/>
  <c r="V1622" i="14"/>
  <c r="U1622" i="14"/>
  <c r="T1622" i="14"/>
  <c r="O1622" i="14"/>
  <c r="N1622" i="14"/>
  <c r="AF1621" i="14"/>
  <c r="AE1621" i="14"/>
  <c r="AD1621" i="14"/>
  <c r="AA1621" i="14"/>
  <c r="V1621" i="14"/>
  <c r="U1621" i="14"/>
  <c r="T1621" i="14"/>
  <c r="O1621" i="14"/>
  <c r="N1621" i="14"/>
  <c r="AF1620" i="14"/>
  <c r="AE1620" i="14"/>
  <c r="AD1620" i="14"/>
  <c r="AA1620" i="14"/>
  <c r="V1620" i="14"/>
  <c r="U1620" i="14"/>
  <c r="T1620" i="14"/>
  <c r="O1620" i="14"/>
  <c r="N1620" i="14"/>
  <c r="AF1619" i="14"/>
  <c r="AE1619" i="14"/>
  <c r="AD1619" i="14"/>
  <c r="AA1619" i="14"/>
  <c r="V1619" i="14"/>
  <c r="U1619" i="14"/>
  <c r="T1619" i="14"/>
  <c r="O1619" i="14"/>
  <c r="N1619" i="14"/>
  <c r="AF1618" i="14"/>
  <c r="AE1618" i="14"/>
  <c r="AD1618" i="14"/>
  <c r="AA1618" i="14"/>
  <c r="V1618" i="14"/>
  <c r="U1618" i="14"/>
  <c r="T1618" i="14"/>
  <c r="O1618" i="14"/>
  <c r="N1618" i="14"/>
  <c r="AF1617" i="14"/>
  <c r="AE1617" i="14"/>
  <c r="AD1617" i="14"/>
  <c r="AA1617" i="14"/>
  <c r="V1617" i="14"/>
  <c r="U1617" i="14"/>
  <c r="T1617" i="14"/>
  <c r="O1617" i="14"/>
  <c r="N1617" i="14"/>
  <c r="AF1616" i="14"/>
  <c r="AE1616" i="14"/>
  <c r="AD1616" i="14"/>
  <c r="AA1616" i="14"/>
  <c r="V1616" i="14"/>
  <c r="U1616" i="14"/>
  <c r="T1616" i="14"/>
  <c r="O1616" i="14"/>
  <c r="N1616" i="14"/>
  <c r="AF1615" i="14"/>
  <c r="AE1615" i="14"/>
  <c r="AD1615" i="14"/>
  <c r="AA1615" i="14"/>
  <c r="V1615" i="14"/>
  <c r="U1615" i="14"/>
  <c r="T1615" i="14"/>
  <c r="O1615" i="14"/>
  <c r="N1615" i="14"/>
  <c r="AF1614" i="14"/>
  <c r="AE1614" i="14"/>
  <c r="AD1614" i="14"/>
  <c r="AA1614" i="14"/>
  <c r="V1614" i="14"/>
  <c r="U1614" i="14"/>
  <c r="T1614" i="14"/>
  <c r="O1614" i="14"/>
  <c r="N1614" i="14"/>
  <c r="AF1613" i="14"/>
  <c r="AE1613" i="14"/>
  <c r="AD1613" i="14"/>
  <c r="AA1613" i="14"/>
  <c r="V1613" i="14"/>
  <c r="U1613" i="14"/>
  <c r="T1613" i="14"/>
  <c r="O1613" i="14"/>
  <c r="N1613" i="14"/>
  <c r="AF1612" i="14"/>
  <c r="AE1612" i="14"/>
  <c r="AD1612" i="14"/>
  <c r="AA1612" i="14"/>
  <c r="V1612" i="14"/>
  <c r="U1612" i="14"/>
  <c r="T1612" i="14"/>
  <c r="O1612" i="14"/>
  <c r="N1612" i="14"/>
  <c r="AF1611" i="14"/>
  <c r="AE1611" i="14"/>
  <c r="AD1611" i="14"/>
  <c r="AA1611" i="14"/>
  <c r="V1611" i="14"/>
  <c r="U1611" i="14"/>
  <c r="T1611" i="14"/>
  <c r="O1611" i="14"/>
  <c r="N1611" i="14"/>
  <c r="AF1610" i="14"/>
  <c r="AE1610" i="14"/>
  <c r="AD1610" i="14"/>
  <c r="AA1610" i="14"/>
  <c r="V1610" i="14"/>
  <c r="U1610" i="14"/>
  <c r="T1610" i="14"/>
  <c r="O1610" i="14"/>
  <c r="N1610" i="14"/>
  <c r="AF1609" i="14"/>
  <c r="AE1609" i="14"/>
  <c r="AD1609" i="14"/>
  <c r="AA1609" i="14"/>
  <c r="V1609" i="14"/>
  <c r="U1609" i="14"/>
  <c r="T1609" i="14"/>
  <c r="O1609" i="14"/>
  <c r="N1609" i="14"/>
  <c r="AF1608" i="14"/>
  <c r="AE1608" i="14"/>
  <c r="AD1608" i="14"/>
  <c r="AA1608" i="14"/>
  <c r="V1608" i="14"/>
  <c r="U1608" i="14"/>
  <c r="T1608" i="14"/>
  <c r="O1608" i="14"/>
  <c r="N1608" i="14"/>
  <c r="AF1607" i="14"/>
  <c r="AE1607" i="14"/>
  <c r="AD1607" i="14"/>
  <c r="AA1607" i="14"/>
  <c r="V1607" i="14"/>
  <c r="U1607" i="14"/>
  <c r="T1607" i="14"/>
  <c r="O1607" i="14"/>
  <c r="N1607" i="14"/>
  <c r="AF1606" i="14"/>
  <c r="AE1606" i="14"/>
  <c r="AD1606" i="14"/>
  <c r="AA1606" i="14"/>
  <c r="V1606" i="14"/>
  <c r="U1606" i="14"/>
  <c r="T1606" i="14"/>
  <c r="O1606" i="14"/>
  <c r="N1606" i="14"/>
  <c r="AF1605" i="14"/>
  <c r="AE1605" i="14"/>
  <c r="AD1605" i="14"/>
  <c r="AA1605" i="14"/>
  <c r="V1605" i="14"/>
  <c r="U1605" i="14"/>
  <c r="T1605" i="14"/>
  <c r="O1605" i="14"/>
  <c r="N1605" i="14"/>
  <c r="AF1604" i="14"/>
  <c r="AE1604" i="14"/>
  <c r="AD1604" i="14"/>
  <c r="AA1604" i="14"/>
  <c r="V1604" i="14"/>
  <c r="U1604" i="14"/>
  <c r="T1604" i="14"/>
  <c r="O1604" i="14"/>
  <c r="N1604" i="14"/>
  <c r="AF1603" i="14"/>
  <c r="AE1603" i="14"/>
  <c r="AD1603" i="14"/>
  <c r="AA1603" i="14"/>
  <c r="V1603" i="14"/>
  <c r="U1603" i="14"/>
  <c r="T1603" i="14"/>
  <c r="O1603" i="14"/>
  <c r="N1603" i="14"/>
  <c r="AF1602" i="14"/>
  <c r="AE1602" i="14"/>
  <c r="AD1602" i="14"/>
  <c r="AA1602" i="14"/>
  <c r="V1602" i="14"/>
  <c r="U1602" i="14"/>
  <c r="T1602" i="14"/>
  <c r="O1602" i="14"/>
  <c r="N1602" i="14"/>
  <c r="AF1601" i="14"/>
  <c r="AE1601" i="14"/>
  <c r="AD1601" i="14"/>
  <c r="AA1601" i="14"/>
  <c r="V1601" i="14"/>
  <c r="U1601" i="14"/>
  <c r="T1601" i="14"/>
  <c r="O1601" i="14"/>
  <c r="N1601" i="14"/>
  <c r="AF1600" i="14"/>
  <c r="AE1600" i="14"/>
  <c r="AD1600" i="14"/>
  <c r="AA1600" i="14"/>
  <c r="V1600" i="14"/>
  <c r="U1600" i="14"/>
  <c r="T1600" i="14"/>
  <c r="O1600" i="14"/>
  <c r="N1600" i="14"/>
  <c r="AF1599" i="14"/>
  <c r="AE1599" i="14"/>
  <c r="AD1599" i="14"/>
  <c r="AA1599" i="14"/>
  <c r="V1599" i="14"/>
  <c r="U1599" i="14"/>
  <c r="T1599" i="14"/>
  <c r="O1599" i="14"/>
  <c r="N1599" i="14"/>
  <c r="AF1598" i="14"/>
  <c r="AE1598" i="14"/>
  <c r="AD1598" i="14"/>
  <c r="AA1598" i="14"/>
  <c r="V1598" i="14"/>
  <c r="U1598" i="14"/>
  <c r="T1598" i="14"/>
  <c r="O1598" i="14"/>
  <c r="N1598" i="14"/>
  <c r="AF1597" i="14"/>
  <c r="AE1597" i="14"/>
  <c r="AD1597" i="14"/>
  <c r="AA1597" i="14"/>
  <c r="V1597" i="14"/>
  <c r="U1597" i="14"/>
  <c r="T1597" i="14"/>
  <c r="O1597" i="14"/>
  <c r="N1597" i="14"/>
  <c r="AF1596" i="14"/>
  <c r="AE1596" i="14"/>
  <c r="AD1596" i="14"/>
  <c r="AA1596" i="14"/>
  <c r="V1596" i="14"/>
  <c r="U1596" i="14"/>
  <c r="T1596" i="14"/>
  <c r="O1596" i="14"/>
  <c r="N1596" i="14"/>
  <c r="AF1595" i="14"/>
  <c r="AE1595" i="14"/>
  <c r="AD1595" i="14"/>
  <c r="AA1595" i="14"/>
  <c r="V1595" i="14"/>
  <c r="U1595" i="14"/>
  <c r="T1595" i="14"/>
  <c r="O1595" i="14"/>
  <c r="N1595" i="14"/>
  <c r="AF1594" i="14"/>
  <c r="AE1594" i="14"/>
  <c r="AD1594" i="14"/>
  <c r="AA1594" i="14"/>
  <c r="V1594" i="14"/>
  <c r="U1594" i="14"/>
  <c r="T1594" i="14"/>
  <c r="O1594" i="14"/>
  <c r="N1594" i="14"/>
  <c r="AF1593" i="14"/>
  <c r="AE1593" i="14"/>
  <c r="AD1593" i="14"/>
  <c r="AA1593" i="14"/>
  <c r="V1593" i="14"/>
  <c r="U1593" i="14"/>
  <c r="T1593" i="14"/>
  <c r="O1593" i="14"/>
  <c r="N1593" i="14"/>
  <c r="AF1592" i="14"/>
  <c r="AE1592" i="14"/>
  <c r="AD1592" i="14"/>
  <c r="AA1592" i="14"/>
  <c r="V1592" i="14"/>
  <c r="U1592" i="14"/>
  <c r="T1592" i="14"/>
  <c r="O1592" i="14"/>
  <c r="N1592" i="14"/>
  <c r="AF1591" i="14"/>
  <c r="AE1591" i="14"/>
  <c r="AD1591" i="14"/>
  <c r="AA1591" i="14"/>
  <c r="V1591" i="14"/>
  <c r="U1591" i="14"/>
  <c r="T1591" i="14"/>
  <c r="O1591" i="14"/>
  <c r="N1591" i="14"/>
  <c r="AF1590" i="14"/>
  <c r="AE1590" i="14"/>
  <c r="AD1590" i="14"/>
  <c r="AA1590" i="14"/>
  <c r="V1590" i="14"/>
  <c r="U1590" i="14"/>
  <c r="T1590" i="14"/>
  <c r="O1590" i="14"/>
  <c r="N1590" i="14"/>
  <c r="AF1589" i="14"/>
  <c r="AE1589" i="14"/>
  <c r="AD1589" i="14"/>
  <c r="AA1589" i="14"/>
  <c r="V1589" i="14"/>
  <c r="U1589" i="14"/>
  <c r="T1589" i="14"/>
  <c r="O1589" i="14"/>
  <c r="N1589" i="14"/>
  <c r="AF1588" i="14"/>
  <c r="AE1588" i="14"/>
  <c r="AD1588" i="14"/>
  <c r="AA1588" i="14"/>
  <c r="V1588" i="14"/>
  <c r="U1588" i="14"/>
  <c r="T1588" i="14"/>
  <c r="O1588" i="14"/>
  <c r="N1588" i="14"/>
  <c r="AF1587" i="14"/>
  <c r="AE1587" i="14"/>
  <c r="AD1587" i="14"/>
  <c r="AA1587" i="14"/>
  <c r="V1587" i="14"/>
  <c r="U1587" i="14"/>
  <c r="T1587" i="14"/>
  <c r="O1587" i="14"/>
  <c r="N1587" i="14"/>
  <c r="AF1586" i="14"/>
  <c r="AE1586" i="14"/>
  <c r="AD1586" i="14"/>
  <c r="AA1586" i="14"/>
  <c r="V1586" i="14"/>
  <c r="U1586" i="14"/>
  <c r="T1586" i="14"/>
  <c r="O1586" i="14"/>
  <c r="N1586" i="14"/>
  <c r="AF1585" i="14"/>
  <c r="AE1585" i="14"/>
  <c r="AD1585" i="14"/>
  <c r="AA1585" i="14"/>
  <c r="V1585" i="14"/>
  <c r="U1585" i="14"/>
  <c r="T1585" i="14"/>
  <c r="O1585" i="14"/>
  <c r="N1585" i="14"/>
  <c r="AF1584" i="14"/>
  <c r="AE1584" i="14"/>
  <c r="AD1584" i="14"/>
  <c r="AA1584" i="14"/>
  <c r="V1584" i="14"/>
  <c r="U1584" i="14"/>
  <c r="T1584" i="14"/>
  <c r="O1584" i="14"/>
  <c r="N1584" i="14"/>
  <c r="AF1583" i="14"/>
  <c r="AE1583" i="14"/>
  <c r="AD1583" i="14"/>
  <c r="AA1583" i="14"/>
  <c r="V1583" i="14"/>
  <c r="U1583" i="14"/>
  <c r="T1583" i="14"/>
  <c r="O1583" i="14"/>
  <c r="N1583" i="14"/>
  <c r="AF1582" i="14"/>
  <c r="AE1582" i="14"/>
  <c r="AD1582" i="14"/>
  <c r="AA1582" i="14"/>
  <c r="V1582" i="14"/>
  <c r="U1582" i="14"/>
  <c r="T1582" i="14"/>
  <c r="O1582" i="14"/>
  <c r="N1582" i="14"/>
  <c r="AF1581" i="14"/>
  <c r="AE1581" i="14"/>
  <c r="AD1581" i="14"/>
  <c r="AA1581" i="14"/>
  <c r="V1581" i="14"/>
  <c r="U1581" i="14"/>
  <c r="T1581" i="14"/>
  <c r="O1581" i="14"/>
  <c r="N1581" i="14"/>
  <c r="AF1580" i="14"/>
  <c r="AE1580" i="14"/>
  <c r="AD1580" i="14"/>
  <c r="AA1580" i="14"/>
  <c r="V1580" i="14"/>
  <c r="U1580" i="14"/>
  <c r="T1580" i="14"/>
  <c r="O1580" i="14"/>
  <c r="N1580" i="14"/>
  <c r="AF1579" i="14"/>
  <c r="AE1579" i="14"/>
  <c r="AD1579" i="14"/>
  <c r="AA1579" i="14"/>
  <c r="V1579" i="14"/>
  <c r="U1579" i="14"/>
  <c r="T1579" i="14"/>
  <c r="O1579" i="14"/>
  <c r="N1579" i="14"/>
  <c r="AF1578" i="14"/>
  <c r="AE1578" i="14"/>
  <c r="AD1578" i="14"/>
  <c r="AA1578" i="14"/>
  <c r="V1578" i="14"/>
  <c r="U1578" i="14"/>
  <c r="T1578" i="14"/>
  <c r="O1578" i="14"/>
  <c r="N1578" i="14"/>
  <c r="AF1577" i="14"/>
  <c r="AE1577" i="14"/>
  <c r="AD1577" i="14"/>
  <c r="AA1577" i="14"/>
  <c r="V1577" i="14"/>
  <c r="U1577" i="14"/>
  <c r="T1577" i="14"/>
  <c r="O1577" i="14"/>
  <c r="N1577" i="14"/>
  <c r="AF1576" i="14"/>
  <c r="AE1576" i="14"/>
  <c r="AD1576" i="14"/>
  <c r="AA1576" i="14"/>
  <c r="V1576" i="14"/>
  <c r="U1576" i="14"/>
  <c r="T1576" i="14"/>
  <c r="O1576" i="14"/>
  <c r="N1576" i="14"/>
  <c r="AF1575" i="14"/>
  <c r="AE1575" i="14"/>
  <c r="AD1575" i="14"/>
  <c r="AA1575" i="14"/>
  <c r="V1575" i="14"/>
  <c r="U1575" i="14"/>
  <c r="T1575" i="14"/>
  <c r="O1575" i="14"/>
  <c r="N1575" i="14"/>
  <c r="AF1574" i="14"/>
  <c r="AE1574" i="14"/>
  <c r="AD1574" i="14"/>
  <c r="AA1574" i="14"/>
  <c r="V1574" i="14"/>
  <c r="U1574" i="14"/>
  <c r="T1574" i="14"/>
  <c r="O1574" i="14"/>
  <c r="N1574" i="14"/>
  <c r="AF1573" i="14"/>
  <c r="AE1573" i="14"/>
  <c r="AD1573" i="14"/>
  <c r="AA1573" i="14"/>
  <c r="V1573" i="14"/>
  <c r="U1573" i="14"/>
  <c r="T1573" i="14"/>
  <c r="O1573" i="14"/>
  <c r="N1573" i="14"/>
  <c r="AF1572" i="14"/>
  <c r="AE1572" i="14"/>
  <c r="AD1572" i="14"/>
  <c r="AA1572" i="14"/>
  <c r="V1572" i="14"/>
  <c r="U1572" i="14"/>
  <c r="T1572" i="14"/>
  <c r="O1572" i="14"/>
  <c r="N1572" i="14"/>
  <c r="AF1571" i="14"/>
  <c r="AE1571" i="14"/>
  <c r="AD1571" i="14"/>
  <c r="AA1571" i="14"/>
  <c r="V1571" i="14"/>
  <c r="U1571" i="14"/>
  <c r="T1571" i="14"/>
  <c r="O1571" i="14"/>
  <c r="N1571" i="14"/>
  <c r="AF1570" i="14"/>
  <c r="AE1570" i="14"/>
  <c r="AD1570" i="14"/>
  <c r="AA1570" i="14"/>
  <c r="V1570" i="14"/>
  <c r="U1570" i="14"/>
  <c r="T1570" i="14"/>
  <c r="O1570" i="14"/>
  <c r="N1570" i="14"/>
  <c r="AF1569" i="14"/>
  <c r="AE1569" i="14"/>
  <c r="AD1569" i="14"/>
  <c r="AA1569" i="14"/>
  <c r="V1569" i="14"/>
  <c r="U1569" i="14"/>
  <c r="T1569" i="14"/>
  <c r="O1569" i="14"/>
  <c r="N1569" i="14"/>
  <c r="AF1568" i="14"/>
  <c r="AE1568" i="14"/>
  <c r="AD1568" i="14"/>
  <c r="AA1568" i="14"/>
  <c r="V1568" i="14"/>
  <c r="U1568" i="14"/>
  <c r="T1568" i="14"/>
  <c r="O1568" i="14"/>
  <c r="N1568" i="14"/>
  <c r="AF1567" i="14"/>
  <c r="AE1567" i="14"/>
  <c r="AD1567" i="14"/>
  <c r="AA1567" i="14"/>
  <c r="V1567" i="14"/>
  <c r="U1567" i="14"/>
  <c r="T1567" i="14"/>
  <c r="O1567" i="14"/>
  <c r="N1567" i="14"/>
  <c r="AF1566" i="14"/>
  <c r="AE1566" i="14"/>
  <c r="AD1566" i="14"/>
  <c r="AA1566" i="14"/>
  <c r="V1566" i="14"/>
  <c r="U1566" i="14"/>
  <c r="T1566" i="14"/>
  <c r="O1566" i="14"/>
  <c r="N1566" i="14"/>
  <c r="AF1565" i="14"/>
  <c r="AE1565" i="14"/>
  <c r="AD1565" i="14"/>
  <c r="AA1565" i="14"/>
  <c r="V1565" i="14"/>
  <c r="U1565" i="14"/>
  <c r="T1565" i="14"/>
  <c r="O1565" i="14"/>
  <c r="N1565" i="14"/>
  <c r="AF1564" i="14"/>
  <c r="AE1564" i="14"/>
  <c r="AD1564" i="14"/>
  <c r="AA1564" i="14"/>
  <c r="V1564" i="14"/>
  <c r="U1564" i="14"/>
  <c r="T1564" i="14"/>
  <c r="O1564" i="14"/>
  <c r="N1564" i="14"/>
  <c r="AF1563" i="14"/>
  <c r="AE1563" i="14"/>
  <c r="AD1563" i="14"/>
  <c r="AA1563" i="14"/>
  <c r="V1563" i="14"/>
  <c r="U1563" i="14"/>
  <c r="T1563" i="14"/>
  <c r="O1563" i="14"/>
  <c r="N1563" i="14"/>
  <c r="AF1562" i="14"/>
  <c r="AE1562" i="14"/>
  <c r="AD1562" i="14"/>
  <c r="AA1562" i="14"/>
  <c r="V1562" i="14"/>
  <c r="U1562" i="14"/>
  <c r="T1562" i="14"/>
  <c r="O1562" i="14"/>
  <c r="N1562" i="14"/>
  <c r="AF1561" i="14"/>
  <c r="AE1561" i="14"/>
  <c r="AD1561" i="14"/>
  <c r="AB1561" i="14" s="1"/>
  <c r="AA1561" i="14"/>
  <c r="V1561" i="14"/>
  <c r="U1561" i="14"/>
  <c r="T1561" i="14"/>
  <c r="O1561" i="14"/>
  <c r="N1561" i="14"/>
  <c r="AF1560" i="14"/>
  <c r="AE1560" i="14"/>
  <c r="AD1560" i="14"/>
  <c r="AA1560" i="14"/>
  <c r="V1560" i="14"/>
  <c r="U1560" i="14"/>
  <c r="T1560" i="14"/>
  <c r="O1560" i="14"/>
  <c r="N1560" i="14"/>
  <c r="AF1559" i="14"/>
  <c r="AE1559" i="14"/>
  <c r="AD1559" i="14"/>
  <c r="AA1559" i="14"/>
  <c r="V1559" i="14"/>
  <c r="U1559" i="14"/>
  <c r="T1559" i="14"/>
  <c r="O1559" i="14"/>
  <c r="N1559" i="14"/>
  <c r="AF1558" i="14"/>
  <c r="AE1558" i="14"/>
  <c r="AD1558" i="14"/>
  <c r="AA1558" i="14"/>
  <c r="V1558" i="14"/>
  <c r="U1558" i="14"/>
  <c r="T1558" i="14"/>
  <c r="O1558" i="14"/>
  <c r="N1558" i="14"/>
  <c r="AF1557" i="14"/>
  <c r="AE1557" i="14"/>
  <c r="AD1557" i="14"/>
  <c r="AA1557" i="14"/>
  <c r="V1557" i="14"/>
  <c r="U1557" i="14"/>
  <c r="T1557" i="14"/>
  <c r="O1557" i="14"/>
  <c r="N1557" i="14"/>
  <c r="AF1556" i="14"/>
  <c r="AE1556" i="14"/>
  <c r="AD1556" i="14"/>
  <c r="AA1556" i="14"/>
  <c r="V1556" i="14"/>
  <c r="U1556" i="14"/>
  <c r="T1556" i="14"/>
  <c r="O1556" i="14"/>
  <c r="N1556" i="14"/>
  <c r="AF1555" i="14"/>
  <c r="AE1555" i="14"/>
  <c r="AD1555" i="14"/>
  <c r="AB1555" i="14" s="1"/>
  <c r="AA1555" i="14"/>
  <c r="V1555" i="14"/>
  <c r="U1555" i="14"/>
  <c r="T1555" i="14"/>
  <c r="O1555" i="14"/>
  <c r="N1555" i="14"/>
  <c r="AF1554" i="14"/>
  <c r="AE1554" i="14"/>
  <c r="AD1554" i="14"/>
  <c r="AA1554" i="14"/>
  <c r="V1554" i="14"/>
  <c r="U1554" i="14"/>
  <c r="T1554" i="14"/>
  <c r="O1554" i="14"/>
  <c r="N1554" i="14"/>
  <c r="AF1553" i="14"/>
  <c r="AE1553" i="14"/>
  <c r="AD1553" i="14"/>
  <c r="AB1553" i="14" s="1"/>
  <c r="AA1553" i="14"/>
  <c r="V1553" i="14"/>
  <c r="U1553" i="14"/>
  <c r="T1553" i="14"/>
  <c r="O1553" i="14"/>
  <c r="N1553" i="14"/>
  <c r="AF1552" i="14"/>
  <c r="AE1552" i="14"/>
  <c r="AD1552" i="14"/>
  <c r="AA1552" i="14"/>
  <c r="V1552" i="14"/>
  <c r="U1552" i="14"/>
  <c r="T1552" i="14"/>
  <c r="O1552" i="14"/>
  <c r="N1552" i="14"/>
  <c r="AF1551" i="14"/>
  <c r="AE1551" i="14"/>
  <c r="AD1551" i="14"/>
  <c r="AA1551" i="14"/>
  <c r="V1551" i="14"/>
  <c r="U1551" i="14"/>
  <c r="T1551" i="14"/>
  <c r="O1551" i="14"/>
  <c r="N1551" i="14"/>
  <c r="AF1550" i="14"/>
  <c r="AE1550" i="14"/>
  <c r="AD1550" i="14"/>
  <c r="AA1550" i="14"/>
  <c r="V1550" i="14"/>
  <c r="U1550" i="14"/>
  <c r="T1550" i="14"/>
  <c r="O1550" i="14"/>
  <c r="N1550" i="14"/>
  <c r="AF1549" i="14"/>
  <c r="AE1549" i="14"/>
  <c r="AD1549" i="14"/>
  <c r="AA1549" i="14"/>
  <c r="V1549" i="14"/>
  <c r="U1549" i="14"/>
  <c r="T1549" i="14"/>
  <c r="O1549" i="14"/>
  <c r="N1549" i="14"/>
  <c r="AF1548" i="14"/>
  <c r="AE1548" i="14"/>
  <c r="AD1548" i="14"/>
  <c r="AA1548" i="14"/>
  <c r="V1548" i="14"/>
  <c r="U1548" i="14"/>
  <c r="T1548" i="14"/>
  <c r="O1548" i="14"/>
  <c r="N1548" i="14"/>
  <c r="AF1547" i="14"/>
  <c r="AE1547" i="14"/>
  <c r="AD1547" i="14"/>
  <c r="AA1547" i="14"/>
  <c r="V1547" i="14"/>
  <c r="U1547" i="14"/>
  <c r="T1547" i="14"/>
  <c r="O1547" i="14"/>
  <c r="N1547" i="14"/>
  <c r="AF1546" i="14"/>
  <c r="AE1546" i="14"/>
  <c r="AD1546" i="14"/>
  <c r="AA1546" i="14"/>
  <c r="V1546" i="14"/>
  <c r="U1546" i="14"/>
  <c r="T1546" i="14"/>
  <c r="O1546" i="14"/>
  <c r="N1546" i="14"/>
  <c r="AF1545" i="14"/>
  <c r="AE1545" i="14"/>
  <c r="AD1545" i="14"/>
  <c r="AA1545" i="14"/>
  <c r="V1545" i="14"/>
  <c r="U1545" i="14"/>
  <c r="T1545" i="14"/>
  <c r="O1545" i="14"/>
  <c r="N1545" i="14"/>
  <c r="AF1544" i="14"/>
  <c r="AE1544" i="14"/>
  <c r="AD1544" i="14"/>
  <c r="AA1544" i="14"/>
  <c r="V1544" i="14"/>
  <c r="U1544" i="14"/>
  <c r="T1544" i="14"/>
  <c r="O1544" i="14"/>
  <c r="N1544" i="14"/>
  <c r="AF1543" i="14"/>
  <c r="AE1543" i="14"/>
  <c r="AD1543" i="14"/>
  <c r="AA1543" i="14"/>
  <c r="V1543" i="14"/>
  <c r="U1543" i="14"/>
  <c r="T1543" i="14"/>
  <c r="O1543" i="14"/>
  <c r="N1543" i="14"/>
  <c r="AF1542" i="14"/>
  <c r="AE1542" i="14"/>
  <c r="AD1542" i="14"/>
  <c r="AA1542" i="14"/>
  <c r="V1542" i="14"/>
  <c r="U1542" i="14"/>
  <c r="T1542" i="14"/>
  <c r="O1542" i="14"/>
  <c r="N1542" i="14"/>
  <c r="AF1541" i="14"/>
  <c r="AE1541" i="14"/>
  <c r="AD1541" i="14"/>
  <c r="AA1541" i="14"/>
  <c r="V1541" i="14"/>
  <c r="U1541" i="14"/>
  <c r="T1541" i="14"/>
  <c r="O1541" i="14"/>
  <c r="N1541" i="14"/>
  <c r="AF1540" i="14"/>
  <c r="AE1540" i="14"/>
  <c r="AD1540" i="14"/>
  <c r="AA1540" i="14"/>
  <c r="V1540" i="14"/>
  <c r="U1540" i="14"/>
  <c r="T1540" i="14"/>
  <c r="O1540" i="14"/>
  <c r="N1540" i="14"/>
  <c r="AF1539" i="14"/>
  <c r="AE1539" i="14"/>
  <c r="AD1539" i="14"/>
  <c r="AA1539" i="14"/>
  <c r="V1539" i="14"/>
  <c r="U1539" i="14"/>
  <c r="T1539" i="14"/>
  <c r="O1539" i="14"/>
  <c r="N1539" i="14"/>
  <c r="AF1538" i="14"/>
  <c r="AE1538" i="14"/>
  <c r="AD1538" i="14"/>
  <c r="AA1538" i="14"/>
  <c r="V1538" i="14"/>
  <c r="U1538" i="14"/>
  <c r="T1538" i="14"/>
  <c r="O1538" i="14"/>
  <c r="N1538" i="14"/>
  <c r="AF1537" i="14"/>
  <c r="AE1537" i="14"/>
  <c r="AD1537" i="14"/>
  <c r="AA1537" i="14"/>
  <c r="V1537" i="14"/>
  <c r="U1537" i="14"/>
  <c r="T1537" i="14"/>
  <c r="O1537" i="14"/>
  <c r="N1537" i="14"/>
  <c r="AF1536" i="14"/>
  <c r="AE1536" i="14"/>
  <c r="AD1536" i="14"/>
  <c r="AA1536" i="14"/>
  <c r="V1536" i="14"/>
  <c r="U1536" i="14"/>
  <c r="T1536" i="14"/>
  <c r="O1536" i="14"/>
  <c r="N1536" i="14"/>
  <c r="AF1535" i="14"/>
  <c r="AE1535" i="14"/>
  <c r="AD1535" i="14"/>
  <c r="AA1535" i="14"/>
  <c r="V1535" i="14"/>
  <c r="U1535" i="14"/>
  <c r="T1535" i="14"/>
  <c r="O1535" i="14"/>
  <c r="N1535" i="14"/>
  <c r="AF1534" i="14"/>
  <c r="AE1534" i="14"/>
  <c r="AD1534" i="14"/>
  <c r="AA1534" i="14"/>
  <c r="V1534" i="14"/>
  <c r="U1534" i="14"/>
  <c r="T1534" i="14"/>
  <c r="O1534" i="14"/>
  <c r="N1534" i="14"/>
  <c r="AF1533" i="14"/>
  <c r="AE1533" i="14"/>
  <c r="AD1533" i="14"/>
  <c r="AA1533" i="14"/>
  <c r="V1533" i="14"/>
  <c r="U1533" i="14"/>
  <c r="T1533" i="14"/>
  <c r="O1533" i="14"/>
  <c r="N1533" i="14"/>
  <c r="AF1532" i="14"/>
  <c r="AE1532" i="14"/>
  <c r="AD1532" i="14"/>
  <c r="AA1532" i="14"/>
  <c r="V1532" i="14"/>
  <c r="U1532" i="14"/>
  <c r="T1532" i="14"/>
  <c r="O1532" i="14"/>
  <c r="N1532" i="14"/>
  <c r="AF1531" i="14"/>
  <c r="AE1531" i="14"/>
  <c r="AD1531" i="14"/>
  <c r="AA1531" i="14"/>
  <c r="V1531" i="14"/>
  <c r="U1531" i="14"/>
  <c r="T1531" i="14"/>
  <c r="O1531" i="14"/>
  <c r="N1531" i="14"/>
  <c r="AF1530" i="14"/>
  <c r="AE1530" i="14"/>
  <c r="AD1530" i="14"/>
  <c r="AA1530" i="14"/>
  <c r="V1530" i="14"/>
  <c r="U1530" i="14"/>
  <c r="T1530" i="14"/>
  <c r="O1530" i="14"/>
  <c r="N1530" i="14"/>
  <c r="AF1529" i="14"/>
  <c r="AE1529" i="14"/>
  <c r="AD1529" i="14"/>
  <c r="AA1529" i="14"/>
  <c r="V1529" i="14"/>
  <c r="U1529" i="14"/>
  <c r="T1529" i="14"/>
  <c r="O1529" i="14"/>
  <c r="N1529" i="14"/>
  <c r="AF1528" i="14"/>
  <c r="AE1528" i="14"/>
  <c r="AD1528" i="14"/>
  <c r="AA1528" i="14"/>
  <c r="V1528" i="14"/>
  <c r="U1528" i="14"/>
  <c r="T1528" i="14"/>
  <c r="O1528" i="14"/>
  <c r="N1528" i="14"/>
  <c r="AF1527" i="14"/>
  <c r="AE1527" i="14"/>
  <c r="AD1527" i="14"/>
  <c r="AA1527" i="14"/>
  <c r="V1527" i="14"/>
  <c r="U1527" i="14"/>
  <c r="T1527" i="14"/>
  <c r="O1527" i="14"/>
  <c r="N1527" i="14"/>
  <c r="AF1526" i="14"/>
  <c r="AE1526" i="14"/>
  <c r="AD1526" i="14"/>
  <c r="AA1526" i="14"/>
  <c r="V1526" i="14"/>
  <c r="U1526" i="14"/>
  <c r="T1526" i="14"/>
  <c r="O1526" i="14"/>
  <c r="N1526" i="14"/>
  <c r="AF1525" i="14"/>
  <c r="AE1525" i="14"/>
  <c r="AD1525" i="14"/>
  <c r="AA1525" i="14"/>
  <c r="V1525" i="14"/>
  <c r="U1525" i="14"/>
  <c r="T1525" i="14"/>
  <c r="O1525" i="14"/>
  <c r="N1525" i="14"/>
  <c r="AF1524" i="14"/>
  <c r="AE1524" i="14"/>
  <c r="AD1524" i="14"/>
  <c r="AB1524" i="14" s="1"/>
  <c r="AA1524" i="14"/>
  <c r="V1524" i="14"/>
  <c r="U1524" i="14"/>
  <c r="T1524" i="14"/>
  <c r="O1524" i="14"/>
  <c r="N1524" i="14"/>
  <c r="AF1523" i="14"/>
  <c r="AE1523" i="14"/>
  <c r="AD1523" i="14"/>
  <c r="AA1523" i="14"/>
  <c r="V1523" i="14"/>
  <c r="U1523" i="14"/>
  <c r="T1523" i="14"/>
  <c r="O1523" i="14"/>
  <c r="N1523" i="14"/>
  <c r="AF1522" i="14"/>
  <c r="AE1522" i="14"/>
  <c r="AD1522" i="14"/>
  <c r="AA1522" i="14"/>
  <c r="V1522" i="14"/>
  <c r="U1522" i="14"/>
  <c r="T1522" i="14"/>
  <c r="O1522" i="14"/>
  <c r="N1522" i="14"/>
  <c r="AF1521" i="14"/>
  <c r="AE1521" i="14"/>
  <c r="AD1521" i="14"/>
  <c r="AA1521" i="14"/>
  <c r="V1521" i="14"/>
  <c r="U1521" i="14"/>
  <c r="T1521" i="14"/>
  <c r="O1521" i="14"/>
  <c r="N1521" i="14"/>
  <c r="AF1520" i="14"/>
  <c r="AE1520" i="14"/>
  <c r="AD1520" i="14"/>
  <c r="AA1520" i="14"/>
  <c r="V1520" i="14"/>
  <c r="U1520" i="14"/>
  <c r="T1520" i="14"/>
  <c r="O1520" i="14"/>
  <c r="N1520" i="14"/>
  <c r="AF1519" i="14"/>
  <c r="AE1519" i="14"/>
  <c r="AD1519" i="14"/>
  <c r="AA1519" i="14"/>
  <c r="V1519" i="14"/>
  <c r="U1519" i="14"/>
  <c r="T1519" i="14"/>
  <c r="O1519" i="14"/>
  <c r="N1519" i="14"/>
  <c r="AF1518" i="14"/>
  <c r="AE1518" i="14"/>
  <c r="AD1518" i="14"/>
  <c r="AA1518" i="14"/>
  <c r="V1518" i="14"/>
  <c r="U1518" i="14"/>
  <c r="T1518" i="14"/>
  <c r="O1518" i="14"/>
  <c r="N1518" i="14"/>
  <c r="AF1517" i="14"/>
  <c r="AE1517" i="14"/>
  <c r="AD1517" i="14"/>
  <c r="AA1517" i="14"/>
  <c r="V1517" i="14"/>
  <c r="U1517" i="14"/>
  <c r="T1517" i="14"/>
  <c r="O1517" i="14"/>
  <c r="N1517" i="14"/>
  <c r="AF1516" i="14"/>
  <c r="AE1516" i="14"/>
  <c r="AD1516" i="14"/>
  <c r="AA1516" i="14"/>
  <c r="V1516" i="14"/>
  <c r="U1516" i="14"/>
  <c r="T1516" i="14"/>
  <c r="O1516" i="14"/>
  <c r="N1516" i="14"/>
  <c r="AF1515" i="14"/>
  <c r="AE1515" i="14"/>
  <c r="AD1515" i="14"/>
  <c r="AA1515" i="14"/>
  <c r="V1515" i="14"/>
  <c r="U1515" i="14"/>
  <c r="T1515" i="14"/>
  <c r="O1515" i="14"/>
  <c r="N1515" i="14"/>
  <c r="AF1514" i="14"/>
  <c r="AE1514" i="14"/>
  <c r="AD1514" i="14"/>
  <c r="AA1514" i="14"/>
  <c r="V1514" i="14"/>
  <c r="U1514" i="14"/>
  <c r="T1514" i="14"/>
  <c r="O1514" i="14"/>
  <c r="N1514" i="14"/>
  <c r="AF1513" i="14"/>
  <c r="AE1513" i="14"/>
  <c r="AD1513" i="14"/>
  <c r="AG1513" i="14" s="1"/>
  <c r="AA1513" i="14"/>
  <c r="V1513" i="14"/>
  <c r="U1513" i="14"/>
  <c r="T1513" i="14"/>
  <c r="O1513" i="14"/>
  <c r="N1513" i="14"/>
  <c r="AF1512" i="14"/>
  <c r="AE1512" i="14"/>
  <c r="AD1512" i="14"/>
  <c r="AA1512" i="14"/>
  <c r="V1512" i="14"/>
  <c r="U1512" i="14"/>
  <c r="T1512" i="14"/>
  <c r="O1512" i="14"/>
  <c r="N1512" i="14"/>
  <c r="AF1511" i="14"/>
  <c r="AE1511" i="14"/>
  <c r="AD1511" i="14"/>
  <c r="AA1511" i="14"/>
  <c r="V1511" i="14"/>
  <c r="U1511" i="14"/>
  <c r="T1511" i="14"/>
  <c r="O1511" i="14"/>
  <c r="N1511" i="14"/>
  <c r="AF1510" i="14"/>
  <c r="AE1510" i="14"/>
  <c r="AD1510" i="14"/>
  <c r="AA1510" i="14"/>
  <c r="V1510" i="14"/>
  <c r="U1510" i="14"/>
  <c r="T1510" i="14"/>
  <c r="O1510" i="14"/>
  <c r="N1510" i="14"/>
  <c r="AF1509" i="14"/>
  <c r="AE1509" i="14"/>
  <c r="AD1509" i="14"/>
  <c r="AA1509" i="14"/>
  <c r="V1509" i="14"/>
  <c r="U1509" i="14"/>
  <c r="T1509" i="14"/>
  <c r="O1509" i="14"/>
  <c r="N1509" i="14"/>
  <c r="AF1508" i="14"/>
  <c r="AE1508" i="14"/>
  <c r="AD1508" i="14"/>
  <c r="AA1508" i="14"/>
  <c r="V1508" i="14"/>
  <c r="U1508" i="14"/>
  <c r="T1508" i="14"/>
  <c r="O1508" i="14"/>
  <c r="N1508" i="14"/>
  <c r="AF1507" i="14"/>
  <c r="AE1507" i="14"/>
  <c r="AD1507" i="14"/>
  <c r="AA1507" i="14"/>
  <c r="V1507" i="14"/>
  <c r="U1507" i="14"/>
  <c r="T1507" i="14"/>
  <c r="O1507" i="14"/>
  <c r="N1507" i="14"/>
  <c r="AF1506" i="14"/>
  <c r="AE1506" i="14"/>
  <c r="AD1506" i="14"/>
  <c r="AA1506" i="14"/>
  <c r="V1506" i="14"/>
  <c r="U1506" i="14"/>
  <c r="T1506" i="14"/>
  <c r="O1506" i="14"/>
  <c r="N1506" i="14"/>
  <c r="AF1505" i="14"/>
  <c r="AE1505" i="14"/>
  <c r="AD1505" i="14"/>
  <c r="AA1505" i="14"/>
  <c r="V1505" i="14"/>
  <c r="U1505" i="14"/>
  <c r="T1505" i="14"/>
  <c r="O1505" i="14"/>
  <c r="N1505" i="14"/>
  <c r="AF1504" i="14"/>
  <c r="AE1504" i="14"/>
  <c r="AD1504" i="14"/>
  <c r="AA1504" i="14"/>
  <c r="V1504" i="14"/>
  <c r="U1504" i="14"/>
  <c r="T1504" i="14"/>
  <c r="O1504" i="14"/>
  <c r="N1504" i="14"/>
  <c r="AF1503" i="14"/>
  <c r="AE1503" i="14"/>
  <c r="AD1503" i="14"/>
  <c r="AA1503" i="14"/>
  <c r="V1503" i="14"/>
  <c r="U1503" i="14"/>
  <c r="T1503" i="14"/>
  <c r="O1503" i="14"/>
  <c r="N1503" i="14"/>
  <c r="AF1502" i="14"/>
  <c r="AE1502" i="14"/>
  <c r="AD1502" i="14"/>
  <c r="AA1502" i="14"/>
  <c r="V1502" i="14"/>
  <c r="U1502" i="14"/>
  <c r="T1502" i="14"/>
  <c r="O1502" i="14"/>
  <c r="N1502" i="14"/>
  <c r="AF1501" i="14"/>
  <c r="AE1501" i="14"/>
  <c r="AD1501" i="14"/>
  <c r="AA1501" i="14"/>
  <c r="V1501" i="14"/>
  <c r="U1501" i="14"/>
  <c r="T1501" i="14"/>
  <c r="O1501" i="14"/>
  <c r="N1501" i="14"/>
  <c r="AF1500" i="14"/>
  <c r="AE1500" i="14"/>
  <c r="AD1500" i="14"/>
  <c r="AA1500" i="14"/>
  <c r="V1500" i="14"/>
  <c r="U1500" i="14"/>
  <c r="T1500" i="14"/>
  <c r="O1500" i="14"/>
  <c r="N1500" i="14"/>
  <c r="AF1499" i="14"/>
  <c r="AE1499" i="14"/>
  <c r="AD1499" i="14"/>
  <c r="AA1499" i="14"/>
  <c r="V1499" i="14"/>
  <c r="U1499" i="14"/>
  <c r="T1499" i="14"/>
  <c r="O1499" i="14"/>
  <c r="N1499" i="14"/>
  <c r="AF1498" i="14"/>
  <c r="AE1498" i="14"/>
  <c r="AD1498" i="14"/>
  <c r="AA1498" i="14"/>
  <c r="V1498" i="14"/>
  <c r="U1498" i="14"/>
  <c r="T1498" i="14"/>
  <c r="O1498" i="14"/>
  <c r="N1498" i="14"/>
  <c r="AF1497" i="14"/>
  <c r="AE1497" i="14"/>
  <c r="AD1497" i="14"/>
  <c r="AC1497" i="14" s="1"/>
  <c r="AA1497" i="14"/>
  <c r="V1497" i="14"/>
  <c r="U1497" i="14"/>
  <c r="T1497" i="14"/>
  <c r="O1497" i="14"/>
  <c r="N1497" i="14"/>
  <c r="AF1496" i="14"/>
  <c r="AE1496" i="14"/>
  <c r="AD1496" i="14"/>
  <c r="AA1496" i="14"/>
  <c r="V1496" i="14"/>
  <c r="U1496" i="14"/>
  <c r="T1496" i="14"/>
  <c r="O1496" i="14"/>
  <c r="N1496" i="14"/>
  <c r="AF1495" i="14"/>
  <c r="AE1495" i="14"/>
  <c r="AD1495" i="14"/>
  <c r="AA1495" i="14"/>
  <c r="V1495" i="14"/>
  <c r="U1495" i="14"/>
  <c r="T1495" i="14"/>
  <c r="O1495" i="14"/>
  <c r="N1495" i="14"/>
  <c r="AF1494" i="14"/>
  <c r="AE1494" i="14"/>
  <c r="AD1494" i="14"/>
  <c r="AA1494" i="14"/>
  <c r="V1494" i="14"/>
  <c r="U1494" i="14"/>
  <c r="T1494" i="14"/>
  <c r="O1494" i="14"/>
  <c r="N1494" i="14"/>
  <c r="AF1493" i="14"/>
  <c r="AE1493" i="14"/>
  <c r="AD1493" i="14"/>
  <c r="AA1493" i="14"/>
  <c r="V1493" i="14"/>
  <c r="U1493" i="14"/>
  <c r="T1493" i="14"/>
  <c r="O1493" i="14"/>
  <c r="N1493" i="14"/>
  <c r="AF1492" i="14"/>
  <c r="AE1492" i="14"/>
  <c r="AD1492" i="14"/>
  <c r="AA1492" i="14"/>
  <c r="V1492" i="14"/>
  <c r="U1492" i="14"/>
  <c r="T1492" i="14"/>
  <c r="O1492" i="14"/>
  <c r="N1492" i="14"/>
  <c r="AF1491" i="14"/>
  <c r="AE1491" i="14"/>
  <c r="AD1491" i="14"/>
  <c r="AA1491" i="14"/>
  <c r="V1491" i="14"/>
  <c r="U1491" i="14"/>
  <c r="T1491" i="14"/>
  <c r="O1491" i="14"/>
  <c r="N1491" i="14"/>
  <c r="AF1490" i="14"/>
  <c r="AE1490" i="14"/>
  <c r="AD1490" i="14"/>
  <c r="AA1490" i="14"/>
  <c r="V1490" i="14"/>
  <c r="U1490" i="14"/>
  <c r="T1490" i="14"/>
  <c r="O1490" i="14"/>
  <c r="N1490" i="14"/>
  <c r="AF1489" i="14"/>
  <c r="AE1489" i="14"/>
  <c r="AD1489" i="14"/>
  <c r="AA1489" i="14"/>
  <c r="V1489" i="14"/>
  <c r="U1489" i="14"/>
  <c r="T1489" i="14"/>
  <c r="O1489" i="14"/>
  <c r="N1489" i="14"/>
  <c r="AF1488" i="14"/>
  <c r="AE1488" i="14"/>
  <c r="AD1488" i="14"/>
  <c r="AA1488" i="14"/>
  <c r="V1488" i="14"/>
  <c r="U1488" i="14"/>
  <c r="T1488" i="14"/>
  <c r="O1488" i="14"/>
  <c r="N1488" i="14"/>
  <c r="AF1487" i="14"/>
  <c r="AE1487" i="14"/>
  <c r="AD1487" i="14"/>
  <c r="AA1487" i="14"/>
  <c r="V1487" i="14"/>
  <c r="U1487" i="14"/>
  <c r="T1487" i="14"/>
  <c r="O1487" i="14"/>
  <c r="N1487" i="14"/>
  <c r="AF1486" i="14"/>
  <c r="AE1486" i="14"/>
  <c r="AD1486" i="14"/>
  <c r="AA1486" i="14"/>
  <c r="V1486" i="14"/>
  <c r="U1486" i="14"/>
  <c r="T1486" i="14"/>
  <c r="O1486" i="14"/>
  <c r="N1486" i="14"/>
  <c r="AF1485" i="14"/>
  <c r="AE1485" i="14"/>
  <c r="AD1485" i="14"/>
  <c r="AA1485" i="14"/>
  <c r="V1485" i="14"/>
  <c r="U1485" i="14"/>
  <c r="T1485" i="14"/>
  <c r="O1485" i="14"/>
  <c r="N1485" i="14"/>
  <c r="AF1484" i="14"/>
  <c r="AE1484" i="14"/>
  <c r="AD1484" i="14"/>
  <c r="AA1484" i="14"/>
  <c r="V1484" i="14"/>
  <c r="U1484" i="14"/>
  <c r="T1484" i="14"/>
  <c r="O1484" i="14"/>
  <c r="N1484" i="14"/>
  <c r="AF1483" i="14"/>
  <c r="AE1483" i="14"/>
  <c r="AD1483" i="14"/>
  <c r="AA1483" i="14"/>
  <c r="V1483" i="14"/>
  <c r="U1483" i="14"/>
  <c r="T1483" i="14"/>
  <c r="O1483" i="14"/>
  <c r="N1483" i="14"/>
  <c r="AF1482" i="14"/>
  <c r="AE1482" i="14"/>
  <c r="AD1482" i="14"/>
  <c r="AA1482" i="14"/>
  <c r="V1482" i="14"/>
  <c r="U1482" i="14"/>
  <c r="T1482" i="14"/>
  <c r="O1482" i="14"/>
  <c r="N1482" i="14"/>
  <c r="AF1481" i="14"/>
  <c r="AE1481" i="14"/>
  <c r="AD1481" i="14"/>
  <c r="AA1481" i="14"/>
  <c r="V1481" i="14"/>
  <c r="U1481" i="14"/>
  <c r="T1481" i="14"/>
  <c r="O1481" i="14"/>
  <c r="N1481" i="14"/>
  <c r="AF1480" i="14"/>
  <c r="AE1480" i="14"/>
  <c r="AD1480" i="14"/>
  <c r="AA1480" i="14"/>
  <c r="V1480" i="14"/>
  <c r="U1480" i="14"/>
  <c r="T1480" i="14"/>
  <c r="O1480" i="14"/>
  <c r="N1480" i="14"/>
  <c r="AF1479" i="14"/>
  <c r="AE1479" i="14"/>
  <c r="AD1479" i="14"/>
  <c r="AA1479" i="14"/>
  <c r="V1479" i="14"/>
  <c r="U1479" i="14"/>
  <c r="T1479" i="14"/>
  <c r="O1479" i="14"/>
  <c r="N1479" i="14"/>
  <c r="AF1478" i="14"/>
  <c r="AE1478" i="14"/>
  <c r="AD1478" i="14"/>
  <c r="AA1478" i="14"/>
  <c r="V1478" i="14"/>
  <c r="U1478" i="14"/>
  <c r="T1478" i="14"/>
  <c r="O1478" i="14"/>
  <c r="N1478" i="14"/>
  <c r="AF1477" i="14"/>
  <c r="AE1477" i="14"/>
  <c r="AD1477" i="14"/>
  <c r="AA1477" i="14"/>
  <c r="V1477" i="14"/>
  <c r="U1477" i="14"/>
  <c r="T1477" i="14"/>
  <c r="O1477" i="14"/>
  <c r="N1477" i="14"/>
  <c r="AF1476" i="14"/>
  <c r="AE1476" i="14"/>
  <c r="AD1476" i="14"/>
  <c r="AA1476" i="14"/>
  <c r="V1476" i="14"/>
  <c r="U1476" i="14"/>
  <c r="T1476" i="14"/>
  <c r="O1476" i="14"/>
  <c r="N1476" i="14"/>
  <c r="AF1475" i="14"/>
  <c r="AE1475" i="14"/>
  <c r="AD1475" i="14"/>
  <c r="AA1475" i="14"/>
  <c r="V1475" i="14"/>
  <c r="U1475" i="14"/>
  <c r="T1475" i="14"/>
  <c r="O1475" i="14"/>
  <c r="N1475" i="14"/>
  <c r="AF1474" i="14"/>
  <c r="AE1474" i="14"/>
  <c r="AD1474" i="14"/>
  <c r="AA1474" i="14"/>
  <c r="V1474" i="14"/>
  <c r="U1474" i="14"/>
  <c r="T1474" i="14"/>
  <c r="O1474" i="14"/>
  <c r="N1474" i="14"/>
  <c r="AF1473" i="14"/>
  <c r="AE1473" i="14"/>
  <c r="AD1473" i="14"/>
  <c r="AA1473" i="14"/>
  <c r="V1473" i="14"/>
  <c r="U1473" i="14"/>
  <c r="T1473" i="14"/>
  <c r="O1473" i="14"/>
  <c r="N1473" i="14"/>
  <c r="AF1472" i="14"/>
  <c r="AE1472" i="14"/>
  <c r="AD1472" i="14"/>
  <c r="AA1472" i="14"/>
  <c r="V1472" i="14"/>
  <c r="U1472" i="14"/>
  <c r="T1472" i="14"/>
  <c r="O1472" i="14"/>
  <c r="N1472" i="14"/>
  <c r="AF1471" i="14"/>
  <c r="AE1471" i="14"/>
  <c r="AD1471" i="14"/>
  <c r="AA1471" i="14"/>
  <c r="V1471" i="14"/>
  <c r="U1471" i="14"/>
  <c r="T1471" i="14"/>
  <c r="O1471" i="14"/>
  <c r="N1471" i="14"/>
  <c r="AF1470" i="14"/>
  <c r="AE1470" i="14"/>
  <c r="AD1470" i="14"/>
  <c r="AA1470" i="14"/>
  <c r="V1470" i="14"/>
  <c r="U1470" i="14"/>
  <c r="T1470" i="14"/>
  <c r="O1470" i="14"/>
  <c r="N1470" i="14"/>
  <c r="AF1469" i="14"/>
  <c r="AE1469" i="14"/>
  <c r="AD1469" i="14"/>
  <c r="AA1469" i="14"/>
  <c r="V1469" i="14"/>
  <c r="U1469" i="14"/>
  <c r="T1469" i="14"/>
  <c r="O1469" i="14"/>
  <c r="N1469" i="14"/>
  <c r="AF1468" i="14"/>
  <c r="AE1468" i="14"/>
  <c r="AD1468" i="14"/>
  <c r="AA1468" i="14"/>
  <c r="V1468" i="14"/>
  <c r="U1468" i="14"/>
  <c r="T1468" i="14"/>
  <c r="O1468" i="14"/>
  <c r="N1468" i="14"/>
  <c r="AF1467" i="14"/>
  <c r="AE1467" i="14"/>
  <c r="AD1467" i="14"/>
  <c r="AA1467" i="14"/>
  <c r="V1467" i="14"/>
  <c r="U1467" i="14"/>
  <c r="T1467" i="14"/>
  <c r="O1467" i="14"/>
  <c r="N1467" i="14"/>
  <c r="AF1466" i="14"/>
  <c r="AE1466" i="14"/>
  <c r="AD1466" i="14"/>
  <c r="AA1466" i="14"/>
  <c r="V1466" i="14"/>
  <c r="U1466" i="14"/>
  <c r="T1466" i="14"/>
  <c r="O1466" i="14"/>
  <c r="N1466" i="14"/>
  <c r="AF1465" i="14"/>
  <c r="AE1465" i="14"/>
  <c r="AD1465" i="14"/>
  <c r="AA1465" i="14"/>
  <c r="V1465" i="14"/>
  <c r="U1465" i="14"/>
  <c r="T1465" i="14"/>
  <c r="O1465" i="14"/>
  <c r="N1465" i="14"/>
  <c r="AF1464" i="14"/>
  <c r="AE1464" i="14"/>
  <c r="AD1464" i="14"/>
  <c r="AA1464" i="14"/>
  <c r="V1464" i="14"/>
  <c r="U1464" i="14"/>
  <c r="T1464" i="14"/>
  <c r="O1464" i="14"/>
  <c r="N1464" i="14"/>
  <c r="AF1463" i="14"/>
  <c r="AE1463" i="14"/>
  <c r="AD1463" i="14"/>
  <c r="AA1463" i="14"/>
  <c r="V1463" i="14"/>
  <c r="U1463" i="14"/>
  <c r="T1463" i="14"/>
  <c r="O1463" i="14"/>
  <c r="N1463" i="14"/>
  <c r="AF1462" i="14"/>
  <c r="AE1462" i="14"/>
  <c r="AD1462" i="14"/>
  <c r="AA1462" i="14"/>
  <c r="V1462" i="14"/>
  <c r="U1462" i="14"/>
  <c r="T1462" i="14"/>
  <c r="O1462" i="14"/>
  <c r="N1462" i="14"/>
  <c r="AF1461" i="14"/>
  <c r="AE1461" i="14"/>
  <c r="AD1461" i="14"/>
  <c r="AA1461" i="14"/>
  <c r="V1461" i="14"/>
  <c r="U1461" i="14"/>
  <c r="T1461" i="14"/>
  <c r="O1461" i="14"/>
  <c r="N1461" i="14"/>
  <c r="AF1460" i="14"/>
  <c r="AE1460" i="14"/>
  <c r="AD1460" i="14"/>
  <c r="AA1460" i="14"/>
  <c r="V1460" i="14"/>
  <c r="U1460" i="14"/>
  <c r="T1460" i="14"/>
  <c r="O1460" i="14"/>
  <c r="N1460" i="14"/>
  <c r="AF1459" i="14"/>
  <c r="AE1459" i="14"/>
  <c r="AD1459" i="14"/>
  <c r="AA1459" i="14"/>
  <c r="V1459" i="14"/>
  <c r="U1459" i="14"/>
  <c r="T1459" i="14"/>
  <c r="O1459" i="14"/>
  <c r="N1459" i="14"/>
  <c r="AF1458" i="14"/>
  <c r="AE1458" i="14"/>
  <c r="AD1458" i="14"/>
  <c r="AB1458" i="14" s="1"/>
  <c r="AA1458" i="14"/>
  <c r="V1458" i="14"/>
  <c r="U1458" i="14"/>
  <c r="T1458" i="14"/>
  <c r="O1458" i="14"/>
  <c r="N1458" i="14"/>
  <c r="AF1457" i="14"/>
  <c r="AE1457" i="14"/>
  <c r="AD1457" i="14"/>
  <c r="AA1457" i="14"/>
  <c r="V1457" i="14"/>
  <c r="U1457" i="14"/>
  <c r="T1457" i="14"/>
  <c r="O1457" i="14"/>
  <c r="N1457" i="14"/>
  <c r="AF1456" i="14"/>
  <c r="AE1456" i="14"/>
  <c r="AD1456" i="14"/>
  <c r="AA1456" i="14"/>
  <c r="V1456" i="14"/>
  <c r="U1456" i="14"/>
  <c r="T1456" i="14"/>
  <c r="O1456" i="14"/>
  <c r="N1456" i="14"/>
  <c r="AF1455" i="14"/>
  <c r="AE1455" i="14"/>
  <c r="AD1455" i="14"/>
  <c r="AA1455" i="14"/>
  <c r="V1455" i="14"/>
  <c r="U1455" i="14"/>
  <c r="T1455" i="14"/>
  <c r="O1455" i="14"/>
  <c r="N1455" i="14"/>
  <c r="AF1454" i="14"/>
  <c r="AE1454" i="14"/>
  <c r="AD1454" i="14"/>
  <c r="AA1454" i="14"/>
  <c r="V1454" i="14"/>
  <c r="U1454" i="14"/>
  <c r="T1454" i="14"/>
  <c r="O1454" i="14"/>
  <c r="N1454" i="14"/>
  <c r="AF1453" i="14"/>
  <c r="AE1453" i="14"/>
  <c r="AD1453" i="14"/>
  <c r="AA1453" i="14"/>
  <c r="V1453" i="14"/>
  <c r="U1453" i="14"/>
  <c r="T1453" i="14"/>
  <c r="O1453" i="14"/>
  <c r="N1453" i="14"/>
  <c r="AF1452" i="14"/>
  <c r="AE1452" i="14"/>
  <c r="AD1452" i="14"/>
  <c r="AA1452" i="14"/>
  <c r="V1452" i="14"/>
  <c r="U1452" i="14"/>
  <c r="T1452" i="14"/>
  <c r="O1452" i="14"/>
  <c r="N1452" i="14"/>
  <c r="AF1451" i="14"/>
  <c r="AE1451" i="14"/>
  <c r="AD1451" i="14"/>
  <c r="AA1451" i="14"/>
  <c r="V1451" i="14"/>
  <c r="U1451" i="14"/>
  <c r="T1451" i="14"/>
  <c r="O1451" i="14"/>
  <c r="N1451" i="14"/>
  <c r="AF1450" i="14"/>
  <c r="AE1450" i="14"/>
  <c r="AD1450" i="14"/>
  <c r="AA1450" i="14"/>
  <c r="V1450" i="14"/>
  <c r="U1450" i="14"/>
  <c r="T1450" i="14"/>
  <c r="O1450" i="14"/>
  <c r="N1450" i="14"/>
  <c r="AF1449" i="14"/>
  <c r="AE1449" i="14"/>
  <c r="AD1449" i="14"/>
  <c r="AA1449" i="14"/>
  <c r="V1449" i="14"/>
  <c r="U1449" i="14"/>
  <c r="T1449" i="14"/>
  <c r="O1449" i="14"/>
  <c r="N1449" i="14"/>
  <c r="AF1448" i="14"/>
  <c r="AE1448" i="14"/>
  <c r="AD1448" i="14"/>
  <c r="AA1448" i="14"/>
  <c r="V1448" i="14"/>
  <c r="U1448" i="14"/>
  <c r="T1448" i="14"/>
  <c r="O1448" i="14"/>
  <c r="N1448" i="14"/>
  <c r="AF1447" i="14"/>
  <c r="AE1447" i="14"/>
  <c r="AD1447" i="14"/>
  <c r="AA1447" i="14"/>
  <c r="V1447" i="14"/>
  <c r="U1447" i="14"/>
  <c r="T1447" i="14"/>
  <c r="O1447" i="14"/>
  <c r="N1447" i="14"/>
  <c r="AF1446" i="14"/>
  <c r="AE1446" i="14"/>
  <c r="AD1446" i="14"/>
  <c r="AA1446" i="14"/>
  <c r="V1446" i="14"/>
  <c r="U1446" i="14"/>
  <c r="T1446" i="14"/>
  <c r="O1446" i="14"/>
  <c r="N1446" i="14"/>
  <c r="AF1445" i="14"/>
  <c r="AE1445" i="14"/>
  <c r="AD1445" i="14"/>
  <c r="AA1445" i="14"/>
  <c r="V1445" i="14"/>
  <c r="U1445" i="14"/>
  <c r="T1445" i="14"/>
  <c r="O1445" i="14"/>
  <c r="N1445" i="14"/>
  <c r="AF1444" i="14"/>
  <c r="AE1444" i="14"/>
  <c r="AD1444" i="14"/>
  <c r="AA1444" i="14"/>
  <c r="V1444" i="14"/>
  <c r="U1444" i="14"/>
  <c r="T1444" i="14"/>
  <c r="O1444" i="14"/>
  <c r="N1444" i="14"/>
  <c r="AF1443" i="14"/>
  <c r="AE1443" i="14"/>
  <c r="AD1443" i="14"/>
  <c r="AA1443" i="14"/>
  <c r="V1443" i="14"/>
  <c r="U1443" i="14"/>
  <c r="T1443" i="14"/>
  <c r="O1443" i="14"/>
  <c r="N1443" i="14"/>
  <c r="AF1442" i="14"/>
  <c r="AE1442" i="14"/>
  <c r="AD1442" i="14"/>
  <c r="AA1442" i="14"/>
  <c r="V1442" i="14"/>
  <c r="U1442" i="14"/>
  <c r="T1442" i="14"/>
  <c r="O1442" i="14"/>
  <c r="N1442" i="14"/>
  <c r="AF1441" i="14"/>
  <c r="AE1441" i="14"/>
  <c r="AD1441" i="14"/>
  <c r="AA1441" i="14"/>
  <c r="V1441" i="14"/>
  <c r="U1441" i="14"/>
  <c r="T1441" i="14"/>
  <c r="O1441" i="14"/>
  <c r="N1441" i="14"/>
  <c r="AF1440" i="14"/>
  <c r="AE1440" i="14"/>
  <c r="AD1440" i="14"/>
  <c r="AA1440" i="14"/>
  <c r="V1440" i="14"/>
  <c r="U1440" i="14"/>
  <c r="T1440" i="14"/>
  <c r="O1440" i="14"/>
  <c r="N1440" i="14"/>
  <c r="AF1439" i="14"/>
  <c r="AE1439" i="14"/>
  <c r="AD1439" i="14"/>
  <c r="AA1439" i="14"/>
  <c r="V1439" i="14"/>
  <c r="U1439" i="14"/>
  <c r="T1439" i="14"/>
  <c r="O1439" i="14"/>
  <c r="N1439" i="14"/>
  <c r="AF1438" i="14"/>
  <c r="AE1438" i="14"/>
  <c r="AD1438" i="14"/>
  <c r="AA1438" i="14"/>
  <c r="V1438" i="14"/>
  <c r="U1438" i="14"/>
  <c r="T1438" i="14"/>
  <c r="O1438" i="14"/>
  <c r="N1438" i="14"/>
  <c r="AF1437" i="14"/>
  <c r="AE1437" i="14"/>
  <c r="AD1437" i="14"/>
  <c r="AA1437" i="14"/>
  <c r="V1437" i="14"/>
  <c r="U1437" i="14"/>
  <c r="T1437" i="14"/>
  <c r="O1437" i="14"/>
  <c r="N1437" i="14"/>
  <c r="AF1436" i="14"/>
  <c r="AE1436" i="14"/>
  <c r="AD1436" i="14"/>
  <c r="AA1436" i="14"/>
  <c r="V1436" i="14"/>
  <c r="U1436" i="14"/>
  <c r="T1436" i="14"/>
  <c r="O1436" i="14"/>
  <c r="N1436" i="14"/>
  <c r="AF1435" i="14"/>
  <c r="AE1435" i="14"/>
  <c r="AD1435" i="14"/>
  <c r="AA1435" i="14"/>
  <c r="V1435" i="14"/>
  <c r="U1435" i="14"/>
  <c r="T1435" i="14"/>
  <c r="O1435" i="14"/>
  <c r="N1435" i="14"/>
  <c r="AF1434" i="14"/>
  <c r="AE1434" i="14"/>
  <c r="AD1434" i="14"/>
  <c r="AA1434" i="14"/>
  <c r="V1434" i="14"/>
  <c r="U1434" i="14"/>
  <c r="T1434" i="14"/>
  <c r="O1434" i="14"/>
  <c r="N1434" i="14"/>
  <c r="AF1433" i="14"/>
  <c r="AE1433" i="14"/>
  <c r="AD1433" i="14"/>
  <c r="AA1433" i="14"/>
  <c r="V1433" i="14"/>
  <c r="U1433" i="14"/>
  <c r="T1433" i="14"/>
  <c r="O1433" i="14"/>
  <c r="N1433" i="14"/>
  <c r="AF1432" i="14"/>
  <c r="AE1432" i="14"/>
  <c r="AD1432" i="14"/>
  <c r="AA1432" i="14"/>
  <c r="V1432" i="14"/>
  <c r="U1432" i="14"/>
  <c r="T1432" i="14"/>
  <c r="O1432" i="14"/>
  <c r="N1432" i="14"/>
  <c r="AF1431" i="14"/>
  <c r="AE1431" i="14"/>
  <c r="AD1431" i="14"/>
  <c r="AA1431" i="14"/>
  <c r="V1431" i="14"/>
  <c r="U1431" i="14"/>
  <c r="T1431" i="14"/>
  <c r="O1431" i="14"/>
  <c r="N1431" i="14"/>
  <c r="AF1430" i="14"/>
  <c r="AE1430" i="14"/>
  <c r="AD1430" i="14"/>
  <c r="AA1430" i="14"/>
  <c r="V1430" i="14"/>
  <c r="U1430" i="14"/>
  <c r="T1430" i="14"/>
  <c r="O1430" i="14"/>
  <c r="N1430" i="14"/>
  <c r="AF1429" i="14"/>
  <c r="AE1429" i="14"/>
  <c r="AD1429" i="14"/>
  <c r="AA1429" i="14"/>
  <c r="V1429" i="14"/>
  <c r="U1429" i="14"/>
  <c r="T1429" i="14"/>
  <c r="O1429" i="14"/>
  <c r="N1429" i="14"/>
  <c r="AF1428" i="14"/>
  <c r="AE1428" i="14"/>
  <c r="AD1428" i="14"/>
  <c r="AA1428" i="14"/>
  <c r="V1428" i="14"/>
  <c r="U1428" i="14"/>
  <c r="T1428" i="14"/>
  <c r="O1428" i="14"/>
  <c r="N1428" i="14"/>
  <c r="AF1427" i="14"/>
  <c r="AE1427" i="14"/>
  <c r="AD1427" i="14"/>
  <c r="AA1427" i="14"/>
  <c r="V1427" i="14"/>
  <c r="U1427" i="14"/>
  <c r="T1427" i="14"/>
  <c r="O1427" i="14"/>
  <c r="N1427" i="14"/>
  <c r="AF1426" i="14"/>
  <c r="AE1426" i="14"/>
  <c r="AD1426" i="14"/>
  <c r="AA1426" i="14"/>
  <c r="V1426" i="14"/>
  <c r="U1426" i="14"/>
  <c r="T1426" i="14"/>
  <c r="O1426" i="14"/>
  <c r="N1426" i="14"/>
  <c r="AF1425" i="14"/>
  <c r="AE1425" i="14"/>
  <c r="AD1425" i="14"/>
  <c r="AA1425" i="14"/>
  <c r="V1425" i="14"/>
  <c r="U1425" i="14"/>
  <c r="T1425" i="14"/>
  <c r="O1425" i="14"/>
  <c r="N1425" i="14"/>
  <c r="AF1424" i="14"/>
  <c r="AE1424" i="14"/>
  <c r="AD1424" i="14"/>
  <c r="AA1424" i="14"/>
  <c r="V1424" i="14"/>
  <c r="U1424" i="14"/>
  <c r="T1424" i="14"/>
  <c r="O1424" i="14"/>
  <c r="N1424" i="14"/>
  <c r="AF1423" i="14"/>
  <c r="AE1423" i="14"/>
  <c r="AD1423" i="14"/>
  <c r="AA1423" i="14"/>
  <c r="V1423" i="14"/>
  <c r="U1423" i="14"/>
  <c r="T1423" i="14"/>
  <c r="O1423" i="14"/>
  <c r="N1423" i="14"/>
  <c r="AF1422" i="14"/>
  <c r="AE1422" i="14"/>
  <c r="AD1422" i="14"/>
  <c r="AA1422" i="14"/>
  <c r="V1422" i="14"/>
  <c r="U1422" i="14"/>
  <c r="T1422" i="14"/>
  <c r="O1422" i="14"/>
  <c r="N1422" i="14"/>
  <c r="AF1421" i="14"/>
  <c r="AE1421" i="14"/>
  <c r="AD1421" i="14"/>
  <c r="AA1421" i="14"/>
  <c r="V1421" i="14"/>
  <c r="U1421" i="14"/>
  <c r="T1421" i="14"/>
  <c r="O1421" i="14"/>
  <c r="N1421" i="14"/>
  <c r="AF1420" i="14"/>
  <c r="AE1420" i="14"/>
  <c r="AD1420" i="14"/>
  <c r="AA1420" i="14"/>
  <c r="V1420" i="14"/>
  <c r="U1420" i="14"/>
  <c r="T1420" i="14"/>
  <c r="O1420" i="14"/>
  <c r="N1420" i="14"/>
  <c r="AF1419" i="14"/>
  <c r="AE1419" i="14"/>
  <c r="AD1419" i="14"/>
  <c r="AA1419" i="14"/>
  <c r="V1419" i="14"/>
  <c r="U1419" i="14"/>
  <c r="T1419" i="14"/>
  <c r="O1419" i="14"/>
  <c r="N1419" i="14"/>
  <c r="AF1418" i="14"/>
  <c r="AE1418" i="14"/>
  <c r="AD1418" i="14"/>
  <c r="AA1418" i="14"/>
  <c r="V1418" i="14"/>
  <c r="U1418" i="14"/>
  <c r="T1418" i="14"/>
  <c r="O1418" i="14"/>
  <c r="N1418" i="14"/>
  <c r="AF1417" i="14"/>
  <c r="AE1417" i="14"/>
  <c r="AD1417" i="14"/>
  <c r="AA1417" i="14"/>
  <c r="V1417" i="14"/>
  <c r="U1417" i="14"/>
  <c r="T1417" i="14"/>
  <c r="O1417" i="14"/>
  <c r="N1417" i="14"/>
  <c r="AF1416" i="14"/>
  <c r="AE1416" i="14"/>
  <c r="AD1416" i="14"/>
  <c r="AA1416" i="14"/>
  <c r="V1416" i="14"/>
  <c r="U1416" i="14"/>
  <c r="T1416" i="14"/>
  <c r="O1416" i="14"/>
  <c r="N1416" i="14"/>
  <c r="AF1415" i="14"/>
  <c r="AE1415" i="14"/>
  <c r="AD1415" i="14"/>
  <c r="AA1415" i="14"/>
  <c r="V1415" i="14"/>
  <c r="U1415" i="14"/>
  <c r="T1415" i="14"/>
  <c r="O1415" i="14"/>
  <c r="N1415" i="14"/>
  <c r="AF1414" i="14"/>
  <c r="AE1414" i="14"/>
  <c r="AD1414" i="14"/>
  <c r="AA1414" i="14"/>
  <c r="V1414" i="14"/>
  <c r="U1414" i="14"/>
  <c r="T1414" i="14"/>
  <c r="O1414" i="14"/>
  <c r="N1414" i="14"/>
  <c r="AF1413" i="14"/>
  <c r="AE1413" i="14"/>
  <c r="AD1413" i="14"/>
  <c r="AA1413" i="14"/>
  <c r="V1413" i="14"/>
  <c r="U1413" i="14"/>
  <c r="T1413" i="14"/>
  <c r="O1413" i="14"/>
  <c r="N1413" i="14"/>
  <c r="AF1412" i="14"/>
  <c r="AE1412" i="14"/>
  <c r="AD1412" i="14"/>
  <c r="AA1412" i="14"/>
  <c r="V1412" i="14"/>
  <c r="U1412" i="14"/>
  <c r="T1412" i="14"/>
  <c r="O1412" i="14"/>
  <c r="N1412" i="14"/>
  <c r="AF1411" i="14"/>
  <c r="AE1411" i="14"/>
  <c r="AD1411" i="14"/>
  <c r="AA1411" i="14"/>
  <c r="V1411" i="14"/>
  <c r="U1411" i="14"/>
  <c r="T1411" i="14"/>
  <c r="O1411" i="14"/>
  <c r="N1411" i="14"/>
  <c r="AF1410" i="14"/>
  <c r="AE1410" i="14"/>
  <c r="AD1410" i="14"/>
  <c r="AA1410" i="14"/>
  <c r="V1410" i="14"/>
  <c r="U1410" i="14"/>
  <c r="T1410" i="14"/>
  <c r="O1410" i="14"/>
  <c r="N1410" i="14"/>
  <c r="AF1409" i="14"/>
  <c r="AE1409" i="14"/>
  <c r="AD1409" i="14"/>
  <c r="AA1409" i="14"/>
  <c r="V1409" i="14"/>
  <c r="U1409" i="14"/>
  <c r="T1409" i="14"/>
  <c r="O1409" i="14"/>
  <c r="N1409" i="14"/>
  <c r="AF1408" i="14"/>
  <c r="AE1408" i="14"/>
  <c r="AD1408" i="14"/>
  <c r="AA1408" i="14"/>
  <c r="V1408" i="14"/>
  <c r="U1408" i="14"/>
  <c r="T1408" i="14"/>
  <c r="O1408" i="14"/>
  <c r="N1408" i="14"/>
  <c r="AF1407" i="14"/>
  <c r="AE1407" i="14"/>
  <c r="AD1407" i="14"/>
  <c r="AA1407" i="14"/>
  <c r="V1407" i="14"/>
  <c r="U1407" i="14"/>
  <c r="T1407" i="14"/>
  <c r="O1407" i="14"/>
  <c r="N1407" i="14"/>
  <c r="AF1406" i="14"/>
  <c r="AE1406" i="14"/>
  <c r="AD1406" i="14"/>
  <c r="AA1406" i="14"/>
  <c r="V1406" i="14"/>
  <c r="U1406" i="14"/>
  <c r="T1406" i="14"/>
  <c r="O1406" i="14"/>
  <c r="N1406" i="14"/>
  <c r="AF1405" i="14"/>
  <c r="AE1405" i="14"/>
  <c r="AD1405" i="14"/>
  <c r="AA1405" i="14"/>
  <c r="V1405" i="14"/>
  <c r="U1405" i="14"/>
  <c r="T1405" i="14"/>
  <c r="O1405" i="14"/>
  <c r="N1405" i="14"/>
  <c r="AF1404" i="14"/>
  <c r="AE1404" i="14"/>
  <c r="AD1404" i="14"/>
  <c r="AA1404" i="14"/>
  <c r="V1404" i="14"/>
  <c r="U1404" i="14"/>
  <c r="T1404" i="14"/>
  <c r="O1404" i="14"/>
  <c r="N1404" i="14"/>
  <c r="AF1403" i="14"/>
  <c r="AE1403" i="14"/>
  <c r="AD1403" i="14"/>
  <c r="AA1403" i="14"/>
  <c r="V1403" i="14"/>
  <c r="U1403" i="14"/>
  <c r="T1403" i="14"/>
  <c r="O1403" i="14"/>
  <c r="N1403" i="14"/>
  <c r="AF1402" i="14"/>
  <c r="AE1402" i="14"/>
  <c r="AD1402" i="14"/>
  <c r="AA1402" i="14"/>
  <c r="V1402" i="14"/>
  <c r="U1402" i="14"/>
  <c r="T1402" i="14"/>
  <c r="O1402" i="14"/>
  <c r="N1402" i="14"/>
  <c r="AF1401" i="14"/>
  <c r="AE1401" i="14"/>
  <c r="AD1401" i="14"/>
  <c r="AA1401" i="14"/>
  <c r="V1401" i="14"/>
  <c r="U1401" i="14"/>
  <c r="T1401" i="14"/>
  <c r="O1401" i="14"/>
  <c r="N1401" i="14"/>
  <c r="AF1400" i="14"/>
  <c r="AE1400" i="14"/>
  <c r="AD1400" i="14"/>
  <c r="AA1400" i="14"/>
  <c r="V1400" i="14"/>
  <c r="U1400" i="14"/>
  <c r="T1400" i="14"/>
  <c r="O1400" i="14"/>
  <c r="N1400" i="14"/>
  <c r="AF1399" i="14"/>
  <c r="AE1399" i="14"/>
  <c r="AD1399" i="14"/>
  <c r="AA1399" i="14"/>
  <c r="V1399" i="14"/>
  <c r="U1399" i="14"/>
  <c r="T1399" i="14"/>
  <c r="O1399" i="14"/>
  <c r="N1399" i="14"/>
  <c r="AF1398" i="14"/>
  <c r="AE1398" i="14"/>
  <c r="AD1398" i="14"/>
  <c r="AA1398" i="14"/>
  <c r="V1398" i="14"/>
  <c r="U1398" i="14"/>
  <c r="T1398" i="14"/>
  <c r="O1398" i="14"/>
  <c r="N1398" i="14"/>
  <c r="AF1397" i="14"/>
  <c r="AE1397" i="14"/>
  <c r="AD1397" i="14"/>
  <c r="AA1397" i="14"/>
  <c r="V1397" i="14"/>
  <c r="U1397" i="14"/>
  <c r="T1397" i="14"/>
  <c r="O1397" i="14"/>
  <c r="N1397" i="14"/>
  <c r="AF1396" i="14"/>
  <c r="AE1396" i="14"/>
  <c r="AD1396" i="14"/>
  <c r="AA1396" i="14"/>
  <c r="V1396" i="14"/>
  <c r="U1396" i="14"/>
  <c r="T1396" i="14"/>
  <c r="O1396" i="14"/>
  <c r="N1396" i="14"/>
  <c r="AF1395" i="14"/>
  <c r="AE1395" i="14"/>
  <c r="AD1395" i="14"/>
  <c r="AA1395" i="14"/>
  <c r="V1395" i="14"/>
  <c r="U1395" i="14"/>
  <c r="T1395" i="14"/>
  <c r="O1395" i="14"/>
  <c r="N1395" i="14"/>
  <c r="AF1394" i="14"/>
  <c r="AE1394" i="14"/>
  <c r="AD1394" i="14"/>
  <c r="AA1394" i="14"/>
  <c r="V1394" i="14"/>
  <c r="U1394" i="14"/>
  <c r="T1394" i="14"/>
  <c r="O1394" i="14"/>
  <c r="N1394" i="14"/>
  <c r="AF1393" i="14"/>
  <c r="AE1393" i="14"/>
  <c r="AD1393" i="14"/>
  <c r="AA1393" i="14"/>
  <c r="V1393" i="14"/>
  <c r="U1393" i="14"/>
  <c r="T1393" i="14"/>
  <c r="O1393" i="14"/>
  <c r="N1393" i="14"/>
  <c r="AF1392" i="14"/>
  <c r="AE1392" i="14"/>
  <c r="AD1392" i="14"/>
  <c r="AA1392" i="14"/>
  <c r="V1392" i="14"/>
  <c r="U1392" i="14"/>
  <c r="T1392" i="14"/>
  <c r="O1392" i="14"/>
  <c r="N1392" i="14"/>
  <c r="AF1391" i="14"/>
  <c r="AE1391" i="14"/>
  <c r="AD1391" i="14"/>
  <c r="AA1391" i="14"/>
  <c r="V1391" i="14"/>
  <c r="U1391" i="14"/>
  <c r="T1391" i="14"/>
  <c r="O1391" i="14"/>
  <c r="N1391" i="14"/>
  <c r="AF1390" i="14"/>
  <c r="AE1390" i="14"/>
  <c r="AD1390" i="14"/>
  <c r="AA1390" i="14"/>
  <c r="V1390" i="14"/>
  <c r="U1390" i="14"/>
  <c r="T1390" i="14"/>
  <c r="O1390" i="14"/>
  <c r="N1390" i="14"/>
  <c r="AF1389" i="14"/>
  <c r="AE1389" i="14"/>
  <c r="AD1389" i="14"/>
  <c r="AA1389" i="14"/>
  <c r="V1389" i="14"/>
  <c r="U1389" i="14"/>
  <c r="T1389" i="14"/>
  <c r="O1389" i="14"/>
  <c r="N1389" i="14"/>
  <c r="AF1388" i="14"/>
  <c r="AE1388" i="14"/>
  <c r="AD1388" i="14"/>
  <c r="AA1388" i="14"/>
  <c r="V1388" i="14"/>
  <c r="U1388" i="14"/>
  <c r="T1388" i="14"/>
  <c r="O1388" i="14"/>
  <c r="N1388" i="14"/>
  <c r="AF1387" i="14"/>
  <c r="AE1387" i="14"/>
  <c r="AD1387" i="14"/>
  <c r="AA1387" i="14"/>
  <c r="V1387" i="14"/>
  <c r="U1387" i="14"/>
  <c r="T1387" i="14"/>
  <c r="O1387" i="14"/>
  <c r="N1387" i="14"/>
  <c r="AF1386" i="14"/>
  <c r="AE1386" i="14"/>
  <c r="AD1386" i="14"/>
  <c r="AA1386" i="14"/>
  <c r="V1386" i="14"/>
  <c r="U1386" i="14"/>
  <c r="T1386" i="14"/>
  <c r="O1386" i="14"/>
  <c r="N1386" i="14"/>
  <c r="AF1385" i="14"/>
  <c r="AE1385" i="14"/>
  <c r="AD1385" i="14"/>
  <c r="AA1385" i="14"/>
  <c r="V1385" i="14"/>
  <c r="U1385" i="14"/>
  <c r="T1385" i="14"/>
  <c r="O1385" i="14"/>
  <c r="N1385" i="14"/>
  <c r="AF1384" i="14"/>
  <c r="AE1384" i="14"/>
  <c r="AD1384" i="14"/>
  <c r="AA1384" i="14"/>
  <c r="V1384" i="14"/>
  <c r="U1384" i="14"/>
  <c r="T1384" i="14"/>
  <c r="O1384" i="14"/>
  <c r="N1384" i="14"/>
  <c r="AF1383" i="14"/>
  <c r="AE1383" i="14"/>
  <c r="AD1383" i="14"/>
  <c r="AA1383" i="14"/>
  <c r="V1383" i="14"/>
  <c r="U1383" i="14"/>
  <c r="T1383" i="14"/>
  <c r="O1383" i="14"/>
  <c r="N1383" i="14"/>
  <c r="AF1382" i="14"/>
  <c r="AE1382" i="14"/>
  <c r="AD1382" i="14"/>
  <c r="AA1382" i="14"/>
  <c r="V1382" i="14"/>
  <c r="U1382" i="14"/>
  <c r="T1382" i="14"/>
  <c r="O1382" i="14"/>
  <c r="N1382" i="14"/>
  <c r="AF1381" i="14"/>
  <c r="AE1381" i="14"/>
  <c r="AD1381" i="14"/>
  <c r="AA1381" i="14"/>
  <c r="V1381" i="14"/>
  <c r="U1381" i="14"/>
  <c r="T1381" i="14"/>
  <c r="O1381" i="14"/>
  <c r="N1381" i="14"/>
  <c r="AF1380" i="14"/>
  <c r="AE1380" i="14"/>
  <c r="AD1380" i="14"/>
  <c r="AA1380" i="14"/>
  <c r="V1380" i="14"/>
  <c r="U1380" i="14"/>
  <c r="T1380" i="14"/>
  <c r="O1380" i="14"/>
  <c r="N1380" i="14"/>
  <c r="AF1379" i="14"/>
  <c r="AE1379" i="14"/>
  <c r="AD1379" i="14"/>
  <c r="AA1379" i="14"/>
  <c r="V1379" i="14"/>
  <c r="U1379" i="14"/>
  <c r="T1379" i="14"/>
  <c r="O1379" i="14"/>
  <c r="N1379" i="14"/>
  <c r="AF1378" i="14"/>
  <c r="AE1378" i="14"/>
  <c r="AD1378" i="14"/>
  <c r="AA1378" i="14"/>
  <c r="V1378" i="14"/>
  <c r="U1378" i="14"/>
  <c r="T1378" i="14"/>
  <c r="O1378" i="14"/>
  <c r="N1378" i="14"/>
  <c r="AF1377" i="14"/>
  <c r="AE1377" i="14"/>
  <c r="AD1377" i="14"/>
  <c r="AA1377" i="14"/>
  <c r="V1377" i="14"/>
  <c r="U1377" i="14"/>
  <c r="T1377" i="14"/>
  <c r="O1377" i="14"/>
  <c r="N1377" i="14"/>
  <c r="AF1376" i="14"/>
  <c r="AE1376" i="14"/>
  <c r="AD1376" i="14"/>
  <c r="AA1376" i="14"/>
  <c r="V1376" i="14"/>
  <c r="U1376" i="14"/>
  <c r="T1376" i="14"/>
  <c r="O1376" i="14"/>
  <c r="N1376" i="14"/>
  <c r="AF1375" i="14"/>
  <c r="AE1375" i="14"/>
  <c r="AD1375" i="14"/>
  <c r="AA1375" i="14"/>
  <c r="V1375" i="14"/>
  <c r="U1375" i="14"/>
  <c r="T1375" i="14"/>
  <c r="O1375" i="14"/>
  <c r="N1375" i="14"/>
  <c r="AF1374" i="14"/>
  <c r="AE1374" i="14"/>
  <c r="AD1374" i="14"/>
  <c r="AA1374" i="14"/>
  <c r="V1374" i="14"/>
  <c r="U1374" i="14"/>
  <c r="T1374" i="14"/>
  <c r="O1374" i="14"/>
  <c r="N1374" i="14"/>
  <c r="AF1373" i="14"/>
  <c r="AE1373" i="14"/>
  <c r="AD1373" i="14"/>
  <c r="AA1373" i="14"/>
  <c r="V1373" i="14"/>
  <c r="U1373" i="14"/>
  <c r="T1373" i="14"/>
  <c r="O1373" i="14"/>
  <c r="N1373" i="14"/>
  <c r="AF1372" i="14"/>
  <c r="AE1372" i="14"/>
  <c r="AD1372" i="14"/>
  <c r="AA1372" i="14"/>
  <c r="V1372" i="14"/>
  <c r="U1372" i="14"/>
  <c r="T1372" i="14"/>
  <c r="O1372" i="14"/>
  <c r="N1372" i="14"/>
  <c r="AF1371" i="14"/>
  <c r="AE1371" i="14"/>
  <c r="AD1371" i="14"/>
  <c r="AA1371" i="14"/>
  <c r="V1371" i="14"/>
  <c r="U1371" i="14"/>
  <c r="T1371" i="14"/>
  <c r="O1371" i="14"/>
  <c r="N1371" i="14"/>
  <c r="AF1370" i="14"/>
  <c r="AE1370" i="14"/>
  <c r="AD1370" i="14"/>
  <c r="AA1370" i="14"/>
  <c r="V1370" i="14"/>
  <c r="U1370" i="14"/>
  <c r="T1370" i="14"/>
  <c r="O1370" i="14"/>
  <c r="N1370" i="14"/>
  <c r="AF1369" i="14"/>
  <c r="AE1369" i="14"/>
  <c r="AD1369" i="14"/>
  <c r="AA1369" i="14"/>
  <c r="V1369" i="14"/>
  <c r="U1369" i="14"/>
  <c r="T1369" i="14"/>
  <c r="O1369" i="14"/>
  <c r="N1369" i="14"/>
  <c r="AF1368" i="14"/>
  <c r="AE1368" i="14"/>
  <c r="AD1368" i="14"/>
  <c r="AA1368" i="14"/>
  <c r="V1368" i="14"/>
  <c r="U1368" i="14"/>
  <c r="T1368" i="14"/>
  <c r="O1368" i="14"/>
  <c r="N1368" i="14"/>
  <c r="AF1367" i="14"/>
  <c r="AE1367" i="14"/>
  <c r="AD1367" i="14"/>
  <c r="AA1367" i="14"/>
  <c r="V1367" i="14"/>
  <c r="U1367" i="14"/>
  <c r="T1367" i="14"/>
  <c r="O1367" i="14"/>
  <c r="N1367" i="14"/>
  <c r="AF1366" i="14"/>
  <c r="AE1366" i="14"/>
  <c r="AD1366" i="14"/>
  <c r="AA1366" i="14"/>
  <c r="V1366" i="14"/>
  <c r="U1366" i="14"/>
  <c r="T1366" i="14"/>
  <c r="O1366" i="14"/>
  <c r="N1366" i="14"/>
  <c r="AF1365" i="14"/>
  <c r="AE1365" i="14"/>
  <c r="AD1365" i="14"/>
  <c r="AA1365" i="14"/>
  <c r="V1365" i="14"/>
  <c r="U1365" i="14"/>
  <c r="T1365" i="14"/>
  <c r="O1365" i="14"/>
  <c r="N1365" i="14"/>
  <c r="AF1364" i="14"/>
  <c r="AE1364" i="14"/>
  <c r="AD1364" i="14"/>
  <c r="AA1364" i="14"/>
  <c r="V1364" i="14"/>
  <c r="U1364" i="14"/>
  <c r="T1364" i="14"/>
  <c r="O1364" i="14"/>
  <c r="N1364" i="14"/>
  <c r="AF1363" i="14"/>
  <c r="AE1363" i="14"/>
  <c r="AD1363" i="14"/>
  <c r="AA1363" i="14"/>
  <c r="V1363" i="14"/>
  <c r="U1363" i="14"/>
  <c r="T1363" i="14"/>
  <c r="O1363" i="14"/>
  <c r="N1363" i="14"/>
  <c r="AF1362" i="14"/>
  <c r="AE1362" i="14"/>
  <c r="AD1362" i="14"/>
  <c r="AC1362" i="14" s="1"/>
  <c r="AA1362" i="14"/>
  <c r="V1362" i="14"/>
  <c r="U1362" i="14"/>
  <c r="T1362" i="14"/>
  <c r="O1362" i="14"/>
  <c r="N1362" i="14"/>
  <c r="AF1361" i="14"/>
  <c r="AE1361" i="14"/>
  <c r="AD1361" i="14"/>
  <c r="AA1361" i="14"/>
  <c r="V1361" i="14"/>
  <c r="U1361" i="14"/>
  <c r="T1361" i="14"/>
  <c r="O1361" i="14"/>
  <c r="N1361" i="14"/>
  <c r="AF1360" i="14"/>
  <c r="AE1360" i="14"/>
  <c r="AD1360" i="14"/>
  <c r="AA1360" i="14"/>
  <c r="V1360" i="14"/>
  <c r="U1360" i="14"/>
  <c r="T1360" i="14"/>
  <c r="O1360" i="14"/>
  <c r="N1360" i="14"/>
  <c r="AF1359" i="14"/>
  <c r="AE1359" i="14"/>
  <c r="AD1359" i="14"/>
  <c r="AA1359" i="14"/>
  <c r="V1359" i="14"/>
  <c r="U1359" i="14"/>
  <c r="T1359" i="14"/>
  <c r="O1359" i="14"/>
  <c r="N1359" i="14"/>
  <c r="AF1358" i="14"/>
  <c r="AE1358" i="14"/>
  <c r="AD1358" i="14"/>
  <c r="AA1358" i="14"/>
  <c r="V1358" i="14"/>
  <c r="U1358" i="14"/>
  <c r="T1358" i="14"/>
  <c r="O1358" i="14"/>
  <c r="N1358" i="14"/>
  <c r="AF1357" i="14"/>
  <c r="AE1357" i="14"/>
  <c r="AD1357" i="14"/>
  <c r="AA1357" i="14"/>
  <c r="V1357" i="14"/>
  <c r="U1357" i="14"/>
  <c r="T1357" i="14"/>
  <c r="O1357" i="14"/>
  <c r="N1357" i="14"/>
  <c r="AF1356" i="14"/>
  <c r="AE1356" i="14"/>
  <c r="AD1356" i="14"/>
  <c r="AA1356" i="14"/>
  <c r="V1356" i="14"/>
  <c r="U1356" i="14"/>
  <c r="T1356" i="14"/>
  <c r="O1356" i="14"/>
  <c r="N1356" i="14"/>
  <c r="AF1355" i="14"/>
  <c r="AE1355" i="14"/>
  <c r="AD1355" i="14"/>
  <c r="AA1355" i="14"/>
  <c r="V1355" i="14"/>
  <c r="U1355" i="14"/>
  <c r="T1355" i="14"/>
  <c r="O1355" i="14"/>
  <c r="N1355" i="14"/>
  <c r="AF1354" i="14"/>
  <c r="AE1354" i="14"/>
  <c r="AD1354" i="14"/>
  <c r="AA1354" i="14"/>
  <c r="V1354" i="14"/>
  <c r="U1354" i="14"/>
  <c r="T1354" i="14"/>
  <c r="O1354" i="14"/>
  <c r="N1354" i="14"/>
  <c r="AF1353" i="14"/>
  <c r="AE1353" i="14"/>
  <c r="AD1353" i="14"/>
  <c r="AA1353" i="14"/>
  <c r="V1353" i="14"/>
  <c r="U1353" i="14"/>
  <c r="T1353" i="14"/>
  <c r="O1353" i="14"/>
  <c r="N1353" i="14"/>
  <c r="AF1352" i="14"/>
  <c r="AE1352" i="14"/>
  <c r="AD1352" i="14"/>
  <c r="AA1352" i="14"/>
  <c r="V1352" i="14"/>
  <c r="U1352" i="14"/>
  <c r="T1352" i="14"/>
  <c r="O1352" i="14"/>
  <c r="N1352" i="14"/>
  <c r="AF1351" i="14"/>
  <c r="AE1351" i="14"/>
  <c r="AD1351" i="14"/>
  <c r="AA1351" i="14"/>
  <c r="V1351" i="14"/>
  <c r="U1351" i="14"/>
  <c r="T1351" i="14"/>
  <c r="O1351" i="14"/>
  <c r="N1351" i="14"/>
  <c r="AF1350" i="14"/>
  <c r="AE1350" i="14"/>
  <c r="AD1350" i="14"/>
  <c r="AA1350" i="14"/>
  <c r="V1350" i="14"/>
  <c r="U1350" i="14"/>
  <c r="T1350" i="14"/>
  <c r="O1350" i="14"/>
  <c r="N1350" i="14"/>
  <c r="AF1349" i="14"/>
  <c r="AE1349" i="14"/>
  <c r="AD1349" i="14"/>
  <c r="AA1349" i="14"/>
  <c r="V1349" i="14"/>
  <c r="U1349" i="14"/>
  <c r="T1349" i="14"/>
  <c r="O1349" i="14"/>
  <c r="N1349" i="14"/>
  <c r="AF1348" i="14"/>
  <c r="AE1348" i="14"/>
  <c r="AD1348" i="14"/>
  <c r="AA1348" i="14"/>
  <c r="V1348" i="14"/>
  <c r="U1348" i="14"/>
  <c r="T1348" i="14"/>
  <c r="O1348" i="14"/>
  <c r="N1348" i="14"/>
  <c r="AF1347" i="14"/>
  <c r="AE1347" i="14"/>
  <c r="AD1347" i="14"/>
  <c r="AA1347" i="14"/>
  <c r="V1347" i="14"/>
  <c r="U1347" i="14"/>
  <c r="T1347" i="14"/>
  <c r="O1347" i="14"/>
  <c r="N1347" i="14"/>
  <c r="AF1346" i="14"/>
  <c r="AE1346" i="14"/>
  <c r="AD1346" i="14"/>
  <c r="AA1346" i="14"/>
  <c r="V1346" i="14"/>
  <c r="U1346" i="14"/>
  <c r="T1346" i="14"/>
  <c r="O1346" i="14"/>
  <c r="N1346" i="14"/>
  <c r="AF1345" i="14"/>
  <c r="AE1345" i="14"/>
  <c r="AD1345" i="14"/>
  <c r="AA1345" i="14"/>
  <c r="V1345" i="14"/>
  <c r="U1345" i="14"/>
  <c r="T1345" i="14"/>
  <c r="O1345" i="14"/>
  <c r="N1345" i="14"/>
  <c r="AF1344" i="14"/>
  <c r="AE1344" i="14"/>
  <c r="AD1344" i="14"/>
  <c r="AA1344" i="14"/>
  <c r="V1344" i="14"/>
  <c r="U1344" i="14"/>
  <c r="T1344" i="14"/>
  <c r="O1344" i="14"/>
  <c r="N1344" i="14"/>
  <c r="AF1343" i="14"/>
  <c r="AE1343" i="14"/>
  <c r="AD1343" i="14"/>
  <c r="AA1343" i="14"/>
  <c r="V1343" i="14"/>
  <c r="U1343" i="14"/>
  <c r="T1343" i="14"/>
  <c r="O1343" i="14"/>
  <c r="N1343" i="14"/>
  <c r="AF1342" i="14"/>
  <c r="AE1342" i="14"/>
  <c r="AD1342" i="14"/>
  <c r="AA1342" i="14"/>
  <c r="V1342" i="14"/>
  <c r="U1342" i="14"/>
  <c r="T1342" i="14"/>
  <c r="O1342" i="14"/>
  <c r="N1342" i="14"/>
  <c r="AF1341" i="14"/>
  <c r="AE1341" i="14"/>
  <c r="AD1341" i="14"/>
  <c r="AA1341" i="14"/>
  <c r="V1341" i="14"/>
  <c r="U1341" i="14"/>
  <c r="T1341" i="14"/>
  <c r="O1341" i="14"/>
  <c r="N1341" i="14"/>
  <c r="AF1340" i="14"/>
  <c r="AE1340" i="14"/>
  <c r="AD1340" i="14"/>
  <c r="AA1340" i="14"/>
  <c r="V1340" i="14"/>
  <c r="U1340" i="14"/>
  <c r="T1340" i="14"/>
  <c r="O1340" i="14"/>
  <c r="N1340" i="14"/>
  <c r="AF1339" i="14"/>
  <c r="AE1339" i="14"/>
  <c r="AD1339" i="14"/>
  <c r="AA1339" i="14"/>
  <c r="V1339" i="14"/>
  <c r="U1339" i="14"/>
  <c r="T1339" i="14"/>
  <c r="O1339" i="14"/>
  <c r="N1339" i="14"/>
  <c r="AF1338" i="14"/>
  <c r="AE1338" i="14"/>
  <c r="AD1338" i="14"/>
  <c r="AA1338" i="14"/>
  <c r="V1338" i="14"/>
  <c r="U1338" i="14"/>
  <c r="T1338" i="14"/>
  <c r="O1338" i="14"/>
  <c r="N1338" i="14"/>
  <c r="AF1337" i="14"/>
  <c r="AE1337" i="14"/>
  <c r="AD1337" i="14"/>
  <c r="AA1337" i="14"/>
  <c r="V1337" i="14"/>
  <c r="U1337" i="14"/>
  <c r="T1337" i="14"/>
  <c r="O1337" i="14"/>
  <c r="N1337" i="14"/>
  <c r="AF1336" i="14"/>
  <c r="AE1336" i="14"/>
  <c r="AD1336" i="14"/>
  <c r="AA1336" i="14"/>
  <c r="V1336" i="14"/>
  <c r="U1336" i="14"/>
  <c r="T1336" i="14"/>
  <c r="O1336" i="14"/>
  <c r="N1336" i="14"/>
  <c r="AF1335" i="14"/>
  <c r="AE1335" i="14"/>
  <c r="AD1335" i="14"/>
  <c r="AA1335" i="14"/>
  <c r="V1335" i="14"/>
  <c r="U1335" i="14"/>
  <c r="T1335" i="14"/>
  <c r="O1335" i="14"/>
  <c r="N1335" i="14"/>
  <c r="AF1334" i="14"/>
  <c r="AE1334" i="14"/>
  <c r="AD1334" i="14"/>
  <c r="AA1334" i="14"/>
  <c r="V1334" i="14"/>
  <c r="U1334" i="14"/>
  <c r="T1334" i="14"/>
  <c r="O1334" i="14"/>
  <c r="N1334" i="14"/>
  <c r="AF1333" i="14"/>
  <c r="AE1333" i="14"/>
  <c r="AD1333" i="14"/>
  <c r="AA1333" i="14"/>
  <c r="V1333" i="14"/>
  <c r="U1333" i="14"/>
  <c r="T1333" i="14"/>
  <c r="O1333" i="14"/>
  <c r="N1333" i="14"/>
  <c r="AF1332" i="14"/>
  <c r="AE1332" i="14"/>
  <c r="AD1332" i="14"/>
  <c r="AA1332" i="14"/>
  <c r="V1332" i="14"/>
  <c r="U1332" i="14"/>
  <c r="T1332" i="14"/>
  <c r="O1332" i="14"/>
  <c r="N1332" i="14"/>
  <c r="AF1331" i="14"/>
  <c r="AE1331" i="14"/>
  <c r="AD1331" i="14"/>
  <c r="AA1331" i="14"/>
  <c r="V1331" i="14"/>
  <c r="U1331" i="14"/>
  <c r="T1331" i="14"/>
  <c r="O1331" i="14"/>
  <c r="N1331" i="14"/>
  <c r="AF1330" i="14"/>
  <c r="AE1330" i="14"/>
  <c r="AD1330" i="14"/>
  <c r="AA1330" i="14"/>
  <c r="V1330" i="14"/>
  <c r="U1330" i="14"/>
  <c r="T1330" i="14"/>
  <c r="O1330" i="14"/>
  <c r="N1330" i="14"/>
  <c r="AF1329" i="14"/>
  <c r="AE1329" i="14"/>
  <c r="AD1329" i="14"/>
  <c r="AA1329" i="14"/>
  <c r="V1329" i="14"/>
  <c r="U1329" i="14"/>
  <c r="T1329" i="14"/>
  <c r="O1329" i="14"/>
  <c r="N1329" i="14"/>
  <c r="AF1328" i="14"/>
  <c r="AE1328" i="14"/>
  <c r="AD1328" i="14"/>
  <c r="AA1328" i="14"/>
  <c r="V1328" i="14"/>
  <c r="U1328" i="14"/>
  <c r="T1328" i="14"/>
  <c r="O1328" i="14"/>
  <c r="N1328" i="14"/>
  <c r="AF1327" i="14"/>
  <c r="AE1327" i="14"/>
  <c r="AD1327" i="14"/>
  <c r="AA1327" i="14"/>
  <c r="V1327" i="14"/>
  <c r="U1327" i="14"/>
  <c r="T1327" i="14"/>
  <c r="O1327" i="14"/>
  <c r="N1327" i="14"/>
  <c r="AF1326" i="14"/>
  <c r="AE1326" i="14"/>
  <c r="AD1326" i="14"/>
  <c r="AA1326" i="14"/>
  <c r="V1326" i="14"/>
  <c r="U1326" i="14"/>
  <c r="T1326" i="14"/>
  <c r="O1326" i="14"/>
  <c r="N1326" i="14"/>
  <c r="AF1325" i="14"/>
  <c r="AE1325" i="14"/>
  <c r="AD1325" i="14"/>
  <c r="AA1325" i="14"/>
  <c r="V1325" i="14"/>
  <c r="U1325" i="14"/>
  <c r="T1325" i="14"/>
  <c r="O1325" i="14"/>
  <c r="N1325" i="14"/>
  <c r="AF1324" i="14"/>
  <c r="AE1324" i="14"/>
  <c r="AD1324" i="14"/>
  <c r="AA1324" i="14"/>
  <c r="V1324" i="14"/>
  <c r="U1324" i="14"/>
  <c r="T1324" i="14"/>
  <c r="O1324" i="14"/>
  <c r="N1324" i="14"/>
  <c r="AF1323" i="14"/>
  <c r="AE1323" i="14"/>
  <c r="AD1323" i="14"/>
  <c r="AA1323" i="14"/>
  <c r="V1323" i="14"/>
  <c r="U1323" i="14"/>
  <c r="T1323" i="14"/>
  <c r="O1323" i="14"/>
  <c r="N1323" i="14"/>
  <c r="AF1322" i="14"/>
  <c r="AE1322" i="14"/>
  <c r="AD1322" i="14"/>
  <c r="AA1322" i="14"/>
  <c r="V1322" i="14"/>
  <c r="U1322" i="14"/>
  <c r="T1322" i="14"/>
  <c r="O1322" i="14"/>
  <c r="N1322" i="14"/>
  <c r="AF1321" i="14"/>
  <c r="AE1321" i="14"/>
  <c r="AD1321" i="14"/>
  <c r="AA1321" i="14"/>
  <c r="V1321" i="14"/>
  <c r="U1321" i="14"/>
  <c r="T1321" i="14"/>
  <c r="O1321" i="14"/>
  <c r="N1321" i="14"/>
  <c r="AF1320" i="14"/>
  <c r="AE1320" i="14"/>
  <c r="AD1320" i="14"/>
  <c r="AA1320" i="14"/>
  <c r="V1320" i="14"/>
  <c r="U1320" i="14"/>
  <c r="T1320" i="14"/>
  <c r="O1320" i="14"/>
  <c r="N1320" i="14"/>
  <c r="AF1319" i="14"/>
  <c r="AE1319" i="14"/>
  <c r="AD1319" i="14"/>
  <c r="AA1319" i="14"/>
  <c r="V1319" i="14"/>
  <c r="U1319" i="14"/>
  <c r="T1319" i="14"/>
  <c r="O1319" i="14"/>
  <c r="N1319" i="14"/>
  <c r="AF1318" i="14"/>
  <c r="AE1318" i="14"/>
  <c r="AD1318" i="14"/>
  <c r="AA1318" i="14"/>
  <c r="V1318" i="14"/>
  <c r="U1318" i="14"/>
  <c r="T1318" i="14"/>
  <c r="O1318" i="14"/>
  <c r="N1318" i="14"/>
  <c r="AF1317" i="14"/>
  <c r="AE1317" i="14"/>
  <c r="AD1317" i="14"/>
  <c r="AA1317" i="14"/>
  <c r="V1317" i="14"/>
  <c r="U1317" i="14"/>
  <c r="T1317" i="14"/>
  <c r="O1317" i="14"/>
  <c r="N1317" i="14"/>
  <c r="AF1316" i="14"/>
  <c r="AE1316" i="14"/>
  <c r="AD1316" i="14"/>
  <c r="AB1316" i="14" s="1"/>
  <c r="AA1316" i="14"/>
  <c r="V1316" i="14"/>
  <c r="U1316" i="14"/>
  <c r="T1316" i="14"/>
  <c r="O1316" i="14"/>
  <c r="N1316" i="14"/>
  <c r="AF1315" i="14"/>
  <c r="AE1315" i="14"/>
  <c r="AD1315" i="14"/>
  <c r="AA1315" i="14"/>
  <c r="V1315" i="14"/>
  <c r="U1315" i="14"/>
  <c r="T1315" i="14"/>
  <c r="O1315" i="14"/>
  <c r="N1315" i="14"/>
  <c r="AF1314" i="14"/>
  <c r="AE1314" i="14"/>
  <c r="AD1314" i="14"/>
  <c r="AA1314" i="14"/>
  <c r="V1314" i="14"/>
  <c r="U1314" i="14"/>
  <c r="T1314" i="14"/>
  <c r="O1314" i="14"/>
  <c r="N1314" i="14"/>
  <c r="AF1313" i="14"/>
  <c r="AE1313" i="14"/>
  <c r="AD1313" i="14"/>
  <c r="AA1313" i="14"/>
  <c r="V1313" i="14"/>
  <c r="U1313" i="14"/>
  <c r="T1313" i="14"/>
  <c r="O1313" i="14"/>
  <c r="N1313" i="14"/>
  <c r="AF1312" i="14"/>
  <c r="AE1312" i="14"/>
  <c r="AD1312" i="14"/>
  <c r="AA1312" i="14"/>
  <c r="V1312" i="14"/>
  <c r="U1312" i="14"/>
  <c r="T1312" i="14"/>
  <c r="O1312" i="14"/>
  <c r="N1312" i="14"/>
  <c r="AF1311" i="14"/>
  <c r="AE1311" i="14"/>
  <c r="AD1311" i="14"/>
  <c r="AA1311" i="14"/>
  <c r="V1311" i="14"/>
  <c r="U1311" i="14"/>
  <c r="T1311" i="14"/>
  <c r="O1311" i="14"/>
  <c r="N1311" i="14"/>
  <c r="AF1310" i="14"/>
  <c r="AE1310" i="14"/>
  <c r="AD1310" i="14"/>
  <c r="AA1310" i="14"/>
  <c r="V1310" i="14"/>
  <c r="U1310" i="14"/>
  <c r="T1310" i="14"/>
  <c r="O1310" i="14"/>
  <c r="N1310" i="14"/>
  <c r="AF1309" i="14"/>
  <c r="AE1309" i="14"/>
  <c r="AD1309" i="14"/>
  <c r="AA1309" i="14"/>
  <c r="V1309" i="14"/>
  <c r="U1309" i="14"/>
  <c r="T1309" i="14"/>
  <c r="O1309" i="14"/>
  <c r="N1309" i="14"/>
  <c r="AF1308" i="14"/>
  <c r="AE1308" i="14"/>
  <c r="AD1308" i="14"/>
  <c r="AA1308" i="14"/>
  <c r="V1308" i="14"/>
  <c r="U1308" i="14"/>
  <c r="T1308" i="14"/>
  <c r="O1308" i="14"/>
  <c r="N1308" i="14"/>
  <c r="AF1307" i="14"/>
  <c r="AE1307" i="14"/>
  <c r="AD1307" i="14"/>
  <c r="AA1307" i="14"/>
  <c r="V1307" i="14"/>
  <c r="U1307" i="14"/>
  <c r="T1307" i="14"/>
  <c r="O1307" i="14"/>
  <c r="N1307" i="14"/>
  <c r="AF1306" i="14"/>
  <c r="AE1306" i="14"/>
  <c r="AD1306" i="14"/>
  <c r="AA1306" i="14"/>
  <c r="V1306" i="14"/>
  <c r="U1306" i="14"/>
  <c r="T1306" i="14"/>
  <c r="O1306" i="14"/>
  <c r="N1306" i="14"/>
  <c r="AF1305" i="14"/>
  <c r="AE1305" i="14"/>
  <c r="AD1305" i="14"/>
  <c r="AA1305" i="14"/>
  <c r="V1305" i="14"/>
  <c r="U1305" i="14"/>
  <c r="T1305" i="14"/>
  <c r="O1305" i="14"/>
  <c r="N1305" i="14"/>
  <c r="AF1304" i="14"/>
  <c r="AE1304" i="14"/>
  <c r="AD1304" i="14"/>
  <c r="AA1304" i="14"/>
  <c r="V1304" i="14"/>
  <c r="U1304" i="14"/>
  <c r="T1304" i="14"/>
  <c r="O1304" i="14"/>
  <c r="N1304" i="14"/>
  <c r="AF1303" i="14"/>
  <c r="AE1303" i="14"/>
  <c r="AD1303" i="14"/>
  <c r="AA1303" i="14"/>
  <c r="V1303" i="14"/>
  <c r="U1303" i="14"/>
  <c r="T1303" i="14"/>
  <c r="O1303" i="14"/>
  <c r="N1303" i="14"/>
  <c r="AF1302" i="14"/>
  <c r="AE1302" i="14"/>
  <c r="AD1302" i="14"/>
  <c r="AA1302" i="14"/>
  <c r="V1302" i="14"/>
  <c r="U1302" i="14"/>
  <c r="T1302" i="14"/>
  <c r="O1302" i="14"/>
  <c r="N1302" i="14"/>
  <c r="AF1301" i="14"/>
  <c r="AE1301" i="14"/>
  <c r="AD1301" i="14"/>
  <c r="AA1301" i="14"/>
  <c r="V1301" i="14"/>
  <c r="U1301" i="14"/>
  <c r="T1301" i="14"/>
  <c r="O1301" i="14"/>
  <c r="N1301" i="14"/>
  <c r="AF1300" i="14"/>
  <c r="AE1300" i="14"/>
  <c r="AD1300" i="14"/>
  <c r="AA1300" i="14"/>
  <c r="V1300" i="14"/>
  <c r="U1300" i="14"/>
  <c r="T1300" i="14"/>
  <c r="O1300" i="14"/>
  <c r="N1300" i="14"/>
  <c r="AF1299" i="14"/>
  <c r="AE1299" i="14"/>
  <c r="AD1299" i="14"/>
  <c r="AA1299" i="14"/>
  <c r="V1299" i="14"/>
  <c r="U1299" i="14"/>
  <c r="T1299" i="14"/>
  <c r="O1299" i="14"/>
  <c r="N1299" i="14"/>
  <c r="AF1298" i="14"/>
  <c r="AE1298" i="14"/>
  <c r="AD1298" i="14"/>
  <c r="AA1298" i="14"/>
  <c r="V1298" i="14"/>
  <c r="U1298" i="14"/>
  <c r="T1298" i="14"/>
  <c r="O1298" i="14"/>
  <c r="N1298" i="14"/>
  <c r="AF1297" i="14"/>
  <c r="AE1297" i="14"/>
  <c r="AD1297" i="14"/>
  <c r="AB1297" i="14" s="1"/>
  <c r="AA1297" i="14"/>
  <c r="V1297" i="14"/>
  <c r="U1297" i="14"/>
  <c r="T1297" i="14"/>
  <c r="O1297" i="14"/>
  <c r="N1297" i="14"/>
  <c r="AF1296" i="14"/>
  <c r="AE1296" i="14"/>
  <c r="AD1296" i="14"/>
  <c r="AA1296" i="14"/>
  <c r="V1296" i="14"/>
  <c r="U1296" i="14"/>
  <c r="T1296" i="14"/>
  <c r="O1296" i="14"/>
  <c r="N1296" i="14"/>
  <c r="AF1295" i="14"/>
  <c r="AE1295" i="14"/>
  <c r="AD1295" i="14"/>
  <c r="AA1295" i="14"/>
  <c r="V1295" i="14"/>
  <c r="U1295" i="14"/>
  <c r="T1295" i="14"/>
  <c r="O1295" i="14"/>
  <c r="N1295" i="14"/>
  <c r="AF1294" i="14"/>
  <c r="AE1294" i="14"/>
  <c r="AD1294" i="14"/>
  <c r="AA1294" i="14"/>
  <c r="V1294" i="14"/>
  <c r="U1294" i="14"/>
  <c r="T1294" i="14"/>
  <c r="O1294" i="14"/>
  <c r="N1294" i="14"/>
  <c r="AF1293" i="14"/>
  <c r="AE1293" i="14"/>
  <c r="AD1293" i="14"/>
  <c r="AA1293" i="14"/>
  <c r="V1293" i="14"/>
  <c r="U1293" i="14"/>
  <c r="T1293" i="14"/>
  <c r="O1293" i="14"/>
  <c r="N1293" i="14"/>
  <c r="AF1292" i="14"/>
  <c r="AE1292" i="14"/>
  <c r="AD1292" i="14"/>
  <c r="AA1292" i="14"/>
  <c r="V1292" i="14"/>
  <c r="U1292" i="14"/>
  <c r="T1292" i="14"/>
  <c r="O1292" i="14"/>
  <c r="N1292" i="14"/>
  <c r="AF1291" i="14"/>
  <c r="AE1291" i="14"/>
  <c r="AD1291" i="14"/>
  <c r="AA1291" i="14"/>
  <c r="V1291" i="14"/>
  <c r="U1291" i="14"/>
  <c r="T1291" i="14"/>
  <c r="O1291" i="14"/>
  <c r="N1291" i="14"/>
  <c r="AF1290" i="14"/>
  <c r="AE1290" i="14"/>
  <c r="AD1290" i="14"/>
  <c r="AA1290" i="14"/>
  <c r="V1290" i="14"/>
  <c r="U1290" i="14"/>
  <c r="T1290" i="14"/>
  <c r="O1290" i="14"/>
  <c r="N1290" i="14"/>
  <c r="AF1289" i="14"/>
  <c r="AE1289" i="14"/>
  <c r="AD1289" i="14"/>
  <c r="AA1289" i="14"/>
  <c r="V1289" i="14"/>
  <c r="U1289" i="14"/>
  <c r="T1289" i="14"/>
  <c r="O1289" i="14"/>
  <c r="N1289" i="14"/>
  <c r="AF1288" i="14"/>
  <c r="AE1288" i="14"/>
  <c r="AD1288" i="14"/>
  <c r="AA1288" i="14"/>
  <c r="V1288" i="14"/>
  <c r="U1288" i="14"/>
  <c r="T1288" i="14"/>
  <c r="O1288" i="14"/>
  <c r="N1288" i="14"/>
  <c r="AF1287" i="14"/>
  <c r="AE1287" i="14"/>
  <c r="AD1287" i="14"/>
  <c r="AA1287" i="14"/>
  <c r="V1287" i="14"/>
  <c r="U1287" i="14"/>
  <c r="T1287" i="14"/>
  <c r="O1287" i="14"/>
  <c r="N1287" i="14"/>
  <c r="AF1286" i="14"/>
  <c r="AE1286" i="14"/>
  <c r="AD1286" i="14"/>
  <c r="AA1286" i="14"/>
  <c r="V1286" i="14"/>
  <c r="U1286" i="14"/>
  <c r="T1286" i="14"/>
  <c r="O1286" i="14"/>
  <c r="N1286" i="14"/>
  <c r="AF1285" i="14"/>
  <c r="AE1285" i="14"/>
  <c r="AD1285" i="14"/>
  <c r="AA1285" i="14"/>
  <c r="V1285" i="14"/>
  <c r="U1285" i="14"/>
  <c r="T1285" i="14"/>
  <c r="O1285" i="14"/>
  <c r="N1285" i="14"/>
  <c r="AF1284" i="14"/>
  <c r="AE1284" i="14"/>
  <c r="AD1284" i="14"/>
  <c r="AA1284" i="14"/>
  <c r="V1284" i="14"/>
  <c r="U1284" i="14"/>
  <c r="T1284" i="14"/>
  <c r="O1284" i="14"/>
  <c r="N1284" i="14"/>
  <c r="AF1283" i="14"/>
  <c r="AE1283" i="14"/>
  <c r="AD1283" i="14"/>
  <c r="AA1283" i="14"/>
  <c r="V1283" i="14"/>
  <c r="U1283" i="14"/>
  <c r="T1283" i="14"/>
  <c r="O1283" i="14"/>
  <c r="N1283" i="14"/>
  <c r="AF1282" i="14"/>
  <c r="AE1282" i="14"/>
  <c r="AD1282" i="14"/>
  <c r="AA1282" i="14"/>
  <c r="V1282" i="14"/>
  <c r="U1282" i="14"/>
  <c r="T1282" i="14"/>
  <c r="O1282" i="14"/>
  <c r="N1282" i="14"/>
  <c r="AF1281" i="14"/>
  <c r="AE1281" i="14"/>
  <c r="AD1281" i="14"/>
  <c r="AA1281" i="14"/>
  <c r="V1281" i="14"/>
  <c r="U1281" i="14"/>
  <c r="T1281" i="14"/>
  <c r="O1281" i="14"/>
  <c r="N1281" i="14"/>
  <c r="AF1280" i="14"/>
  <c r="AE1280" i="14"/>
  <c r="AD1280" i="14"/>
  <c r="AA1280" i="14"/>
  <c r="V1280" i="14"/>
  <c r="U1280" i="14"/>
  <c r="T1280" i="14"/>
  <c r="O1280" i="14"/>
  <c r="N1280" i="14"/>
  <c r="AF1279" i="14"/>
  <c r="AE1279" i="14"/>
  <c r="AD1279" i="14"/>
  <c r="AA1279" i="14"/>
  <c r="V1279" i="14"/>
  <c r="U1279" i="14"/>
  <c r="T1279" i="14"/>
  <c r="O1279" i="14"/>
  <c r="N1279" i="14"/>
  <c r="AF1278" i="14"/>
  <c r="AE1278" i="14"/>
  <c r="AD1278" i="14"/>
  <c r="AA1278" i="14"/>
  <c r="V1278" i="14"/>
  <c r="U1278" i="14"/>
  <c r="T1278" i="14"/>
  <c r="O1278" i="14"/>
  <c r="N1278" i="14"/>
  <c r="AF1277" i="14"/>
  <c r="AE1277" i="14"/>
  <c r="AD1277" i="14"/>
  <c r="AA1277" i="14"/>
  <c r="V1277" i="14"/>
  <c r="U1277" i="14"/>
  <c r="T1277" i="14"/>
  <c r="O1277" i="14"/>
  <c r="N1277" i="14"/>
  <c r="AF1276" i="14"/>
  <c r="AE1276" i="14"/>
  <c r="AD1276" i="14"/>
  <c r="AA1276" i="14"/>
  <c r="V1276" i="14"/>
  <c r="U1276" i="14"/>
  <c r="T1276" i="14"/>
  <c r="O1276" i="14"/>
  <c r="N1276" i="14"/>
  <c r="AF1275" i="14"/>
  <c r="AE1275" i="14"/>
  <c r="AD1275" i="14"/>
  <c r="AA1275" i="14"/>
  <c r="V1275" i="14"/>
  <c r="U1275" i="14"/>
  <c r="T1275" i="14"/>
  <c r="O1275" i="14"/>
  <c r="N1275" i="14"/>
  <c r="AF1274" i="14"/>
  <c r="AE1274" i="14"/>
  <c r="AD1274" i="14"/>
  <c r="AA1274" i="14"/>
  <c r="V1274" i="14"/>
  <c r="U1274" i="14"/>
  <c r="T1274" i="14"/>
  <c r="O1274" i="14"/>
  <c r="N1274" i="14"/>
  <c r="AF1273" i="14"/>
  <c r="AE1273" i="14"/>
  <c r="AD1273" i="14"/>
  <c r="AA1273" i="14"/>
  <c r="V1273" i="14"/>
  <c r="U1273" i="14"/>
  <c r="T1273" i="14"/>
  <c r="O1273" i="14"/>
  <c r="N1273" i="14"/>
  <c r="AF1272" i="14"/>
  <c r="AE1272" i="14"/>
  <c r="AD1272" i="14"/>
  <c r="AA1272" i="14"/>
  <c r="V1272" i="14"/>
  <c r="U1272" i="14"/>
  <c r="T1272" i="14"/>
  <c r="O1272" i="14"/>
  <c r="N1272" i="14"/>
  <c r="AF1271" i="14"/>
  <c r="AE1271" i="14"/>
  <c r="AD1271" i="14"/>
  <c r="AA1271" i="14"/>
  <c r="V1271" i="14"/>
  <c r="U1271" i="14"/>
  <c r="T1271" i="14"/>
  <c r="O1271" i="14"/>
  <c r="N1271" i="14"/>
  <c r="AF1270" i="14"/>
  <c r="AE1270" i="14"/>
  <c r="AD1270" i="14"/>
  <c r="AA1270" i="14"/>
  <c r="V1270" i="14"/>
  <c r="U1270" i="14"/>
  <c r="T1270" i="14"/>
  <c r="O1270" i="14"/>
  <c r="N1270" i="14"/>
  <c r="AF1269" i="14"/>
  <c r="AE1269" i="14"/>
  <c r="AD1269" i="14"/>
  <c r="AA1269" i="14"/>
  <c r="V1269" i="14"/>
  <c r="U1269" i="14"/>
  <c r="T1269" i="14"/>
  <c r="O1269" i="14"/>
  <c r="N1269" i="14"/>
  <c r="AF1268" i="14"/>
  <c r="AE1268" i="14"/>
  <c r="AD1268" i="14"/>
  <c r="AA1268" i="14"/>
  <c r="V1268" i="14"/>
  <c r="U1268" i="14"/>
  <c r="T1268" i="14"/>
  <c r="O1268" i="14"/>
  <c r="N1268" i="14"/>
  <c r="AF1267" i="14"/>
  <c r="AE1267" i="14"/>
  <c r="AD1267" i="14"/>
  <c r="AA1267" i="14"/>
  <c r="V1267" i="14"/>
  <c r="U1267" i="14"/>
  <c r="T1267" i="14"/>
  <c r="O1267" i="14"/>
  <c r="N1267" i="14"/>
  <c r="AF1266" i="14"/>
  <c r="AE1266" i="14"/>
  <c r="AD1266" i="14"/>
  <c r="AA1266" i="14"/>
  <c r="V1266" i="14"/>
  <c r="U1266" i="14"/>
  <c r="T1266" i="14"/>
  <c r="O1266" i="14"/>
  <c r="N1266" i="14"/>
  <c r="AF1265" i="14"/>
  <c r="AE1265" i="14"/>
  <c r="AD1265" i="14"/>
  <c r="AB1265" i="14" s="1"/>
  <c r="AA1265" i="14"/>
  <c r="V1265" i="14"/>
  <c r="U1265" i="14"/>
  <c r="T1265" i="14"/>
  <c r="O1265" i="14"/>
  <c r="N1265" i="14"/>
  <c r="AF1264" i="14"/>
  <c r="AE1264" i="14"/>
  <c r="AD1264" i="14"/>
  <c r="AA1264" i="14"/>
  <c r="V1264" i="14"/>
  <c r="U1264" i="14"/>
  <c r="T1264" i="14"/>
  <c r="O1264" i="14"/>
  <c r="N1264" i="14"/>
  <c r="AF1263" i="14"/>
  <c r="AE1263" i="14"/>
  <c r="AD1263" i="14"/>
  <c r="AA1263" i="14"/>
  <c r="V1263" i="14"/>
  <c r="U1263" i="14"/>
  <c r="T1263" i="14"/>
  <c r="O1263" i="14"/>
  <c r="N1263" i="14"/>
  <c r="AF1262" i="14"/>
  <c r="AE1262" i="14"/>
  <c r="AD1262" i="14"/>
  <c r="AA1262" i="14"/>
  <c r="V1262" i="14"/>
  <c r="U1262" i="14"/>
  <c r="T1262" i="14"/>
  <c r="O1262" i="14"/>
  <c r="N1262" i="14"/>
  <c r="AF1261" i="14"/>
  <c r="AE1261" i="14"/>
  <c r="AD1261" i="14"/>
  <c r="AA1261" i="14"/>
  <c r="V1261" i="14"/>
  <c r="U1261" i="14"/>
  <c r="T1261" i="14"/>
  <c r="O1261" i="14"/>
  <c r="N1261" i="14"/>
  <c r="AF1260" i="14"/>
  <c r="AE1260" i="14"/>
  <c r="AD1260" i="14"/>
  <c r="AA1260" i="14"/>
  <c r="V1260" i="14"/>
  <c r="U1260" i="14"/>
  <c r="T1260" i="14"/>
  <c r="O1260" i="14"/>
  <c r="N1260" i="14"/>
  <c r="AF1259" i="14"/>
  <c r="AE1259" i="14"/>
  <c r="AD1259" i="14"/>
  <c r="AB1259" i="14" s="1"/>
  <c r="AA1259" i="14"/>
  <c r="V1259" i="14"/>
  <c r="U1259" i="14"/>
  <c r="T1259" i="14"/>
  <c r="O1259" i="14"/>
  <c r="N1259" i="14"/>
  <c r="AF1258" i="14"/>
  <c r="AE1258" i="14"/>
  <c r="AD1258" i="14"/>
  <c r="AA1258" i="14"/>
  <c r="V1258" i="14"/>
  <c r="U1258" i="14"/>
  <c r="T1258" i="14"/>
  <c r="O1258" i="14"/>
  <c r="N1258" i="14"/>
  <c r="AF1257" i="14"/>
  <c r="AE1257" i="14"/>
  <c r="AD1257" i="14"/>
  <c r="AA1257" i="14"/>
  <c r="V1257" i="14"/>
  <c r="U1257" i="14"/>
  <c r="T1257" i="14"/>
  <c r="O1257" i="14"/>
  <c r="N1257" i="14"/>
  <c r="AF1256" i="14"/>
  <c r="AE1256" i="14"/>
  <c r="AD1256" i="14"/>
  <c r="AA1256" i="14"/>
  <c r="V1256" i="14"/>
  <c r="U1256" i="14"/>
  <c r="T1256" i="14"/>
  <c r="O1256" i="14"/>
  <c r="N1256" i="14"/>
  <c r="AF1255" i="14"/>
  <c r="AE1255" i="14"/>
  <c r="AD1255" i="14"/>
  <c r="AA1255" i="14"/>
  <c r="V1255" i="14"/>
  <c r="U1255" i="14"/>
  <c r="T1255" i="14"/>
  <c r="O1255" i="14"/>
  <c r="N1255" i="14"/>
  <c r="AF1254" i="14"/>
  <c r="AE1254" i="14"/>
  <c r="AD1254" i="14"/>
  <c r="AA1254" i="14"/>
  <c r="V1254" i="14"/>
  <c r="U1254" i="14"/>
  <c r="T1254" i="14"/>
  <c r="O1254" i="14"/>
  <c r="N1254" i="14"/>
  <c r="AF1253" i="14"/>
  <c r="AE1253" i="14"/>
  <c r="AD1253" i="14"/>
  <c r="AA1253" i="14"/>
  <c r="V1253" i="14"/>
  <c r="U1253" i="14"/>
  <c r="T1253" i="14"/>
  <c r="O1253" i="14"/>
  <c r="N1253" i="14"/>
  <c r="AF1252" i="14"/>
  <c r="AE1252" i="14"/>
  <c r="AD1252" i="14"/>
  <c r="AA1252" i="14"/>
  <c r="V1252" i="14"/>
  <c r="U1252" i="14"/>
  <c r="T1252" i="14"/>
  <c r="O1252" i="14"/>
  <c r="N1252" i="14"/>
  <c r="AF1251" i="14"/>
  <c r="AE1251" i="14"/>
  <c r="AD1251" i="14"/>
  <c r="AA1251" i="14"/>
  <c r="V1251" i="14"/>
  <c r="U1251" i="14"/>
  <c r="T1251" i="14"/>
  <c r="O1251" i="14"/>
  <c r="N1251" i="14"/>
  <c r="AF1250" i="14"/>
  <c r="AE1250" i="14"/>
  <c r="AD1250" i="14"/>
  <c r="AA1250" i="14"/>
  <c r="V1250" i="14"/>
  <c r="U1250" i="14"/>
  <c r="T1250" i="14"/>
  <c r="O1250" i="14"/>
  <c r="N1250" i="14"/>
  <c r="AF1249" i="14"/>
  <c r="AE1249" i="14"/>
  <c r="AD1249" i="14"/>
  <c r="AA1249" i="14"/>
  <c r="V1249" i="14"/>
  <c r="U1249" i="14"/>
  <c r="T1249" i="14"/>
  <c r="O1249" i="14"/>
  <c r="N1249" i="14"/>
  <c r="AF1248" i="14"/>
  <c r="AE1248" i="14"/>
  <c r="AD1248" i="14"/>
  <c r="AA1248" i="14"/>
  <c r="V1248" i="14"/>
  <c r="U1248" i="14"/>
  <c r="T1248" i="14"/>
  <c r="O1248" i="14"/>
  <c r="N1248" i="14"/>
  <c r="AF1247" i="14"/>
  <c r="AE1247" i="14"/>
  <c r="AD1247" i="14"/>
  <c r="AA1247" i="14"/>
  <c r="V1247" i="14"/>
  <c r="U1247" i="14"/>
  <c r="T1247" i="14"/>
  <c r="O1247" i="14"/>
  <c r="N1247" i="14"/>
  <c r="AF1246" i="14"/>
  <c r="AE1246" i="14"/>
  <c r="AD1246" i="14"/>
  <c r="AA1246" i="14"/>
  <c r="V1246" i="14"/>
  <c r="U1246" i="14"/>
  <c r="T1246" i="14"/>
  <c r="O1246" i="14"/>
  <c r="N1246" i="14"/>
  <c r="AF1245" i="14"/>
  <c r="AE1245" i="14"/>
  <c r="AD1245" i="14"/>
  <c r="AA1245" i="14"/>
  <c r="V1245" i="14"/>
  <c r="U1245" i="14"/>
  <c r="T1245" i="14"/>
  <c r="O1245" i="14"/>
  <c r="N1245" i="14"/>
  <c r="AF1244" i="14"/>
  <c r="AE1244" i="14"/>
  <c r="AD1244" i="14"/>
  <c r="AA1244" i="14"/>
  <c r="V1244" i="14"/>
  <c r="U1244" i="14"/>
  <c r="T1244" i="14"/>
  <c r="O1244" i="14"/>
  <c r="N1244" i="14"/>
  <c r="AF1243" i="14"/>
  <c r="AE1243" i="14"/>
  <c r="AD1243" i="14"/>
  <c r="AA1243" i="14"/>
  <c r="V1243" i="14"/>
  <c r="U1243" i="14"/>
  <c r="T1243" i="14"/>
  <c r="O1243" i="14"/>
  <c r="N1243" i="14"/>
  <c r="AF1242" i="14"/>
  <c r="AE1242" i="14"/>
  <c r="AD1242" i="14"/>
  <c r="AA1242" i="14"/>
  <c r="V1242" i="14"/>
  <c r="U1242" i="14"/>
  <c r="T1242" i="14"/>
  <c r="O1242" i="14"/>
  <c r="N1242" i="14"/>
  <c r="AF1241" i="14"/>
  <c r="AE1241" i="14"/>
  <c r="AD1241" i="14"/>
  <c r="AA1241" i="14"/>
  <c r="V1241" i="14"/>
  <c r="U1241" i="14"/>
  <c r="T1241" i="14"/>
  <c r="O1241" i="14"/>
  <c r="N1241" i="14"/>
  <c r="AF1240" i="14"/>
  <c r="AE1240" i="14"/>
  <c r="AD1240" i="14"/>
  <c r="AA1240" i="14"/>
  <c r="V1240" i="14"/>
  <c r="U1240" i="14"/>
  <c r="T1240" i="14"/>
  <c r="O1240" i="14"/>
  <c r="N1240" i="14"/>
  <c r="AF1239" i="14"/>
  <c r="AE1239" i="14"/>
  <c r="AD1239" i="14"/>
  <c r="AA1239" i="14"/>
  <c r="V1239" i="14"/>
  <c r="U1239" i="14"/>
  <c r="T1239" i="14"/>
  <c r="O1239" i="14"/>
  <c r="N1239" i="14"/>
  <c r="AF1238" i="14"/>
  <c r="AE1238" i="14"/>
  <c r="AD1238" i="14"/>
  <c r="AA1238" i="14"/>
  <c r="V1238" i="14"/>
  <c r="U1238" i="14"/>
  <c r="T1238" i="14"/>
  <c r="O1238" i="14"/>
  <c r="N1238" i="14"/>
  <c r="AF1237" i="14"/>
  <c r="AE1237" i="14"/>
  <c r="AD1237" i="14"/>
  <c r="AG1237" i="14" s="1"/>
  <c r="AA1237" i="14"/>
  <c r="V1237" i="14"/>
  <c r="U1237" i="14"/>
  <c r="T1237" i="14"/>
  <c r="O1237" i="14"/>
  <c r="N1237" i="14"/>
  <c r="AF1236" i="14"/>
  <c r="AE1236" i="14"/>
  <c r="AD1236" i="14"/>
  <c r="AB1236" i="14" s="1"/>
  <c r="AA1236" i="14"/>
  <c r="V1236" i="14"/>
  <c r="U1236" i="14"/>
  <c r="T1236" i="14"/>
  <c r="O1236" i="14"/>
  <c r="N1236" i="14"/>
  <c r="AF1235" i="14"/>
  <c r="AE1235" i="14"/>
  <c r="AD1235" i="14"/>
  <c r="AA1235" i="14"/>
  <c r="V1235" i="14"/>
  <c r="U1235" i="14"/>
  <c r="T1235" i="14"/>
  <c r="O1235" i="14"/>
  <c r="N1235" i="14"/>
  <c r="AF1234" i="14"/>
  <c r="AE1234" i="14"/>
  <c r="AD1234" i="14"/>
  <c r="AA1234" i="14"/>
  <c r="V1234" i="14"/>
  <c r="U1234" i="14"/>
  <c r="T1234" i="14"/>
  <c r="O1234" i="14"/>
  <c r="N1234" i="14"/>
  <c r="AF1233" i="14"/>
  <c r="AE1233" i="14"/>
  <c r="AD1233" i="14"/>
  <c r="AA1233" i="14"/>
  <c r="V1233" i="14"/>
  <c r="U1233" i="14"/>
  <c r="T1233" i="14"/>
  <c r="O1233" i="14"/>
  <c r="N1233" i="14"/>
  <c r="AF1232" i="14"/>
  <c r="AE1232" i="14"/>
  <c r="AD1232" i="14"/>
  <c r="AA1232" i="14"/>
  <c r="V1232" i="14"/>
  <c r="U1232" i="14"/>
  <c r="T1232" i="14"/>
  <c r="O1232" i="14"/>
  <c r="N1232" i="14"/>
  <c r="AF1231" i="14"/>
  <c r="AE1231" i="14"/>
  <c r="AD1231" i="14"/>
  <c r="AA1231" i="14"/>
  <c r="V1231" i="14"/>
  <c r="U1231" i="14"/>
  <c r="T1231" i="14"/>
  <c r="O1231" i="14"/>
  <c r="N1231" i="14"/>
  <c r="AF1230" i="14"/>
  <c r="AE1230" i="14"/>
  <c r="AD1230" i="14"/>
  <c r="AA1230" i="14"/>
  <c r="V1230" i="14"/>
  <c r="U1230" i="14"/>
  <c r="T1230" i="14"/>
  <c r="O1230" i="14"/>
  <c r="N1230" i="14"/>
  <c r="AF1229" i="14"/>
  <c r="AE1229" i="14"/>
  <c r="AD1229" i="14"/>
  <c r="AA1229" i="14"/>
  <c r="V1229" i="14"/>
  <c r="U1229" i="14"/>
  <c r="T1229" i="14"/>
  <c r="O1229" i="14"/>
  <c r="N1229" i="14"/>
  <c r="AF1228" i="14"/>
  <c r="AE1228" i="14"/>
  <c r="AD1228" i="14"/>
  <c r="AA1228" i="14"/>
  <c r="V1228" i="14"/>
  <c r="U1228" i="14"/>
  <c r="T1228" i="14"/>
  <c r="O1228" i="14"/>
  <c r="N1228" i="14"/>
  <c r="AF1227" i="14"/>
  <c r="AE1227" i="14"/>
  <c r="AD1227" i="14"/>
  <c r="AA1227" i="14"/>
  <c r="V1227" i="14"/>
  <c r="U1227" i="14"/>
  <c r="T1227" i="14"/>
  <c r="O1227" i="14"/>
  <c r="N1227" i="14"/>
  <c r="AF1226" i="14"/>
  <c r="AE1226" i="14"/>
  <c r="AD1226" i="14"/>
  <c r="AA1226" i="14"/>
  <c r="V1226" i="14"/>
  <c r="U1226" i="14"/>
  <c r="T1226" i="14"/>
  <c r="O1226" i="14"/>
  <c r="N1226" i="14"/>
  <c r="AF1225" i="14"/>
  <c r="AE1225" i="14"/>
  <c r="AD1225" i="14"/>
  <c r="AA1225" i="14"/>
  <c r="V1225" i="14"/>
  <c r="U1225" i="14"/>
  <c r="T1225" i="14"/>
  <c r="O1225" i="14"/>
  <c r="N1225" i="14"/>
  <c r="AF1224" i="14"/>
  <c r="AE1224" i="14"/>
  <c r="AD1224" i="14"/>
  <c r="AB1224" i="14" s="1"/>
  <c r="AA1224" i="14"/>
  <c r="V1224" i="14"/>
  <c r="U1224" i="14"/>
  <c r="T1224" i="14"/>
  <c r="O1224" i="14"/>
  <c r="N1224" i="14"/>
  <c r="AF1223" i="14"/>
  <c r="AE1223" i="14"/>
  <c r="AD1223" i="14"/>
  <c r="AA1223" i="14"/>
  <c r="V1223" i="14"/>
  <c r="U1223" i="14"/>
  <c r="T1223" i="14"/>
  <c r="O1223" i="14"/>
  <c r="N1223" i="14"/>
  <c r="AF1222" i="14"/>
  <c r="AE1222" i="14"/>
  <c r="AD1222" i="14"/>
  <c r="AA1222" i="14"/>
  <c r="V1222" i="14"/>
  <c r="U1222" i="14"/>
  <c r="T1222" i="14"/>
  <c r="O1222" i="14"/>
  <c r="N1222" i="14"/>
  <c r="AF1221" i="14"/>
  <c r="AE1221" i="14"/>
  <c r="AD1221" i="14"/>
  <c r="AA1221" i="14"/>
  <c r="V1221" i="14"/>
  <c r="U1221" i="14"/>
  <c r="T1221" i="14"/>
  <c r="O1221" i="14"/>
  <c r="N1221" i="14"/>
  <c r="AF1220" i="14"/>
  <c r="AE1220" i="14"/>
  <c r="AD1220" i="14"/>
  <c r="AG1220" i="14" s="1"/>
  <c r="AA1220" i="14"/>
  <c r="V1220" i="14"/>
  <c r="U1220" i="14"/>
  <c r="T1220" i="14"/>
  <c r="O1220" i="14"/>
  <c r="N1220" i="14"/>
  <c r="AF1219" i="14"/>
  <c r="AE1219" i="14"/>
  <c r="AD1219" i="14"/>
  <c r="AA1219" i="14"/>
  <c r="V1219" i="14"/>
  <c r="U1219" i="14"/>
  <c r="T1219" i="14"/>
  <c r="O1219" i="14"/>
  <c r="N1219" i="14"/>
  <c r="AF1218" i="14"/>
  <c r="AE1218" i="14"/>
  <c r="AD1218" i="14"/>
  <c r="AA1218" i="14"/>
  <c r="V1218" i="14"/>
  <c r="U1218" i="14"/>
  <c r="T1218" i="14"/>
  <c r="O1218" i="14"/>
  <c r="N1218" i="14"/>
  <c r="AF1217" i="14"/>
  <c r="AE1217" i="14"/>
  <c r="AD1217" i="14"/>
  <c r="AA1217" i="14"/>
  <c r="V1217" i="14"/>
  <c r="U1217" i="14"/>
  <c r="T1217" i="14"/>
  <c r="O1217" i="14"/>
  <c r="N1217" i="14"/>
  <c r="AF1216" i="14"/>
  <c r="AE1216" i="14"/>
  <c r="AD1216" i="14"/>
  <c r="AA1216" i="14"/>
  <c r="V1216" i="14"/>
  <c r="U1216" i="14"/>
  <c r="T1216" i="14"/>
  <c r="O1216" i="14"/>
  <c r="N1216" i="14"/>
  <c r="AF1215" i="14"/>
  <c r="AE1215" i="14"/>
  <c r="AD1215" i="14"/>
  <c r="AA1215" i="14"/>
  <c r="V1215" i="14"/>
  <c r="U1215" i="14"/>
  <c r="T1215" i="14"/>
  <c r="O1215" i="14"/>
  <c r="N1215" i="14"/>
  <c r="AF1214" i="14"/>
  <c r="AE1214" i="14"/>
  <c r="AD1214" i="14"/>
  <c r="AA1214" i="14"/>
  <c r="V1214" i="14"/>
  <c r="U1214" i="14"/>
  <c r="T1214" i="14"/>
  <c r="O1214" i="14"/>
  <c r="N1214" i="14"/>
  <c r="AF1213" i="14"/>
  <c r="AE1213" i="14"/>
  <c r="AD1213" i="14"/>
  <c r="AA1213" i="14"/>
  <c r="V1213" i="14"/>
  <c r="U1213" i="14"/>
  <c r="T1213" i="14"/>
  <c r="O1213" i="14"/>
  <c r="N1213" i="14"/>
  <c r="AF1212" i="14"/>
  <c r="AE1212" i="14"/>
  <c r="AD1212" i="14"/>
  <c r="AA1212" i="14"/>
  <c r="V1212" i="14"/>
  <c r="U1212" i="14"/>
  <c r="T1212" i="14"/>
  <c r="O1212" i="14"/>
  <c r="N1212" i="14"/>
  <c r="AF1211" i="14"/>
  <c r="AE1211" i="14"/>
  <c r="AD1211" i="14"/>
  <c r="AA1211" i="14"/>
  <c r="V1211" i="14"/>
  <c r="U1211" i="14"/>
  <c r="T1211" i="14"/>
  <c r="O1211" i="14"/>
  <c r="N1211" i="14"/>
  <c r="AF1210" i="14"/>
  <c r="AE1210" i="14"/>
  <c r="AD1210" i="14"/>
  <c r="AA1210" i="14"/>
  <c r="V1210" i="14"/>
  <c r="U1210" i="14"/>
  <c r="T1210" i="14"/>
  <c r="O1210" i="14"/>
  <c r="N1210" i="14"/>
  <c r="AF1209" i="14"/>
  <c r="AE1209" i="14"/>
  <c r="AD1209" i="14"/>
  <c r="AA1209" i="14"/>
  <c r="V1209" i="14"/>
  <c r="U1209" i="14"/>
  <c r="T1209" i="14"/>
  <c r="O1209" i="14"/>
  <c r="N1209" i="14"/>
  <c r="AF1208" i="14"/>
  <c r="AE1208" i="14"/>
  <c r="AD1208" i="14"/>
  <c r="AA1208" i="14"/>
  <c r="V1208" i="14"/>
  <c r="U1208" i="14"/>
  <c r="T1208" i="14"/>
  <c r="O1208" i="14"/>
  <c r="N1208" i="14"/>
  <c r="AF1207" i="14"/>
  <c r="AE1207" i="14"/>
  <c r="AD1207" i="14"/>
  <c r="AA1207" i="14"/>
  <c r="V1207" i="14"/>
  <c r="U1207" i="14"/>
  <c r="T1207" i="14"/>
  <c r="O1207" i="14"/>
  <c r="N1207" i="14"/>
  <c r="AF1206" i="14"/>
  <c r="AE1206" i="14"/>
  <c r="AD1206" i="14"/>
  <c r="AA1206" i="14"/>
  <c r="V1206" i="14"/>
  <c r="U1206" i="14"/>
  <c r="T1206" i="14"/>
  <c r="O1206" i="14"/>
  <c r="N1206" i="14"/>
  <c r="AF1205" i="14"/>
  <c r="AE1205" i="14"/>
  <c r="AD1205" i="14"/>
  <c r="AA1205" i="14"/>
  <c r="V1205" i="14"/>
  <c r="U1205" i="14"/>
  <c r="T1205" i="14"/>
  <c r="O1205" i="14"/>
  <c r="N1205" i="14"/>
  <c r="AF1204" i="14"/>
  <c r="AE1204" i="14"/>
  <c r="AD1204" i="14"/>
  <c r="AA1204" i="14"/>
  <c r="V1204" i="14"/>
  <c r="U1204" i="14"/>
  <c r="T1204" i="14"/>
  <c r="O1204" i="14"/>
  <c r="N1204" i="14"/>
  <c r="AF1203" i="14"/>
  <c r="AE1203" i="14"/>
  <c r="AD1203" i="14"/>
  <c r="AA1203" i="14"/>
  <c r="V1203" i="14"/>
  <c r="U1203" i="14"/>
  <c r="T1203" i="14"/>
  <c r="O1203" i="14"/>
  <c r="N1203" i="14"/>
  <c r="AF1202" i="14"/>
  <c r="AE1202" i="14"/>
  <c r="AD1202" i="14"/>
  <c r="AA1202" i="14"/>
  <c r="V1202" i="14"/>
  <c r="U1202" i="14"/>
  <c r="T1202" i="14"/>
  <c r="O1202" i="14"/>
  <c r="N1202" i="14"/>
  <c r="AF1201" i="14"/>
  <c r="AE1201" i="14"/>
  <c r="AD1201" i="14"/>
  <c r="AA1201" i="14"/>
  <c r="V1201" i="14"/>
  <c r="U1201" i="14"/>
  <c r="T1201" i="14"/>
  <c r="O1201" i="14"/>
  <c r="N1201" i="14"/>
  <c r="AF1200" i="14"/>
  <c r="AE1200" i="14"/>
  <c r="AD1200" i="14"/>
  <c r="AA1200" i="14"/>
  <c r="V1200" i="14"/>
  <c r="U1200" i="14"/>
  <c r="T1200" i="14"/>
  <c r="O1200" i="14"/>
  <c r="N1200" i="14"/>
  <c r="AF1199" i="14"/>
  <c r="AE1199" i="14"/>
  <c r="AD1199" i="14"/>
  <c r="AA1199" i="14"/>
  <c r="V1199" i="14"/>
  <c r="U1199" i="14"/>
  <c r="T1199" i="14"/>
  <c r="O1199" i="14"/>
  <c r="N1199" i="14"/>
  <c r="AF1198" i="14"/>
  <c r="AE1198" i="14"/>
  <c r="AD1198" i="14"/>
  <c r="AA1198" i="14"/>
  <c r="V1198" i="14"/>
  <c r="U1198" i="14"/>
  <c r="T1198" i="14"/>
  <c r="O1198" i="14"/>
  <c r="N1198" i="14"/>
  <c r="AF1197" i="14"/>
  <c r="AE1197" i="14"/>
  <c r="AD1197" i="14"/>
  <c r="AA1197" i="14"/>
  <c r="V1197" i="14"/>
  <c r="U1197" i="14"/>
  <c r="T1197" i="14"/>
  <c r="O1197" i="14"/>
  <c r="N1197" i="14"/>
  <c r="AF1196" i="14"/>
  <c r="AE1196" i="14"/>
  <c r="AD1196" i="14"/>
  <c r="AA1196" i="14"/>
  <c r="V1196" i="14"/>
  <c r="U1196" i="14"/>
  <c r="T1196" i="14"/>
  <c r="O1196" i="14"/>
  <c r="N1196" i="14"/>
  <c r="AF1195" i="14"/>
  <c r="AE1195" i="14"/>
  <c r="AD1195" i="14"/>
  <c r="AA1195" i="14"/>
  <c r="V1195" i="14"/>
  <c r="U1195" i="14"/>
  <c r="T1195" i="14"/>
  <c r="O1195" i="14"/>
  <c r="N1195" i="14"/>
  <c r="AF1194" i="14"/>
  <c r="AE1194" i="14"/>
  <c r="AD1194" i="14"/>
  <c r="AA1194" i="14"/>
  <c r="V1194" i="14"/>
  <c r="U1194" i="14"/>
  <c r="T1194" i="14"/>
  <c r="O1194" i="14"/>
  <c r="N1194" i="14"/>
  <c r="AF1193" i="14"/>
  <c r="AE1193" i="14"/>
  <c r="AD1193" i="14"/>
  <c r="AA1193" i="14"/>
  <c r="V1193" i="14"/>
  <c r="U1193" i="14"/>
  <c r="T1193" i="14"/>
  <c r="O1193" i="14"/>
  <c r="N1193" i="14"/>
  <c r="AF1192" i="14"/>
  <c r="AE1192" i="14"/>
  <c r="AD1192" i="14"/>
  <c r="AA1192" i="14"/>
  <c r="V1192" i="14"/>
  <c r="U1192" i="14"/>
  <c r="T1192" i="14"/>
  <c r="O1192" i="14"/>
  <c r="N1192" i="14"/>
  <c r="AF1191" i="14"/>
  <c r="AE1191" i="14"/>
  <c r="AD1191" i="14"/>
  <c r="AA1191" i="14"/>
  <c r="V1191" i="14"/>
  <c r="U1191" i="14"/>
  <c r="T1191" i="14"/>
  <c r="O1191" i="14"/>
  <c r="N1191" i="14"/>
  <c r="AF1190" i="14"/>
  <c r="AE1190" i="14"/>
  <c r="AD1190" i="14"/>
  <c r="AA1190" i="14"/>
  <c r="V1190" i="14"/>
  <c r="U1190" i="14"/>
  <c r="T1190" i="14"/>
  <c r="O1190" i="14"/>
  <c r="N1190" i="14"/>
  <c r="AF1189" i="14"/>
  <c r="AE1189" i="14"/>
  <c r="AD1189" i="14"/>
  <c r="AA1189" i="14"/>
  <c r="V1189" i="14"/>
  <c r="U1189" i="14"/>
  <c r="T1189" i="14"/>
  <c r="O1189" i="14"/>
  <c r="N1189" i="14"/>
  <c r="AF1188" i="14"/>
  <c r="AE1188" i="14"/>
  <c r="AD1188" i="14"/>
  <c r="AA1188" i="14"/>
  <c r="V1188" i="14"/>
  <c r="U1188" i="14"/>
  <c r="T1188" i="14"/>
  <c r="O1188" i="14"/>
  <c r="N1188" i="14"/>
  <c r="AF1187" i="14"/>
  <c r="AE1187" i="14"/>
  <c r="AD1187" i="14"/>
  <c r="AA1187" i="14"/>
  <c r="V1187" i="14"/>
  <c r="U1187" i="14"/>
  <c r="T1187" i="14"/>
  <c r="O1187" i="14"/>
  <c r="N1187" i="14"/>
  <c r="AF1186" i="14"/>
  <c r="AE1186" i="14"/>
  <c r="AD1186" i="14"/>
  <c r="AA1186" i="14"/>
  <c r="V1186" i="14"/>
  <c r="U1186" i="14"/>
  <c r="T1186" i="14"/>
  <c r="O1186" i="14"/>
  <c r="N1186" i="14"/>
  <c r="AF1185" i="14"/>
  <c r="AE1185" i="14"/>
  <c r="AD1185" i="14"/>
  <c r="AA1185" i="14"/>
  <c r="V1185" i="14"/>
  <c r="U1185" i="14"/>
  <c r="T1185" i="14"/>
  <c r="O1185" i="14"/>
  <c r="N1185" i="14"/>
  <c r="AF1184" i="14"/>
  <c r="AE1184" i="14"/>
  <c r="AD1184" i="14"/>
  <c r="AA1184" i="14"/>
  <c r="V1184" i="14"/>
  <c r="U1184" i="14"/>
  <c r="T1184" i="14"/>
  <c r="O1184" i="14"/>
  <c r="N1184" i="14"/>
  <c r="AF1183" i="14"/>
  <c r="AE1183" i="14"/>
  <c r="AD1183" i="14"/>
  <c r="AA1183" i="14"/>
  <c r="V1183" i="14"/>
  <c r="U1183" i="14"/>
  <c r="T1183" i="14"/>
  <c r="O1183" i="14"/>
  <c r="N1183" i="14"/>
  <c r="AF1182" i="14"/>
  <c r="AE1182" i="14"/>
  <c r="AD1182" i="14"/>
  <c r="AA1182" i="14"/>
  <c r="V1182" i="14"/>
  <c r="U1182" i="14"/>
  <c r="T1182" i="14"/>
  <c r="O1182" i="14"/>
  <c r="N1182" i="14"/>
  <c r="AF1181" i="14"/>
  <c r="AE1181" i="14"/>
  <c r="AD1181" i="14"/>
  <c r="AA1181" i="14"/>
  <c r="V1181" i="14"/>
  <c r="U1181" i="14"/>
  <c r="T1181" i="14"/>
  <c r="O1181" i="14"/>
  <c r="N1181" i="14"/>
  <c r="AF1180" i="14"/>
  <c r="AE1180" i="14"/>
  <c r="AD1180" i="14"/>
  <c r="AA1180" i="14"/>
  <c r="V1180" i="14"/>
  <c r="U1180" i="14"/>
  <c r="T1180" i="14"/>
  <c r="O1180" i="14"/>
  <c r="N1180" i="14"/>
  <c r="AF1179" i="14"/>
  <c r="AE1179" i="14"/>
  <c r="AD1179" i="14"/>
  <c r="AA1179" i="14"/>
  <c r="V1179" i="14"/>
  <c r="U1179" i="14"/>
  <c r="T1179" i="14"/>
  <c r="O1179" i="14"/>
  <c r="N1179" i="14"/>
  <c r="AF1178" i="14"/>
  <c r="AE1178" i="14"/>
  <c r="AD1178" i="14"/>
  <c r="AA1178" i="14"/>
  <c r="V1178" i="14"/>
  <c r="U1178" i="14"/>
  <c r="T1178" i="14"/>
  <c r="O1178" i="14"/>
  <c r="N1178" i="14"/>
  <c r="AF1177" i="14"/>
  <c r="AE1177" i="14"/>
  <c r="AD1177" i="14"/>
  <c r="AA1177" i="14"/>
  <c r="V1177" i="14"/>
  <c r="U1177" i="14"/>
  <c r="T1177" i="14"/>
  <c r="O1177" i="14"/>
  <c r="N1177" i="14"/>
  <c r="AF1176" i="14"/>
  <c r="AE1176" i="14"/>
  <c r="AD1176" i="14"/>
  <c r="AA1176" i="14"/>
  <c r="V1176" i="14"/>
  <c r="U1176" i="14"/>
  <c r="T1176" i="14"/>
  <c r="O1176" i="14"/>
  <c r="N1176" i="14"/>
  <c r="AF1175" i="14"/>
  <c r="AE1175" i="14"/>
  <c r="AD1175" i="14"/>
  <c r="AA1175" i="14"/>
  <c r="V1175" i="14"/>
  <c r="U1175" i="14"/>
  <c r="T1175" i="14"/>
  <c r="O1175" i="14"/>
  <c r="N1175" i="14"/>
  <c r="AF1174" i="14"/>
  <c r="AE1174" i="14"/>
  <c r="AD1174" i="14"/>
  <c r="AA1174" i="14"/>
  <c r="V1174" i="14"/>
  <c r="U1174" i="14"/>
  <c r="T1174" i="14"/>
  <c r="O1174" i="14"/>
  <c r="N1174" i="14"/>
  <c r="AF1173" i="14"/>
  <c r="AE1173" i="14"/>
  <c r="AD1173" i="14"/>
  <c r="AA1173" i="14"/>
  <c r="V1173" i="14"/>
  <c r="U1173" i="14"/>
  <c r="T1173" i="14"/>
  <c r="O1173" i="14"/>
  <c r="N1173" i="14"/>
  <c r="AF1172" i="14"/>
  <c r="AE1172" i="14"/>
  <c r="AD1172" i="14"/>
  <c r="AA1172" i="14"/>
  <c r="V1172" i="14"/>
  <c r="U1172" i="14"/>
  <c r="T1172" i="14"/>
  <c r="O1172" i="14"/>
  <c r="N1172" i="14"/>
  <c r="AF1171" i="14"/>
  <c r="AE1171" i="14"/>
  <c r="AD1171" i="14"/>
  <c r="AA1171" i="14"/>
  <c r="V1171" i="14"/>
  <c r="U1171" i="14"/>
  <c r="T1171" i="14"/>
  <c r="O1171" i="14"/>
  <c r="N1171" i="14"/>
  <c r="AF1170" i="14"/>
  <c r="AE1170" i="14"/>
  <c r="AD1170" i="14"/>
  <c r="AA1170" i="14"/>
  <c r="V1170" i="14"/>
  <c r="U1170" i="14"/>
  <c r="T1170" i="14"/>
  <c r="O1170" i="14"/>
  <c r="N1170" i="14"/>
  <c r="AF1169" i="14"/>
  <c r="AE1169" i="14"/>
  <c r="AD1169" i="14"/>
  <c r="AA1169" i="14"/>
  <c r="V1169" i="14"/>
  <c r="U1169" i="14"/>
  <c r="T1169" i="14"/>
  <c r="O1169" i="14"/>
  <c r="N1169" i="14"/>
  <c r="AF1168" i="14"/>
  <c r="AE1168" i="14"/>
  <c r="AD1168" i="14"/>
  <c r="AA1168" i="14"/>
  <c r="V1168" i="14"/>
  <c r="U1168" i="14"/>
  <c r="T1168" i="14"/>
  <c r="O1168" i="14"/>
  <c r="N1168" i="14"/>
  <c r="AF1167" i="14"/>
  <c r="AE1167" i="14"/>
  <c r="AD1167" i="14"/>
  <c r="AA1167" i="14"/>
  <c r="V1167" i="14"/>
  <c r="U1167" i="14"/>
  <c r="T1167" i="14"/>
  <c r="O1167" i="14"/>
  <c r="N1167" i="14"/>
  <c r="AF1166" i="14"/>
  <c r="AE1166" i="14"/>
  <c r="AD1166" i="14"/>
  <c r="AA1166" i="14"/>
  <c r="V1166" i="14"/>
  <c r="U1166" i="14"/>
  <c r="T1166" i="14"/>
  <c r="O1166" i="14"/>
  <c r="N1166" i="14"/>
  <c r="AF1165" i="14"/>
  <c r="AE1165" i="14"/>
  <c r="AD1165" i="14"/>
  <c r="AA1165" i="14"/>
  <c r="V1165" i="14"/>
  <c r="U1165" i="14"/>
  <c r="T1165" i="14"/>
  <c r="O1165" i="14"/>
  <c r="N1165" i="14"/>
  <c r="AF1164" i="14"/>
  <c r="AE1164" i="14"/>
  <c r="AD1164" i="14"/>
  <c r="AA1164" i="14"/>
  <c r="V1164" i="14"/>
  <c r="U1164" i="14"/>
  <c r="T1164" i="14"/>
  <c r="O1164" i="14"/>
  <c r="N1164" i="14"/>
  <c r="AF1163" i="14"/>
  <c r="AE1163" i="14"/>
  <c r="AD1163" i="14"/>
  <c r="AA1163" i="14"/>
  <c r="V1163" i="14"/>
  <c r="U1163" i="14"/>
  <c r="T1163" i="14"/>
  <c r="O1163" i="14"/>
  <c r="N1163" i="14"/>
  <c r="AF1162" i="14"/>
  <c r="AE1162" i="14"/>
  <c r="AD1162" i="14"/>
  <c r="AA1162" i="14"/>
  <c r="V1162" i="14"/>
  <c r="U1162" i="14"/>
  <c r="T1162" i="14"/>
  <c r="O1162" i="14"/>
  <c r="N1162" i="14"/>
  <c r="AF1161" i="14"/>
  <c r="AE1161" i="14"/>
  <c r="AD1161" i="14"/>
  <c r="AA1161" i="14"/>
  <c r="V1161" i="14"/>
  <c r="U1161" i="14"/>
  <c r="T1161" i="14"/>
  <c r="O1161" i="14"/>
  <c r="N1161" i="14"/>
  <c r="AF1160" i="14"/>
  <c r="AE1160" i="14"/>
  <c r="AD1160" i="14"/>
  <c r="AA1160" i="14"/>
  <c r="V1160" i="14"/>
  <c r="U1160" i="14"/>
  <c r="T1160" i="14"/>
  <c r="O1160" i="14"/>
  <c r="N1160" i="14"/>
  <c r="AF1159" i="14"/>
  <c r="AE1159" i="14"/>
  <c r="AD1159" i="14"/>
  <c r="AA1159" i="14"/>
  <c r="V1159" i="14"/>
  <c r="U1159" i="14"/>
  <c r="T1159" i="14"/>
  <c r="O1159" i="14"/>
  <c r="N1159" i="14"/>
  <c r="AF1158" i="14"/>
  <c r="AE1158" i="14"/>
  <c r="AD1158" i="14"/>
  <c r="AA1158" i="14"/>
  <c r="V1158" i="14"/>
  <c r="U1158" i="14"/>
  <c r="T1158" i="14"/>
  <c r="O1158" i="14"/>
  <c r="N1158" i="14"/>
  <c r="AF1157" i="14"/>
  <c r="AE1157" i="14"/>
  <c r="AD1157" i="14"/>
  <c r="AA1157" i="14"/>
  <c r="V1157" i="14"/>
  <c r="U1157" i="14"/>
  <c r="T1157" i="14"/>
  <c r="O1157" i="14"/>
  <c r="N1157" i="14"/>
  <c r="AF1156" i="14"/>
  <c r="AE1156" i="14"/>
  <c r="AD1156" i="14"/>
  <c r="AA1156" i="14"/>
  <c r="V1156" i="14"/>
  <c r="U1156" i="14"/>
  <c r="T1156" i="14"/>
  <c r="O1156" i="14"/>
  <c r="N1156" i="14"/>
  <c r="AF1155" i="14"/>
  <c r="AE1155" i="14"/>
  <c r="AD1155" i="14"/>
  <c r="AA1155" i="14"/>
  <c r="V1155" i="14"/>
  <c r="U1155" i="14"/>
  <c r="T1155" i="14"/>
  <c r="O1155" i="14"/>
  <c r="N1155" i="14"/>
  <c r="AF1154" i="14"/>
  <c r="AE1154" i="14"/>
  <c r="AD1154" i="14"/>
  <c r="AA1154" i="14"/>
  <c r="V1154" i="14"/>
  <c r="U1154" i="14"/>
  <c r="T1154" i="14"/>
  <c r="O1154" i="14"/>
  <c r="N1154" i="14"/>
  <c r="AF1153" i="14"/>
  <c r="AE1153" i="14"/>
  <c r="AD1153" i="14"/>
  <c r="AA1153" i="14"/>
  <c r="V1153" i="14"/>
  <c r="U1153" i="14"/>
  <c r="T1153" i="14"/>
  <c r="O1153" i="14"/>
  <c r="N1153" i="14"/>
  <c r="AF1152" i="14"/>
  <c r="AE1152" i="14"/>
  <c r="AD1152" i="14"/>
  <c r="AA1152" i="14"/>
  <c r="V1152" i="14"/>
  <c r="U1152" i="14"/>
  <c r="T1152" i="14"/>
  <c r="O1152" i="14"/>
  <c r="N1152" i="14"/>
  <c r="AF1151" i="14"/>
  <c r="AE1151" i="14"/>
  <c r="AD1151" i="14"/>
  <c r="AA1151" i="14"/>
  <c r="V1151" i="14"/>
  <c r="U1151" i="14"/>
  <c r="T1151" i="14"/>
  <c r="O1151" i="14"/>
  <c r="N1151" i="14"/>
  <c r="AF1150" i="14"/>
  <c r="AE1150" i="14"/>
  <c r="AD1150" i="14"/>
  <c r="AA1150" i="14"/>
  <c r="V1150" i="14"/>
  <c r="U1150" i="14"/>
  <c r="T1150" i="14"/>
  <c r="O1150" i="14"/>
  <c r="N1150" i="14"/>
  <c r="AF1149" i="14"/>
  <c r="AE1149" i="14"/>
  <c r="AD1149" i="14"/>
  <c r="AA1149" i="14"/>
  <c r="V1149" i="14"/>
  <c r="U1149" i="14"/>
  <c r="T1149" i="14"/>
  <c r="O1149" i="14"/>
  <c r="N1149" i="14"/>
  <c r="AF1148" i="14"/>
  <c r="AE1148" i="14"/>
  <c r="AD1148" i="14"/>
  <c r="AA1148" i="14"/>
  <c r="V1148" i="14"/>
  <c r="U1148" i="14"/>
  <c r="T1148" i="14"/>
  <c r="O1148" i="14"/>
  <c r="N1148" i="14"/>
  <c r="AF1147" i="14"/>
  <c r="AE1147" i="14"/>
  <c r="AD1147" i="14"/>
  <c r="AA1147" i="14"/>
  <c r="V1147" i="14"/>
  <c r="U1147" i="14"/>
  <c r="T1147" i="14"/>
  <c r="O1147" i="14"/>
  <c r="N1147" i="14"/>
  <c r="AF1146" i="14"/>
  <c r="AE1146" i="14"/>
  <c r="AD1146" i="14"/>
  <c r="AA1146" i="14"/>
  <c r="V1146" i="14"/>
  <c r="U1146" i="14"/>
  <c r="T1146" i="14"/>
  <c r="O1146" i="14"/>
  <c r="N1146" i="14"/>
  <c r="AF1145" i="14"/>
  <c r="AE1145" i="14"/>
  <c r="AD1145" i="14"/>
  <c r="AA1145" i="14"/>
  <c r="V1145" i="14"/>
  <c r="U1145" i="14"/>
  <c r="T1145" i="14"/>
  <c r="O1145" i="14"/>
  <c r="N1145" i="14"/>
  <c r="AF1144" i="14"/>
  <c r="AE1144" i="14"/>
  <c r="AD1144" i="14"/>
  <c r="AA1144" i="14"/>
  <c r="V1144" i="14"/>
  <c r="U1144" i="14"/>
  <c r="T1144" i="14"/>
  <c r="O1144" i="14"/>
  <c r="N1144" i="14"/>
  <c r="AF1143" i="14"/>
  <c r="AE1143" i="14"/>
  <c r="AD1143" i="14"/>
  <c r="AA1143" i="14"/>
  <c r="V1143" i="14"/>
  <c r="U1143" i="14"/>
  <c r="T1143" i="14"/>
  <c r="O1143" i="14"/>
  <c r="N1143" i="14"/>
  <c r="AF1142" i="14"/>
  <c r="AE1142" i="14"/>
  <c r="AD1142" i="14"/>
  <c r="AA1142" i="14"/>
  <c r="V1142" i="14"/>
  <c r="U1142" i="14"/>
  <c r="T1142" i="14"/>
  <c r="O1142" i="14"/>
  <c r="N1142" i="14"/>
  <c r="AF1141" i="14"/>
  <c r="AE1141" i="14"/>
  <c r="AD1141" i="14"/>
  <c r="AA1141" i="14"/>
  <c r="V1141" i="14"/>
  <c r="U1141" i="14"/>
  <c r="T1141" i="14"/>
  <c r="O1141" i="14"/>
  <c r="N1141" i="14"/>
  <c r="AF1140" i="14"/>
  <c r="AE1140" i="14"/>
  <c r="AD1140" i="14"/>
  <c r="AA1140" i="14"/>
  <c r="V1140" i="14"/>
  <c r="U1140" i="14"/>
  <c r="T1140" i="14"/>
  <c r="O1140" i="14"/>
  <c r="N1140" i="14"/>
  <c r="AF1139" i="14"/>
  <c r="AE1139" i="14"/>
  <c r="AD1139" i="14"/>
  <c r="AA1139" i="14"/>
  <c r="V1139" i="14"/>
  <c r="U1139" i="14"/>
  <c r="T1139" i="14"/>
  <c r="O1139" i="14"/>
  <c r="N1139" i="14"/>
  <c r="AF1138" i="14"/>
  <c r="AE1138" i="14"/>
  <c r="AD1138" i="14"/>
  <c r="AA1138" i="14"/>
  <c r="V1138" i="14"/>
  <c r="U1138" i="14"/>
  <c r="T1138" i="14"/>
  <c r="O1138" i="14"/>
  <c r="N1138" i="14"/>
  <c r="AF1137" i="14"/>
  <c r="AE1137" i="14"/>
  <c r="AD1137" i="14"/>
  <c r="AA1137" i="14"/>
  <c r="V1137" i="14"/>
  <c r="U1137" i="14"/>
  <c r="T1137" i="14"/>
  <c r="O1137" i="14"/>
  <c r="N1137" i="14"/>
  <c r="AF1136" i="14"/>
  <c r="AE1136" i="14"/>
  <c r="AD1136" i="14"/>
  <c r="AA1136" i="14"/>
  <c r="V1136" i="14"/>
  <c r="U1136" i="14"/>
  <c r="T1136" i="14"/>
  <c r="O1136" i="14"/>
  <c r="N1136" i="14"/>
  <c r="AF1135" i="14"/>
  <c r="AE1135" i="14"/>
  <c r="AD1135" i="14"/>
  <c r="AA1135" i="14"/>
  <c r="V1135" i="14"/>
  <c r="U1135" i="14"/>
  <c r="T1135" i="14"/>
  <c r="O1135" i="14"/>
  <c r="N1135" i="14"/>
  <c r="AF1134" i="14"/>
  <c r="AE1134" i="14"/>
  <c r="AD1134" i="14"/>
  <c r="AA1134" i="14"/>
  <c r="V1134" i="14"/>
  <c r="U1134" i="14"/>
  <c r="T1134" i="14"/>
  <c r="O1134" i="14"/>
  <c r="N1134" i="14"/>
  <c r="AF1133" i="14"/>
  <c r="AE1133" i="14"/>
  <c r="AD1133" i="14"/>
  <c r="AA1133" i="14"/>
  <c r="V1133" i="14"/>
  <c r="U1133" i="14"/>
  <c r="T1133" i="14"/>
  <c r="O1133" i="14"/>
  <c r="N1133" i="14"/>
  <c r="AF1132" i="14"/>
  <c r="AE1132" i="14"/>
  <c r="AD1132" i="14"/>
  <c r="AA1132" i="14"/>
  <c r="V1132" i="14"/>
  <c r="U1132" i="14"/>
  <c r="T1132" i="14"/>
  <c r="O1132" i="14"/>
  <c r="N1132" i="14"/>
  <c r="AF1131" i="14"/>
  <c r="AE1131" i="14"/>
  <c r="AD1131" i="14"/>
  <c r="AA1131" i="14"/>
  <c r="V1131" i="14"/>
  <c r="U1131" i="14"/>
  <c r="T1131" i="14"/>
  <c r="O1131" i="14"/>
  <c r="N1131" i="14"/>
  <c r="AF1130" i="14"/>
  <c r="AE1130" i="14"/>
  <c r="AD1130" i="14"/>
  <c r="AA1130" i="14"/>
  <c r="V1130" i="14"/>
  <c r="U1130" i="14"/>
  <c r="T1130" i="14"/>
  <c r="O1130" i="14"/>
  <c r="N1130" i="14"/>
  <c r="AF1129" i="14"/>
  <c r="AE1129" i="14"/>
  <c r="AD1129" i="14"/>
  <c r="AA1129" i="14"/>
  <c r="V1129" i="14"/>
  <c r="U1129" i="14"/>
  <c r="T1129" i="14"/>
  <c r="O1129" i="14"/>
  <c r="N1129" i="14"/>
  <c r="AF1128" i="14"/>
  <c r="AE1128" i="14"/>
  <c r="AD1128" i="14"/>
  <c r="AA1128" i="14"/>
  <c r="V1128" i="14"/>
  <c r="U1128" i="14"/>
  <c r="T1128" i="14"/>
  <c r="O1128" i="14"/>
  <c r="N1128" i="14"/>
  <c r="AF1127" i="14"/>
  <c r="AE1127" i="14"/>
  <c r="AD1127" i="14"/>
  <c r="AA1127" i="14"/>
  <c r="V1127" i="14"/>
  <c r="U1127" i="14"/>
  <c r="T1127" i="14"/>
  <c r="O1127" i="14"/>
  <c r="N1127" i="14"/>
  <c r="AF1126" i="14"/>
  <c r="AE1126" i="14"/>
  <c r="AD1126" i="14"/>
  <c r="AA1126" i="14"/>
  <c r="V1126" i="14"/>
  <c r="U1126" i="14"/>
  <c r="T1126" i="14"/>
  <c r="O1126" i="14"/>
  <c r="N1126" i="14"/>
  <c r="AF1125" i="14"/>
  <c r="AE1125" i="14"/>
  <c r="AD1125" i="14"/>
  <c r="AA1125" i="14"/>
  <c r="V1125" i="14"/>
  <c r="U1125" i="14"/>
  <c r="T1125" i="14"/>
  <c r="O1125" i="14"/>
  <c r="N1125" i="14"/>
  <c r="AF1124" i="14"/>
  <c r="AE1124" i="14"/>
  <c r="AD1124" i="14"/>
  <c r="AA1124" i="14"/>
  <c r="V1124" i="14"/>
  <c r="U1124" i="14"/>
  <c r="T1124" i="14"/>
  <c r="O1124" i="14"/>
  <c r="N1124" i="14"/>
  <c r="AF1123" i="14"/>
  <c r="AE1123" i="14"/>
  <c r="AD1123" i="14"/>
  <c r="AA1123" i="14"/>
  <c r="V1123" i="14"/>
  <c r="U1123" i="14"/>
  <c r="T1123" i="14"/>
  <c r="O1123" i="14"/>
  <c r="N1123" i="14"/>
  <c r="AF1122" i="14"/>
  <c r="AE1122" i="14"/>
  <c r="AD1122" i="14"/>
  <c r="AA1122" i="14"/>
  <c r="V1122" i="14"/>
  <c r="U1122" i="14"/>
  <c r="T1122" i="14"/>
  <c r="O1122" i="14"/>
  <c r="N1122" i="14"/>
  <c r="AF1121" i="14"/>
  <c r="AE1121" i="14"/>
  <c r="AD1121" i="14"/>
  <c r="AA1121" i="14"/>
  <c r="V1121" i="14"/>
  <c r="U1121" i="14"/>
  <c r="T1121" i="14"/>
  <c r="O1121" i="14"/>
  <c r="N1121" i="14"/>
  <c r="AF1120" i="14"/>
  <c r="AE1120" i="14"/>
  <c r="AD1120" i="14"/>
  <c r="AA1120" i="14"/>
  <c r="V1120" i="14"/>
  <c r="U1120" i="14"/>
  <c r="T1120" i="14"/>
  <c r="O1120" i="14"/>
  <c r="N1120" i="14"/>
  <c r="AF1119" i="14"/>
  <c r="AE1119" i="14"/>
  <c r="AD1119" i="14"/>
  <c r="AA1119" i="14"/>
  <c r="V1119" i="14"/>
  <c r="U1119" i="14"/>
  <c r="T1119" i="14"/>
  <c r="O1119" i="14"/>
  <c r="N1119" i="14"/>
  <c r="AF1118" i="14"/>
  <c r="AE1118" i="14"/>
  <c r="AD1118" i="14"/>
  <c r="AA1118" i="14"/>
  <c r="V1118" i="14"/>
  <c r="U1118" i="14"/>
  <c r="T1118" i="14"/>
  <c r="O1118" i="14"/>
  <c r="N1118" i="14"/>
  <c r="AF1117" i="14"/>
  <c r="AE1117" i="14"/>
  <c r="AD1117" i="14"/>
  <c r="AA1117" i="14"/>
  <c r="V1117" i="14"/>
  <c r="U1117" i="14"/>
  <c r="T1117" i="14"/>
  <c r="O1117" i="14"/>
  <c r="N1117" i="14"/>
  <c r="AF1116" i="14"/>
  <c r="AE1116" i="14"/>
  <c r="AD1116" i="14"/>
  <c r="AA1116" i="14"/>
  <c r="V1116" i="14"/>
  <c r="U1116" i="14"/>
  <c r="T1116" i="14"/>
  <c r="O1116" i="14"/>
  <c r="N1116" i="14"/>
  <c r="AF1115" i="14"/>
  <c r="AE1115" i="14"/>
  <c r="AD1115" i="14"/>
  <c r="AA1115" i="14"/>
  <c r="V1115" i="14"/>
  <c r="U1115" i="14"/>
  <c r="T1115" i="14"/>
  <c r="O1115" i="14"/>
  <c r="N1115" i="14"/>
  <c r="AF1114" i="14"/>
  <c r="AE1114" i="14"/>
  <c r="AD1114" i="14"/>
  <c r="AA1114" i="14"/>
  <c r="V1114" i="14"/>
  <c r="U1114" i="14"/>
  <c r="T1114" i="14"/>
  <c r="O1114" i="14"/>
  <c r="N1114" i="14"/>
  <c r="AF1113" i="14"/>
  <c r="AE1113" i="14"/>
  <c r="AD1113" i="14"/>
  <c r="AA1113" i="14"/>
  <c r="V1113" i="14"/>
  <c r="U1113" i="14"/>
  <c r="T1113" i="14"/>
  <c r="O1113" i="14"/>
  <c r="N1113" i="14"/>
  <c r="AF1112" i="14"/>
  <c r="AE1112" i="14"/>
  <c r="AD1112" i="14"/>
  <c r="AA1112" i="14"/>
  <c r="V1112" i="14"/>
  <c r="U1112" i="14"/>
  <c r="T1112" i="14"/>
  <c r="O1112" i="14"/>
  <c r="N1112" i="14"/>
  <c r="AF1111" i="14"/>
  <c r="AE1111" i="14"/>
  <c r="AD1111" i="14"/>
  <c r="AA1111" i="14"/>
  <c r="V1111" i="14"/>
  <c r="U1111" i="14"/>
  <c r="T1111" i="14"/>
  <c r="O1111" i="14"/>
  <c r="N1111" i="14"/>
  <c r="AF1110" i="14"/>
  <c r="AE1110" i="14"/>
  <c r="AD1110" i="14"/>
  <c r="AA1110" i="14"/>
  <c r="V1110" i="14"/>
  <c r="U1110" i="14"/>
  <c r="T1110" i="14"/>
  <c r="O1110" i="14"/>
  <c r="N1110" i="14"/>
  <c r="AF1109" i="14"/>
  <c r="AE1109" i="14"/>
  <c r="AD1109" i="14"/>
  <c r="AA1109" i="14"/>
  <c r="V1109" i="14"/>
  <c r="U1109" i="14"/>
  <c r="T1109" i="14"/>
  <c r="O1109" i="14"/>
  <c r="N1109" i="14"/>
  <c r="AF1108" i="14"/>
  <c r="AE1108" i="14"/>
  <c r="AD1108" i="14"/>
  <c r="AA1108" i="14"/>
  <c r="V1108" i="14"/>
  <c r="U1108" i="14"/>
  <c r="T1108" i="14"/>
  <c r="O1108" i="14"/>
  <c r="N1108" i="14"/>
  <c r="AF1107" i="14"/>
  <c r="AE1107" i="14"/>
  <c r="AD1107" i="14"/>
  <c r="AA1107" i="14"/>
  <c r="V1107" i="14"/>
  <c r="U1107" i="14"/>
  <c r="T1107" i="14"/>
  <c r="O1107" i="14"/>
  <c r="N1107" i="14"/>
  <c r="AF1106" i="14"/>
  <c r="AE1106" i="14"/>
  <c r="AD1106" i="14"/>
  <c r="AA1106" i="14"/>
  <c r="V1106" i="14"/>
  <c r="U1106" i="14"/>
  <c r="T1106" i="14"/>
  <c r="O1106" i="14"/>
  <c r="N1106" i="14"/>
  <c r="AF1105" i="14"/>
  <c r="AE1105" i="14"/>
  <c r="AD1105" i="14"/>
  <c r="AA1105" i="14"/>
  <c r="V1105" i="14"/>
  <c r="U1105" i="14"/>
  <c r="T1105" i="14"/>
  <c r="O1105" i="14"/>
  <c r="N1105" i="14"/>
  <c r="AF1104" i="14"/>
  <c r="AE1104" i="14"/>
  <c r="AD1104" i="14"/>
  <c r="AA1104" i="14"/>
  <c r="V1104" i="14"/>
  <c r="U1104" i="14"/>
  <c r="T1104" i="14"/>
  <c r="O1104" i="14"/>
  <c r="N1104" i="14"/>
  <c r="AF1103" i="14"/>
  <c r="AE1103" i="14"/>
  <c r="AD1103" i="14"/>
  <c r="AA1103" i="14"/>
  <c r="V1103" i="14"/>
  <c r="U1103" i="14"/>
  <c r="T1103" i="14"/>
  <c r="O1103" i="14"/>
  <c r="N1103" i="14"/>
  <c r="AF1102" i="14"/>
  <c r="AE1102" i="14"/>
  <c r="AD1102" i="14"/>
  <c r="AA1102" i="14"/>
  <c r="V1102" i="14"/>
  <c r="U1102" i="14"/>
  <c r="T1102" i="14"/>
  <c r="O1102" i="14"/>
  <c r="N1102" i="14"/>
  <c r="AF1101" i="14"/>
  <c r="AE1101" i="14"/>
  <c r="AD1101" i="14"/>
  <c r="AA1101" i="14"/>
  <c r="V1101" i="14"/>
  <c r="U1101" i="14"/>
  <c r="T1101" i="14"/>
  <c r="O1101" i="14"/>
  <c r="N1101" i="14"/>
  <c r="AF1100" i="14"/>
  <c r="AE1100" i="14"/>
  <c r="AD1100" i="14"/>
  <c r="AA1100" i="14"/>
  <c r="V1100" i="14"/>
  <c r="U1100" i="14"/>
  <c r="T1100" i="14"/>
  <c r="O1100" i="14"/>
  <c r="N1100" i="14"/>
  <c r="AF1099" i="14"/>
  <c r="AE1099" i="14"/>
  <c r="AD1099" i="14"/>
  <c r="AA1099" i="14"/>
  <c r="V1099" i="14"/>
  <c r="U1099" i="14"/>
  <c r="T1099" i="14"/>
  <c r="O1099" i="14"/>
  <c r="N1099" i="14"/>
  <c r="AF1098" i="14"/>
  <c r="AE1098" i="14"/>
  <c r="AD1098" i="14"/>
  <c r="AA1098" i="14"/>
  <c r="V1098" i="14"/>
  <c r="U1098" i="14"/>
  <c r="T1098" i="14"/>
  <c r="O1098" i="14"/>
  <c r="N1098" i="14"/>
  <c r="AF1097" i="14"/>
  <c r="AE1097" i="14"/>
  <c r="AD1097" i="14"/>
  <c r="AA1097" i="14"/>
  <c r="V1097" i="14"/>
  <c r="U1097" i="14"/>
  <c r="T1097" i="14"/>
  <c r="O1097" i="14"/>
  <c r="N1097" i="14"/>
  <c r="AF1096" i="14"/>
  <c r="AE1096" i="14"/>
  <c r="AD1096" i="14"/>
  <c r="AA1096" i="14"/>
  <c r="V1096" i="14"/>
  <c r="U1096" i="14"/>
  <c r="T1096" i="14"/>
  <c r="O1096" i="14"/>
  <c r="N1096" i="14"/>
  <c r="AF1095" i="14"/>
  <c r="AE1095" i="14"/>
  <c r="AD1095" i="14"/>
  <c r="AA1095" i="14"/>
  <c r="V1095" i="14"/>
  <c r="U1095" i="14"/>
  <c r="T1095" i="14"/>
  <c r="O1095" i="14"/>
  <c r="N1095" i="14"/>
  <c r="AF1094" i="14"/>
  <c r="AE1094" i="14"/>
  <c r="AD1094" i="14"/>
  <c r="AA1094" i="14"/>
  <c r="V1094" i="14"/>
  <c r="U1094" i="14"/>
  <c r="T1094" i="14"/>
  <c r="O1094" i="14"/>
  <c r="N1094" i="14"/>
  <c r="AF1093" i="14"/>
  <c r="AE1093" i="14"/>
  <c r="AD1093" i="14"/>
  <c r="AA1093" i="14"/>
  <c r="V1093" i="14"/>
  <c r="U1093" i="14"/>
  <c r="T1093" i="14"/>
  <c r="O1093" i="14"/>
  <c r="N1093" i="14"/>
  <c r="AF1092" i="14"/>
  <c r="AE1092" i="14"/>
  <c r="AD1092" i="14"/>
  <c r="AA1092" i="14"/>
  <c r="V1092" i="14"/>
  <c r="U1092" i="14"/>
  <c r="T1092" i="14"/>
  <c r="O1092" i="14"/>
  <c r="N1092" i="14"/>
  <c r="AF1091" i="14"/>
  <c r="AE1091" i="14"/>
  <c r="AD1091" i="14"/>
  <c r="AA1091" i="14"/>
  <c r="V1091" i="14"/>
  <c r="U1091" i="14"/>
  <c r="T1091" i="14"/>
  <c r="O1091" i="14"/>
  <c r="N1091" i="14"/>
  <c r="AF1090" i="14"/>
  <c r="AE1090" i="14"/>
  <c r="AD1090" i="14"/>
  <c r="AA1090" i="14"/>
  <c r="V1090" i="14"/>
  <c r="U1090" i="14"/>
  <c r="T1090" i="14"/>
  <c r="O1090" i="14"/>
  <c r="N1090" i="14"/>
  <c r="AF1089" i="14"/>
  <c r="AE1089" i="14"/>
  <c r="AD1089" i="14"/>
  <c r="AA1089" i="14"/>
  <c r="V1089" i="14"/>
  <c r="U1089" i="14"/>
  <c r="T1089" i="14"/>
  <c r="O1089" i="14"/>
  <c r="N1089" i="14"/>
  <c r="AF1088" i="14"/>
  <c r="AE1088" i="14"/>
  <c r="AD1088" i="14"/>
  <c r="AA1088" i="14"/>
  <c r="V1088" i="14"/>
  <c r="U1088" i="14"/>
  <c r="T1088" i="14"/>
  <c r="O1088" i="14"/>
  <c r="N1088" i="14"/>
  <c r="AF1087" i="14"/>
  <c r="AE1087" i="14"/>
  <c r="AD1087" i="14"/>
  <c r="AA1087" i="14"/>
  <c r="V1087" i="14"/>
  <c r="U1087" i="14"/>
  <c r="T1087" i="14"/>
  <c r="O1087" i="14"/>
  <c r="N1087" i="14"/>
  <c r="AF1086" i="14"/>
  <c r="AE1086" i="14"/>
  <c r="AD1086" i="14"/>
  <c r="AA1086" i="14"/>
  <c r="V1086" i="14"/>
  <c r="U1086" i="14"/>
  <c r="T1086" i="14"/>
  <c r="O1086" i="14"/>
  <c r="N1086" i="14"/>
  <c r="AF1085" i="14"/>
  <c r="AE1085" i="14"/>
  <c r="AD1085" i="14"/>
  <c r="AA1085" i="14"/>
  <c r="V1085" i="14"/>
  <c r="U1085" i="14"/>
  <c r="T1085" i="14"/>
  <c r="O1085" i="14"/>
  <c r="N1085" i="14"/>
  <c r="AF1084" i="14"/>
  <c r="AE1084" i="14"/>
  <c r="AD1084" i="14"/>
  <c r="AA1084" i="14"/>
  <c r="V1084" i="14"/>
  <c r="U1084" i="14"/>
  <c r="T1084" i="14"/>
  <c r="O1084" i="14"/>
  <c r="N1084" i="14"/>
  <c r="AF1083" i="14"/>
  <c r="AE1083" i="14"/>
  <c r="AD1083" i="14"/>
  <c r="AA1083" i="14"/>
  <c r="V1083" i="14"/>
  <c r="U1083" i="14"/>
  <c r="T1083" i="14"/>
  <c r="O1083" i="14"/>
  <c r="N1083" i="14"/>
  <c r="AF1082" i="14"/>
  <c r="AE1082" i="14"/>
  <c r="AD1082" i="14"/>
  <c r="AA1082" i="14"/>
  <c r="V1082" i="14"/>
  <c r="U1082" i="14"/>
  <c r="T1082" i="14"/>
  <c r="O1082" i="14"/>
  <c r="N1082" i="14"/>
  <c r="AF1081" i="14"/>
  <c r="AE1081" i="14"/>
  <c r="AD1081" i="14"/>
  <c r="AA1081" i="14"/>
  <c r="V1081" i="14"/>
  <c r="U1081" i="14"/>
  <c r="T1081" i="14"/>
  <c r="O1081" i="14"/>
  <c r="N1081" i="14"/>
  <c r="AF1080" i="14"/>
  <c r="AE1080" i="14"/>
  <c r="AD1080" i="14"/>
  <c r="AA1080" i="14"/>
  <c r="V1080" i="14"/>
  <c r="U1080" i="14"/>
  <c r="T1080" i="14"/>
  <c r="O1080" i="14"/>
  <c r="N1080" i="14"/>
  <c r="AF1079" i="14"/>
  <c r="AE1079" i="14"/>
  <c r="AD1079" i="14"/>
  <c r="AA1079" i="14"/>
  <c r="V1079" i="14"/>
  <c r="U1079" i="14"/>
  <c r="T1079" i="14"/>
  <c r="O1079" i="14"/>
  <c r="N1079" i="14"/>
  <c r="AF1078" i="14"/>
  <c r="AE1078" i="14"/>
  <c r="AD1078" i="14"/>
  <c r="AA1078" i="14"/>
  <c r="V1078" i="14"/>
  <c r="U1078" i="14"/>
  <c r="T1078" i="14"/>
  <c r="O1078" i="14"/>
  <c r="N1078" i="14"/>
  <c r="AF1077" i="14"/>
  <c r="AE1077" i="14"/>
  <c r="AD1077" i="14"/>
  <c r="AA1077" i="14"/>
  <c r="V1077" i="14"/>
  <c r="U1077" i="14"/>
  <c r="T1077" i="14"/>
  <c r="O1077" i="14"/>
  <c r="N1077" i="14"/>
  <c r="AF1076" i="14"/>
  <c r="AE1076" i="14"/>
  <c r="AD1076" i="14"/>
  <c r="AA1076" i="14"/>
  <c r="V1076" i="14"/>
  <c r="U1076" i="14"/>
  <c r="T1076" i="14"/>
  <c r="O1076" i="14"/>
  <c r="N1076" i="14"/>
  <c r="AF1075" i="14"/>
  <c r="AE1075" i="14"/>
  <c r="AD1075" i="14"/>
  <c r="AA1075" i="14"/>
  <c r="V1075" i="14"/>
  <c r="U1075" i="14"/>
  <c r="T1075" i="14"/>
  <c r="O1075" i="14"/>
  <c r="N1075" i="14"/>
  <c r="AF1074" i="14"/>
  <c r="AE1074" i="14"/>
  <c r="AD1074" i="14"/>
  <c r="AA1074" i="14"/>
  <c r="V1074" i="14"/>
  <c r="U1074" i="14"/>
  <c r="T1074" i="14"/>
  <c r="O1074" i="14"/>
  <c r="N1074" i="14"/>
  <c r="AF1073" i="14"/>
  <c r="AE1073" i="14"/>
  <c r="AD1073" i="14"/>
  <c r="AA1073" i="14"/>
  <c r="V1073" i="14"/>
  <c r="U1073" i="14"/>
  <c r="T1073" i="14"/>
  <c r="O1073" i="14"/>
  <c r="N1073" i="14"/>
  <c r="AF1072" i="14"/>
  <c r="AE1072" i="14"/>
  <c r="AD1072" i="14"/>
  <c r="AA1072" i="14"/>
  <c r="V1072" i="14"/>
  <c r="U1072" i="14"/>
  <c r="T1072" i="14"/>
  <c r="O1072" i="14"/>
  <c r="N1072" i="14"/>
  <c r="AF1071" i="14"/>
  <c r="AE1071" i="14"/>
  <c r="AD1071" i="14"/>
  <c r="AA1071" i="14"/>
  <c r="V1071" i="14"/>
  <c r="U1071" i="14"/>
  <c r="T1071" i="14"/>
  <c r="O1071" i="14"/>
  <c r="N1071" i="14"/>
  <c r="AF1070" i="14"/>
  <c r="AE1070" i="14"/>
  <c r="AD1070" i="14"/>
  <c r="AA1070" i="14"/>
  <c r="V1070" i="14"/>
  <c r="U1070" i="14"/>
  <c r="T1070" i="14"/>
  <c r="O1070" i="14"/>
  <c r="N1070" i="14"/>
  <c r="AF1069" i="14"/>
  <c r="AE1069" i="14"/>
  <c r="AD1069" i="14"/>
  <c r="AA1069" i="14"/>
  <c r="V1069" i="14"/>
  <c r="U1069" i="14"/>
  <c r="T1069" i="14"/>
  <c r="O1069" i="14"/>
  <c r="N1069" i="14"/>
  <c r="AF1068" i="14"/>
  <c r="AE1068" i="14"/>
  <c r="AD1068" i="14"/>
  <c r="AA1068" i="14"/>
  <c r="V1068" i="14"/>
  <c r="U1068" i="14"/>
  <c r="T1068" i="14"/>
  <c r="O1068" i="14"/>
  <c r="N1068" i="14"/>
  <c r="AF1067" i="14"/>
  <c r="AE1067" i="14"/>
  <c r="AD1067" i="14"/>
  <c r="AA1067" i="14"/>
  <c r="V1067" i="14"/>
  <c r="U1067" i="14"/>
  <c r="T1067" i="14"/>
  <c r="O1067" i="14"/>
  <c r="N1067" i="14"/>
  <c r="AF1066" i="14"/>
  <c r="AE1066" i="14"/>
  <c r="AD1066" i="14"/>
  <c r="AA1066" i="14"/>
  <c r="V1066" i="14"/>
  <c r="U1066" i="14"/>
  <c r="T1066" i="14"/>
  <c r="O1066" i="14"/>
  <c r="N1066" i="14"/>
  <c r="AF1065" i="14"/>
  <c r="AE1065" i="14"/>
  <c r="AD1065" i="14"/>
  <c r="AA1065" i="14"/>
  <c r="V1065" i="14"/>
  <c r="U1065" i="14"/>
  <c r="T1065" i="14"/>
  <c r="O1065" i="14"/>
  <c r="N1065" i="14"/>
  <c r="AF1064" i="14"/>
  <c r="AE1064" i="14"/>
  <c r="AD1064" i="14"/>
  <c r="AA1064" i="14"/>
  <c r="V1064" i="14"/>
  <c r="U1064" i="14"/>
  <c r="T1064" i="14"/>
  <c r="O1064" i="14"/>
  <c r="N1064" i="14"/>
  <c r="AF1063" i="14"/>
  <c r="AE1063" i="14"/>
  <c r="AD1063" i="14"/>
  <c r="AA1063" i="14"/>
  <c r="V1063" i="14"/>
  <c r="U1063" i="14"/>
  <c r="T1063" i="14"/>
  <c r="O1063" i="14"/>
  <c r="N1063" i="14"/>
  <c r="AF1062" i="14"/>
  <c r="AE1062" i="14"/>
  <c r="AD1062" i="14"/>
  <c r="AA1062" i="14"/>
  <c r="V1062" i="14"/>
  <c r="U1062" i="14"/>
  <c r="T1062" i="14"/>
  <c r="O1062" i="14"/>
  <c r="N1062" i="14"/>
  <c r="AF1061" i="14"/>
  <c r="AE1061" i="14"/>
  <c r="AD1061" i="14"/>
  <c r="AA1061" i="14"/>
  <c r="V1061" i="14"/>
  <c r="U1061" i="14"/>
  <c r="T1061" i="14"/>
  <c r="O1061" i="14"/>
  <c r="N1061" i="14"/>
  <c r="AF1060" i="14"/>
  <c r="AE1060" i="14"/>
  <c r="AD1060" i="14"/>
  <c r="AA1060" i="14"/>
  <c r="V1060" i="14"/>
  <c r="U1060" i="14"/>
  <c r="T1060" i="14"/>
  <c r="O1060" i="14"/>
  <c r="N1060" i="14"/>
  <c r="AF1059" i="14"/>
  <c r="AE1059" i="14"/>
  <c r="AD1059" i="14"/>
  <c r="AA1059" i="14"/>
  <c r="V1059" i="14"/>
  <c r="U1059" i="14"/>
  <c r="T1059" i="14"/>
  <c r="O1059" i="14"/>
  <c r="N1059" i="14"/>
  <c r="AF1058" i="14"/>
  <c r="AE1058" i="14"/>
  <c r="AD1058" i="14"/>
  <c r="AA1058" i="14"/>
  <c r="V1058" i="14"/>
  <c r="U1058" i="14"/>
  <c r="T1058" i="14"/>
  <c r="O1058" i="14"/>
  <c r="N1058" i="14"/>
  <c r="AF1057" i="14"/>
  <c r="AE1057" i="14"/>
  <c r="AD1057" i="14"/>
  <c r="AA1057" i="14"/>
  <c r="V1057" i="14"/>
  <c r="U1057" i="14"/>
  <c r="T1057" i="14"/>
  <c r="O1057" i="14"/>
  <c r="N1057" i="14"/>
  <c r="AF1056" i="14"/>
  <c r="AE1056" i="14"/>
  <c r="AD1056" i="14"/>
  <c r="AA1056" i="14"/>
  <c r="V1056" i="14"/>
  <c r="U1056" i="14"/>
  <c r="T1056" i="14"/>
  <c r="O1056" i="14"/>
  <c r="N1056" i="14"/>
  <c r="AF1055" i="14"/>
  <c r="AE1055" i="14"/>
  <c r="AD1055" i="14"/>
  <c r="AA1055" i="14"/>
  <c r="V1055" i="14"/>
  <c r="U1055" i="14"/>
  <c r="T1055" i="14"/>
  <c r="O1055" i="14"/>
  <c r="N1055" i="14"/>
  <c r="AF1054" i="14"/>
  <c r="AE1054" i="14"/>
  <c r="AD1054" i="14"/>
  <c r="AA1054" i="14"/>
  <c r="V1054" i="14"/>
  <c r="U1054" i="14"/>
  <c r="T1054" i="14"/>
  <c r="O1054" i="14"/>
  <c r="N1054" i="14"/>
  <c r="AF1053" i="14"/>
  <c r="AE1053" i="14"/>
  <c r="AD1053" i="14"/>
  <c r="AA1053" i="14"/>
  <c r="V1053" i="14"/>
  <c r="U1053" i="14"/>
  <c r="T1053" i="14"/>
  <c r="O1053" i="14"/>
  <c r="N1053" i="14"/>
  <c r="AF1052" i="14"/>
  <c r="AE1052" i="14"/>
  <c r="AD1052" i="14"/>
  <c r="AA1052" i="14"/>
  <c r="V1052" i="14"/>
  <c r="U1052" i="14"/>
  <c r="T1052" i="14"/>
  <c r="O1052" i="14"/>
  <c r="N1052" i="14"/>
  <c r="AF1051" i="14"/>
  <c r="AE1051" i="14"/>
  <c r="AD1051" i="14"/>
  <c r="AA1051" i="14"/>
  <c r="V1051" i="14"/>
  <c r="U1051" i="14"/>
  <c r="T1051" i="14"/>
  <c r="O1051" i="14"/>
  <c r="N1051" i="14"/>
  <c r="AF1050" i="14"/>
  <c r="AE1050" i="14"/>
  <c r="AD1050" i="14"/>
  <c r="AA1050" i="14"/>
  <c r="V1050" i="14"/>
  <c r="U1050" i="14"/>
  <c r="T1050" i="14"/>
  <c r="O1050" i="14"/>
  <c r="N1050" i="14"/>
  <c r="AF1049" i="14"/>
  <c r="AE1049" i="14"/>
  <c r="AD1049" i="14"/>
  <c r="AA1049" i="14"/>
  <c r="V1049" i="14"/>
  <c r="U1049" i="14"/>
  <c r="T1049" i="14"/>
  <c r="O1049" i="14"/>
  <c r="N1049" i="14"/>
  <c r="AF1048" i="14"/>
  <c r="AE1048" i="14"/>
  <c r="AD1048" i="14"/>
  <c r="AA1048" i="14"/>
  <c r="V1048" i="14"/>
  <c r="U1048" i="14"/>
  <c r="T1048" i="14"/>
  <c r="O1048" i="14"/>
  <c r="N1048" i="14"/>
  <c r="AF1047" i="14"/>
  <c r="AE1047" i="14"/>
  <c r="AD1047" i="14"/>
  <c r="AA1047" i="14"/>
  <c r="V1047" i="14"/>
  <c r="U1047" i="14"/>
  <c r="T1047" i="14"/>
  <c r="O1047" i="14"/>
  <c r="N1047" i="14"/>
  <c r="AF1046" i="14"/>
  <c r="AE1046" i="14"/>
  <c r="AD1046" i="14"/>
  <c r="AA1046" i="14"/>
  <c r="V1046" i="14"/>
  <c r="U1046" i="14"/>
  <c r="T1046" i="14"/>
  <c r="O1046" i="14"/>
  <c r="N1046" i="14"/>
  <c r="AF1045" i="14"/>
  <c r="AE1045" i="14"/>
  <c r="AD1045" i="14"/>
  <c r="AA1045" i="14"/>
  <c r="V1045" i="14"/>
  <c r="U1045" i="14"/>
  <c r="T1045" i="14"/>
  <c r="O1045" i="14"/>
  <c r="N1045" i="14"/>
  <c r="AF1044" i="14"/>
  <c r="AE1044" i="14"/>
  <c r="AD1044" i="14"/>
  <c r="AA1044" i="14"/>
  <c r="V1044" i="14"/>
  <c r="U1044" i="14"/>
  <c r="T1044" i="14"/>
  <c r="O1044" i="14"/>
  <c r="N1044" i="14"/>
  <c r="AF1043" i="14"/>
  <c r="AE1043" i="14"/>
  <c r="AD1043" i="14"/>
  <c r="AA1043" i="14"/>
  <c r="V1043" i="14"/>
  <c r="U1043" i="14"/>
  <c r="T1043" i="14"/>
  <c r="O1043" i="14"/>
  <c r="N1043" i="14"/>
  <c r="AF1042" i="14"/>
  <c r="AE1042" i="14"/>
  <c r="AD1042" i="14"/>
  <c r="AA1042" i="14"/>
  <c r="V1042" i="14"/>
  <c r="U1042" i="14"/>
  <c r="T1042" i="14"/>
  <c r="O1042" i="14"/>
  <c r="N1042" i="14"/>
  <c r="AF1041" i="14"/>
  <c r="AE1041" i="14"/>
  <c r="AD1041" i="14"/>
  <c r="AA1041" i="14"/>
  <c r="V1041" i="14"/>
  <c r="U1041" i="14"/>
  <c r="T1041" i="14"/>
  <c r="O1041" i="14"/>
  <c r="N1041" i="14"/>
  <c r="AF1040" i="14"/>
  <c r="AE1040" i="14"/>
  <c r="AD1040" i="14"/>
  <c r="AA1040" i="14"/>
  <c r="V1040" i="14"/>
  <c r="U1040" i="14"/>
  <c r="T1040" i="14"/>
  <c r="O1040" i="14"/>
  <c r="N1040" i="14"/>
  <c r="AF1039" i="14"/>
  <c r="AE1039" i="14"/>
  <c r="AD1039" i="14"/>
  <c r="AA1039" i="14"/>
  <c r="V1039" i="14"/>
  <c r="U1039" i="14"/>
  <c r="T1039" i="14"/>
  <c r="O1039" i="14"/>
  <c r="N1039" i="14"/>
  <c r="AF1038" i="14"/>
  <c r="AE1038" i="14"/>
  <c r="AD1038" i="14"/>
  <c r="AA1038" i="14"/>
  <c r="V1038" i="14"/>
  <c r="U1038" i="14"/>
  <c r="T1038" i="14"/>
  <c r="O1038" i="14"/>
  <c r="N1038" i="14"/>
  <c r="AF1037" i="14"/>
  <c r="AE1037" i="14"/>
  <c r="AD1037" i="14"/>
  <c r="AA1037" i="14"/>
  <c r="V1037" i="14"/>
  <c r="U1037" i="14"/>
  <c r="T1037" i="14"/>
  <c r="O1037" i="14"/>
  <c r="N1037" i="14"/>
  <c r="AF1036" i="14"/>
  <c r="AE1036" i="14"/>
  <c r="AD1036" i="14"/>
  <c r="AA1036" i="14"/>
  <c r="V1036" i="14"/>
  <c r="U1036" i="14"/>
  <c r="T1036" i="14"/>
  <c r="O1036" i="14"/>
  <c r="N1036" i="14"/>
  <c r="AF1035" i="14"/>
  <c r="AE1035" i="14"/>
  <c r="AD1035" i="14"/>
  <c r="AA1035" i="14"/>
  <c r="V1035" i="14"/>
  <c r="U1035" i="14"/>
  <c r="T1035" i="14"/>
  <c r="O1035" i="14"/>
  <c r="N1035" i="14"/>
  <c r="AF1034" i="14"/>
  <c r="AE1034" i="14"/>
  <c r="AD1034" i="14"/>
  <c r="AA1034" i="14"/>
  <c r="V1034" i="14"/>
  <c r="U1034" i="14"/>
  <c r="T1034" i="14"/>
  <c r="O1034" i="14"/>
  <c r="N1034" i="14"/>
  <c r="AF1033" i="14"/>
  <c r="AE1033" i="14"/>
  <c r="AD1033" i="14"/>
  <c r="AA1033" i="14"/>
  <c r="V1033" i="14"/>
  <c r="U1033" i="14"/>
  <c r="T1033" i="14"/>
  <c r="O1033" i="14"/>
  <c r="N1033" i="14"/>
  <c r="AF1032" i="14"/>
  <c r="AE1032" i="14"/>
  <c r="AD1032" i="14"/>
  <c r="AA1032" i="14"/>
  <c r="V1032" i="14"/>
  <c r="U1032" i="14"/>
  <c r="T1032" i="14"/>
  <c r="O1032" i="14"/>
  <c r="N1032" i="14"/>
  <c r="AF1031" i="14"/>
  <c r="AE1031" i="14"/>
  <c r="AD1031" i="14"/>
  <c r="AA1031" i="14"/>
  <c r="V1031" i="14"/>
  <c r="U1031" i="14"/>
  <c r="T1031" i="14"/>
  <c r="O1031" i="14"/>
  <c r="N1031" i="14"/>
  <c r="AF1030" i="14"/>
  <c r="AE1030" i="14"/>
  <c r="AD1030" i="14"/>
  <c r="AA1030" i="14"/>
  <c r="V1030" i="14"/>
  <c r="U1030" i="14"/>
  <c r="T1030" i="14"/>
  <c r="O1030" i="14"/>
  <c r="N1030" i="14"/>
  <c r="AF1029" i="14"/>
  <c r="AE1029" i="14"/>
  <c r="AD1029" i="14"/>
  <c r="AA1029" i="14"/>
  <c r="V1029" i="14"/>
  <c r="U1029" i="14"/>
  <c r="T1029" i="14"/>
  <c r="O1029" i="14"/>
  <c r="N1029" i="14"/>
  <c r="AF1028" i="14"/>
  <c r="AE1028" i="14"/>
  <c r="AD1028" i="14"/>
  <c r="AA1028" i="14"/>
  <c r="V1028" i="14"/>
  <c r="U1028" i="14"/>
  <c r="T1028" i="14"/>
  <c r="O1028" i="14"/>
  <c r="N1028" i="14"/>
  <c r="AF1027" i="14"/>
  <c r="AE1027" i="14"/>
  <c r="AD1027" i="14"/>
  <c r="AA1027" i="14"/>
  <c r="V1027" i="14"/>
  <c r="U1027" i="14"/>
  <c r="T1027" i="14"/>
  <c r="O1027" i="14"/>
  <c r="N1027" i="14"/>
  <c r="AF1026" i="14"/>
  <c r="AE1026" i="14"/>
  <c r="AD1026" i="14"/>
  <c r="AA1026" i="14"/>
  <c r="V1026" i="14"/>
  <c r="U1026" i="14"/>
  <c r="T1026" i="14"/>
  <c r="O1026" i="14"/>
  <c r="N1026" i="14"/>
  <c r="AF1025" i="14"/>
  <c r="AE1025" i="14"/>
  <c r="AD1025" i="14"/>
  <c r="AA1025" i="14"/>
  <c r="V1025" i="14"/>
  <c r="U1025" i="14"/>
  <c r="T1025" i="14"/>
  <c r="O1025" i="14"/>
  <c r="N1025" i="14"/>
  <c r="AF1024" i="14"/>
  <c r="AE1024" i="14"/>
  <c r="AD1024" i="14"/>
  <c r="AA1024" i="14"/>
  <c r="V1024" i="14"/>
  <c r="U1024" i="14"/>
  <c r="T1024" i="14"/>
  <c r="O1024" i="14"/>
  <c r="N1024" i="14"/>
  <c r="AF1023" i="14"/>
  <c r="AE1023" i="14"/>
  <c r="AD1023" i="14"/>
  <c r="AA1023" i="14"/>
  <c r="V1023" i="14"/>
  <c r="U1023" i="14"/>
  <c r="T1023" i="14"/>
  <c r="O1023" i="14"/>
  <c r="N1023" i="14"/>
  <c r="AF1022" i="14"/>
  <c r="AE1022" i="14"/>
  <c r="AD1022" i="14"/>
  <c r="AA1022" i="14"/>
  <c r="V1022" i="14"/>
  <c r="U1022" i="14"/>
  <c r="T1022" i="14"/>
  <c r="O1022" i="14"/>
  <c r="N1022" i="14"/>
  <c r="AF1021" i="14"/>
  <c r="AE1021" i="14"/>
  <c r="AD1021" i="14"/>
  <c r="AA1021" i="14"/>
  <c r="V1021" i="14"/>
  <c r="U1021" i="14"/>
  <c r="T1021" i="14"/>
  <c r="O1021" i="14"/>
  <c r="N1021" i="14"/>
  <c r="AF1020" i="14"/>
  <c r="AE1020" i="14"/>
  <c r="AD1020" i="14"/>
  <c r="AA1020" i="14"/>
  <c r="V1020" i="14"/>
  <c r="U1020" i="14"/>
  <c r="T1020" i="14"/>
  <c r="O1020" i="14"/>
  <c r="N1020" i="14"/>
  <c r="AF1019" i="14"/>
  <c r="AE1019" i="14"/>
  <c r="AD1019" i="14"/>
  <c r="AA1019" i="14"/>
  <c r="V1019" i="14"/>
  <c r="U1019" i="14"/>
  <c r="T1019" i="14"/>
  <c r="O1019" i="14"/>
  <c r="N1019" i="14"/>
  <c r="AF1018" i="14"/>
  <c r="AE1018" i="14"/>
  <c r="AD1018" i="14"/>
  <c r="AA1018" i="14"/>
  <c r="V1018" i="14"/>
  <c r="U1018" i="14"/>
  <c r="T1018" i="14"/>
  <c r="O1018" i="14"/>
  <c r="N1018" i="14"/>
  <c r="AF1017" i="14"/>
  <c r="AE1017" i="14"/>
  <c r="AD1017" i="14"/>
  <c r="AA1017" i="14"/>
  <c r="V1017" i="14"/>
  <c r="U1017" i="14"/>
  <c r="T1017" i="14"/>
  <c r="O1017" i="14"/>
  <c r="N1017" i="14"/>
  <c r="AF1016" i="14"/>
  <c r="AE1016" i="14"/>
  <c r="AD1016" i="14"/>
  <c r="AA1016" i="14"/>
  <c r="V1016" i="14"/>
  <c r="U1016" i="14"/>
  <c r="T1016" i="14"/>
  <c r="O1016" i="14"/>
  <c r="N1016" i="14"/>
  <c r="AF1015" i="14"/>
  <c r="AE1015" i="14"/>
  <c r="AD1015" i="14"/>
  <c r="AA1015" i="14"/>
  <c r="V1015" i="14"/>
  <c r="U1015" i="14"/>
  <c r="T1015" i="14"/>
  <c r="O1015" i="14"/>
  <c r="N1015" i="14"/>
  <c r="AF1014" i="14"/>
  <c r="AE1014" i="14"/>
  <c r="AD1014" i="14"/>
  <c r="AA1014" i="14"/>
  <c r="V1014" i="14"/>
  <c r="U1014" i="14"/>
  <c r="T1014" i="14"/>
  <c r="O1014" i="14"/>
  <c r="N1014" i="14"/>
  <c r="AF1013" i="14"/>
  <c r="AE1013" i="14"/>
  <c r="AD1013" i="14"/>
  <c r="AA1013" i="14"/>
  <c r="V1013" i="14"/>
  <c r="U1013" i="14"/>
  <c r="T1013" i="14"/>
  <c r="O1013" i="14"/>
  <c r="N1013" i="14"/>
  <c r="AF1012" i="14"/>
  <c r="AE1012" i="14"/>
  <c r="AD1012" i="14"/>
  <c r="AA1012" i="14"/>
  <c r="V1012" i="14"/>
  <c r="U1012" i="14"/>
  <c r="T1012" i="14"/>
  <c r="O1012" i="14"/>
  <c r="N1012" i="14"/>
  <c r="AF1011" i="14"/>
  <c r="AE1011" i="14"/>
  <c r="AD1011" i="14"/>
  <c r="AA1011" i="14"/>
  <c r="V1011" i="14"/>
  <c r="U1011" i="14"/>
  <c r="T1011" i="14"/>
  <c r="O1011" i="14"/>
  <c r="N1011" i="14"/>
  <c r="AF1010" i="14"/>
  <c r="AE1010" i="14"/>
  <c r="AD1010" i="14"/>
  <c r="AA1010" i="14"/>
  <c r="V1010" i="14"/>
  <c r="U1010" i="14"/>
  <c r="T1010" i="14"/>
  <c r="O1010" i="14"/>
  <c r="N1010" i="14"/>
  <c r="AF1009" i="14"/>
  <c r="AE1009" i="14"/>
  <c r="AD1009" i="14"/>
  <c r="AA1009" i="14"/>
  <c r="V1009" i="14"/>
  <c r="U1009" i="14"/>
  <c r="T1009" i="14"/>
  <c r="O1009" i="14"/>
  <c r="N1009" i="14"/>
  <c r="AF1008" i="14"/>
  <c r="AE1008" i="14"/>
  <c r="AD1008" i="14"/>
  <c r="AA1008" i="14"/>
  <c r="V1008" i="14"/>
  <c r="U1008" i="14"/>
  <c r="T1008" i="14"/>
  <c r="O1008" i="14"/>
  <c r="N1008" i="14"/>
  <c r="AF1007" i="14"/>
  <c r="AE1007" i="14"/>
  <c r="AD1007" i="14"/>
  <c r="AA1007" i="14"/>
  <c r="V1007" i="14"/>
  <c r="U1007" i="14"/>
  <c r="T1007" i="14"/>
  <c r="O1007" i="14"/>
  <c r="N1007" i="14"/>
  <c r="AF1006" i="14"/>
  <c r="AE1006" i="14"/>
  <c r="AD1006" i="14"/>
  <c r="AA1006" i="14"/>
  <c r="V1006" i="14"/>
  <c r="U1006" i="14"/>
  <c r="T1006" i="14"/>
  <c r="O1006" i="14"/>
  <c r="N1006" i="14"/>
  <c r="AF1005" i="14"/>
  <c r="AE1005" i="14"/>
  <c r="AD1005" i="14"/>
  <c r="AA1005" i="14"/>
  <c r="V1005" i="14"/>
  <c r="U1005" i="14"/>
  <c r="T1005" i="14"/>
  <c r="O1005" i="14"/>
  <c r="N1005" i="14"/>
  <c r="AF1004" i="14"/>
  <c r="AE1004" i="14"/>
  <c r="AD1004" i="14"/>
  <c r="AA1004" i="14"/>
  <c r="V1004" i="14"/>
  <c r="U1004" i="14"/>
  <c r="T1004" i="14"/>
  <c r="O1004" i="14"/>
  <c r="N1004" i="14"/>
  <c r="AF1003" i="14"/>
  <c r="AE1003" i="14"/>
  <c r="AD1003" i="14"/>
  <c r="AA1003" i="14"/>
  <c r="V1003" i="14"/>
  <c r="U1003" i="14"/>
  <c r="T1003" i="14"/>
  <c r="O1003" i="14"/>
  <c r="N1003" i="14"/>
  <c r="AF1002" i="14"/>
  <c r="AE1002" i="14"/>
  <c r="AD1002" i="14"/>
  <c r="AA1002" i="14"/>
  <c r="V1002" i="14"/>
  <c r="U1002" i="14"/>
  <c r="T1002" i="14"/>
  <c r="O1002" i="14"/>
  <c r="N1002" i="14"/>
  <c r="AF1001" i="14"/>
  <c r="AE1001" i="14"/>
  <c r="AD1001" i="14"/>
  <c r="AA1001" i="14"/>
  <c r="V1001" i="14"/>
  <c r="U1001" i="14"/>
  <c r="T1001" i="14"/>
  <c r="O1001" i="14"/>
  <c r="N1001" i="14"/>
  <c r="AF1000" i="14"/>
  <c r="AE1000" i="14"/>
  <c r="AD1000" i="14"/>
  <c r="AA1000" i="14"/>
  <c r="V1000" i="14"/>
  <c r="U1000" i="14"/>
  <c r="T1000" i="14"/>
  <c r="O1000" i="14"/>
  <c r="N1000" i="14"/>
  <c r="AF999" i="14"/>
  <c r="AE999" i="14"/>
  <c r="AD999" i="14"/>
  <c r="AA999" i="14"/>
  <c r="V999" i="14"/>
  <c r="U999" i="14"/>
  <c r="T999" i="14"/>
  <c r="O999" i="14"/>
  <c r="N999" i="14"/>
  <c r="AF998" i="14"/>
  <c r="AE998" i="14"/>
  <c r="AD998" i="14"/>
  <c r="AA998" i="14"/>
  <c r="V998" i="14"/>
  <c r="U998" i="14"/>
  <c r="T998" i="14"/>
  <c r="O998" i="14"/>
  <c r="N998" i="14"/>
  <c r="AF997" i="14"/>
  <c r="AE997" i="14"/>
  <c r="AD997" i="14"/>
  <c r="AA997" i="14"/>
  <c r="V997" i="14"/>
  <c r="U997" i="14"/>
  <c r="T997" i="14"/>
  <c r="O997" i="14"/>
  <c r="N997" i="14"/>
  <c r="AF996" i="14"/>
  <c r="AE996" i="14"/>
  <c r="AD996" i="14"/>
  <c r="AA996" i="14"/>
  <c r="V996" i="14"/>
  <c r="U996" i="14"/>
  <c r="T996" i="14"/>
  <c r="O996" i="14"/>
  <c r="N996" i="14"/>
  <c r="AF995" i="14"/>
  <c r="AE995" i="14"/>
  <c r="AD995" i="14"/>
  <c r="AA995" i="14"/>
  <c r="V995" i="14"/>
  <c r="U995" i="14"/>
  <c r="T995" i="14"/>
  <c r="O995" i="14"/>
  <c r="N995" i="14"/>
  <c r="AF994" i="14"/>
  <c r="AE994" i="14"/>
  <c r="AD994" i="14"/>
  <c r="AA994" i="14"/>
  <c r="V994" i="14"/>
  <c r="U994" i="14"/>
  <c r="T994" i="14"/>
  <c r="O994" i="14"/>
  <c r="N994" i="14"/>
  <c r="AF993" i="14"/>
  <c r="AE993" i="14"/>
  <c r="AD993" i="14"/>
  <c r="AA993" i="14"/>
  <c r="V993" i="14"/>
  <c r="U993" i="14"/>
  <c r="T993" i="14"/>
  <c r="O993" i="14"/>
  <c r="N993" i="14"/>
  <c r="AF992" i="14"/>
  <c r="AE992" i="14"/>
  <c r="AD992" i="14"/>
  <c r="AA992" i="14"/>
  <c r="V992" i="14"/>
  <c r="U992" i="14"/>
  <c r="T992" i="14"/>
  <c r="O992" i="14"/>
  <c r="N992" i="14"/>
  <c r="AF991" i="14"/>
  <c r="AE991" i="14"/>
  <c r="AD991" i="14"/>
  <c r="AA991" i="14"/>
  <c r="V991" i="14"/>
  <c r="U991" i="14"/>
  <c r="T991" i="14"/>
  <c r="O991" i="14"/>
  <c r="N991" i="14"/>
  <c r="AF990" i="14"/>
  <c r="AE990" i="14"/>
  <c r="AD990" i="14"/>
  <c r="AA990" i="14"/>
  <c r="V990" i="14"/>
  <c r="U990" i="14"/>
  <c r="T990" i="14"/>
  <c r="O990" i="14"/>
  <c r="N990" i="14"/>
  <c r="AF989" i="14"/>
  <c r="AE989" i="14"/>
  <c r="AD989" i="14"/>
  <c r="AA989" i="14"/>
  <c r="V989" i="14"/>
  <c r="U989" i="14"/>
  <c r="T989" i="14"/>
  <c r="O989" i="14"/>
  <c r="N989" i="14"/>
  <c r="AF988" i="14"/>
  <c r="AE988" i="14"/>
  <c r="AD988" i="14"/>
  <c r="AA988" i="14"/>
  <c r="V988" i="14"/>
  <c r="U988" i="14"/>
  <c r="T988" i="14"/>
  <c r="O988" i="14"/>
  <c r="N988" i="14"/>
  <c r="AF987" i="14"/>
  <c r="AE987" i="14"/>
  <c r="AD987" i="14"/>
  <c r="AA987" i="14"/>
  <c r="V987" i="14"/>
  <c r="U987" i="14"/>
  <c r="T987" i="14"/>
  <c r="O987" i="14"/>
  <c r="N987" i="14"/>
  <c r="AF986" i="14"/>
  <c r="AE986" i="14"/>
  <c r="AD986" i="14"/>
  <c r="AA986" i="14"/>
  <c r="V986" i="14"/>
  <c r="U986" i="14"/>
  <c r="T986" i="14"/>
  <c r="O986" i="14"/>
  <c r="N986" i="14"/>
  <c r="AF985" i="14"/>
  <c r="AE985" i="14"/>
  <c r="AD985" i="14"/>
  <c r="AA985" i="14"/>
  <c r="V985" i="14"/>
  <c r="U985" i="14"/>
  <c r="T985" i="14"/>
  <c r="O985" i="14"/>
  <c r="N985" i="14"/>
  <c r="AF984" i="14"/>
  <c r="AE984" i="14"/>
  <c r="AD984" i="14"/>
  <c r="AA984" i="14"/>
  <c r="V984" i="14"/>
  <c r="U984" i="14"/>
  <c r="T984" i="14"/>
  <c r="O984" i="14"/>
  <c r="N984" i="14"/>
  <c r="AF983" i="14"/>
  <c r="AE983" i="14"/>
  <c r="AD983" i="14"/>
  <c r="AA983" i="14"/>
  <c r="V983" i="14"/>
  <c r="U983" i="14"/>
  <c r="T983" i="14"/>
  <c r="O983" i="14"/>
  <c r="N983" i="14"/>
  <c r="AF982" i="14"/>
  <c r="AE982" i="14"/>
  <c r="AD982" i="14"/>
  <c r="AA982" i="14"/>
  <c r="V982" i="14"/>
  <c r="U982" i="14"/>
  <c r="T982" i="14"/>
  <c r="O982" i="14"/>
  <c r="N982" i="14"/>
  <c r="AF981" i="14"/>
  <c r="AE981" i="14"/>
  <c r="AD981" i="14"/>
  <c r="AA981" i="14"/>
  <c r="V981" i="14"/>
  <c r="U981" i="14"/>
  <c r="T981" i="14"/>
  <c r="O981" i="14"/>
  <c r="N981" i="14"/>
  <c r="AF980" i="14"/>
  <c r="AE980" i="14"/>
  <c r="AD980" i="14"/>
  <c r="AA980" i="14"/>
  <c r="V980" i="14"/>
  <c r="U980" i="14"/>
  <c r="T980" i="14"/>
  <c r="O980" i="14"/>
  <c r="N980" i="14"/>
  <c r="AF979" i="14"/>
  <c r="AE979" i="14"/>
  <c r="AD979" i="14"/>
  <c r="AA979" i="14"/>
  <c r="V979" i="14"/>
  <c r="U979" i="14"/>
  <c r="T979" i="14"/>
  <c r="O979" i="14"/>
  <c r="N979" i="14"/>
  <c r="AF978" i="14"/>
  <c r="AE978" i="14"/>
  <c r="AD978" i="14"/>
  <c r="AA978" i="14"/>
  <c r="V978" i="14"/>
  <c r="U978" i="14"/>
  <c r="T978" i="14"/>
  <c r="O978" i="14"/>
  <c r="N978" i="14"/>
  <c r="AF977" i="14"/>
  <c r="AE977" i="14"/>
  <c r="AD977" i="14"/>
  <c r="AA977" i="14"/>
  <c r="V977" i="14"/>
  <c r="U977" i="14"/>
  <c r="T977" i="14"/>
  <c r="O977" i="14"/>
  <c r="N977" i="14"/>
  <c r="AF976" i="14"/>
  <c r="AE976" i="14"/>
  <c r="AD976" i="14"/>
  <c r="AC976" i="14"/>
  <c r="AA976" i="14"/>
  <c r="V976" i="14"/>
  <c r="U976" i="14"/>
  <c r="T976" i="14"/>
  <c r="O976" i="14"/>
  <c r="N976" i="14"/>
  <c r="AF975" i="14"/>
  <c r="AE975" i="14"/>
  <c r="AD975" i="14"/>
  <c r="AA975" i="14"/>
  <c r="V975" i="14"/>
  <c r="U975" i="14"/>
  <c r="T975" i="14"/>
  <c r="O975" i="14"/>
  <c r="N975" i="14"/>
  <c r="AF974" i="14"/>
  <c r="AE974" i="14"/>
  <c r="AD974" i="14"/>
  <c r="AA974" i="14"/>
  <c r="V974" i="14"/>
  <c r="U974" i="14"/>
  <c r="T974" i="14"/>
  <c r="O974" i="14"/>
  <c r="N974" i="14"/>
  <c r="AF973" i="14"/>
  <c r="AE973" i="14"/>
  <c r="AD973" i="14"/>
  <c r="AA973" i="14"/>
  <c r="V973" i="14"/>
  <c r="U973" i="14"/>
  <c r="T973" i="14"/>
  <c r="O973" i="14"/>
  <c r="N973" i="14"/>
  <c r="AF972" i="14"/>
  <c r="AE972" i="14"/>
  <c r="AD972" i="14"/>
  <c r="AA972" i="14"/>
  <c r="V972" i="14"/>
  <c r="U972" i="14"/>
  <c r="T972" i="14"/>
  <c r="O972" i="14"/>
  <c r="N972" i="14"/>
  <c r="AF971" i="14"/>
  <c r="AE971" i="14"/>
  <c r="AD971" i="14"/>
  <c r="AA971" i="14"/>
  <c r="V971" i="14"/>
  <c r="U971" i="14"/>
  <c r="T971" i="14"/>
  <c r="O971" i="14"/>
  <c r="N971" i="14"/>
  <c r="AF970" i="14"/>
  <c r="AE970" i="14"/>
  <c r="AD970" i="14"/>
  <c r="AA970" i="14"/>
  <c r="V970" i="14"/>
  <c r="U970" i="14"/>
  <c r="T970" i="14"/>
  <c r="O970" i="14"/>
  <c r="N970" i="14"/>
  <c r="AF969" i="14"/>
  <c r="AE969" i="14"/>
  <c r="AD969" i="14"/>
  <c r="AA969" i="14"/>
  <c r="V969" i="14"/>
  <c r="U969" i="14"/>
  <c r="T969" i="14"/>
  <c r="O969" i="14"/>
  <c r="N969" i="14"/>
  <c r="AF968" i="14"/>
  <c r="AE968" i="14"/>
  <c r="AD968" i="14"/>
  <c r="AA968" i="14"/>
  <c r="V968" i="14"/>
  <c r="U968" i="14"/>
  <c r="T968" i="14"/>
  <c r="O968" i="14"/>
  <c r="N968" i="14"/>
  <c r="AF967" i="14"/>
  <c r="AE967" i="14"/>
  <c r="AD967" i="14"/>
  <c r="AA967" i="14"/>
  <c r="V967" i="14"/>
  <c r="U967" i="14"/>
  <c r="T967" i="14"/>
  <c r="O967" i="14"/>
  <c r="N967" i="14"/>
  <c r="AF966" i="14"/>
  <c r="AE966" i="14"/>
  <c r="AD966" i="14"/>
  <c r="AA966" i="14"/>
  <c r="V966" i="14"/>
  <c r="U966" i="14"/>
  <c r="T966" i="14"/>
  <c r="O966" i="14"/>
  <c r="N966" i="14"/>
  <c r="AF965" i="14"/>
  <c r="AE965" i="14"/>
  <c r="AD965" i="14"/>
  <c r="AA965" i="14"/>
  <c r="V965" i="14"/>
  <c r="U965" i="14"/>
  <c r="T965" i="14"/>
  <c r="O965" i="14"/>
  <c r="N965" i="14"/>
  <c r="AF964" i="14"/>
  <c r="AE964" i="14"/>
  <c r="AD964" i="14"/>
  <c r="AA964" i="14"/>
  <c r="V964" i="14"/>
  <c r="U964" i="14"/>
  <c r="T964" i="14"/>
  <c r="O964" i="14"/>
  <c r="N964" i="14"/>
  <c r="AF963" i="14"/>
  <c r="AE963" i="14"/>
  <c r="AD963" i="14"/>
  <c r="AA963" i="14"/>
  <c r="V963" i="14"/>
  <c r="U963" i="14"/>
  <c r="T963" i="14"/>
  <c r="O963" i="14"/>
  <c r="N963" i="14"/>
  <c r="AF962" i="14"/>
  <c r="AE962" i="14"/>
  <c r="AD962" i="14"/>
  <c r="AA962" i="14"/>
  <c r="V962" i="14"/>
  <c r="U962" i="14"/>
  <c r="T962" i="14"/>
  <c r="O962" i="14"/>
  <c r="N962" i="14"/>
  <c r="AF961" i="14"/>
  <c r="AE961" i="14"/>
  <c r="AD961" i="14"/>
  <c r="AA961" i="14"/>
  <c r="V961" i="14"/>
  <c r="U961" i="14"/>
  <c r="T961" i="14"/>
  <c r="O961" i="14"/>
  <c r="N961" i="14"/>
  <c r="AF960" i="14"/>
  <c r="AE960" i="14"/>
  <c r="AD960" i="14"/>
  <c r="AA960" i="14"/>
  <c r="V960" i="14"/>
  <c r="U960" i="14"/>
  <c r="T960" i="14"/>
  <c r="O960" i="14"/>
  <c r="N960" i="14"/>
  <c r="AF959" i="14"/>
  <c r="AE959" i="14"/>
  <c r="AD959" i="14"/>
  <c r="AA959" i="14"/>
  <c r="V959" i="14"/>
  <c r="U959" i="14"/>
  <c r="T959" i="14"/>
  <c r="O959" i="14"/>
  <c r="N959" i="14"/>
  <c r="AF958" i="14"/>
  <c r="AE958" i="14"/>
  <c r="AD958" i="14"/>
  <c r="AA958" i="14"/>
  <c r="V958" i="14"/>
  <c r="U958" i="14"/>
  <c r="T958" i="14"/>
  <c r="O958" i="14"/>
  <c r="N958" i="14"/>
  <c r="AF957" i="14"/>
  <c r="AE957" i="14"/>
  <c r="AD957" i="14"/>
  <c r="AA957" i="14"/>
  <c r="V957" i="14"/>
  <c r="U957" i="14"/>
  <c r="T957" i="14"/>
  <c r="O957" i="14"/>
  <c r="N957" i="14"/>
  <c r="AF956" i="14"/>
  <c r="AE956" i="14"/>
  <c r="AD956" i="14"/>
  <c r="AA956" i="14"/>
  <c r="V956" i="14"/>
  <c r="U956" i="14"/>
  <c r="T956" i="14"/>
  <c r="O956" i="14"/>
  <c r="N956" i="14"/>
  <c r="AF955" i="14"/>
  <c r="AE955" i="14"/>
  <c r="AD955" i="14"/>
  <c r="AA955" i="14"/>
  <c r="V955" i="14"/>
  <c r="U955" i="14"/>
  <c r="T955" i="14"/>
  <c r="O955" i="14"/>
  <c r="N955" i="14"/>
  <c r="AF954" i="14"/>
  <c r="AE954" i="14"/>
  <c r="AD954" i="14"/>
  <c r="AA954" i="14"/>
  <c r="V954" i="14"/>
  <c r="U954" i="14"/>
  <c r="T954" i="14"/>
  <c r="O954" i="14"/>
  <c r="N954" i="14"/>
  <c r="AF953" i="14"/>
  <c r="AE953" i="14"/>
  <c r="AD953" i="14"/>
  <c r="AA953" i="14"/>
  <c r="V953" i="14"/>
  <c r="U953" i="14"/>
  <c r="T953" i="14"/>
  <c r="O953" i="14"/>
  <c r="N953" i="14"/>
  <c r="AF952" i="14"/>
  <c r="AE952" i="14"/>
  <c r="AD952" i="14"/>
  <c r="AA952" i="14"/>
  <c r="V952" i="14"/>
  <c r="U952" i="14"/>
  <c r="T952" i="14"/>
  <c r="O952" i="14"/>
  <c r="N952" i="14"/>
  <c r="AF951" i="14"/>
  <c r="AE951" i="14"/>
  <c r="AD951" i="14"/>
  <c r="AA951" i="14"/>
  <c r="V951" i="14"/>
  <c r="U951" i="14"/>
  <c r="T951" i="14"/>
  <c r="O951" i="14"/>
  <c r="N951" i="14"/>
  <c r="AF950" i="14"/>
  <c r="AE950" i="14"/>
  <c r="AD950" i="14"/>
  <c r="AA950" i="14"/>
  <c r="V950" i="14"/>
  <c r="U950" i="14"/>
  <c r="T950" i="14"/>
  <c r="O950" i="14"/>
  <c r="N950" i="14"/>
  <c r="AF949" i="14"/>
  <c r="AE949" i="14"/>
  <c r="AD949" i="14"/>
  <c r="AA949" i="14"/>
  <c r="V949" i="14"/>
  <c r="U949" i="14"/>
  <c r="T949" i="14"/>
  <c r="O949" i="14"/>
  <c r="N949" i="14"/>
  <c r="AF948" i="14"/>
  <c r="AE948" i="14"/>
  <c r="AD948" i="14"/>
  <c r="AA948" i="14"/>
  <c r="V948" i="14"/>
  <c r="U948" i="14"/>
  <c r="T948" i="14"/>
  <c r="O948" i="14"/>
  <c r="N948" i="14"/>
  <c r="AF947" i="14"/>
  <c r="AE947" i="14"/>
  <c r="AD947" i="14"/>
  <c r="AA947" i="14"/>
  <c r="V947" i="14"/>
  <c r="U947" i="14"/>
  <c r="T947" i="14"/>
  <c r="O947" i="14"/>
  <c r="N947" i="14"/>
  <c r="AF946" i="14"/>
  <c r="AE946" i="14"/>
  <c r="AD946" i="14"/>
  <c r="AA946" i="14"/>
  <c r="V946" i="14"/>
  <c r="U946" i="14"/>
  <c r="T946" i="14"/>
  <c r="O946" i="14"/>
  <c r="N946" i="14"/>
  <c r="AF945" i="14"/>
  <c r="AE945" i="14"/>
  <c r="AD945" i="14"/>
  <c r="AA945" i="14"/>
  <c r="V945" i="14"/>
  <c r="U945" i="14"/>
  <c r="T945" i="14"/>
  <c r="O945" i="14"/>
  <c r="N945" i="14"/>
  <c r="AF944" i="14"/>
  <c r="AE944" i="14"/>
  <c r="AD944" i="14"/>
  <c r="AA944" i="14"/>
  <c r="V944" i="14"/>
  <c r="U944" i="14"/>
  <c r="T944" i="14"/>
  <c r="O944" i="14"/>
  <c r="N944" i="14"/>
  <c r="AF943" i="14"/>
  <c r="AE943" i="14"/>
  <c r="AD943" i="14"/>
  <c r="AA943" i="14"/>
  <c r="V943" i="14"/>
  <c r="U943" i="14"/>
  <c r="T943" i="14"/>
  <c r="O943" i="14"/>
  <c r="N943" i="14"/>
  <c r="AF942" i="14"/>
  <c r="AE942" i="14"/>
  <c r="AD942" i="14"/>
  <c r="AA942" i="14"/>
  <c r="V942" i="14"/>
  <c r="U942" i="14"/>
  <c r="T942" i="14"/>
  <c r="O942" i="14"/>
  <c r="N942" i="14"/>
  <c r="AF941" i="14"/>
  <c r="AE941" i="14"/>
  <c r="AD941" i="14"/>
  <c r="AA941" i="14"/>
  <c r="V941" i="14"/>
  <c r="U941" i="14"/>
  <c r="T941" i="14"/>
  <c r="O941" i="14"/>
  <c r="N941" i="14"/>
  <c r="AF940" i="14"/>
  <c r="AE940" i="14"/>
  <c r="AD940" i="14"/>
  <c r="AA940" i="14"/>
  <c r="V940" i="14"/>
  <c r="U940" i="14"/>
  <c r="T940" i="14"/>
  <c r="O940" i="14"/>
  <c r="N940" i="14"/>
  <c r="AF939" i="14"/>
  <c r="AE939" i="14"/>
  <c r="AD939" i="14"/>
  <c r="AA939" i="14"/>
  <c r="V939" i="14"/>
  <c r="U939" i="14"/>
  <c r="T939" i="14"/>
  <c r="O939" i="14"/>
  <c r="N939" i="14"/>
  <c r="AF938" i="14"/>
  <c r="AE938" i="14"/>
  <c r="AD938" i="14"/>
  <c r="AA938" i="14"/>
  <c r="V938" i="14"/>
  <c r="U938" i="14"/>
  <c r="T938" i="14"/>
  <c r="O938" i="14"/>
  <c r="N938" i="14"/>
  <c r="AF937" i="14"/>
  <c r="AE937" i="14"/>
  <c r="AD937" i="14"/>
  <c r="AA937" i="14"/>
  <c r="V937" i="14"/>
  <c r="U937" i="14"/>
  <c r="T937" i="14"/>
  <c r="O937" i="14"/>
  <c r="N937" i="14"/>
  <c r="AF936" i="14"/>
  <c r="AE936" i="14"/>
  <c r="AD936" i="14"/>
  <c r="AA936" i="14"/>
  <c r="V936" i="14"/>
  <c r="U936" i="14"/>
  <c r="T936" i="14"/>
  <c r="O936" i="14"/>
  <c r="N936" i="14"/>
  <c r="AF935" i="14"/>
  <c r="AE935" i="14"/>
  <c r="AD935" i="14"/>
  <c r="AA935" i="14"/>
  <c r="V935" i="14"/>
  <c r="U935" i="14"/>
  <c r="T935" i="14"/>
  <c r="O935" i="14"/>
  <c r="N935" i="14"/>
  <c r="AF934" i="14"/>
  <c r="AE934" i="14"/>
  <c r="AD934" i="14"/>
  <c r="AA934" i="14"/>
  <c r="V934" i="14"/>
  <c r="U934" i="14"/>
  <c r="T934" i="14"/>
  <c r="O934" i="14"/>
  <c r="N934" i="14"/>
  <c r="AF933" i="14"/>
  <c r="AE933" i="14"/>
  <c r="AD933" i="14"/>
  <c r="AA933" i="14"/>
  <c r="V933" i="14"/>
  <c r="U933" i="14"/>
  <c r="T933" i="14"/>
  <c r="O933" i="14"/>
  <c r="N933" i="14"/>
  <c r="AF932" i="14"/>
  <c r="AE932" i="14"/>
  <c r="AD932" i="14"/>
  <c r="AA932" i="14"/>
  <c r="V932" i="14"/>
  <c r="U932" i="14"/>
  <c r="T932" i="14"/>
  <c r="O932" i="14"/>
  <c r="N932" i="14"/>
  <c r="AF931" i="14"/>
  <c r="AE931" i="14"/>
  <c r="AD931" i="14"/>
  <c r="AA931" i="14"/>
  <c r="V931" i="14"/>
  <c r="U931" i="14"/>
  <c r="T931" i="14"/>
  <c r="O931" i="14"/>
  <c r="N931" i="14"/>
  <c r="AF930" i="14"/>
  <c r="AE930" i="14"/>
  <c r="AD930" i="14"/>
  <c r="AA930" i="14"/>
  <c r="V930" i="14"/>
  <c r="U930" i="14"/>
  <c r="T930" i="14"/>
  <c r="O930" i="14"/>
  <c r="N930" i="14"/>
  <c r="AF929" i="14"/>
  <c r="AE929" i="14"/>
  <c r="AD929" i="14"/>
  <c r="AA929" i="14"/>
  <c r="V929" i="14"/>
  <c r="U929" i="14"/>
  <c r="T929" i="14"/>
  <c r="O929" i="14"/>
  <c r="N929" i="14"/>
  <c r="AF928" i="14"/>
  <c r="AE928" i="14"/>
  <c r="AD928" i="14"/>
  <c r="AA928" i="14"/>
  <c r="V928" i="14"/>
  <c r="U928" i="14"/>
  <c r="T928" i="14"/>
  <c r="O928" i="14"/>
  <c r="N928" i="14"/>
  <c r="AF927" i="14"/>
  <c r="AE927" i="14"/>
  <c r="AD927" i="14"/>
  <c r="AA927" i="14"/>
  <c r="V927" i="14"/>
  <c r="U927" i="14"/>
  <c r="T927" i="14"/>
  <c r="O927" i="14"/>
  <c r="N927" i="14"/>
  <c r="AF926" i="14"/>
  <c r="AE926" i="14"/>
  <c r="AD926" i="14"/>
  <c r="AA926" i="14"/>
  <c r="V926" i="14"/>
  <c r="U926" i="14"/>
  <c r="T926" i="14"/>
  <c r="O926" i="14"/>
  <c r="N926" i="14"/>
  <c r="AF925" i="14"/>
  <c r="AE925" i="14"/>
  <c r="AD925" i="14"/>
  <c r="AA925" i="14"/>
  <c r="V925" i="14"/>
  <c r="U925" i="14"/>
  <c r="T925" i="14"/>
  <c r="O925" i="14"/>
  <c r="N925" i="14"/>
  <c r="AF924" i="14"/>
  <c r="AE924" i="14"/>
  <c r="AD924" i="14"/>
  <c r="AA924" i="14"/>
  <c r="V924" i="14"/>
  <c r="U924" i="14"/>
  <c r="T924" i="14"/>
  <c r="O924" i="14"/>
  <c r="N924" i="14"/>
  <c r="AF923" i="14"/>
  <c r="AE923" i="14"/>
  <c r="AD923" i="14"/>
  <c r="AA923" i="14"/>
  <c r="V923" i="14"/>
  <c r="U923" i="14"/>
  <c r="T923" i="14"/>
  <c r="O923" i="14"/>
  <c r="N923" i="14"/>
  <c r="AF922" i="14"/>
  <c r="AE922" i="14"/>
  <c r="AD922" i="14"/>
  <c r="AA922" i="14"/>
  <c r="V922" i="14"/>
  <c r="U922" i="14"/>
  <c r="T922" i="14"/>
  <c r="O922" i="14"/>
  <c r="N922" i="14"/>
  <c r="AF921" i="14"/>
  <c r="AE921" i="14"/>
  <c r="AD921" i="14"/>
  <c r="AA921" i="14"/>
  <c r="V921" i="14"/>
  <c r="U921" i="14"/>
  <c r="T921" i="14"/>
  <c r="O921" i="14"/>
  <c r="N921" i="14"/>
  <c r="AF920" i="14"/>
  <c r="AE920" i="14"/>
  <c r="AD920" i="14"/>
  <c r="AA920" i="14"/>
  <c r="V920" i="14"/>
  <c r="U920" i="14"/>
  <c r="T920" i="14"/>
  <c r="O920" i="14"/>
  <c r="N920" i="14"/>
  <c r="AF919" i="14"/>
  <c r="AE919" i="14"/>
  <c r="AD919" i="14"/>
  <c r="AA919" i="14"/>
  <c r="V919" i="14"/>
  <c r="U919" i="14"/>
  <c r="T919" i="14"/>
  <c r="O919" i="14"/>
  <c r="N919" i="14"/>
  <c r="AF918" i="14"/>
  <c r="AE918" i="14"/>
  <c r="AD918" i="14"/>
  <c r="AA918" i="14"/>
  <c r="V918" i="14"/>
  <c r="U918" i="14"/>
  <c r="T918" i="14"/>
  <c r="O918" i="14"/>
  <c r="N918" i="14"/>
  <c r="AF917" i="14"/>
  <c r="AE917" i="14"/>
  <c r="AD917" i="14"/>
  <c r="AA917" i="14"/>
  <c r="V917" i="14"/>
  <c r="U917" i="14"/>
  <c r="T917" i="14"/>
  <c r="O917" i="14"/>
  <c r="N917" i="14"/>
  <c r="AF916" i="14"/>
  <c r="AE916" i="14"/>
  <c r="AD916" i="14"/>
  <c r="AA916" i="14"/>
  <c r="V916" i="14"/>
  <c r="U916" i="14"/>
  <c r="T916" i="14"/>
  <c r="O916" i="14"/>
  <c r="N916" i="14"/>
  <c r="AF915" i="14"/>
  <c r="AE915" i="14"/>
  <c r="AD915" i="14"/>
  <c r="AA915" i="14"/>
  <c r="V915" i="14"/>
  <c r="U915" i="14"/>
  <c r="T915" i="14"/>
  <c r="O915" i="14"/>
  <c r="N915" i="14"/>
  <c r="AF914" i="14"/>
  <c r="AE914" i="14"/>
  <c r="AD914" i="14"/>
  <c r="AA914" i="14"/>
  <c r="V914" i="14"/>
  <c r="U914" i="14"/>
  <c r="T914" i="14"/>
  <c r="O914" i="14"/>
  <c r="N914" i="14"/>
  <c r="AF913" i="14"/>
  <c r="AE913" i="14"/>
  <c r="AD913" i="14"/>
  <c r="AA913" i="14"/>
  <c r="V913" i="14"/>
  <c r="U913" i="14"/>
  <c r="T913" i="14"/>
  <c r="O913" i="14"/>
  <c r="N913" i="14"/>
  <c r="AF912" i="14"/>
  <c r="AE912" i="14"/>
  <c r="AD912" i="14"/>
  <c r="AA912" i="14"/>
  <c r="V912" i="14"/>
  <c r="U912" i="14"/>
  <c r="T912" i="14"/>
  <c r="O912" i="14"/>
  <c r="N912" i="14"/>
  <c r="AF911" i="14"/>
  <c r="AE911" i="14"/>
  <c r="AD911" i="14"/>
  <c r="AA911" i="14"/>
  <c r="V911" i="14"/>
  <c r="U911" i="14"/>
  <c r="T911" i="14"/>
  <c r="O911" i="14"/>
  <c r="N911" i="14"/>
  <c r="AF910" i="14"/>
  <c r="AE910" i="14"/>
  <c r="AD910" i="14"/>
  <c r="AA910" i="14"/>
  <c r="V910" i="14"/>
  <c r="U910" i="14"/>
  <c r="T910" i="14"/>
  <c r="O910" i="14"/>
  <c r="N910" i="14"/>
  <c r="AF909" i="14"/>
  <c r="AE909" i="14"/>
  <c r="AD909" i="14"/>
  <c r="AB909" i="14" s="1"/>
  <c r="AA909" i="14"/>
  <c r="V909" i="14"/>
  <c r="U909" i="14"/>
  <c r="T909" i="14"/>
  <c r="O909" i="14"/>
  <c r="N909" i="14"/>
  <c r="AF908" i="14"/>
  <c r="AE908" i="14"/>
  <c r="AD908" i="14"/>
  <c r="AA908" i="14"/>
  <c r="V908" i="14"/>
  <c r="U908" i="14"/>
  <c r="T908" i="14"/>
  <c r="O908" i="14"/>
  <c r="N908" i="14"/>
  <c r="AF907" i="14"/>
  <c r="AE907" i="14"/>
  <c r="AD907" i="14"/>
  <c r="AA907" i="14"/>
  <c r="V907" i="14"/>
  <c r="U907" i="14"/>
  <c r="T907" i="14"/>
  <c r="O907" i="14"/>
  <c r="N907" i="14"/>
  <c r="AF906" i="14"/>
  <c r="AE906" i="14"/>
  <c r="AD906" i="14"/>
  <c r="AA906" i="14"/>
  <c r="V906" i="14"/>
  <c r="U906" i="14"/>
  <c r="T906" i="14"/>
  <c r="O906" i="14"/>
  <c r="N906" i="14"/>
  <c r="AF905" i="14"/>
  <c r="AE905" i="14"/>
  <c r="AD905" i="14"/>
  <c r="AA905" i="14"/>
  <c r="V905" i="14"/>
  <c r="U905" i="14"/>
  <c r="T905" i="14"/>
  <c r="O905" i="14"/>
  <c r="N905" i="14"/>
  <c r="AF904" i="14"/>
  <c r="AE904" i="14"/>
  <c r="AD904" i="14"/>
  <c r="AA904" i="14"/>
  <c r="V904" i="14"/>
  <c r="U904" i="14"/>
  <c r="T904" i="14"/>
  <c r="O904" i="14"/>
  <c r="N904" i="14"/>
  <c r="AF903" i="14"/>
  <c r="AE903" i="14"/>
  <c r="AD903" i="14"/>
  <c r="AA903" i="14"/>
  <c r="V903" i="14"/>
  <c r="U903" i="14"/>
  <c r="T903" i="14"/>
  <c r="O903" i="14"/>
  <c r="N903" i="14"/>
  <c r="AF902" i="14"/>
  <c r="AE902" i="14"/>
  <c r="AD902" i="14"/>
  <c r="AA902" i="14"/>
  <c r="V902" i="14"/>
  <c r="U902" i="14"/>
  <c r="T902" i="14"/>
  <c r="O902" i="14"/>
  <c r="N902" i="14"/>
  <c r="AF901" i="14"/>
  <c r="AE901" i="14"/>
  <c r="AD901" i="14"/>
  <c r="AA901" i="14"/>
  <c r="V901" i="14"/>
  <c r="U901" i="14"/>
  <c r="T901" i="14"/>
  <c r="O901" i="14"/>
  <c r="N901" i="14"/>
  <c r="AF900" i="14"/>
  <c r="AE900" i="14"/>
  <c r="AD900" i="14"/>
  <c r="AA900" i="14"/>
  <c r="V900" i="14"/>
  <c r="U900" i="14"/>
  <c r="T900" i="14"/>
  <c r="O900" i="14"/>
  <c r="N900" i="14"/>
  <c r="AF899" i="14"/>
  <c r="AE899" i="14"/>
  <c r="AD899" i="14"/>
  <c r="AB899" i="14" s="1"/>
  <c r="AA899" i="14"/>
  <c r="V899" i="14"/>
  <c r="U899" i="14"/>
  <c r="T899" i="14"/>
  <c r="O899" i="14"/>
  <c r="N899" i="14"/>
  <c r="AF898" i="14"/>
  <c r="AE898" i="14"/>
  <c r="AD898" i="14"/>
  <c r="AA898" i="14"/>
  <c r="V898" i="14"/>
  <c r="U898" i="14"/>
  <c r="T898" i="14"/>
  <c r="O898" i="14"/>
  <c r="N898" i="14"/>
  <c r="AF897" i="14"/>
  <c r="AE897" i="14"/>
  <c r="AD897" i="14"/>
  <c r="AA897" i="14"/>
  <c r="V897" i="14"/>
  <c r="U897" i="14"/>
  <c r="T897" i="14"/>
  <c r="O897" i="14"/>
  <c r="N897" i="14"/>
  <c r="AF896" i="14"/>
  <c r="AE896" i="14"/>
  <c r="AD896" i="14"/>
  <c r="AA896" i="14"/>
  <c r="V896" i="14"/>
  <c r="U896" i="14"/>
  <c r="T896" i="14"/>
  <c r="O896" i="14"/>
  <c r="N896" i="14"/>
  <c r="AF895" i="14"/>
  <c r="AE895" i="14"/>
  <c r="AD895" i="14"/>
  <c r="AA895" i="14"/>
  <c r="V895" i="14"/>
  <c r="U895" i="14"/>
  <c r="T895" i="14"/>
  <c r="O895" i="14"/>
  <c r="N895" i="14"/>
  <c r="AF894" i="14"/>
  <c r="AE894" i="14"/>
  <c r="AD894" i="14"/>
  <c r="AA894" i="14"/>
  <c r="V894" i="14"/>
  <c r="U894" i="14"/>
  <c r="T894" i="14"/>
  <c r="O894" i="14"/>
  <c r="N894" i="14"/>
  <c r="AF893" i="14"/>
  <c r="AE893" i="14"/>
  <c r="AD893" i="14"/>
  <c r="AA893" i="14"/>
  <c r="V893" i="14"/>
  <c r="U893" i="14"/>
  <c r="T893" i="14"/>
  <c r="O893" i="14"/>
  <c r="N893" i="14"/>
  <c r="AF892" i="14"/>
  <c r="AE892" i="14"/>
  <c r="AD892" i="14"/>
  <c r="AA892" i="14"/>
  <c r="V892" i="14"/>
  <c r="U892" i="14"/>
  <c r="T892" i="14"/>
  <c r="O892" i="14"/>
  <c r="N892" i="14"/>
  <c r="AF891" i="14"/>
  <c r="AE891" i="14"/>
  <c r="AD891" i="14"/>
  <c r="AA891" i="14"/>
  <c r="V891" i="14"/>
  <c r="U891" i="14"/>
  <c r="T891" i="14"/>
  <c r="O891" i="14"/>
  <c r="N891" i="14"/>
  <c r="AF890" i="14"/>
  <c r="AE890" i="14"/>
  <c r="AD890" i="14"/>
  <c r="AA890" i="14"/>
  <c r="V890" i="14"/>
  <c r="U890" i="14"/>
  <c r="T890" i="14"/>
  <c r="O890" i="14"/>
  <c r="N890" i="14"/>
  <c r="AF889" i="14"/>
  <c r="AE889" i="14"/>
  <c r="AD889" i="14"/>
  <c r="AA889" i="14"/>
  <c r="V889" i="14"/>
  <c r="U889" i="14"/>
  <c r="T889" i="14"/>
  <c r="O889" i="14"/>
  <c r="N889" i="14"/>
  <c r="AF888" i="14"/>
  <c r="AE888" i="14"/>
  <c r="AD888" i="14"/>
  <c r="AA888" i="14"/>
  <c r="V888" i="14"/>
  <c r="U888" i="14"/>
  <c r="T888" i="14"/>
  <c r="O888" i="14"/>
  <c r="N888" i="14"/>
  <c r="AF887" i="14"/>
  <c r="AE887" i="14"/>
  <c r="AD887" i="14"/>
  <c r="AA887" i="14"/>
  <c r="V887" i="14"/>
  <c r="U887" i="14"/>
  <c r="T887" i="14"/>
  <c r="O887" i="14"/>
  <c r="N887" i="14"/>
  <c r="AF886" i="14"/>
  <c r="AE886" i="14"/>
  <c r="AD886" i="14"/>
  <c r="AA886" i="14"/>
  <c r="V886" i="14"/>
  <c r="U886" i="14"/>
  <c r="T886" i="14"/>
  <c r="O886" i="14"/>
  <c r="N886" i="14"/>
  <c r="AF885" i="14"/>
  <c r="AE885" i="14"/>
  <c r="AD885" i="14"/>
  <c r="AA885" i="14"/>
  <c r="V885" i="14"/>
  <c r="U885" i="14"/>
  <c r="T885" i="14"/>
  <c r="O885" i="14"/>
  <c r="N885" i="14"/>
  <c r="AF884" i="14"/>
  <c r="AE884" i="14"/>
  <c r="AD884" i="14"/>
  <c r="AA884" i="14"/>
  <c r="V884" i="14"/>
  <c r="U884" i="14"/>
  <c r="T884" i="14"/>
  <c r="O884" i="14"/>
  <c r="N884" i="14"/>
  <c r="AF883" i="14"/>
  <c r="AE883" i="14"/>
  <c r="AD883" i="14"/>
  <c r="AA883" i="14"/>
  <c r="V883" i="14"/>
  <c r="U883" i="14"/>
  <c r="T883" i="14"/>
  <c r="O883" i="14"/>
  <c r="N883" i="14"/>
  <c r="AF882" i="14"/>
  <c r="AE882" i="14"/>
  <c r="AD882" i="14"/>
  <c r="AA882" i="14"/>
  <c r="V882" i="14"/>
  <c r="U882" i="14"/>
  <c r="T882" i="14"/>
  <c r="O882" i="14"/>
  <c r="N882" i="14"/>
  <c r="AF881" i="14"/>
  <c r="AE881" i="14"/>
  <c r="AD881" i="14"/>
  <c r="AA881" i="14"/>
  <c r="V881" i="14"/>
  <c r="U881" i="14"/>
  <c r="T881" i="14"/>
  <c r="O881" i="14"/>
  <c r="N881" i="14"/>
  <c r="AF880" i="14"/>
  <c r="AE880" i="14"/>
  <c r="AD880" i="14"/>
  <c r="AA880" i="14"/>
  <c r="V880" i="14"/>
  <c r="U880" i="14"/>
  <c r="T880" i="14"/>
  <c r="O880" i="14"/>
  <c r="N880" i="14"/>
  <c r="AF879" i="14"/>
  <c r="AE879" i="14"/>
  <c r="AD879" i="14"/>
  <c r="AA879" i="14"/>
  <c r="V879" i="14"/>
  <c r="U879" i="14"/>
  <c r="T879" i="14"/>
  <c r="O879" i="14"/>
  <c r="N879" i="14"/>
  <c r="AF878" i="14"/>
  <c r="AE878" i="14"/>
  <c r="AD878" i="14"/>
  <c r="AA878" i="14"/>
  <c r="V878" i="14"/>
  <c r="U878" i="14"/>
  <c r="T878" i="14"/>
  <c r="O878" i="14"/>
  <c r="N878" i="14"/>
  <c r="AF877" i="14"/>
  <c r="AE877" i="14"/>
  <c r="AD877" i="14"/>
  <c r="AB877" i="14" s="1"/>
  <c r="AA877" i="14"/>
  <c r="V877" i="14"/>
  <c r="U877" i="14"/>
  <c r="T877" i="14"/>
  <c r="O877" i="14"/>
  <c r="N877" i="14"/>
  <c r="AF876" i="14"/>
  <c r="AE876" i="14"/>
  <c r="AD876" i="14"/>
  <c r="AA876" i="14"/>
  <c r="V876" i="14"/>
  <c r="U876" i="14"/>
  <c r="T876" i="14"/>
  <c r="O876" i="14"/>
  <c r="N876" i="14"/>
  <c r="AF875" i="14"/>
  <c r="AE875" i="14"/>
  <c r="AD875" i="14"/>
  <c r="AA875" i="14"/>
  <c r="V875" i="14"/>
  <c r="U875" i="14"/>
  <c r="T875" i="14"/>
  <c r="O875" i="14"/>
  <c r="N875" i="14"/>
  <c r="AF874" i="14"/>
  <c r="AE874" i="14"/>
  <c r="AD874" i="14"/>
  <c r="AC874" i="14" s="1"/>
  <c r="AA874" i="14"/>
  <c r="V874" i="14"/>
  <c r="U874" i="14"/>
  <c r="T874" i="14"/>
  <c r="O874" i="14"/>
  <c r="N874" i="14"/>
  <c r="AF873" i="14"/>
  <c r="AE873" i="14"/>
  <c r="AD873" i="14"/>
  <c r="AA873" i="14"/>
  <c r="V873" i="14"/>
  <c r="U873" i="14"/>
  <c r="T873" i="14"/>
  <c r="O873" i="14"/>
  <c r="N873" i="14"/>
  <c r="AF872" i="14"/>
  <c r="AE872" i="14"/>
  <c r="AD872" i="14"/>
  <c r="AA872" i="14"/>
  <c r="V872" i="14"/>
  <c r="U872" i="14"/>
  <c r="T872" i="14"/>
  <c r="O872" i="14"/>
  <c r="N872" i="14"/>
  <c r="AF871" i="14"/>
  <c r="AE871" i="14"/>
  <c r="AD871" i="14"/>
  <c r="AA871" i="14"/>
  <c r="V871" i="14"/>
  <c r="U871" i="14"/>
  <c r="T871" i="14"/>
  <c r="O871" i="14"/>
  <c r="N871" i="14"/>
  <c r="AF870" i="14"/>
  <c r="AE870" i="14"/>
  <c r="AD870" i="14"/>
  <c r="AA870" i="14"/>
  <c r="V870" i="14"/>
  <c r="U870" i="14"/>
  <c r="T870" i="14"/>
  <c r="O870" i="14"/>
  <c r="N870" i="14"/>
  <c r="AF869" i="14"/>
  <c r="AE869" i="14"/>
  <c r="AD869" i="14"/>
  <c r="AA869" i="14"/>
  <c r="V869" i="14"/>
  <c r="U869" i="14"/>
  <c r="T869" i="14"/>
  <c r="O869" i="14"/>
  <c r="N869" i="14"/>
  <c r="AF868" i="14"/>
  <c r="AE868" i="14"/>
  <c r="AD868" i="14"/>
  <c r="AA868" i="14"/>
  <c r="V868" i="14"/>
  <c r="U868" i="14"/>
  <c r="T868" i="14"/>
  <c r="O868" i="14"/>
  <c r="N868" i="14"/>
  <c r="AF867" i="14"/>
  <c r="AE867" i="14"/>
  <c r="AD867" i="14"/>
  <c r="AA867" i="14"/>
  <c r="V867" i="14"/>
  <c r="U867" i="14"/>
  <c r="T867" i="14"/>
  <c r="O867" i="14"/>
  <c r="N867" i="14"/>
  <c r="AF866" i="14"/>
  <c r="AE866" i="14"/>
  <c r="AD866" i="14"/>
  <c r="AA866" i="14"/>
  <c r="V866" i="14"/>
  <c r="U866" i="14"/>
  <c r="T866" i="14"/>
  <c r="O866" i="14"/>
  <c r="N866" i="14"/>
  <c r="AF865" i="14"/>
  <c r="AE865" i="14"/>
  <c r="AD865" i="14"/>
  <c r="AA865" i="14"/>
  <c r="V865" i="14"/>
  <c r="U865" i="14"/>
  <c r="T865" i="14"/>
  <c r="O865" i="14"/>
  <c r="N865" i="14"/>
  <c r="AF864" i="14"/>
  <c r="AE864" i="14"/>
  <c r="AD864" i="14"/>
  <c r="AA864" i="14"/>
  <c r="V864" i="14"/>
  <c r="U864" i="14"/>
  <c r="T864" i="14"/>
  <c r="O864" i="14"/>
  <c r="N864" i="14"/>
  <c r="AF863" i="14"/>
  <c r="AE863" i="14"/>
  <c r="AD863" i="14"/>
  <c r="AA863" i="14"/>
  <c r="V863" i="14"/>
  <c r="U863" i="14"/>
  <c r="T863" i="14"/>
  <c r="O863" i="14"/>
  <c r="N863" i="14"/>
  <c r="AF862" i="14"/>
  <c r="AE862" i="14"/>
  <c r="AD862" i="14"/>
  <c r="AA862" i="14"/>
  <c r="V862" i="14"/>
  <c r="U862" i="14"/>
  <c r="T862" i="14"/>
  <c r="O862" i="14"/>
  <c r="N862" i="14"/>
  <c r="AF861" i="14"/>
  <c r="AE861" i="14"/>
  <c r="AD861" i="14"/>
  <c r="AA861" i="14"/>
  <c r="V861" i="14"/>
  <c r="U861" i="14"/>
  <c r="T861" i="14"/>
  <c r="O861" i="14"/>
  <c r="N861" i="14"/>
  <c r="AF860" i="14"/>
  <c r="AE860" i="14"/>
  <c r="AD860" i="14"/>
  <c r="AA860" i="14"/>
  <c r="V860" i="14"/>
  <c r="U860" i="14"/>
  <c r="T860" i="14"/>
  <c r="O860" i="14"/>
  <c r="N860" i="14"/>
  <c r="AF859" i="14"/>
  <c r="AE859" i="14"/>
  <c r="AD859" i="14"/>
  <c r="AA859" i="14"/>
  <c r="V859" i="14"/>
  <c r="U859" i="14"/>
  <c r="T859" i="14"/>
  <c r="O859" i="14"/>
  <c r="N859" i="14"/>
  <c r="AF858" i="14"/>
  <c r="AE858" i="14"/>
  <c r="AD858" i="14"/>
  <c r="AA858" i="14"/>
  <c r="V858" i="14"/>
  <c r="U858" i="14"/>
  <c r="T858" i="14"/>
  <c r="O858" i="14"/>
  <c r="N858" i="14"/>
  <c r="AF857" i="14"/>
  <c r="AE857" i="14"/>
  <c r="AD857" i="14"/>
  <c r="AA857" i="14"/>
  <c r="V857" i="14"/>
  <c r="U857" i="14"/>
  <c r="T857" i="14"/>
  <c r="O857" i="14"/>
  <c r="N857" i="14"/>
  <c r="AF856" i="14"/>
  <c r="AE856" i="14"/>
  <c r="AD856" i="14"/>
  <c r="AA856" i="14"/>
  <c r="V856" i="14"/>
  <c r="U856" i="14"/>
  <c r="T856" i="14"/>
  <c r="O856" i="14"/>
  <c r="N856" i="14"/>
  <c r="AF855" i="14"/>
  <c r="AE855" i="14"/>
  <c r="AD855" i="14"/>
  <c r="AA855" i="14"/>
  <c r="V855" i="14"/>
  <c r="U855" i="14"/>
  <c r="T855" i="14"/>
  <c r="O855" i="14"/>
  <c r="N855" i="14"/>
  <c r="AF854" i="14"/>
  <c r="AE854" i="14"/>
  <c r="AD854" i="14"/>
  <c r="AA854" i="14"/>
  <c r="V854" i="14"/>
  <c r="U854" i="14"/>
  <c r="T854" i="14"/>
  <c r="O854" i="14"/>
  <c r="N854" i="14"/>
  <c r="AF853" i="14"/>
  <c r="AE853" i="14"/>
  <c r="AD853" i="14"/>
  <c r="AA853" i="14"/>
  <c r="V853" i="14"/>
  <c r="U853" i="14"/>
  <c r="T853" i="14"/>
  <c r="O853" i="14"/>
  <c r="N853" i="14"/>
  <c r="AF852" i="14"/>
  <c r="AE852" i="14"/>
  <c r="AD852" i="14"/>
  <c r="AA852" i="14"/>
  <c r="V852" i="14"/>
  <c r="U852" i="14"/>
  <c r="T852" i="14"/>
  <c r="O852" i="14"/>
  <c r="N852" i="14"/>
  <c r="AF851" i="14"/>
  <c r="AE851" i="14"/>
  <c r="AD851" i="14"/>
  <c r="AA851" i="14"/>
  <c r="V851" i="14"/>
  <c r="U851" i="14"/>
  <c r="T851" i="14"/>
  <c r="O851" i="14"/>
  <c r="N851" i="14"/>
  <c r="AF850" i="14"/>
  <c r="AE850" i="14"/>
  <c r="AD850" i="14"/>
  <c r="AA850" i="14"/>
  <c r="V850" i="14"/>
  <c r="U850" i="14"/>
  <c r="T850" i="14"/>
  <c r="O850" i="14"/>
  <c r="N850" i="14"/>
  <c r="AF849" i="14"/>
  <c r="AE849" i="14"/>
  <c r="AD849" i="14"/>
  <c r="AA849" i="14"/>
  <c r="V849" i="14"/>
  <c r="U849" i="14"/>
  <c r="T849" i="14"/>
  <c r="O849" i="14"/>
  <c r="N849" i="14"/>
  <c r="AF848" i="14"/>
  <c r="AE848" i="14"/>
  <c r="AD848" i="14"/>
  <c r="AA848" i="14"/>
  <c r="V848" i="14"/>
  <c r="U848" i="14"/>
  <c r="T848" i="14"/>
  <c r="O848" i="14"/>
  <c r="N848" i="14"/>
  <c r="AF847" i="14"/>
  <c r="AE847" i="14"/>
  <c r="AD847" i="14"/>
  <c r="AA847" i="14"/>
  <c r="V847" i="14"/>
  <c r="U847" i="14"/>
  <c r="T847" i="14"/>
  <c r="O847" i="14"/>
  <c r="N847" i="14"/>
  <c r="AF846" i="14"/>
  <c r="AE846" i="14"/>
  <c r="AD846" i="14"/>
  <c r="AA846" i="14"/>
  <c r="V846" i="14"/>
  <c r="U846" i="14"/>
  <c r="T846" i="14"/>
  <c r="O846" i="14"/>
  <c r="N846" i="14"/>
  <c r="AF845" i="14"/>
  <c r="AE845" i="14"/>
  <c r="AD845" i="14"/>
  <c r="AA845" i="14"/>
  <c r="V845" i="14"/>
  <c r="U845" i="14"/>
  <c r="T845" i="14"/>
  <c r="O845" i="14"/>
  <c r="N845" i="14"/>
  <c r="AF844" i="14"/>
  <c r="AE844" i="14"/>
  <c r="AD844" i="14"/>
  <c r="AA844" i="14"/>
  <c r="V844" i="14"/>
  <c r="U844" i="14"/>
  <c r="T844" i="14"/>
  <c r="O844" i="14"/>
  <c r="N844" i="14"/>
  <c r="AF843" i="14"/>
  <c r="AE843" i="14"/>
  <c r="AD843" i="14"/>
  <c r="AA843" i="14"/>
  <c r="V843" i="14"/>
  <c r="U843" i="14"/>
  <c r="T843" i="14"/>
  <c r="O843" i="14"/>
  <c r="N843" i="14"/>
  <c r="AF842" i="14"/>
  <c r="AE842" i="14"/>
  <c r="AD842" i="14"/>
  <c r="AA842" i="14"/>
  <c r="V842" i="14"/>
  <c r="U842" i="14"/>
  <c r="T842" i="14"/>
  <c r="O842" i="14"/>
  <c r="N842" i="14"/>
  <c r="AF841" i="14"/>
  <c r="AE841" i="14"/>
  <c r="AD841" i="14"/>
  <c r="AA841" i="14"/>
  <c r="V841" i="14"/>
  <c r="U841" i="14"/>
  <c r="T841" i="14"/>
  <c r="O841" i="14"/>
  <c r="N841" i="14"/>
  <c r="AF840" i="14"/>
  <c r="AE840" i="14"/>
  <c r="AD840" i="14"/>
  <c r="AA840" i="14"/>
  <c r="V840" i="14"/>
  <c r="U840" i="14"/>
  <c r="T840" i="14"/>
  <c r="O840" i="14"/>
  <c r="N840" i="14"/>
  <c r="AF839" i="14"/>
  <c r="AE839" i="14"/>
  <c r="AD839" i="14"/>
  <c r="AA839" i="14"/>
  <c r="V839" i="14"/>
  <c r="U839" i="14"/>
  <c r="T839" i="14"/>
  <c r="O839" i="14"/>
  <c r="N839" i="14"/>
  <c r="AF838" i="14"/>
  <c r="AE838" i="14"/>
  <c r="AD838" i="14"/>
  <c r="AA838" i="14"/>
  <c r="V838" i="14"/>
  <c r="U838" i="14"/>
  <c r="T838" i="14"/>
  <c r="O838" i="14"/>
  <c r="N838" i="14"/>
  <c r="AF837" i="14"/>
  <c r="AE837" i="14"/>
  <c r="AD837" i="14"/>
  <c r="AA837" i="14"/>
  <c r="V837" i="14"/>
  <c r="U837" i="14"/>
  <c r="T837" i="14"/>
  <c r="O837" i="14"/>
  <c r="N837" i="14"/>
  <c r="AF836" i="14"/>
  <c r="AE836" i="14"/>
  <c r="AD836" i="14"/>
  <c r="AA836" i="14"/>
  <c r="V836" i="14"/>
  <c r="U836" i="14"/>
  <c r="T836" i="14"/>
  <c r="O836" i="14"/>
  <c r="N836" i="14"/>
  <c r="AF835" i="14"/>
  <c r="AE835" i="14"/>
  <c r="AD835" i="14"/>
  <c r="AA835" i="14"/>
  <c r="V835" i="14"/>
  <c r="U835" i="14"/>
  <c r="T835" i="14"/>
  <c r="O835" i="14"/>
  <c r="N835" i="14"/>
  <c r="AF834" i="14"/>
  <c r="AE834" i="14"/>
  <c r="AD834" i="14"/>
  <c r="AA834" i="14"/>
  <c r="V834" i="14"/>
  <c r="U834" i="14"/>
  <c r="T834" i="14"/>
  <c r="O834" i="14"/>
  <c r="N834" i="14"/>
  <c r="AF833" i="14"/>
  <c r="AE833" i="14"/>
  <c r="AD833" i="14"/>
  <c r="AA833" i="14"/>
  <c r="V833" i="14"/>
  <c r="U833" i="14"/>
  <c r="T833" i="14"/>
  <c r="O833" i="14"/>
  <c r="N833" i="14"/>
  <c r="AF832" i="14"/>
  <c r="AE832" i="14"/>
  <c r="AD832" i="14"/>
  <c r="AA832" i="14"/>
  <c r="V832" i="14"/>
  <c r="U832" i="14"/>
  <c r="T832" i="14"/>
  <c r="O832" i="14"/>
  <c r="N832" i="14"/>
  <c r="AF831" i="14"/>
  <c r="AE831" i="14"/>
  <c r="AD831" i="14"/>
  <c r="AA831" i="14"/>
  <c r="V831" i="14"/>
  <c r="U831" i="14"/>
  <c r="T831" i="14"/>
  <c r="O831" i="14"/>
  <c r="N831" i="14"/>
  <c r="AF830" i="14"/>
  <c r="AE830" i="14"/>
  <c r="AD830" i="14"/>
  <c r="AA830" i="14"/>
  <c r="V830" i="14"/>
  <c r="U830" i="14"/>
  <c r="T830" i="14"/>
  <c r="O830" i="14"/>
  <c r="N830" i="14"/>
  <c r="AF829" i="14"/>
  <c r="AE829" i="14"/>
  <c r="AD829" i="14"/>
  <c r="AA829" i="14"/>
  <c r="V829" i="14"/>
  <c r="U829" i="14"/>
  <c r="T829" i="14"/>
  <c r="O829" i="14"/>
  <c r="N829" i="14"/>
  <c r="AF828" i="14"/>
  <c r="AE828" i="14"/>
  <c r="AD828" i="14"/>
  <c r="AA828" i="14"/>
  <c r="V828" i="14"/>
  <c r="U828" i="14"/>
  <c r="T828" i="14"/>
  <c r="O828" i="14"/>
  <c r="N828" i="14"/>
  <c r="AF827" i="14"/>
  <c r="AE827" i="14"/>
  <c r="AD827" i="14"/>
  <c r="AA827" i="14"/>
  <c r="V827" i="14"/>
  <c r="U827" i="14"/>
  <c r="T827" i="14"/>
  <c r="O827" i="14"/>
  <c r="N827" i="14"/>
  <c r="AF826" i="14"/>
  <c r="AE826" i="14"/>
  <c r="AD826" i="14"/>
  <c r="AA826" i="14"/>
  <c r="V826" i="14"/>
  <c r="U826" i="14"/>
  <c r="T826" i="14"/>
  <c r="O826" i="14"/>
  <c r="N826" i="14"/>
  <c r="AF825" i="14"/>
  <c r="AE825" i="14"/>
  <c r="AD825" i="14"/>
  <c r="AA825" i="14"/>
  <c r="V825" i="14"/>
  <c r="U825" i="14"/>
  <c r="T825" i="14"/>
  <c r="O825" i="14"/>
  <c r="N825" i="14"/>
  <c r="AF824" i="14"/>
  <c r="AE824" i="14"/>
  <c r="AD824" i="14"/>
  <c r="AA824" i="14"/>
  <c r="V824" i="14"/>
  <c r="U824" i="14"/>
  <c r="T824" i="14"/>
  <c r="O824" i="14"/>
  <c r="N824" i="14"/>
  <c r="AF823" i="14"/>
  <c r="AE823" i="14"/>
  <c r="AD823" i="14"/>
  <c r="AA823" i="14"/>
  <c r="V823" i="14"/>
  <c r="U823" i="14"/>
  <c r="T823" i="14"/>
  <c r="O823" i="14"/>
  <c r="N823" i="14"/>
  <c r="AF822" i="14"/>
  <c r="AE822" i="14"/>
  <c r="AD822" i="14"/>
  <c r="AA822" i="14"/>
  <c r="V822" i="14"/>
  <c r="U822" i="14"/>
  <c r="T822" i="14"/>
  <c r="O822" i="14"/>
  <c r="N822" i="14"/>
  <c r="AF821" i="14"/>
  <c r="AE821" i="14"/>
  <c r="AD821" i="14"/>
  <c r="AA821" i="14"/>
  <c r="V821" i="14"/>
  <c r="U821" i="14"/>
  <c r="T821" i="14"/>
  <c r="O821" i="14"/>
  <c r="N821" i="14"/>
  <c r="AF820" i="14"/>
  <c r="AE820" i="14"/>
  <c r="AD820" i="14"/>
  <c r="AA820" i="14"/>
  <c r="V820" i="14"/>
  <c r="U820" i="14"/>
  <c r="T820" i="14"/>
  <c r="O820" i="14"/>
  <c r="N820" i="14"/>
  <c r="AF819" i="14"/>
  <c r="AE819" i="14"/>
  <c r="AD819" i="14"/>
  <c r="AA819" i="14"/>
  <c r="V819" i="14"/>
  <c r="U819" i="14"/>
  <c r="T819" i="14"/>
  <c r="O819" i="14"/>
  <c r="N819" i="14"/>
  <c r="AF818" i="14"/>
  <c r="AE818" i="14"/>
  <c r="AD818" i="14"/>
  <c r="AA818" i="14"/>
  <c r="V818" i="14"/>
  <c r="U818" i="14"/>
  <c r="T818" i="14"/>
  <c r="O818" i="14"/>
  <c r="N818" i="14"/>
  <c r="AF817" i="14"/>
  <c r="AE817" i="14"/>
  <c r="AD817" i="14"/>
  <c r="AA817" i="14"/>
  <c r="V817" i="14"/>
  <c r="U817" i="14"/>
  <c r="T817" i="14"/>
  <c r="O817" i="14"/>
  <c r="N817" i="14"/>
  <c r="AF816" i="14"/>
  <c r="AE816" i="14"/>
  <c r="AD816" i="14"/>
  <c r="AA816" i="14"/>
  <c r="V816" i="14"/>
  <c r="U816" i="14"/>
  <c r="T816" i="14"/>
  <c r="O816" i="14"/>
  <c r="N816" i="14"/>
  <c r="AF815" i="14"/>
  <c r="AE815" i="14"/>
  <c r="AD815" i="14"/>
  <c r="AA815" i="14"/>
  <c r="V815" i="14"/>
  <c r="U815" i="14"/>
  <c r="T815" i="14"/>
  <c r="O815" i="14"/>
  <c r="N815" i="14"/>
  <c r="AF814" i="14"/>
  <c r="AE814" i="14"/>
  <c r="AD814" i="14"/>
  <c r="AA814" i="14"/>
  <c r="V814" i="14"/>
  <c r="U814" i="14"/>
  <c r="T814" i="14"/>
  <c r="O814" i="14"/>
  <c r="N814" i="14"/>
  <c r="AF813" i="14"/>
  <c r="AE813" i="14"/>
  <c r="AD813" i="14"/>
  <c r="AA813" i="14"/>
  <c r="V813" i="14"/>
  <c r="U813" i="14"/>
  <c r="T813" i="14"/>
  <c r="O813" i="14"/>
  <c r="N813" i="14"/>
  <c r="AF812" i="14"/>
  <c r="AE812" i="14"/>
  <c r="AD812" i="14"/>
  <c r="AA812" i="14"/>
  <c r="V812" i="14"/>
  <c r="U812" i="14"/>
  <c r="T812" i="14"/>
  <c r="O812" i="14"/>
  <c r="N812" i="14"/>
  <c r="AF811" i="14"/>
  <c r="AE811" i="14"/>
  <c r="AD811" i="14"/>
  <c r="AA811" i="14"/>
  <c r="V811" i="14"/>
  <c r="U811" i="14"/>
  <c r="T811" i="14"/>
  <c r="O811" i="14"/>
  <c r="N811" i="14"/>
  <c r="AF810" i="14"/>
  <c r="AE810" i="14"/>
  <c r="AD810" i="14"/>
  <c r="AA810" i="14"/>
  <c r="V810" i="14"/>
  <c r="U810" i="14"/>
  <c r="T810" i="14"/>
  <c r="O810" i="14"/>
  <c r="N810" i="14"/>
  <c r="AF809" i="14"/>
  <c r="AE809" i="14"/>
  <c r="AD809" i="14"/>
  <c r="AA809" i="14"/>
  <c r="V809" i="14"/>
  <c r="U809" i="14"/>
  <c r="T809" i="14"/>
  <c r="O809" i="14"/>
  <c r="N809" i="14"/>
  <c r="AF808" i="14"/>
  <c r="AE808" i="14"/>
  <c r="AD808" i="14"/>
  <c r="AA808" i="14"/>
  <c r="V808" i="14"/>
  <c r="U808" i="14"/>
  <c r="T808" i="14"/>
  <c r="O808" i="14"/>
  <c r="N808" i="14"/>
  <c r="AF807" i="14"/>
  <c r="AE807" i="14"/>
  <c r="AD807" i="14"/>
  <c r="AA807" i="14"/>
  <c r="V807" i="14"/>
  <c r="U807" i="14"/>
  <c r="T807" i="14"/>
  <c r="O807" i="14"/>
  <c r="N807" i="14"/>
  <c r="AF806" i="14"/>
  <c r="AE806" i="14"/>
  <c r="AD806" i="14"/>
  <c r="AA806" i="14"/>
  <c r="V806" i="14"/>
  <c r="U806" i="14"/>
  <c r="T806" i="14"/>
  <c r="O806" i="14"/>
  <c r="N806" i="14"/>
  <c r="AF805" i="14"/>
  <c r="AE805" i="14"/>
  <c r="AD805" i="14"/>
  <c r="AA805" i="14"/>
  <c r="V805" i="14"/>
  <c r="U805" i="14"/>
  <c r="T805" i="14"/>
  <c r="O805" i="14"/>
  <c r="N805" i="14"/>
  <c r="AF804" i="14"/>
  <c r="AE804" i="14"/>
  <c r="AD804" i="14"/>
  <c r="AA804" i="14"/>
  <c r="V804" i="14"/>
  <c r="U804" i="14"/>
  <c r="T804" i="14"/>
  <c r="O804" i="14"/>
  <c r="N804" i="14"/>
  <c r="AF803" i="14"/>
  <c r="AE803" i="14"/>
  <c r="AD803" i="14"/>
  <c r="AA803" i="14"/>
  <c r="V803" i="14"/>
  <c r="U803" i="14"/>
  <c r="T803" i="14"/>
  <c r="O803" i="14"/>
  <c r="N803" i="14"/>
  <c r="AF802" i="14"/>
  <c r="AE802" i="14"/>
  <c r="AD802" i="14"/>
  <c r="AA802" i="14"/>
  <c r="V802" i="14"/>
  <c r="U802" i="14"/>
  <c r="T802" i="14"/>
  <c r="O802" i="14"/>
  <c r="N802" i="14"/>
  <c r="AF801" i="14"/>
  <c r="AE801" i="14"/>
  <c r="AD801" i="14"/>
  <c r="AA801" i="14"/>
  <c r="V801" i="14"/>
  <c r="U801" i="14"/>
  <c r="T801" i="14"/>
  <c r="O801" i="14"/>
  <c r="N801" i="14"/>
  <c r="AF800" i="14"/>
  <c r="AE800" i="14"/>
  <c r="AD800" i="14"/>
  <c r="AA800" i="14"/>
  <c r="V800" i="14"/>
  <c r="U800" i="14"/>
  <c r="T800" i="14"/>
  <c r="O800" i="14"/>
  <c r="N800" i="14"/>
  <c r="AF799" i="14"/>
  <c r="AE799" i="14"/>
  <c r="AD799" i="14"/>
  <c r="AA799" i="14"/>
  <c r="V799" i="14"/>
  <c r="U799" i="14"/>
  <c r="T799" i="14"/>
  <c r="O799" i="14"/>
  <c r="N799" i="14"/>
  <c r="AF798" i="14"/>
  <c r="AE798" i="14"/>
  <c r="AD798" i="14"/>
  <c r="AA798" i="14"/>
  <c r="V798" i="14"/>
  <c r="U798" i="14"/>
  <c r="T798" i="14"/>
  <c r="O798" i="14"/>
  <c r="N798" i="14"/>
  <c r="AF797" i="14"/>
  <c r="AE797" i="14"/>
  <c r="AD797" i="14"/>
  <c r="AA797" i="14"/>
  <c r="V797" i="14"/>
  <c r="U797" i="14"/>
  <c r="T797" i="14"/>
  <c r="O797" i="14"/>
  <c r="N797" i="14"/>
  <c r="AF796" i="14"/>
  <c r="AE796" i="14"/>
  <c r="AD796" i="14"/>
  <c r="AA796" i="14"/>
  <c r="V796" i="14"/>
  <c r="U796" i="14"/>
  <c r="T796" i="14"/>
  <c r="O796" i="14"/>
  <c r="N796" i="14"/>
  <c r="AF795" i="14"/>
  <c r="AE795" i="14"/>
  <c r="AD795" i="14"/>
  <c r="AA795" i="14"/>
  <c r="V795" i="14"/>
  <c r="U795" i="14"/>
  <c r="T795" i="14"/>
  <c r="O795" i="14"/>
  <c r="N795" i="14"/>
  <c r="AF794" i="14"/>
  <c r="AE794" i="14"/>
  <c r="AD794" i="14"/>
  <c r="AA794" i="14"/>
  <c r="V794" i="14"/>
  <c r="U794" i="14"/>
  <c r="T794" i="14"/>
  <c r="O794" i="14"/>
  <c r="N794" i="14"/>
  <c r="AF793" i="14"/>
  <c r="AE793" i="14"/>
  <c r="AD793" i="14"/>
  <c r="AA793" i="14"/>
  <c r="V793" i="14"/>
  <c r="U793" i="14"/>
  <c r="T793" i="14"/>
  <c r="O793" i="14"/>
  <c r="N793" i="14"/>
  <c r="AF792" i="14"/>
  <c r="AE792" i="14"/>
  <c r="AD792" i="14"/>
  <c r="AA792" i="14"/>
  <c r="V792" i="14"/>
  <c r="U792" i="14"/>
  <c r="T792" i="14"/>
  <c r="O792" i="14"/>
  <c r="N792" i="14"/>
  <c r="AF791" i="14"/>
  <c r="AE791" i="14"/>
  <c r="AD791" i="14"/>
  <c r="AA791" i="14"/>
  <c r="V791" i="14"/>
  <c r="U791" i="14"/>
  <c r="T791" i="14"/>
  <c r="O791" i="14"/>
  <c r="N791" i="14"/>
  <c r="AF790" i="14"/>
  <c r="AE790" i="14"/>
  <c r="AD790" i="14"/>
  <c r="AA790" i="14"/>
  <c r="V790" i="14"/>
  <c r="U790" i="14"/>
  <c r="T790" i="14"/>
  <c r="O790" i="14"/>
  <c r="N790" i="14"/>
  <c r="AF789" i="14"/>
  <c r="AE789" i="14"/>
  <c r="AD789" i="14"/>
  <c r="AA789" i="14"/>
  <c r="V789" i="14"/>
  <c r="U789" i="14"/>
  <c r="T789" i="14"/>
  <c r="O789" i="14"/>
  <c r="N789" i="14"/>
  <c r="AF788" i="14"/>
  <c r="AE788" i="14"/>
  <c r="AD788" i="14"/>
  <c r="AA788" i="14"/>
  <c r="V788" i="14"/>
  <c r="U788" i="14"/>
  <c r="T788" i="14"/>
  <c r="O788" i="14"/>
  <c r="N788" i="14"/>
  <c r="AF787" i="14"/>
  <c r="AE787" i="14"/>
  <c r="AD787" i="14"/>
  <c r="AA787" i="14"/>
  <c r="V787" i="14"/>
  <c r="U787" i="14"/>
  <c r="T787" i="14"/>
  <c r="O787" i="14"/>
  <c r="N787" i="14"/>
  <c r="AF786" i="14"/>
  <c r="AE786" i="14"/>
  <c r="AD786" i="14"/>
  <c r="AA786" i="14"/>
  <c r="V786" i="14"/>
  <c r="U786" i="14"/>
  <c r="T786" i="14"/>
  <c r="O786" i="14"/>
  <c r="N786" i="14"/>
  <c r="AF785" i="14"/>
  <c r="AE785" i="14"/>
  <c r="AD785" i="14"/>
  <c r="AA785" i="14"/>
  <c r="V785" i="14"/>
  <c r="U785" i="14"/>
  <c r="T785" i="14"/>
  <c r="O785" i="14"/>
  <c r="N785" i="14"/>
  <c r="AF784" i="14"/>
  <c r="AE784" i="14"/>
  <c r="AD784" i="14"/>
  <c r="AA784" i="14"/>
  <c r="V784" i="14"/>
  <c r="U784" i="14"/>
  <c r="T784" i="14"/>
  <c r="O784" i="14"/>
  <c r="N784" i="14"/>
  <c r="AF783" i="14"/>
  <c r="AE783" i="14"/>
  <c r="AD783" i="14"/>
  <c r="AA783" i="14"/>
  <c r="V783" i="14"/>
  <c r="U783" i="14"/>
  <c r="T783" i="14"/>
  <c r="O783" i="14"/>
  <c r="N783" i="14"/>
  <c r="AF782" i="14"/>
  <c r="AE782" i="14"/>
  <c r="AD782" i="14"/>
  <c r="AA782" i="14"/>
  <c r="V782" i="14"/>
  <c r="U782" i="14"/>
  <c r="T782" i="14"/>
  <c r="O782" i="14"/>
  <c r="N782" i="14"/>
  <c r="AF781" i="14"/>
  <c r="AE781" i="14"/>
  <c r="AD781" i="14"/>
  <c r="AA781" i="14"/>
  <c r="V781" i="14"/>
  <c r="U781" i="14"/>
  <c r="T781" i="14"/>
  <c r="O781" i="14"/>
  <c r="N781" i="14"/>
  <c r="AF780" i="14"/>
  <c r="AE780" i="14"/>
  <c r="AD780" i="14"/>
  <c r="AA780" i="14"/>
  <c r="V780" i="14"/>
  <c r="U780" i="14"/>
  <c r="T780" i="14"/>
  <c r="O780" i="14"/>
  <c r="N780" i="14"/>
  <c r="AF779" i="14"/>
  <c r="AE779" i="14"/>
  <c r="AD779" i="14"/>
  <c r="AA779" i="14"/>
  <c r="V779" i="14"/>
  <c r="U779" i="14"/>
  <c r="T779" i="14"/>
  <c r="O779" i="14"/>
  <c r="N779" i="14"/>
  <c r="AF778" i="14"/>
  <c r="AE778" i="14"/>
  <c r="AD778" i="14"/>
  <c r="AA778" i="14"/>
  <c r="V778" i="14"/>
  <c r="U778" i="14"/>
  <c r="T778" i="14"/>
  <c r="O778" i="14"/>
  <c r="N778" i="14"/>
  <c r="AF777" i="14"/>
  <c r="AE777" i="14"/>
  <c r="AD777" i="14"/>
  <c r="AA777" i="14"/>
  <c r="V777" i="14"/>
  <c r="U777" i="14"/>
  <c r="T777" i="14"/>
  <c r="O777" i="14"/>
  <c r="N777" i="14"/>
  <c r="AF776" i="14"/>
  <c r="AE776" i="14"/>
  <c r="AD776" i="14"/>
  <c r="AA776" i="14"/>
  <c r="V776" i="14"/>
  <c r="U776" i="14"/>
  <c r="T776" i="14"/>
  <c r="O776" i="14"/>
  <c r="N776" i="14"/>
  <c r="AF775" i="14"/>
  <c r="AE775" i="14"/>
  <c r="AD775" i="14"/>
  <c r="AA775" i="14"/>
  <c r="V775" i="14"/>
  <c r="U775" i="14"/>
  <c r="T775" i="14"/>
  <c r="O775" i="14"/>
  <c r="N775" i="14"/>
  <c r="AF774" i="14"/>
  <c r="AE774" i="14"/>
  <c r="AD774" i="14"/>
  <c r="AA774" i="14"/>
  <c r="V774" i="14"/>
  <c r="U774" i="14"/>
  <c r="T774" i="14"/>
  <c r="O774" i="14"/>
  <c r="N774" i="14"/>
  <c r="AF773" i="14"/>
  <c r="AE773" i="14"/>
  <c r="AD773" i="14"/>
  <c r="AA773" i="14"/>
  <c r="V773" i="14"/>
  <c r="U773" i="14"/>
  <c r="T773" i="14"/>
  <c r="O773" i="14"/>
  <c r="N773" i="14"/>
  <c r="AF772" i="14"/>
  <c r="AE772" i="14"/>
  <c r="AD772" i="14"/>
  <c r="AA772" i="14"/>
  <c r="V772" i="14"/>
  <c r="U772" i="14"/>
  <c r="T772" i="14"/>
  <c r="O772" i="14"/>
  <c r="N772" i="14"/>
  <c r="AF771" i="14"/>
  <c r="AE771" i="14"/>
  <c r="AD771" i="14"/>
  <c r="AA771" i="14"/>
  <c r="V771" i="14"/>
  <c r="U771" i="14"/>
  <c r="T771" i="14"/>
  <c r="O771" i="14"/>
  <c r="N771" i="14"/>
  <c r="AF770" i="14"/>
  <c r="AE770" i="14"/>
  <c r="AD770" i="14"/>
  <c r="AA770" i="14"/>
  <c r="V770" i="14"/>
  <c r="U770" i="14"/>
  <c r="T770" i="14"/>
  <c r="O770" i="14"/>
  <c r="N770" i="14"/>
  <c r="AF769" i="14"/>
  <c r="AE769" i="14"/>
  <c r="AD769" i="14"/>
  <c r="AA769" i="14"/>
  <c r="V769" i="14"/>
  <c r="U769" i="14"/>
  <c r="T769" i="14"/>
  <c r="O769" i="14"/>
  <c r="N769" i="14"/>
  <c r="AF768" i="14"/>
  <c r="AE768" i="14"/>
  <c r="AD768" i="14"/>
  <c r="AA768" i="14"/>
  <c r="V768" i="14"/>
  <c r="U768" i="14"/>
  <c r="T768" i="14"/>
  <c r="O768" i="14"/>
  <c r="N768" i="14"/>
  <c r="AF767" i="14"/>
  <c r="AE767" i="14"/>
  <c r="AD767" i="14"/>
  <c r="AA767" i="14"/>
  <c r="V767" i="14"/>
  <c r="U767" i="14"/>
  <c r="T767" i="14"/>
  <c r="O767" i="14"/>
  <c r="N767" i="14"/>
  <c r="AF766" i="14"/>
  <c r="AE766" i="14"/>
  <c r="AD766" i="14"/>
  <c r="AA766" i="14"/>
  <c r="V766" i="14"/>
  <c r="U766" i="14"/>
  <c r="T766" i="14"/>
  <c r="O766" i="14"/>
  <c r="N766" i="14"/>
  <c r="AF765" i="14"/>
  <c r="AE765" i="14"/>
  <c r="AD765" i="14"/>
  <c r="AA765" i="14"/>
  <c r="V765" i="14"/>
  <c r="U765" i="14"/>
  <c r="T765" i="14"/>
  <c r="O765" i="14"/>
  <c r="N765" i="14"/>
  <c r="AF764" i="14"/>
  <c r="AE764" i="14"/>
  <c r="AD764" i="14"/>
  <c r="AA764" i="14"/>
  <c r="V764" i="14"/>
  <c r="U764" i="14"/>
  <c r="T764" i="14"/>
  <c r="O764" i="14"/>
  <c r="N764" i="14"/>
  <c r="AF763" i="14"/>
  <c r="AE763" i="14"/>
  <c r="AD763" i="14"/>
  <c r="AA763" i="14"/>
  <c r="V763" i="14"/>
  <c r="U763" i="14"/>
  <c r="T763" i="14"/>
  <c r="O763" i="14"/>
  <c r="N763" i="14"/>
  <c r="AF762" i="14"/>
  <c r="AE762" i="14"/>
  <c r="AD762" i="14"/>
  <c r="AA762" i="14"/>
  <c r="V762" i="14"/>
  <c r="U762" i="14"/>
  <c r="T762" i="14"/>
  <c r="O762" i="14"/>
  <c r="N762" i="14"/>
  <c r="AF761" i="14"/>
  <c r="AE761" i="14"/>
  <c r="AD761" i="14"/>
  <c r="AA761" i="14"/>
  <c r="V761" i="14"/>
  <c r="U761" i="14"/>
  <c r="T761" i="14"/>
  <c r="O761" i="14"/>
  <c r="N761" i="14"/>
  <c r="AF760" i="14"/>
  <c r="AE760" i="14"/>
  <c r="AD760" i="14"/>
  <c r="AA760" i="14"/>
  <c r="V760" i="14"/>
  <c r="U760" i="14"/>
  <c r="T760" i="14"/>
  <c r="O760" i="14"/>
  <c r="N760" i="14"/>
  <c r="AF759" i="14"/>
  <c r="AE759" i="14"/>
  <c r="AD759" i="14"/>
  <c r="AA759" i="14"/>
  <c r="V759" i="14"/>
  <c r="U759" i="14"/>
  <c r="T759" i="14"/>
  <c r="O759" i="14"/>
  <c r="N759" i="14"/>
  <c r="AF758" i="14"/>
  <c r="AE758" i="14"/>
  <c r="AD758" i="14"/>
  <c r="AA758" i="14"/>
  <c r="V758" i="14"/>
  <c r="U758" i="14"/>
  <c r="T758" i="14"/>
  <c r="O758" i="14"/>
  <c r="N758" i="14"/>
  <c r="AF757" i="14"/>
  <c r="AE757" i="14"/>
  <c r="AD757" i="14"/>
  <c r="AA757" i="14"/>
  <c r="V757" i="14"/>
  <c r="U757" i="14"/>
  <c r="T757" i="14"/>
  <c r="O757" i="14"/>
  <c r="N757" i="14"/>
  <c r="AF756" i="14"/>
  <c r="AE756" i="14"/>
  <c r="AD756" i="14"/>
  <c r="AA756" i="14"/>
  <c r="V756" i="14"/>
  <c r="U756" i="14"/>
  <c r="T756" i="14"/>
  <c r="O756" i="14"/>
  <c r="N756" i="14"/>
  <c r="AF755" i="14"/>
  <c r="AE755" i="14"/>
  <c r="AD755" i="14"/>
  <c r="AA755" i="14"/>
  <c r="V755" i="14"/>
  <c r="U755" i="14"/>
  <c r="T755" i="14"/>
  <c r="O755" i="14"/>
  <c r="N755" i="14"/>
  <c r="AF754" i="14"/>
  <c r="AE754" i="14"/>
  <c r="AD754" i="14"/>
  <c r="AA754" i="14"/>
  <c r="V754" i="14"/>
  <c r="U754" i="14"/>
  <c r="T754" i="14"/>
  <c r="O754" i="14"/>
  <c r="N754" i="14"/>
  <c r="AF753" i="14"/>
  <c r="AE753" i="14"/>
  <c r="AD753" i="14"/>
  <c r="AA753" i="14"/>
  <c r="V753" i="14"/>
  <c r="U753" i="14"/>
  <c r="T753" i="14"/>
  <c r="O753" i="14"/>
  <c r="N753" i="14"/>
  <c r="AF752" i="14"/>
  <c r="AE752" i="14"/>
  <c r="AD752" i="14"/>
  <c r="AA752" i="14"/>
  <c r="V752" i="14"/>
  <c r="U752" i="14"/>
  <c r="T752" i="14"/>
  <c r="O752" i="14"/>
  <c r="N752" i="14"/>
  <c r="AF751" i="14"/>
  <c r="AE751" i="14"/>
  <c r="AD751" i="14"/>
  <c r="AA751" i="14"/>
  <c r="V751" i="14"/>
  <c r="U751" i="14"/>
  <c r="T751" i="14"/>
  <c r="O751" i="14"/>
  <c r="N751" i="14"/>
  <c r="AF750" i="14"/>
  <c r="AE750" i="14"/>
  <c r="AD750" i="14"/>
  <c r="AA750" i="14"/>
  <c r="V750" i="14"/>
  <c r="U750" i="14"/>
  <c r="T750" i="14"/>
  <c r="O750" i="14"/>
  <c r="N750" i="14"/>
  <c r="AF749" i="14"/>
  <c r="AE749" i="14"/>
  <c r="AD749" i="14"/>
  <c r="AA749" i="14"/>
  <c r="V749" i="14"/>
  <c r="U749" i="14"/>
  <c r="T749" i="14"/>
  <c r="O749" i="14"/>
  <c r="N749" i="14"/>
  <c r="AF748" i="14"/>
  <c r="AE748" i="14"/>
  <c r="AD748" i="14"/>
  <c r="AA748" i="14"/>
  <c r="V748" i="14"/>
  <c r="U748" i="14"/>
  <c r="T748" i="14"/>
  <c r="O748" i="14"/>
  <c r="N748" i="14"/>
  <c r="AF747" i="14"/>
  <c r="AE747" i="14"/>
  <c r="AD747" i="14"/>
  <c r="AA747" i="14"/>
  <c r="V747" i="14"/>
  <c r="U747" i="14"/>
  <c r="T747" i="14"/>
  <c r="O747" i="14"/>
  <c r="N747" i="14"/>
  <c r="AF746" i="14"/>
  <c r="AE746" i="14"/>
  <c r="AD746" i="14"/>
  <c r="AA746" i="14"/>
  <c r="V746" i="14"/>
  <c r="U746" i="14"/>
  <c r="T746" i="14"/>
  <c r="O746" i="14"/>
  <c r="N746" i="14"/>
  <c r="AF745" i="14"/>
  <c r="AE745" i="14"/>
  <c r="AD745" i="14"/>
  <c r="AA745" i="14"/>
  <c r="V745" i="14"/>
  <c r="U745" i="14"/>
  <c r="T745" i="14"/>
  <c r="O745" i="14"/>
  <c r="N745" i="14"/>
  <c r="AF744" i="14"/>
  <c r="AE744" i="14"/>
  <c r="AD744" i="14"/>
  <c r="AA744" i="14"/>
  <c r="V744" i="14"/>
  <c r="U744" i="14"/>
  <c r="T744" i="14"/>
  <c r="O744" i="14"/>
  <c r="N744" i="14"/>
  <c r="AF743" i="14"/>
  <c r="AE743" i="14"/>
  <c r="AD743" i="14"/>
  <c r="AA743" i="14"/>
  <c r="V743" i="14"/>
  <c r="U743" i="14"/>
  <c r="T743" i="14"/>
  <c r="O743" i="14"/>
  <c r="N743" i="14"/>
  <c r="AF742" i="14"/>
  <c r="AE742" i="14"/>
  <c r="AD742" i="14"/>
  <c r="AA742" i="14"/>
  <c r="V742" i="14"/>
  <c r="U742" i="14"/>
  <c r="T742" i="14"/>
  <c r="O742" i="14"/>
  <c r="N742" i="14"/>
  <c r="AF741" i="14"/>
  <c r="AE741" i="14"/>
  <c r="AD741" i="14"/>
  <c r="AA741" i="14"/>
  <c r="V741" i="14"/>
  <c r="U741" i="14"/>
  <c r="T741" i="14"/>
  <c r="O741" i="14"/>
  <c r="N741" i="14"/>
  <c r="AF740" i="14"/>
  <c r="AE740" i="14"/>
  <c r="AD740" i="14"/>
  <c r="AA740" i="14"/>
  <c r="V740" i="14"/>
  <c r="U740" i="14"/>
  <c r="T740" i="14"/>
  <c r="O740" i="14"/>
  <c r="N740" i="14"/>
  <c r="AF739" i="14"/>
  <c r="AE739" i="14"/>
  <c r="AD739" i="14"/>
  <c r="AA739" i="14"/>
  <c r="V739" i="14"/>
  <c r="U739" i="14"/>
  <c r="T739" i="14"/>
  <c r="O739" i="14"/>
  <c r="N739" i="14"/>
  <c r="AF738" i="14"/>
  <c r="AE738" i="14"/>
  <c r="AD738" i="14"/>
  <c r="AA738" i="14"/>
  <c r="V738" i="14"/>
  <c r="U738" i="14"/>
  <c r="T738" i="14"/>
  <c r="O738" i="14"/>
  <c r="N738" i="14"/>
  <c r="AF737" i="14"/>
  <c r="AE737" i="14"/>
  <c r="AD737" i="14"/>
  <c r="AA737" i="14"/>
  <c r="V737" i="14"/>
  <c r="U737" i="14"/>
  <c r="T737" i="14"/>
  <c r="O737" i="14"/>
  <c r="N737" i="14"/>
  <c r="AF736" i="14"/>
  <c r="AE736" i="14"/>
  <c r="AD736" i="14"/>
  <c r="AA736" i="14"/>
  <c r="V736" i="14"/>
  <c r="U736" i="14"/>
  <c r="T736" i="14"/>
  <c r="O736" i="14"/>
  <c r="N736" i="14"/>
  <c r="AF735" i="14"/>
  <c r="AE735" i="14"/>
  <c r="AD735" i="14"/>
  <c r="AA735" i="14"/>
  <c r="V735" i="14"/>
  <c r="U735" i="14"/>
  <c r="T735" i="14"/>
  <c r="O735" i="14"/>
  <c r="N735" i="14"/>
  <c r="AF734" i="14"/>
  <c r="AE734" i="14"/>
  <c r="AD734" i="14"/>
  <c r="AA734" i="14"/>
  <c r="V734" i="14"/>
  <c r="U734" i="14"/>
  <c r="T734" i="14"/>
  <c r="O734" i="14"/>
  <c r="N734" i="14"/>
  <c r="AF733" i="14"/>
  <c r="AE733" i="14"/>
  <c r="AD733" i="14"/>
  <c r="AA733" i="14"/>
  <c r="V733" i="14"/>
  <c r="U733" i="14"/>
  <c r="T733" i="14"/>
  <c r="O733" i="14"/>
  <c r="N733" i="14"/>
  <c r="AF732" i="14"/>
  <c r="AE732" i="14"/>
  <c r="AD732" i="14"/>
  <c r="AA732" i="14"/>
  <c r="V732" i="14"/>
  <c r="U732" i="14"/>
  <c r="T732" i="14"/>
  <c r="O732" i="14"/>
  <c r="N732" i="14"/>
  <c r="AF731" i="14"/>
  <c r="AE731" i="14"/>
  <c r="AD731" i="14"/>
  <c r="AA731" i="14"/>
  <c r="V731" i="14"/>
  <c r="U731" i="14"/>
  <c r="T731" i="14"/>
  <c r="O731" i="14"/>
  <c r="N731" i="14"/>
  <c r="AF730" i="14"/>
  <c r="AE730" i="14"/>
  <c r="AD730" i="14"/>
  <c r="AA730" i="14"/>
  <c r="V730" i="14"/>
  <c r="U730" i="14"/>
  <c r="T730" i="14"/>
  <c r="O730" i="14"/>
  <c r="N730" i="14"/>
  <c r="AF729" i="14"/>
  <c r="AE729" i="14"/>
  <c r="AD729" i="14"/>
  <c r="AA729" i="14"/>
  <c r="V729" i="14"/>
  <c r="U729" i="14"/>
  <c r="T729" i="14"/>
  <c r="O729" i="14"/>
  <c r="N729" i="14"/>
  <c r="AF728" i="14"/>
  <c r="AE728" i="14"/>
  <c r="AD728" i="14"/>
  <c r="AA728" i="14"/>
  <c r="V728" i="14"/>
  <c r="U728" i="14"/>
  <c r="T728" i="14"/>
  <c r="O728" i="14"/>
  <c r="N728" i="14"/>
  <c r="AF727" i="14"/>
  <c r="AE727" i="14"/>
  <c r="AD727" i="14"/>
  <c r="AA727" i="14"/>
  <c r="V727" i="14"/>
  <c r="U727" i="14"/>
  <c r="T727" i="14"/>
  <c r="O727" i="14"/>
  <c r="N727" i="14"/>
  <c r="AF726" i="14"/>
  <c r="AE726" i="14"/>
  <c r="AD726" i="14"/>
  <c r="AA726" i="14"/>
  <c r="V726" i="14"/>
  <c r="U726" i="14"/>
  <c r="T726" i="14"/>
  <c r="O726" i="14"/>
  <c r="N726" i="14"/>
  <c r="AF725" i="14"/>
  <c r="AE725" i="14"/>
  <c r="AD725" i="14"/>
  <c r="AA725" i="14"/>
  <c r="V725" i="14"/>
  <c r="U725" i="14"/>
  <c r="T725" i="14"/>
  <c r="O725" i="14"/>
  <c r="N725" i="14"/>
  <c r="AF724" i="14"/>
  <c r="AE724" i="14"/>
  <c r="AD724" i="14"/>
  <c r="AA724" i="14"/>
  <c r="V724" i="14"/>
  <c r="U724" i="14"/>
  <c r="T724" i="14"/>
  <c r="O724" i="14"/>
  <c r="N724" i="14"/>
  <c r="AF723" i="14"/>
  <c r="AE723" i="14"/>
  <c r="AD723" i="14"/>
  <c r="AA723" i="14"/>
  <c r="V723" i="14"/>
  <c r="U723" i="14"/>
  <c r="T723" i="14"/>
  <c r="O723" i="14"/>
  <c r="N723" i="14"/>
  <c r="AF722" i="14"/>
  <c r="AE722" i="14"/>
  <c r="AD722" i="14"/>
  <c r="AA722" i="14"/>
  <c r="V722" i="14"/>
  <c r="U722" i="14"/>
  <c r="T722" i="14"/>
  <c r="O722" i="14"/>
  <c r="N722" i="14"/>
  <c r="AF721" i="14"/>
  <c r="AE721" i="14"/>
  <c r="AD721" i="14"/>
  <c r="AA721" i="14"/>
  <c r="V721" i="14"/>
  <c r="U721" i="14"/>
  <c r="T721" i="14"/>
  <c r="O721" i="14"/>
  <c r="N721" i="14"/>
  <c r="AF720" i="14"/>
  <c r="AE720" i="14"/>
  <c r="AD720" i="14"/>
  <c r="AA720" i="14"/>
  <c r="V720" i="14"/>
  <c r="U720" i="14"/>
  <c r="T720" i="14"/>
  <c r="O720" i="14"/>
  <c r="N720" i="14"/>
  <c r="AF719" i="14"/>
  <c r="AE719" i="14"/>
  <c r="AD719" i="14"/>
  <c r="AA719" i="14"/>
  <c r="V719" i="14"/>
  <c r="U719" i="14"/>
  <c r="T719" i="14"/>
  <c r="O719" i="14"/>
  <c r="N719" i="14"/>
  <c r="AF718" i="14"/>
  <c r="AE718" i="14"/>
  <c r="AD718" i="14"/>
  <c r="AA718" i="14"/>
  <c r="V718" i="14"/>
  <c r="U718" i="14"/>
  <c r="T718" i="14"/>
  <c r="O718" i="14"/>
  <c r="N718" i="14"/>
  <c r="AF717" i="14"/>
  <c r="AE717" i="14"/>
  <c r="AD717" i="14"/>
  <c r="AA717" i="14"/>
  <c r="V717" i="14"/>
  <c r="U717" i="14"/>
  <c r="T717" i="14"/>
  <c r="O717" i="14"/>
  <c r="N717" i="14"/>
  <c r="AF716" i="14"/>
  <c r="AE716" i="14"/>
  <c r="AD716" i="14"/>
  <c r="AA716" i="14"/>
  <c r="V716" i="14"/>
  <c r="U716" i="14"/>
  <c r="T716" i="14"/>
  <c r="O716" i="14"/>
  <c r="N716" i="14"/>
  <c r="AF715" i="14"/>
  <c r="AE715" i="14"/>
  <c r="AD715" i="14"/>
  <c r="AA715" i="14"/>
  <c r="V715" i="14"/>
  <c r="U715" i="14"/>
  <c r="T715" i="14"/>
  <c r="O715" i="14"/>
  <c r="N715" i="14"/>
  <c r="AF714" i="14"/>
  <c r="AE714" i="14"/>
  <c r="AD714" i="14"/>
  <c r="AA714" i="14"/>
  <c r="V714" i="14"/>
  <c r="U714" i="14"/>
  <c r="T714" i="14"/>
  <c r="O714" i="14"/>
  <c r="N714" i="14"/>
  <c r="AF713" i="14"/>
  <c r="AE713" i="14"/>
  <c r="AD713" i="14"/>
  <c r="AA713" i="14"/>
  <c r="V713" i="14"/>
  <c r="U713" i="14"/>
  <c r="T713" i="14"/>
  <c r="O713" i="14"/>
  <c r="N713" i="14"/>
  <c r="AF712" i="14"/>
  <c r="AE712" i="14"/>
  <c r="AD712" i="14"/>
  <c r="AA712" i="14"/>
  <c r="V712" i="14"/>
  <c r="U712" i="14"/>
  <c r="T712" i="14"/>
  <c r="O712" i="14"/>
  <c r="N712" i="14"/>
  <c r="AF711" i="14"/>
  <c r="AE711" i="14"/>
  <c r="AD711" i="14"/>
  <c r="AA711" i="14"/>
  <c r="V711" i="14"/>
  <c r="U711" i="14"/>
  <c r="T711" i="14"/>
  <c r="O711" i="14"/>
  <c r="N711" i="14"/>
  <c r="AF710" i="14"/>
  <c r="AE710" i="14"/>
  <c r="AD710" i="14"/>
  <c r="AA710" i="14"/>
  <c r="V710" i="14"/>
  <c r="U710" i="14"/>
  <c r="T710" i="14"/>
  <c r="O710" i="14"/>
  <c r="N710" i="14"/>
  <c r="AF709" i="14"/>
  <c r="AE709" i="14"/>
  <c r="AD709" i="14"/>
  <c r="AA709" i="14"/>
  <c r="V709" i="14"/>
  <c r="U709" i="14"/>
  <c r="T709" i="14"/>
  <c r="O709" i="14"/>
  <c r="N709" i="14"/>
  <c r="AF708" i="14"/>
  <c r="AE708" i="14"/>
  <c r="AD708" i="14"/>
  <c r="AA708" i="14"/>
  <c r="V708" i="14"/>
  <c r="U708" i="14"/>
  <c r="T708" i="14"/>
  <c r="O708" i="14"/>
  <c r="N708" i="14"/>
  <c r="AF707" i="14"/>
  <c r="AE707" i="14"/>
  <c r="AD707" i="14"/>
  <c r="AA707" i="14"/>
  <c r="V707" i="14"/>
  <c r="U707" i="14"/>
  <c r="T707" i="14"/>
  <c r="O707" i="14"/>
  <c r="N707" i="14"/>
  <c r="AF706" i="14"/>
  <c r="AE706" i="14"/>
  <c r="AD706" i="14"/>
  <c r="AA706" i="14"/>
  <c r="V706" i="14"/>
  <c r="U706" i="14"/>
  <c r="T706" i="14"/>
  <c r="O706" i="14"/>
  <c r="N706" i="14"/>
  <c r="AF705" i="14"/>
  <c r="AE705" i="14"/>
  <c r="AD705" i="14"/>
  <c r="AA705" i="14"/>
  <c r="V705" i="14"/>
  <c r="U705" i="14"/>
  <c r="T705" i="14"/>
  <c r="O705" i="14"/>
  <c r="N705" i="14"/>
  <c r="AF704" i="14"/>
  <c r="AE704" i="14"/>
  <c r="AD704" i="14"/>
  <c r="AA704" i="14"/>
  <c r="V704" i="14"/>
  <c r="U704" i="14"/>
  <c r="T704" i="14"/>
  <c r="O704" i="14"/>
  <c r="N704" i="14"/>
  <c r="AF703" i="14"/>
  <c r="AE703" i="14"/>
  <c r="AD703" i="14"/>
  <c r="AA703" i="14"/>
  <c r="V703" i="14"/>
  <c r="U703" i="14"/>
  <c r="T703" i="14"/>
  <c r="O703" i="14"/>
  <c r="N703" i="14"/>
  <c r="AF702" i="14"/>
  <c r="AE702" i="14"/>
  <c r="AD702" i="14"/>
  <c r="AA702" i="14"/>
  <c r="V702" i="14"/>
  <c r="U702" i="14"/>
  <c r="T702" i="14"/>
  <c r="O702" i="14"/>
  <c r="N702" i="14"/>
  <c r="AF701" i="14"/>
  <c r="AE701" i="14"/>
  <c r="AD701" i="14"/>
  <c r="AA701" i="14"/>
  <c r="V701" i="14"/>
  <c r="U701" i="14"/>
  <c r="T701" i="14"/>
  <c r="O701" i="14"/>
  <c r="N701" i="14"/>
  <c r="AF700" i="14"/>
  <c r="AE700" i="14"/>
  <c r="AD700" i="14"/>
  <c r="AA700" i="14"/>
  <c r="V700" i="14"/>
  <c r="U700" i="14"/>
  <c r="T700" i="14"/>
  <c r="O700" i="14"/>
  <c r="N700" i="14"/>
  <c r="AF699" i="14"/>
  <c r="AE699" i="14"/>
  <c r="AD699" i="14"/>
  <c r="AA699" i="14"/>
  <c r="V699" i="14"/>
  <c r="U699" i="14"/>
  <c r="T699" i="14"/>
  <c r="O699" i="14"/>
  <c r="N699" i="14"/>
  <c r="AF698" i="14"/>
  <c r="AE698" i="14"/>
  <c r="AD698" i="14"/>
  <c r="AA698" i="14"/>
  <c r="V698" i="14"/>
  <c r="U698" i="14"/>
  <c r="T698" i="14"/>
  <c r="O698" i="14"/>
  <c r="N698" i="14"/>
  <c r="AF697" i="14"/>
  <c r="AE697" i="14"/>
  <c r="AD697" i="14"/>
  <c r="AA697" i="14"/>
  <c r="V697" i="14"/>
  <c r="U697" i="14"/>
  <c r="T697" i="14"/>
  <c r="O697" i="14"/>
  <c r="N697" i="14"/>
  <c r="AF696" i="14"/>
  <c r="AE696" i="14"/>
  <c r="AD696" i="14"/>
  <c r="AA696" i="14"/>
  <c r="V696" i="14"/>
  <c r="U696" i="14"/>
  <c r="T696" i="14"/>
  <c r="O696" i="14"/>
  <c r="N696" i="14"/>
  <c r="AF695" i="14"/>
  <c r="AE695" i="14"/>
  <c r="AD695" i="14"/>
  <c r="AA695" i="14"/>
  <c r="V695" i="14"/>
  <c r="U695" i="14"/>
  <c r="T695" i="14"/>
  <c r="O695" i="14"/>
  <c r="N695" i="14"/>
  <c r="AF694" i="14"/>
  <c r="AE694" i="14"/>
  <c r="AD694" i="14"/>
  <c r="AA694" i="14"/>
  <c r="V694" i="14"/>
  <c r="U694" i="14"/>
  <c r="T694" i="14"/>
  <c r="O694" i="14"/>
  <c r="N694" i="14"/>
  <c r="AF693" i="14"/>
  <c r="AE693" i="14"/>
  <c r="AD693" i="14"/>
  <c r="AA693" i="14"/>
  <c r="V693" i="14"/>
  <c r="U693" i="14"/>
  <c r="T693" i="14"/>
  <c r="O693" i="14"/>
  <c r="N693" i="14"/>
  <c r="AF692" i="14"/>
  <c r="AE692" i="14"/>
  <c r="AD692" i="14"/>
  <c r="AB692" i="14" s="1"/>
  <c r="AA692" i="14"/>
  <c r="V692" i="14"/>
  <c r="U692" i="14"/>
  <c r="T692" i="14"/>
  <c r="O692" i="14"/>
  <c r="N692" i="14"/>
  <c r="AF691" i="14"/>
  <c r="AE691" i="14"/>
  <c r="AD691" i="14"/>
  <c r="AA691" i="14"/>
  <c r="V691" i="14"/>
  <c r="U691" i="14"/>
  <c r="T691" i="14"/>
  <c r="O691" i="14"/>
  <c r="N691" i="14"/>
  <c r="AF690" i="14"/>
  <c r="AE690" i="14"/>
  <c r="AD690" i="14"/>
  <c r="AA690" i="14"/>
  <c r="V690" i="14"/>
  <c r="U690" i="14"/>
  <c r="T690" i="14"/>
  <c r="O690" i="14"/>
  <c r="N690" i="14"/>
  <c r="AF689" i="14"/>
  <c r="AE689" i="14"/>
  <c r="AD689" i="14"/>
  <c r="AB689" i="14" s="1"/>
  <c r="AA689" i="14"/>
  <c r="V689" i="14"/>
  <c r="U689" i="14"/>
  <c r="T689" i="14"/>
  <c r="O689" i="14"/>
  <c r="N689" i="14"/>
  <c r="AF688" i="14"/>
  <c r="AE688" i="14"/>
  <c r="AD688" i="14"/>
  <c r="AA688" i="14"/>
  <c r="V688" i="14"/>
  <c r="U688" i="14"/>
  <c r="T688" i="14"/>
  <c r="O688" i="14"/>
  <c r="N688" i="14"/>
  <c r="AF687" i="14"/>
  <c r="AE687" i="14"/>
  <c r="AD687" i="14"/>
  <c r="AA687" i="14"/>
  <c r="V687" i="14"/>
  <c r="U687" i="14"/>
  <c r="T687" i="14"/>
  <c r="O687" i="14"/>
  <c r="N687" i="14"/>
  <c r="AF686" i="14"/>
  <c r="AE686" i="14"/>
  <c r="AD686" i="14"/>
  <c r="AA686" i="14"/>
  <c r="V686" i="14"/>
  <c r="U686" i="14"/>
  <c r="T686" i="14"/>
  <c r="O686" i="14"/>
  <c r="N686" i="14"/>
  <c r="AF685" i="14"/>
  <c r="AE685" i="14"/>
  <c r="AD685" i="14"/>
  <c r="AA685" i="14"/>
  <c r="V685" i="14"/>
  <c r="U685" i="14"/>
  <c r="T685" i="14"/>
  <c r="O685" i="14"/>
  <c r="N685" i="14"/>
  <c r="AF684" i="14"/>
  <c r="AE684" i="14"/>
  <c r="AD684" i="14"/>
  <c r="AA684" i="14"/>
  <c r="V684" i="14"/>
  <c r="U684" i="14"/>
  <c r="T684" i="14"/>
  <c r="O684" i="14"/>
  <c r="N684" i="14"/>
  <c r="AF683" i="14"/>
  <c r="AE683" i="14"/>
  <c r="AD683" i="14"/>
  <c r="AA683" i="14"/>
  <c r="V683" i="14"/>
  <c r="U683" i="14"/>
  <c r="T683" i="14"/>
  <c r="O683" i="14"/>
  <c r="N683" i="14"/>
  <c r="AF682" i="14"/>
  <c r="AE682" i="14"/>
  <c r="AD682" i="14"/>
  <c r="AA682" i="14"/>
  <c r="V682" i="14"/>
  <c r="U682" i="14"/>
  <c r="T682" i="14"/>
  <c r="O682" i="14"/>
  <c r="N682" i="14"/>
  <c r="AF681" i="14"/>
  <c r="AE681" i="14"/>
  <c r="AD681" i="14"/>
  <c r="AA681" i="14"/>
  <c r="V681" i="14"/>
  <c r="U681" i="14"/>
  <c r="T681" i="14"/>
  <c r="O681" i="14"/>
  <c r="N681" i="14"/>
  <c r="AF680" i="14"/>
  <c r="AE680" i="14"/>
  <c r="AD680" i="14"/>
  <c r="AA680" i="14"/>
  <c r="V680" i="14"/>
  <c r="U680" i="14"/>
  <c r="T680" i="14"/>
  <c r="O680" i="14"/>
  <c r="N680" i="14"/>
  <c r="AF679" i="14"/>
  <c r="AE679" i="14"/>
  <c r="AD679" i="14"/>
  <c r="AA679" i="14"/>
  <c r="V679" i="14"/>
  <c r="U679" i="14"/>
  <c r="T679" i="14"/>
  <c r="O679" i="14"/>
  <c r="N679" i="14"/>
  <c r="AF678" i="14"/>
  <c r="AE678" i="14"/>
  <c r="AD678" i="14"/>
  <c r="AA678" i="14"/>
  <c r="V678" i="14"/>
  <c r="U678" i="14"/>
  <c r="T678" i="14"/>
  <c r="O678" i="14"/>
  <c r="N678" i="14"/>
  <c r="AF677" i="14"/>
  <c r="AE677" i="14"/>
  <c r="AD677" i="14"/>
  <c r="AA677" i="14"/>
  <c r="V677" i="14"/>
  <c r="U677" i="14"/>
  <c r="T677" i="14"/>
  <c r="O677" i="14"/>
  <c r="N677" i="14"/>
  <c r="AF676" i="14"/>
  <c r="AE676" i="14"/>
  <c r="AD676" i="14"/>
  <c r="AA676" i="14"/>
  <c r="V676" i="14"/>
  <c r="U676" i="14"/>
  <c r="T676" i="14"/>
  <c r="O676" i="14"/>
  <c r="N676" i="14"/>
  <c r="AF675" i="14"/>
  <c r="AE675" i="14"/>
  <c r="AD675" i="14"/>
  <c r="AA675" i="14"/>
  <c r="V675" i="14"/>
  <c r="U675" i="14"/>
  <c r="T675" i="14"/>
  <c r="O675" i="14"/>
  <c r="N675" i="14"/>
  <c r="AF674" i="14"/>
  <c r="AE674" i="14"/>
  <c r="AD674" i="14"/>
  <c r="AA674" i="14"/>
  <c r="V674" i="14"/>
  <c r="U674" i="14"/>
  <c r="T674" i="14"/>
  <c r="O674" i="14"/>
  <c r="N674" i="14"/>
  <c r="AF673" i="14"/>
  <c r="AE673" i="14"/>
  <c r="AD673" i="14"/>
  <c r="AA673" i="14"/>
  <c r="V673" i="14"/>
  <c r="U673" i="14"/>
  <c r="T673" i="14"/>
  <c r="O673" i="14"/>
  <c r="N673" i="14"/>
  <c r="AF672" i="14"/>
  <c r="AE672" i="14"/>
  <c r="AD672" i="14"/>
  <c r="AB672" i="14" s="1"/>
  <c r="AA672" i="14"/>
  <c r="V672" i="14"/>
  <c r="U672" i="14"/>
  <c r="T672" i="14"/>
  <c r="O672" i="14"/>
  <c r="N672" i="14"/>
  <c r="AF671" i="14"/>
  <c r="AE671" i="14"/>
  <c r="AD671" i="14"/>
  <c r="AA671" i="14"/>
  <c r="V671" i="14"/>
  <c r="U671" i="14"/>
  <c r="T671" i="14"/>
  <c r="O671" i="14"/>
  <c r="N671" i="14"/>
  <c r="AF670" i="14"/>
  <c r="AE670" i="14"/>
  <c r="AD670" i="14"/>
  <c r="AA670" i="14"/>
  <c r="V670" i="14"/>
  <c r="U670" i="14"/>
  <c r="T670" i="14"/>
  <c r="O670" i="14"/>
  <c r="N670" i="14"/>
  <c r="AF669" i="14"/>
  <c r="AE669" i="14"/>
  <c r="AD669" i="14"/>
  <c r="AA669" i="14"/>
  <c r="V669" i="14"/>
  <c r="U669" i="14"/>
  <c r="T669" i="14"/>
  <c r="O669" i="14"/>
  <c r="N669" i="14"/>
  <c r="AF668" i="14"/>
  <c r="AE668" i="14"/>
  <c r="AD668" i="14"/>
  <c r="AA668" i="14"/>
  <c r="V668" i="14"/>
  <c r="U668" i="14"/>
  <c r="T668" i="14"/>
  <c r="O668" i="14"/>
  <c r="N668" i="14"/>
  <c r="AF667" i="14"/>
  <c r="AE667" i="14"/>
  <c r="AD667" i="14"/>
  <c r="AA667" i="14"/>
  <c r="V667" i="14"/>
  <c r="U667" i="14"/>
  <c r="T667" i="14"/>
  <c r="O667" i="14"/>
  <c r="N667" i="14"/>
  <c r="AF666" i="14"/>
  <c r="AE666" i="14"/>
  <c r="AD666" i="14"/>
  <c r="AB666" i="14" s="1"/>
  <c r="AA666" i="14"/>
  <c r="V666" i="14"/>
  <c r="U666" i="14"/>
  <c r="T666" i="14"/>
  <c r="O666" i="14"/>
  <c r="N666" i="14"/>
  <c r="AF665" i="14"/>
  <c r="AE665" i="14"/>
  <c r="AD665" i="14"/>
  <c r="AC665" i="14" s="1"/>
  <c r="AA665" i="14"/>
  <c r="V665" i="14"/>
  <c r="U665" i="14"/>
  <c r="T665" i="14"/>
  <c r="O665" i="14"/>
  <c r="N665" i="14"/>
  <c r="AF664" i="14"/>
  <c r="AE664" i="14"/>
  <c r="AD664" i="14"/>
  <c r="AA664" i="14"/>
  <c r="V664" i="14"/>
  <c r="U664" i="14"/>
  <c r="T664" i="14"/>
  <c r="O664" i="14"/>
  <c r="N664" i="14"/>
  <c r="AF663" i="14"/>
  <c r="AE663" i="14"/>
  <c r="AD663" i="14"/>
  <c r="AB663" i="14" s="1"/>
  <c r="AA663" i="14"/>
  <c r="V663" i="14"/>
  <c r="U663" i="14"/>
  <c r="T663" i="14"/>
  <c r="O663" i="14"/>
  <c r="N663" i="14"/>
  <c r="AF662" i="14"/>
  <c r="AE662" i="14"/>
  <c r="AD662" i="14"/>
  <c r="AA662" i="14"/>
  <c r="V662" i="14"/>
  <c r="U662" i="14"/>
  <c r="T662" i="14"/>
  <c r="O662" i="14"/>
  <c r="N662" i="14"/>
  <c r="AF661" i="14"/>
  <c r="AE661" i="14"/>
  <c r="AD661" i="14"/>
  <c r="AA661" i="14"/>
  <c r="V661" i="14"/>
  <c r="U661" i="14"/>
  <c r="T661" i="14"/>
  <c r="O661" i="14"/>
  <c r="N661" i="14"/>
  <c r="AF660" i="14"/>
  <c r="AE660" i="14"/>
  <c r="AD660" i="14"/>
  <c r="AA660" i="14"/>
  <c r="V660" i="14"/>
  <c r="U660" i="14"/>
  <c r="T660" i="14"/>
  <c r="O660" i="14"/>
  <c r="N660" i="14"/>
  <c r="AF659" i="14"/>
  <c r="AE659" i="14"/>
  <c r="AD659" i="14"/>
  <c r="AA659" i="14"/>
  <c r="V659" i="14"/>
  <c r="U659" i="14"/>
  <c r="T659" i="14"/>
  <c r="O659" i="14"/>
  <c r="N659" i="14"/>
  <c r="AF658" i="14"/>
  <c r="AE658" i="14"/>
  <c r="AD658" i="14"/>
  <c r="AA658" i="14"/>
  <c r="V658" i="14"/>
  <c r="U658" i="14"/>
  <c r="T658" i="14"/>
  <c r="O658" i="14"/>
  <c r="N658" i="14"/>
  <c r="AF657" i="14"/>
  <c r="AE657" i="14"/>
  <c r="AD657" i="14"/>
  <c r="AA657" i="14"/>
  <c r="V657" i="14"/>
  <c r="U657" i="14"/>
  <c r="T657" i="14"/>
  <c r="O657" i="14"/>
  <c r="N657" i="14"/>
  <c r="AF656" i="14"/>
  <c r="AE656" i="14"/>
  <c r="AD656" i="14"/>
  <c r="AA656" i="14"/>
  <c r="V656" i="14"/>
  <c r="U656" i="14"/>
  <c r="T656" i="14"/>
  <c r="O656" i="14"/>
  <c r="N656" i="14"/>
  <c r="AF655" i="14"/>
  <c r="AE655" i="14"/>
  <c r="AD655" i="14"/>
  <c r="AA655" i="14"/>
  <c r="V655" i="14"/>
  <c r="U655" i="14"/>
  <c r="T655" i="14"/>
  <c r="O655" i="14"/>
  <c r="N655" i="14"/>
  <c r="AF654" i="14"/>
  <c r="AE654" i="14"/>
  <c r="AD654" i="14"/>
  <c r="AA654" i="14"/>
  <c r="V654" i="14"/>
  <c r="U654" i="14"/>
  <c r="T654" i="14"/>
  <c r="O654" i="14"/>
  <c r="N654" i="14"/>
  <c r="AF653" i="14"/>
  <c r="AE653" i="14"/>
  <c r="AD653" i="14"/>
  <c r="AA653" i="14"/>
  <c r="V653" i="14"/>
  <c r="U653" i="14"/>
  <c r="T653" i="14"/>
  <c r="O653" i="14"/>
  <c r="N653" i="14"/>
  <c r="AF652" i="14"/>
  <c r="AE652" i="14"/>
  <c r="AD652" i="14"/>
  <c r="AA652" i="14"/>
  <c r="V652" i="14"/>
  <c r="U652" i="14"/>
  <c r="T652" i="14"/>
  <c r="O652" i="14"/>
  <c r="N652" i="14"/>
  <c r="AF651" i="14"/>
  <c r="AE651" i="14"/>
  <c r="AD651" i="14"/>
  <c r="AA651" i="14"/>
  <c r="V651" i="14"/>
  <c r="U651" i="14"/>
  <c r="T651" i="14"/>
  <c r="O651" i="14"/>
  <c r="N651" i="14"/>
  <c r="AF650" i="14"/>
  <c r="AE650" i="14"/>
  <c r="AD650" i="14"/>
  <c r="AA650" i="14"/>
  <c r="V650" i="14"/>
  <c r="U650" i="14"/>
  <c r="T650" i="14"/>
  <c r="O650" i="14"/>
  <c r="N650" i="14"/>
  <c r="AF649" i="14"/>
  <c r="AE649" i="14"/>
  <c r="AD649" i="14"/>
  <c r="AA649" i="14"/>
  <c r="V649" i="14"/>
  <c r="U649" i="14"/>
  <c r="T649" i="14"/>
  <c r="O649" i="14"/>
  <c r="N649" i="14"/>
  <c r="AF648" i="14"/>
  <c r="AE648" i="14"/>
  <c r="AD648" i="14"/>
  <c r="AA648" i="14"/>
  <c r="V648" i="14"/>
  <c r="U648" i="14"/>
  <c r="T648" i="14"/>
  <c r="O648" i="14"/>
  <c r="N648" i="14"/>
  <c r="AF647" i="14"/>
  <c r="AE647" i="14"/>
  <c r="AD647" i="14"/>
  <c r="AA647" i="14"/>
  <c r="V647" i="14"/>
  <c r="U647" i="14"/>
  <c r="T647" i="14"/>
  <c r="O647" i="14"/>
  <c r="N647" i="14"/>
  <c r="AF646" i="14"/>
  <c r="AE646" i="14"/>
  <c r="AD646" i="14"/>
  <c r="AA646" i="14"/>
  <c r="V646" i="14"/>
  <c r="U646" i="14"/>
  <c r="T646" i="14"/>
  <c r="O646" i="14"/>
  <c r="N646" i="14"/>
  <c r="AF645" i="14"/>
  <c r="AE645" i="14"/>
  <c r="AD645" i="14"/>
  <c r="AA645" i="14"/>
  <c r="V645" i="14"/>
  <c r="U645" i="14"/>
  <c r="T645" i="14"/>
  <c r="O645" i="14"/>
  <c r="N645" i="14"/>
  <c r="AF644" i="14"/>
  <c r="AE644" i="14"/>
  <c r="AD644" i="14"/>
  <c r="AA644" i="14"/>
  <c r="V644" i="14"/>
  <c r="U644" i="14"/>
  <c r="T644" i="14"/>
  <c r="O644" i="14"/>
  <c r="N644" i="14"/>
  <c r="AF643" i="14"/>
  <c r="AE643" i="14"/>
  <c r="AD643" i="14"/>
  <c r="AA643" i="14"/>
  <c r="V643" i="14"/>
  <c r="U643" i="14"/>
  <c r="T643" i="14"/>
  <c r="O643" i="14"/>
  <c r="N643" i="14"/>
  <c r="AF642" i="14"/>
  <c r="AE642" i="14"/>
  <c r="AD642" i="14"/>
  <c r="AA642" i="14"/>
  <c r="V642" i="14"/>
  <c r="U642" i="14"/>
  <c r="T642" i="14"/>
  <c r="O642" i="14"/>
  <c r="N642" i="14"/>
  <c r="AF641" i="14"/>
  <c r="AE641" i="14"/>
  <c r="AD641" i="14"/>
  <c r="AA641" i="14"/>
  <c r="V641" i="14"/>
  <c r="U641" i="14"/>
  <c r="T641" i="14"/>
  <c r="O641" i="14"/>
  <c r="N641" i="14"/>
  <c r="AF640" i="14"/>
  <c r="AE640" i="14"/>
  <c r="AD640" i="14"/>
  <c r="AA640" i="14"/>
  <c r="V640" i="14"/>
  <c r="U640" i="14"/>
  <c r="T640" i="14"/>
  <c r="O640" i="14"/>
  <c r="N640" i="14"/>
  <c r="AF639" i="14"/>
  <c r="AE639" i="14"/>
  <c r="AD639" i="14"/>
  <c r="AA639" i="14"/>
  <c r="V639" i="14"/>
  <c r="U639" i="14"/>
  <c r="T639" i="14"/>
  <c r="O639" i="14"/>
  <c r="N639" i="14"/>
  <c r="AF638" i="14"/>
  <c r="AE638" i="14"/>
  <c r="AD638" i="14"/>
  <c r="AA638" i="14"/>
  <c r="V638" i="14"/>
  <c r="U638" i="14"/>
  <c r="T638" i="14"/>
  <c r="O638" i="14"/>
  <c r="N638" i="14"/>
  <c r="AF637" i="14"/>
  <c r="AE637" i="14"/>
  <c r="AD637" i="14"/>
  <c r="AA637" i="14"/>
  <c r="V637" i="14"/>
  <c r="U637" i="14"/>
  <c r="T637" i="14"/>
  <c r="O637" i="14"/>
  <c r="N637" i="14"/>
  <c r="AF636" i="14"/>
  <c r="AE636" i="14"/>
  <c r="AD636" i="14"/>
  <c r="AA636" i="14"/>
  <c r="V636" i="14"/>
  <c r="U636" i="14"/>
  <c r="T636" i="14"/>
  <c r="O636" i="14"/>
  <c r="N636" i="14"/>
  <c r="AF635" i="14"/>
  <c r="AE635" i="14"/>
  <c r="AD635" i="14"/>
  <c r="AA635" i="14"/>
  <c r="V635" i="14"/>
  <c r="U635" i="14"/>
  <c r="T635" i="14"/>
  <c r="O635" i="14"/>
  <c r="N635" i="14"/>
  <c r="AF634" i="14"/>
  <c r="AE634" i="14"/>
  <c r="AD634" i="14"/>
  <c r="AA634" i="14"/>
  <c r="V634" i="14"/>
  <c r="U634" i="14"/>
  <c r="T634" i="14"/>
  <c r="O634" i="14"/>
  <c r="N634" i="14"/>
  <c r="AF633" i="14"/>
  <c r="AE633" i="14"/>
  <c r="AD633" i="14"/>
  <c r="AA633" i="14"/>
  <c r="V633" i="14"/>
  <c r="U633" i="14"/>
  <c r="T633" i="14"/>
  <c r="O633" i="14"/>
  <c r="N633" i="14"/>
  <c r="AF632" i="14"/>
  <c r="AE632" i="14"/>
  <c r="AD632" i="14"/>
  <c r="AA632" i="14"/>
  <c r="V632" i="14"/>
  <c r="U632" i="14"/>
  <c r="T632" i="14"/>
  <c r="O632" i="14"/>
  <c r="N632" i="14"/>
  <c r="AF631" i="14"/>
  <c r="AE631" i="14"/>
  <c r="AD631" i="14"/>
  <c r="AA631" i="14"/>
  <c r="V631" i="14"/>
  <c r="U631" i="14"/>
  <c r="T631" i="14"/>
  <c r="O631" i="14"/>
  <c r="N631" i="14"/>
  <c r="AF630" i="14"/>
  <c r="AE630" i="14"/>
  <c r="AD630" i="14"/>
  <c r="AA630" i="14"/>
  <c r="V630" i="14"/>
  <c r="U630" i="14"/>
  <c r="T630" i="14"/>
  <c r="O630" i="14"/>
  <c r="N630" i="14"/>
  <c r="AF629" i="14"/>
  <c r="AE629" i="14"/>
  <c r="AD629" i="14"/>
  <c r="AA629" i="14"/>
  <c r="V629" i="14"/>
  <c r="U629" i="14"/>
  <c r="T629" i="14"/>
  <c r="O629" i="14"/>
  <c r="N629" i="14"/>
  <c r="AF628" i="14"/>
  <c r="AE628" i="14"/>
  <c r="AD628" i="14"/>
  <c r="AA628" i="14"/>
  <c r="V628" i="14"/>
  <c r="U628" i="14"/>
  <c r="T628" i="14"/>
  <c r="O628" i="14"/>
  <c r="N628" i="14"/>
  <c r="AF627" i="14"/>
  <c r="AE627" i="14"/>
  <c r="AD627" i="14"/>
  <c r="AA627" i="14"/>
  <c r="V627" i="14"/>
  <c r="U627" i="14"/>
  <c r="T627" i="14"/>
  <c r="O627" i="14"/>
  <c r="N627" i="14"/>
  <c r="AF626" i="14"/>
  <c r="AE626" i="14"/>
  <c r="AD626" i="14"/>
  <c r="AA626" i="14"/>
  <c r="V626" i="14"/>
  <c r="U626" i="14"/>
  <c r="T626" i="14"/>
  <c r="O626" i="14"/>
  <c r="N626" i="14"/>
  <c r="AF625" i="14"/>
  <c r="AE625" i="14"/>
  <c r="AD625" i="14"/>
  <c r="AA625" i="14"/>
  <c r="V625" i="14"/>
  <c r="U625" i="14"/>
  <c r="T625" i="14"/>
  <c r="O625" i="14"/>
  <c r="N625" i="14"/>
  <c r="AF624" i="14"/>
  <c r="AE624" i="14"/>
  <c r="AD624" i="14"/>
  <c r="AA624" i="14"/>
  <c r="V624" i="14"/>
  <c r="U624" i="14"/>
  <c r="T624" i="14"/>
  <c r="O624" i="14"/>
  <c r="N624" i="14"/>
  <c r="AF623" i="14"/>
  <c r="AE623" i="14"/>
  <c r="AD623" i="14"/>
  <c r="AA623" i="14"/>
  <c r="V623" i="14"/>
  <c r="U623" i="14"/>
  <c r="T623" i="14"/>
  <c r="O623" i="14"/>
  <c r="N623" i="14"/>
  <c r="AF622" i="14"/>
  <c r="AE622" i="14"/>
  <c r="AD622" i="14"/>
  <c r="AA622" i="14"/>
  <c r="V622" i="14"/>
  <c r="U622" i="14"/>
  <c r="T622" i="14"/>
  <c r="O622" i="14"/>
  <c r="N622" i="14"/>
  <c r="AF621" i="14"/>
  <c r="AE621" i="14"/>
  <c r="AD621" i="14"/>
  <c r="AA621" i="14"/>
  <c r="V621" i="14"/>
  <c r="U621" i="14"/>
  <c r="T621" i="14"/>
  <c r="O621" i="14"/>
  <c r="N621" i="14"/>
  <c r="AF620" i="14"/>
  <c r="AE620" i="14"/>
  <c r="AD620" i="14"/>
  <c r="AA620" i="14"/>
  <c r="V620" i="14"/>
  <c r="U620" i="14"/>
  <c r="T620" i="14"/>
  <c r="O620" i="14"/>
  <c r="N620" i="14"/>
  <c r="AF619" i="14"/>
  <c r="AE619" i="14"/>
  <c r="AD619" i="14"/>
  <c r="AA619" i="14"/>
  <c r="V619" i="14"/>
  <c r="U619" i="14"/>
  <c r="T619" i="14"/>
  <c r="O619" i="14"/>
  <c r="N619" i="14"/>
  <c r="AF618" i="14"/>
  <c r="AE618" i="14"/>
  <c r="AD618" i="14"/>
  <c r="AA618" i="14"/>
  <c r="V618" i="14"/>
  <c r="U618" i="14"/>
  <c r="T618" i="14"/>
  <c r="O618" i="14"/>
  <c r="N618" i="14"/>
  <c r="AF617" i="14"/>
  <c r="AE617" i="14"/>
  <c r="AD617" i="14"/>
  <c r="AA617" i="14"/>
  <c r="V617" i="14"/>
  <c r="U617" i="14"/>
  <c r="T617" i="14"/>
  <c r="O617" i="14"/>
  <c r="N617" i="14"/>
  <c r="AF616" i="14"/>
  <c r="AE616" i="14"/>
  <c r="AD616" i="14"/>
  <c r="AA616" i="14"/>
  <c r="V616" i="14"/>
  <c r="U616" i="14"/>
  <c r="T616" i="14"/>
  <c r="O616" i="14"/>
  <c r="N616" i="14"/>
  <c r="AF615" i="14"/>
  <c r="AE615" i="14"/>
  <c r="AD615" i="14"/>
  <c r="AA615" i="14"/>
  <c r="V615" i="14"/>
  <c r="U615" i="14"/>
  <c r="T615" i="14"/>
  <c r="O615" i="14"/>
  <c r="N615" i="14"/>
  <c r="AF614" i="14"/>
  <c r="AE614" i="14"/>
  <c r="AD614" i="14"/>
  <c r="AA614" i="14"/>
  <c r="V614" i="14"/>
  <c r="U614" i="14"/>
  <c r="T614" i="14"/>
  <c r="O614" i="14"/>
  <c r="N614" i="14"/>
  <c r="AF613" i="14"/>
  <c r="AE613" i="14"/>
  <c r="AD613" i="14"/>
  <c r="AA613" i="14"/>
  <c r="V613" i="14"/>
  <c r="U613" i="14"/>
  <c r="T613" i="14"/>
  <c r="O613" i="14"/>
  <c r="N613" i="14"/>
  <c r="AF612" i="14"/>
  <c r="AE612" i="14"/>
  <c r="AD612" i="14"/>
  <c r="AA612" i="14"/>
  <c r="V612" i="14"/>
  <c r="U612" i="14"/>
  <c r="T612" i="14"/>
  <c r="O612" i="14"/>
  <c r="N612" i="14"/>
  <c r="AF611" i="14"/>
  <c r="AE611" i="14"/>
  <c r="AD611" i="14"/>
  <c r="AA611" i="14"/>
  <c r="V611" i="14"/>
  <c r="U611" i="14"/>
  <c r="T611" i="14"/>
  <c r="O611" i="14"/>
  <c r="N611" i="14"/>
  <c r="AF610" i="14"/>
  <c r="AE610" i="14"/>
  <c r="AD610" i="14"/>
  <c r="AA610" i="14"/>
  <c r="V610" i="14"/>
  <c r="U610" i="14"/>
  <c r="T610" i="14"/>
  <c r="O610" i="14"/>
  <c r="N610" i="14"/>
  <c r="AF609" i="14"/>
  <c r="AE609" i="14"/>
  <c r="AD609" i="14"/>
  <c r="AA609" i="14"/>
  <c r="V609" i="14"/>
  <c r="U609" i="14"/>
  <c r="T609" i="14"/>
  <c r="O609" i="14"/>
  <c r="N609" i="14"/>
  <c r="AF608" i="14"/>
  <c r="AE608" i="14"/>
  <c r="AD608" i="14"/>
  <c r="AA608" i="14"/>
  <c r="V608" i="14"/>
  <c r="U608" i="14"/>
  <c r="T608" i="14"/>
  <c r="O608" i="14"/>
  <c r="N608" i="14"/>
  <c r="AF607" i="14"/>
  <c r="AE607" i="14"/>
  <c r="AD607" i="14"/>
  <c r="AA607" i="14"/>
  <c r="V607" i="14"/>
  <c r="U607" i="14"/>
  <c r="T607" i="14"/>
  <c r="O607" i="14"/>
  <c r="N607" i="14"/>
  <c r="AF606" i="14"/>
  <c r="AE606" i="14"/>
  <c r="AD606" i="14"/>
  <c r="AA606" i="14"/>
  <c r="V606" i="14"/>
  <c r="U606" i="14"/>
  <c r="T606" i="14"/>
  <c r="O606" i="14"/>
  <c r="N606" i="14"/>
  <c r="AF605" i="14"/>
  <c r="AE605" i="14"/>
  <c r="AD605" i="14"/>
  <c r="AA605" i="14"/>
  <c r="V605" i="14"/>
  <c r="U605" i="14"/>
  <c r="T605" i="14"/>
  <c r="O605" i="14"/>
  <c r="N605" i="14"/>
  <c r="AF604" i="14"/>
  <c r="AE604" i="14"/>
  <c r="AD604" i="14"/>
  <c r="AA604" i="14"/>
  <c r="V604" i="14"/>
  <c r="U604" i="14"/>
  <c r="T604" i="14"/>
  <c r="O604" i="14"/>
  <c r="N604" i="14"/>
  <c r="AF603" i="14"/>
  <c r="AE603" i="14"/>
  <c r="AD603" i="14"/>
  <c r="AA603" i="14"/>
  <c r="V603" i="14"/>
  <c r="U603" i="14"/>
  <c r="T603" i="14"/>
  <c r="O603" i="14"/>
  <c r="N603" i="14"/>
  <c r="AF602" i="14"/>
  <c r="AE602" i="14"/>
  <c r="AD602" i="14"/>
  <c r="AA602" i="14"/>
  <c r="V602" i="14"/>
  <c r="U602" i="14"/>
  <c r="T602" i="14"/>
  <c r="O602" i="14"/>
  <c r="N602" i="14"/>
  <c r="AF601" i="14"/>
  <c r="AE601" i="14"/>
  <c r="AD601" i="14"/>
  <c r="AA601" i="14"/>
  <c r="V601" i="14"/>
  <c r="U601" i="14"/>
  <c r="T601" i="14"/>
  <c r="O601" i="14"/>
  <c r="N601" i="14"/>
  <c r="AF600" i="14"/>
  <c r="AE600" i="14"/>
  <c r="AD600" i="14"/>
  <c r="AA600" i="14"/>
  <c r="V600" i="14"/>
  <c r="U600" i="14"/>
  <c r="T600" i="14"/>
  <c r="O600" i="14"/>
  <c r="N600" i="14"/>
  <c r="AF599" i="14"/>
  <c r="AE599" i="14"/>
  <c r="AD599" i="14"/>
  <c r="AA599" i="14"/>
  <c r="V599" i="14"/>
  <c r="U599" i="14"/>
  <c r="T599" i="14"/>
  <c r="O599" i="14"/>
  <c r="N599" i="14"/>
  <c r="AF598" i="14"/>
  <c r="AE598" i="14"/>
  <c r="AD598" i="14"/>
  <c r="AA598" i="14"/>
  <c r="V598" i="14"/>
  <c r="U598" i="14"/>
  <c r="T598" i="14"/>
  <c r="O598" i="14"/>
  <c r="N598" i="14"/>
  <c r="AF597" i="14"/>
  <c r="AE597" i="14"/>
  <c r="AD597" i="14"/>
  <c r="AA597" i="14"/>
  <c r="V597" i="14"/>
  <c r="U597" i="14"/>
  <c r="T597" i="14"/>
  <c r="O597" i="14"/>
  <c r="N597" i="14"/>
  <c r="AF596" i="14"/>
  <c r="AE596" i="14"/>
  <c r="AD596" i="14"/>
  <c r="AA596" i="14"/>
  <c r="V596" i="14"/>
  <c r="U596" i="14"/>
  <c r="T596" i="14"/>
  <c r="O596" i="14"/>
  <c r="N596" i="14"/>
  <c r="AF595" i="14"/>
  <c r="AE595" i="14"/>
  <c r="AD595" i="14"/>
  <c r="AA595" i="14"/>
  <c r="V595" i="14"/>
  <c r="U595" i="14"/>
  <c r="T595" i="14"/>
  <c r="O595" i="14"/>
  <c r="N595" i="14"/>
  <c r="AF594" i="14"/>
  <c r="AE594" i="14"/>
  <c r="AD594" i="14"/>
  <c r="AA594" i="14"/>
  <c r="V594" i="14"/>
  <c r="U594" i="14"/>
  <c r="T594" i="14"/>
  <c r="O594" i="14"/>
  <c r="N594" i="14"/>
  <c r="AF593" i="14"/>
  <c r="AE593" i="14"/>
  <c r="AD593" i="14"/>
  <c r="AA593" i="14"/>
  <c r="V593" i="14"/>
  <c r="U593" i="14"/>
  <c r="T593" i="14"/>
  <c r="O593" i="14"/>
  <c r="N593" i="14"/>
  <c r="AF592" i="14"/>
  <c r="AE592" i="14"/>
  <c r="AD592" i="14"/>
  <c r="AA592" i="14"/>
  <c r="V592" i="14"/>
  <c r="U592" i="14"/>
  <c r="T592" i="14"/>
  <c r="O592" i="14"/>
  <c r="N592" i="14"/>
  <c r="AF591" i="14"/>
  <c r="AE591" i="14"/>
  <c r="AD591" i="14"/>
  <c r="AA591" i="14"/>
  <c r="V591" i="14"/>
  <c r="U591" i="14"/>
  <c r="T591" i="14"/>
  <c r="O591" i="14"/>
  <c r="N591" i="14"/>
  <c r="AF590" i="14"/>
  <c r="AE590" i="14"/>
  <c r="AD590" i="14"/>
  <c r="AA590" i="14"/>
  <c r="V590" i="14"/>
  <c r="U590" i="14"/>
  <c r="T590" i="14"/>
  <c r="O590" i="14"/>
  <c r="N590" i="14"/>
  <c r="AF589" i="14"/>
  <c r="AE589" i="14"/>
  <c r="AD589" i="14"/>
  <c r="AA589" i="14"/>
  <c r="V589" i="14"/>
  <c r="U589" i="14"/>
  <c r="T589" i="14"/>
  <c r="O589" i="14"/>
  <c r="N589" i="14"/>
  <c r="AF588" i="14"/>
  <c r="AE588" i="14"/>
  <c r="AD588" i="14"/>
  <c r="AA588" i="14"/>
  <c r="V588" i="14"/>
  <c r="U588" i="14"/>
  <c r="T588" i="14"/>
  <c r="O588" i="14"/>
  <c r="N588" i="14"/>
  <c r="AF587" i="14"/>
  <c r="AE587" i="14"/>
  <c r="AD587" i="14"/>
  <c r="AA587" i="14"/>
  <c r="V587" i="14"/>
  <c r="U587" i="14"/>
  <c r="T587" i="14"/>
  <c r="O587" i="14"/>
  <c r="N587" i="14"/>
  <c r="AF586" i="14"/>
  <c r="AE586" i="14"/>
  <c r="AD586" i="14"/>
  <c r="AA586" i="14"/>
  <c r="V586" i="14"/>
  <c r="U586" i="14"/>
  <c r="T586" i="14"/>
  <c r="O586" i="14"/>
  <c r="N586" i="14"/>
  <c r="AF585" i="14"/>
  <c r="AE585" i="14"/>
  <c r="AD585" i="14"/>
  <c r="AA585" i="14"/>
  <c r="V585" i="14"/>
  <c r="U585" i="14"/>
  <c r="T585" i="14"/>
  <c r="O585" i="14"/>
  <c r="N585" i="14"/>
  <c r="AF584" i="14"/>
  <c r="AE584" i="14"/>
  <c r="AD584" i="14"/>
  <c r="AA584" i="14"/>
  <c r="V584" i="14"/>
  <c r="U584" i="14"/>
  <c r="T584" i="14"/>
  <c r="O584" i="14"/>
  <c r="N584" i="14"/>
  <c r="AF583" i="14"/>
  <c r="AE583" i="14"/>
  <c r="AD583" i="14"/>
  <c r="AA583" i="14"/>
  <c r="V583" i="14"/>
  <c r="U583" i="14"/>
  <c r="T583" i="14"/>
  <c r="O583" i="14"/>
  <c r="N583" i="14"/>
  <c r="AF582" i="14"/>
  <c r="AE582" i="14"/>
  <c r="AD582" i="14"/>
  <c r="AA582" i="14"/>
  <c r="V582" i="14"/>
  <c r="U582" i="14"/>
  <c r="T582" i="14"/>
  <c r="O582" i="14"/>
  <c r="N582" i="14"/>
  <c r="AF581" i="14"/>
  <c r="AE581" i="14"/>
  <c r="AD581" i="14"/>
  <c r="AA581" i="14"/>
  <c r="V581" i="14"/>
  <c r="U581" i="14"/>
  <c r="T581" i="14"/>
  <c r="O581" i="14"/>
  <c r="N581" i="14"/>
  <c r="AF580" i="14"/>
  <c r="AE580" i="14"/>
  <c r="AD580" i="14"/>
  <c r="AA580" i="14"/>
  <c r="V580" i="14"/>
  <c r="U580" i="14"/>
  <c r="T580" i="14"/>
  <c r="O580" i="14"/>
  <c r="N580" i="14"/>
  <c r="AF579" i="14"/>
  <c r="AE579" i="14"/>
  <c r="AD579" i="14"/>
  <c r="AA579" i="14"/>
  <c r="V579" i="14"/>
  <c r="U579" i="14"/>
  <c r="T579" i="14"/>
  <c r="O579" i="14"/>
  <c r="N579" i="14"/>
  <c r="AF578" i="14"/>
  <c r="AE578" i="14"/>
  <c r="AD578" i="14"/>
  <c r="AA578" i="14"/>
  <c r="V578" i="14"/>
  <c r="U578" i="14"/>
  <c r="T578" i="14"/>
  <c r="O578" i="14"/>
  <c r="N578" i="14"/>
  <c r="AF577" i="14"/>
  <c r="AE577" i="14"/>
  <c r="AD577" i="14"/>
  <c r="AB577" i="14" s="1"/>
  <c r="AA577" i="14"/>
  <c r="V577" i="14"/>
  <c r="U577" i="14"/>
  <c r="T577" i="14"/>
  <c r="O577" i="14"/>
  <c r="N577" i="14"/>
  <c r="AF576" i="14"/>
  <c r="AE576" i="14"/>
  <c r="AD576" i="14"/>
  <c r="AA576" i="14"/>
  <c r="V576" i="14"/>
  <c r="U576" i="14"/>
  <c r="T576" i="14"/>
  <c r="O576" i="14"/>
  <c r="N576" i="14"/>
  <c r="AF575" i="14"/>
  <c r="AE575" i="14"/>
  <c r="AD575" i="14"/>
  <c r="AA575" i="14"/>
  <c r="V575" i="14"/>
  <c r="U575" i="14"/>
  <c r="T575" i="14"/>
  <c r="O575" i="14"/>
  <c r="N575" i="14"/>
  <c r="AF574" i="14"/>
  <c r="AE574" i="14"/>
  <c r="AD574" i="14"/>
  <c r="AA574" i="14"/>
  <c r="V574" i="14"/>
  <c r="U574" i="14"/>
  <c r="T574" i="14"/>
  <c r="O574" i="14"/>
  <c r="N574" i="14"/>
  <c r="AF573" i="14"/>
  <c r="AE573" i="14"/>
  <c r="AD573" i="14"/>
  <c r="AA573" i="14"/>
  <c r="V573" i="14"/>
  <c r="U573" i="14"/>
  <c r="T573" i="14"/>
  <c r="O573" i="14"/>
  <c r="N573" i="14"/>
  <c r="AF572" i="14"/>
  <c r="AE572" i="14"/>
  <c r="AD572" i="14"/>
  <c r="AA572" i="14"/>
  <c r="V572" i="14"/>
  <c r="U572" i="14"/>
  <c r="T572" i="14"/>
  <c r="O572" i="14"/>
  <c r="N572" i="14"/>
  <c r="AF571" i="14"/>
  <c r="AE571" i="14"/>
  <c r="AD571" i="14"/>
  <c r="AA571" i="14"/>
  <c r="V571" i="14"/>
  <c r="U571" i="14"/>
  <c r="T571" i="14"/>
  <c r="O571" i="14"/>
  <c r="N571" i="14"/>
  <c r="AF570" i="14"/>
  <c r="AE570" i="14"/>
  <c r="AD570" i="14"/>
  <c r="AA570" i="14"/>
  <c r="V570" i="14"/>
  <c r="U570" i="14"/>
  <c r="T570" i="14"/>
  <c r="O570" i="14"/>
  <c r="N570" i="14"/>
  <c r="AF569" i="14"/>
  <c r="AE569" i="14"/>
  <c r="AD569" i="14"/>
  <c r="AA569" i="14"/>
  <c r="V569" i="14"/>
  <c r="U569" i="14"/>
  <c r="T569" i="14"/>
  <c r="O569" i="14"/>
  <c r="N569" i="14"/>
  <c r="AF568" i="14"/>
  <c r="AE568" i="14"/>
  <c r="AD568" i="14"/>
  <c r="AA568" i="14"/>
  <c r="V568" i="14"/>
  <c r="U568" i="14"/>
  <c r="T568" i="14"/>
  <c r="O568" i="14"/>
  <c r="N568" i="14"/>
  <c r="AF567" i="14"/>
  <c r="AE567" i="14"/>
  <c r="AD567" i="14"/>
  <c r="AA567" i="14"/>
  <c r="V567" i="14"/>
  <c r="U567" i="14"/>
  <c r="T567" i="14"/>
  <c r="O567" i="14"/>
  <c r="N567" i="14"/>
  <c r="AF566" i="14"/>
  <c r="AE566" i="14"/>
  <c r="AD566" i="14"/>
  <c r="AA566" i="14"/>
  <c r="V566" i="14"/>
  <c r="U566" i="14"/>
  <c r="T566" i="14"/>
  <c r="O566" i="14"/>
  <c r="N566" i="14"/>
  <c r="AF565" i="14"/>
  <c r="AE565" i="14"/>
  <c r="AD565" i="14"/>
  <c r="AA565" i="14"/>
  <c r="V565" i="14"/>
  <c r="U565" i="14"/>
  <c r="T565" i="14"/>
  <c r="O565" i="14"/>
  <c r="N565" i="14"/>
  <c r="AF564" i="14"/>
  <c r="AE564" i="14"/>
  <c r="AD564" i="14"/>
  <c r="AA564" i="14"/>
  <c r="V564" i="14"/>
  <c r="U564" i="14"/>
  <c r="T564" i="14"/>
  <c r="O564" i="14"/>
  <c r="N564" i="14"/>
  <c r="AF563" i="14"/>
  <c r="AE563" i="14"/>
  <c r="AD563" i="14"/>
  <c r="AA563" i="14"/>
  <c r="V563" i="14"/>
  <c r="U563" i="14"/>
  <c r="T563" i="14"/>
  <c r="O563" i="14"/>
  <c r="N563" i="14"/>
  <c r="AF562" i="14"/>
  <c r="AE562" i="14"/>
  <c r="AD562" i="14"/>
  <c r="AA562" i="14"/>
  <c r="V562" i="14"/>
  <c r="U562" i="14"/>
  <c r="T562" i="14"/>
  <c r="O562" i="14"/>
  <c r="N562" i="14"/>
  <c r="AF561" i="14"/>
  <c r="AE561" i="14"/>
  <c r="AD561" i="14"/>
  <c r="AA561" i="14"/>
  <c r="V561" i="14"/>
  <c r="U561" i="14"/>
  <c r="T561" i="14"/>
  <c r="O561" i="14"/>
  <c r="N561" i="14"/>
  <c r="AF560" i="14"/>
  <c r="AE560" i="14"/>
  <c r="AD560" i="14"/>
  <c r="AA560" i="14"/>
  <c r="V560" i="14"/>
  <c r="U560" i="14"/>
  <c r="T560" i="14"/>
  <c r="O560" i="14"/>
  <c r="N560" i="14"/>
  <c r="AF559" i="14"/>
  <c r="AE559" i="14"/>
  <c r="AD559" i="14"/>
  <c r="AA559" i="14"/>
  <c r="V559" i="14"/>
  <c r="U559" i="14"/>
  <c r="T559" i="14"/>
  <c r="O559" i="14"/>
  <c r="N559" i="14"/>
  <c r="AF558" i="14"/>
  <c r="AE558" i="14"/>
  <c r="AD558" i="14"/>
  <c r="AA558" i="14"/>
  <c r="V558" i="14"/>
  <c r="U558" i="14"/>
  <c r="T558" i="14"/>
  <c r="O558" i="14"/>
  <c r="N558" i="14"/>
  <c r="AF557" i="14"/>
  <c r="AE557" i="14"/>
  <c r="AD557" i="14"/>
  <c r="AA557" i="14"/>
  <c r="V557" i="14"/>
  <c r="U557" i="14"/>
  <c r="T557" i="14"/>
  <c r="O557" i="14"/>
  <c r="N557" i="14"/>
  <c r="AF556" i="14"/>
  <c r="AE556" i="14"/>
  <c r="AD556" i="14"/>
  <c r="AA556" i="14"/>
  <c r="V556" i="14"/>
  <c r="U556" i="14"/>
  <c r="T556" i="14"/>
  <c r="O556" i="14"/>
  <c r="N556" i="14"/>
  <c r="AF555" i="14"/>
  <c r="AE555" i="14"/>
  <c r="AD555" i="14"/>
  <c r="AA555" i="14"/>
  <c r="V555" i="14"/>
  <c r="U555" i="14"/>
  <c r="T555" i="14"/>
  <c r="O555" i="14"/>
  <c r="N555" i="14"/>
  <c r="AF554" i="14"/>
  <c r="AE554" i="14"/>
  <c r="AD554" i="14"/>
  <c r="AA554" i="14"/>
  <c r="V554" i="14"/>
  <c r="U554" i="14"/>
  <c r="T554" i="14"/>
  <c r="O554" i="14"/>
  <c r="N554" i="14"/>
  <c r="AF553" i="14"/>
  <c r="AE553" i="14"/>
  <c r="AD553" i="14"/>
  <c r="AA553" i="14"/>
  <c r="V553" i="14"/>
  <c r="U553" i="14"/>
  <c r="T553" i="14"/>
  <c r="O553" i="14"/>
  <c r="N553" i="14"/>
  <c r="AF552" i="14"/>
  <c r="AE552" i="14"/>
  <c r="AD552" i="14"/>
  <c r="AB552" i="14" s="1"/>
  <c r="AA552" i="14"/>
  <c r="V552" i="14"/>
  <c r="U552" i="14"/>
  <c r="T552" i="14"/>
  <c r="O552" i="14"/>
  <c r="N552" i="14"/>
  <c r="AF551" i="14"/>
  <c r="AE551" i="14"/>
  <c r="AD551" i="14"/>
  <c r="AA551" i="14"/>
  <c r="V551" i="14"/>
  <c r="U551" i="14"/>
  <c r="T551" i="14"/>
  <c r="O551" i="14"/>
  <c r="N551" i="14"/>
  <c r="AF550" i="14"/>
  <c r="AE550" i="14"/>
  <c r="AD550" i="14"/>
  <c r="AB550" i="14" s="1"/>
  <c r="AA550" i="14"/>
  <c r="V550" i="14"/>
  <c r="U550" i="14"/>
  <c r="T550" i="14"/>
  <c r="O550" i="14"/>
  <c r="N550" i="14"/>
  <c r="AF549" i="14"/>
  <c r="AE549" i="14"/>
  <c r="AD549" i="14"/>
  <c r="AA549" i="14"/>
  <c r="V549" i="14"/>
  <c r="U549" i="14"/>
  <c r="T549" i="14"/>
  <c r="O549" i="14"/>
  <c r="N549" i="14"/>
  <c r="AF548" i="14"/>
  <c r="AE548" i="14"/>
  <c r="AD548" i="14"/>
  <c r="AB548" i="14" s="1"/>
  <c r="AA548" i="14"/>
  <c r="V548" i="14"/>
  <c r="U548" i="14"/>
  <c r="T548" i="14"/>
  <c r="O548" i="14"/>
  <c r="N548" i="14"/>
  <c r="AF547" i="14"/>
  <c r="AE547" i="14"/>
  <c r="AD547" i="14"/>
  <c r="AA547" i="14"/>
  <c r="V547" i="14"/>
  <c r="U547" i="14"/>
  <c r="T547" i="14"/>
  <c r="O547" i="14"/>
  <c r="N547" i="14"/>
  <c r="AF546" i="14"/>
  <c r="AE546" i="14"/>
  <c r="AD546" i="14"/>
  <c r="AA546" i="14"/>
  <c r="V546" i="14"/>
  <c r="U546" i="14"/>
  <c r="T546" i="14"/>
  <c r="O546" i="14"/>
  <c r="N546" i="14"/>
  <c r="AF545" i="14"/>
  <c r="AE545" i="14"/>
  <c r="AD545" i="14"/>
  <c r="AA545" i="14"/>
  <c r="V545" i="14"/>
  <c r="U545" i="14"/>
  <c r="T545" i="14"/>
  <c r="O545" i="14"/>
  <c r="N545" i="14"/>
  <c r="AF544" i="14"/>
  <c r="AE544" i="14"/>
  <c r="AD544" i="14"/>
  <c r="AA544" i="14"/>
  <c r="V544" i="14"/>
  <c r="U544" i="14"/>
  <c r="T544" i="14"/>
  <c r="O544" i="14"/>
  <c r="N544" i="14"/>
  <c r="AF543" i="14"/>
  <c r="AE543" i="14"/>
  <c r="AD543" i="14"/>
  <c r="AA543" i="14"/>
  <c r="V543" i="14"/>
  <c r="U543" i="14"/>
  <c r="T543" i="14"/>
  <c r="O543" i="14"/>
  <c r="N543" i="14"/>
  <c r="AF542" i="14"/>
  <c r="AE542" i="14"/>
  <c r="AD542" i="14"/>
  <c r="AB542" i="14" s="1"/>
  <c r="AA542" i="14"/>
  <c r="V542" i="14"/>
  <c r="U542" i="14"/>
  <c r="T542" i="14"/>
  <c r="O542" i="14"/>
  <c r="N542" i="14"/>
  <c r="AF541" i="14"/>
  <c r="AE541" i="14"/>
  <c r="AD541" i="14"/>
  <c r="AA541" i="14"/>
  <c r="V541" i="14"/>
  <c r="U541" i="14"/>
  <c r="T541" i="14"/>
  <c r="O541" i="14"/>
  <c r="N541" i="14"/>
  <c r="AF540" i="14"/>
  <c r="AE540" i="14"/>
  <c r="AD540" i="14"/>
  <c r="AA540" i="14"/>
  <c r="V540" i="14"/>
  <c r="U540" i="14"/>
  <c r="T540" i="14"/>
  <c r="O540" i="14"/>
  <c r="N540" i="14"/>
  <c r="AF539" i="14"/>
  <c r="AE539" i="14"/>
  <c r="AD539" i="14"/>
  <c r="AA539" i="14"/>
  <c r="V539" i="14"/>
  <c r="U539" i="14"/>
  <c r="T539" i="14"/>
  <c r="O539" i="14"/>
  <c r="N539" i="14"/>
  <c r="AF538" i="14"/>
  <c r="AE538" i="14"/>
  <c r="AD538" i="14"/>
  <c r="AA538" i="14"/>
  <c r="V538" i="14"/>
  <c r="U538" i="14"/>
  <c r="T538" i="14"/>
  <c r="O538" i="14"/>
  <c r="N538" i="14"/>
  <c r="AF537" i="14"/>
  <c r="AE537" i="14"/>
  <c r="AD537" i="14"/>
  <c r="AA537" i="14"/>
  <c r="V537" i="14"/>
  <c r="U537" i="14"/>
  <c r="T537" i="14"/>
  <c r="O537" i="14"/>
  <c r="N537" i="14"/>
  <c r="AF536" i="14"/>
  <c r="AE536" i="14"/>
  <c r="AD536" i="14"/>
  <c r="AA536" i="14"/>
  <c r="V536" i="14"/>
  <c r="U536" i="14"/>
  <c r="T536" i="14"/>
  <c r="O536" i="14"/>
  <c r="N536" i="14"/>
  <c r="AF535" i="14"/>
  <c r="AE535" i="14"/>
  <c r="AD535" i="14"/>
  <c r="AA535" i="14"/>
  <c r="V535" i="14"/>
  <c r="U535" i="14"/>
  <c r="T535" i="14"/>
  <c r="O535" i="14"/>
  <c r="N535" i="14"/>
  <c r="AF534" i="14"/>
  <c r="AE534" i="14"/>
  <c r="AD534" i="14"/>
  <c r="AA534" i="14"/>
  <c r="V534" i="14"/>
  <c r="U534" i="14"/>
  <c r="T534" i="14"/>
  <c r="O534" i="14"/>
  <c r="N534" i="14"/>
  <c r="AF533" i="14"/>
  <c r="AE533" i="14"/>
  <c r="AD533" i="14"/>
  <c r="AA533" i="14"/>
  <c r="V533" i="14"/>
  <c r="U533" i="14"/>
  <c r="T533" i="14"/>
  <c r="O533" i="14"/>
  <c r="N533" i="14"/>
  <c r="AF532" i="14"/>
  <c r="AE532" i="14"/>
  <c r="AD532" i="14"/>
  <c r="AA532" i="14"/>
  <c r="V532" i="14"/>
  <c r="U532" i="14"/>
  <c r="T532" i="14"/>
  <c r="O532" i="14"/>
  <c r="N532" i="14"/>
  <c r="AF531" i="14"/>
  <c r="AE531" i="14"/>
  <c r="AD531" i="14"/>
  <c r="AA531" i="14"/>
  <c r="V531" i="14"/>
  <c r="U531" i="14"/>
  <c r="T531" i="14"/>
  <c r="O531" i="14"/>
  <c r="N531" i="14"/>
  <c r="AF530" i="14"/>
  <c r="AE530" i="14"/>
  <c r="AD530" i="14"/>
  <c r="AA530" i="14"/>
  <c r="V530" i="14"/>
  <c r="U530" i="14"/>
  <c r="T530" i="14"/>
  <c r="O530" i="14"/>
  <c r="N530" i="14"/>
  <c r="AF529" i="14"/>
  <c r="AE529" i="14"/>
  <c r="AD529" i="14"/>
  <c r="AA529" i="14"/>
  <c r="V529" i="14"/>
  <c r="U529" i="14"/>
  <c r="T529" i="14"/>
  <c r="O529" i="14"/>
  <c r="N529" i="14"/>
  <c r="AF528" i="14"/>
  <c r="AE528" i="14"/>
  <c r="AD528" i="14"/>
  <c r="AA528" i="14"/>
  <c r="V528" i="14"/>
  <c r="U528" i="14"/>
  <c r="T528" i="14"/>
  <c r="O528" i="14"/>
  <c r="N528" i="14"/>
  <c r="AF527" i="14"/>
  <c r="AE527" i="14"/>
  <c r="AD527" i="14"/>
  <c r="AA527" i="14"/>
  <c r="V527" i="14"/>
  <c r="U527" i="14"/>
  <c r="T527" i="14"/>
  <c r="O527" i="14"/>
  <c r="N527" i="14"/>
  <c r="AF526" i="14"/>
  <c r="AE526" i="14"/>
  <c r="AD526" i="14"/>
  <c r="AA526" i="14"/>
  <c r="V526" i="14"/>
  <c r="U526" i="14"/>
  <c r="T526" i="14"/>
  <c r="O526" i="14"/>
  <c r="N526" i="14"/>
  <c r="AF525" i="14"/>
  <c r="AE525" i="14"/>
  <c r="AD525" i="14"/>
  <c r="AA525" i="14"/>
  <c r="V525" i="14"/>
  <c r="U525" i="14"/>
  <c r="T525" i="14"/>
  <c r="O525" i="14"/>
  <c r="N525" i="14"/>
  <c r="AF524" i="14"/>
  <c r="AE524" i="14"/>
  <c r="AD524" i="14"/>
  <c r="AA524" i="14"/>
  <c r="V524" i="14"/>
  <c r="U524" i="14"/>
  <c r="T524" i="14"/>
  <c r="O524" i="14"/>
  <c r="N524" i="14"/>
  <c r="AF523" i="14"/>
  <c r="AE523" i="14"/>
  <c r="AD523" i="14"/>
  <c r="AA523" i="14"/>
  <c r="V523" i="14"/>
  <c r="U523" i="14"/>
  <c r="T523" i="14"/>
  <c r="O523" i="14"/>
  <c r="N523" i="14"/>
  <c r="AF522" i="14"/>
  <c r="AE522" i="14"/>
  <c r="AD522" i="14"/>
  <c r="AA522" i="14"/>
  <c r="V522" i="14"/>
  <c r="U522" i="14"/>
  <c r="T522" i="14"/>
  <c r="O522" i="14"/>
  <c r="N522" i="14"/>
  <c r="AF521" i="14"/>
  <c r="AE521" i="14"/>
  <c r="AD521" i="14"/>
  <c r="AA521" i="14"/>
  <c r="V521" i="14"/>
  <c r="U521" i="14"/>
  <c r="T521" i="14"/>
  <c r="O521" i="14"/>
  <c r="N521" i="14"/>
  <c r="AF520" i="14"/>
  <c r="AE520" i="14"/>
  <c r="AD520" i="14"/>
  <c r="AA520" i="14"/>
  <c r="V520" i="14"/>
  <c r="U520" i="14"/>
  <c r="T520" i="14"/>
  <c r="O520" i="14"/>
  <c r="N520" i="14"/>
  <c r="AF519" i="14"/>
  <c r="AE519" i="14"/>
  <c r="AD519" i="14"/>
  <c r="AA519" i="14"/>
  <c r="V519" i="14"/>
  <c r="U519" i="14"/>
  <c r="T519" i="14"/>
  <c r="O519" i="14"/>
  <c r="N519" i="14"/>
  <c r="AF518" i="14"/>
  <c r="AE518" i="14"/>
  <c r="AD518" i="14"/>
  <c r="AA518" i="14"/>
  <c r="V518" i="14"/>
  <c r="U518" i="14"/>
  <c r="T518" i="14"/>
  <c r="O518" i="14"/>
  <c r="N518" i="14"/>
  <c r="AF517" i="14"/>
  <c r="AE517" i="14"/>
  <c r="AD517" i="14"/>
  <c r="AA517" i="14"/>
  <c r="V517" i="14"/>
  <c r="U517" i="14"/>
  <c r="T517" i="14"/>
  <c r="O517" i="14"/>
  <c r="N517" i="14"/>
  <c r="AF516" i="14"/>
  <c r="AE516" i="14"/>
  <c r="AD516" i="14"/>
  <c r="AA516" i="14"/>
  <c r="V516" i="14"/>
  <c r="U516" i="14"/>
  <c r="T516" i="14"/>
  <c r="O516" i="14"/>
  <c r="N516" i="14"/>
  <c r="AF515" i="14"/>
  <c r="AE515" i="14"/>
  <c r="AD515" i="14"/>
  <c r="AA515" i="14"/>
  <c r="V515" i="14"/>
  <c r="U515" i="14"/>
  <c r="T515" i="14"/>
  <c r="O515" i="14"/>
  <c r="N515" i="14"/>
  <c r="AF514" i="14"/>
  <c r="AE514" i="14"/>
  <c r="AD514" i="14"/>
  <c r="AA514" i="14"/>
  <c r="V514" i="14"/>
  <c r="U514" i="14"/>
  <c r="T514" i="14"/>
  <c r="O514" i="14"/>
  <c r="N514" i="14"/>
  <c r="AF513" i="14"/>
  <c r="AE513" i="14"/>
  <c r="AD513" i="14"/>
  <c r="AA513" i="14"/>
  <c r="V513" i="14"/>
  <c r="U513" i="14"/>
  <c r="T513" i="14"/>
  <c r="O513" i="14"/>
  <c r="N513" i="14"/>
  <c r="AF512" i="14"/>
  <c r="AE512" i="14"/>
  <c r="AD512" i="14"/>
  <c r="AA512" i="14"/>
  <c r="V512" i="14"/>
  <c r="U512" i="14"/>
  <c r="T512" i="14"/>
  <c r="O512" i="14"/>
  <c r="N512" i="14"/>
  <c r="AF511" i="14"/>
  <c r="AE511" i="14"/>
  <c r="AD511" i="14"/>
  <c r="AA511" i="14"/>
  <c r="V511" i="14"/>
  <c r="U511" i="14"/>
  <c r="T511" i="14"/>
  <c r="O511" i="14"/>
  <c r="N511" i="14"/>
  <c r="AF510" i="14"/>
  <c r="AE510" i="14"/>
  <c r="AD510" i="14"/>
  <c r="AA510" i="14"/>
  <c r="V510" i="14"/>
  <c r="U510" i="14"/>
  <c r="T510" i="14"/>
  <c r="O510" i="14"/>
  <c r="N510" i="14"/>
  <c r="AF509" i="14"/>
  <c r="AE509" i="14"/>
  <c r="AD509" i="14"/>
  <c r="AA509" i="14"/>
  <c r="V509" i="14"/>
  <c r="U509" i="14"/>
  <c r="T509" i="14"/>
  <c r="O509" i="14"/>
  <c r="N509" i="14"/>
  <c r="AF508" i="14"/>
  <c r="AE508" i="14"/>
  <c r="AD508" i="14"/>
  <c r="AA508" i="14"/>
  <c r="V508" i="14"/>
  <c r="U508" i="14"/>
  <c r="T508" i="14"/>
  <c r="O508" i="14"/>
  <c r="N508" i="14"/>
  <c r="AF507" i="14"/>
  <c r="AE507" i="14"/>
  <c r="AD507" i="14"/>
  <c r="AA507" i="14"/>
  <c r="V507" i="14"/>
  <c r="U507" i="14"/>
  <c r="T507" i="14"/>
  <c r="O507" i="14"/>
  <c r="N507" i="14"/>
  <c r="AF506" i="14"/>
  <c r="AE506" i="14"/>
  <c r="AD506" i="14"/>
  <c r="AA506" i="14"/>
  <c r="V506" i="14"/>
  <c r="U506" i="14"/>
  <c r="T506" i="14"/>
  <c r="O506" i="14"/>
  <c r="N506" i="14"/>
  <c r="AF505" i="14"/>
  <c r="AE505" i="14"/>
  <c r="AD505" i="14"/>
  <c r="AA505" i="14"/>
  <c r="V505" i="14"/>
  <c r="U505" i="14"/>
  <c r="T505" i="14"/>
  <c r="O505" i="14"/>
  <c r="N505" i="14"/>
  <c r="AF504" i="14"/>
  <c r="AE504" i="14"/>
  <c r="AD504" i="14"/>
  <c r="AA504" i="14"/>
  <c r="V504" i="14"/>
  <c r="U504" i="14"/>
  <c r="T504" i="14"/>
  <c r="O504" i="14"/>
  <c r="N504" i="14"/>
  <c r="AF503" i="14"/>
  <c r="AE503" i="14"/>
  <c r="AD503" i="14"/>
  <c r="AA503" i="14"/>
  <c r="V503" i="14"/>
  <c r="U503" i="14"/>
  <c r="T503" i="14"/>
  <c r="O503" i="14"/>
  <c r="N503" i="14"/>
  <c r="AF502" i="14"/>
  <c r="AE502" i="14"/>
  <c r="AD502" i="14"/>
  <c r="AA502" i="14"/>
  <c r="V502" i="14"/>
  <c r="U502" i="14"/>
  <c r="T502" i="14"/>
  <c r="O502" i="14"/>
  <c r="N502" i="14"/>
  <c r="AF501" i="14"/>
  <c r="AE501" i="14"/>
  <c r="AD501" i="14"/>
  <c r="AA501" i="14"/>
  <c r="V501" i="14"/>
  <c r="U501" i="14"/>
  <c r="T501" i="14"/>
  <c r="O501" i="14"/>
  <c r="N501" i="14"/>
  <c r="AF500" i="14"/>
  <c r="AE500" i="14"/>
  <c r="AD500" i="14"/>
  <c r="AA500" i="14"/>
  <c r="V500" i="14"/>
  <c r="U500" i="14"/>
  <c r="T500" i="14"/>
  <c r="O500" i="14"/>
  <c r="N500" i="14"/>
  <c r="AF499" i="14"/>
  <c r="AE499" i="14"/>
  <c r="AD499" i="14"/>
  <c r="AA499" i="14"/>
  <c r="V499" i="14"/>
  <c r="U499" i="14"/>
  <c r="T499" i="14"/>
  <c r="O499" i="14"/>
  <c r="N499" i="14"/>
  <c r="AF498" i="14"/>
  <c r="AE498" i="14"/>
  <c r="AD498" i="14"/>
  <c r="AA498" i="14"/>
  <c r="V498" i="14"/>
  <c r="U498" i="14"/>
  <c r="T498" i="14"/>
  <c r="O498" i="14"/>
  <c r="N498" i="14"/>
  <c r="AF497" i="14"/>
  <c r="AE497" i="14"/>
  <c r="AD497" i="14"/>
  <c r="AA497" i="14"/>
  <c r="V497" i="14"/>
  <c r="U497" i="14"/>
  <c r="T497" i="14"/>
  <c r="O497" i="14"/>
  <c r="N497" i="14"/>
  <c r="AF496" i="14"/>
  <c r="AE496" i="14"/>
  <c r="AD496" i="14"/>
  <c r="AA496" i="14"/>
  <c r="V496" i="14"/>
  <c r="U496" i="14"/>
  <c r="T496" i="14"/>
  <c r="O496" i="14"/>
  <c r="N496" i="14"/>
  <c r="AF495" i="14"/>
  <c r="AE495" i="14"/>
  <c r="AD495" i="14"/>
  <c r="AA495" i="14"/>
  <c r="V495" i="14"/>
  <c r="U495" i="14"/>
  <c r="T495" i="14"/>
  <c r="O495" i="14"/>
  <c r="N495" i="14"/>
  <c r="AF494" i="14"/>
  <c r="AE494" i="14"/>
  <c r="AD494" i="14"/>
  <c r="AA494" i="14"/>
  <c r="V494" i="14"/>
  <c r="U494" i="14"/>
  <c r="T494" i="14"/>
  <c r="O494" i="14"/>
  <c r="N494" i="14"/>
  <c r="AF493" i="14"/>
  <c r="AE493" i="14"/>
  <c r="AD493" i="14"/>
  <c r="AA493" i="14"/>
  <c r="V493" i="14"/>
  <c r="U493" i="14"/>
  <c r="T493" i="14"/>
  <c r="O493" i="14"/>
  <c r="N493" i="14"/>
  <c r="AF492" i="14"/>
  <c r="AE492" i="14"/>
  <c r="AD492" i="14"/>
  <c r="AA492" i="14"/>
  <c r="V492" i="14"/>
  <c r="U492" i="14"/>
  <c r="T492" i="14"/>
  <c r="O492" i="14"/>
  <c r="N492" i="14"/>
  <c r="AF491" i="14"/>
  <c r="AE491" i="14"/>
  <c r="AD491" i="14"/>
  <c r="AA491" i="14"/>
  <c r="V491" i="14"/>
  <c r="U491" i="14"/>
  <c r="T491" i="14"/>
  <c r="O491" i="14"/>
  <c r="N491" i="14"/>
  <c r="AF490" i="14"/>
  <c r="AE490" i="14"/>
  <c r="AD490" i="14"/>
  <c r="AA490" i="14"/>
  <c r="V490" i="14"/>
  <c r="U490" i="14"/>
  <c r="T490" i="14"/>
  <c r="O490" i="14"/>
  <c r="N490" i="14"/>
  <c r="AF489" i="14"/>
  <c r="AE489" i="14"/>
  <c r="AD489" i="14"/>
  <c r="AA489" i="14"/>
  <c r="V489" i="14"/>
  <c r="U489" i="14"/>
  <c r="T489" i="14"/>
  <c r="O489" i="14"/>
  <c r="N489" i="14"/>
  <c r="AF488" i="14"/>
  <c r="AE488" i="14"/>
  <c r="AD488" i="14"/>
  <c r="AA488" i="14"/>
  <c r="V488" i="14"/>
  <c r="U488" i="14"/>
  <c r="T488" i="14"/>
  <c r="O488" i="14"/>
  <c r="N488" i="14"/>
  <c r="AF487" i="14"/>
  <c r="AE487" i="14"/>
  <c r="AD487" i="14"/>
  <c r="AA487" i="14"/>
  <c r="V487" i="14"/>
  <c r="U487" i="14"/>
  <c r="T487" i="14"/>
  <c r="O487" i="14"/>
  <c r="N487" i="14"/>
  <c r="AF486" i="14"/>
  <c r="AE486" i="14"/>
  <c r="AD486" i="14"/>
  <c r="AA486" i="14"/>
  <c r="V486" i="14"/>
  <c r="U486" i="14"/>
  <c r="T486" i="14"/>
  <c r="O486" i="14"/>
  <c r="N486" i="14"/>
  <c r="AF485" i="14"/>
  <c r="AE485" i="14"/>
  <c r="AD485" i="14"/>
  <c r="AA485" i="14"/>
  <c r="V485" i="14"/>
  <c r="U485" i="14"/>
  <c r="T485" i="14"/>
  <c r="O485" i="14"/>
  <c r="N485" i="14"/>
  <c r="AF484" i="14"/>
  <c r="AE484" i="14"/>
  <c r="AD484" i="14"/>
  <c r="AA484" i="14"/>
  <c r="V484" i="14"/>
  <c r="U484" i="14"/>
  <c r="T484" i="14"/>
  <c r="O484" i="14"/>
  <c r="N484" i="14"/>
  <c r="AF483" i="14"/>
  <c r="AE483" i="14"/>
  <c r="AD483" i="14"/>
  <c r="AA483" i="14"/>
  <c r="V483" i="14"/>
  <c r="U483" i="14"/>
  <c r="T483" i="14"/>
  <c r="O483" i="14"/>
  <c r="N483" i="14"/>
  <c r="AF482" i="14"/>
  <c r="AE482" i="14"/>
  <c r="AD482" i="14"/>
  <c r="AA482" i="14"/>
  <c r="V482" i="14"/>
  <c r="U482" i="14"/>
  <c r="T482" i="14"/>
  <c r="O482" i="14"/>
  <c r="N482" i="14"/>
  <c r="AF481" i="14"/>
  <c r="AE481" i="14"/>
  <c r="AD481" i="14"/>
  <c r="AA481" i="14"/>
  <c r="V481" i="14"/>
  <c r="U481" i="14"/>
  <c r="T481" i="14"/>
  <c r="O481" i="14"/>
  <c r="N481" i="14"/>
  <c r="AF480" i="14"/>
  <c r="AE480" i="14"/>
  <c r="AD480" i="14"/>
  <c r="AA480" i="14"/>
  <c r="V480" i="14"/>
  <c r="U480" i="14"/>
  <c r="T480" i="14"/>
  <c r="O480" i="14"/>
  <c r="N480" i="14"/>
  <c r="AF479" i="14"/>
  <c r="AE479" i="14"/>
  <c r="AD479" i="14"/>
  <c r="AA479" i="14"/>
  <c r="V479" i="14"/>
  <c r="U479" i="14"/>
  <c r="T479" i="14"/>
  <c r="O479" i="14"/>
  <c r="N479" i="14"/>
  <c r="AF478" i="14"/>
  <c r="AE478" i="14"/>
  <c r="AD478" i="14"/>
  <c r="AA478" i="14"/>
  <c r="V478" i="14"/>
  <c r="U478" i="14"/>
  <c r="T478" i="14"/>
  <c r="O478" i="14"/>
  <c r="N478" i="14"/>
  <c r="AF477" i="14"/>
  <c r="AE477" i="14"/>
  <c r="AD477" i="14"/>
  <c r="AA477" i="14"/>
  <c r="V477" i="14"/>
  <c r="U477" i="14"/>
  <c r="T477" i="14"/>
  <c r="O477" i="14"/>
  <c r="N477" i="14"/>
  <c r="AF476" i="14"/>
  <c r="AE476" i="14"/>
  <c r="AD476" i="14"/>
  <c r="AA476" i="14"/>
  <c r="V476" i="14"/>
  <c r="U476" i="14"/>
  <c r="T476" i="14"/>
  <c r="O476" i="14"/>
  <c r="N476" i="14"/>
  <c r="AF475" i="14"/>
  <c r="AE475" i="14"/>
  <c r="AD475" i="14"/>
  <c r="AA475" i="14"/>
  <c r="V475" i="14"/>
  <c r="U475" i="14"/>
  <c r="T475" i="14"/>
  <c r="O475" i="14"/>
  <c r="N475" i="14"/>
  <c r="AF474" i="14"/>
  <c r="AE474" i="14"/>
  <c r="AD474" i="14"/>
  <c r="AA474" i="14"/>
  <c r="V474" i="14"/>
  <c r="U474" i="14"/>
  <c r="T474" i="14"/>
  <c r="O474" i="14"/>
  <c r="N474" i="14"/>
  <c r="AF473" i="14"/>
  <c r="AE473" i="14"/>
  <c r="AD473" i="14"/>
  <c r="AA473" i="14"/>
  <c r="V473" i="14"/>
  <c r="U473" i="14"/>
  <c r="T473" i="14"/>
  <c r="O473" i="14"/>
  <c r="N473" i="14"/>
  <c r="AF472" i="14"/>
  <c r="AE472" i="14"/>
  <c r="AD472" i="14"/>
  <c r="AA472" i="14"/>
  <c r="V472" i="14"/>
  <c r="U472" i="14"/>
  <c r="T472" i="14"/>
  <c r="O472" i="14"/>
  <c r="N472" i="14"/>
  <c r="AF471" i="14"/>
  <c r="AE471" i="14"/>
  <c r="AD471" i="14"/>
  <c r="AA471" i="14"/>
  <c r="V471" i="14"/>
  <c r="U471" i="14"/>
  <c r="T471" i="14"/>
  <c r="O471" i="14"/>
  <c r="N471" i="14"/>
  <c r="AF470" i="14"/>
  <c r="AE470" i="14"/>
  <c r="AD470" i="14"/>
  <c r="AA470" i="14"/>
  <c r="V470" i="14"/>
  <c r="U470" i="14"/>
  <c r="T470" i="14"/>
  <c r="O470" i="14"/>
  <c r="N470" i="14"/>
  <c r="AF469" i="14"/>
  <c r="AE469" i="14"/>
  <c r="AD469" i="14"/>
  <c r="AA469" i="14"/>
  <c r="V469" i="14"/>
  <c r="U469" i="14"/>
  <c r="T469" i="14"/>
  <c r="O469" i="14"/>
  <c r="N469" i="14"/>
  <c r="AF468" i="14"/>
  <c r="AE468" i="14"/>
  <c r="AD468" i="14"/>
  <c r="AA468" i="14"/>
  <c r="V468" i="14"/>
  <c r="U468" i="14"/>
  <c r="T468" i="14"/>
  <c r="O468" i="14"/>
  <c r="N468" i="14"/>
  <c r="AF467" i="14"/>
  <c r="AE467" i="14"/>
  <c r="AD467" i="14"/>
  <c r="AA467" i="14"/>
  <c r="V467" i="14"/>
  <c r="U467" i="14"/>
  <c r="T467" i="14"/>
  <c r="O467" i="14"/>
  <c r="N467" i="14"/>
  <c r="AF466" i="14"/>
  <c r="AE466" i="14"/>
  <c r="AD466" i="14"/>
  <c r="AA466" i="14"/>
  <c r="V466" i="14"/>
  <c r="U466" i="14"/>
  <c r="T466" i="14"/>
  <c r="O466" i="14"/>
  <c r="N466" i="14"/>
  <c r="AF465" i="14"/>
  <c r="AE465" i="14"/>
  <c r="AD465" i="14"/>
  <c r="AA465" i="14"/>
  <c r="V465" i="14"/>
  <c r="U465" i="14"/>
  <c r="T465" i="14"/>
  <c r="O465" i="14"/>
  <c r="N465" i="14"/>
  <c r="AF464" i="14"/>
  <c r="AE464" i="14"/>
  <c r="AD464" i="14"/>
  <c r="AA464" i="14"/>
  <c r="V464" i="14"/>
  <c r="U464" i="14"/>
  <c r="T464" i="14"/>
  <c r="O464" i="14"/>
  <c r="N464" i="14"/>
  <c r="AF463" i="14"/>
  <c r="AE463" i="14"/>
  <c r="AD463" i="14"/>
  <c r="AA463" i="14"/>
  <c r="V463" i="14"/>
  <c r="U463" i="14"/>
  <c r="T463" i="14"/>
  <c r="O463" i="14"/>
  <c r="N463" i="14"/>
  <c r="AF462" i="14"/>
  <c r="AE462" i="14"/>
  <c r="AD462" i="14"/>
  <c r="AA462" i="14"/>
  <c r="V462" i="14"/>
  <c r="U462" i="14"/>
  <c r="T462" i="14"/>
  <c r="O462" i="14"/>
  <c r="N462" i="14"/>
  <c r="AF461" i="14"/>
  <c r="AE461" i="14"/>
  <c r="AD461" i="14"/>
  <c r="AA461" i="14"/>
  <c r="V461" i="14"/>
  <c r="U461" i="14"/>
  <c r="T461" i="14"/>
  <c r="O461" i="14"/>
  <c r="N461" i="14"/>
  <c r="AF460" i="14"/>
  <c r="AE460" i="14"/>
  <c r="AD460" i="14"/>
  <c r="AA460" i="14"/>
  <c r="V460" i="14"/>
  <c r="U460" i="14"/>
  <c r="T460" i="14"/>
  <c r="O460" i="14"/>
  <c r="N460" i="14"/>
  <c r="AF459" i="14"/>
  <c r="AE459" i="14"/>
  <c r="AD459" i="14"/>
  <c r="AA459" i="14"/>
  <c r="V459" i="14"/>
  <c r="U459" i="14"/>
  <c r="T459" i="14"/>
  <c r="O459" i="14"/>
  <c r="N459" i="14"/>
  <c r="AF458" i="14"/>
  <c r="AE458" i="14"/>
  <c r="AD458" i="14"/>
  <c r="AA458" i="14"/>
  <c r="V458" i="14"/>
  <c r="U458" i="14"/>
  <c r="T458" i="14"/>
  <c r="O458" i="14"/>
  <c r="N458" i="14"/>
  <c r="AF457" i="14"/>
  <c r="AE457" i="14"/>
  <c r="AD457" i="14"/>
  <c r="AA457" i="14"/>
  <c r="V457" i="14"/>
  <c r="U457" i="14"/>
  <c r="T457" i="14"/>
  <c r="O457" i="14"/>
  <c r="N457" i="14"/>
  <c r="AF456" i="14"/>
  <c r="AE456" i="14"/>
  <c r="AD456" i="14"/>
  <c r="AA456" i="14"/>
  <c r="V456" i="14"/>
  <c r="U456" i="14"/>
  <c r="T456" i="14"/>
  <c r="O456" i="14"/>
  <c r="N456" i="14"/>
  <c r="AF455" i="14"/>
  <c r="AE455" i="14"/>
  <c r="AD455" i="14"/>
  <c r="AA455" i="14"/>
  <c r="V455" i="14"/>
  <c r="U455" i="14"/>
  <c r="T455" i="14"/>
  <c r="O455" i="14"/>
  <c r="N455" i="14"/>
  <c r="AF454" i="14"/>
  <c r="AE454" i="14"/>
  <c r="AD454" i="14"/>
  <c r="AA454" i="14"/>
  <c r="V454" i="14"/>
  <c r="U454" i="14"/>
  <c r="T454" i="14"/>
  <c r="O454" i="14"/>
  <c r="N454" i="14"/>
  <c r="AF453" i="14"/>
  <c r="AE453" i="14"/>
  <c r="AD453" i="14"/>
  <c r="AA453" i="14"/>
  <c r="V453" i="14"/>
  <c r="U453" i="14"/>
  <c r="T453" i="14"/>
  <c r="O453" i="14"/>
  <c r="N453" i="14"/>
  <c r="AF452" i="14"/>
  <c r="AE452" i="14"/>
  <c r="AD452" i="14"/>
  <c r="AA452" i="14"/>
  <c r="V452" i="14"/>
  <c r="U452" i="14"/>
  <c r="T452" i="14"/>
  <c r="O452" i="14"/>
  <c r="N452" i="14"/>
  <c r="AF451" i="14"/>
  <c r="AE451" i="14"/>
  <c r="AD451" i="14"/>
  <c r="AA451" i="14"/>
  <c r="V451" i="14"/>
  <c r="U451" i="14"/>
  <c r="T451" i="14"/>
  <c r="O451" i="14"/>
  <c r="N451" i="14"/>
  <c r="AF450" i="14"/>
  <c r="AE450" i="14"/>
  <c r="AD450" i="14"/>
  <c r="AA450" i="14"/>
  <c r="V450" i="14"/>
  <c r="U450" i="14"/>
  <c r="T450" i="14"/>
  <c r="O450" i="14"/>
  <c r="N450" i="14"/>
  <c r="AF449" i="14"/>
  <c r="AE449" i="14"/>
  <c r="AD449" i="14"/>
  <c r="AA449" i="14"/>
  <c r="V449" i="14"/>
  <c r="U449" i="14"/>
  <c r="T449" i="14"/>
  <c r="O449" i="14"/>
  <c r="N449" i="14"/>
  <c r="AF448" i="14"/>
  <c r="AE448" i="14"/>
  <c r="AD448" i="14"/>
  <c r="AA448" i="14"/>
  <c r="V448" i="14"/>
  <c r="U448" i="14"/>
  <c r="T448" i="14"/>
  <c r="O448" i="14"/>
  <c r="N448" i="14"/>
  <c r="AF447" i="14"/>
  <c r="AE447" i="14"/>
  <c r="AD447" i="14"/>
  <c r="AA447" i="14"/>
  <c r="V447" i="14"/>
  <c r="U447" i="14"/>
  <c r="T447" i="14"/>
  <c r="O447" i="14"/>
  <c r="N447" i="14"/>
  <c r="AF446" i="14"/>
  <c r="AE446" i="14"/>
  <c r="AD446" i="14"/>
  <c r="AA446" i="14"/>
  <c r="V446" i="14"/>
  <c r="U446" i="14"/>
  <c r="T446" i="14"/>
  <c r="O446" i="14"/>
  <c r="N446" i="14"/>
  <c r="AF445" i="14"/>
  <c r="AE445" i="14"/>
  <c r="AD445" i="14"/>
  <c r="AA445" i="14"/>
  <c r="V445" i="14"/>
  <c r="U445" i="14"/>
  <c r="T445" i="14"/>
  <c r="O445" i="14"/>
  <c r="N445" i="14"/>
  <c r="AF444" i="14"/>
  <c r="AE444" i="14"/>
  <c r="AD444" i="14"/>
  <c r="AA444" i="14"/>
  <c r="V444" i="14"/>
  <c r="U444" i="14"/>
  <c r="T444" i="14"/>
  <c r="O444" i="14"/>
  <c r="N444" i="14"/>
  <c r="AF443" i="14"/>
  <c r="AE443" i="14"/>
  <c r="AD443" i="14"/>
  <c r="AA443" i="14"/>
  <c r="V443" i="14"/>
  <c r="U443" i="14"/>
  <c r="T443" i="14"/>
  <c r="O443" i="14"/>
  <c r="N443" i="14"/>
  <c r="AF442" i="14"/>
  <c r="AE442" i="14"/>
  <c r="AD442" i="14"/>
  <c r="AA442" i="14"/>
  <c r="V442" i="14"/>
  <c r="U442" i="14"/>
  <c r="T442" i="14"/>
  <c r="O442" i="14"/>
  <c r="N442" i="14"/>
  <c r="AF441" i="14"/>
  <c r="AE441" i="14"/>
  <c r="AD441" i="14"/>
  <c r="AA441" i="14"/>
  <c r="V441" i="14"/>
  <c r="U441" i="14"/>
  <c r="T441" i="14"/>
  <c r="O441" i="14"/>
  <c r="N441" i="14"/>
  <c r="AF440" i="14"/>
  <c r="AE440" i="14"/>
  <c r="AD440" i="14"/>
  <c r="AA440" i="14"/>
  <c r="V440" i="14"/>
  <c r="U440" i="14"/>
  <c r="T440" i="14"/>
  <c r="O440" i="14"/>
  <c r="N440" i="14"/>
  <c r="AF439" i="14"/>
  <c r="AE439" i="14"/>
  <c r="AD439" i="14"/>
  <c r="AA439" i="14"/>
  <c r="V439" i="14"/>
  <c r="U439" i="14"/>
  <c r="T439" i="14"/>
  <c r="O439" i="14"/>
  <c r="N439" i="14"/>
  <c r="AF438" i="14"/>
  <c r="AE438" i="14"/>
  <c r="AD438" i="14"/>
  <c r="AA438" i="14"/>
  <c r="V438" i="14"/>
  <c r="U438" i="14"/>
  <c r="T438" i="14"/>
  <c r="O438" i="14"/>
  <c r="N438" i="14"/>
  <c r="AF437" i="14"/>
  <c r="AE437" i="14"/>
  <c r="AD437" i="14"/>
  <c r="AA437" i="14"/>
  <c r="V437" i="14"/>
  <c r="U437" i="14"/>
  <c r="T437" i="14"/>
  <c r="O437" i="14"/>
  <c r="N437" i="14"/>
  <c r="AF436" i="14"/>
  <c r="AE436" i="14"/>
  <c r="AD436" i="14"/>
  <c r="AA436" i="14"/>
  <c r="V436" i="14"/>
  <c r="U436" i="14"/>
  <c r="T436" i="14"/>
  <c r="O436" i="14"/>
  <c r="N436" i="14"/>
  <c r="AF435" i="14"/>
  <c r="AE435" i="14"/>
  <c r="AD435" i="14"/>
  <c r="AA435" i="14"/>
  <c r="V435" i="14"/>
  <c r="U435" i="14"/>
  <c r="T435" i="14"/>
  <c r="O435" i="14"/>
  <c r="N435" i="14"/>
  <c r="AF434" i="14"/>
  <c r="AE434" i="14"/>
  <c r="AD434" i="14"/>
  <c r="AA434" i="14"/>
  <c r="V434" i="14"/>
  <c r="U434" i="14"/>
  <c r="T434" i="14"/>
  <c r="O434" i="14"/>
  <c r="N434" i="14"/>
  <c r="AF433" i="14"/>
  <c r="AE433" i="14"/>
  <c r="AD433" i="14"/>
  <c r="AA433" i="14"/>
  <c r="V433" i="14"/>
  <c r="U433" i="14"/>
  <c r="T433" i="14"/>
  <c r="O433" i="14"/>
  <c r="N433" i="14"/>
  <c r="AF432" i="14"/>
  <c r="AE432" i="14"/>
  <c r="AD432" i="14"/>
  <c r="AA432" i="14"/>
  <c r="V432" i="14"/>
  <c r="U432" i="14"/>
  <c r="T432" i="14"/>
  <c r="O432" i="14"/>
  <c r="N432" i="14"/>
  <c r="AF431" i="14"/>
  <c r="AE431" i="14"/>
  <c r="AD431" i="14"/>
  <c r="AA431" i="14"/>
  <c r="V431" i="14"/>
  <c r="U431" i="14"/>
  <c r="T431" i="14"/>
  <c r="O431" i="14"/>
  <c r="N431" i="14"/>
  <c r="AF430" i="14"/>
  <c r="AE430" i="14"/>
  <c r="AD430" i="14"/>
  <c r="AA430" i="14"/>
  <c r="V430" i="14"/>
  <c r="U430" i="14"/>
  <c r="T430" i="14"/>
  <c r="O430" i="14"/>
  <c r="N430" i="14"/>
  <c r="AF429" i="14"/>
  <c r="AE429" i="14"/>
  <c r="AD429" i="14"/>
  <c r="AA429" i="14"/>
  <c r="V429" i="14"/>
  <c r="U429" i="14"/>
  <c r="T429" i="14"/>
  <c r="O429" i="14"/>
  <c r="N429" i="14"/>
  <c r="AF428" i="14"/>
  <c r="AE428" i="14"/>
  <c r="AD428" i="14"/>
  <c r="AA428" i="14"/>
  <c r="V428" i="14"/>
  <c r="U428" i="14"/>
  <c r="T428" i="14"/>
  <c r="O428" i="14"/>
  <c r="N428" i="14"/>
  <c r="AF427" i="14"/>
  <c r="AE427" i="14"/>
  <c r="AD427" i="14"/>
  <c r="AA427" i="14"/>
  <c r="V427" i="14"/>
  <c r="U427" i="14"/>
  <c r="T427" i="14"/>
  <c r="O427" i="14"/>
  <c r="N427" i="14"/>
  <c r="AF426" i="14"/>
  <c r="AE426" i="14"/>
  <c r="AD426" i="14"/>
  <c r="AA426" i="14"/>
  <c r="V426" i="14"/>
  <c r="U426" i="14"/>
  <c r="T426" i="14"/>
  <c r="O426" i="14"/>
  <c r="N426" i="14"/>
  <c r="AF425" i="14"/>
  <c r="AE425" i="14"/>
  <c r="AD425" i="14"/>
  <c r="AA425" i="14"/>
  <c r="V425" i="14"/>
  <c r="U425" i="14"/>
  <c r="T425" i="14"/>
  <c r="O425" i="14"/>
  <c r="N425" i="14"/>
  <c r="AF424" i="14"/>
  <c r="AE424" i="14"/>
  <c r="AD424" i="14"/>
  <c r="AA424" i="14"/>
  <c r="V424" i="14"/>
  <c r="U424" i="14"/>
  <c r="T424" i="14"/>
  <c r="O424" i="14"/>
  <c r="N424" i="14"/>
  <c r="AF423" i="14"/>
  <c r="AE423" i="14"/>
  <c r="AD423" i="14"/>
  <c r="AA423" i="14"/>
  <c r="V423" i="14"/>
  <c r="U423" i="14"/>
  <c r="T423" i="14"/>
  <c r="O423" i="14"/>
  <c r="N423" i="14"/>
  <c r="AF422" i="14"/>
  <c r="AE422" i="14"/>
  <c r="AD422" i="14"/>
  <c r="AA422" i="14"/>
  <c r="V422" i="14"/>
  <c r="U422" i="14"/>
  <c r="T422" i="14"/>
  <c r="O422" i="14"/>
  <c r="N422" i="14"/>
  <c r="AF421" i="14"/>
  <c r="AE421" i="14"/>
  <c r="AD421" i="14"/>
  <c r="AA421" i="14"/>
  <c r="V421" i="14"/>
  <c r="U421" i="14"/>
  <c r="T421" i="14"/>
  <c r="O421" i="14"/>
  <c r="N421" i="14"/>
  <c r="AF420" i="14"/>
  <c r="AE420" i="14"/>
  <c r="AD420" i="14"/>
  <c r="AA420" i="14"/>
  <c r="V420" i="14"/>
  <c r="U420" i="14"/>
  <c r="T420" i="14"/>
  <c r="O420" i="14"/>
  <c r="N420" i="14"/>
  <c r="AF419" i="14"/>
  <c r="AE419" i="14"/>
  <c r="AD419" i="14"/>
  <c r="AA419" i="14"/>
  <c r="V419" i="14"/>
  <c r="U419" i="14"/>
  <c r="T419" i="14"/>
  <c r="O419" i="14"/>
  <c r="N419" i="14"/>
  <c r="AF418" i="14"/>
  <c r="AE418" i="14"/>
  <c r="AD418" i="14"/>
  <c r="AA418" i="14"/>
  <c r="V418" i="14"/>
  <c r="U418" i="14"/>
  <c r="T418" i="14"/>
  <c r="O418" i="14"/>
  <c r="N418" i="14"/>
  <c r="AF417" i="14"/>
  <c r="AE417" i="14"/>
  <c r="AD417" i="14"/>
  <c r="AA417" i="14"/>
  <c r="V417" i="14"/>
  <c r="U417" i="14"/>
  <c r="T417" i="14"/>
  <c r="O417" i="14"/>
  <c r="N417" i="14"/>
  <c r="AF416" i="14"/>
  <c r="AE416" i="14"/>
  <c r="AD416" i="14"/>
  <c r="AA416" i="14"/>
  <c r="V416" i="14"/>
  <c r="U416" i="14"/>
  <c r="T416" i="14"/>
  <c r="O416" i="14"/>
  <c r="N416" i="14"/>
  <c r="AF415" i="14"/>
  <c r="AE415" i="14"/>
  <c r="AD415" i="14"/>
  <c r="AA415" i="14"/>
  <c r="V415" i="14"/>
  <c r="U415" i="14"/>
  <c r="T415" i="14"/>
  <c r="O415" i="14"/>
  <c r="N415" i="14"/>
  <c r="AF414" i="14"/>
  <c r="AE414" i="14"/>
  <c r="AD414" i="14"/>
  <c r="AA414" i="14"/>
  <c r="V414" i="14"/>
  <c r="U414" i="14"/>
  <c r="T414" i="14"/>
  <c r="O414" i="14"/>
  <c r="N414" i="14"/>
  <c r="AF413" i="14"/>
  <c r="AE413" i="14"/>
  <c r="AD413" i="14"/>
  <c r="AA413" i="14"/>
  <c r="V413" i="14"/>
  <c r="U413" i="14"/>
  <c r="T413" i="14"/>
  <c r="O413" i="14"/>
  <c r="N413" i="14"/>
  <c r="AF412" i="14"/>
  <c r="AE412" i="14"/>
  <c r="AD412" i="14"/>
  <c r="AA412" i="14"/>
  <c r="V412" i="14"/>
  <c r="U412" i="14"/>
  <c r="T412" i="14"/>
  <c r="O412" i="14"/>
  <c r="N412" i="14"/>
  <c r="AF411" i="14"/>
  <c r="AE411" i="14"/>
  <c r="AD411" i="14"/>
  <c r="AA411" i="14"/>
  <c r="V411" i="14"/>
  <c r="U411" i="14"/>
  <c r="T411" i="14"/>
  <c r="O411" i="14"/>
  <c r="N411" i="14"/>
  <c r="AF410" i="14"/>
  <c r="AE410" i="14"/>
  <c r="AD410" i="14"/>
  <c r="AA410" i="14"/>
  <c r="V410" i="14"/>
  <c r="U410" i="14"/>
  <c r="T410" i="14"/>
  <c r="O410" i="14"/>
  <c r="N410" i="14"/>
  <c r="AF409" i="14"/>
  <c r="AE409" i="14"/>
  <c r="AD409" i="14"/>
  <c r="AA409" i="14"/>
  <c r="V409" i="14"/>
  <c r="U409" i="14"/>
  <c r="T409" i="14"/>
  <c r="O409" i="14"/>
  <c r="N409" i="14"/>
  <c r="AF408" i="14"/>
  <c r="AE408" i="14"/>
  <c r="AD408" i="14"/>
  <c r="AA408" i="14"/>
  <c r="V408" i="14"/>
  <c r="U408" i="14"/>
  <c r="T408" i="14"/>
  <c r="O408" i="14"/>
  <c r="N408" i="14"/>
  <c r="AF407" i="14"/>
  <c r="AE407" i="14"/>
  <c r="AD407" i="14"/>
  <c r="AA407" i="14"/>
  <c r="V407" i="14"/>
  <c r="U407" i="14"/>
  <c r="T407" i="14"/>
  <c r="O407" i="14"/>
  <c r="N407" i="14"/>
  <c r="AF406" i="14"/>
  <c r="AE406" i="14"/>
  <c r="AD406" i="14"/>
  <c r="AA406" i="14"/>
  <c r="V406" i="14"/>
  <c r="U406" i="14"/>
  <c r="T406" i="14"/>
  <c r="O406" i="14"/>
  <c r="N406" i="14"/>
  <c r="AF405" i="14"/>
  <c r="AE405" i="14"/>
  <c r="AD405" i="14"/>
  <c r="AA405" i="14"/>
  <c r="V405" i="14"/>
  <c r="U405" i="14"/>
  <c r="T405" i="14"/>
  <c r="O405" i="14"/>
  <c r="N405" i="14"/>
  <c r="AF404" i="14"/>
  <c r="AE404" i="14"/>
  <c r="AD404" i="14"/>
  <c r="AA404" i="14"/>
  <c r="V404" i="14"/>
  <c r="U404" i="14"/>
  <c r="T404" i="14"/>
  <c r="O404" i="14"/>
  <c r="N404" i="14"/>
  <c r="AF403" i="14"/>
  <c r="AE403" i="14"/>
  <c r="AD403" i="14"/>
  <c r="AA403" i="14"/>
  <c r="V403" i="14"/>
  <c r="U403" i="14"/>
  <c r="T403" i="14"/>
  <c r="O403" i="14"/>
  <c r="N403" i="14"/>
  <c r="AF402" i="14"/>
  <c r="AE402" i="14"/>
  <c r="AD402" i="14"/>
  <c r="AA402" i="14"/>
  <c r="V402" i="14"/>
  <c r="U402" i="14"/>
  <c r="T402" i="14"/>
  <c r="O402" i="14"/>
  <c r="N402" i="14"/>
  <c r="AF401" i="14"/>
  <c r="AE401" i="14"/>
  <c r="AD401" i="14"/>
  <c r="AA401" i="14"/>
  <c r="V401" i="14"/>
  <c r="U401" i="14"/>
  <c r="T401" i="14"/>
  <c r="O401" i="14"/>
  <c r="N401" i="14"/>
  <c r="AF400" i="14"/>
  <c r="AE400" i="14"/>
  <c r="AD400" i="14"/>
  <c r="AA400" i="14"/>
  <c r="V400" i="14"/>
  <c r="U400" i="14"/>
  <c r="T400" i="14"/>
  <c r="O400" i="14"/>
  <c r="N400" i="14"/>
  <c r="AF399" i="14"/>
  <c r="AE399" i="14"/>
  <c r="AD399" i="14"/>
  <c r="AA399" i="14"/>
  <c r="V399" i="14"/>
  <c r="U399" i="14"/>
  <c r="T399" i="14"/>
  <c r="O399" i="14"/>
  <c r="N399" i="14"/>
  <c r="AF398" i="14"/>
  <c r="AE398" i="14"/>
  <c r="AD398" i="14"/>
  <c r="AA398" i="14"/>
  <c r="V398" i="14"/>
  <c r="U398" i="14"/>
  <c r="T398" i="14"/>
  <c r="O398" i="14"/>
  <c r="N398" i="14"/>
  <c r="AF397" i="14"/>
  <c r="AE397" i="14"/>
  <c r="AD397" i="14"/>
  <c r="AA397" i="14"/>
  <c r="V397" i="14"/>
  <c r="U397" i="14"/>
  <c r="T397" i="14"/>
  <c r="O397" i="14"/>
  <c r="N397" i="14"/>
  <c r="AF396" i="14"/>
  <c r="AE396" i="14"/>
  <c r="AD396" i="14"/>
  <c r="AA396" i="14"/>
  <c r="V396" i="14"/>
  <c r="U396" i="14"/>
  <c r="T396" i="14"/>
  <c r="O396" i="14"/>
  <c r="N396" i="14"/>
  <c r="AF395" i="14"/>
  <c r="AE395" i="14"/>
  <c r="AD395" i="14"/>
  <c r="AA395" i="14"/>
  <c r="V395" i="14"/>
  <c r="U395" i="14"/>
  <c r="T395" i="14"/>
  <c r="O395" i="14"/>
  <c r="N395" i="14"/>
  <c r="AF394" i="14"/>
  <c r="AE394" i="14"/>
  <c r="AD394" i="14"/>
  <c r="AA394" i="14"/>
  <c r="V394" i="14"/>
  <c r="U394" i="14"/>
  <c r="T394" i="14"/>
  <c r="O394" i="14"/>
  <c r="N394" i="14"/>
  <c r="AF393" i="14"/>
  <c r="AE393" i="14"/>
  <c r="AD393" i="14"/>
  <c r="AA393" i="14"/>
  <c r="V393" i="14"/>
  <c r="U393" i="14"/>
  <c r="T393" i="14"/>
  <c r="O393" i="14"/>
  <c r="N393" i="14"/>
  <c r="AF392" i="14"/>
  <c r="AE392" i="14"/>
  <c r="AD392" i="14"/>
  <c r="AA392" i="14"/>
  <c r="V392" i="14"/>
  <c r="U392" i="14"/>
  <c r="T392" i="14"/>
  <c r="O392" i="14"/>
  <c r="N392" i="14"/>
  <c r="AF391" i="14"/>
  <c r="AE391" i="14"/>
  <c r="AD391" i="14"/>
  <c r="AA391" i="14"/>
  <c r="V391" i="14"/>
  <c r="U391" i="14"/>
  <c r="T391" i="14"/>
  <c r="O391" i="14"/>
  <c r="N391" i="14"/>
  <c r="AF390" i="14"/>
  <c r="AE390" i="14"/>
  <c r="AD390" i="14"/>
  <c r="AB390" i="14" s="1"/>
  <c r="AA390" i="14"/>
  <c r="V390" i="14"/>
  <c r="U390" i="14"/>
  <c r="T390" i="14"/>
  <c r="O390" i="14"/>
  <c r="N390" i="14"/>
  <c r="AF389" i="14"/>
  <c r="AE389" i="14"/>
  <c r="AD389" i="14"/>
  <c r="AA389" i="14"/>
  <c r="V389" i="14"/>
  <c r="U389" i="14"/>
  <c r="T389" i="14"/>
  <c r="O389" i="14"/>
  <c r="N389" i="14"/>
  <c r="AF388" i="14"/>
  <c r="AE388" i="14"/>
  <c r="AD388" i="14"/>
  <c r="AB388" i="14" s="1"/>
  <c r="AA388" i="14"/>
  <c r="V388" i="14"/>
  <c r="U388" i="14"/>
  <c r="T388" i="14"/>
  <c r="O388" i="14"/>
  <c r="N388" i="14"/>
  <c r="AF387" i="14"/>
  <c r="AE387" i="14"/>
  <c r="AD387" i="14"/>
  <c r="AA387" i="14"/>
  <c r="V387" i="14"/>
  <c r="U387" i="14"/>
  <c r="T387" i="14"/>
  <c r="O387" i="14"/>
  <c r="N387" i="14"/>
  <c r="AF386" i="14"/>
  <c r="AE386" i="14"/>
  <c r="AD386" i="14"/>
  <c r="AA386" i="14"/>
  <c r="V386" i="14"/>
  <c r="U386" i="14"/>
  <c r="T386" i="14"/>
  <c r="O386" i="14"/>
  <c r="N386" i="14"/>
  <c r="AF385" i="14"/>
  <c r="AE385" i="14"/>
  <c r="AD385" i="14"/>
  <c r="AA385" i="14"/>
  <c r="V385" i="14"/>
  <c r="U385" i="14"/>
  <c r="T385" i="14"/>
  <c r="O385" i="14"/>
  <c r="N385" i="14"/>
  <c r="AF384" i="14"/>
  <c r="AE384" i="14"/>
  <c r="AD384" i="14"/>
  <c r="AA384" i="14"/>
  <c r="V384" i="14"/>
  <c r="U384" i="14"/>
  <c r="T384" i="14"/>
  <c r="O384" i="14"/>
  <c r="N384" i="14"/>
  <c r="AF383" i="14"/>
  <c r="AE383" i="14"/>
  <c r="AD383" i="14"/>
  <c r="AA383" i="14"/>
  <c r="V383" i="14"/>
  <c r="U383" i="14"/>
  <c r="T383" i="14"/>
  <c r="O383" i="14"/>
  <c r="N383" i="14"/>
  <c r="AF382" i="14"/>
  <c r="AE382" i="14"/>
  <c r="AD382" i="14"/>
  <c r="AA382" i="14"/>
  <c r="V382" i="14"/>
  <c r="U382" i="14"/>
  <c r="T382" i="14"/>
  <c r="O382" i="14"/>
  <c r="N382" i="14"/>
  <c r="AF381" i="14"/>
  <c r="AE381" i="14"/>
  <c r="AD381" i="14"/>
  <c r="AA381" i="14"/>
  <c r="V381" i="14"/>
  <c r="U381" i="14"/>
  <c r="T381" i="14"/>
  <c r="O381" i="14"/>
  <c r="N381" i="14"/>
  <c r="AF380" i="14"/>
  <c r="AE380" i="14"/>
  <c r="AD380" i="14"/>
  <c r="AA380" i="14"/>
  <c r="V380" i="14"/>
  <c r="U380" i="14"/>
  <c r="T380" i="14"/>
  <c r="O380" i="14"/>
  <c r="N380" i="14"/>
  <c r="AF379" i="14"/>
  <c r="AE379" i="14"/>
  <c r="AD379" i="14"/>
  <c r="AA379" i="14"/>
  <c r="V379" i="14"/>
  <c r="U379" i="14"/>
  <c r="T379" i="14"/>
  <c r="O379" i="14"/>
  <c r="N379" i="14"/>
  <c r="AF378" i="14"/>
  <c r="AE378" i="14"/>
  <c r="AD378" i="14"/>
  <c r="AA378" i="14"/>
  <c r="V378" i="14"/>
  <c r="U378" i="14"/>
  <c r="T378" i="14"/>
  <c r="O378" i="14"/>
  <c r="N378" i="14"/>
  <c r="AF377" i="14"/>
  <c r="AE377" i="14"/>
  <c r="AD377" i="14"/>
  <c r="AA377" i="14"/>
  <c r="V377" i="14"/>
  <c r="U377" i="14"/>
  <c r="T377" i="14"/>
  <c r="O377" i="14"/>
  <c r="N377" i="14"/>
  <c r="AF376" i="14"/>
  <c r="AE376" i="14"/>
  <c r="AD376" i="14"/>
  <c r="AA376" i="14"/>
  <c r="V376" i="14"/>
  <c r="U376" i="14"/>
  <c r="T376" i="14"/>
  <c r="O376" i="14"/>
  <c r="N376" i="14"/>
  <c r="AF375" i="14"/>
  <c r="AE375" i="14"/>
  <c r="AD375" i="14"/>
  <c r="AA375" i="14"/>
  <c r="V375" i="14"/>
  <c r="U375" i="14"/>
  <c r="T375" i="14"/>
  <c r="O375" i="14"/>
  <c r="N375" i="14"/>
  <c r="AF374" i="14"/>
  <c r="AE374" i="14"/>
  <c r="AD374" i="14"/>
  <c r="AA374" i="14"/>
  <c r="V374" i="14"/>
  <c r="U374" i="14"/>
  <c r="T374" i="14"/>
  <c r="O374" i="14"/>
  <c r="N374" i="14"/>
  <c r="AF373" i="14"/>
  <c r="AE373" i="14"/>
  <c r="AD373" i="14"/>
  <c r="AA373" i="14"/>
  <c r="V373" i="14"/>
  <c r="U373" i="14"/>
  <c r="T373" i="14"/>
  <c r="O373" i="14"/>
  <c r="N373" i="14"/>
  <c r="AF372" i="14"/>
  <c r="AE372" i="14"/>
  <c r="AD372" i="14"/>
  <c r="AA372" i="14"/>
  <c r="V372" i="14"/>
  <c r="U372" i="14"/>
  <c r="T372" i="14"/>
  <c r="O372" i="14"/>
  <c r="N372" i="14"/>
  <c r="AF371" i="14"/>
  <c r="AE371" i="14"/>
  <c r="AD371" i="14"/>
  <c r="AA371" i="14"/>
  <c r="V371" i="14"/>
  <c r="U371" i="14"/>
  <c r="T371" i="14"/>
  <c r="O371" i="14"/>
  <c r="N371" i="14"/>
  <c r="AF370" i="14"/>
  <c r="AE370" i="14"/>
  <c r="AD370" i="14"/>
  <c r="AA370" i="14"/>
  <c r="V370" i="14"/>
  <c r="U370" i="14"/>
  <c r="T370" i="14"/>
  <c r="O370" i="14"/>
  <c r="N370" i="14"/>
  <c r="AF369" i="14"/>
  <c r="AE369" i="14"/>
  <c r="AD369" i="14"/>
  <c r="AA369" i="14"/>
  <c r="V369" i="14"/>
  <c r="U369" i="14"/>
  <c r="T369" i="14"/>
  <c r="O369" i="14"/>
  <c r="N369" i="14"/>
  <c r="AF368" i="14"/>
  <c r="AE368" i="14"/>
  <c r="AD368" i="14"/>
  <c r="AA368" i="14"/>
  <c r="V368" i="14"/>
  <c r="U368" i="14"/>
  <c r="T368" i="14"/>
  <c r="O368" i="14"/>
  <c r="N368" i="14"/>
  <c r="AF367" i="14"/>
  <c r="AE367" i="14"/>
  <c r="AD367" i="14"/>
  <c r="AA367" i="14"/>
  <c r="V367" i="14"/>
  <c r="U367" i="14"/>
  <c r="T367" i="14"/>
  <c r="O367" i="14"/>
  <c r="N367" i="14"/>
  <c r="AF366" i="14"/>
  <c r="AE366" i="14"/>
  <c r="AD366" i="14"/>
  <c r="AA366" i="14"/>
  <c r="V366" i="14"/>
  <c r="U366" i="14"/>
  <c r="T366" i="14"/>
  <c r="O366" i="14"/>
  <c r="N366" i="14"/>
  <c r="AF365" i="14"/>
  <c r="AE365" i="14"/>
  <c r="AD365" i="14"/>
  <c r="AA365" i="14"/>
  <c r="V365" i="14"/>
  <c r="U365" i="14"/>
  <c r="T365" i="14"/>
  <c r="O365" i="14"/>
  <c r="N365" i="14"/>
  <c r="AF364" i="14"/>
  <c r="AE364" i="14"/>
  <c r="AD364" i="14"/>
  <c r="AA364" i="14"/>
  <c r="V364" i="14"/>
  <c r="U364" i="14"/>
  <c r="T364" i="14"/>
  <c r="O364" i="14"/>
  <c r="N364" i="14"/>
  <c r="AF363" i="14"/>
  <c r="AE363" i="14"/>
  <c r="AD363" i="14"/>
  <c r="AA363" i="14"/>
  <c r="V363" i="14"/>
  <c r="U363" i="14"/>
  <c r="T363" i="14"/>
  <c r="O363" i="14"/>
  <c r="N363" i="14"/>
  <c r="AF362" i="14"/>
  <c r="AE362" i="14"/>
  <c r="AD362" i="14"/>
  <c r="AA362" i="14"/>
  <c r="V362" i="14"/>
  <c r="U362" i="14"/>
  <c r="T362" i="14"/>
  <c r="O362" i="14"/>
  <c r="N362" i="14"/>
  <c r="AF361" i="14"/>
  <c r="AE361" i="14"/>
  <c r="AD361" i="14"/>
  <c r="AA361" i="14"/>
  <c r="V361" i="14"/>
  <c r="U361" i="14"/>
  <c r="T361" i="14"/>
  <c r="O361" i="14"/>
  <c r="N361" i="14"/>
  <c r="AF360" i="14"/>
  <c r="AE360" i="14"/>
  <c r="AD360" i="14"/>
  <c r="AA360" i="14"/>
  <c r="V360" i="14"/>
  <c r="U360" i="14"/>
  <c r="T360" i="14"/>
  <c r="O360" i="14"/>
  <c r="N360" i="14"/>
  <c r="AF359" i="14"/>
  <c r="AE359" i="14"/>
  <c r="AD359" i="14"/>
  <c r="AA359" i="14"/>
  <c r="V359" i="14"/>
  <c r="U359" i="14"/>
  <c r="T359" i="14"/>
  <c r="O359" i="14"/>
  <c r="N359" i="14"/>
  <c r="AF358" i="14"/>
  <c r="AE358" i="14"/>
  <c r="AD358" i="14"/>
  <c r="AA358" i="14"/>
  <c r="V358" i="14"/>
  <c r="U358" i="14"/>
  <c r="T358" i="14"/>
  <c r="O358" i="14"/>
  <c r="N358" i="14"/>
  <c r="AF357" i="14"/>
  <c r="AE357" i="14"/>
  <c r="AD357" i="14"/>
  <c r="AA357" i="14"/>
  <c r="V357" i="14"/>
  <c r="U357" i="14"/>
  <c r="T357" i="14"/>
  <c r="O357" i="14"/>
  <c r="N357" i="14"/>
  <c r="AF356" i="14"/>
  <c r="AE356" i="14"/>
  <c r="AD356" i="14"/>
  <c r="AA356" i="14"/>
  <c r="V356" i="14"/>
  <c r="U356" i="14"/>
  <c r="T356" i="14"/>
  <c r="O356" i="14"/>
  <c r="N356" i="14"/>
  <c r="AF355" i="14"/>
  <c r="AE355" i="14"/>
  <c r="AD355" i="14"/>
  <c r="AA355" i="14"/>
  <c r="V355" i="14"/>
  <c r="U355" i="14"/>
  <c r="T355" i="14"/>
  <c r="O355" i="14"/>
  <c r="N355" i="14"/>
  <c r="AF354" i="14"/>
  <c r="AE354" i="14"/>
  <c r="AD354" i="14"/>
  <c r="AA354" i="14"/>
  <c r="V354" i="14"/>
  <c r="U354" i="14"/>
  <c r="T354" i="14"/>
  <c r="O354" i="14"/>
  <c r="N354" i="14"/>
  <c r="AF353" i="14"/>
  <c r="AE353" i="14"/>
  <c r="AD353" i="14"/>
  <c r="AA353" i="14"/>
  <c r="V353" i="14"/>
  <c r="U353" i="14"/>
  <c r="T353" i="14"/>
  <c r="O353" i="14"/>
  <c r="N353" i="14"/>
  <c r="AF352" i="14"/>
  <c r="AE352" i="14"/>
  <c r="AD352" i="14"/>
  <c r="AA352" i="14"/>
  <c r="V352" i="14"/>
  <c r="U352" i="14"/>
  <c r="T352" i="14"/>
  <c r="O352" i="14"/>
  <c r="N352" i="14"/>
  <c r="AF351" i="14"/>
  <c r="AE351" i="14"/>
  <c r="AD351" i="14"/>
  <c r="AB351" i="14" s="1"/>
  <c r="AA351" i="14"/>
  <c r="V351" i="14"/>
  <c r="U351" i="14"/>
  <c r="T351" i="14"/>
  <c r="O351" i="14"/>
  <c r="N351" i="14"/>
  <c r="AF350" i="14"/>
  <c r="AE350" i="14"/>
  <c r="AD350" i="14"/>
  <c r="AA350" i="14"/>
  <c r="V350" i="14"/>
  <c r="U350" i="14"/>
  <c r="T350" i="14"/>
  <c r="O350" i="14"/>
  <c r="N350" i="14"/>
  <c r="AF349" i="14"/>
  <c r="AE349" i="14"/>
  <c r="AD349" i="14"/>
  <c r="AA349" i="14"/>
  <c r="V349" i="14"/>
  <c r="U349" i="14"/>
  <c r="T349" i="14"/>
  <c r="O349" i="14"/>
  <c r="N349" i="14"/>
  <c r="AF348" i="14"/>
  <c r="AE348" i="14"/>
  <c r="AD348" i="14"/>
  <c r="AB348" i="14" s="1"/>
  <c r="AA348" i="14"/>
  <c r="V348" i="14"/>
  <c r="U348" i="14"/>
  <c r="T348" i="14"/>
  <c r="O348" i="14"/>
  <c r="N348" i="14"/>
  <c r="AF347" i="14"/>
  <c r="AE347" i="14"/>
  <c r="AD347" i="14"/>
  <c r="AA347" i="14"/>
  <c r="V347" i="14"/>
  <c r="U347" i="14"/>
  <c r="T347" i="14"/>
  <c r="O347" i="14"/>
  <c r="N347" i="14"/>
  <c r="AF346" i="14"/>
  <c r="AE346" i="14"/>
  <c r="AD346" i="14"/>
  <c r="AA346" i="14"/>
  <c r="V346" i="14"/>
  <c r="U346" i="14"/>
  <c r="T346" i="14"/>
  <c r="O346" i="14"/>
  <c r="N346" i="14"/>
  <c r="AF345" i="14"/>
  <c r="AE345" i="14"/>
  <c r="AD345" i="14"/>
  <c r="AA345" i="14"/>
  <c r="V345" i="14"/>
  <c r="U345" i="14"/>
  <c r="T345" i="14"/>
  <c r="O345" i="14"/>
  <c r="N345" i="14"/>
  <c r="AF344" i="14"/>
  <c r="AE344" i="14"/>
  <c r="AD344" i="14"/>
  <c r="AA344" i="14"/>
  <c r="V344" i="14"/>
  <c r="U344" i="14"/>
  <c r="T344" i="14"/>
  <c r="O344" i="14"/>
  <c r="N344" i="14"/>
  <c r="AF343" i="14"/>
  <c r="AE343" i="14"/>
  <c r="AD343" i="14"/>
  <c r="AA343" i="14"/>
  <c r="V343" i="14"/>
  <c r="U343" i="14"/>
  <c r="T343" i="14"/>
  <c r="O343" i="14"/>
  <c r="N343" i="14"/>
  <c r="AF342" i="14"/>
  <c r="AE342" i="14"/>
  <c r="AD342" i="14"/>
  <c r="AA342" i="14"/>
  <c r="V342" i="14"/>
  <c r="U342" i="14"/>
  <c r="T342" i="14"/>
  <c r="O342" i="14"/>
  <c r="N342" i="14"/>
  <c r="AF341" i="14"/>
  <c r="AE341" i="14"/>
  <c r="AD341" i="14"/>
  <c r="AA341" i="14"/>
  <c r="V341" i="14"/>
  <c r="U341" i="14"/>
  <c r="T341" i="14"/>
  <c r="O341" i="14"/>
  <c r="N341" i="14"/>
  <c r="AF340" i="14"/>
  <c r="AE340" i="14"/>
  <c r="AD340" i="14"/>
  <c r="AA340" i="14"/>
  <c r="V340" i="14"/>
  <c r="U340" i="14"/>
  <c r="T340" i="14"/>
  <c r="O340" i="14"/>
  <c r="N340" i="14"/>
  <c r="AF339" i="14"/>
  <c r="AE339" i="14"/>
  <c r="AD339" i="14"/>
  <c r="AA339" i="14"/>
  <c r="V339" i="14"/>
  <c r="U339" i="14"/>
  <c r="T339" i="14"/>
  <c r="O339" i="14"/>
  <c r="N339" i="14"/>
  <c r="AF338" i="14"/>
  <c r="AE338" i="14"/>
  <c r="AD338" i="14"/>
  <c r="AA338" i="14"/>
  <c r="V338" i="14"/>
  <c r="U338" i="14"/>
  <c r="T338" i="14"/>
  <c r="O338" i="14"/>
  <c r="N338" i="14"/>
  <c r="AF337" i="14"/>
  <c r="AE337" i="14"/>
  <c r="AD337" i="14"/>
  <c r="AA337" i="14"/>
  <c r="V337" i="14"/>
  <c r="U337" i="14"/>
  <c r="T337" i="14"/>
  <c r="O337" i="14"/>
  <c r="N337" i="14"/>
  <c r="AF336" i="14"/>
  <c r="AE336" i="14"/>
  <c r="AD336" i="14"/>
  <c r="AA336" i="14"/>
  <c r="V336" i="14"/>
  <c r="U336" i="14"/>
  <c r="T336" i="14"/>
  <c r="O336" i="14"/>
  <c r="N336" i="14"/>
  <c r="AF335" i="14"/>
  <c r="AE335" i="14"/>
  <c r="AD335" i="14"/>
  <c r="AA335" i="14"/>
  <c r="V335" i="14"/>
  <c r="U335" i="14"/>
  <c r="T335" i="14"/>
  <c r="O335" i="14"/>
  <c r="N335" i="14"/>
  <c r="AF334" i="14"/>
  <c r="AE334" i="14"/>
  <c r="AD334" i="14"/>
  <c r="AA334" i="14"/>
  <c r="V334" i="14"/>
  <c r="U334" i="14"/>
  <c r="T334" i="14"/>
  <c r="O334" i="14"/>
  <c r="N334" i="14"/>
  <c r="AF333" i="14"/>
  <c r="AE333" i="14"/>
  <c r="AD333" i="14"/>
  <c r="AA333" i="14"/>
  <c r="V333" i="14"/>
  <c r="U333" i="14"/>
  <c r="T333" i="14"/>
  <c r="O333" i="14"/>
  <c r="N333" i="14"/>
  <c r="AF332" i="14"/>
  <c r="AE332" i="14"/>
  <c r="AD332" i="14"/>
  <c r="AA332" i="14"/>
  <c r="V332" i="14"/>
  <c r="U332" i="14"/>
  <c r="T332" i="14"/>
  <c r="O332" i="14"/>
  <c r="N332" i="14"/>
  <c r="AF331" i="14"/>
  <c r="AE331" i="14"/>
  <c r="AD331" i="14"/>
  <c r="AA331" i="14"/>
  <c r="V331" i="14"/>
  <c r="U331" i="14"/>
  <c r="T331" i="14"/>
  <c r="O331" i="14"/>
  <c r="N331" i="14"/>
  <c r="AF330" i="14"/>
  <c r="AE330" i="14"/>
  <c r="AD330" i="14"/>
  <c r="AB330" i="14" s="1"/>
  <c r="AA330" i="14"/>
  <c r="V330" i="14"/>
  <c r="U330" i="14"/>
  <c r="T330" i="14"/>
  <c r="O330" i="14"/>
  <c r="N330" i="14"/>
  <c r="AF329" i="14"/>
  <c r="AE329" i="14"/>
  <c r="AD329" i="14"/>
  <c r="AA329" i="14"/>
  <c r="V329" i="14"/>
  <c r="U329" i="14"/>
  <c r="T329" i="14"/>
  <c r="O329" i="14"/>
  <c r="N329" i="14"/>
  <c r="AF328" i="14"/>
  <c r="AE328" i="14"/>
  <c r="AD328" i="14"/>
  <c r="AA328" i="14"/>
  <c r="V328" i="14"/>
  <c r="U328" i="14"/>
  <c r="T328" i="14"/>
  <c r="O328" i="14"/>
  <c r="N328" i="14"/>
  <c r="AF327" i="14"/>
  <c r="AE327" i="14"/>
  <c r="AD327" i="14"/>
  <c r="AA327" i="14"/>
  <c r="V327" i="14"/>
  <c r="U327" i="14"/>
  <c r="T327" i="14"/>
  <c r="O327" i="14"/>
  <c r="N327" i="14"/>
  <c r="AF326" i="14"/>
  <c r="AE326" i="14"/>
  <c r="AD326" i="14"/>
  <c r="AA326" i="14"/>
  <c r="V326" i="14"/>
  <c r="U326" i="14"/>
  <c r="T326" i="14"/>
  <c r="O326" i="14"/>
  <c r="N326" i="14"/>
  <c r="AF325" i="14"/>
  <c r="AE325" i="14"/>
  <c r="AD325" i="14"/>
  <c r="AA325" i="14"/>
  <c r="V325" i="14"/>
  <c r="U325" i="14"/>
  <c r="T325" i="14"/>
  <c r="O325" i="14"/>
  <c r="N325" i="14"/>
  <c r="AF324" i="14"/>
  <c r="AE324" i="14"/>
  <c r="AD324" i="14"/>
  <c r="AA324" i="14"/>
  <c r="V324" i="14"/>
  <c r="U324" i="14"/>
  <c r="T324" i="14"/>
  <c r="O324" i="14"/>
  <c r="N324" i="14"/>
  <c r="AF323" i="14"/>
  <c r="AE323" i="14"/>
  <c r="AD323" i="14"/>
  <c r="AA323" i="14"/>
  <c r="V323" i="14"/>
  <c r="U323" i="14"/>
  <c r="T323" i="14"/>
  <c r="O323" i="14"/>
  <c r="N323" i="14"/>
  <c r="AF322" i="14"/>
  <c r="AE322" i="14"/>
  <c r="AD322" i="14"/>
  <c r="AA322" i="14"/>
  <c r="V322" i="14"/>
  <c r="U322" i="14"/>
  <c r="T322" i="14"/>
  <c r="O322" i="14"/>
  <c r="N322" i="14"/>
  <c r="AF321" i="14"/>
  <c r="AE321" i="14"/>
  <c r="AD321" i="14"/>
  <c r="AA321" i="14"/>
  <c r="V321" i="14"/>
  <c r="U321" i="14"/>
  <c r="T321" i="14"/>
  <c r="O321" i="14"/>
  <c r="N321" i="14"/>
  <c r="AF320" i="14"/>
  <c r="AE320" i="14"/>
  <c r="AD320" i="14"/>
  <c r="AA320" i="14"/>
  <c r="V320" i="14"/>
  <c r="U320" i="14"/>
  <c r="T320" i="14"/>
  <c r="O320" i="14"/>
  <c r="N320" i="14"/>
  <c r="AF319" i="14"/>
  <c r="AE319" i="14"/>
  <c r="AD319" i="14"/>
  <c r="AA319" i="14"/>
  <c r="V319" i="14"/>
  <c r="U319" i="14"/>
  <c r="T319" i="14"/>
  <c r="O319" i="14"/>
  <c r="N319" i="14"/>
  <c r="AF318" i="14"/>
  <c r="AE318" i="14"/>
  <c r="AD318" i="14"/>
  <c r="AA318" i="14"/>
  <c r="V318" i="14"/>
  <c r="U318" i="14"/>
  <c r="T318" i="14"/>
  <c r="O318" i="14"/>
  <c r="N318" i="14"/>
  <c r="AF317" i="14"/>
  <c r="AE317" i="14"/>
  <c r="AD317" i="14"/>
  <c r="AA317" i="14"/>
  <c r="V317" i="14"/>
  <c r="U317" i="14"/>
  <c r="T317" i="14"/>
  <c r="O317" i="14"/>
  <c r="N317" i="14"/>
  <c r="AF316" i="14"/>
  <c r="AE316" i="14"/>
  <c r="AD316" i="14"/>
  <c r="AA316" i="14"/>
  <c r="V316" i="14"/>
  <c r="U316" i="14"/>
  <c r="T316" i="14"/>
  <c r="O316" i="14"/>
  <c r="N316" i="14"/>
  <c r="AF315" i="14"/>
  <c r="AE315" i="14"/>
  <c r="AD315" i="14"/>
  <c r="AA315" i="14"/>
  <c r="V315" i="14"/>
  <c r="U315" i="14"/>
  <c r="T315" i="14"/>
  <c r="O315" i="14"/>
  <c r="N315" i="14"/>
  <c r="AF314" i="14"/>
  <c r="AE314" i="14"/>
  <c r="AD314" i="14"/>
  <c r="AA314" i="14"/>
  <c r="V314" i="14"/>
  <c r="U314" i="14"/>
  <c r="T314" i="14"/>
  <c r="O314" i="14"/>
  <c r="N314" i="14"/>
  <c r="AF313" i="14"/>
  <c r="AE313" i="14"/>
  <c r="AD313" i="14"/>
  <c r="AB313" i="14" s="1"/>
  <c r="AA313" i="14"/>
  <c r="V313" i="14"/>
  <c r="U313" i="14"/>
  <c r="T313" i="14"/>
  <c r="O313" i="14"/>
  <c r="N313" i="14"/>
  <c r="AF312" i="14"/>
  <c r="AE312" i="14"/>
  <c r="AD312" i="14"/>
  <c r="AA312" i="14"/>
  <c r="V312" i="14"/>
  <c r="U312" i="14"/>
  <c r="T312" i="14"/>
  <c r="O312" i="14"/>
  <c r="N312" i="14"/>
  <c r="AF311" i="14"/>
  <c r="AE311" i="14"/>
  <c r="AD311" i="14"/>
  <c r="AA311" i="14"/>
  <c r="V311" i="14"/>
  <c r="U311" i="14"/>
  <c r="T311" i="14"/>
  <c r="O311" i="14"/>
  <c r="N311" i="14"/>
  <c r="AF310" i="14"/>
  <c r="AE310" i="14"/>
  <c r="AD310" i="14"/>
  <c r="AA310" i="14"/>
  <c r="V310" i="14"/>
  <c r="U310" i="14"/>
  <c r="T310" i="14"/>
  <c r="O310" i="14"/>
  <c r="N310" i="14"/>
  <c r="AF309" i="14"/>
  <c r="AE309" i="14"/>
  <c r="AD309" i="14"/>
  <c r="AA309" i="14"/>
  <c r="V309" i="14"/>
  <c r="U309" i="14"/>
  <c r="T309" i="14"/>
  <c r="O309" i="14"/>
  <c r="N309" i="14"/>
  <c r="AF308" i="14"/>
  <c r="AE308" i="14"/>
  <c r="AD308" i="14"/>
  <c r="AA308" i="14"/>
  <c r="V308" i="14"/>
  <c r="U308" i="14"/>
  <c r="T308" i="14"/>
  <c r="O308" i="14"/>
  <c r="N308" i="14"/>
  <c r="AF307" i="14"/>
  <c r="AE307" i="14"/>
  <c r="AD307" i="14"/>
  <c r="AA307" i="14"/>
  <c r="V307" i="14"/>
  <c r="U307" i="14"/>
  <c r="T307" i="14"/>
  <c r="O307" i="14"/>
  <c r="N307" i="14"/>
  <c r="AF306" i="14"/>
  <c r="AE306" i="14"/>
  <c r="AD306" i="14"/>
  <c r="AA306" i="14"/>
  <c r="V306" i="14"/>
  <c r="U306" i="14"/>
  <c r="T306" i="14"/>
  <c r="O306" i="14"/>
  <c r="N306" i="14"/>
  <c r="AF305" i="14"/>
  <c r="AE305" i="14"/>
  <c r="AD305" i="14"/>
  <c r="AA305" i="14"/>
  <c r="V305" i="14"/>
  <c r="U305" i="14"/>
  <c r="T305" i="14"/>
  <c r="O305" i="14"/>
  <c r="N305" i="14"/>
  <c r="AF304" i="14"/>
  <c r="AE304" i="14"/>
  <c r="AD304" i="14"/>
  <c r="AA304" i="14"/>
  <c r="V304" i="14"/>
  <c r="U304" i="14"/>
  <c r="T304" i="14"/>
  <c r="O304" i="14"/>
  <c r="N304" i="14"/>
  <c r="AF303" i="14"/>
  <c r="AE303" i="14"/>
  <c r="AD303" i="14"/>
  <c r="AA303" i="14"/>
  <c r="V303" i="14"/>
  <c r="U303" i="14"/>
  <c r="T303" i="14"/>
  <c r="O303" i="14"/>
  <c r="N303" i="14"/>
  <c r="AF302" i="14"/>
  <c r="AE302" i="14"/>
  <c r="AD302" i="14"/>
  <c r="AA302" i="14"/>
  <c r="V302" i="14"/>
  <c r="U302" i="14"/>
  <c r="T302" i="14"/>
  <c r="O302" i="14"/>
  <c r="N302" i="14"/>
  <c r="AF301" i="14"/>
  <c r="AE301" i="14"/>
  <c r="AD301" i="14"/>
  <c r="AA301" i="14"/>
  <c r="V301" i="14"/>
  <c r="U301" i="14"/>
  <c r="T301" i="14"/>
  <c r="O301" i="14"/>
  <c r="N301" i="14"/>
  <c r="AF300" i="14"/>
  <c r="AE300" i="14"/>
  <c r="AD300" i="14"/>
  <c r="AA300" i="14"/>
  <c r="V300" i="14"/>
  <c r="U300" i="14"/>
  <c r="T300" i="14"/>
  <c r="O300" i="14"/>
  <c r="N300" i="14"/>
  <c r="AF299" i="14"/>
  <c r="AE299" i="14"/>
  <c r="AD299" i="14"/>
  <c r="AA299" i="14"/>
  <c r="V299" i="14"/>
  <c r="U299" i="14"/>
  <c r="T299" i="14"/>
  <c r="O299" i="14"/>
  <c r="N299" i="14"/>
  <c r="AF298" i="14"/>
  <c r="AE298" i="14"/>
  <c r="AD298" i="14"/>
  <c r="AA298" i="14"/>
  <c r="V298" i="14"/>
  <c r="U298" i="14"/>
  <c r="T298" i="14"/>
  <c r="O298" i="14"/>
  <c r="N298" i="14"/>
  <c r="AF297" i="14"/>
  <c r="AE297" i="14"/>
  <c r="AD297" i="14"/>
  <c r="AA297" i="14"/>
  <c r="V297" i="14"/>
  <c r="U297" i="14"/>
  <c r="T297" i="14"/>
  <c r="O297" i="14"/>
  <c r="N297" i="14"/>
  <c r="AF296" i="14"/>
  <c r="AE296" i="14"/>
  <c r="AD296" i="14"/>
  <c r="AA296" i="14"/>
  <c r="V296" i="14"/>
  <c r="U296" i="14"/>
  <c r="T296" i="14"/>
  <c r="O296" i="14"/>
  <c r="N296" i="14"/>
  <c r="AF295" i="14"/>
  <c r="AE295" i="14"/>
  <c r="AD295" i="14"/>
  <c r="AA295" i="14"/>
  <c r="V295" i="14"/>
  <c r="U295" i="14"/>
  <c r="T295" i="14"/>
  <c r="O295" i="14"/>
  <c r="N295" i="14"/>
  <c r="AF294" i="14"/>
  <c r="AE294" i="14"/>
  <c r="AD294" i="14"/>
  <c r="AA294" i="14"/>
  <c r="V294" i="14"/>
  <c r="U294" i="14"/>
  <c r="T294" i="14"/>
  <c r="O294" i="14"/>
  <c r="N294" i="14"/>
  <c r="AF293" i="14"/>
  <c r="AE293" i="14"/>
  <c r="AD293" i="14"/>
  <c r="AA293" i="14"/>
  <c r="V293" i="14"/>
  <c r="U293" i="14"/>
  <c r="T293" i="14"/>
  <c r="O293" i="14"/>
  <c r="N293" i="14"/>
  <c r="AF292" i="14"/>
  <c r="AE292" i="14"/>
  <c r="AD292" i="14"/>
  <c r="AA292" i="14"/>
  <c r="V292" i="14"/>
  <c r="U292" i="14"/>
  <c r="T292" i="14"/>
  <c r="O292" i="14"/>
  <c r="N292" i="14"/>
  <c r="AF291" i="14"/>
  <c r="AE291" i="14"/>
  <c r="AD291" i="14"/>
  <c r="AA291" i="14"/>
  <c r="V291" i="14"/>
  <c r="U291" i="14"/>
  <c r="T291" i="14"/>
  <c r="O291" i="14"/>
  <c r="N291" i="14"/>
  <c r="AF290" i="14"/>
  <c r="AE290" i="14"/>
  <c r="AD290" i="14"/>
  <c r="AA290" i="14"/>
  <c r="V290" i="14"/>
  <c r="U290" i="14"/>
  <c r="T290" i="14"/>
  <c r="O290" i="14"/>
  <c r="N290" i="14"/>
  <c r="AF289" i="14"/>
  <c r="AE289" i="14"/>
  <c r="AD289" i="14"/>
  <c r="AA289" i="14"/>
  <c r="V289" i="14"/>
  <c r="U289" i="14"/>
  <c r="T289" i="14"/>
  <c r="O289" i="14"/>
  <c r="N289" i="14"/>
  <c r="AF288" i="14"/>
  <c r="AE288" i="14"/>
  <c r="AD288" i="14"/>
  <c r="AA288" i="14"/>
  <c r="V288" i="14"/>
  <c r="U288" i="14"/>
  <c r="T288" i="14"/>
  <c r="O288" i="14"/>
  <c r="N288" i="14"/>
  <c r="AF287" i="14"/>
  <c r="AE287" i="14"/>
  <c r="AD287" i="14"/>
  <c r="AA287" i="14"/>
  <c r="V287" i="14"/>
  <c r="U287" i="14"/>
  <c r="T287" i="14"/>
  <c r="O287" i="14"/>
  <c r="N287" i="14"/>
  <c r="AF286" i="14"/>
  <c r="AE286" i="14"/>
  <c r="AD286" i="14"/>
  <c r="AA286" i="14"/>
  <c r="V286" i="14"/>
  <c r="U286" i="14"/>
  <c r="T286" i="14"/>
  <c r="O286" i="14"/>
  <c r="N286" i="14"/>
  <c r="AF285" i="14"/>
  <c r="AE285" i="14"/>
  <c r="AD285" i="14"/>
  <c r="AA285" i="14"/>
  <c r="V285" i="14"/>
  <c r="U285" i="14"/>
  <c r="T285" i="14"/>
  <c r="O285" i="14"/>
  <c r="N285" i="14"/>
  <c r="AF284" i="14"/>
  <c r="AE284" i="14"/>
  <c r="AD284" i="14"/>
  <c r="AA284" i="14"/>
  <c r="V284" i="14"/>
  <c r="U284" i="14"/>
  <c r="T284" i="14"/>
  <c r="O284" i="14"/>
  <c r="N284" i="14"/>
  <c r="AF283" i="14"/>
  <c r="AE283" i="14"/>
  <c r="AD283" i="14"/>
  <c r="AA283" i="14"/>
  <c r="V283" i="14"/>
  <c r="U283" i="14"/>
  <c r="T283" i="14"/>
  <c r="O283" i="14"/>
  <c r="N283" i="14"/>
  <c r="AF282" i="14"/>
  <c r="AE282" i="14"/>
  <c r="AD282" i="14"/>
  <c r="AA282" i="14"/>
  <c r="V282" i="14"/>
  <c r="U282" i="14"/>
  <c r="T282" i="14"/>
  <c r="O282" i="14"/>
  <c r="N282" i="14"/>
  <c r="AF281" i="14"/>
  <c r="AE281" i="14"/>
  <c r="AD281" i="14"/>
  <c r="AA281" i="14"/>
  <c r="V281" i="14"/>
  <c r="U281" i="14"/>
  <c r="T281" i="14"/>
  <c r="O281" i="14"/>
  <c r="N281" i="14"/>
  <c r="AF280" i="14"/>
  <c r="AE280" i="14"/>
  <c r="AD280" i="14"/>
  <c r="AA280" i="14"/>
  <c r="V280" i="14"/>
  <c r="U280" i="14"/>
  <c r="T280" i="14"/>
  <c r="O280" i="14"/>
  <c r="N280" i="14"/>
  <c r="AF279" i="14"/>
  <c r="AE279" i="14"/>
  <c r="AD279" i="14"/>
  <c r="AA279" i="14"/>
  <c r="V279" i="14"/>
  <c r="U279" i="14"/>
  <c r="T279" i="14"/>
  <c r="O279" i="14"/>
  <c r="N279" i="14"/>
  <c r="AF278" i="14"/>
  <c r="AE278" i="14"/>
  <c r="AD278" i="14"/>
  <c r="AA278" i="14"/>
  <c r="V278" i="14"/>
  <c r="U278" i="14"/>
  <c r="T278" i="14"/>
  <c r="O278" i="14"/>
  <c r="N278" i="14"/>
  <c r="AF277" i="14"/>
  <c r="AE277" i="14"/>
  <c r="AD277" i="14"/>
  <c r="AA277" i="14"/>
  <c r="V277" i="14"/>
  <c r="U277" i="14"/>
  <c r="T277" i="14"/>
  <c r="O277" i="14"/>
  <c r="N277" i="14"/>
  <c r="AF276" i="14"/>
  <c r="AE276" i="14"/>
  <c r="AD276" i="14"/>
  <c r="AA276" i="14"/>
  <c r="V276" i="14"/>
  <c r="U276" i="14"/>
  <c r="T276" i="14"/>
  <c r="O276" i="14"/>
  <c r="N276" i="14"/>
  <c r="AF275" i="14"/>
  <c r="AE275" i="14"/>
  <c r="AD275" i="14"/>
  <c r="AA275" i="14"/>
  <c r="V275" i="14"/>
  <c r="U275" i="14"/>
  <c r="T275" i="14"/>
  <c r="O275" i="14"/>
  <c r="N275" i="14"/>
  <c r="AF274" i="14"/>
  <c r="AE274" i="14"/>
  <c r="AD274" i="14"/>
  <c r="AA274" i="14"/>
  <c r="V274" i="14"/>
  <c r="U274" i="14"/>
  <c r="T274" i="14"/>
  <c r="O274" i="14"/>
  <c r="N274" i="14"/>
  <c r="AF273" i="14"/>
  <c r="AE273" i="14"/>
  <c r="AD273" i="14"/>
  <c r="AA273" i="14"/>
  <c r="V273" i="14"/>
  <c r="U273" i="14"/>
  <c r="T273" i="14"/>
  <c r="O273" i="14"/>
  <c r="N273" i="14"/>
  <c r="AF272" i="14"/>
  <c r="AE272" i="14"/>
  <c r="AD272" i="14"/>
  <c r="AA272" i="14"/>
  <c r="V272" i="14"/>
  <c r="U272" i="14"/>
  <c r="T272" i="14"/>
  <c r="O272" i="14"/>
  <c r="N272" i="14"/>
  <c r="AF271" i="14"/>
  <c r="AE271" i="14"/>
  <c r="AD271" i="14"/>
  <c r="AB271" i="14" s="1"/>
  <c r="AA271" i="14"/>
  <c r="V271" i="14"/>
  <c r="U271" i="14"/>
  <c r="T271" i="14"/>
  <c r="O271" i="14"/>
  <c r="N271" i="14"/>
  <c r="AF270" i="14"/>
  <c r="AE270" i="14"/>
  <c r="AD270" i="14"/>
  <c r="AA270" i="14"/>
  <c r="V270" i="14"/>
  <c r="U270" i="14"/>
  <c r="T270" i="14"/>
  <c r="O270" i="14"/>
  <c r="N270" i="14"/>
  <c r="AF269" i="14"/>
  <c r="AE269" i="14"/>
  <c r="AD269" i="14"/>
  <c r="AA269" i="14"/>
  <c r="V269" i="14"/>
  <c r="U269" i="14"/>
  <c r="T269" i="14"/>
  <c r="O269" i="14"/>
  <c r="N269" i="14"/>
  <c r="AF268" i="14"/>
  <c r="AE268" i="14"/>
  <c r="AD268" i="14"/>
  <c r="AA268" i="14"/>
  <c r="V268" i="14"/>
  <c r="U268" i="14"/>
  <c r="T268" i="14"/>
  <c r="O268" i="14"/>
  <c r="N268" i="14"/>
  <c r="AF267" i="14"/>
  <c r="AE267" i="14"/>
  <c r="AD267" i="14"/>
  <c r="AA267" i="14"/>
  <c r="V267" i="14"/>
  <c r="U267" i="14"/>
  <c r="T267" i="14"/>
  <c r="O267" i="14"/>
  <c r="N267" i="14"/>
  <c r="AF266" i="14"/>
  <c r="AE266" i="14"/>
  <c r="AD266" i="14"/>
  <c r="AA266" i="14"/>
  <c r="V266" i="14"/>
  <c r="U266" i="14"/>
  <c r="T266" i="14"/>
  <c r="O266" i="14"/>
  <c r="N266" i="14"/>
  <c r="AF265" i="14"/>
  <c r="AE265" i="14"/>
  <c r="AD265" i="14"/>
  <c r="AA265" i="14"/>
  <c r="V265" i="14"/>
  <c r="U265" i="14"/>
  <c r="T265" i="14"/>
  <c r="O265" i="14"/>
  <c r="N265" i="14"/>
  <c r="AF264" i="14"/>
  <c r="AE264" i="14"/>
  <c r="AD264" i="14"/>
  <c r="AA264" i="14"/>
  <c r="V264" i="14"/>
  <c r="U264" i="14"/>
  <c r="T264" i="14"/>
  <c r="O264" i="14"/>
  <c r="N264" i="14"/>
  <c r="AF263" i="14"/>
  <c r="AE263" i="14"/>
  <c r="AD263" i="14"/>
  <c r="AA263" i="14"/>
  <c r="V263" i="14"/>
  <c r="U263" i="14"/>
  <c r="T263" i="14"/>
  <c r="O263" i="14"/>
  <c r="N263" i="14"/>
  <c r="AF262" i="14"/>
  <c r="AE262" i="14"/>
  <c r="AD262" i="14"/>
  <c r="AA262" i="14"/>
  <c r="V262" i="14"/>
  <c r="U262" i="14"/>
  <c r="T262" i="14"/>
  <c r="O262" i="14"/>
  <c r="N262" i="14"/>
  <c r="AF261" i="14"/>
  <c r="AE261" i="14"/>
  <c r="AD261" i="14"/>
  <c r="AA261" i="14"/>
  <c r="V261" i="14"/>
  <c r="U261" i="14"/>
  <c r="T261" i="14"/>
  <c r="O261" i="14"/>
  <c r="N261" i="14"/>
  <c r="AF260" i="14"/>
  <c r="AE260" i="14"/>
  <c r="AD260" i="14"/>
  <c r="AA260" i="14"/>
  <c r="V260" i="14"/>
  <c r="U260" i="14"/>
  <c r="T260" i="14"/>
  <c r="O260" i="14"/>
  <c r="N260" i="14"/>
  <c r="AF259" i="14"/>
  <c r="AE259" i="14"/>
  <c r="AD259" i="14"/>
  <c r="AA259" i="14"/>
  <c r="V259" i="14"/>
  <c r="U259" i="14"/>
  <c r="T259" i="14"/>
  <c r="O259" i="14"/>
  <c r="N259" i="14"/>
  <c r="AF258" i="14"/>
  <c r="AE258" i="14"/>
  <c r="AD258" i="14"/>
  <c r="AA258" i="14"/>
  <c r="V258" i="14"/>
  <c r="U258" i="14"/>
  <c r="T258" i="14"/>
  <c r="O258" i="14"/>
  <c r="N258" i="14"/>
  <c r="AF257" i="14"/>
  <c r="AE257" i="14"/>
  <c r="AD257" i="14"/>
  <c r="AA257" i="14"/>
  <c r="V257" i="14"/>
  <c r="U257" i="14"/>
  <c r="T257" i="14"/>
  <c r="O257" i="14"/>
  <c r="N257" i="14"/>
  <c r="AF256" i="14"/>
  <c r="AE256" i="14"/>
  <c r="AD256" i="14"/>
  <c r="AA256" i="14"/>
  <c r="V256" i="14"/>
  <c r="U256" i="14"/>
  <c r="T256" i="14"/>
  <c r="O256" i="14"/>
  <c r="N256" i="14"/>
  <c r="AF255" i="14"/>
  <c r="AE255" i="14"/>
  <c r="AD255" i="14"/>
  <c r="AA255" i="14"/>
  <c r="V255" i="14"/>
  <c r="U255" i="14"/>
  <c r="T255" i="14"/>
  <c r="O255" i="14"/>
  <c r="N255" i="14"/>
  <c r="AF254" i="14"/>
  <c r="AE254" i="14"/>
  <c r="AD254" i="14"/>
  <c r="AA254" i="14"/>
  <c r="V254" i="14"/>
  <c r="U254" i="14"/>
  <c r="T254" i="14"/>
  <c r="O254" i="14"/>
  <c r="N254" i="14"/>
  <c r="AF253" i="14"/>
  <c r="AE253" i="14"/>
  <c r="AD253" i="14"/>
  <c r="AA253" i="14"/>
  <c r="V253" i="14"/>
  <c r="U253" i="14"/>
  <c r="T253" i="14"/>
  <c r="O253" i="14"/>
  <c r="N253" i="14"/>
  <c r="AF252" i="14"/>
  <c r="AE252" i="14"/>
  <c r="AD252" i="14"/>
  <c r="AA252" i="14"/>
  <c r="V252" i="14"/>
  <c r="U252" i="14"/>
  <c r="T252" i="14"/>
  <c r="O252" i="14"/>
  <c r="N252" i="14"/>
  <c r="AF251" i="14"/>
  <c r="AE251" i="14"/>
  <c r="AD251" i="14"/>
  <c r="AA251" i="14"/>
  <c r="V251" i="14"/>
  <c r="U251" i="14"/>
  <c r="T251" i="14"/>
  <c r="O251" i="14"/>
  <c r="N251" i="14"/>
  <c r="AF250" i="14"/>
  <c r="AE250" i="14"/>
  <c r="AD250" i="14"/>
  <c r="AA250" i="14"/>
  <c r="V250" i="14"/>
  <c r="U250" i="14"/>
  <c r="T250" i="14"/>
  <c r="O250" i="14"/>
  <c r="N250" i="14"/>
  <c r="AF249" i="14"/>
  <c r="AE249" i="14"/>
  <c r="AD249" i="14"/>
  <c r="AA249" i="14"/>
  <c r="V249" i="14"/>
  <c r="U249" i="14"/>
  <c r="T249" i="14"/>
  <c r="O249" i="14"/>
  <c r="N249" i="14"/>
  <c r="AF248" i="14"/>
  <c r="AE248" i="14"/>
  <c r="AD248" i="14"/>
  <c r="AA248" i="14"/>
  <c r="V248" i="14"/>
  <c r="U248" i="14"/>
  <c r="T248" i="14"/>
  <c r="O248" i="14"/>
  <c r="N248" i="14"/>
  <c r="AF247" i="14"/>
  <c r="AE247" i="14"/>
  <c r="AD247" i="14"/>
  <c r="AA247" i="14"/>
  <c r="V247" i="14"/>
  <c r="U247" i="14"/>
  <c r="T247" i="14"/>
  <c r="O247" i="14"/>
  <c r="N247" i="14"/>
  <c r="AF246" i="14"/>
  <c r="AE246" i="14"/>
  <c r="AD246" i="14"/>
  <c r="AA246" i="14"/>
  <c r="V246" i="14"/>
  <c r="U246" i="14"/>
  <c r="T246" i="14"/>
  <c r="O246" i="14"/>
  <c r="N246" i="14"/>
  <c r="AF245" i="14"/>
  <c r="AE245" i="14"/>
  <c r="AD245" i="14"/>
  <c r="AA245" i="14"/>
  <c r="V245" i="14"/>
  <c r="U245" i="14"/>
  <c r="T245" i="14"/>
  <c r="O245" i="14"/>
  <c r="N245" i="14"/>
  <c r="AF244" i="14"/>
  <c r="AE244" i="14"/>
  <c r="AD244" i="14"/>
  <c r="AA244" i="14"/>
  <c r="V244" i="14"/>
  <c r="U244" i="14"/>
  <c r="T244" i="14"/>
  <c r="O244" i="14"/>
  <c r="N244" i="14"/>
  <c r="AF243" i="14"/>
  <c r="AE243" i="14"/>
  <c r="AD243" i="14"/>
  <c r="AA243" i="14"/>
  <c r="V243" i="14"/>
  <c r="U243" i="14"/>
  <c r="T243" i="14"/>
  <c r="O243" i="14"/>
  <c r="N243" i="14"/>
  <c r="AF242" i="14"/>
  <c r="AE242" i="14"/>
  <c r="AD242" i="14"/>
  <c r="AA242" i="14"/>
  <c r="V242" i="14"/>
  <c r="U242" i="14"/>
  <c r="T242" i="14"/>
  <c r="O242" i="14"/>
  <c r="N242" i="14"/>
  <c r="AF241" i="14"/>
  <c r="AE241" i="14"/>
  <c r="AD241" i="14"/>
  <c r="AA241" i="14"/>
  <c r="V241" i="14"/>
  <c r="U241" i="14"/>
  <c r="T241" i="14"/>
  <c r="O241" i="14"/>
  <c r="N241" i="14"/>
  <c r="AF240" i="14"/>
  <c r="AE240" i="14"/>
  <c r="AD240" i="14"/>
  <c r="AA240" i="14"/>
  <c r="V240" i="14"/>
  <c r="U240" i="14"/>
  <c r="T240" i="14"/>
  <c r="O240" i="14"/>
  <c r="N240" i="14"/>
  <c r="AF239" i="14"/>
  <c r="AE239" i="14"/>
  <c r="AD239" i="14"/>
  <c r="AA239" i="14"/>
  <c r="V239" i="14"/>
  <c r="U239" i="14"/>
  <c r="T239" i="14"/>
  <c r="O239" i="14"/>
  <c r="N239" i="14"/>
  <c r="AF238" i="14"/>
  <c r="AE238" i="14"/>
  <c r="AD238" i="14"/>
  <c r="AA238" i="14"/>
  <c r="V238" i="14"/>
  <c r="U238" i="14"/>
  <c r="T238" i="14"/>
  <c r="O238" i="14"/>
  <c r="N238" i="14"/>
  <c r="AF237" i="14"/>
  <c r="AE237" i="14"/>
  <c r="AD237" i="14"/>
  <c r="AA237" i="14"/>
  <c r="V237" i="14"/>
  <c r="U237" i="14"/>
  <c r="T237" i="14"/>
  <c r="O237" i="14"/>
  <c r="N237" i="14"/>
  <c r="AF236" i="14"/>
  <c r="AE236" i="14"/>
  <c r="AD236" i="14"/>
  <c r="AA236" i="14"/>
  <c r="V236" i="14"/>
  <c r="U236" i="14"/>
  <c r="T236" i="14"/>
  <c r="O236" i="14"/>
  <c r="N236" i="14"/>
  <c r="AF235" i="14"/>
  <c r="AE235" i="14"/>
  <c r="AD235" i="14"/>
  <c r="AA235" i="14"/>
  <c r="V235" i="14"/>
  <c r="U235" i="14"/>
  <c r="T235" i="14"/>
  <c r="O235" i="14"/>
  <c r="N235" i="14"/>
  <c r="AF234" i="14"/>
  <c r="AE234" i="14"/>
  <c r="AD234" i="14"/>
  <c r="AA234" i="14"/>
  <c r="V234" i="14"/>
  <c r="U234" i="14"/>
  <c r="T234" i="14"/>
  <c r="O234" i="14"/>
  <c r="N234" i="14"/>
  <c r="AF233" i="14"/>
  <c r="AE233" i="14"/>
  <c r="AD233" i="14"/>
  <c r="AA233" i="14"/>
  <c r="V233" i="14"/>
  <c r="U233" i="14"/>
  <c r="T233" i="14"/>
  <c r="O233" i="14"/>
  <c r="N233" i="14"/>
  <c r="AF232" i="14"/>
  <c r="AE232" i="14"/>
  <c r="AD232" i="14"/>
  <c r="AA232" i="14"/>
  <c r="V232" i="14"/>
  <c r="U232" i="14"/>
  <c r="T232" i="14"/>
  <c r="O232" i="14"/>
  <c r="N232" i="14"/>
  <c r="AF231" i="14"/>
  <c r="AE231" i="14"/>
  <c r="AD231" i="14"/>
  <c r="AA231" i="14"/>
  <c r="V231" i="14"/>
  <c r="U231" i="14"/>
  <c r="T231" i="14"/>
  <c r="O231" i="14"/>
  <c r="N231" i="14"/>
  <c r="AF230" i="14"/>
  <c r="AE230" i="14"/>
  <c r="AD230" i="14"/>
  <c r="AA230" i="14"/>
  <c r="V230" i="14"/>
  <c r="U230" i="14"/>
  <c r="T230" i="14"/>
  <c r="O230" i="14"/>
  <c r="N230" i="14"/>
  <c r="AF229" i="14"/>
  <c r="AE229" i="14"/>
  <c r="AD229" i="14"/>
  <c r="AA229" i="14"/>
  <c r="V229" i="14"/>
  <c r="U229" i="14"/>
  <c r="T229" i="14"/>
  <c r="O229" i="14"/>
  <c r="N229" i="14"/>
  <c r="AF228" i="14"/>
  <c r="AE228" i="14"/>
  <c r="AD228" i="14"/>
  <c r="AB228" i="14" s="1"/>
  <c r="AA228" i="14"/>
  <c r="V228" i="14"/>
  <c r="U228" i="14"/>
  <c r="T228" i="14"/>
  <c r="O228" i="14"/>
  <c r="N228" i="14"/>
  <c r="AF227" i="14"/>
  <c r="AE227" i="14"/>
  <c r="AD227" i="14"/>
  <c r="AA227" i="14"/>
  <c r="V227" i="14"/>
  <c r="U227" i="14"/>
  <c r="T227" i="14"/>
  <c r="O227" i="14"/>
  <c r="N227" i="14"/>
  <c r="AF226" i="14"/>
  <c r="AE226" i="14"/>
  <c r="AD226" i="14"/>
  <c r="AA226" i="14"/>
  <c r="V226" i="14"/>
  <c r="U226" i="14"/>
  <c r="T226" i="14"/>
  <c r="O226" i="14"/>
  <c r="N226" i="14"/>
  <c r="AF225" i="14"/>
  <c r="AE225" i="14"/>
  <c r="AD225" i="14"/>
  <c r="AA225" i="14"/>
  <c r="V225" i="14"/>
  <c r="U225" i="14"/>
  <c r="T225" i="14"/>
  <c r="O225" i="14"/>
  <c r="N225" i="14"/>
  <c r="AF224" i="14"/>
  <c r="AE224" i="14"/>
  <c r="AD224" i="14"/>
  <c r="AA224" i="14"/>
  <c r="V224" i="14"/>
  <c r="U224" i="14"/>
  <c r="T224" i="14"/>
  <c r="O224" i="14"/>
  <c r="N224" i="14"/>
  <c r="AF223" i="14"/>
  <c r="AE223" i="14"/>
  <c r="AD223" i="14"/>
  <c r="AA223" i="14"/>
  <c r="V223" i="14"/>
  <c r="U223" i="14"/>
  <c r="T223" i="14"/>
  <c r="O223" i="14"/>
  <c r="N223" i="14"/>
  <c r="AF222" i="14"/>
  <c r="AE222" i="14"/>
  <c r="AD222" i="14"/>
  <c r="AA222" i="14"/>
  <c r="V222" i="14"/>
  <c r="U222" i="14"/>
  <c r="T222" i="14"/>
  <c r="O222" i="14"/>
  <c r="N222" i="14"/>
  <c r="AF221" i="14"/>
  <c r="AE221" i="14"/>
  <c r="AD221" i="14"/>
  <c r="AA221" i="14"/>
  <c r="V221" i="14"/>
  <c r="U221" i="14"/>
  <c r="T221" i="14"/>
  <c r="O221" i="14"/>
  <c r="N221" i="14"/>
  <c r="AF220" i="14"/>
  <c r="AE220" i="14"/>
  <c r="AD220" i="14"/>
  <c r="AA220" i="14"/>
  <c r="V220" i="14"/>
  <c r="U220" i="14"/>
  <c r="T220" i="14"/>
  <c r="O220" i="14"/>
  <c r="N220" i="14"/>
  <c r="AF219" i="14"/>
  <c r="AE219" i="14"/>
  <c r="AD219" i="14"/>
  <c r="AA219" i="14"/>
  <c r="V219" i="14"/>
  <c r="U219" i="14"/>
  <c r="T219" i="14"/>
  <c r="O219" i="14"/>
  <c r="N219" i="14"/>
  <c r="AF218" i="14"/>
  <c r="AE218" i="14"/>
  <c r="AD218" i="14"/>
  <c r="AA218" i="14"/>
  <c r="V218" i="14"/>
  <c r="U218" i="14"/>
  <c r="T218" i="14"/>
  <c r="O218" i="14"/>
  <c r="N218" i="14"/>
  <c r="AF217" i="14"/>
  <c r="AE217" i="14"/>
  <c r="AD217" i="14"/>
  <c r="AA217" i="14"/>
  <c r="V217" i="14"/>
  <c r="U217" i="14"/>
  <c r="T217" i="14"/>
  <c r="O217" i="14"/>
  <c r="N217" i="14"/>
  <c r="AF216" i="14"/>
  <c r="AE216" i="14"/>
  <c r="AD216" i="14"/>
  <c r="AA216" i="14"/>
  <c r="V216" i="14"/>
  <c r="U216" i="14"/>
  <c r="T216" i="14"/>
  <c r="O216" i="14"/>
  <c r="N216" i="14"/>
  <c r="AF215" i="14"/>
  <c r="AE215" i="14"/>
  <c r="AD215" i="14"/>
  <c r="AA215" i="14"/>
  <c r="V215" i="14"/>
  <c r="U215" i="14"/>
  <c r="T215" i="14"/>
  <c r="O215" i="14"/>
  <c r="N215" i="14"/>
  <c r="AF214" i="14"/>
  <c r="AE214" i="14"/>
  <c r="AD214" i="14"/>
  <c r="AA214" i="14"/>
  <c r="V214" i="14"/>
  <c r="U214" i="14"/>
  <c r="T214" i="14"/>
  <c r="O214" i="14"/>
  <c r="N214" i="14"/>
  <c r="AF213" i="14"/>
  <c r="AE213" i="14"/>
  <c r="AD213" i="14"/>
  <c r="AA213" i="14"/>
  <c r="V213" i="14"/>
  <c r="U213" i="14"/>
  <c r="T213" i="14"/>
  <c r="O213" i="14"/>
  <c r="N213" i="14"/>
  <c r="AF212" i="14"/>
  <c r="AE212" i="14"/>
  <c r="AD212" i="14"/>
  <c r="AA212" i="14"/>
  <c r="V212" i="14"/>
  <c r="U212" i="14"/>
  <c r="T212" i="14"/>
  <c r="O212" i="14"/>
  <c r="N212" i="14"/>
  <c r="AF211" i="14"/>
  <c r="AE211" i="14"/>
  <c r="AD211" i="14"/>
  <c r="AA211" i="14"/>
  <c r="V211" i="14"/>
  <c r="U211" i="14"/>
  <c r="T211" i="14"/>
  <c r="O211" i="14"/>
  <c r="N211" i="14"/>
  <c r="AF210" i="14"/>
  <c r="AE210" i="14"/>
  <c r="AD210" i="14"/>
  <c r="AA210" i="14"/>
  <c r="V210" i="14"/>
  <c r="U210" i="14"/>
  <c r="T210" i="14"/>
  <c r="O210" i="14"/>
  <c r="N210" i="14"/>
  <c r="AF209" i="14"/>
  <c r="AE209" i="14"/>
  <c r="AD209" i="14"/>
  <c r="AA209" i="14"/>
  <c r="V209" i="14"/>
  <c r="U209" i="14"/>
  <c r="T209" i="14"/>
  <c r="O209" i="14"/>
  <c r="N209" i="14"/>
  <c r="AF208" i="14"/>
  <c r="AE208" i="14"/>
  <c r="AD208" i="14"/>
  <c r="AA208" i="14"/>
  <c r="V208" i="14"/>
  <c r="U208" i="14"/>
  <c r="T208" i="14"/>
  <c r="O208" i="14"/>
  <c r="N208" i="14"/>
  <c r="AF207" i="14"/>
  <c r="AE207" i="14"/>
  <c r="AD207" i="14"/>
  <c r="AA207" i="14"/>
  <c r="V207" i="14"/>
  <c r="U207" i="14"/>
  <c r="T207" i="14"/>
  <c r="O207" i="14"/>
  <c r="N207" i="14"/>
  <c r="AF206" i="14"/>
  <c r="AE206" i="14"/>
  <c r="AD206" i="14"/>
  <c r="AA206" i="14"/>
  <c r="V206" i="14"/>
  <c r="U206" i="14"/>
  <c r="T206" i="14"/>
  <c r="O206" i="14"/>
  <c r="N206" i="14"/>
  <c r="AF205" i="14"/>
  <c r="AE205" i="14"/>
  <c r="AD205" i="14"/>
  <c r="AA205" i="14"/>
  <c r="V205" i="14"/>
  <c r="U205" i="14"/>
  <c r="T205" i="14"/>
  <c r="O205" i="14"/>
  <c r="N205" i="14"/>
  <c r="AF204" i="14"/>
  <c r="AE204" i="14"/>
  <c r="AD204" i="14"/>
  <c r="AA204" i="14"/>
  <c r="V204" i="14"/>
  <c r="U204" i="14"/>
  <c r="T204" i="14"/>
  <c r="O204" i="14"/>
  <c r="N204" i="14"/>
  <c r="AF203" i="14"/>
  <c r="AE203" i="14"/>
  <c r="AD203" i="14"/>
  <c r="AA203" i="14"/>
  <c r="V203" i="14"/>
  <c r="U203" i="14"/>
  <c r="T203" i="14"/>
  <c r="O203" i="14"/>
  <c r="N203" i="14"/>
  <c r="AF202" i="14"/>
  <c r="AE202" i="14"/>
  <c r="AD202" i="14"/>
  <c r="AA202" i="14"/>
  <c r="V202" i="14"/>
  <c r="U202" i="14"/>
  <c r="T202" i="14"/>
  <c r="O202" i="14"/>
  <c r="N202" i="14"/>
  <c r="AF201" i="14"/>
  <c r="AE201" i="14"/>
  <c r="AD201" i="14"/>
  <c r="AA201" i="14"/>
  <c r="V201" i="14"/>
  <c r="U201" i="14"/>
  <c r="T201" i="14"/>
  <c r="O201" i="14"/>
  <c r="N201" i="14"/>
  <c r="AF200" i="14"/>
  <c r="AE200" i="14"/>
  <c r="AD200" i="14"/>
  <c r="AA200" i="14"/>
  <c r="V200" i="14"/>
  <c r="U200" i="14"/>
  <c r="T200" i="14"/>
  <c r="O200" i="14"/>
  <c r="N200" i="14"/>
  <c r="AF199" i="14"/>
  <c r="AE199" i="14"/>
  <c r="AD199" i="14"/>
  <c r="AA199" i="14"/>
  <c r="V199" i="14"/>
  <c r="U199" i="14"/>
  <c r="T199" i="14"/>
  <c r="O199" i="14"/>
  <c r="N199" i="14"/>
  <c r="AF198" i="14"/>
  <c r="AE198" i="14"/>
  <c r="AD198" i="14"/>
  <c r="AA198" i="14"/>
  <c r="V198" i="14"/>
  <c r="U198" i="14"/>
  <c r="T198" i="14"/>
  <c r="O198" i="14"/>
  <c r="N198" i="14"/>
  <c r="AF197" i="14"/>
  <c r="AE197" i="14"/>
  <c r="AD197" i="14"/>
  <c r="AA197" i="14"/>
  <c r="V197" i="14"/>
  <c r="U197" i="14"/>
  <c r="T197" i="14"/>
  <c r="O197" i="14"/>
  <c r="N197" i="14"/>
  <c r="AF196" i="14"/>
  <c r="AE196" i="14"/>
  <c r="AD196" i="14"/>
  <c r="AA196" i="14"/>
  <c r="V196" i="14"/>
  <c r="U196" i="14"/>
  <c r="T196" i="14"/>
  <c r="O196" i="14"/>
  <c r="N196" i="14"/>
  <c r="AF195" i="14"/>
  <c r="AE195" i="14"/>
  <c r="AD195" i="14"/>
  <c r="AA195" i="14"/>
  <c r="V195" i="14"/>
  <c r="U195" i="14"/>
  <c r="T195" i="14"/>
  <c r="O195" i="14"/>
  <c r="N195" i="14"/>
  <c r="AF194" i="14"/>
  <c r="AE194" i="14"/>
  <c r="AD194" i="14"/>
  <c r="AA194" i="14"/>
  <c r="V194" i="14"/>
  <c r="U194" i="14"/>
  <c r="T194" i="14"/>
  <c r="O194" i="14"/>
  <c r="N194" i="14"/>
  <c r="AF193" i="14"/>
  <c r="AE193" i="14"/>
  <c r="AD193" i="14"/>
  <c r="AA193" i="14"/>
  <c r="V193" i="14"/>
  <c r="U193" i="14"/>
  <c r="T193" i="14"/>
  <c r="O193" i="14"/>
  <c r="N193" i="14"/>
  <c r="AF192" i="14"/>
  <c r="AE192" i="14"/>
  <c r="AD192" i="14"/>
  <c r="AA192" i="14"/>
  <c r="V192" i="14"/>
  <c r="U192" i="14"/>
  <c r="T192" i="14"/>
  <c r="O192" i="14"/>
  <c r="N192" i="14"/>
  <c r="AF191" i="14"/>
  <c r="AE191" i="14"/>
  <c r="AD191" i="14"/>
  <c r="AA191" i="14"/>
  <c r="V191" i="14"/>
  <c r="U191" i="14"/>
  <c r="T191" i="14"/>
  <c r="O191" i="14"/>
  <c r="N191" i="14"/>
  <c r="AF190" i="14"/>
  <c r="AE190" i="14"/>
  <c r="AD190" i="14"/>
  <c r="AA190" i="14"/>
  <c r="V190" i="14"/>
  <c r="U190" i="14"/>
  <c r="T190" i="14"/>
  <c r="O190" i="14"/>
  <c r="N190" i="14"/>
  <c r="AF189" i="14"/>
  <c r="AE189" i="14"/>
  <c r="AD189" i="14"/>
  <c r="AA189" i="14"/>
  <c r="V189" i="14"/>
  <c r="U189" i="14"/>
  <c r="T189" i="14"/>
  <c r="O189" i="14"/>
  <c r="N189" i="14"/>
  <c r="AF188" i="14"/>
  <c r="AE188" i="14"/>
  <c r="AD188" i="14"/>
  <c r="AB188" i="14" s="1"/>
  <c r="AA188" i="14"/>
  <c r="V188" i="14"/>
  <c r="U188" i="14"/>
  <c r="T188" i="14"/>
  <c r="O188" i="14"/>
  <c r="N188" i="14"/>
  <c r="AF187" i="14"/>
  <c r="AE187" i="14"/>
  <c r="AD187" i="14"/>
  <c r="AA187" i="14"/>
  <c r="V187" i="14"/>
  <c r="U187" i="14"/>
  <c r="T187" i="14"/>
  <c r="O187" i="14"/>
  <c r="N187" i="14"/>
  <c r="AF186" i="14"/>
  <c r="AE186" i="14"/>
  <c r="AD186" i="14"/>
  <c r="AA186" i="14"/>
  <c r="V186" i="14"/>
  <c r="U186" i="14"/>
  <c r="T186" i="14"/>
  <c r="O186" i="14"/>
  <c r="N186" i="14"/>
  <c r="AF185" i="14"/>
  <c r="AE185" i="14"/>
  <c r="AD185" i="14"/>
  <c r="AA185" i="14"/>
  <c r="V185" i="14"/>
  <c r="U185" i="14"/>
  <c r="T185" i="14"/>
  <c r="O185" i="14"/>
  <c r="N185" i="14"/>
  <c r="AF184" i="14"/>
  <c r="AE184" i="14"/>
  <c r="AD184" i="14"/>
  <c r="AA184" i="14"/>
  <c r="V184" i="14"/>
  <c r="U184" i="14"/>
  <c r="T184" i="14"/>
  <c r="O184" i="14"/>
  <c r="N184" i="14"/>
  <c r="AF183" i="14"/>
  <c r="AE183" i="14"/>
  <c r="AD183" i="14"/>
  <c r="AA183" i="14"/>
  <c r="V183" i="14"/>
  <c r="U183" i="14"/>
  <c r="T183" i="14"/>
  <c r="O183" i="14"/>
  <c r="N183" i="14"/>
  <c r="AF182" i="14"/>
  <c r="AE182" i="14"/>
  <c r="AD182" i="14"/>
  <c r="AA182" i="14"/>
  <c r="V182" i="14"/>
  <c r="U182" i="14"/>
  <c r="T182" i="14"/>
  <c r="O182" i="14"/>
  <c r="N182" i="14"/>
  <c r="AF181" i="14"/>
  <c r="AE181" i="14"/>
  <c r="AD181" i="14"/>
  <c r="AA181" i="14"/>
  <c r="V181" i="14"/>
  <c r="U181" i="14"/>
  <c r="T181" i="14"/>
  <c r="O181" i="14"/>
  <c r="N181" i="14"/>
  <c r="AF180" i="14"/>
  <c r="AE180" i="14"/>
  <c r="AD180" i="14"/>
  <c r="AA180" i="14"/>
  <c r="V180" i="14"/>
  <c r="U180" i="14"/>
  <c r="T180" i="14"/>
  <c r="O180" i="14"/>
  <c r="N180" i="14"/>
  <c r="AF179" i="14"/>
  <c r="AE179" i="14"/>
  <c r="AD179" i="14"/>
  <c r="AA179" i="14"/>
  <c r="V179" i="14"/>
  <c r="U179" i="14"/>
  <c r="T179" i="14"/>
  <c r="O179" i="14"/>
  <c r="N179" i="14"/>
  <c r="AF178" i="14"/>
  <c r="AE178" i="14"/>
  <c r="AD178" i="14"/>
  <c r="AA178" i="14"/>
  <c r="V178" i="14"/>
  <c r="U178" i="14"/>
  <c r="T178" i="14"/>
  <c r="O178" i="14"/>
  <c r="N178" i="14"/>
  <c r="AF177" i="14"/>
  <c r="AE177" i="14"/>
  <c r="AD177" i="14"/>
  <c r="AA177" i="14"/>
  <c r="V177" i="14"/>
  <c r="U177" i="14"/>
  <c r="T177" i="14"/>
  <c r="O177" i="14"/>
  <c r="N177" i="14"/>
  <c r="AF176" i="14"/>
  <c r="AE176" i="14"/>
  <c r="AD176" i="14"/>
  <c r="AA176" i="14"/>
  <c r="V176" i="14"/>
  <c r="U176" i="14"/>
  <c r="T176" i="14"/>
  <c r="O176" i="14"/>
  <c r="N176" i="14"/>
  <c r="AF175" i="14"/>
  <c r="AE175" i="14"/>
  <c r="AD175" i="14"/>
  <c r="AA175" i="14"/>
  <c r="V175" i="14"/>
  <c r="U175" i="14"/>
  <c r="T175" i="14"/>
  <c r="O175" i="14"/>
  <c r="N175" i="14"/>
  <c r="AF174" i="14"/>
  <c r="AE174" i="14"/>
  <c r="AD174" i="14"/>
  <c r="AA174" i="14"/>
  <c r="V174" i="14"/>
  <c r="U174" i="14"/>
  <c r="T174" i="14"/>
  <c r="O174" i="14"/>
  <c r="N174" i="14"/>
  <c r="AF173" i="14"/>
  <c r="AE173" i="14"/>
  <c r="AD173" i="14"/>
  <c r="AA173" i="14"/>
  <c r="V173" i="14"/>
  <c r="U173" i="14"/>
  <c r="T173" i="14"/>
  <c r="O173" i="14"/>
  <c r="N173" i="14"/>
  <c r="AF172" i="14"/>
  <c r="AE172" i="14"/>
  <c r="AD172" i="14"/>
  <c r="AA172" i="14"/>
  <c r="V172" i="14"/>
  <c r="U172" i="14"/>
  <c r="T172" i="14"/>
  <c r="O172" i="14"/>
  <c r="N172" i="14"/>
  <c r="AF171" i="14"/>
  <c r="AE171" i="14"/>
  <c r="AD171" i="14"/>
  <c r="AA171" i="14"/>
  <c r="V171" i="14"/>
  <c r="U171" i="14"/>
  <c r="T171" i="14"/>
  <c r="O171" i="14"/>
  <c r="N171" i="14"/>
  <c r="AF170" i="14"/>
  <c r="AE170" i="14"/>
  <c r="AD170" i="14"/>
  <c r="AA170" i="14"/>
  <c r="V170" i="14"/>
  <c r="U170" i="14"/>
  <c r="T170" i="14"/>
  <c r="O170" i="14"/>
  <c r="N170" i="14"/>
  <c r="AF169" i="14"/>
  <c r="AE169" i="14"/>
  <c r="AD169" i="14"/>
  <c r="AA169" i="14"/>
  <c r="V169" i="14"/>
  <c r="U169" i="14"/>
  <c r="T169" i="14"/>
  <c r="O169" i="14"/>
  <c r="N169" i="14"/>
  <c r="AF168" i="14"/>
  <c r="AE168" i="14"/>
  <c r="AD168" i="14"/>
  <c r="AA168" i="14"/>
  <c r="V168" i="14"/>
  <c r="U168" i="14"/>
  <c r="T168" i="14"/>
  <c r="O168" i="14"/>
  <c r="N168" i="14"/>
  <c r="AF167" i="14"/>
  <c r="AE167" i="14"/>
  <c r="AD167" i="14"/>
  <c r="AA167" i="14"/>
  <c r="V167" i="14"/>
  <c r="U167" i="14"/>
  <c r="T167" i="14"/>
  <c r="O167" i="14"/>
  <c r="N167" i="14"/>
  <c r="AF166" i="14"/>
  <c r="AE166" i="14"/>
  <c r="AD166" i="14"/>
  <c r="AA166" i="14"/>
  <c r="V166" i="14"/>
  <c r="U166" i="14"/>
  <c r="T166" i="14"/>
  <c r="O166" i="14"/>
  <c r="N166" i="14"/>
  <c r="AF165" i="14"/>
  <c r="AE165" i="14"/>
  <c r="AD165" i="14"/>
  <c r="AA165" i="14"/>
  <c r="V165" i="14"/>
  <c r="U165" i="14"/>
  <c r="T165" i="14"/>
  <c r="O165" i="14"/>
  <c r="N165" i="14"/>
  <c r="AF164" i="14"/>
  <c r="AE164" i="14"/>
  <c r="AD164" i="14"/>
  <c r="AA164" i="14"/>
  <c r="V164" i="14"/>
  <c r="U164" i="14"/>
  <c r="T164" i="14"/>
  <c r="O164" i="14"/>
  <c r="N164" i="14"/>
  <c r="AF163" i="14"/>
  <c r="AE163" i="14"/>
  <c r="AD163" i="14"/>
  <c r="AA163" i="14"/>
  <c r="V163" i="14"/>
  <c r="U163" i="14"/>
  <c r="T163" i="14"/>
  <c r="O163" i="14"/>
  <c r="N163" i="14"/>
  <c r="AF162" i="14"/>
  <c r="AE162" i="14"/>
  <c r="AD162" i="14"/>
  <c r="AA162" i="14"/>
  <c r="V162" i="14"/>
  <c r="U162" i="14"/>
  <c r="T162" i="14"/>
  <c r="O162" i="14"/>
  <c r="N162" i="14"/>
  <c r="AF161" i="14"/>
  <c r="AE161" i="14"/>
  <c r="AD161" i="14"/>
  <c r="AA161" i="14"/>
  <c r="V161" i="14"/>
  <c r="U161" i="14"/>
  <c r="T161" i="14"/>
  <c r="O161" i="14"/>
  <c r="N161" i="14"/>
  <c r="AF160" i="14"/>
  <c r="AE160" i="14"/>
  <c r="AD160" i="14"/>
  <c r="AA160" i="14"/>
  <c r="V160" i="14"/>
  <c r="U160" i="14"/>
  <c r="T160" i="14"/>
  <c r="O160" i="14"/>
  <c r="N160" i="14"/>
  <c r="AF159" i="14"/>
  <c r="AE159" i="14"/>
  <c r="AD159" i="14"/>
  <c r="AA159" i="14"/>
  <c r="V159" i="14"/>
  <c r="U159" i="14"/>
  <c r="T159" i="14"/>
  <c r="O159" i="14"/>
  <c r="N159" i="14"/>
  <c r="AF158" i="14"/>
  <c r="AE158" i="14"/>
  <c r="AD158" i="14"/>
  <c r="AA158" i="14"/>
  <c r="V158" i="14"/>
  <c r="U158" i="14"/>
  <c r="T158" i="14"/>
  <c r="O158" i="14"/>
  <c r="N158" i="14"/>
  <c r="AF157" i="14"/>
  <c r="AE157" i="14"/>
  <c r="AD157" i="14"/>
  <c r="AA157" i="14"/>
  <c r="V157" i="14"/>
  <c r="U157" i="14"/>
  <c r="T157" i="14"/>
  <c r="O157" i="14"/>
  <c r="N157" i="14"/>
  <c r="AF156" i="14"/>
  <c r="AE156" i="14"/>
  <c r="AD156" i="14"/>
  <c r="AA156" i="14"/>
  <c r="V156" i="14"/>
  <c r="U156" i="14"/>
  <c r="T156" i="14"/>
  <c r="O156" i="14"/>
  <c r="N156" i="14"/>
  <c r="AF155" i="14"/>
  <c r="AE155" i="14"/>
  <c r="AD155" i="14"/>
  <c r="AA155" i="14"/>
  <c r="V155" i="14"/>
  <c r="U155" i="14"/>
  <c r="T155" i="14"/>
  <c r="O155" i="14"/>
  <c r="N155" i="14"/>
  <c r="AF154" i="14"/>
  <c r="AE154" i="14"/>
  <c r="AD154" i="14"/>
  <c r="AA154" i="14"/>
  <c r="V154" i="14"/>
  <c r="U154" i="14"/>
  <c r="T154" i="14"/>
  <c r="O154" i="14"/>
  <c r="N154" i="14"/>
  <c r="AF153" i="14"/>
  <c r="AE153" i="14"/>
  <c r="AD153" i="14"/>
  <c r="AA153" i="14"/>
  <c r="V153" i="14"/>
  <c r="U153" i="14"/>
  <c r="T153" i="14"/>
  <c r="O153" i="14"/>
  <c r="N153" i="14"/>
  <c r="AF152" i="14"/>
  <c r="AE152" i="14"/>
  <c r="AD152" i="14"/>
  <c r="AA152" i="14"/>
  <c r="V152" i="14"/>
  <c r="U152" i="14"/>
  <c r="T152" i="14"/>
  <c r="O152" i="14"/>
  <c r="N152" i="14"/>
  <c r="AF151" i="14"/>
  <c r="AE151" i="14"/>
  <c r="AD151" i="14"/>
  <c r="AA151" i="14"/>
  <c r="V151" i="14"/>
  <c r="U151" i="14"/>
  <c r="T151" i="14"/>
  <c r="O151" i="14"/>
  <c r="N151" i="14"/>
  <c r="AF150" i="14"/>
  <c r="AE150" i="14"/>
  <c r="AD150" i="14"/>
  <c r="AA150" i="14"/>
  <c r="V150" i="14"/>
  <c r="U150" i="14"/>
  <c r="T150" i="14"/>
  <c r="O150" i="14"/>
  <c r="N150" i="14"/>
  <c r="AF149" i="14"/>
  <c r="AE149" i="14"/>
  <c r="AD149" i="14"/>
  <c r="AA149" i="14"/>
  <c r="V149" i="14"/>
  <c r="U149" i="14"/>
  <c r="T149" i="14"/>
  <c r="O149" i="14"/>
  <c r="N149" i="14"/>
  <c r="AF148" i="14"/>
  <c r="AE148" i="14"/>
  <c r="AD148" i="14"/>
  <c r="AA148" i="14"/>
  <c r="V148" i="14"/>
  <c r="U148" i="14"/>
  <c r="T148" i="14"/>
  <c r="O148" i="14"/>
  <c r="N148" i="14"/>
  <c r="AF147" i="14"/>
  <c r="AE147" i="14"/>
  <c r="AD147" i="14"/>
  <c r="AA147" i="14"/>
  <c r="V147" i="14"/>
  <c r="U147" i="14"/>
  <c r="T147" i="14"/>
  <c r="O147" i="14"/>
  <c r="N147" i="14"/>
  <c r="AF146" i="14"/>
  <c r="AE146" i="14"/>
  <c r="AD146" i="14"/>
  <c r="AA146" i="14"/>
  <c r="V146" i="14"/>
  <c r="U146" i="14"/>
  <c r="T146" i="14"/>
  <c r="O146" i="14"/>
  <c r="N146" i="14"/>
  <c r="AF145" i="14"/>
  <c r="AE145" i="14"/>
  <c r="AD145" i="14"/>
  <c r="AB145" i="14" s="1"/>
  <c r="AA145" i="14"/>
  <c r="V145" i="14"/>
  <c r="U145" i="14"/>
  <c r="T145" i="14"/>
  <c r="O145" i="14"/>
  <c r="N145" i="14"/>
  <c r="AF144" i="14"/>
  <c r="AE144" i="14"/>
  <c r="AD144" i="14"/>
  <c r="AA144" i="14"/>
  <c r="V144" i="14"/>
  <c r="U144" i="14"/>
  <c r="T144" i="14"/>
  <c r="O144" i="14"/>
  <c r="N144" i="14"/>
  <c r="AF143" i="14"/>
  <c r="AE143" i="14"/>
  <c r="AD143" i="14"/>
  <c r="AA143" i="14"/>
  <c r="V143" i="14"/>
  <c r="U143" i="14"/>
  <c r="T143" i="14"/>
  <c r="O143" i="14"/>
  <c r="N143" i="14"/>
  <c r="AF142" i="14"/>
  <c r="AE142" i="14"/>
  <c r="AD142" i="14"/>
  <c r="AA142" i="14"/>
  <c r="V142" i="14"/>
  <c r="U142" i="14"/>
  <c r="T142" i="14"/>
  <c r="O142" i="14"/>
  <c r="N142" i="14"/>
  <c r="AF141" i="14"/>
  <c r="AE141" i="14"/>
  <c r="AD141" i="14"/>
  <c r="AA141" i="14"/>
  <c r="V141" i="14"/>
  <c r="U141" i="14"/>
  <c r="T141" i="14"/>
  <c r="O141" i="14"/>
  <c r="N141" i="14"/>
  <c r="AF140" i="14"/>
  <c r="AE140" i="14"/>
  <c r="AD140" i="14"/>
  <c r="AA140" i="14"/>
  <c r="V140" i="14"/>
  <c r="U140" i="14"/>
  <c r="T140" i="14"/>
  <c r="O140" i="14"/>
  <c r="N140" i="14"/>
  <c r="AF139" i="14"/>
  <c r="AE139" i="14"/>
  <c r="AD139" i="14"/>
  <c r="AA139" i="14"/>
  <c r="V139" i="14"/>
  <c r="U139" i="14"/>
  <c r="T139" i="14"/>
  <c r="O139" i="14"/>
  <c r="N139" i="14"/>
  <c r="AF138" i="14"/>
  <c r="AE138" i="14"/>
  <c r="AD138" i="14"/>
  <c r="AA138" i="14"/>
  <c r="V138" i="14"/>
  <c r="U138" i="14"/>
  <c r="T138" i="14"/>
  <c r="O138" i="14"/>
  <c r="N138" i="14"/>
  <c r="AF137" i="14"/>
  <c r="AE137" i="14"/>
  <c r="AD137" i="14"/>
  <c r="AA137" i="14"/>
  <c r="V137" i="14"/>
  <c r="U137" i="14"/>
  <c r="T137" i="14"/>
  <c r="O137" i="14"/>
  <c r="N137" i="14"/>
  <c r="AF136" i="14"/>
  <c r="AE136" i="14"/>
  <c r="AD136" i="14"/>
  <c r="AA136" i="14"/>
  <c r="V136" i="14"/>
  <c r="U136" i="14"/>
  <c r="T136" i="14"/>
  <c r="O136" i="14"/>
  <c r="N136" i="14"/>
  <c r="AF135" i="14"/>
  <c r="AE135" i="14"/>
  <c r="AD135" i="14"/>
  <c r="AA135" i="14"/>
  <c r="V135" i="14"/>
  <c r="U135" i="14"/>
  <c r="T135" i="14"/>
  <c r="O135" i="14"/>
  <c r="N135" i="14"/>
  <c r="AF134" i="14"/>
  <c r="AE134" i="14"/>
  <c r="AD134" i="14"/>
  <c r="AA134" i="14"/>
  <c r="V134" i="14"/>
  <c r="U134" i="14"/>
  <c r="T134" i="14"/>
  <c r="O134" i="14"/>
  <c r="N134" i="14"/>
  <c r="AF133" i="14"/>
  <c r="AE133" i="14"/>
  <c r="AD133" i="14"/>
  <c r="AA133" i="14"/>
  <c r="V133" i="14"/>
  <c r="U133" i="14"/>
  <c r="T133" i="14"/>
  <c r="O133" i="14"/>
  <c r="N133" i="14"/>
  <c r="AF132" i="14"/>
  <c r="AE132" i="14"/>
  <c r="AD132" i="14"/>
  <c r="AA132" i="14"/>
  <c r="V132" i="14"/>
  <c r="U132" i="14"/>
  <c r="T132" i="14"/>
  <c r="O132" i="14"/>
  <c r="N132" i="14"/>
  <c r="AF131" i="14"/>
  <c r="AE131" i="14"/>
  <c r="AD131" i="14"/>
  <c r="AA131" i="14"/>
  <c r="V131" i="14"/>
  <c r="U131" i="14"/>
  <c r="T131" i="14"/>
  <c r="O131" i="14"/>
  <c r="N131" i="14"/>
  <c r="AF130" i="14"/>
  <c r="AE130" i="14"/>
  <c r="AD130" i="14"/>
  <c r="AA130" i="14"/>
  <c r="V130" i="14"/>
  <c r="U130" i="14"/>
  <c r="T130" i="14"/>
  <c r="O130" i="14"/>
  <c r="N130" i="14"/>
  <c r="AF129" i="14"/>
  <c r="AE129" i="14"/>
  <c r="AD129" i="14"/>
  <c r="AA129" i="14"/>
  <c r="V129" i="14"/>
  <c r="U129" i="14"/>
  <c r="T129" i="14"/>
  <c r="O129" i="14"/>
  <c r="N129" i="14"/>
  <c r="AF128" i="14"/>
  <c r="AE128" i="14"/>
  <c r="AD128" i="14"/>
  <c r="AA128" i="14"/>
  <c r="V128" i="14"/>
  <c r="U128" i="14"/>
  <c r="T128" i="14"/>
  <c r="O128" i="14"/>
  <c r="N128" i="14"/>
  <c r="AF127" i="14"/>
  <c r="AE127" i="14"/>
  <c r="AD127" i="14"/>
  <c r="AA127" i="14"/>
  <c r="V127" i="14"/>
  <c r="U127" i="14"/>
  <c r="T127" i="14"/>
  <c r="O127" i="14"/>
  <c r="N127" i="14"/>
  <c r="AF126" i="14"/>
  <c r="AE126" i="14"/>
  <c r="AD126" i="14"/>
  <c r="AA126" i="14"/>
  <c r="V126" i="14"/>
  <c r="U126" i="14"/>
  <c r="T126" i="14"/>
  <c r="O126" i="14"/>
  <c r="N126" i="14"/>
  <c r="AF125" i="14"/>
  <c r="AE125" i="14"/>
  <c r="AD125" i="14"/>
  <c r="AA125" i="14"/>
  <c r="V125" i="14"/>
  <c r="U125" i="14"/>
  <c r="T125" i="14"/>
  <c r="O125" i="14"/>
  <c r="N125" i="14"/>
  <c r="AF124" i="14"/>
  <c r="AE124" i="14"/>
  <c r="AD124" i="14"/>
  <c r="AA124" i="14"/>
  <c r="V124" i="14"/>
  <c r="U124" i="14"/>
  <c r="T124" i="14"/>
  <c r="O124" i="14"/>
  <c r="N124" i="14"/>
  <c r="AF123" i="14"/>
  <c r="AE123" i="14"/>
  <c r="AD123" i="14"/>
  <c r="AA123" i="14"/>
  <c r="V123" i="14"/>
  <c r="U123" i="14"/>
  <c r="T123" i="14"/>
  <c r="O123" i="14"/>
  <c r="N123" i="14"/>
  <c r="AF122" i="14"/>
  <c r="AE122" i="14"/>
  <c r="AD122" i="14"/>
  <c r="AA122" i="14"/>
  <c r="V122" i="14"/>
  <c r="U122" i="14"/>
  <c r="T122" i="14"/>
  <c r="O122" i="14"/>
  <c r="N122" i="14"/>
  <c r="AF121" i="14"/>
  <c r="AE121" i="14"/>
  <c r="AD121" i="14"/>
  <c r="AA121" i="14"/>
  <c r="V121" i="14"/>
  <c r="U121" i="14"/>
  <c r="T121" i="14"/>
  <c r="O121" i="14"/>
  <c r="N121" i="14"/>
  <c r="AF120" i="14"/>
  <c r="AE120" i="14"/>
  <c r="AD120" i="14"/>
  <c r="AA120" i="14"/>
  <c r="V120" i="14"/>
  <c r="U120" i="14"/>
  <c r="T120" i="14"/>
  <c r="O120" i="14"/>
  <c r="N120" i="14"/>
  <c r="AF119" i="14"/>
  <c r="AE119" i="14"/>
  <c r="AD119" i="14"/>
  <c r="AA119" i="14"/>
  <c r="V119" i="14"/>
  <c r="U119" i="14"/>
  <c r="T119" i="14"/>
  <c r="O119" i="14"/>
  <c r="N119" i="14"/>
  <c r="AF118" i="14"/>
  <c r="AE118" i="14"/>
  <c r="AD118" i="14"/>
  <c r="AA118" i="14"/>
  <c r="V118" i="14"/>
  <c r="U118" i="14"/>
  <c r="T118" i="14"/>
  <c r="O118" i="14"/>
  <c r="N118" i="14"/>
  <c r="AF117" i="14"/>
  <c r="AE117" i="14"/>
  <c r="AD117" i="14"/>
  <c r="AC117" i="14" s="1"/>
  <c r="AA117" i="14"/>
  <c r="V117" i="14"/>
  <c r="U117" i="14"/>
  <c r="T117" i="14"/>
  <c r="O117" i="14"/>
  <c r="N117" i="14"/>
  <c r="AF116" i="14"/>
  <c r="AE116" i="14"/>
  <c r="AD116" i="14"/>
  <c r="AA116" i="14"/>
  <c r="V116" i="14"/>
  <c r="U116" i="14"/>
  <c r="T116" i="14"/>
  <c r="O116" i="14"/>
  <c r="N116" i="14"/>
  <c r="AF115" i="14"/>
  <c r="AE115" i="14"/>
  <c r="AD115" i="14"/>
  <c r="AA115" i="14"/>
  <c r="V115" i="14"/>
  <c r="U115" i="14"/>
  <c r="T115" i="14"/>
  <c r="O115" i="14"/>
  <c r="N115" i="14"/>
  <c r="AF114" i="14"/>
  <c r="AE114" i="14"/>
  <c r="AD114" i="14"/>
  <c r="AA114" i="14"/>
  <c r="V114" i="14"/>
  <c r="U114" i="14"/>
  <c r="T114" i="14"/>
  <c r="O114" i="14"/>
  <c r="N114" i="14"/>
  <c r="AF113" i="14"/>
  <c r="AE113" i="14"/>
  <c r="AD113" i="14"/>
  <c r="AA113" i="14"/>
  <c r="V113" i="14"/>
  <c r="U113" i="14"/>
  <c r="T113" i="14"/>
  <c r="O113" i="14"/>
  <c r="N113" i="14"/>
  <c r="AF112" i="14"/>
  <c r="AE112" i="14"/>
  <c r="AD112" i="14"/>
  <c r="AA112" i="14"/>
  <c r="V112" i="14"/>
  <c r="U112" i="14"/>
  <c r="T112" i="14"/>
  <c r="O112" i="14"/>
  <c r="N112" i="14"/>
  <c r="AF111" i="14"/>
  <c r="AE111" i="14"/>
  <c r="AD111" i="14"/>
  <c r="AA111" i="14"/>
  <c r="V111" i="14"/>
  <c r="U111" i="14"/>
  <c r="T111" i="14"/>
  <c r="O111" i="14"/>
  <c r="N111" i="14"/>
  <c r="AF110" i="14"/>
  <c r="AE110" i="14"/>
  <c r="AD110" i="14"/>
  <c r="AA110" i="14"/>
  <c r="V110" i="14"/>
  <c r="U110" i="14"/>
  <c r="T110" i="14"/>
  <c r="O110" i="14"/>
  <c r="N110" i="14"/>
  <c r="AF109" i="14"/>
  <c r="AE109" i="14"/>
  <c r="AD109" i="14"/>
  <c r="AA109" i="14"/>
  <c r="V109" i="14"/>
  <c r="U109" i="14"/>
  <c r="T109" i="14"/>
  <c r="O109" i="14"/>
  <c r="N109" i="14"/>
  <c r="AF108" i="14"/>
  <c r="AE108" i="14"/>
  <c r="AD108" i="14"/>
  <c r="AA108" i="14"/>
  <c r="V108" i="14"/>
  <c r="U108" i="14"/>
  <c r="T108" i="14"/>
  <c r="O108" i="14"/>
  <c r="N108" i="14"/>
  <c r="AF107" i="14"/>
  <c r="AE107" i="14"/>
  <c r="AD107" i="14"/>
  <c r="AA107" i="14"/>
  <c r="V107" i="14"/>
  <c r="U107" i="14"/>
  <c r="T107" i="14"/>
  <c r="O107" i="14"/>
  <c r="N107" i="14"/>
  <c r="AF106" i="14"/>
  <c r="AE106" i="14"/>
  <c r="AD106" i="14"/>
  <c r="AA106" i="14"/>
  <c r="V106" i="14"/>
  <c r="U106" i="14"/>
  <c r="T106" i="14"/>
  <c r="O106" i="14"/>
  <c r="N106" i="14"/>
  <c r="AF105" i="14"/>
  <c r="AE105" i="14"/>
  <c r="AD105" i="14"/>
  <c r="AA105" i="14"/>
  <c r="V105" i="14"/>
  <c r="U105" i="14"/>
  <c r="T105" i="14"/>
  <c r="O105" i="14"/>
  <c r="N105" i="14"/>
  <c r="AF104" i="14"/>
  <c r="AE104" i="14"/>
  <c r="AD104" i="14"/>
  <c r="AA104" i="14"/>
  <c r="V104" i="14"/>
  <c r="U104" i="14"/>
  <c r="T104" i="14"/>
  <c r="O104" i="14"/>
  <c r="N104" i="14"/>
  <c r="AF103" i="14"/>
  <c r="AE103" i="14"/>
  <c r="AD103" i="14"/>
  <c r="AA103" i="14"/>
  <c r="V103" i="14"/>
  <c r="U103" i="14"/>
  <c r="T103" i="14"/>
  <c r="O103" i="14"/>
  <c r="N103" i="14"/>
  <c r="AF102" i="14"/>
  <c r="AE102" i="14"/>
  <c r="AD102" i="14"/>
  <c r="AA102" i="14"/>
  <c r="V102" i="14"/>
  <c r="U102" i="14"/>
  <c r="T102" i="14"/>
  <c r="O102" i="14"/>
  <c r="N102" i="14"/>
  <c r="AF101" i="14"/>
  <c r="AE101" i="14"/>
  <c r="AD101" i="14"/>
  <c r="AA101" i="14"/>
  <c r="V101" i="14"/>
  <c r="U101" i="14"/>
  <c r="T101" i="14"/>
  <c r="O101" i="14"/>
  <c r="N101" i="14"/>
  <c r="AF100" i="14"/>
  <c r="AE100" i="14"/>
  <c r="AD100" i="14"/>
  <c r="AA100" i="14"/>
  <c r="V100" i="14"/>
  <c r="U100" i="14"/>
  <c r="T100" i="14"/>
  <c r="O100" i="14"/>
  <c r="N100" i="14"/>
  <c r="AF99" i="14"/>
  <c r="AE99" i="14"/>
  <c r="AD99" i="14"/>
  <c r="AA99" i="14"/>
  <c r="V99" i="14"/>
  <c r="U99" i="14"/>
  <c r="T99" i="14"/>
  <c r="O99" i="14"/>
  <c r="N99" i="14"/>
  <c r="AF98" i="14"/>
  <c r="AE98" i="14"/>
  <c r="AD98" i="14"/>
  <c r="AA98" i="14"/>
  <c r="V98" i="14"/>
  <c r="U98" i="14"/>
  <c r="T98" i="14"/>
  <c r="O98" i="14"/>
  <c r="N98" i="14"/>
  <c r="AF97" i="14"/>
  <c r="AE97" i="14"/>
  <c r="AD97" i="14"/>
  <c r="AA97" i="14"/>
  <c r="V97" i="14"/>
  <c r="U97" i="14"/>
  <c r="T97" i="14"/>
  <c r="O97" i="14"/>
  <c r="N97" i="14"/>
  <c r="AF96" i="14"/>
  <c r="AE96" i="14"/>
  <c r="AD96" i="14"/>
  <c r="AA96" i="14"/>
  <c r="V96" i="14"/>
  <c r="U96" i="14"/>
  <c r="T96" i="14"/>
  <c r="O96" i="14"/>
  <c r="N96" i="14"/>
  <c r="AF95" i="14"/>
  <c r="AE95" i="14"/>
  <c r="AD95" i="14"/>
  <c r="AA95" i="14"/>
  <c r="V95" i="14"/>
  <c r="U95" i="14"/>
  <c r="T95" i="14"/>
  <c r="O95" i="14"/>
  <c r="N95" i="14"/>
  <c r="AF94" i="14"/>
  <c r="AE94" i="14"/>
  <c r="AD94" i="14"/>
  <c r="AA94" i="14"/>
  <c r="V94" i="14"/>
  <c r="U94" i="14"/>
  <c r="T94" i="14"/>
  <c r="O94" i="14"/>
  <c r="N94" i="14"/>
  <c r="AF93" i="14"/>
  <c r="AE93" i="14"/>
  <c r="AD93" i="14"/>
  <c r="AA93" i="14"/>
  <c r="V93" i="14"/>
  <c r="U93" i="14"/>
  <c r="T93" i="14"/>
  <c r="O93" i="14"/>
  <c r="N93" i="14"/>
  <c r="AF92" i="14"/>
  <c r="AE92" i="14"/>
  <c r="AD92" i="14"/>
  <c r="AA92" i="14"/>
  <c r="V92" i="14"/>
  <c r="U92" i="14"/>
  <c r="T92" i="14"/>
  <c r="O92" i="14"/>
  <c r="N92" i="14"/>
  <c r="AF91" i="14"/>
  <c r="AE91" i="14"/>
  <c r="AD91" i="14"/>
  <c r="AA91" i="14"/>
  <c r="V91" i="14"/>
  <c r="U91" i="14"/>
  <c r="T91" i="14"/>
  <c r="O91" i="14"/>
  <c r="N91" i="14"/>
  <c r="AF90" i="14"/>
  <c r="AE90" i="14"/>
  <c r="AD90" i="14"/>
  <c r="AA90" i="14"/>
  <c r="V90" i="14"/>
  <c r="U90" i="14"/>
  <c r="T90" i="14"/>
  <c r="O90" i="14"/>
  <c r="N90" i="14"/>
  <c r="AF89" i="14"/>
  <c r="AE89" i="14"/>
  <c r="AD89" i="14"/>
  <c r="AA89" i="14"/>
  <c r="V89" i="14"/>
  <c r="U89" i="14"/>
  <c r="T89" i="14"/>
  <c r="O89" i="14"/>
  <c r="N89" i="14"/>
  <c r="AF88" i="14"/>
  <c r="AE88" i="14"/>
  <c r="AD88" i="14"/>
  <c r="AA88" i="14"/>
  <c r="V88" i="14"/>
  <c r="U88" i="14"/>
  <c r="T88" i="14"/>
  <c r="O88" i="14"/>
  <c r="N88" i="14"/>
  <c r="AF87" i="14"/>
  <c r="AE87" i="14"/>
  <c r="AD87" i="14"/>
  <c r="AA87" i="14"/>
  <c r="V87" i="14"/>
  <c r="U87" i="14"/>
  <c r="T87" i="14"/>
  <c r="O87" i="14"/>
  <c r="N87" i="14"/>
  <c r="AF86" i="14"/>
  <c r="AE86" i="14"/>
  <c r="AD86" i="14"/>
  <c r="AA86" i="14"/>
  <c r="V86" i="14"/>
  <c r="U86" i="14"/>
  <c r="T86" i="14"/>
  <c r="O86" i="14"/>
  <c r="N86" i="14"/>
  <c r="AF85" i="14"/>
  <c r="AE85" i="14"/>
  <c r="AD85" i="14"/>
  <c r="AA85" i="14"/>
  <c r="V85" i="14"/>
  <c r="U85" i="14"/>
  <c r="T85" i="14"/>
  <c r="O85" i="14"/>
  <c r="N85" i="14"/>
  <c r="AF84" i="14"/>
  <c r="AE84" i="14"/>
  <c r="AD84" i="14"/>
  <c r="AA84" i="14"/>
  <c r="V84" i="14"/>
  <c r="U84" i="14"/>
  <c r="T84" i="14"/>
  <c r="O84" i="14"/>
  <c r="N84" i="14"/>
  <c r="AF83" i="14"/>
  <c r="AE83" i="14"/>
  <c r="AD83" i="14"/>
  <c r="AA83" i="14"/>
  <c r="V83" i="14"/>
  <c r="U83" i="14"/>
  <c r="T83" i="14"/>
  <c r="O83" i="14"/>
  <c r="N83" i="14"/>
  <c r="AF82" i="14"/>
  <c r="AE82" i="14"/>
  <c r="AD82" i="14"/>
  <c r="AA82" i="14"/>
  <c r="V82" i="14"/>
  <c r="U82" i="14"/>
  <c r="T82" i="14"/>
  <c r="O82" i="14"/>
  <c r="N82" i="14"/>
  <c r="AF81" i="14"/>
  <c r="AE81" i="14"/>
  <c r="AD81" i="14"/>
  <c r="AA81" i="14"/>
  <c r="V81" i="14"/>
  <c r="U81" i="14"/>
  <c r="T81" i="14"/>
  <c r="O81" i="14"/>
  <c r="N81" i="14"/>
  <c r="AF80" i="14"/>
  <c r="AE80" i="14"/>
  <c r="AD80" i="14"/>
  <c r="AA80" i="14"/>
  <c r="V80" i="14"/>
  <c r="U80" i="14"/>
  <c r="T80" i="14"/>
  <c r="O80" i="14"/>
  <c r="N80" i="14"/>
  <c r="AF79" i="14"/>
  <c r="AE79" i="14"/>
  <c r="AD79" i="14"/>
  <c r="AA79" i="14"/>
  <c r="V79" i="14"/>
  <c r="U79" i="14"/>
  <c r="T79" i="14"/>
  <c r="O79" i="14"/>
  <c r="N79" i="14"/>
  <c r="AF78" i="14"/>
  <c r="AE78" i="14"/>
  <c r="AD78" i="14"/>
  <c r="AA78" i="14"/>
  <c r="V78" i="14"/>
  <c r="U78" i="14"/>
  <c r="T78" i="14"/>
  <c r="O78" i="14"/>
  <c r="N78" i="14"/>
  <c r="AF77" i="14"/>
  <c r="AE77" i="14"/>
  <c r="AD77" i="14"/>
  <c r="AA77" i="14"/>
  <c r="V77" i="14"/>
  <c r="U77" i="14"/>
  <c r="T77" i="14"/>
  <c r="O77" i="14"/>
  <c r="N77" i="14"/>
  <c r="AF76" i="14"/>
  <c r="AE76" i="14"/>
  <c r="AD76" i="14"/>
  <c r="AA76" i="14"/>
  <c r="V76" i="14"/>
  <c r="U76" i="14"/>
  <c r="T76" i="14"/>
  <c r="O76" i="14"/>
  <c r="N76" i="14"/>
  <c r="AF75" i="14"/>
  <c r="AE75" i="14"/>
  <c r="AD75" i="14"/>
  <c r="AA75" i="14"/>
  <c r="V75" i="14"/>
  <c r="U75" i="14"/>
  <c r="T75" i="14"/>
  <c r="O75" i="14"/>
  <c r="N75" i="14"/>
  <c r="AF74" i="14"/>
  <c r="AE74" i="14"/>
  <c r="AD74" i="14"/>
  <c r="AA74" i="14"/>
  <c r="V74" i="14"/>
  <c r="U74" i="14"/>
  <c r="T74" i="14"/>
  <c r="O74" i="14"/>
  <c r="N74" i="14"/>
  <c r="AF73" i="14"/>
  <c r="AE73" i="14"/>
  <c r="AD73" i="14"/>
  <c r="AA73" i="14"/>
  <c r="V73" i="14"/>
  <c r="U73" i="14"/>
  <c r="T73" i="14"/>
  <c r="O73" i="14"/>
  <c r="N73" i="14"/>
  <c r="AF72" i="14"/>
  <c r="AE72" i="14"/>
  <c r="AD72" i="14"/>
  <c r="AA72" i="14"/>
  <c r="V72" i="14"/>
  <c r="U72" i="14"/>
  <c r="T72" i="14"/>
  <c r="O72" i="14"/>
  <c r="N72" i="14"/>
  <c r="AF71" i="14"/>
  <c r="AE71" i="14"/>
  <c r="AD71" i="14"/>
  <c r="AA71" i="14"/>
  <c r="V71" i="14"/>
  <c r="U71" i="14"/>
  <c r="T71" i="14"/>
  <c r="O71" i="14"/>
  <c r="N71" i="14"/>
  <c r="AF70" i="14"/>
  <c r="AE70" i="14"/>
  <c r="AD70" i="14"/>
  <c r="AA70" i="14"/>
  <c r="V70" i="14"/>
  <c r="U70" i="14"/>
  <c r="T70" i="14"/>
  <c r="O70" i="14"/>
  <c r="N70" i="14"/>
  <c r="AF69" i="14"/>
  <c r="AE69" i="14"/>
  <c r="AD69" i="14"/>
  <c r="AA69" i="14"/>
  <c r="V69" i="14"/>
  <c r="U69" i="14"/>
  <c r="T69" i="14"/>
  <c r="O69" i="14"/>
  <c r="N69" i="14"/>
  <c r="AF68" i="14"/>
  <c r="AE68" i="14"/>
  <c r="AD68" i="14"/>
  <c r="AA68" i="14"/>
  <c r="V68" i="14"/>
  <c r="U68" i="14"/>
  <c r="T68" i="14"/>
  <c r="O68" i="14"/>
  <c r="N68" i="14"/>
  <c r="AF67" i="14"/>
  <c r="AE67" i="14"/>
  <c r="AD67" i="14"/>
  <c r="AA67" i="14"/>
  <c r="V67" i="14"/>
  <c r="U67" i="14"/>
  <c r="T67" i="14"/>
  <c r="O67" i="14"/>
  <c r="N67" i="14"/>
  <c r="AF66" i="14"/>
  <c r="AE66" i="14"/>
  <c r="AD66" i="14"/>
  <c r="AA66" i="14"/>
  <c r="V66" i="14"/>
  <c r="U66" i="14"/>
  <c r="T66" i="14"/>
  <c r="O66" i="14"/>
  <c r="N66" i="14"/>
  <c r="AF65" i="14"/>
  <c r="AE65" i="14"/>
  <c r="AD65" i="14"/>
  <c r="AA65" i="14"/>
  <c r="V65" i="14"/>
  <c r="U65" i="14"/>
  <c r="T65" i="14"/>
  <c r="O65" i="14"/>
  <c r="N65" i="14"/>
  <c r="AF64" i="14"/>
  <c r="AE64" i="14"/>
  <c r="AD64" i="14"/>
  <c r="AA64" i="14"/>
  <c r="V64" i="14"/>
  <c r="U64" i="14"/>
  <c r="T64" i="14"/>
  <c r="O64" i="14"/>
  <c r="N64" i="14"/>
  <c r="AF63" i="14"/>
  <c r="AE63" i="14"/>
  <c r="AD63" i="14"/>
  <c r="AA63" i="14"/>
  <c r="V63" i="14"/>
  <c r="U63" i="14"/>
  <c r="T63" i="14"/>
  <c r="O63" i="14"/>
  <c r="N63" i="14"/>
  <c r="AF62" i="14"/>
  <c r="AE62" i="14"/>
  <c r="AD62" i="14"/>
  <c r="AA62" i="14"/>
  <c r="V62" i="14"/>
  <c r="U62" i="14"/>
  <c r="T62" i="14"/>
  <c r="O62" i="14"/>
  <c r="N62" i="14"/>
  <c r="AF61" i="14"/>
  <c r="AE61" i="14"/>
  <c r="AD61" i="14"/>
  <c r="AA61" i="14"/>
  <c r="V61" i="14"/>
  <c r="U61" i="14"/>
  <c r="T61" i="14"/>
  <c r="O61" i="14"/>
  <c r="N61" i="14"/>
  <c r="AF60" i="14"/>
  <c r="AE60" i="14"/>
  <c r="AD60" i="14"/>
  <c r="AA60" i="14"/>
  <c r="V60" i="14"/>
  <c r="U60" i="14"/>
  <c r="T60" i="14"/>
  <c r="O60" i="14"/>
  <c r="N60" i="14"/>
  <c r="AF59" i="14"/>
  <c r="AE59" i="14"/>
  <c r="AD59" i="14"/>
  <c r="AA59" i="14"/>
  <c r="V59" i="14"/>
  <c r="U59" i="14"/>
  <c r="T59" i="14"/>
  <c r="O59" i="14"/>
  <c r="N59" i="14"/>
  <c r="AF58" i="14"/>
  <c r="AE58" i="14"/>
  <c r="AD58" i="14"/>
  <c r="AA58" i="14"/>
  <c r="V58" i="14"/>
  <c r="U58" i="14"/>
  <c r="T58" i="14"/>
  <c r="O58" i="14"/>
  <c r="N58" i="14"/>
  <c r="AF57" i="14"/>
  <c r="AE57" i="14"/>
  <c r="AD57" i="14"/>
  <c r="AC57" i="14"/>
  <c r="AA57" i="14"/>
  <c r="V57" i="14"/>
  <c r="U57" i="14"/>
  <c r="T57" i="14"/>
  <c r="O57" i="14"/>
  <c r="N57" i="14"/>
  <c r="AF56" i="14"/>
  <c r="AE56" i="14"/>
  <c r="AD56" i="14"/>
  <c r="AA56" i="14"/>
  <c r="V56" i="14"/>
  <c r="U56" i="14"/>
  <c r="T56" i="14"/>
  <c r="O56" i="14"/>
  <c r="N56" i="14"/>
  <c r="AF55" i="14"/>
  <c r="AE55" i="14"/>
  <c r="AD55" i="14"/>
  <c r="AA55" i="14"/>
  <c r="V55" i="14"/>
  <c r="U55" i="14"/>
  <c r="T55" i="14"/>
  <c r="O55" i="14"/>
  <c r="N55" i="14"/>
  <c r="AF54" i="14"/>
  <c r="AE54" i="14"/>
  <c r="AD54" i="14"/>
  <c r="AA54" i="14"/>
  <c r="V54" i="14"/>
  <c r="U54" i="14"/>
  <c r="T54" i="14"/>
  <c r="O54" i="14"/>
  <c r="N54" i="14"/>
  <c r="AF53" i="14"/>
  <c r="AE53" i="14"/>
  <c r="AD53" i="14"/>
  <c r="AA53" i="14"/>
  <c r="V53" i="14"/>
  <c r="U53" i="14"/>
  <c r="T53" i="14"/>
  <c r="O53" i="14"/>
  <c r="N53" i="14"/>
  <c r="AF52" i="14"/>
  <c r="AE52" i="14"/>
  <c r="AD52" i="14"/>
  <c r="AA52" i="14"/>
  <c r="V52" i="14"/>
  <c r="U52" i="14"/>
  <c r="T52" i="14"/>
  <c r="O52" i="14"/>
  <c r="N52" i="14"/>
  <c r="AF51" i="14"/>
  <c r="AE51" i="14"/>
  <c r="AD51" i="14"/>
  <c r="AA51" i="14"/>
  <c r="V51" i="14"/>
  <c r="U51" i="14"/>
  <c r="T51" i="14"/>
  <c r="O51" i="14"/>
  <c r="N51" i="14"/>
  <c r="AF50" i="14"/>
  <c r="AE50" i="14"/>
  <c r="AD50" i="14"/>
  <c r="AA50" i="14"/>
  <c r="V50" i="14"/>
  <c r="U50" i="14"/>
  <c r="T50" i="14"/>
  <c r="O50" i="14"/>
  <c r="N50" i="14"/>
  <c r="AF49" i="14"/>
  <c r="AE49" i="14"/>
  <c r="AD49" i="14"/>
  <c r="AA49" i="14"/>
  <c r="V49" i="14"/>
  <c r="U49" i="14"/>
  <c r="T49" i="14"/>
  <c r="O49" i="14"/>
  <c r="N49" i="14"/>
  <c r="AF48" i="14"/>
  <c r="AE48" i="14"/>
  <c r="AD48" i="14"/>
  <c r="AA48" i="14"/>
  <c r="V48" i="14"/>
  <c r="U48" i="14"/>
  <c r="T48" i="14"/>
  <c r="O48" i="14"/>
  <c r="N48" i="14"/>
  <c r="AF47" i="14"/>
  <c r="AE47" i="14"/>
  <c r="AD47" i="14"/>
  <c r="AA47" i="14"/>
  <c r="V47" i="14"/>
  <c r="U47" i="14"/>
  <c r="T47" i="14"/>
  <c r="O47" i="14"/>
  <c r="N47" i="14"/>
  <c r="AF46" i="14"/>
  <c r="AE46" i="14"/>
  <c r="AD46" i="14"/>
  <c r="AA46" i="14"/>
  <c r="V46" i="14"/>
  <c r="U46" i="14"/>
  <c r="T46" i="14"/>
  <c r="O46" i="14"/>
  <c r="N46" i="14"/>
  <c r="AF45" i="14"/>
  <c r="AE45" i="14"/>
  <c r="AD45" i="14"/>
  <c r="AA45" i="14"/>
  <c r="V45" i="14"/>
  <c r="U45" i="14"/>
  <c r="T45" i="14"/>
  <c r="O45" i="14"/>
  <c r="N45" i="14"/>
  <c r="AF44" i="14"/>
  <c r="AE44" i="14"/>
  <c r="AD44" i="14"/>
  <c r="AA44" i="14"/>
  <c r="V44" i="14"/>
  <c r="U44" i="14"/>
  <c r="T44" i="14"/>
  <c r="O44" i="14"/>
  <c r="N44" i="14"/>
  <c r="AF43" i="14"/>
  <c r="AE43" i="14"/>
  <c r="AD43" i="14"/>
  <c r="AA43" i="14"/>
  <c r="V43" i="14"/>
  <c r="U43" i="14"/>
  <c r="T43" i="14"/>
  <c r="O43" i="14"/>
  <c r="N43" i="14"/>
  <c r="AF42" i="14"/>
  <c r="AE42" i="14"/>
  <c r="AD42" i="14"/>
  <c r="AA42" i="14"/>
  <c r="V42" i="14"/>
  <c r="U42" i="14"/>
  <c r="T42" i="14"/>
  <c r="O42" i="14"/>
  <c r="N42" i="14"/>
  <c r="AF41" i="14"/>
  <c r="AE41" i="14"/>
  <c r="AD41" i="14"/>
  <c r="AA41" i="14"/>
  <c r="V41" i="14"/>
  <c r="U41" i="14"/>
  <c r="T41" i="14"/>
  <c r="O41" i="14"/>
  <c r="N41" i="14"/>
  <c r="AF40" i="14"/>
  <c r="AE40" i="14"/>
  <c r="AD40" i="14"/>
  <c r="AA40" i="14"/>
  <c r="V40" i="14"/>
  <c r="U40" i="14"/>
  <c r="T40" i="14"/>
  <c r="O40" i="14"/>
  <c r="N40" i="14"/>
  <c r="AF39" i="14"/>
  <c r="AE39" i="14"/>
  <c r="AD39" i="14"/>
  <c r="AA39" i="14"/>
  <c r="V39" i="14"/>
  <c r="U39" i="14"/>
  <c r="T39" i="14"/>
  <c r="O39" i="14"/>
  <c r="N39" i="14"/>
  <c r="AF38" i="14"/>
  <c r="AE38" i="14"/>
  <c r="AD38" i="14"/>
  <c r="AA38" i="14"/>
  <c r="V38" i="14"/>
  <c r="U38" i="14"/>
  <c r="T38" i="14"/>
  <c r="O38" i="14"/>
  <c r="N38" i="14"/>
  <c r="AF37" i="14"/>
  <c r="AE37" i="14"/>
  <c r="AD37" i="14"/>
  <c r="AA37" i="14"/>
  <c r="V37" i="14"/>
  <c r="U37" i="14"/>
  <c r="T37" i="14"/>
  <c r="O37" i="14"/>
  <c r="N37" i="14"/>
  <c r="AF36" i="14"/>
  <c r="AE36" i="14"/>
  <c r="AD36" i="14"/>
  <c r="AA36" i="14"/>
  <c r="V36" i="14"/>
  <c r="U36" i="14"/>
  <c r="T36" i="14"/>
  <c r="O36" i="14"/>
  <c r="N36" i="14"/>
  <c r="AF35" i="14"/>
  <c r="AE35" i="14"/>
  <c r="AD35" i="14"/>
  <c r="AA35" i="14"/>
  <c r="V35" i="14"/>
  <c r="U35" i="14"/>
  <c r="T35" i="14"/>
  <c r="O35" i="14"/>
  <c r="N35" i="14"/>
  <c r="AF34" i="14"/>
  <c r="AE34" i="14"/>
  <c r="AD34" i="14"/>
  <c r="AA34" i="14"/>
  <c r="V34" i="14"/>
  <c r="U34" i="14"/>
  <c r="T34" i="14"/>
  <c r="O34" i="14"/>
  <c r="N34" i="14"/>
  <c r="AF33" i="14"/>
  <c r="AE33" i="14"/>
  <c r="AD33" i="14"/>
  <c r="AA33" i="14"/>
  <c r="V33" i="14"/>
  <c r="U33" i="14"/>
  <c r="T33" i="14"/>
  <c r="O33" i="14"/>
  <c r="N33" i="14"/>
  <c r="AF32" i="14"/>
  <c r="AE32" i="14"/>
  <c r="AD32" i="14"/>
  <c r="AA32" i="14"/>
  <c r="V32" i="14"/>
  <c r="U32" i="14"/>
  <c r="T32" i="14"/>
  <c r="O32" i="14"/>
  <c r="N32" i="14"/>
  <c r="AF31" i="14"/>
  <c r="AE31" i="14"/>
  <c r="AD31" i="14"/>
  <c r="AA31" i="14"/>
  <c r="V31" i="14"/>
  <c r="U31" i="14"/>
  <c r="T31" i="14"/>
  <c r="O31" i="14"/>
  <c r="N31" i="14"/>
  <c r="AF30" i="14"/>
  <c r="AE30" i="14"/>
  <c r="AD30" i="14"/>
  <c r="AA30" i="14"/>
  <c r="V30" i="14"/>
  <c r="U30" i="14"/>
  <c r="T30" i="14"/>
  <c r="O30" i="14"/>
  <c r="N30" i="14"/>
  <c r="AF29" i="14"/>
  <c r="AE29" i="14"/>
  <c r="AD29" i="14"/>
  <c r="AA29" i="14"/>
  <c r="V29" i="14"/>
  <c r="U29" i="14"/>
  <c r="T29" i="14"/>
  <c r="O29" i="14"/>
  <c r="N29" i="14"/>
  <c r="AF28" i="14"/>
  <c r="AE28" i="14"/>
  <c r="AD28" i="14"/>
  <c r="AA28" i="14"/>
  <c r="V28" i="14"/>
  <c r="U28" i="14"/>
  <c r="T28" i="14"/>
  <c r="O28" i="14"/>
  <c r="N28" i="14"/>
  <c r="AF27" i="14"/>
  <c r="AE27" i="14"/>
  <c r="AD27" i="14"/>
  <c r="AA27" i="14"/>
  <c r="V27" i="14"/>
  <c r="U27" i="14"/>
  <c r="T27" i="14"/>
  <c r="O27" i="14"/>
  <c r="N27" i="14"/>
  <c r="AF26" i="14"/>
  <c r="AE26" i="14"/>
  <c r="AD26" i="14"/>
  <c r="AA26" i="14"/>
  <c r="V26" i="14"/>
  <c r="U26" i="14"/>
  <c r="T26" i="14"/>
  <c r="O26" i="14"/>
  <c r="N26" i="14"/>
  <c r="AF25" i="14"/>
  <c r="AE25" i="14"/>
  <c r="AD25" i="14"/>
  <c r="AA25" i="14"/>
  <c r="V25" i="14"/>
  <c r="U25" i="14"/>
  <c r="T25" i="14"/>
  <c r="O25" i="14"/>
  <c r="N25" i="14"/>
  <c r="AF24" i="14"/>
  <c r="AE24" i="14"/>
  <c r="AD24" i="14"/>
  <c r="AA24" i="14"/>
  <c r="V24" i="14"/>
  <c r="U24" i="14"/>
  <c r="T24" i="14"/>
  <c r="O24" i="14"/>
  <c r="N24" i="14"/>
  <c r="AF23" i="14"/>
  <c r="AE23" i="14"/>
  <c r="AD23" i="14"/>
  <c r="AA23" i="14"/>
  <c r="V23" i="14"/>
  <c r="U23" i="14"/>
  <c r="T23" i="14"/>
  <c r="O23" i="14"/>
  <c r="N23" i="14"/>
  <c r="AF22" i="14"/>
  <c r="AE22" i="14"/>
  <c r="AD22" i="14"/>
  <c r="AA22" i="14"/>
  <c r="V22" i="14"/>
  <c r="U22" i="14"/>
  <c r="T22" i="14"/>
  <c r="O22" i="14"/>
  <c r="N22" i="14"/>
  <c r="AF21" i="14"/>
  <c r="AE21" i="14"/>
  <c r="AD21" i="14"/>
  <c r="AB21" i="14" s="1"/>
  <c r="AA21" i="14"/>
  <c r="V21" i="14"/>
  <c r="U21" i="14"/>
  <c r="T21" i="14"/>
  <c r="O21" i="14"/>
  <c r="N21" i="14"/>
  <c r="AF20" i="14"/>
  <c r="AE20" i="14"/>
  <c r="AD20" i="14"/>
  <c r="AA20" i="14"/>
  <c r="V20" i="14"/>
  <c r="U20" i="14"/>
  <c r="T20" i="14"/>
  <c r="O20" i="14"/>
  <c r="N20" i="14"/>
  <c r="AF19" i="14"/>
  <c r="AE19" i="14"/>
  <c r="AD19" i="14"/>
  <c r="AA19" i="14"/>
  <c r="V19" i="14"/>
  <c r="U19" i="14"/>
  <c r="T19" i="14"/>
  <c r="O19" i="14"/>
  <c r="N19" i="14"/>
  <c r="AF18" i="14"/>
  <c r="AE18" i="14"/>
  <c r="AD18" i="14"/>
  <c r="AA18" i="14"/>
  <c r="V18" i="14"/>
  <c r="U18" i="14"/>
  <c r="T18" i="14"/>
  <c r="O18" i="14"/>
  <c r="N18" i="14"/>
  <c r="AF17" i="14"/>
  <c r="AE17" i="14"/>
  <c r="AD17" i="14"/>
  <c r="AA17" i="14"/>
  <c r="V17" i="14"/>
  <c r="U17" i="14"/>
  <c r="T17" i="14"/>
  <c r="O17" i="14"/>
  <c r="N17" i="14"/>
  <c r="AF16" i="14"/>
  <c r="AE16" i="14"/>
  <c r="AD16" i="14"/>
  <c r="AA16" i="14"/>
  <c r="V16" i="14"/>
  <c r="U16" i="14"/>
  <c r="T16" i="14"/>
  <c r="O16" i="14"/>
  <c r="N16" i="14"/>
  <c r="AF15" i="14"/>
  <c r="AE15" i="14"/>
  <c r="AD15" i="14"/>
  <c r="AA15" i="14"/>
  <c r="V15" i="14"/>
  <c r="U15" i="14"/>
  <c r="T15" i="14"/>
  <c r="O15" i="14"/>
  <c r="N15" i="14"/>
  <c r="AF14" i="14"/>
  <c r="AE14" i="14"/>
  <c r="AD14" i="14"/>
  <c r="AA14" i="14"/>
  <c r="V14" i="14"/>
  <c r="U14" i="14"/>
  <c r="T14" i="14"/>
  <c r="O14" i="14"/>
  <c r="N14" i="14"/>
  <c r="AF13" i="14"/>
  <c r="AE13" i="14"/>
  <c r="AD13" i="14"/>
  <c r="AA13" i="14"/>
  <c r="V13" i="14"/>
  <c r="U13" i="14"/>
  <c r="T13" i="14"/>
  <c r="O13" i="14"/>
  <c r="N13" i="14"/>
  <c r="AF12" i="14"/>
  <c r="AE12" i="14"/>
  <c r="AD12" i="14"/>
  <c r="AA12" i="14"/>
  <c r="V12" i="14"/>
  <c r="U12" i="14"/>
  <c r="T12" i="14"/>
  <c r="O12" i="14"/>
  <c r="N12" i="14"/>
  <c r="AF11" i="14"/>
  <c r="AE11" i="14"/>
  <c r="AD11" i="14"/>
  <c r="AA11" i="14"/>
  <c r="V11" i="14"/>
  <c r="U11" i="14"/>
  <c r="T11" i="14"/>
  <c r="O11" i="14"/>
  <c r="N11" i="14"/>
  <c r="AF10" i="14"/>
  <c r="AE10" i="14"/>
  <c r="AD10" i="14"/>
  <c r="AA10" i="14"/>
  <c r="V10" i="14"/>
  <c r="U10" i="14"/>
  <c r="T10" i="14"/>
  <c r="O10" i="14"/>
  <c r="N10" i="14"/>
  <c r="AF9" i="14"/>
  <c r="AE9" i="14"/>
  <c r="AD9" i="14"/>
  <c r="AA9" i="14"/>
  <c r="V9" i="14"/>
  <c r="U9" i="14"/>
  <c r="T9" i="14"/>
  <c r="O9" i="14"/>
  <c r="N9" i="14"/>
  <c r="AF8" i="14"/>
  <c r="AE8" i="14"/>
  <c r="AD8" i="14"/>
  <c r="AA8" i="14"/>
  <c r="V8" i="14"/>
  <c r="U8" i="14"/>
  <c r="T8" i="14"/>
  <c r="O8" i="14"/>
  <c r="N8" i="14"/>
  <c r="AF7" i="14"/>
  <c r="AE7" i="14"/>
  <c r="AD7" i="14"/>
  <c r="AA7" i="14"/>
  <c r="V7" i="14"/>
  <c r="U7" i="14"/>
  <c r="T7" i="14"/>
  <c r="O7" i="14"/>
  <c r="N7" i="14"/>
  <c r="AF6" i="14"/>
  <c r="AE6" i="14"/>
  <c r="AD6" i="14"/>
  <c r="AA6" i="14"/>
  <c r="V6" i="14"/>
  <c r="U6" i="14"/>
  <c r="T6" i="14"/>
  <c r="O6" i="14"/>
  <c r="N6" i="14"/>
  <c r="AF5" i="14"/>
  <c r="AE5" i="14"/>
  <c r="AD5" i="14"/>
  <c r="AA5" i="14"/>
  <c r="V5" i="14"/>
  <c r="U5" i="14"/>
  <c r="T5" i="14"/>
  <c r="O5" i="14"/>
  <c r="N5" i="14"/>
  <c r="AF4" i="14"/>
  <c r="AE4" i="14"/>
  <c r="AD4" i="14"/>
  <c r="AA4" i="14"/>
  <c r="V4" i="14"/>
  <c r="U4" i="14"/>
  <c r="T4" i="14"/>
  <c r="O4" i="14"/>
  <c r="N4" i="14"/>
  <c r="AF3" i="14"/>
  <c r="AE3" i="14"/>
  <c r="AD3" i="14"/>
  <c r="AA3" i="14"/>
  <c r="V3" i="14"/>
  <c r="U3" i="14"/>
  <c r="T3" i="14"/>
  <c r="O3" i="14"/>
  <c r="N3" i="14"/>
  <c r="AF2" i="14"/>
  <c r="AE2" i="14"/>
  <c r="AD2" i="14"/>
  <c r="AA2" i="14"/>
  <c r="V2" i="14"/>
  <c r="U2" i="14"/>
  <c r="T2" i="14"/>
  <c r="O2" i="14"/>
  <c r="N2" i="14"/>
  <c r="I530" i="13"/>
  <c r="H530" i="13"/>
  <c r="I529" i="13"/>
  <c r="H529" i="13"/>
  <c r="I528" i="13"/>
  <c r="H528" i="13"/>
  <c r="I527" i="13"/>
  <c r="H527" i="13"/>
  <c r="I526" i="13"/>
  <c r="H526" i="13"/>
  <c r="I525" i="13"/>
  <c r="H525" i="13"/>
  <c r="I524" i="13"/>
  <c r="H524" i="13"/>
  <c r="I523" i="13"/>
  <c r="H523" i="13"/>
  <c r="I522" i="13"/>
  <c r="H522" i="13"/>
  <c r="I521" i="13"/>
  <c r="H521" i="13"/>
  <c r="I520" i="13"/>
  <c r="H520" i="13"/>
  <c r="I519" i="13"/>
  <c r="H519" i="13"/>
  <c r="I518" i="13"/>
  <c r="H518" i="13"/>
  <c r="I517" i="13"/>
  <c r="H517" i="13"/>
  <c r="I516" i="13"/>
  <c r="H516" i="13"/>
  <c r="I515" i="13"/>
  <c r="H515" i="13"/>
  <c r="I514" i="13"/>
  <c r="H514" i="13"/>
  <c r="I513" i="13"/>
  <c r="H513" i="13"/>
  <c r="I512" i="13"/>
  <c r="H512" i="13"/>
  <c r="I511" i="13"/>
  <c r="H511" i="13"/>
  <c r="I510" i="13"/>
  <c r="H510" i="13"/>
  <c r="I509" i="13"/>
  <c r="H509" i="13"/>
  <c r="I508" i="13"/>
  <c r="H508" i="13"/>
  <c r="I507" i="13"/>
  <c r="H507" i="13"/>
  <c r="I506" i="13"/>
  <c r="H506" i="13"/>
  <c r="I505" i="13"/>
  <c r="H505" i="13"/>
  <c r="I504" i="13"/>
  <c r="H504" i="13"/>
  <c r="I503" i="13"/>
  <c r="H503" i="13"/>
  <c r="I502" i="13"/>
  <c r="H502" i="13"/>
  <c r="I501" i="13"/>
  <c r="H501" i="13"/>
  <c r="I500" i="13"/>
  <c r="H500" i="13"/>
  <c r="I499" i="13"/>
  <c r="H499" i="13"/>
  <c r="I498" i="13"/>
  <c r="H498" i="13"/>
  <c r="I497" i="13"/>
  <c r="H497" i="13"/>
  <c r="I496" i="13"/>
  <c r="H496" i="13"/>
  <c r="I495" i="13"/>
  <c r="H495" i="13"/>
  <c r="I494" i="13"/>
  <c r="H494" i="13"/>
  <c r="I493" i="13"/>
  <c r="H493" i="13"/>
  <c r="I492" i="13"/>
  <c r="H492" i="13"/>
  <c r="I491" i="13"/>
  <c r="H491" i="13"/>
  <c r="I490" i="13"/>
  <c r="H490" i="13"/>
  <c r="I489" i="13"/>
  <c r="H489" i="13"/>
  <c r="I488" i="13"/>
  <c r="H488" i="13"/>
  <c r="I487" i="13"/>
  <c r="H487" i="13"/>
  <c r="I486" i="13"/>
  <c r="H486" i="13"/>
  <c r="I485" i="13"/>
  <c r="H485" i="13"/>
  <c r="I484" i="13"/>
  <c r="H484" i="13"/>
  <c r="I483" i="13"/>
  <c r="H483" i="13"/>
  <c r="I482" i="13"/>
  <c r="H482" i="13"/>
  <c r="I481" i="13"/>
  <c r="H481" i="13"/>
  <c r="I480" i="13"/>
  <c r="H480" i="13"/>
  <c r="I479" i="13"/>
  <c r="H479" i="13"/>
  <c r="I478" i="13"/>
  <c r="H478" i="13"/>
  <c r="I477" i="13"/>
  <c r="H477" i="13"/>
  <c r="I476" i="13"/>
  <c r="H476" i="13"/>
  <c r="I475" i="13"/>
  <c r="H475" i="13"/>
  <c r="I474" i="13"/>
  <c r="H474" i="13"/>
  <c r="I473" i="13"/>
  <c r="H473" i="13"/>
  <c r="I472" i="13"/>
  <c r="H472" i="13"/>
  <c r="I471" i="13"/>
  <c r="H471" i="13"/>
  <c r="I470" i="13"/>
  <c r="H470" i="13"/>
  <c r="I469" i="13"/>
  <c r="H469" i="13"/>
  <c r="I468" i="13"/>
  <c r="H468" i="13"/>
  <c r="I467" i="13"/>
  <c r="H467" i="13"/>
  <c r="I466" i="13"/>
  <c r="H466" i="13"/>
  <c r="I465" i="13"/>
  <c r="H465" i="13"/>
  <c r="I464" i="13"/>
  <c r="H464" i="13"/>
  <c r="I463" i="13"/>
  <c r="H463" i="13"/>
  <c r="I462" i="13"/>
  <c r="H462" i="13"/>
  <c r="I461" i="13"/>
  <c r="H461" i="13"/>
  <c r="I460" i="13"/>
  <c r="H460" i="13"/>
  <c r="I459" i="13"/>
  <c r="H459" i="13"/>
  <c r="I458" i="13"/>
  <c r="H458" i="13"/>
  <c r="I457" i="13"/>
  <c r="H457" i="13"/>
  <c r="I456" i="13"/>
  <c r="H456" i="13"/>
  <c r="I455" i="13"/>
  <c r="H455" i="13"/>
  <c r="I454" i="13"/>
  <c r="H454" i="13"/>
  <c r="I453" i="13"/>
  <c r="H453" i="13"/>
  <c r="I452" i="13"/>
  <c r="H452" i="13"/>
  <c r="I451" i="13"/>
  <c r="H451" i="13"/>
  <c r="I450" i="13"/>
  <c r="H450" i="13"/>
  <c r="I449" i="13"/>
  <c r="H449" i="13"/>
  <c r="I448" i="13"/>
  <c r="H448" i="13"/>
  <c r="I447" i="13"/>
  <c r="H447" i="13"/>
  <c r="I446" i="13"/>
  <c r="H446" i="13"/>
  <c r="I445" i="13"/>
  <c r="H445" i="13"/>
  <c r="I444" i="13"/>
  <c r="H444" i="13"/>
  <c r="I443" i="13"/>
  <c r="H443" i="13"/>
  <c r="I442" i="13"/>
  <c r="H442" i="13"/>
  <c r="I441" i="13"/>
  <c r="H441" i="13"/>
  <c r="I440" i="13"/>
  <c r="H440" i="13"/>
  <c r="I439" i="13"/>
  <c r="H439" i="13"/>
  <c r="I438" i="13"/>
  <c r="H438" i="13"/>
  <c r="I437" i="13"/>
  <c r="H437" i="13"/>
  <c r="I436" i="13"/>
  <c r="H436" i="13"/>
  <c r="I435" i="13"/>
  <c r="H435" i="13"/>
  <c r="I434" i="13"/>
  <c r="H434" i="13"/>
  <c r="I433" i="13"/>
  <c r="H433" i="13"/>
  <c r="I432" i="13"/>
  <c r="H432" i="13"/>
  <c r="I431" i="13"/>
  <c r="H431" i="13"/>
  <c r="I430" i="13"/>
  <c r="H430" i="13"/>
  <c r="I429" i="13"/>
  <c r="H429" i="13"/>
  <c r="I428" i="13"/>
  <c r="H428" i="13"/>
  <c r="I427" i="13"/>
  <c r="H427" i="13"/>
  <c r="I426" i="13"/>
  <c r="H426" i="13"/>
  <c r="I425" i="13"/>
  <c r="H425" i="13"/>
  <c r="I424" i="13"/>
  <c r="H424" i="13"/>
  <c r="I423" i="13"/>
  <c r="H423" i="13"/>
  <c r="I422" i="13"/>
  <c r="H422" i="13"/>
  <c r="I421" i="13"/>
  <c r="H421" i="13"/>
  <c r="I420" i="13"/>
  <c r="H420" i="13"/>
  <c r="I419" i="13"/>
  <c r="H419" i="13"/>
  <c r="I418" i="13"/>
  <c r="H418" i="13"/>
  <c r="I417" i="13"/>
  <c r="H417" i="13"/>
  <c r="I416" i="13"/>
  <c r="H416" i="13"/>
  <c r="I415" i="13"/>
  <c r="H415" i="13"/>
  <c r="I414" i="13"/>
  <c r="H414" i="13"/>
  <c r="I413" i="13"/>
  <c r="H413" i="13"/>
  <c r="I412" i="13"/>
  <c r="H412" i="13"/>
  <c r="I411" i="13"/>
  <c r="H411" i="13"/>
  <c r="I410" i="13"/>
  <c r="H410" i="13"/>
  <c r="I409" i="13"/>
  <c r="H409" i="13"/>
  <c r="I408" i="13"/>
  <c r="H408" i="13"/>
  <c r="I407" i="13"/>
  <c r="H407" i="13"/>
  <c r="I406" i="13"/>
  <c r="H406" i="13"/>
  <c r="I405" i="13"/>
  <c r="H405" i="13"/>
  <c r="I404" i="13"/>
  <c r="H404" i="13"/>
  <c r="I403" i="13"/>
  <c r="H403" i="13"/>
  <c r="I402" i="13"/>
  <c r="H402" i="13"/>
  <c r="I401" i="13"/>
  <c r="H401" i="13"/>
  <c r="I400" i="13"/>
  <c r="H400" i="13"/>
  <c r="I399" i="13"/>
  <c r="H399" i="13"/>
  <c r="I398" i="13"/>
  <c r="H398" i="13"/>
  <c r="I397" i="13"/>
  <c r="H397" i="13"/>
  <c r="I396" i="13"/>
  <c r="H396" i="13"/>
  <c r="I395" i="13"/>
  <c r="H395" i="13"/>
  <c r="I394" i="13"/>
  <c r="H394" i="13"/>
  <c r="I393" i="13"/>
  <c r="H393" i="13"/>
  <c r="I392" i="13"/>
  <c r="H392" i="13"/>
  <c r="I391" i="13"/>
  <c r="H391" i="13"/>
  <c r="I390" i="13"/>
  <c r="H390" i="13"/>
  <c r="I389" i="13"/>
  <c r="H389" i="13"/>
  <c r="I388" i="13"/>
  <c r="H388" i="13"/>
  <c r="I387" i="13"/>
  <c r="H387" i="13"/>
  <c r="I386" i="13"/>
  <c r="H386" i="13"/>
  <c r="I385" i="13"/>
  <c r="H385" i="13"/>
  <c r="I384" i="13"/>
  <c r="H384" i="13"/>
  <c r="I383" i="13"/>
  <c r="H383" i="13"/>
  <c r="I382" i="13"/>
  <c r="H382" i="13"/>
  <c r="I381" i="13"/>
  <c r="H381" i="13"/>
  <c r="I380" i="13"/>
  <c r="H380" i="13"/>
  <c r="I379" i="13"/>
  <c r="H379" i="13"/>
  <c r="I378" i="13"/>
  <c r="H378" i="13"/>
  <c r="I377" i="13"/>
  <c r="H377" i="13"/>
  <c r="I376" i="13"/>
  <c r="H376" i="13"/>
  <c r="I375" i="13"/>
  <c r="H375" i="13"/>
  <c r="I374" i="13"/>
  <c r="H374" i="13"/>
  <c r="I373" i="13"/>
  <c r="H373" i="13"/>
  <c r="I372" i="13"/>
  <c r="H372" i="13"/>
  <c r="I371" i="13"/>
  <c r="H371" i="13"/>
  <c r="I370" i="13"/>
  <c r="H370" i="13"/>
  <c r="I369" i="13"/>
  <c r="H369" i="13"/>
  <c r="I368" i="13"/>
  <c r="H368" i="13"/>
  <c r="I367" i="13"/>
  <c r="H367" i="13"/>
  <c r="I366" i="13"/>
  <c r="H366" i="13"/>
  <c r="I365" i="13"/>
  <c r="H365" i="13"/>
  <c r="I364" i="13"/>
  <c r="H364" i="13"/>
  <c r="I363" i="13"/>
  <c r="H363" i="13"/>
  <c r="I362" i="13"/>
  <c r="H362" i="13"/>
  <c r="I361" i="13"/>
  <c r="H361" i="13"/>
  <c r="I360" i="13"/>
  <c r="H360" i="13"/>
  <c r="I359" i="13"/>
  <c r="H359" i="13"/>
  <c r="I358" i="13"/>
  <c r="H358" i="13"/>
  <c r="I357" i="13"/>
  <c r="H357" i="13"/>
  <c r="I356" i="13"/>
  <c r="H356" i="13"/>
  <c r="I355" i="13"/>
  <c r="H355" i="13"/>
  <c r="I354" i="13"/>
  <c r="H354" i="13"/>
  <c r="I353" i="13"/>
  <c r="H353" i="13"/>
  <c r="I352" i="13"/>
  <c r="H352" i="13"/>
  <c r="I351" i="13"/>
  <c r="H351" i="13"/>
  <c r="I350" i="13"/>
  <c r="H350" i="13"/>
  <c r="I349" i="13"/>
  <c r="H349" i="13"/>
  <c r="I348" i="13"/>
  <c r="H348" i="13"/>
  <c r="I347" i="13"/>
  <c r="H347" i="13"/>
  <c r="I346" i="13"/>
  <c r="H346" i="13"/>
  <c r="I345" i="13"/>
  <c r="H345" i="13"/>
  <c r="I344" i="13"/>
  <c r="H344" i="13"/>
  <c r="I343" i="13"/>
  <c r="H343" i="13"/>
  <c r="I342" i="13"/>
  <c r="H342" i="13"/>
  <c r="I341" i="13"/>
  <c r="H341" i="13"/>
  <c r="I340" i="13"/>
  <c r="H340" i="13"/>
  <c r="I339" i="13"/>
  <c r="H339" i="13"/>
  <c r="I338" i="13"/>
  <c r="H338" i="13"/>
  <c r="I337" i="13"/>
  <c r="H337" i="13"/>
  <c r="I336" i="13"/>
  <c r="H336" i="13"/>
  <c r="I335" i="13"/>
  <c r="H335" i="13"/>
  <c r="I334" i="13"/>
  <c r="H334" i="13"/>
  <c r="I333" i="13"/>
  <c r="H333" i="13"/>
  <c r="I332" i="13"/>
  <c r="H332" i="13"/>
  <c r="I331" i="13"/>
  <c r="H331" i="13"/>
  <c r="I330" i="13"/>
  <c r="H330" i="13"/>
  <c r="I329" i="13"/>
  <c r="H329" i="13"/>
  <c r="I328" i="13"/>
  <c r="H328" i="13"/>
  <c r="I327" i="13"/>
  <c r="H327" i="13"/>
  <c r="I326" i="13"/>
  <c r="H326" i="13"/>
  <c r="I325" i="13"/>
  <c r="H325" i="13"/>
  <c r="I324" i="13"/>
  <c r="H324" i="13"/>
  <c r="I323" i="13"/>
  <c r="H323" i="13"/>
  <c r="I322" i="13"/>
  <c r="H322" i="13"/>
  <c r="I321" i="13"/>
  <c r="H321" i="13"/>
  <c r="I320" i="13"/>
  <c r="H320" i="13"/>
  <c r="I319" i="13"/>
  <c r="H319" i="13"/>
  <c r="I318" i="13"/>
  <c r="H318" i="13"/>
  <c r="I317" i="13"/>
  <c r="H317" i="13"/>
  <c r="I316" i="13"/>
  <c r="H316" i="13"/>
  <c r="I315" i="13"/>
  <c r="H315" i="13"/>
  <c r="I314" i="13"/>
  <c r="H314" i="13"/>
  <c r="I313" i="13"/>
  <c r="H313" i="13"/>
  <c r="I312" i="13"/>
  <c r="H312" i="13"/>
  <c r="I311" i="13"/>
  <c r="H311" i="13"/>
  <c r="I310" i="13"/>
  <c r="H310" i="13"/>
  <c r="I309" i="13"/>
  <c r="H309" i="13"/>
  <c r="I308" i="13"/>
  <c r="H308" i="13"/>
  <c r="I307" i="13"/>
  <c r="H307" i="13"/>
  <c r="I306" i="13"/>
  <c r="H306" i="13"/>
  <c r="I305" i="13"/>
  <c r="H305" i="13"/>
  <c r="I304" i="13"/>
  <c r="H304" i="13"/>
  <c r="I303" i="13"/>
  <c r="H303" i="13"/>
  <c r="I302" i="13"/>
  <c r="H302" i="13"/>
  <c r="I301" i="13"/>
  <c r="H301" i="13"/>
  <c r="I300" i="13"/>
  <c r="H300" i="13"/>
  <c r="I299" i="13"/>
  <c r="H299" i="13"/>
  <c r="I298" i="13"/>
  <c r="H298" i="13"/>
  <c r="I297" i="13"/>
  <c r="H297" i="13"/>
  <c r="I296" i="13"/>
  <c r="H296" i="13"/>
  <c r="I295" i="13"/>
  <c r="H295" i="13"/>
  <c r="I294" i="13"/>
  <c r="H294" i="13"/>
  <c r="I293" i="13"/>
  <c r="H293" i="13"/>
  <c r="I292" i="13"/>
  <c r="H292" i="13"/>
  <c r="I291" i="13"/>
  <c r="H291" i="13"/>
  <c r="I290" i="13"/>
  <c r="H290" i="13"/>
  <c r="I289" i="13"/>
  <c r="H289" i="13"/>
  <c r="I288" i="13"/>
  <c r="H288" i="13"/>
  <c r="I287" i="13"/>
  <c r="H287" i="13"/>
  <c r="I286" i="13"/>
  <c r="H286" i="13"/>
  <c r="I285" i="13"/>
  <c r="H285" i="13"/>
  <c r="I284" i="13"/>
  <c r="H284" i="13"/>
  <c r="I283" i="13"/>
  <c r="H283" i="13"/>
  <c r="I282" i="13"/>
  <c r="H282" i="13"/>
  <c r="I281" i="13"/>
  <c r="H281" i="13"/>
  <c r="I280" i="13"/>
  <c r="H280" i="13"/>
  <c r="I279" i="13"/>
  <c r="H279" i="13"/>
  <c r="I278" i="13"/>
  <c r="H278" i="13"/>
  <c r="I277" i="13"/>
  <c r="H277" i="13"/>
  <c r="I276" i="13"/>
  <c r="H276" i="13"/>
  <c r="I275" i="13"/>
  <c r="H275" i="13"/>
  <c r="I274" i="13"/>
  <c r="H274" i="13"/>
  <c r="I273" i="13"/>
  <c r="H273" i="13"/>
  <c r="I272" i="13"/>
  <c r="H272" i="13"/>
  <c r="I271" i="13"/>
  <c r="H271" i="13"/>
  <c r="I270" i="13"/>
  <c r="H270" i="13"/>
  <c r="I269" i="13"/>
  <c r="H269" i="13"/>
  <c r="I268" i="13"/>
  <c r="H268" i="13"/>
  <c r="I267" i="13"/>
  <c r="H267" i="13"/>
  <c r="I266" i="13"/>
  <c r="H266" i="13"/>
  <c r="I265" i="13"/>
  <c r="H265" i="13"/>
  <c r="I264" i="13"/>
  <c r="H264" i="13"/>
  <c r="I263" i="13"/>
  <c r="H263" i="13"/>
  <c r="I262" i="13"/>
  <c r="H262" i="13"/>
  <c r="I261" i="13"/>
  <c r="H261" i="13"/>
  <c r="I260" i="13"/>
  <c r="H260" i="13"/>
  <c r="I259" i="13"/>
  <c r="H259" i="13"/>
  <c r="I258" i="13"/>
  <c r="H258" i="13"/>
  <c r="I257" i="13"/>
  <c r="H257" i="13"/>
  <c r="I256" i="13"/>
  <c r="H256" i="13"/>
  <c r="I255" i="13"/>
  <c r="H255" i="13"/>
  <c r="I254" i="13"/>
  <c r="H254" i="13"/>
  <c r="I253" i="13"/>
  <c r="H253" i="13"/>
  <c r="I252" i="13"/>
  <c r="H252" i="13"/>
  <c r="I251" i="13"/>
  <c r="H251" i="13"/>
  <c r="I250" i="13"/>
  <c r="H250" i="13"/>
  <c r="I249" i="13"/>
  <c r="H249" i="13"/>
  <c r="I248" i="13"/>
  <c r="H248" i="13"/>
  <c r="I247" i="13"/>
  <c r="H247" i="13"/>
  <c r="I246" i="13"/>
  <c r="H246" i="13"/>
  <c r="I245" i="13"/>
  <c r="H245" i="13"/>
  <c r="I244" i="13"/>
  <c r="H244" i="13"/>
  <c r="I243" i="13"/>
  <c r="H243" i="13"/>
  <c r="I242" i="13"/>
  <c r="H242" i="13"/>
  <c r="I241" i="13"/>
  <c r="H241" i="13"/>
  <c r="I240" i="13"/>
  <c r="H240" i="13"/>
  <c r="I239" i="13"/>
  <c r="H239" i="13"/>
  <c r="I238" i="13"/>
  <c r="H238" i="13"/>
  <c r="I237" i="13"/>
  <c r="H237" i="13"/>
  <c r="I236" i="13"/>
  <c r="H236" i="13"/>
  <c r="I235" i="13"/>
  <c r="H235" i="13"/>
  <c r="I234" i="13"/>
  <c r="H234" i="13"/>
  <c r="I233" i="13"/>
  <c r="H233" i="13"/>
  <c r="I232" i="13"/>
  <c r="H232" i="13"/>
  <c r="I231" i="13"/>
  <c r="H231" i="13"/>
  <c r="I230" i="13"/>
  <c r="H230" i="13"/>
  <c r="I229" i="13"/>
  <c r="H229" i="13"/>
  <c r="I228" i="13"/>
  <c r="H228" i="13"/>
  <c r="I227" i="13"/>
  <c r="H227" i="13"/>
  <c r="I226" i="13"/>
  <c r="H226" i="13"/>
  <c r="I225" i="13"/>
  <c r="H225" i="13"/>
  <c r="I224" i="13"/>
  <c r="H224" i="13"/>
  <c r="I223" i="13"/>
  <c r="H223" i="13"/>
  <c r="I222" i="13"/>
  <c r="H222" i="13"/>
  <c r="I221" i="13"/>
  <c r="H221" i="13"/>
  <c r="I220" i="13"/>
  <c r="H220" i="13"/>
  <c r="I219" i="13"/>
  <c r="H219" i="13"/>
  <c r="I218" i="13"/>
  <c r="H218" i="13"/>
  <c r="I217" i="13"/>
  <c r="H217" i="13"/>
  <c r="I216" i="13"/>
  <c r="H216" i="13"/>
  <c r="I215" i="13"/>
  <c r="H215" i="13"/>
  <c r="I214" i="13"/>
  <c r="H214" i="13"/>
  <c r="I213" i="13"/>
  <c r="H213" i="13"/>
  <c r="I212" i="13"/>
  <c r="H212" i="13"/>
  <c r="I211" i="13"/>
  <c r="H211" i="13"/>
  <c r="I210" i="13"/>
  <c r="H210" i="13"/>
  <c r="I209" i="13"/>
  <c r="H209" i="13"/>
  <c r="I208" i="13"/>
  <c r="H208" i="13"/>
  <c r="I207" i="13"/>
  <c r="H207" i="13"/>
  <c r="I206" i="13"/>
  <c r="H206" i="13"/>
  <c r="I205" i="13"/>
  <c r="H205" i="13"/>
  <c r="I204" i="13"/>
  <c r="H204" i="13"/>
  <c r="I203" i="13"/>
  <c r="H203" i="13"/>
  <c r="I202" i="13"/>
  <c r="H202" i="13"/>
  <c r="I201" i="13"/>
  <c r="H201" i="13"/>
  <c r="I200" i="13"/>
  <c r="H200" i="13"/>
  <c r="I199" i="13"/>
  <c r="H199" i="13"/>
  <c r="I198" i="13"/>
  <c r="H198" i="13"/>
  <c r="I197" i="13"/>
  <c r="H197" i="13"/>
  <c r="I196" i="13"/>
  <c r="H196" i="13"/>
  <c r="I195" i="13"/>
  <c r="H195" i="13"/>
  <c r="I194" i="13"/>
  <c r="H194" i="13"/>
  <c r="I193" i="13"/>
  <c r="H193" i="13"/>
  <c r="I192" i="13"/>
  <c r="H192" i="13"/>
  <c r="I191" i="13"/>
  <c r="H191" i="13"/>
  <c r="I190" i="13"/>
  <c r="H190" i="13"/>
  <c r="I189" i="13"/>
  <c r="H189" i="13"/>
  <c r="I188" i="13"/>
  <c r="H188" i="13"/>
  <c r="I187" i="13"/>
  <c r="H187" i="13"/>
  <c r="I186" i="13"/>
  <c r="H186" i="13"/>
  <c r="I185" i="13"/>
  <c r="H185" i="13"/>
  <c r="I184" i="13"/>
  <c r="H184" i="13"/>
  <c r="I183" i="13"/>
  <c r="H183" i="13"/>
  <c r="I182" i="13"/>
  <c r="H182" i="13"/>
  <c r="I181" i="13"/>
  <c r="H181" i="13"/>
  <c r="I180" i="13"/>
  <c r="H180" i="13"/>
  <c r="I179" i="13"/>
  <c r="H179" i="13"/>
  <c r="I178" i="13"/>
  <c r="H178" i="13"/>
  <c r="I177" i="13"/>
  <c r="H177" i="13"/>
  <c r="I176" i="13"/>
  <c r="H176" i="13"/>
  <c r="I175" i="13"/>
  <c r="H175" i="13"/>
  <c r="I174" i="13"/>
  <c r="H174" i="13"/>
  <c r="I173" i="13"/>
  <c r="H173" i="13"/>
  <c r="I172" i="13"/>
  <c r="H172" i="13"/>
  <c r="I171" i="13"/>
  <c r="H171" i="13"/>
  <c r="I170" i="13"/>
  <c r="H170" i="13"/>
  <c r="I169" i="13"/>
  <c r="H169" i="13"/>
  <c r="I168" i="13"/>
  <c r="H168" i="13"/>
  <c r="I167" i="13"/>
  <c r="H167" i="13"/>
  <c r="I166" i="13"/>
  <c r="H166" i="13"/>
  <c r="I165" i="13"/>
  <c r="H165" i="13"/>
  <c r="I164" i="13"/>
  <c r="H164" i="13"/>
  <c r="I163" i="13"/>
  <c r="H163" i="13"/>
  <c r="I162" i="13"/>
  <c r="H162" i="13"/>
  <c r="I161" i="13"/>
  <c r="H161" i="13"/>
  <c r="I160" i="13"/>
  <c r="H160" i="13"/>
  <c r="I159" i="13"/>
  <c r="H159" i="13"/>
  <c r="I158" i="13"/>
  <c r="H158" i="13"/>
  <c r="I157" i="13"/>
  <c r="H157" i="13"/>
  <c r="I156" i="13"/>
  <c r="H156" i="13"/>
  <c r="I155" i="13"/>
  <c r="H155" i="13"/>
  <c r="I154" i="13"/>
  <c r="H154" i="13"/>
  <c r="I153" i="13"/>
  <c r="H153" i="13"/>
  <c r="I152" i="13"/>
  <c r="H152" i="13"/>
  <c r="I151" i="13"/>
  <c r="H151" i="13"/>
  <c r="I150" i="13"/>
  <c r="H150" i="13"/>
  <c r="I149" i="13"/>
  <c r="H149" i="13"/>
  <c r="I148" i="13"/>
  <c r="H148" i="13"/>
  <c r="I147" i="13"/>
  <c r="H147" i="13"/>
  <c r="I146" i="13"/>
  <c r="H146" i="13"/>
  <c r="I145" i="13"/>
  <c r="H145" i="13"/>
  <c r="I144" i="13"/>
  <c r="H144" i="13"/>
  <c r="I143" i="13"/>
  <c r="H143" i="13"/>
  <c r="I142" i="13"/>
  <c r="H142" i="13"/>
  <c r="I141" i="13"/>
  <c r="H141" i="13"/>
  <c r="I140" i="13"/>
  <c r="H140" i="13"/>
  <c r="I139" i="13"/>
  <c r="H139" i="13"/>
  <c r="I138" i="13"/>
  <c r="H138" i="13"/>
  <c r="I137" i="13"/>
  <c r="H137" i="13"/>
  <c r="I136" i="13"/>
  <c r="H136" i="13"/>
  <c r="I135" i="13"/>
  <c r="H135" i="13"/>
  <c r="I134" i="13"/>
  <c r="H134" i="13"/>
  <c r="I133" i="13"/>
  <c r="H133" i="13"/>
  <c r="I132" i="13"/>
  <c r="H132" i="13"/>
  <c r="I131" i="13"/>
  <c r="H131" i="13"/>
  <c r="I130" i="13"/>
  <c r="H130" i="13"/>
  <c r="I129" i="13"/>
  <c r="H129" i="13"/>
  <c r="I128" i="13"/>
  <c r="H128" i="13"/>
  <c r="I127" i="13"/>
  <c r="H127" i="13"/>
  <c r="I126" i="13"/>
  <c r="H126" i="13"/>
  <c r="I125" i="13"/>
  <c r="H125" i="13"/>
  <c r="I124" i="13"/>
  <c r="H124" i="13"/>
  <c r="I123" i="13"/>
  <c r="H123" i="13"/>
  <c r="I122" i="13"/>
  <c r="H122" i="13"/>
  <c r="I121" i="13"/>
  <c r="H121" i="13"/>
  <c r="I120" i="13"/>
  <c r="H120" i="13"/>
  <c r="I119" i="13"/>
  <c r="H119" i="13"/>
  <c r="I118" i="13"/>
  <c r="H118" i="13"/>
  <c r="I117" i="13"/>
  <c r="H117" i="13"/>
  <c r="I116" i="13"/>
  <c r="H116" i="13"/>
  <c r="I115" i="13"/>
  <c r="H115" i="13"/>
  <c r="I114" i="13"/>
  <c r="H114" i="13"/>
  <c r="I113" i="13"/>
  <c r="H113" i="13"/>
  <c r="I112" i="13"/>
  <c r="H112" i="13"/>
  <c r="I111" i="13"/>
  <c r="H111" i="13"/>
  <c r="I110" i="13"/>
  <c r="H110" i="13"/>
  <c r="I109" i="13"/>
  <c r="H109" i="13"/>
  <c r="I108" i="13"/>
  <c r="H108" i="13"/>
  <c r="I107" i="13"/>
  <c r="H107" i="13"/>
  <c r="I106" i="13"/>
  <c r="H106" i="13"/>
  <c r="I105" i="13"/>
  <c r="H105" i="13"/>
  <c r="I104" i="13"/>
  <c r="H104" i="13"/>
  <c r="I103" i="13"/>
  <c r="H103" i="13"/>
  <c r="I102" i="13"/>
  <c r="H102" i="13"/>
  <c r="I101" i="13"/>
  <c r="H101" i="13"/>
  <c r="I100" i="13"/>
  <c r="H100" i="13"/>
  <c r="I99" i="13"/>
  <c r="H99" i="13"/>
  <c r="I98" i="13"/>
  <c r="H98" i="13"/>
  <c r="I97" i="13"/>
  <c r="H97" i="13"/>
  <c r="I96" i="13"/>
  <c r="H96" i="13"/>
  <c r="I95" i="13"/>
  <c r="H95" i="13"/>
  <c r="I94" i="13"/>
  <c r="H94" i="13"/>
  <c r="I93" i="13"/>
  <c r="H93" i="13"/>
  <c r="I92" i="13"/>
  <c r="H92" i="13"/>
  <c r="I91" i="13"/>
  <c r="H91" i="13"/>
  <c r="I90" i="13"/>
  <c r="H90" i="13"/>
  <c r="I89" i="13"/>
  <c r="H89" i="13"/>
  <c r="I88" i="13"/>
  <c r="H88" i="13"/>
  <c r="I87" i="13"/>
  <c r="H87" i="13"/>
  <c r="I86" i="13"/>
  <c r="H86" i="13"/>
  <c r="I85" i="13"/>
  <c r="H85" i="13"/>
  <c r="I84" i="13"/>
  <c r="H84" i="13"/>
  <c r="I83" i="13"/>
  <c r="H83" i="13"/>
  <c r="I82" i="13"/>
  <c r="H82" i="13"/>
  <c r="I81" i="13"/>
  <c r="H81" i="13"/>
  <c r="I80" i="13"/>
  <c r="H80" i="13"/>
  <c r="I79" i="13"/>
  <c r="H79" i="13"/>
  <c r="I78" i="13"/>
  <c r="H78" i="13"/>
  <c r="I77" i="13"/>
  <c r="H77" i="13"/>
  <c r="I76" i="13"/>
  <c r="H76" i="13"/>
  <c r="I75" i="13"/>
  <c r="H75" i="13"/>
  <c r="I74" i="13"/>
  <c r="H74" i="13"/>
  <c r="I73" i="13"/>
  <c r="H73" i="13"/>
  <c r="I72" i="13"/>
  <c r="H72" i="13"/>
  <c r="I71" i="13"/>
  <c r="H71" i="13"/>
  <c r="I70" i="13"/>
  <c r="H70" i="13"/>
  <c r="I69" i="13"/>
  <c r="H69" i="13"/>
  <c r="I68" i="13"/>
  <c r="H68" i="13"/>
  <c r="I67" i="13"/>
  <c r="H67" i="13"/>
  <c r="I66" i="13"/>
  <c r="H66" i="13"/>
  <c r="I65" i="13"/>
  <c r="H65" i="13"/>
  <c r="I64" i="13"/>
  <c r="H64" i="13"/>
  <c r="I63" i="13"/>
  <c r="H63" i="13"/>
  <c r="I62" i="13"/>
  <c r="H62" i="13"/>
  <c r="I61" i="13"/>
  <c r="H61" i="13"/>
  <c r="I60" i="13"/>
  <c r="H60" i="13"/>
  <c r="I59" i="13"/>
  <c r="H59" i="13"/>
  <c r="I58" i="13"/>
  <c r="H58" i="13"/>
  <c r="I57" i="13"/>
  <c r="H57" i="13"/>
  <c r="I56" i="13"/>
  <c r="H56" i="13"/>
  <c r="I55" i="13"/>
  <c r="H55" i="13"/>
  <c r="I54" i="13"/>
  <c r="H54" i="13"/>
  <c r="I53" i="13"/>
  <c r="H53" i="13"/>
  <c r="I52" i="13"/>
  <c r="H52" i="13"/>
  <c r="I51" i="13"/>
  <c r="H51" i="13"/>
  <c r="I50" i="13"/>
  <c r="H50" i="13"/>
  <c r="I49" i="13"/>
  <c r="H49" i="13"/>
  <c r="I48" i="13"/>
  <c r="H48" i="13"/>
  <c r="I47" i="13"/>
  <c r="H47" i="13"/>
  <c r="I46" i="13"/>
  <c r="H46" i="13"/>
  <c r="I45" i="13"/>
  <c r="H45" i="13"/>
  <c r="I44" i="13"/>
  <c r="H44" i="13"/>
  <c r="I43" i="13"/>
  <c r="H43" i="13"/>
  <c r="I42" i="13"/>
  <c r="H42" i="13"/>
  <c r="I41" i="13"/>
  <c r="H41" i="13"/>
  <c r="I40" i="13"/>
  <c r="H40" i="13"/>
  <c r="I39" i="13"/>
  <c r="H39" i="13"/>
  <c r="I38" i="13"/>
  <c r="H38" i="13"/>
  <c r="I37" i="13"/>
  <c r="H37" i="13"/>
  <c r="I36" i="13"/>
  <c r="H36" i="13"/>
  <c r="I35" i="13"/>
  <c r="H35" i="13"/>
  <c r="I34" i="13"/>
  <c r="H34" i="13"/>
  <c r="I33" i="13"/>
  <c r="H33" i="13"/>
  <c r="I32" i="13"/>
  <c r="H32" i="13"/>
  <c r="I31" i="13"/>
  <c r="H31" i="13"/>
  <c r="I30" i="13"/>
  <c r="H30" i="13"/>
  <c r="I29" i="13"/>
  <c r="H29" i="13"/>
  <c r="I28" i="13"/>
  <c r="H28" i="13"/>
  <c r="I27" i="13"/>
  <c r="H27" i="13"/>
  <c r="I26" i="13"/>
  <c r="H26" i="13"/>
  <c r="I25" i="13"/>
  <c r="H25" i="13"/>
  <c r="I24" i="13"/>
  <c r="H24" i="13"/>
  <c r="I23" i="13"/>
  <c r="H23" i="13"/>
  <c r="I22" i="13"/>
  <c r="H22" i="13"/>
  <c r="I21" i="13"/>
  <c r="H21" i="13"/>
  <c r="I20" i="13"/>
  <c r="H20" i="13"/>
  <c r="I19" i="13"/>
  <c r="H19" i="13"/>
  <c r="I18" i="13"/>
  <c r="H18" i="13"/>
  <c r="I17" i="13"/>
  <c r="H17" i="13"/>
  <c r="I16" i="13"/>
  <c r="H16" i="13"/>
  <c r="I15" i="13"/>
  <c r="H15" i="13"/>
  <c r="I14" i="13"/>
  <c r="H14" i="13"/>
  <c r="I13" i="13"/>
  <c r="H13" i="13"/>
  <c r="I12" i="13"/>
  <c r="H12" i="13"/>
  <c r="I11" i="13"/>
  <c r="H11" i="13"/>
  <c r="I10" i="13"/>
  <c r="H10" i="13"/>
  <c r="I9" i="13"/>
  <c r="H9" i="13"/>
  <c r="I8" i="13"/>
  <c r="H8" i="13"/>
  <c r="I7" i="13"/>
  <c r="H7" i="13"/>
  <c r="I6" i="13"/>
  <c r="H6" i="13"/>
  <c r="I5" i="13"/>
  <c r="H5" i="13"/>
  <c r="I4" i="13"/>
  <c r="H4" i="13"/>
  <c r="I3" i="13"/>
  <c r="H3" i="13"/>
  <c r="I2" i="13"/>
  <c r="H2" i="13"/>
  <c r="I7" i="12"/>
  <c r="H7" i="12"/>
  <c r="I6" i="12"/>
  <c r="H6" i="12"/>
  <c r="I5" i="12"/>
  <c r="H5" i="12"/>
  <c r="I4" i="12"/>
  <c r="H4" i="12"/>
  <c r="I9" i="11"/>
  <c r="H9" i="11"/>
  <c r="I8" i="11"/>
  <c r="H8" i="11"/>
  <c r="I7" i="11"/>
  <c r="H7" i="11"/>
  <c r="I6" i="11"/>
  <c r="H6" i="11"/>
  <c r="I5" i="11"/>
  <c r="H5" i="11"/>
  <c r="I4" i="11"/>
  <c r="H4" i="11"/>
  <c r="I17" i="10"/>
  <c r="H17" i="10"/>
  <c r="I16" i="10"/>
  <c r="H16" i="10"/>
  <c r="I15" i="10"/>
  <c r="H15" i="10"/>
  <c r="I14" i="10"/>
  <c r="H14" i="10"/>
  <c r="I13" i="10"/>
  <c r="H13" i="10"/>
  <c r="I12" i="10"/>
  <c r="H12" i="10"/>
  <c r="I11" i="10"/>
  <c r="H11" i="10"/>
  <c r="I10" i="10"/>
  <c r="H10" i="10"/>
  <c r="I9" i="10"/>
  <c r="H9" i="10"/>
  <c r="I8" i="10"/>
  <c r="H8" i="10"/>
  <c r="I7" i="10"/>
  <c r="H7" i="10"/>
  <c r="I6" i="10"/>
  <c r="H6" i="10"/>
  <c r="I5" i="10"/>
  <c r="H5" i="10"/>
  <c r="I4" i="10"/>
  <c r="H4" i="10"/>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AB2765" i="14" l="1"/>
  <c r="AB2612" i="14"/>
  <c r="AB2625" i="14"/>
  <c r="AB2514" i="14"/>
  <c r="AB2264" i="14"/>
  <c r="AB2764" i="14"/>
  <c r="AB2468" i="14"/>
  <c r="AB715" i="14"/>
  <c r="AB2771" i="14"/>
  <c r="AB2829" i="14"/>
  <c r="AB702" i="14"/>
  <c r="AB2763" i="14"/>
  <c r="AB2433" i="14"/>
  <c r="AB2443" i="14"/>
  <c r="AB2474" i="14"/>
  <c r="AG1261" i="14"/>
  <c r="AC123" i="14"/>
  <c r="AB2101" i="14"/>
  <c r="AB2541" i="14"/>
  <c r="AB2012" i="14"/>
  <c r="AB1985" i="14"/>
  <c r="AB2754" i="14"/>
  <c r="AB202" i="14"/>
  <c r="AB133" i="14"/>
  <c r="AB2873" i="14"/>
  <c r="AB2507" i="14"/>
  <c r="AB2326" i="14"/>
  <c r="AB2322" i="14"/>
  <c r="AB237" i="14"/>
  <c r="AG1873" i="14"/>
  <c r="AB2163" i="14"/>
  <c r="AB223" i="14"/>
  <c r="AB1033" i="14"/>
  <c r="AB821" i="14"/>
  <c r="AB2506" i="14"/>
  <c r="AB1878" i="14"/>
  <c r="AB1724" i="14"/>
  <c r="AB2516" i="14"/>
  <c r="AB2483" i="14"/>
  <c r="AB2439" i="14"/>
  <c r="AB2472" i="14"/>
  <c r="AB2427" i="14"/>
  <c r="AG2392" i="14"/>
  <c r="AB2392" i="14"/>
  <c r="AC2392" i="14"/>
  <c r="AB998" i="14"/>
  <c r="AB1656" i="14"/>
  <c r="AB1277" i="14"/>
  <c r="AC2856" i="14"/>
  <c r="AB1268" i="14"/>
  <c r="AB74" i="14"/>
  <c r="AB855" i="14"/>
  <c r="AB776" i="14"/>
  <c r="AG2387" i="14"/>
  <c r="AC2387" i="14" s="1"/>
  <c r="AB2387" i="14"/>
  <c r="AB2349" i="14"/>
  <c r="AB1498" i="14"/>
  <c r="AB1877" i="14"/>
  <c r="AB181" i="14"/>
  <c r="AB2778" i="14"/>
  <c r="AB2909" i="14"/>
  <c r="AB1086" i="14"/>
  <c r="AB858" i="14"/>
  <c r="AB2193" i="14"/>
  <c r="AB1212" i="14"/>
  <c r="AB191" i="14"/>
  <c r="AB2290" i="14"/>
  <c r="AG1500" i="14"/>
  <c r="AC1500" i="14" s="1"/>
  <c r="AB1105" i="14"/>
  <c r="AG1666" i="14"/>
  <c r="AC1666" i="14" s="1"/>
  <c r="AB728" i="14"/>
  <c r="AB2544" i="14"/>
  <c r="AB1091" i="14"/>
  <c r="AG1432" i="14"/>
  <c r="AC1432" i="14" s="1"/>
  <c r="AG2881" i="14"/>
  <c r="AC2881" i="14" s="1"/>
  <c r="AB2881" i="14"/>
  <c r="AG1214" i="14"/>
  <c r="AB2800" i="14"/>
  <c r="AB2164" i="14"/>
  <c r="AG2892" i="14"/>
  <c r="AC2892" i="14" s="1"/>
  <c r="AB2892" i="14"/>
  <c r="AG2888" i="14"/>
  <c r="AC2888" i="14" s="1"/>
  <c r="AB2888" i="14"/>
  <c r="AG2887" i="14"/>
  <c r="AC2887" i="14"/>
  <c r="AB2887" i="14"/>
  <c r="AG2883" i="14"/>
  <c r="AC2883" i="14" s="1"/>
  <c r="AB2883" i="14"/>
  <c r="AG2548" i="14"/>
  <c r="AB2548" i="14"/>
  <c r="AC2548" i="14"/>
  <c r="AC2546" i="14"/>
  <c r="AB2546" i="14"/>
  <c r="AG2454" i="14"/>
  <c r="AC2454" i="14" s="1"/>
  <c r="AB2454" i="14"/>
  <c r="AG2450" i="14"/>
  <c r="AC2450" i="14"/>
  <c r="AB2450" i="14"/>
  <c r="AG2442" i="14"/>
  <c r="AC2442" i="14"/>
  <c r="AB2442" i="14"/>
  <c r="AG2440" i="14"/>
  <c r="AC2440" i="14"/>
  <c r="AB2440" i="14"/>
  <c r="AG2431" i="14"/>
  <c r="AC2431" i="14"/>
  <c r="AB2431" i="14"/>
  <c r="AC2381" i="14"/>
  <c r="AB2381" i="14"/>
  <c r="AG2372" i="14"/>
  <c r="AC2372" i="14"/>
  <c r="AB2372" i="14"/>
  <c r="AG2893" i="14"/>
  <c r="AB2893" i="14"/>
  <c r="AC2893" i="14"/>
  <c r="AG2891" i="14"/>
  <c r="AC2891" i="14" s="1"/>
  <c r="AB2891" i="14"/>
  <c r="AG2886" i="14"/>
  <c r="AC2886" i="14" s="1"/>
  <c r="AB2886" i="14"/>
  <c r="AG2885" i="14"/>
  <c r="AC2885" i="14" s="1"/>
  <c r="AB2885" i="14"/>
  <c r="AG2884" i="14"/>
  <c r="AC2884" i="14"/>
  <c r="AB2884" i="14"/>
  <c r="AG2882" i="14"/>
  <c r="AB2882" i="14"/>
  <c r="AC2882" i="14"/>
  <c r="AC2876" i="14"/>
  <c r="AB2876" i="14"/>
  <c r="AB1299" i="14"/>
  <c r="AB1829" i="14"/>
  <c r="AB2792" i="14"/>
  <c r="AB1663" i="14"/>
  <c r="AG1350" i="14"/>
  <c r="AC1350" i="14"/>
  <c r="AB1350" i="14"/>
  <c r="AG1315" i="14"/>
  <c r="AC1315" i="14"/>
  <c r="AB1315" i="14"/>
  <c r="AB2636" i="14"/>
  <c r="AB623" i="14"/>
  <c r="AB2877" i="14"/>
  <c r="AB1562" i="14"/>
  <c r="AG1460" i="14"/>
  <c r="AC1460" i="14" s="1"/>
  <c r="AB70" i="14"/>
  <c r="AB17" i="14"/>
  <c r="AB97" i="14"/>
  <c r="AG2879" i="14"/>
  <c r="AG2877" i="14"/>
  <c r="AC2877" i="14" s="1"/>
  <c r="AG2876" i="14"/>
  <c r="AB2860" i="14"/>
  <c r="AG2880" i="14"/>
  <c r="AC2880" i="14" s="1"/>
  <c r="AB2880" i="14"/>
  <c r="AC2879" i="14"/>
  <c r="AB2879" i="14"/>
  <c r="AG2878" i="14"/>
  <c r="AC2878" i="14"/>
  <c r="AG2875" i="14"/>
  <c r="AC2875" i="14"/>
  <c r="AB2875" i="14"/>
  <c r="AG2874" i="14"/>
  <c r="AC2874" i="14"/>
  <c r="AB2874" i="14"/>
  <c r="AG2873" i="14"/>
  <c r="AC2873" i="14"/>
  <c r="AG2872" i="14"/>
  <c r="AC2872" i="14" s="1"/>
  <c r="AB2872" i="14"/>
  <c r="AB648" i="14"/>
  <c r="AB610" i="14"/>
  <c r="AB636" i="14"/>
  <c r="AB2538" i="14"/>
  <c r="AG2547" i="14"/>
  <c r="AB2547" i="14"/>
  <c r="AG2545" i="14"/>
  <c r="AC2545" i="14"/>
  <c r="AB927" i="14"/>
  <c r="AB2753" i="14"/>
  <c r="AG2749" i="14"/>
  <c r="AC2749" i="14" s="1"/>
  <c r="AB2749" i="14"/>
  <c r="AG2740" i="14"/>
  <c r="AC2740" i="14" s="1"/>
  <c r="AB2740" i="14"/>
  <c r="AG2725" i="14"/>
  <c r="AC2725" i="14"/>
  <c r="AB2725" i="14"/>
  <c r="AG2720" i="14"/>
  <c r="AB2720" i="14"/>
  <c r="AC2720" i="14"/>
  <c r="AB1459" i="14"/>
  <c r="AB1421" i="14"/>
  <c r="AB942" i="14"/>
  <c r="AB841" i="14"/>
  <c r="AB1132" i="14"/>
  <c r="AG2476" i="14"/>
  <c r="AC2476" i="14"/>
  <c r="AG2475" i="14"/>
  <c r="AC2475" i="14"/>
  <c r="AB2475" i="14"/>
  <c r="AG2473" i="14"/>
  <c r="AB2473" i="14"/>
  <c r="AG2469" i="14"/>
  <c r="AB2469" i="14"/>
  <c r="AB1995" i="14"/>
  <c r="AG1913" i="14"/>
  <c r="AG2889" i="14"/>
  <c r="AB2889" i="14"/>
  <c r="AB1563" i="14"/>
  <c r="AB900" i="14"/>
  <c r="AB373" i="14"/>
  <c r="AG2474" i="14"/>
  <c r="AB2306" i="14"/>
  <c r="AB2276" i="14"/>
  <c r="AB2198" i="14"/>
  <c r="AB1102" i="14"/>
  <c r="AB893" i="14"/>
  <c r="AG2355" i="14"/>
  <c r="AC2355" i="14"/>
  <c r="AG2347" i="14"/>
  <c r="AC2347" i="14"/>
  <c r="AB2347" i="14"/>
  <c r="AG1362" i="14"/>
  <c r="AB1362" i="14"/>
  <c r="AB454" i="14"/>
  <c r="AG2514" i="14"/>
  <c r="AC2514" i="14"/>
  <c r="AG2497" i="14"/>
  <c r="AC2497" i="14"/>
  <c r="AB2497" i="14"/>
  <c r="AG2491" i="14"/>
  <c r="AC2491" i="14"/>
  <c r="AB2491" i="14"/>
  <c r="AG2480" i="14"/>
  <c r="AC2480" i="14"/>
  <c r="AB2480" i="14"/>
  <c r="AB291" i="14"/>
  <c r="AB203" i="14"/>
  <c r="AB280" i="14"/>
  <c r="AB172" i="14"/>
  <c r="AB467" i="14"/>
  <c r="AG2535" i="14"/>
  <c r="AC2535" i="14"/>
  <c r="AB2535" i="14"/>
  <c r="AG2524" i="14"/>
  <c r="AB2524" i="14"/>
  <c r="AG2490" i="14"/>
  <c r="AC2490" i="14"/>
  <c r="AB2490" i="14"/>
  <c r="AG2489" i="14"/>
  <c r="AB2489" i="14"/>
  <c r="AC2489" i="14"/>
  <c r="AG2488" i="14"/>
  <c r="AB2488" i="14"/>
  <c r="AG2487" i="14"/>
  <c r="AC2487" i="14"/>
  <c r="AG2486" i="14"/>
  <c r="AC2486" i="14"/>
  <c r="AB2486" i="14"/>
  <c r="AG2485" i="14"/>
  <c r="AB2485" i="14"/>
  <c r="AC2485" i="14"/>
  <c r="AG2484" i="14"/>
  <c r="AC2484" i="14"/>
  <c r="AB2484" i="14"/>
  <c r="AG2483" i="14"/>
  <c r="AC2483" i="14"/>
  <c r="AG2482" i="14"/>
  <c r="AC2482" i="14"/>
  <c r="AB2482" i="14"/>
  <c r="AG2481" i="14"/>
  <c r="AC2481" i="14"/>
  <c r="AB2481" i="14"/>
  <c r="AG2479" i="14"/>
  <c r="AC2479" i="14"/>
  <c r="AB2479" i="14"/>
  <c r="AG2478" i="14"/>
  <c r="AC2478" i="14"/>
  <c r="AB2478" i="14"/>
  <c r="AB2856" i="14"/>
  <c r="AB2925" i="14"/>
  <c r="AG2470" i="14"/>
  <c r="AC2470" i="14"/>
  <c r="AB2470" i="14"/>
  <c r="AG1985" i="14"/>
  <c r="AC1985" i="14"/>
  <c r="AG2871" i="14"/>
  <c r="AG2869" i="14"/>
  <c r="AG2868" i="14"/>
  <c r="AG2856" i="14"/>
  <c r="AG2854" i="14"/>
  <c r="AB2601" i="14"/>
  <c r="AB2017" i="14"/>
  <c r="AB1989" i="14"/>
  <c r="AB2871" i="14"/>
  <c r="AC2871" i="14"/>
  <c r="AG2870" i="14"/>
  <c r="AB2870" i="14"/>
  <c r="AC2869" i="14"/>
  <c r="AB2869" i="14"/>
  <c r="AC2868" i="14"/>
  <c r="AB2868" i="14"/>
  <c r="AG2867" i="14"/>
  <c r="AC2867" i="14"/>
  <c r="AB2867" i="14"/>
  <c r="AG2866" i="14"/>
  <c r="AB2866" i="14"/>
  <c r="AG2865" i="14"/>
  <c r="AC2865" i="14"/>
  <c r="AB2865" i="14"/>
  <c r="AC2859" i="14"/>
  <c r="AB2859" i="14"/>
  <c r="AC2854" i="14"/>
  <c r="AB2854" i="14"/>
  <c r="AG2852" i="14"/>
  <c r="AC2852" i="14"/>
  <c r="AB2852" i="14"/>
  <c r="AG2849" i="14"/>
  <c r="AB2849" i="14"/>
  <c r="AC2849" i="14"/>
  <c r="AB2811" i="14"/>
  <c r="AC2811" i="14"/>
  <c r="AG1974" i="14"/>
  <c r="AC1974" i="14"/>
  <c r="AB1974" i="14"/>
  <c r="AC864" i="14"/>
  <c r="AB864" i="14"/>
  <c r="AG2546" i="14"/>
  <c r="AG2504" i="14"/>
  <c r="AG1421" i="14"/>
  <c r="AB1984" i="14"/>
  <c r="AB2023" i="14"/>
  <c r="AG2890" i="14"/>
  <c r="AC2890" i="14"/>
  <c r="AB2890" i="14"/>
  <c r="AG2862" i="14"/>
  <c r="AB2862" i="14"/>
  <c r="AG2844" i="14"/>
  <c r="AC2844" i="14"/>
  <c r="AB2844" i="14"/>
  <c r="AG2831" i="14"/>
  <c r="AC2831" i="14"/>
  <c r="AB2831" i="14"/>
  <c r="AG2826" i="14"/>
  <c r="AC2826" i="14"/>
  <c r="AB2826" i="14"/>
  <c r="AG2825" i="14"/>
  <c r="AC2825" i="14"/>
  <c r="AB2825" i="14"/>
  <c r="AG2819" i="14"/>
  <c r="AB2819" i="14"/>
  <c r="AC2819" i="14"/>
  <c r="AB2816" i="14"/>
  <c r="AC2816" i="14"/>
  <c r="AG2800" i="14"/>
  <c r="AC2800" i="14"/>
  <c r="AG2793" i="14"/>
  <c r="AB2793" i="14"/>
  <c r="AC2791" i="14"/>
  <c r="AB2791" i="14"/>
  <c r="AG2544" i="14"/>
  <c r="AC2544" i="14"/>
  <c r="AG2543" i="14"/>
  <c r="AC2543" i="14"/>
  <c r="AG2542" i="14"/>
  <c r="AC2542" i="14"/>
  <c r="AB2542" i="14"/>
  <c r="AG2541" i="14"/>
  <c r="AC2541" i="14"/>
  <c r="AG2540" i="14"/>
  <c r="AB2540" i="14"/>
  <c r="AC2540" i="14"/>
  <c r="AG2539" i="14"/>
  <c r="AB2539" i="14"/>
  <c r="AG2538" i="14"/>
  <c r="AC2538" i="14"/>
  <c r="AG2537" i="14"/>
  <c r="AB2537" i="14"/>
  <c r="AG2536" i="14"/>
  <c r="AC2536" i="14"/>
  <c r="AB2536" i="14"/>
  <c r="AG2534" i="14"/>
  <c r="AC2534" i="14"/>
  <c r="AB2534" i="14"/>
  <c r="AG2533" i="14"/>
  <c r="AC2533" i="14"/>
  <c r="AB2533" i="14"/>
  <c r="AG2532" i="14"/>
  <c r="AB2532" i="14"/>
  <c r="AC2532" i="14"/>
  <c r="AG2531" i="14"/>
  <c r="AB2531" i="14"/>
  <c r="AC2531" i="14"/>
  <c r="AG2530" i="14"/>
  <c r="AB2530" i="14"/>
  <c r="AC2530" i="14"/>
  <c r="AG2529" i="14"/>
  <c r="AC2529" i="14"/>
  <c r="AB2529" i="14"/>
  <c r="AG2528" i="14"/>
  <c r="AC2528" i="14"/>
  <c r="AB2528" i="14"/>
  <c r="AG2527" i="14"/>
  <c r="AB2527" i="14"/>
  <c r="AC2527" i="14"/>
  <c r="AG2526" i="14"/>
  <c r="AB2526" i="14"/>
  <c r="AG2525" i="14"/>
  <c r="AB2525" i="14"/>
  <c r="AC2525" i="14"/>
  <c r="AG2523" i="14"/>
  <c r="AB2523" i="14"/>
  <c r="AC2523" i="14"/>
  <c r="AG2522" i="14"/>
  <c r="AB2522" i="14"/>
  <c r="AC2522" i="14"/>
  <c r="AG2521" i="14"/>
  <c r="AB2521" i="14"/>
  <c r="AC2521" i="14"/>
  <c r="AG2520" i="14"/>
  <c r="AC2520" i="14"/>
  <c r="AB2520" i="14"/>
  <c r="AG2519" i="14"/>
  <c r="AB2519" i="14"/>
  <c r="AC2519" i="14"/>
  <c r="AG2518" i="14"/>
  <c r="AB2518" i="14"/>
  <c r="AG2517" i="14"/>
  <c r="AB2517" i="14"/>
  <c r="AC2517" i="14"/>
  <c r="AG2516" i="14"/>
  <c r="AC2516" i="14"/>
  <c r="AG2515" i="14"/>
  <c r="AB2515" i="14"/>
  <c r="AC2515" i="14"/>
  <c r="AG2513" i="14"/>
  <c r="AB2513" i="14"/>
  <c r="AG2512" i="14"/>
  <c r="AB2512" i="14"/>
  <c r="AC2512" i="14"/>
  <c r="AG2510" i="14"/>
  <c r="AC2510" i="14"/>
  <c r="AB2510" i="14"/>
  <c r="AG2509" i="14"/>
  <c r="AB2509" i="14"/>
  <c r="AG2508" i="14"/>
  <c r="AB2508" i="14"/>
  <c r="AC2508" i="14"/>
  <c r="AG2507" i="14"/>
  <c r="AC2507" i="14"/>
  <c r="AG2506" i="14"/>
  <c r="AC2506" i="14"/>
  <c r="AG2505" i="14"/>
  <c r="AC2505" i="14"/>
  <c r="AB2505" i="14"/>
  <c r="AC2504" i="14"/>
  <c r="AB2504" i="14"/>
  <c r="AG2503" i="14"/>
  <c r="AC2503" i="14"/>
  <c r="AB2503" i="14"/>
  <c r="AG2502" i="14"/>
  <c r="AB2502" i="14"/>
  <c r="AG2501" i="14"/>
  <c r="AC2501" i="14"/>
  <c r="AB2501" i="14"/>
  <c r="AG2500" i="14"/>
  <c r="AB2500" i="14"/>
  <c r="AC2500" i="14"/>
  <c r="AG2499" i="14"/>
  <c r="AB2499" i="14"/>
  <c r="AC2499" i="14"/>
  <c r="AG2498" i="14"/>
  <c r="AB2498" i="14"/>
  <c r="AC2498" i="14"/>
  <c r="AG2496" i="14"/>
  <c r="AB2496" i="14"/>
  <c r="AC2496" i="14"/>
  <c r="AG2495" i="14"/>
  <c r="AB2495" i="14"/>
  <c r="AG2494" i="14"/>
  <c r="AC2494" i="14"/>
  <c r="AB2494" i="14"/>
  <c r="AG2493" i="14"/>
  <c r="AC2493" i="14"/>
  <c r="AB2493" i="14"/>
  <c r="AG2492" i="14"/>
  <c r="AB2492" i="14"/>
  <c r="AC2492" i="14"/>
  <c r="AG1989" i="14"/>
  <c r="AC1989" i="14"/>
  <c r="AG1988" i="14"/>
  <c r="AB1988" i="14"/>
  <c r="AC1988" i="14"/>
  <c r="AG1987" i="14"/>
  <c r="AB1987" i="14"/>
  <c r="AC1987" i="14"/>
  <c r="AG1986" i="14"/>
  <c r="AC1986" i="14"/>
  <c r="AB1986" i="14"/>
  <c r="AG1983" i="14"/>
  <c r="AC1983" i="14"/>
  <c r="AG1982" i="14"/>
  <c r="AB1982" i="14"/>
  <c r="AG1981" i="14"/>
  <c r="AB1981" i="14"/>
  <c r="AC1981" i="14"/>
  <c r="AG1980" i="14"/>
  <c r="AB1980" i="14"/>
  <c r="AC1980" i="14"/>
  <c r="AG1979" i="14"/>
  <c r="AC1979" i="14"/>
  <c r="AB1979" i="14"/>
  <c r="AG1978" i="14"/>
  <c r="AB1978" i="14"/>
  <c r="AG1977" i="14"/>
  <c r="AB1977" i="14"/>
  <c r="AG1976" i="14"/>
  <c r="AC1976" i="14"/>
  <c r="AG1975" i="14"/>
  <c r="AB1975" i="14"/>
  <c r="AC1975" i="14"/>
  <c r="AG2859" i="14"/>
  <c r="AG2812" i="14"/>
  <c r="AG2811" i="14"/>
  <c r="AB2788" i="14"/>
  <c r="AG1990" i="14"/>
  <c r="AG1984" i="14"/>
  <c r="AG1218" i="14"/>
  <c r="AG2816" i="14"/>
  <c r="AG2864" i="14"/>
  <c r="AG2791" i="14"/>
  <c r="AC2864" i="14"/>
  <c r="AB2864" i="14"/>
  <c r="AG2863" i="14"/>
  <c r="AC2863" i="14"/>
  <c r="AB2863" i="14"/>
  <c r="AG2861" i="14"/>
  <c r="AC2861" i="14"/>
  <c r="AB2861" i="14"/>
  <c r="AG2860" i="14"/>
  <c r="AC2860" i="14"/>
  <c r="AG2858" i="14"/>
  <c r="AC2858" i="14"/>
  <c r="AB2858" i="14"/>
  <c r="AG2857" i="14"/>
  <c r="AC2857" i="14"/>
  <c r="AB2857" i="14"/>
  <c r="AG2855" i="14"/>
  <c r="AC2855" i="14"/>
  <c r="AB2855" i="14"/>
  <c r="AG2853" i="14"/>
  <c r="AB2853" i="14"/>
  <c r="AG2851" i="14"/>
  <c r="AC2851" i="14"/>
  <c r="AB2851" i="14"/>
  <c r="AG2850" i="14"/>
  <c r="AC2850" i="14"/>
  <c r="AB2850" i="14"/>
  <c r="AG2848" i="14"/>
  <c r="AC2848" i="14"/>
  <c r="AB2848" i="14"/>
  <c r="AG2847" i="14"/>
  <c r="AB2847" i="14"/>
  <c r="AG2846" i="14"/>
  <c r="AC2846" i="14"/>
  <c r="AB2846" i="14"/>
  <c r="AG2845" i="14"/>
  <c r="AB2845" i="14"/>
  <c r="AG2843" i="14"/>
  <c r="AB2843" i="14"/>
  <c r="AG2842" i="14"/>
  <c r="AC2842" i="14"/>
  <c r="AB2842" i="14"/>
  <c r="AG2841" i="14"/>
  <c r="AC2841" i="14"/>
  <c r="AB2841" i="14"/>
  <c r="AG2840" i="14"/>
  <c r="AC2840" i="14"/>
  <c r="AB2840" i="14"/>
  <c r="AG2839" i="14"/>
  <c r="AB2839" i="14"/>
  <c r="AC2839" i="14"/>
  <c r="AG2838" i="14"/>
  <c r="AB2838" i="14"/>
  <c r="AC2838" i="14"/>
  <c r="AG2837" i="14"/>
  <c r="AB2837" i="14"/>
  <c r="AC2837" i="14"/>
  <c r="AG2836" i="14"/>
  <c r="AC2836" i="14"/>
  <c r="AB2836" i="14"/>
  <c r="AG2835" i="14"/>
  <c r="AB2835" i="14"/>
  <c r="AC2835" i="14"/>
  <c r="AG2834" i="14"/>
  <c r="AB2834" i="14"/>
  <c r="AG2833" i="14"/>
  <c r="AC2833" i="14"/>
  <c r="AB2833" i="14"/>
  <c r="AG2832" i="14"/>
  <c r="AB2832" i="14"/>
  <c r="AG2830" i="14"/>
  <c r="AB2830" i="14"/>
  <c r="AC2830" i="14"/>
  <c r="AG2829" i="14"/>
  <c r="AC2829" i="14"/>
  <c r="AG2828" i="14"/>
  <c r="AC2828" i="14"/>
  <c r="AB2828" i="14"/>
  <c r="AG2827" i="14"/>
  <c r="AB2827" i="14"/>
  <c r="AG2824" i="14"/>
  <c r="AB2824" i="14"/>
  <c r="AG2823" i="14"/>
  <c r="AB2823" i="14"/>
  <c r="AG2822" i="14"/>
  <c r="AC2822" i="14"/>
  <c r="AB2822" i="14"/>
  <c r="AG2821" i="14"/>
  <c r="AB2821" i="14"/>
  <c r="AG2820" i="14"/>
  <c r="AB2820" i="14"/>
  <c r="AC2820" i="14"/>
  <c r="AG2818" i="14"/>
  <c r="AC2818" i="14"/>
  <c r="AB2818" i="14"/>
  <c r="AG2817" i="14"/>
  <c r="AB2817" i="14"/>
  <c r="AG2815" i="14"/>
  <c r="AB2815" i="14"/>
  <c r="AG2814" i="14"/>
  <c r="AC2814" i="14"/>
  <c r="AB2814" i="14"/>
  <c r="AG2813" i="14"/>
  <c r="AB2813" i="14"/>
  <c r="AC2813" i="14"/>
  <c r="AC2812" i="14"/>
  <c r="AB2812" i="14"/>
  <c r="AG2810" i="14"/>
  <c r="AB2810" i="14"/>
  <c r="AC2810" i="14"/>
  <c r="AG2809" i="14"/>
  <c r="AC2809" i="14"/>
  <c r="AB2809" i="14"/>
  <c r="AG2808" i="14"/>
  <c r="AC2808" i="14"/>
  <c r="AB2808" i="14"/>
  <c r="AG2807" i="14"/>
  <c r="AC2807" i="14"/>
  <c r="AB2807" i="14"/>
  <c r="AG2806" i="14"/>
  <c r="AC2806" i="14"/>
  <c r="AB2806" i="14"/>
  <c r="AG2805" i="14"/>
  <c r="AB2805" i="14"/>
  <c r="AC2805" i="14"/>
  <c r="AG2804" i="14"/>
  <c r="AC2804" i="14"/>
  <c r="AB2804" i="14"/>
  <c r="AG2803" i="14"/>
  <c r="AC2803" i="14"/>
  <c r="AB2803" i="14"/>
  <c r="AG2802" i="14"/>
  <c r="AC2802" i="14"/>
  <c r="AB2802" i="14"/>
  <c r="AG2801" i="14"/>
  <c r="AC2801" i="14"/>
  <c r="AB2801" i="14"/>
  <c r="AG2799" i="14"/>
  <c r="AC2799" i="14"/>
  <c r="AB2799" i="14"/>
  <c r="AG2798" i="14"/>
  <c r="AB2798" i="14"/>
  <c r="AC2798" i="14"/>
  <c r="AG2797" i="14"/>
  <c r="AB2797" i="14"/>
  <c r="AC2797" i="14"/>
  <c r="AG2796" i="14"/>
  <c r="AB2796" i="14"/>
  <c r="AG2795" i="14"/>
  <c r="AC2795" i="14"/>
  <c r="AG2794" i="14"/>
  <c r="AC2794" i="14"/>
  <c r="AB2794" i="14"/>
  <c r="AG2792" i="14"/>
  <c r="AC2792" i="14"/>
  <c r="AG2767" i="14"/>
  <c r="AB2767" i="14"/>
  <c r="AG2765" i="14"/>
  <c r="AC2765" i="14"/>
  <c r="AG2759" i="14"/>
  <c r="AC2759" i="14"/>
  <c r="AB2759" i="14"/>
  <c r="AG2756" i="14"/>
  <c r="AB2756" i="14"/>
  <c r="AC2756" i="14"/>
  <c r="AG2751" i="14"/>
  <c r="AC2751" i="14"/>
  <c r="AB2751" i="14"/>
  <c r="AG2750" i="14"/>
  <c r="AC2750" i="14"/>
  <c r="AB2750" i="14"/>
  <c r="AG2748" i="14"/>
  <c r="AB2748" i="14"/>
  <c r="AC2748" i="14"/>
  <c r="AG2747" i="14"/>
  <c r="AC2747" i="14"/>
  <c r="AB2747" i="14"/>
  <c r="AG2746" i="14"/>
  <c r="AB2746" i="14"/>
  <c r="AC2746" i="14"/>
  <c r="AG2745" i="14"/>
  <c r="AC2745" i="14"/>
  <c r="AB2745" i="14"/>
  <c r="AG2744" i="14"/>
  <c r="AB2744" i="14"/>
  <c r="AC2744" i="14"/>
  <c r="AG2743" i="14"/>
  <c r="AB2743" i="14"/>
  <c r="AC2743" i="14"/>
  <c r="AG2742" i="14"/>
  <c r="AB2742" i="14"/>
  <c r="AC2742" i="14"/>
  <c r="AG2741" i="14"/>
  <c r="AB2741" i="14"/>
  <c r="AG2739" i="14"/>
  <c r="AC2739" i="14"/>
  <c r="AB2739" i="14"/>
  <c r="AG2738" i="14"/>
  <c r="AC2738" i="14"/>
  <c r="AG2737" i="14"/>
  <c r="AB2737" i="14"/>
  <c r="AC2737" i="14"/>
  <c r="AG2736" i="14"/>
  <c r="AB2736" i="14"/>
  <c r="AC2736" i="14"/>
  <c r="AG2735" i="14"/>
  <c r="AC2735" i="14"/>
  <c r="AB2735" i="14"/>
  <c r="AG2734" i="14"/>
  <c r="AB2734" i="14"/>
  <c r="AG2733" i="14"/>
  <c r="AC2733" i="14"/>
  <c r="AB2733" i="14"/>
  <c r="AG2732" i="14"/>
  <c r="AB2732" i="14"/>
  <c r="AG2731" i="14"/>
  <c r="AB2731" i="14"/>
  <c r="AG2730" i="14"/>
  <c r="AC2730" i="14"/>
  <c r="AB2730" i="14"/>
  <c r="AG2729" i="14"/>
  <c r="AB2729" i="14"/>
  <c r="AG2728" i="14"/>
  <c r="AB2728" i="14"/>
  <c r="AC2728" i="14"/>
  <c r="AG2727" i="14"/>
  <c r="AC2727" i="14"/>
  <c r="AB2727" i="14"/>
  <c r="AG2726" i="14"/>
  <c r="AB2726" i="14"/>
  <c r="AC2726" i="14"/>
  <c r="AG2724" i="14"/>
  <c r="AB2724" i="14"/>
  <c r="AG2723" i="14"/>
  <c r="AC2723" i="14"/>
  <c r="AB2723" i="14"/>
  <c r="AG2722" i="14"/>
  <c r="AC2722" i="14"/>
  <c r="AB2722" i="14"/>
  <c r="AG2721" i="14"/>
  <c r="AB2721" i="14"/>
  <c r="AC2721" i="14"/>
  <c r="AG2012" i="14"/>
  <c r="AC2012" i="14"/>
  <c r="AG2011" i="14"/>
  <c r="AB2011" i="14"/>
  <c r="AC2011" i="14"/>
  <c r="AG2010" i="14"/>
  <c r="AB2010" i="14"/>
  <c r="AC2010" i="14"/>
  <c r="AG2009" i="14"/>
  <c r="AB2009" i="14"/>
  <c r="AC2009" i="14"/>
  <c r="AG2008" i="14"/>
  <c r="AB2008" i="14"/>
  <c r="AC2008" i="14"/>
  <c r="AG2007" i="14"/>
  <c r="AB2007" i="14"/>
  <c r="AG2006" i="14"/>
  <c r="AB2006" i="14"/>
  <c r="AC2006" i="14"/>
  <c r="AG2005" i="14"/>
  <c r="AB2005" i="14"/>
  <c r="AC2005" i="14"/>
  <c r="AG2004" i="14"/>
  <c r="AB2004" i="14"/>
  <c r="AC2004" i="14"/>
  <c r="AG2003" i="14"/>
  <c r="AC2003" i="14"/>
  <c r="AB2003" i="14"/>
  <c r="AG2002" i="14"/>
  <c r="AB2002" i="14"/>
  <c r="AG2001" i="14"/>
  <c r="AB2001" i="14"/>
  <c r="AC2001" i="14"/>
  <c r="AG2000" i="14"/>
  <c r="AC2000" i="14"/>
  <c r="AB2000" i="14"/>
  <c r="AG1999" i="14"/>
  <c r="AC1999" i="14"/>
  <c r="AB1999" i="14"/>
  <c r="AG1998" i="14"/>
  <c r="AB1998" i="14"/>
  <c r="AC1998" i="14"/>
  <c r="AG1997" i="14"/>
  <c r="AB1997" i="14"/>
  <c r="AC1997" i="14"/>
  <c r="AG1996" i="14"/>
  <c r="AC1996" i="14"/>
  <c r="AB1996" i="14"/>
  <c r="AG1995" i="14"/>
  <c r="AC1995" i="14"/>
  <c r="AG1994" i="14"/>
  <c r="AB1994" i="14"/>
  <c r="AG1993" i="14"/>
  <c r="AC1993" i="14"/>
  <c r="AB1993" i="14"/>
  <c r="AG1992" i="14"/>
  <c r="AB1992" i="14"/>
  <c r="AC1992" i="14"/>
  <c r="AG1991" i="14"/>
  <c r="AB1991" i="14"/>
  <c r="AC1991" i="14"/>
  <c r="AB1990" i="14"/>
  <c r="AC1990" i="14"/>
  <c r="AB1433" i="14"/>
  <c r="AG2682" i="14"/>
  <c r="AB2682" i="14"/>
  <c r="AG2618" i="14"/>
  <c r="AB2618" i="14"/>
  <c r="AG2511" i="14"/>
  <c r="AC2511" i="14"/>
  <c r="AB2511" i="14"/>
  <c r="AG822" i="14"/>
  <c r="AB822" i="14"/>
  <c r="AG821" i="14"/>
  <c r="AC821" i="14"/>
  <c r="AG810" i="14"/>
  <c r="AC810" i="14"/>
  <c r="AB810" i="14"/>
  <c r="AG809" i="14"/>
  <c r="AC809" i="14"/>
  <c r="AB809" i="14"/>
  <c r="AB2786" i="14"/>
  <c r="AB2772" i="14"/>
  <c r="AB2577" i="14"/>
  <c r="AG1433" i="14"/>
  <c r="AB497" i="14"/>
  <c r="AG1452" i="14"/>
  <c r="AB1452" i="14"/>
  <c r="AG1437" i="14"/>
  <c r="AC1437" i="14"/>
  <c r="AB1437" i="14"/>
  <c r="AG1435" i="14"/>
  <c r="AC1435" i="14"/>
  <c r="AB1435" i="14"/>
  <c r="AG1434" i="14"/>
  <c r="AB1434" i="14"/>
  <c r="AG2786" i="14"/>
  <c r="AG2780" i="14"/>
  <c r="AG2776" i="14"/>
  <c r="AG2772" i="14"/>
  <c r="AG2757" i="14"/>
  <c r="AG2752" i="14"/>
  <c r="AG2681" i="14"/>
  <c r="AG2575" i="14"/>
  <c r="AG2599" i="14"/>
  <c r="AG2597" i="14"/>
  <c r="AG2587" i="14"/>
  <c r="AG2563" i="14"/>
  <c r="AB148" i="14"/>
  <c r="AG2577" i="14"/>
  <c r="AG2572" i="14"/>
  <c r="AG2601" i="14"/>
  <c r="AG2590" i="14"/>
  <c r="AG2788" i="14"/>
  <c r="AG2790" i="14"/>
  <c r="AG2783" i="14"/>
  <c r="AG2778" i="14"/>
  <c r="AC2790" i="14"/>
  <c r="AB2790" i="14"/>
  <c r="AG2789" i="14"/>
  <c r="AB2789" i="14"/>
  <c r="AC2789" i="14"/>
  <c r="AG2787" i="14"/>
  <c r="AC2787" i="14"/>
  <c r="AB2787" i="14"/>
  <c r="AG2785" i="14"/>
  <c r="AB2785" i="14"/>
  <c r="AC2785" i="14"/>
  <c r="AG2784" i="14"/>
  <c r="AC2784" i="14"/>
  <c r="AB2784" i="14"/>
  <c r="AB2783" i="14"/>
  <c r="AC2783" i="14"/>
  <c r="AG2782" i="14"/>
  <c r="AB2782" i="14"/>
  <c r="AC2782" i="14"/>
  <c r="AG2781" i="14"/>
  <c r="AB2781" i="14"/>
  <c r="AC2781" i="14"/>
  <c r="AB2780" i="14"/>
  <c r="AC2780" i="14"/>
  <c r="AG2779" i="14"/>
  <c r="AB2779" i="14"/>
  <c r="AG2777" i="14"/>
  <c r="AB2777" i="14"/>
  <c r="AC2777" i="14"/>
  <c r="AC2776" i="14"/>
  <c r="AB2776" i="14"/>
  <c r="AG2775" i="14"/>
  <c r="AC2775" i="14"/>
  <c r="AB2775" i="14"/>
  <c r="AG2774" i="14"/>
  <c r="AB2774" i="14"/>
  <c r="AC2774" i="14"/>
  <c r="AG2773" i="14"/>
  <c r="AC2773" i="14"/>
  <c r="AB2773" i="14"/>
  <c r="AG2771" i="14"/>
  <c r="AC2771" i="14"/>
  <c r="AG2770" i="14"/>
  <c r="AB2770" i="14"/>
  <c r="AC2770" i="14"/>
  <c r="AG2769" i="14"/>
  <c r="AB2769" i="14"/>
  <c r="AC2769" i="14"/>
  <c r="AG2768" i="14"/>
  <c r="AC2768" i="14"/>
  <c r="AB2768" i="14"/>
  <c r="AG2766" i="14"/>
  <c r="AC2766" i="14"/>
  <c r="AB2766" i="14"/>
  <c r="AG2764" i="14"/>
  <c r="AC2764" i="14"/>
  <c r="AG2763" i="14"/>
  <c r="AC2763" i="14"/>
  <c r="AG2762" i="14"/>
  <c r="AB2762" i="14"/>
  <c r="AC2762" i="14"/>
  <c r="AG2761" i="14"/>
  <c r="AB2761" i="14"/>
  <c r="AC2761" i="14"/>
  <c r="AG2760" i="14"/>
  <c r="AB2760" i="14"/>
  <c r="AG2758" i="14"/>
  <c r="AB2758" i="14"/>
  <c r="AC2758" i="14"/>
  <c r="AB2757" i="14"/>
  <c r="AC2757" i="14"/>
  <c r="AG2755" i="14"/>
  <c r="AB2755" i="14"/>
  <c r="AC2755" i="14"/>
  <c r="AG2754" i="14"/>
  <c r="AC2754" i="14"/>
  <c r="AG2753" i="14"/>
  <c r="AC2753" i="14"/>
  <c r="AC2752" i="14"/>
  <c r="AB2752" i="14"/>
  <c r="AC2681" i="14"/>
  <c r="AB2681" i="14"/>
  <c r="AG2680" i="14"/>
  <c r="AC2680" i="14"/>
  <c r="AG2679" i="14"/>
  <c r="AB2679" i="14"/>
  <c r="AG2678" i="14"/>
  <c r="AB2678" i="14"/>
  <c r="AC2678" i="14"/>
  <c r="AG2677" i="14"/>
  <c r="AC2677" i="14"/>
  <c r="AB2677" i="14"/>
  <c r="AG2676" i="14"/>
  <c r="AB2676" i="14"/>
  <c r="AC2676" i="14"/>
  <c r="AG2675" i="14"/>
  <c r="AB2675" i="14"/>
  <c r="AC2675" i="14"/>
  <c r="AG2674" i="14"/>
  <c r="AC2674" i="14"/>
  <c r="AB2674" i="14"/>
  <c r="AG2673" i="14"/>
  <c r="AB2673" i="14"/>
  <c r="AG2672" i="14"/>
  <c r="AB2672" i="14"/>
  <c r="AC2672" i="14"/>
  <c r="AG2671" i="14"/>
  <c r="AB2671" i="14"/>
  <c r="AC2671" i="14"/>
  <c r="AG2670" i="14"/>
  <c r="AC2670" i="14"/>
  <c r="AB2670" i="14"/>
  <c r="AG2669" i="14"/>
  <c r="AB2669" i="14"/>
  <c r="AG2668" i="14"/>
  <c r="AB2668" i="14"/>
  <c r="AG2667" i="14"/>
  <c r="AC2667" i="14"/>
  <c r="AB2667" i="14"/>
  <c r="AG2666" i="14"/>
  <c r="AB2666" i="14"/>
  <c r="AG2665" i="14"/>
  <c r="AC2665" i="14"/>
  <c r="AG2664" i="14"/>
  <c r="AC2664" i="14"/>
  <c r="AB2664" i="14"/>
  <c r="AG2663" i="14"/>
  <c r="AB2663" i="14"/>
  <c r="AG2662" i="14"/>
  <c r="AC2662" i="14"/>
  <c r="AB2662" i="14"/>
  <c r="AG2661" i="14"/>
  <c r="AB2661" i="14"/>
  <c r="AC2661" i="14"/>
  <c r="AG2660" i="14"/>
  <c r="AB2660" i="14"/>
  <c r="AC2660" i="14"/>
  <c r="AG2659" i="14"/>
  <c r="AC2659" i="14"/>
  <c r="AB2659" i="14"/>
  <c r="AG2658" i="14"/>
  <c r="AB2658" i="14"/>
  <c r="AC2658" i="14"/>
  <c r="AG2657" i="14"/>
  <c r="AB2657" i="14"/>
  <c r="AC2657" i="14"/>
  <c r="AG2656" i="14"/>
  <c r="AB2656" i="14"/>
  <c r="AC2656" i="14"/>
  <c r="AG2655" i="14"/>
  <c r="AB2655" i="14"/>
  <c r="AC2655" i="14"/>
  <c r="AG2654" i="14"/>
  <c r="AB2654" i="14"/>
  <c r="AC2654" i="14"/>
  <c r="AG2653" i="14"/>
  <c r="AB2653" i="14"/>
  <c r="AC2653" i="14"/>
  <c r="AG2652" i="14"/>
  <c r="AC2652" i="14"/>
  <c r="AB2652" i="14"/>
  <c r="AG2651" i="14"/>
  <c r="AB2651" i="14"/>
  <c r="AC2651" i="14"/>
  <c r="AG2650" i="14"/>
  <c r="AB2650" i="14"/>
  <c r="AC2650" i="14"/>
  <c r="AG2649" i="14"/>
  <c r="AC2649" i="14"/>
  <c r="AB2649" i="14"/>
  <c r="AG2648" i="14"/>
  <c r="AB2648" i="14"/>
  <c r="AC2648" i="14"/>
  <c r="AG2647" i="14"/>
  <c r="AB2647" i="14"/>
  <c r="AC2647" i="14"/>
  <c r="AG2646" i="14"/>
  <c r="AB2646" i="14"/>
  <c r="AC2646" i="14"/>
  <c r="AG2645" i="14"/>
  <c r="AB2645" i="14"/>
  <c r="AC2645" i="14"/>
  <c r="AG2644" i="14"/>
  <c r="AC2644" i="14"/>
  <c r="AB2644" i="14"/>
  <c r="AG2643" i="14"/>
  <c r="AC2643" i="14"/>
  <c r="AB2643" i="14"/>
  <c r="AG2642" i="14"/>
  <c r="AC2642" i="14"/>
  <c r="AB2642" i="14"/>
  <c r="AG2641" i="14"/>
  <c r="AC2641" i="14"/>
  <c r="AB2641" i="14"/>
  <c r="AG2640" i="14"/>
  <c r="AB2640" i="14"/>
  <c r="AG2639" i="14"/>
  <c r="AC2639" i="14"/>
  <c r="AB2639" i="14"/>
  <c r="AG2638" i="14"/>
  <c r="AB2638" i="14"/>
  <c r="AC2638" i="14"/>
  <c r="AG2637" i="14"/>
  <c r="AB2637" i="14"/>
  <c r="AC2637" i="14"/>
  <c r="AG2636" i="14"/>
  <c r="AC2636" i="14"/>
  <c r="AG2635" i="14"/>
  <c r="AB2635" i="14"/>
  <c r="AC2635" i="14"/>
  <c r="AG2634" i="14"/>
  <c r="AB2634" i="14"/>
  <c r="AC2634" i="14"/>
  <c r="AG2633" i="14"/>
  <c r="AC2633" i="14"/>
  <c r="AG2632" i="14"/>
  <c r="AB2632" i="14"/>
  <c r="AC2632" i="14"/>
  <c r="AG2631" i="14"/>
  <c r="AB2631" i="14"/>
  <c r="AC2631" i="14"/>
  <c r="AG2630" i="14"/>
  <c r="AB2630" i="14"/>
  <c r="AC2630" i="14"/>
  <c r="AG2629" i="14"/>
  <c r="AC2629" i="14"/>
  <c r="AB2629" i="14"/>
  <c r="AG2628" i="14"/>
  <c r="AC2628" i="14"/>
  <c r="AB2628" i="14"/>
  <c r="AG2627" i="14"/>
  <c r="AB2627" i="14"/>
  <c r="AC2627" i="14"/>
  <c r="AG2626" i="14"/>
  <c r="AC2626" i="14"/>
  <c r="AG2625" i="14"/>
  <c r="AC2625" i="14"/>
  <c r="AG2624" i="14"/>
  <c r="AB2624" i="14"/>
  <c r="AC2624" i="14"/>
  <c r="AG2623" i="14"/>
  <c r="AB2623" i="14"/>
  <c r="AC2623" i="14"/>
  <c r="AG2622" i="14"/>
  <c r="AB2622" i="14"/>
  <c r="AC2622" i="14"/>
  <c r="AG2621" i="14"/>
  <c r="AB2621" i="14"/>
  <c r="AG2620" i="14"/>
  <c r="AC2620" i="14"/>
  <c r="AB2620" i="14"/>
  <c r="AG2619" i="14"/>
  <c r="AB2619" i="14"/>
  <c r="AC2619" i="14"/>
  <c r="AG2617" i="14"/>
  <c r="AC2617" i="14"/>
  <c r="AB2617" i="14"/>
  <c r="AG2616" i="14"/>
  <c r="AB2616" i="14"/>
  <c r="AG2615" i="14"/>
  <c r="AB2615" i="14"/>
  <c r="AG2614" i="14"/>
  <c r="AC2614" i="14"/>
  <c r="AB2614" i="14"/>
  <c r="AG2613" i="14"/>
  <c r="AB2613" i="14"/>
  <c r="AC2613" i="14"/>
  <c r="AG2612" i="14"/>
  <c r="AC2612" i="14"/>
  <c r="AG2611" i="14"/>
  <c r="AB2611" i="14"/>
  <c r="AG2610" i="14"/>
  <c r="AB2610" i="14"/>
  <c r="AC2610" i="14"/>
  <c r="AG2609" i="14"/>
  <c r="AB2609" i="14"/>
  <c r="AC2609" i="14"/>
  <c r="AG2608" i="14"/>
  <c r="AB2608" i="14"/>
  <c r="AC2608" i="14"/>
  <c r="AG2607" i="14"/>
  <c r="AC2607" i="14"/>
  <c r="AB2607" i="14"/>
  <c r="AG2606" i="14"/>
  <c r="AB2606" i="14"/>
  <c r="AC2606" i="14"/>
  <c r="AG2605" i="14"/>
  <c r="AB2605" i="14"/>
  <c r="AC2605" i="14"/>
  <c r="AG2604" i="14"/>
  <c r="AB2604" i="14"/>
  <c r="AC2604" i="14"/>
  <c r="AG2603" i="14"/>
  <c r="AC2603" i="14"/>
  <c r="AB2603" i="14"/>
  <c r="AG2602" i="14"/>
  <c r="AC2602" i="14"/>
  <c r="AB2602" i="14"/>
  <c r="AG2600" i="14"/>
  <c r="AB2600" i="14"/>
  <c r="AC2600" i="14"/>
  <c r="AC2599" i="14"/>
  <c r="AB2599" i="14"/>
  <c r="AG2598" i="14"/>
  <c r="AC2598" i="14"/>
  <c r="AB2598" i="14"/>
  <c r="AC2597" i="14"/>
  <c r="AB2597" i="14"/>
  <c r="AG2596" i="14"/>
  <c r="AC2596" i="14"/>
  <c r="AB2596" i="14"/>
  <c r="AG2595" i="14"/>
  <c r="AB2595" i="14"/>
  <c r="AC2595" i="14"/>
  <c r="AG2594" i="14"/>
  <c r="AB2594" i="14"/>
  <c r="AG2593" i="14"/>
  <c r="AC2593" i="14"/>
  <c r="AB2593" i="14"/>
  <c r="AG2592" i="14"/>
  <c r="AB2592" i="14"/>
  <c r="AG2591" i="14"/>
  <c r="AB2591" i="14"/>
  <c r="AC2591" i="14"/>
  <c r="AB2590" i="14"/>
  <c r="AC2590" i="14"/>
  <c r="AG2589" i="14"/>
  <c r="AC2589" i="14"/>
  <c r="AB2589" i="14"/>
  <c r="AG2588" i="14"/>
  <c r="AC2588" i="14"/>
  <c r="AB2588" i="14"/>
  <c r="AC2587" i="14"/>
  <c r="AB2587" i="14"/>
  <c r="AG2586" i="14"/>
  <c r="AB2586" i="14"/>
  <c r="AG2585" i="14"/>
  <c r="AC2585" i="14"/>
  <c r="AB2585" i="14"/>
  <c r="AG2584" i="14"/>
  <c r="AC2584" i="14"/>
  <c r="AB2584" i="14"/>
  <c r="AG2583" i="14"/>
  <c r="AB2583" i="14"/>
  <c r="AC2583" i="14"/>
  <c r="AG2582" i="14"/>
  <c r="AB2582" i="14"/>
  <c r="AC2582" i="14"/>
  <c r="AG2581" i="14"/>
  <c r="AB2581" i="14"/>
  <c r="AG2580" i="14"/>
  <c r="AC2580" i="14"/>
  <c r="AB2580" i="14"/>
  <c r="AG2579" i="14"/>
  <c r="AB2579" i="14"/>
  <c r="AC2579" i="14"/>
  <c r="AG2578" i="14"/>
  <c r="AC2578" i="14"/>
  <c r="AB2578" i="14"/>
  <c r="AG2576" i="14"/>
  <c r="AB2576" i="14"/>
  <c r="AC2576" i="14"/>
  <c r="AG2574" i="14"/>
  <c r="AB2574" i="14"/>
  <c r="AG2573" i="14"/>
  <c r="AB2573" i="14"/>
  <c r="AC2573" i="14"/>
  <c r="AB2572" i="14"/>
  <c r="AC2572" i="14"/>
  <c r="AG2571" i="14"/>
  <c r="AB2571" i="14"/>
  <c r="AG2570" i="14"/>
  <c r="AB2570" i="14"/>
  <c r="AG2569" i="14"/>
  <c r="AB2569" i="14"/>
  <c r="AC2569" i="14"/>
  <c r="AG2568" i="14"/>
  <c r="AC2568" i="14"/>
  <c r="AB2568" i="14"/>
  <c r="AG2566" i="14"/>
  <c r="AC2566" i="14"/>
  <c r="AB2566" i="14"/>
  <c r="AG2564" i="14"/>
  <c r="AC2564" i="14"/>
  <c r="AB2564" i="14"/>
  <c r="AC2563" i="14"/>
  <c r="AB2563" i="14"/>
  <c r="AG2561" i="14"/>
  <c r="AB2561" i="14"/>
  <c r="AC2561" i="14"/>
  <c r="AG2560" i="14"/>
  <c r="AB2560" i="14"/>
  <c r="AG2559" i="14"/>
  <c r="AC2559" i="14"/>
  <c r="AB2559" i="14"/>
  <c r="AG2558" i="14"/>
  <c r="AC2558" i="14"/>
  <c r="AB2558" i="14"/>
  <c r="AG2557" i="14"/>
  <c r="AB2557" i="14"/>
  <c r="AC2557" i="14"/>
  <c r="AG2556" i="14"/>
  <c r="AC2556" i="14"/>
  <c r="AB2556" i="14"/>
  <c r="AG2555" i="14"/>
  <c r="AC2555" i="14"/>
  <c r="AB2555" i="14"/>
  <c r="AG2553" i="14"/>
  <c r="AC2553" i="14"/>
  <c r="AB2553" i="14"/>
  <c r="AG2551" i="14"/>
  <c r="AC2551" i="14" s="1"/>
  <c r="AB2551" i="14"/>
  <c r="AG2550" i="14"/>
  <c r="AB2550" i="14"/>
  <c r="AG2549" i="14"/>
  <c r="AB2549" i="14"/>
  <c r="AC2549" i="14"/>
  <c r="AB1531" i="14"/>
  <c r="AG2994" i="14"/>
  <c r="AB2994" i="14"/>
  <c r="AC2994" i="14"/>
  <c r="AG2993" i="14"/>
  <c r="AC2993" i="14"/>
  <c r="AG2992" i="14"/>
  <c r="AB2992" i="14"/>
  <c r="AC2992" i="14"/>
  <c r="AG2991" i="14"/>
  <c r="AC2991" i="14"/>
  <c r="AB2991" i="14"/>
  <c r="AG2990" i="14"/>
  <c r="AC2990" i="14"/>
  <c r="AB2990" i="14"/>
  <c r="AG2989" i="14"/>
  <c r="AB2989" i="14"/>
  <c r="AG2988" i="14"/>
  <c r="AB2988" i="14"/>
  <c r="AC2988" i="14"/>
  <c r="AG2987" i="14"/>
  <c r="AB2987" i="14"/>
  <c r="AC2987" i="14"/>
  <c r="AG2986" i="14"/>
  <c r="AC2986" i="14"/>
  <c r="AB2986" i="14"/>
  <c r="AG2985" i="14"/>
  <c r="AC2985" i="14"/>
  <c r="AB2985" i="14"/>
  <c r="AG2984" i="14"/>
  <c r="AC2984" i="14"/>
  <c r="AB2984" i="14"/>
  <c r="AC2979" i="14"/>
  <c r="AB2979" i="14"/>
  <c r="AB2120" i="14"/>
  <c r="AB1529" i="14"/>
  <c r="AG864" i="14"/>
  <c r="AB2552" i="14"/>
  <c r="AC1877" i="14"/>
  <c r="AG863" i="14"/>
  <c r="AB377" i="14"/>
  <c r="AG2349" i="14"/>
  <c r="AC2349" i="14"/>
  <c r="AG2348" i="14"/>
  <c r="AC2348" i="14"/>
  <c r="AB2348" i="14"/>
  <c r="AG875" i="14"/>
  <c r="AB875" i="14"/>
  <c r="AG874" i="14"/>
  <c r="AB874" i="14"/>
  <c r="AG873" i="14"/>
  <c r="AC873" i="14"/>
  <c r="AB873" i="14"/>
  <c r="AC863" i="14"/>
  <c r="AB863" i="14"/>
  <c r="AG827" i="14"/>
  <c r="AC827" i="14"/>
  <c r="AB827" i="14"/>
  <c r="AG826" i="14"/>
  <c r="AC826" i="14"/>
  <c r="AB826" i="14"/>
  <c r="AG823" i="14"/>
  <c r="AC823" i="14"/>
  <c r="AB823" i="14"/>
  <c r="AB2244" i="14"/>
  <c r="AG2552" i="14"/>
  <c r="AG1877" i="14"/>
  <c r="AB177" i="14"/>
  <c r="AG2304" i="14"/>
  <c r="AC2304" i="14"/>
  <c r="AG2250" i="14"/>
  <c r="AB2250" i="14"/>
  <c r="AG1876" i="14"/>
  <c r="AB1876" i="14"/>
  <c r="AG1875" i="14"/>
  <c r="AC1875" i="14"/>
  <c r="AB1875" i="14"/>
  <c r="AG1874" i="14"/>
  <c r="AB1874" i="14"/>
  <c r="AB2995" i="14"/>
  <c r="AB681" i="14"/>
  <c r="AG2198" i="14"/>
  <c r="AC2198" i="14"/>
  <c r="AG2193" i="14"/>
  <c r="AC2193" i="14"/>
  <c r="AG2023" i="14"/>
  <c r="AC2023" i="14"/>
  <c r="AG2021" i="14"/>
  <c r="AC2021" i="14"/>
  <c r="AB2021" i="14"/>
  <c r="AG2020" i="14"/>
  <c r="AC2020" i="14"/>
  <c r="AG2019" i="14"/>
  <c r="AC2019" i="14"/>
  <c r="AB2019" i="14"/>
  <c r="AG2018" i="14"/>
  <c r="AC2018" i="14"/>
  <c r="AB2018" i="14"/>
  <c r="AG2017" i="14"/>
  <c r="AC2017" i="14"/>
  <c r="AG2016" i="14"/>
  <c r="AB2016" i="14"/>
  <c r="AG2015" i="14"/>
  <c r="AB2015" i="14"/>
  <c r="AG2014" i="14"/>
  <c r="AC2014" i="14"/>
  <c r="AB2014" i="14"/>
  <c r="AG2013" i="14"/>
  <c r="AC2013" i="14"/>
  <c r="AB2013" i="14"/>
  <c r="AG893" i="14"/>
  <c r="AC893" i="14"/>
  <c r="AG889" i="14"/>
  <c r="AC889" i="14"/>
  <c r="AB889" i="14"/>
  <c r="AG2894" i="14"/>
  <c r="AG2969" i="14"/>
  <c r="AG2934" i="14"/>
  <c r="AG2982" i="14"/>
  <c r="AG2909" i="14"/>
  <c r="AG2972" i="14"/>
  <c r="AG2943" i="14"/>
  <c r="AG2916" i="14"/>
  <c r="AG2907" i="14"/>
  <c r="AG2904" i="14"/>
  <c r="AG2939" i="14"/>
  <c r="AG2932" i="14"/>
  <c r="AG2901" i="14"/>
  <c r="AG2995" i="14"/>
  <c r="AG2979" i="14"/>
  <c r="AG2931" i="14"/>
  <c r="AG2900" i="14"/>
  <c r="AG2895" i="14"/>
  <c r="AG2983" i="14"/>
  <c r="AC2983" i="14"/>
  <c r="AB2983" i="14"/>
  <c r="AB2982" i="14"/>
  <c r="AC2982" i="14"/>
  <c r="AG2981" i="14"/>
  <c r="AB2981" i="14"/>
  <c r="AC2981" i="14"/>
  <c r="AG2980" i="14"/>
  <c r="AB2980" i="14"/>
  <c r="AC2980" i="14"/>
  <c r="AG2978" i="14"/>
  <c r="AC2978" i="14"/>
  <c r="AB2978" i="14"/>
  <c r="AG2977" i="14"/>
  <c r="AC2977" i="14"/>
  <c r="AB2977" i="14"/>
  <c r="AG2976" i="14"/>
  <c r="AB2976" i="14"/>
  <c r="AG2975" i="14"/>
  <c r="AB2975" i="14"/>
  <c r="AG2974" i="14"/>
  <c r="AC2974" i="14"/>
  <c r="AB2974" i="14"/>
  <c r="AG2973" i="14"/>
  <c r="AB2973" i="14"/>
  <c r="AC2972" i="14"/>
  <c r="AB2972" i="14"/>
  <c r="AG2971" i="14"/>
  <c r="AB2971" i="14"/>
  <c r="AC2971" i="14"/>
  <c r="AG2970" i="14"/>
  <c r="AC2970" i="14"/>
  <c r="AB2970" i="14"/>
  <c r="AC2969" i="14"/>
  <c r="AB2969" i="14"/>
  <c r="AG2968" i="14"/>
  <c r="AC2968" i="14"/>
  <c r="AB2968" i="14"/>
  <c r="AG2967" i="14"/>
  <c r="AB2967" i="14"/>
  <c r="AC2967" i="14"/>
  <c r="AG2966" i="14"/>
  <c r="AC2966" i="14"/>
  <c r="AB2966" i="14"/>
  <c r="AG2965" i="14"/>
  <c r="AB2965" i="14"/>
  <c r="AG2964" i="14"/>
  <c r="AB2964" i="14"/>
  <c r="AC2964" i="14"/>
  <c r="AG2963" i="14"/>
  <c r="AC2963" i="14"/>
  <c r="AB2963" i="14"/>
  <c r="AG2962" i="14"/>
  <c r="AB2962" i="14"/>
  <c r="AC2962" i="14"/>
  <c r="AG2961" i="14"/>
  <c r="AC2961" i="14"/>
  <c r="AB2961" i="14"/>
  <c r="AG2960" i="14"/>
  <c r="AC2960" i="14"/>
  <c r="AB2960" i="14"/>
  <c r="AG2959" i="14"/>
  <c r="AC2959" i="14"/>
  <c r="AB2959" i="14"/>
  <c r="AG2958" i="14"/>
  <c r="AC2958" i="14"/>
  <c r="AB2958" i="14"/>
  <c r="AG2957" i="14"/>
  <c r="AB2957" i="14"/>
  <c r="AC2957" i="14"/>
  <c r="AG2956" i="14"/>
  <c r="AC2956" i="14"/>
  <c r="AB2956" i="14"/>
  <c r="AG2955" i="14"/>
  <c r="AC2955" i="14"/>
  <c r="AB2955" i="14"/>
  <c r="AG2954" i="14"/>
  <c r="AB2954" i="14"/>
  <c r="AC2954" i="14"/>
  <c r="AG2953" i="14"/>
  <c r="AC2953" i="14"/>
  <c r="AB2953" i="14"/>
  <c r="AG2952" i="14"/>
  <c r="AB2952" i="14"/>
  <c r="AC2952" i="14"/>
  <c r="AG2951" i="14"/>
  <c r="AC2951" i="14"/>
  <c r="AB2951" i="14"/>
  <c r="AG2950" i="14"/>
  <c r="AC2950" i="14"/>
  <c r="AB2950" i="14"/>
  <c r="AG2949" i="14"/>
  <c r="AB2949" i="14"/>
  <c r="AC2949" i="14"/>
  <c r="AG2948" i="14"/>
  <c r="AC2948" i="14"/>
  <c r="AB2948" i="14"/>
  <c r="AG2947" i="14"/>
  <c r="AC2947" i="14"/>
  <c r="AB2947" i="14"/>
  <c r="AG2946" i="14"/>
  <c r="AC2946" i="14"/>
  <c r="AB2946" i="14"/>
  <c r="AG2945" i="14"/>
  <c r="AB2945" i="14"/>
  <c r="AC2945" i="14"/>
  <c r="AG2944" i="14"/>
  <c r="AB2944" i="14"/>
  <c r="AG2942" i="14"/>
  <c r="AB2942" i="14"/>
  <c r="AG2941" i="14"/>
  <c r="AB2941" i="14"/>
  <c r="AG2940" i="14"/>
  <c r="AB2940" i="14"/>
  <c r="AC2940" i="14"/>
  <c r="AC2939" i="14"/>
  <c r="AB2939" i="14"/>
  <c r="AG2938" i="14"/>
  <c r="AB2938" i="14"/>
  <c r="AC2938" i="14"/>
  <c r="AG2937" i="14"/>
  <c r="AB2937" i="14"/>
  <c r="AC2937" i="14"/>
  <c r="AG2936" i="14"/>
  <c r="AC2936" i="14"/>
  <c r="AB2936" i="14"/>
  <c r="AG2935" i="14"/>
  <c r="AC2935" i="14"/>
  <c r="AB2935" i="14"/>
  <c r="AC2934" i="14"/>
  <c r="AB2934" i="14"/>
  <c r="AG2933" i="14"/>
  <c r="AB2933" i="14"/>
  <c r="AC2933" i="14"/>
  <c r="AC2932" i="14"/>
  <c r="AB2932" i="14"/>
  <c r="AB2931" i="14"/>
  <c r="AC2931" i="14"/>
  <c r="AG2930" i="14"/>
  <c r="AB2930" i="14"/>
  <c r="AC2930" i="14"/>
  <c r="AG2929" i="14"/>
  <c r="AC2929" i="14"/>
  <c r="AB2929" i="14"/>
  <c r="AG2928" i="14"/>
  <c r="AC2928" i="14"/>
  <c r="AB2928" i="14"/>
  <c r="AG2927" i="14"/>
  <c r="AC2927" i="14"/>
  <c r="AB2927" i="14"/>
  <c r="AG2926" i="14"/>
  <c r="AB2926" i="14"/>
  <c r="AG2925" i="14"/>
  <c r="AC2925" i="14"/>
  <c r="AG2924" i="14"/>
  <c r="AC2924" i="14"/>
  <c r="AB2924" i="14"/>
  <c r="AG2923" i="14"/>
  <c r="AC2923" i="14"/>
  <c r="AB2923" i="14"/>
  <c r="AG2922" i="14"/>
  <c r="AB2922" i="14"/>
  <c r="AC2922" i="14"/>
  <c r="AG2921" i="14"/>
  <c r="AB2921" i="14"/>
  <c r="AC2921" i="14"/>
  <c r="AG2920" i="14"/>
  <c r="AC2920" i="14"/>
  <c r="AB2920" i="14"/>
  <c r="AG2919" i="14"/>
  <c r="AB2919" i="14"/>
  <c r="AC2919" i="14"/>
  <c r="AG2918" i="14"/>
  <c r="AB2918" i="14"/>
  <c r="AC2918" i="14"/>
  <c r="AG2917" i="14"/>
  <c r="AC2917" i="14"/>
  <c r="AB2917" i="14"/>
  <c r="AB2916" i="14"/>
  <c r="AC2916" i="14"/>
  <c r="AG2915" i="14"/>
  <c r="AC2915" i="14"/>
  <c r="AB2915" i="14"/>
  <c r="AG2914" i="14"/>
  <c r="AB2914" i="14"/>
  <c r="AC2914" i="14"/>
  <c r="AG2913" i="14"/>
  <c r="AB2913" i="14"/>
  <c r="AG2912" i="14"/>
  <c r="AB2912" i="14"/>
  <c r="AC2912" i="14"/>
  <c r="AG2911" i="14"/>
  <c r="AC2911" i="14"/>
  <c r="AB2911" i="14"/>
  <c r="AG2910" i="14"/>
  <c r="AB2910" i="14"/>
  <c r="AC2910" i="14"/>
  <c r="AG2908" i="14"/>
  <c r="AC2908" i="14"/>
  <c r="AB2908" i="14"/>
  <c r="AC2907" i="14"/>
  <c r="AB2907" i="14"/>
  <c r="AG2906" i="14"/>
  <c r="AB2906" i="14"/>
  <c r="AC2906" i="14"/>
  <c r="AG2905" i="14"/>
  <c r="AB2905" i="14"/>
  <c r="AC2905" i="14"/>
  <c r="AB2904" i="14"/>
  <c r="AC2904" i="14"/>
  <c r="AG2903" i="14"/>
  <c r="AC2903" i="14"/>
  <c r="AB2903" i="14"/>
  <c r="AG2902" i="14"/>
  <c r="AB2902" i="14"/>
  <c r="AC2901" i="14"/>
  <c r="AB2901" i="14"/>
  <c r="AC2900" i="14"/>
  <c r="AB2900" i="14"/>
  <c r="AG2899" i="14"/>
  <c r="AB2899" i="14"/>
  <c r="AG2898" i="14"/>
  <c r="AC2898" i="14"/>
  <c r="AB2898" i="14"/>
  <c r="AG2897" i="14"/>
  <c r="AB2897" i="14"/>
  <c r="AG2896" i="14"/>
  <c r="AC2896" i="14"/>
  <c r="AB2896" i="14"/>
  <c r="AB2895" i="14"/>
  <c r="AC2895" i="14"/>
  <c r="AB2894" i="14"/>
  <c r="AC2894" i="14"/>
  <c r="AG1183" i="14"/>
  <c r="AB2054" i="14"/>
  <c r="AC2054" i="14"/>
  <c r="AG2046" i="14"/>
  <c r="AB2046" i="14"/>
  <c r="AG2044" i="14"/>
  <c r="AB2044" i="14"/>
  <c r="AC2044" i="14"/>
  <c r="AB2039" i="14"/>
  <c r="AC2039" i="14"/>
  <c r="AG976" i="14"/>
  <c r="AB976" i="14"/>
  <c r="P6" i="1"/>
  <c r="O6" i="1"/>
  <c r="P5" i="1"/>
  <c r="O5" i="1"/>
  <c r="AG1973" i="14"/>
  <c r="O7" i="1"/>
  <c r="AG1828" i="14"/>
  <c r="AB1828" i="14"/>
  <c r="AG892" i="14"/>
  <c r="AB892" i="14"/>
  <c r="AG891" i="14"/>
  <c r="AB891" i="14"/>
  <c r="AG890" i="14"/>
  <c r="AB890" i="14"/>
  <c r="AG888" i="14"/>
  <c r="AB888" i="14"/>
  <c r="AC888" i="14"/>
  <c r="AG887" i="14"/>
  <c r="AC887" i="14"/>
  <c r="AB887" i="14"/>
  <c r="AG886" i="14"/>
  <c r="AC886" i="14"/>
  <c r="AB886" i="14"/>
  <c r="AG885" i="14"/>
  <c r="AC885" i="14"/>
  <c r="AB885" i="14"/>
  <c r="AG884" i="14"/>
  <c r="AC884" i="14"/>
  <c r="AB884" i="14"/>
  <c r="AG883" i="14"/>
  <c r="AC883" i="14"/>
  <c r="AB883" i="14"/>
  <c r="AG882" i="14"/>
  <c r="AB882" i="14"/>
  <c r="AC882" i="14"/>
  <c r="AG881" i="14"/>
  <c r="AC881" i="14"/>
  <c r="AB881" i="14"/>
  <c r="AG880" i="14"/>
  <c r="AB880" i="14"/>
  <c r="AC880" i="14"/>
  <c r="AG879" i="14"/>
  <c r="AC879" i="14"/>
  <c r="AB879" i="14"/>
  <c r="AG878" i="14"/>
  <c r="AC878" i="14"/>
  <c r="AB878" i="14"/>
  <c r="AG877" i="14"/>
  <c r="AC877" i="14"/>
  <c r="AG876" i="14"/>
  <c r="AC876" i="14"/>
  <c r="AB876" i="14"/>
  <c r="AG872" i="14"/>
  <c r="AC872" i="14"/>
  <c r="AB872" i="14"/>
  <c r="AG871" i="14"/>
  <c r="AB871" i="14"/>
  <c r="AC871" i="14"/>
  <c r="AG870" i="14"/>
  <c r="AC870" i="14"/>
  <c r="AB870" i="14"/>
  <c r="AG869" i="14"/>
  <c r="AC869" i="14"/>
  <c r="AB869" i="14"/>
  <c r="AG867" i="14"/>
  <c r="AB867" i="14"/>
  <c r="AC867" i="14"/>
  <c r="AG866" i="14"/>
  <c r="AB866" i="14"/>
  <c r="AG865" i="14"/>
  <c r="AB865" i="14"/>
  <c r="AG862" i="14"/>
  <c r="AC862" i="14"/>
  <c r="AB862" i="14"/>
  <c r="AG861" i="14"/>
  <c r="AC861" i="14"/>
  <c r="AB861" i="14"/>
  <c r="AG860" i="14"/>
  <c r="AB860" i="14"/>
  <c r="AC860" i="14"/>
  <c r="AG859" i="14"/>
  <c r="AC859" i="14"/>
  <c r="AB859" i="14"/>
  <c r="AG858" i="14"/>
  <c r="AC858" i="14"/>
  <c r="AG857" i="14"/>
  <c r="AC857" i="14"/>
  <c r="AB857" i="14"/>
  <c r="AG856" i="14"/>
  <c r="AB856" i="14"/>
  <c r="AG855" i="14"/>
  <c r="AC855" i="14"/>
  <c r="AG854" i="14"/>
  <c r="AC854" i="14"/>
  <c r="AB854" i="14"/>
  <c r="AG853" i="14"/>
  <c r="AC853" i="14"/>
  <c r="AB853" i="14"/>
  <c r="AG852" i="14"/>
  <c r="AB852" i="14"/>
  <c r="AC852" i="14"/>
  <c r="AG851" i="14"/>
  <c r="AB851" i="14"/>
  <c r="AG850" i="14"/>
  <c r="AB850" i="14"/>
  <c r="AG849" i="14"/>
  <c r="AC849" i="14"/>
  <c r="AB849" i="14"/>
  <c r="AG848" i="14"/>
  <c r="AB848" i="14"/>
  <c r="AG847" i="14"/>
  <c r="AC847" i="14"/>
  <c r="AB847" i="14"/>
  <c r="AG846" i="14"/>
  <c r="AB846" i="14"/>
  <c r="AG845" i="14"/>
  <c r="AC845" i="14"/>
  <c r="AB845" i="14"/>
  <c r="AG844" i="14"/>
  <c r="AB844" i="14"/>
  <c r="AG843" i="14"/>
  <c r="AC843" i="14"/>
  <c r="AB843" i="14"/>
  <c r="AG842" i="14"/>
  <c r="AB842" i="14"/>
  <c r="AC842" i="14"/>
  <c r="AG841" i="14"/>
  <c r="AC841" i="14"/>
  <c r="AG840" i="14"/>
  <c r="AC840" i="14"/>
  <c r="AB840" i="14"/>
  <c r="AG839" i="14"/>
  <c r="AB839" i="14"/>
  <c r="AC839" i="14"/>
  <c r="AG838" i="14"/>
  <c r="AB838" i="14"/>
  <c r="AC838" i="14"/>
  <c r="AG837" i="14"/>
  <c r="AC837" i="14"/>
  <c r="AB837" i="14"/>
  <c r="AG836" i="14"/>
  <c r="AC836" i="14"/>
  <c r="AB836" i="14"/>
  <c r="AG835" i="14"/>
  <c r="AB835" i="14"/>
  <c r="AG834" i="14"/>
  <c r="AC834" i="14"/>
  <c r="AB834" i="14"/>
  <c r="AG833" i="14"/>
  <c r="AB833" i="14"/>
  <c r="AC833" i="14"/>
  <c r="AG832" i="14"/>
  <c r="AB832" i="14"/>
  <c r="AG831" i="14"/>
  <c r="AB831" i="14"/>
  <c r="AC831" i="14"/>
  <c r="AG830" i="14"/>
  <c r="AC830" i="14"/>
  <c r="AB830" i="14"/>
  <c r="AG829" i="14"/>
  <c r="AB829" i="14"/>
  <c r="AG828" i="14"/>
  <c r="AC828" i="14"/>
  <c r="AB828" i="14"/>
  <c r="AG825" i="14"/>
  <c r="AB825" i="14"/>
  <c r="AC825" i="14"/>
  <c r="AG824" i="14"/>
  <c r="AB824" i="14"/>
  <c r="AG820" i="14"/>
  <c r="AB820" i="14"/>
  <c r="AC820" i="14"/>
  <c r="AG819" i="14"/>
  <c r="AC819" i="14"/>
  <c r="AB819" i="14"/>
  <c r="AG818" i="14"/>
  <c r="AB818" i="14"/>
  <c r="AG817" i="14"/>
  <c r="AC817" i="14"/>
  <c r="AB817" i="14"/>
  <c r="AG816" i="14"/>
  <c r="AB816" i="14"/>
  <c r="AC816" i="14"/>
  <c r="AG815" i="14"/>
  <c r="AB815" i="14"/>
  <c r="AC815" i="14"/>
  <c r="AG814" i="14"/>
  <c r="AB814" i="14"/>
  <c r="AC814" i="14"/>
  <c r="AG813" i="14"/>
  <c r="AB813" i="14"/>
  <c r="AC813" i="14"/>
  <c r="AG812" i="14"/>
  <c r="AB812" i="14"/>
  <c r="AC812" i="14"/>
  <c r="AG811" i="14"/>
  <c r="AB811" i="14"/>
  <c r="AC811" i="14"/>
  <c r="AG808" i="14"/>
  <c r="AC808" i="14"/>
  <c r="AB808" i="14"/>
  <c r="AG807" i="14"/>
  <c r="AB807" i="14"/>
  <c r="AC807" i="14"/>
  <c r="AG439" i="14"/>
  <c r="AC439" i="14"/>
  <c r="AB439" i="14"/>
  <c r="AG2567" i="14"/>
  <c r="AC2567" i="14"/>
  <c r="AB2567" i="14"/>
  <c r="AG903" i="14"/>
  <c r="AB903" i="14"/>
  <c r="AG894" i="14"/>
  <c r="AB894" i="14"/>
  <c r="K14" i="1"/>
  <c r="P8" i="1"/>
  <c r="O8" i="1"/>
  <c r="P7" i="1"/>
  <c r="AG435" i="14"/>
  <c r="AG452" i="14"/>
  <c r="AG2565" i="14"/>
  <c r="AC2565" i="14"/>
  <c r="AB2565" i="14"/>
  <c r="AG963" i="14"/>
  <c r="AB963" i="14"/>
  <c r="AC963" i="14"/>
  <c r="AG962" i="14"/>
  <c r="AC962" i="14"/>
  <c r="AB962" i="14"/>
  <c r="AG961" i="14"/>
  <c r="AC961" i="14"/>
  <c r="AB961" i="14"/>
  <c r="AG955" i="14"/>
  <c r="AC955" i="14"/>
  <c r="AB955" i="14"/>
  <c r="AG906" i="14"/>
  <c r="AC906" i="14"/>
  <c r="AB906" i="14"/>
  <c r="AG905" i="14"/>
  <c r="AC905" i="14"/>
  <c r="AB905" i="14"/>
  <c r="AG904" i="14"/>
  <c r="AB904" i="14"/>
  <c r="AC904" i="14"/>
  <c r="AG902" i="14"/>
  <c r="AC902" i="14"/>
  <c r="AB902" i="14"/>
  <c r="AG901" i="14"/>
  <c r="AB901" i="14"/>
  <c r="AC901" i="14"/>
  <c r="AG900" i="14"/>
  <c r="AC900" i="14"/>
  <c r="AG899" i="14"/>
  <c r="AC899" i="14"/>
  <c r="AG898" i="14"/>
  <c r="AB898" i="14"/>
  <c r="AG897" i="14"/>
  <c r="AB897" i="14"/>
  <c r="AC897" i="14"/>
  <c r="AG896" i="14"/>
  <c r="AC896" i="14"/>
  <c r="AB896" i="14"/>
  <c r="AG895" i="14"/>
  <c r="AB895" i="14"/>
  <c r="AG456" i="14"/>
  <c r="AB456" i="14"/>
  <c r="AG455" i="14"/>
  <c r="AC455" i="14"/>
  <c r="AB455" i="14"/>
  <c r="AG454" i="14"/>
  <c r="AC454" i="14"/>
  <c r="AG453" i="14"/>
  <c r="AB453" i="14"/>
  <c r="AC452" i="14"/>
  <c r="AB452" i="14"/>
  <c r="AG451" i="14"/>
  <c r="AB451" i="14"/>
  <c r="AC451" i="14"/>
  <c r="AG450" i="14"/>
  <c r="AB450" i="14"/>
  <c r="AC450" i="14"/>
  <c r="AG449" i="14"/>
  <c r="AB449" i="14"/>
  <c r="AC449" i="14"/>
  <c r="AG448" i="14"/>
  <c r="AB448" i="14"/>
  <c r="AG447" i="14"/>
  <c r="AB447" i="14"/>
  <c r="AC447" i="14"/>
  <c r="AG446" i="14"/>
  <c r="AC446" i="14"/>
  <c r="AB446" i="14"/>
  <c r="AG445" i="14"/>
  <c r="AC445" i="14"/>
  <c r="AB445" i="14"/>
  <c r="AG444" i="14"/>
  <c r="AB444" i="14"/>
  <c r="AG443" i="14"/>
  <c r="AB443" i="14"/>
  <c r="AC443" i="14"/>
  <c r="AG442" i="14"/>
  <c r="AB442" i="14"/>
  <c r="AG441" i="14"/>
  <c r="AC441" i="14"/>
  <c r="AB441" i="14"/>
  <c r="AG440" i="14"/>
  <c r="AC440" i="14"/>
  <c r="AB440" i="14"/>
  <c r="AG438" i="14"/>
  <c r="AB438" i="14"/>
  <c r="AC438" i="14"/>
  <c r="AG437" i="14"/>
  <c r="AC437" i="14"/>
  <c r="AB437" i="14"/>
  <c r="AG436" i="14"/>
  <c r="AB436" i="14"/>
  <c r="AC436" i="14"/>
  <c r="AB435" i="14"/>
  <c r="AC435" i="14"/>
  <c r="AG434" i="14"/>
  <c r="AC434" i="14"/>
  <c r="AB434" i="14"/>
  <c r="AG433" i="14"/>
  <c r="AC433" i="14"/>
  <c r="AB433" i="14"/>
  <c r="AG432" i="14"/>
  <c r="AB432" i="14"/>
  <c r="AC432" i="14"/>
  <c r="AG431" i="14"/>
  <c r="AC431" i="14"/>
  <c r="AB431" i="14"/>
  <c r="AG430" i="14"/>
  <c r="AB430" i="14"/>
  <c r="AC430" i="14"/>
  <c r="AG429" i="14"/>
  <c r="AC429" i="14"/>
  <c r="AB429" i="14"/>
  <c r="AG428" i="14"/>
  <c r="AB428" i="14"/>
  <c r="AG427" i="14"/>
  <c r="AB427" i="14"/>
  <c r="AC427" i="14"/>
  <c r="AG426" i="14"/>
  <c r="AB426" i="14"/>
  <c r="AG425" i="14"/>
  <c r="AB425" i="14"/>
  <c r="AC425" i="14"/>
  <c r="AG424" i="14"/>
  <c r="AB424" i="14"/>
  <c r="AC424" i="14"/>
  <c r="AG423" i="14"/>
  <c r="AB423" i="14"/>
  <c r="AC423" i="14"/>
  <c r="AG422" i="14"/>
  <c r="AC422" i="14"/>
  <c r="AB422" i="14"/>
  <c r="AG421" i="14"/>
  <c r="AB421" i="14"/>
  <c r="AC421" i="14"/>
  <c r="AG420" i="14"/>
  <c r="AB420" i="14"/>
  <c r="AG419" i="14"/>
  <c r="AB419" i="14"/>
  <c r="AC419" i="14"/>
  <c r="AG418" i="14"/>
  <c r="AC418" i="14"/>
  <c r="AB418" i="14"/>
  <c r="AG417" i="14"/>
  <c r="AC417" i="14"/>
  <c r="AB417" i="14"/>
  <c r="AG416" i="14"/>
  <c r="AC416" i="14"/>
  <c r="AB416" i="14"/>
  <c r="AG415" i="14"/>
  <c r="AB415" i="14"/>
  <c r="AC395" i="14"/>
  <c r="AB395" i="14"/>
  <c r="AC369" i="14"/>
  <c r="AB369" i="14"/>
  <c r="AB364" i="14"/>
  <c r="AC364" i="14"/>
  <c r="AG362" i="14"/>
  <c r="AC362" i="14"/>
  <c r="AB362" i="14"/>
  <c r="AG2562" i="14"/>
  <c r="AB2159" i="14"/>
  <c r="AG1461" i="14"/>
  <c r="AB18" i="14"/>
  <c r="B9" i="1"/>
  <c r="K9" i="1"/>
  <c r="E9" i="1"/>
  <c r="H9" i="1"/>
  <c r="AC2562" i="14"/>
  <c r="AB2562" i="14"/>
  <c r="AG2022" i="14"/>
  <c r="AB2022" i="14"/>
  <c r="AG1724" i="14"/>
  <c r="AC1724" i="14"/>
  <c r="AG1553" i="14"/>
  <c r="AC1553" i="14"/>
  <c r="AG1520" i="14"/>
  <c r="AB1520" i="14"/>
  <c r="AC1520" i="14"/>
  <c r="AG1468" i="14"/>
  <c r="AC1468" i="14"/>
  <c r="AB1468" i="14"/>
  <c r="AG1467" i="14"/>
  <c r="AB1467" i="14"/>
  <c r="AC1467" i="14"/>
  <c r="AG1466" i="14"/>
  <c r="AB1466" i="14"/>
  <c r="AC1466" i="14"/>
  <c r="AG1465" i="14"/>
  <c r="AB1465" i="14"/>
  <c r="AC1465" i="14"/>
  <c r="AG1464" i="14"/>
  <c r="AC1464" i="14"/>
  <c r="AB1464" i="14"/>
  <c r="AG1463" i="14"/>
  <c r="AB1463" i="14"/>
  <c r="AC1463" i="14"/>
  <c r="AG1462" i="14"/>
  <c r="AB1462" i="14"/>
  <c r="AC1462" i="14"/>
  <c r="AC1461" i="14"/>
  <c r="AB1461" i="14"/>
  <c r="AG1294" i="14"/>
  <c r="AB1294" i="14"/>
  <c r="AC1294" i="14"/>
  <c r="AG1289" i="14"/>
  <c r="AB1289" i="14"/>
  <c r="AG1282" i="14"/>
  <c r="AB1282" i="14"/>
  <c r="AC1282" i="14"/>
  <c r="AC1279" i="14"/>
  <c r="AB1279" i="14"/>
  <c r="AG1274" i="14"/>
  <c r="AB1274" i="14"/>
  <c r="AC1274" i="14"/>
  <c r="AG1263" i="14"/>
  <c r="AB1263" i="14"/>
  <c r="AG1217" i="14"/>
  <c r="AB1217" i="14"/>
  <c r="AC1217" i="14"/>
  <c r="AG1171" i="14"/>
  <c r="AB1171" i="14"/>
  <c r="AC1171" i="14"/>
  <c r="AG1092" i="14"/>
  <c r="AB1092" i="14"/>
  <c r="AC1092" i="14"/>
  <c r="AG1067" i="14"/>
  <c r="AB1067" i="14"/>
  <c r="AC1067" i="14"/>
  <c r="AG1059" i="14"/>
  <c r="AB1059" i="14"/>
  <c r="AC1059" i="14"/>
  <c r="AG1056" i="14"/>
  <c r="AB1056" i="14"/>
  <c r="AC1056" i="14"/>
  <c r="AG1055" i="14"/>
  <c r="AB1055" i="14"/>
  <c r="AG1036" i="14"/>
  <c r="AC1036" i="14"/>
  <c r="AB1036" i="14"/>
  <c r="AG1012" i="14"/>
  <c r="AB1012" i="14"/>
  <c r="AC1006" i="14"/>
  <c r="AB1006" i="14"/>
  <c r="AG1000" i="14"/>
  <c r="AB1000" i="14"/>
  <c r="AG960" i="14"/>
  <c r="AB960" i="14"/>
  <c r="AC960" i="14"/>
  <c r="AG959" i="14"/>
  <c r="AB959" i="14"/>
  <c r="AC959" i="14"/>
  <c r="AG958" i="14"/>
  <c r="AB958" i="14"/>
  <c r="AC958" i="14"/>
  <c r="AG957" i="14"/>
  <c r="AB957" i="14"/>
  <c r="AC957" i="14"/>
  <c r="AG956" i="14"/>
  <c r="AB956" i="14"/>
  <c r="AC956" i="14"/>
  <c r="AG954" i="14"/>
  <c r="AB954" i="14"/>
  <c r="AC954" i="14"/>
  <c r="AG953" i="14"/>
  <c r="AB953" i="14"/>
  <c r="AC953" i="14"/>
  <c r="AG952" i="14"/>
  <c r="AB952" i="14"/>
  <c r="AG951" i="14"/>
  <c r="AB951" i="14"/>
  <c r="AC951" i="14"/>
  <c r="AG950" i="14"/>
  <c r="AB950" i="14"/>
  <c r="AC950" i="14"/>
  <c r="AG949" i="14"/>
  <c r="AB949" i="14"/>
  <c r="AC949" i="14"/>
  <c r="AG948" i="14"/>
  <c r="AB948" i="14"/>
  <c r="AC948" i="14"/>
  <c r="AG947" i="14"/>
  <c r="AB947" i="14"/>
  <c r="AC947" i="14"/>
  <c r="AG946" i="14"/>
  <c r="AB946" i="14"/>
  <c r="AG945" i="14"/>
  <c r="AB945" i="14"/>
  <c r="AG944" i="14"/>
  <c r="AC944" i="14"/>
  <c r="AB944" i="14"/>
  <c r="AG943" i="14"/>
  <c r="AB943" i="14"/>
  <c r="AG942" i="14"/>
  <c r="AC942" i="14"/>
  <c r="AG941" i="14"/>
  <c r="AC941" i="14"/>
  <c r="AB941" i="14"/>
  <c r="AG940" i="14"/>
  <c r="AC940" i="14"/>
  <c r="AB940" i="14"/>
  <c r="AG939" i="14"/>
  <c r="AC939" i="14"/>
  <c r="AB939" i="14"/>
  <c r="AG938" i="14"/>
  <c r="AC938" i="14"/>
  <c r="AB938" i="14"/>
  <c r="AG937" i="14"/>
  <c r="AB937" i="14"/>
  <c r="AC937" i="14"/>
  <c r="AG936" i="14"/>
  <c r="AC936" i="14"/>
  <c r="AB936" i="14"/>
  <c r="AG935" i="14"/>
  <c r="AB935" i="14"/>
  <c r="AC935" i="14"/>
  <c r="AG934" i="14"/>
  <c r="AB934" i="14"/>
  <c r="AC934" i="14"/>
  <c r="AG933" i="14"/>
  <c r="AB933" i="14"/>
  <c r="AG932" i="14"/>
  <c r="AC932" i="14"/>
  <c r="AB932" i="14"/>
  <c r="AG931" i="14"/>
  <c r="AC931" i="14"/>
  <c r="AB931" i="14"/>
  <c r="AG930" i="14"/>
  <c r="AB930" i="14"/>
  <c r="AC930" i="14"/>
  <c r="AG929" i="14"/>
  <c r="AB929" i="14"/>
  <c r="AC929" i="14"/>
  <c r="AG928" i="14"/>
  <c r="AC928" i="14"/>
  <c r="AB928" i="14"/>
  <c r="AG927" i="14"/>
  <c r="AC927" i="14"/>
  <c r="AG926" i="14"/>
  <c r="AC926" i="14"/>
  <c r="AB926" i="14"/>
  <c r="AG925" i="14"/>
  <c r="AC925" i="14"/>
  <c r="AB925" i="14"/>
  <c r="AG924" i="14"/>
  <c r="AC924" i="14"/>
  <c r="AB924" i="14"/>
  <c r="AG923" i="14"/>
  <c r="AB923" i="14"/>
  <c r="AC923" i="14"/>
  <c r="AG922" i="14"/>
  <c r="AB922" i="14"/>
  <c r="AC922" i="14"/>
  <c r="AG921" i="14"/>
  <c r="AC921" i="14"/>
  <c r="AB921" i="14"/>
  <c r="AG920" i="14"/>
  <c r="AC920" i="14"/>
  <c r="AB920" i="14"/>
  <c r="AG919" i="14"/>
  <c r="AB919" i="14"/>
  <c r="AC919" i="14"/>
  <c r="AG918" i="14"/>
  <c r="AB918" i="14"/>
  <c r="AG917" i="14"/>
  <c r="AB917" i="14"/>
  <c r="AC917" i="14"/>
  <c r="AG916" i="14"/>
  <c r="AB916" i="14"/>
  <c r="AG915" i="14"/>
  <c r="AC915" i="14"/>
  <c r="AB915" i="14"/>
  <c r="AG914" i="14"/>
  <c r="AB914" i="14"/>
  <c r="AC914" i="14"/>
  <c r="AG913" i="14"/>
  <c r="AB913" i="14"/>
  <c r="AG912" i="14"/>
  <c r="AB912" i="14"/>
  <c r="AG911" i="14"/>
  <c r="AC911" i="14"/>
  <c r="AB911" i="14"/>
  <c r="AG910" i="14"/>
  <c r="AC910" i="14"/>
  <c r="AB910" i="14"/>
  <c r="AG909" i="14"/>
  <c r="AC909" i="14"/>
  <c r="AG908" i="14"/>
  <c r="AB908" i="14"/>
  <c r="AC908" i="14"/>
  <c r="AG907" i="14"/>
  <c r="AB907" i="14"/>
  <c r="AC907" i="14"/>
  <c r="AG388" i="14"/>
  <c r="AC388" i="14"/>
  <c r="AG380" i="14"/>
  <c r="AB380" i="14"/>
  <c r="AC380" i="14"/>
  <c r="AG2477" i="14"/>
  <c r="AG2054" i="14"/>
  <c r="AG2039" i="14"/>
  <c r="AC188" i="14"/>
  <c r="AB665" i="14"/>
  <c r="AB234" i="14"/>
  <c r="AB123" i="14"/>
  <c r="AC2477" i="14"/>
  <c r="AB2477" i="14"/>
  <c r="AC2169" i="14"/>
  <c r="AB2169" i="14"/>
  <c r="AG2165" i="14"/>
  <c r="AC2165" i="14"/>
  <c r="AB2165" i="14"/>
  <c r="AG2164" i="14"/>
  <c r="AC2164" i="14"/>
  <c r="AG2152" i="14"/>
  <c r="AC2152" i="14"/>
  <c r="AB2152" i="14"/>
  <c r="AG2151" i="14"/>
  <c r="AC2151" i="14"/>
  <c r="AB2151" i="14"/>
  <c r="AG2150" i="14"/>
  <c r="AC2150" i="14"/>
  <c r="AB2150" i="14"/>
  <c r="AG2149" i="14"/>
  <c r="AC2149" i="14"/>
  <c r="AB2149" i="14"/>
  <c r="AG2148" i="14"/>
  <c r="AC2148" i="14"/>
  <c r="AB2148" i="14"/>
  <c r="AG2114" i="14"/>
  <c r="AC2114" i="14"/>
  <c r="AB2114" i="14"/>
  <c r="AG2097" i="14"/>
  <c r="AB2097" i="14"/>
  <c r="AC2097" i="14"/>
  <c r="AG2096" i="14"/>
  <c r="AC2096" i="14"/>
  <c r="AB2096" i="14"/>
  <c r="AG2055" i="14"/>
  <c r="AB2055" i="14"/>
  <c r="AG2053" i="14"/>
  <c r="AC2053" i="14"/>
  <c r="AB2053" i="14"/>
  <c r="AG2052" i="14"/>
  <c r="AC2052" i="14"/>
  <c r="AB2052" i="14"/>
  <c r="AG2051" i="14"/>
  <c r="AC2051" i="14"/>
  <c r="AB2051" i="14"/>
  <c r="AG2050" i="14"/>
  <c r="AC2050" i="14"/>
  <c r="AG2049" i="14"/>
  <c r="AC2049" i="14"/>
  <c r="AB2049" i="14"/>
  <c r="AG2048" i="14"/>
  <c r="AB2048" i="14"/>
  <c r="AG2047" i="14"/>
  <c r="AC2047" i="14"/>
  <c r="AB2047" i="14"/>
  <c r="AG2045" i="14"/>
  <c r="AC2045" i="14"/>
  <c r="AB2045" i="14"/>
  <c r="AG2043" i="14"/>
  <c r="AC2043" i="14"/>
  <c r="AB2043" i="14"/>
  <c r="AG2042" i="14"/>
  <c r="AC2042" i="14"/>
  <c r="AB2042" i="14"/>
  <c r="AG2041" i="14"/>
  <c r="AC2041" i="14"/>
  <c r="AB2041" i="14"/>
  <c r="AG2040" i="14"/>
  <c r="AB2040" i="14"/>
  <c r="AG2038" i="14"/>
  <c r="AC2038" i="14"/>
  <c r="AB2038" i="14"/>
  <c r="AG2037" i="14"/>
  <c r="AC2037" i="14"/>
  <c r="AB2037" i="14"/>
  <c r="AG2036" i="14"/>
  <c r="AB2036" i="14"/>
  <c r="AC2036" i="14"/>
  <c r="AG2035" i="14"/>
  <c r="AC2035" i="14"/>
  <c r="AB2035" i="14"/>
  <c r="AG2034" i="14"/>
  <c r="AC2034" i="14"/>
  <c r="AB2034" i="14"/>
  <c r="AG2033" i="14"/>
  <c r="AC2033" i="14"/>
  <c r="AB2033" i="14"/>
  <c r="AG2032" i="14"/>
  <c r="AB2032" i="14"/>
  <c r="AG2031" i="14"/>
  <c r="AC2031" i="14"/>
  <c r="AB2031" i="14"/>
  <c r="AG2030" i="14"/>
  <c r="AB2030" i="14"/>
  <c r="AC2030" i="14"/>
  <c r="AG2029" i="14"/>
  <c r="AC2029" i="14"/>
  <c r="AB2029" i="14"/>
  <c r="AG2028" i="14"/>
  <c r="AC2028" i="14"/>
  <c r="AB2028" i="14"/>
  <c r="AG2027" i="14"/>
  <c r="AB2027" i="14"/>
  <c r="AC2027" i="14"/>
  <c r="AG2026" i="14"/>
  <c r="AB2026" i="14"/>
  <c r="AG2024" i="14"/>
  <c r="AB2024" i="14"/>
  <c r="AC2024" i="14"/>
  <c r="AG1667" i="14"/>
  <c r="AB1667" i="14"/>
  <c r="AC1667" i="14"/>
  <c r="AG1665" i="14"/>
  <c r="AC1665" i="14"/>
  <c r="AB1665" i="14"/>
  <c r="AG1656" i="14"/>
  <c r="AC1656" i="14"/>
  <c r="AG1567" i="14"/>
  <c r="AB1567" i="14"/>
  <c r="AC1567" i="14"/>
  <c r="AG1566" i="14"/>
  <c r="AB1566" i="14"/>
  <c r="AC1566" i="14"/>
  <c r="AG1558" i="14"/>
  <c r="AB1558" i="14"/>
  <c r="AC1558" i="14"/>
  <c r="AG1557" i="14"/>
  <c r="AC1557" i="14"/>
  <c r="AB1557" i="14"/>
  <c r="AG1556" i="14"/>
  <c r="AB1556" i="14"/>
  <c r="AC1556" i="14"/>
  <c r="AG1555" i="14"/>
  <c r="AC1555" i="14"/>
  <c r="AG1554" i="14"/>
  <c r="AB1554" i="14"/>
  <c r="AG1547" i="14"/>
  <c r="AC1547" i="14"/>
  <c r="AB1547" i="14"/>
  <c r="AG1546" i="14"/>
  <c r="AB1546" i="14"/>
  <c r="AG1526" i="14"/>
  <c r="AC1526" i="14"/>
  <c r="AB1526" i="14"/>
  <c r="AG1519" i="14"/>
  <c r="AC1519" i="14"/>
  <c r="AB1519" i="14"/>
  <c r="AG1498" i="14"/>
  <c r="AC1498" i="14"/>
  <c r="AG1487" i="14"/>
  <c r="AB1487" i="14"/>
  <c r="AC1487" i="14"/>
  <c r="AG1483" i="14"/>
  <c r="AC1483" i="14"/>
  <c r="AB1483" i="14"/>
  <c r="AG1482" i="14"/>
  <c r="AC1482" i="14"/>
  <c r="AB1482" i="14"/>
  <c r="AG1481" i="14"/>
  <c r="AB1481" i="14"/>
  <c r="AC1481" i="14"/>
  <c r="AG1480" i="14"/>
  <c r="AB1480" i="14"/>
  <c r="AC1480" i="14"/>
  <c r="AG1479" i="14"/>
  <c r="AC1479" i="14"/>
  <c r="AB1479" i="14"/>
  <c r="AG1478" i="14"/>
  <c r="AC1478" i="14"/>
  <c r="AB1478" i="14"/>
  <c r="AG1477" i="14"/>
  <c r="AC1477" i="14"/>
  <c r="AB1477" i="14"/>
  <c r="AG1476" i="14"/>
  <c r="AC1476" i="14"/>
  <c r="AB1476" i="14"/>
  <c r="AG1475" i="14"/>
  <c r="AB1475" i="14"/>
  <c r="AC1475" i="14"/>
  <c r="AG1474" i="14"/>
  <c r="AC1474" i="14"/>
  <c r="AB1474" i="14"/>
  <c r="AG1469" i="14"/>
  <c r="AB1469" i="14"/>
  <c r="O14" i="1"/>
  <c r="O13" i="1"/>
  <c r="AG414" i="14"/>
  <c r="AC414" i="14"/>
  <c r="AB414" i="14"/>
  <c r="AG413" i="14"/>
  <c r="AC413" i="14"/>
  <c r="AB413" i="14"/>
  <c r="AG412" i="14"/>
  <c r="AB412" i="14"/>
  <c r="AG411" i="14"/>
  <c r="AB411" i="14"/>
  <c r="AC411" i="14"/>
  <c r="AG410" i="14"/>
  <c r="AC410" i="14"/>
  <c r="AB410" i="14"/>
  <c r="AG409" i="14"/>
  <c r="AB409" i="14"/>
  <c r="AG408" i="14"/>
  <c r="AC408" i="14"/>
  <c r="AB408" i="14"/>
  <c r="AG407" i="14"/>
  <c r="AB407" i="14"/>
  <c r="AG406" i="14"/>
  <c r="AB406" i="14"/>
  <c r="AG405" i="14"/>
  <c r="AC405" i="14"/>
  <c r="AB405" i="14"/>
  <c r="AG404" i="14"/>
  <c r="AB404" i="14"/>
  <c r="AC404" i="14"/>
  <c r="AG403" i="14"/>
  <c r="AC403" i="14"/>
  <c r="AB403" i="14"/>
  <c r="AG401" i="14"/>
  <c r="AB401" i="14"/>
  <c r="C37" i="1"/>
  <c r="O17" i="1"/>
  <c r="O16" i="1"/>
  <c r="O15" i="1"/>
  <c r="AG2719" i="14"/>
  <c r="AG2716" i="14"/>
  <c r="AG2714" i="14"/>
  <c r="AG2711" i="14"/>
  <c r="AG2693" i="14"/>
  <c r="AG2692" i="14"/>
  <c r="AG2683" i="14"/>
  <c r="AG2554" i="14"/>
  <c r="AG1552" i="14"/>
  <c r="AG1545" i="14"/>
  <c r="AG1525" i="14"/>
  <c r="AG1484" i="14"/>
  <c r="AG1305" i="14"/>
  <c r="AB300" i="14"/>
  <c r="AG1279" i="14"/>
  <c r="AG478" i="14"/>
  <c r="AG271" i="14"/>
  <c r="AG1006" i="14"/>
  <c r="AG504" i="14"/>
  <c r="AG497" i="14"/>
  <c r="AG189" i="14"/>
  <c r="AG291" i="14"/>
  <c r="AG280" i="14"/>
  <c r="AG306" i="14"/>
  <c r="AG2689" i="14"/>
  <c r="AG2696" i="14"/>
  <c r="AB2719" i="14"/>
  <c r="AC2719" i="14"/>
  <c r="AG2718" i="14"/>
  <c r="AB2718" i="14"/>
  <c r="AG2717" i="14"/>
  <c r="AC2717" i="14"/>
  <c r="AB2717" i="14"/>
  <c r="AC2716" i="14"/>
  <c r="AB2716" i="14"/>
  <c r="AG2715" i="14"/>
  <c r="AB2715" i="14"/>
  <c r="AC2714" i="14"/>
  <c r="AB2714" i="14"/>
  <c r="AG2713" i="14"/>
  <c r="AB2713" i="14"/>
  <c r="AG2712" i="14"/>
  <c r="AC2712" i="14"/>
  <c r="AB2712" i="14"/>
  <c r="AC2711" i="14"/>
  <c r="AB2711" i="14"/>
  <c r="AG2710" i="14"/>
  <c r="AC2710" i="14"/>
  <c r="AB2710" i="14"/>
  <c r="AG2709" i="14"/>
  <c r="AC2709" i="14"/>
  <c r="AB2709" i="14"/>
  <c r="AG2708" i="14"/>
  <c r="AB2708" i="14"/>
  <c r="AC2708" i="14"/>
  <c r="AG2707" i="14"/>
  <c r="AC2707" i="14"/>
  <c r="AB2707" i="14"/>
  <c r="AG2706" i="14"/>
  <c r="AB2706" i="14"/>
  <c r="AC2706" i="14"/>
  <c r="AG2705" i="14"/>
  <c r="AC2705" i="14"/>
  <c r="AB2705" i="14"/>
  <c r="AG2704" i="14"/>
  <c r="AC2704" i="14"/>
  <c r="AB2704" i="14"/>
  <c r="AG2703" i="14"/>
  <c r="AB2703" i="14"/>
  <c r="AC2703" i="14"/>
  <c r="AG2702" i="14"/>
  <c r="AC2702" i="14"/>
  <c r="AB2702" i="14"/>
  <c r="AG2701" i="14"/>
  <c r="AB2701" i="14"/>
  <c r="AC2701" i="14"/>
  <c r="AG2700" i="14"/>
  <c r="AB2700" i="14"/>
  <c r="AC2700" i="14"/>
  <c r="AG2699" i="14"/>
  <c r="AB2699" i="14"/>
  <c r="AC2699" i="14"/>
  <c r="AG2698" i="14"/>
  <c r="AB2698" i="14"/>
  <c r="AC2698" i="14"/>
  <c r="AG2697" i="14"/>
  <c r="AC2697" i="14"/>
  <c r="AB2697" i="14"/>
  <c r="AC2696" i="14"/>
  <c r="AB2696" i="14"/>
  <c r="AG2695" i="14"/>
  <c r="AC2695" i="14"/>
  <c r="AB2695" i="14"/>
  <c r="AG2694" i="14"/>
  <c r="AC2694" i="14"/>
  <c r="AB2694" i="14"/>
  <c r="AC2693" i="14"/>
  <c r="AB2693" i="14"/>
  <c r="AC2692" i="14"/>
  <c r="AB2692" i="14"/>
  <c r="AG2691" i="14"/>
  <c r="AB2691" i="14"/>
  <c r="AG2690" i="14"/>
  <c r="AC2690" i="14"/>
  <c r="AB2690" i="14"/>
  <c r="AG2688" i="14"/>
  <c r="AB2688" i="14"/>
  <c r="AC2688" i="14"/>
  <c r="AG2687" i="14"/>
  <c r="AB2687" i="14"/>
  <c r="AG2686" i="14"/>
  <c r="AC2686" i="14"/>
  <c r="AB2686" i="14"/>
  <c r="AG2685" i="14"/>
  <c r="AC2685" i="14"/>
  <c r="AB2685" i="14"/>
  <c r="AG2684" i="14"/>
  <c r="AC2684" i="14"/>
  <c r="AB2684" i="14"/>
  <c r="AB2683" i="14"/>
  <c r="AC2683" i="14"/>
  <c r="AB2554" i="14"/>
  <c r="AC2554" i="14"/>
  <c r="AG2025" i="14"/>
  <c r="AB2025" i="14"/>
  <c r="AC2025" i="14"/>
  <c r="AG1565" i="14"/>
  <c r="AB1565" i="14"/>
  <c r="AC1565" i="14"/>
  <c r="AG1564" i="14"/>
  <c r="AB1564" i="14"/>
  <c r="AG1563" i="14"/>
  <c r="AC1563" i="14"/>
  <c r="AG1562" i="14"/>
  <c r="AC1562" i="14"/>
  <c r="AG1561" i="14"/>
  <c r="AC1561" i="14"/>
  <c r="AG1560" i="14"/>
  <c r="AC1560" i="14"/>
  <c r="AB1560" i="14"/>
  <c r="AG1559" i="14"/>
  <c r="AC1559" i="14"/>
  <c r="AB1559" i="14"/>
  <c r="AC1552" i="14"/>
  <c r="AB1552" i="14"/>
  <c r="AG1551" i="14"/>
  <c r="AB1551" i="14"/>
  <c r="AC1551" i="14"/>
  <c r="AG1550" i="14"/>
  <c r="AB1550" i="14"/>
  <c r="AC1550" i="14"/>
  <c r="AG1549" i="14"/>
  <c r="AB1549" i="14"/>
  <c r="AC1549" i="14"/>
  <c r="AG1548" i="14"/>
  <c r="AB1548" i="14"/>
  <c r="AC1545" i="14"/>
  <c r="AB1545" i="14"/>
  <c r="AG1544" i="14"/>
  <c r="AC1544" i="14"/>
  <c r="AB1544" i="14"/>
  <c r="AG1543" i="14"/>
  <c r="AB1543" i="14"/>
  <c r="AC1543" i="14"/>
  <c r="AG1542" i="14"/>
  <c r="AC1542" i="14"/>
  <c r="AB1542" i="14"/>
  <c r="AG1541" i="14"/>
  <c r="AB1541" i="14"/>
  <c r="AG1540" i="14"/>
  <c r="AB1540" i="14"/>
  <c r="AC1540" i="14"/>
  <c r="AG1539" i="14"/>
  <c r="AB1539" i="14"/>
  <c r="AG1538" i="14"/>
  <c r="AC1538" i="14"/>
  <c r="AB1538" i="14"/>
  <c r="AG1537" i="14"/>
  <c r="AC1537" i="14"/>
  <c r="AB1537" i="14"/>
  <c r="AG1536" i="14"/>
  <c r="AB1536" i="14"/>
  <c r="AC1536" i="14"/>
  <c r="AG1535" i="14"/>
  <c r="AB1535" i="14"/>
  <c r="AG1534" i="14"/>
  <c r="AC1534" i="14"/>
  <c r="AB1534" i="14"/>
  <c r="AG1533" i="14"/>
  <c r="AC1533" i="14"/>
  <c r="AB1533" i="14"/>
  <c r="AG1532" i="14"/>
  <c r="AB1532" i="14"/>
  <c r="AG1531" i="14"/>
  <c r="AC1531" i="14"/>
  <c r="AG1530" i="14"/>
  <c r="AB1530" i="14"/>
  <c r="AG1529" i="14"/>
  <c r="AC1529" i="14"/>
  <c r="AG1528" i="14"/>
  <c r="AB1528" i="14"/>
  <c r="AC1528" i="14"/>
  <c r="AG1527" i="14"/>
  <c r="AB1527" i="14"/>
  <c r="AC1525" i="14"/>
  <c r="AB1525" i="14"/>
  <c r="AG1524" i="14"/>
  <c r="AC1524" i="14"/>
  <c r="AG1523" i="14"/>
  <c r="AB1523" i="14"/>
  <c r="AG1522" i="14"/>
  <c r="AC1522" i="14"/>
  <c r="AB1522" i="14"/>
  <c r="AG1521" i="14"/>
  <c r="AC1521" i="14"/>
  <c r="AB1521" i="14"/>
  <c r="AG1518" i="14"/>
  <c r="AB1518" i="14"/>
  <c r="AC1518" i="14"/>
  <c r="AG1517" i="14"/>
  <c r="AB1517" i="14"/>
  <c r="AG1516" i="14"/>
  <c r="AB1516" i="14"/>
  <c r="AG1515" i="14"/>
  <c r="AB1515" i="14"/>
  <c r="AC1515" i="14"/>
  <c r="AG1514" i="14"/>
  <c r="AB1514" i="14"/>
  <c r="AG1502" i="14"/>
  <c r="AB1502" i="14"/>
  <c r="AG1501" i="14"/>
  <c r="AB1501" i="14"/>
  <c r="AC1501" i="14"/>
  <c r="AG1499" i="14"/>
  <c r="AB1499" i="14"/>
  <c r="AC1499" i="14"/>
  <c r="AG1496" i="14"/>
  <c r="AC1496" i="14"/>
  <c r="AB1496" i="14"/>
  <c r="AG1495" i="14"/>
  <c r="AB1495" i="14"/>
  <c r="AG1494" i="14"/>
  <c r="AB1494" i="14"/>
  <c r="AC1494" i="14"/>
  <c r="AG1493" i="14"/>
  <c r="AC1493" i="14"/>
  <c r="AB1493" i="14"/>
  <c r="AG1492" i="14"/>
  <c r="AC1492" i="14"/>
  <c r="AB1492" i="14"/>
  <c r="AG1491" i="14"/>
  <c r="AB1491" i="14"/>
  <c r="AC1491" i="14"/>
  <c r="AG1490" i="14"/>
  <c r="AC1490" i="14"/>
  <c r="AB1490" i="14"/>
  <c r="AG1489" i="14"/>
  <c r="AB1489" i="14"/>
  <c r="AC1489" i="14"/>
  <c r="AG1488" i="14"/>
  <c r="AB1488" i="14"/>
  <c r="AC1488" i="14"/>
  <c r="AG1486" i="14"/>
  <c r="AB1486" i="14"/>
  <c r="AC1486" i="14"/>
  <c r="AG1485" i="14"/>
  <c r="AC1485" i="14"/>
  <c r="AB1485" i="14"/>
  <c r="AC1484" i="14"/>
  <c r="AB1484" i="14"/>
  <c r="AG1473" i="14"/>
  <c r="AB1473" i="14"/>
  <c r="AG1472" i="14"/>
  <c r="AB1472" i="14"/>
  <c r="AC1472" i="14"/>
  <c r="AG1471" i="14"/>
  <c r="AB1471" i="14"/>
  <c r="AG1470" i="14"/>
  <c r="AB1470" i="14"/>
  <c r="AC1470" i="14"/>
  <c r="AG1304" i="14"/>
  <c r="AC1304" i="14"/>
  <c r="AB1304" i="14"/>
  <c r="AG1303" i="14"/>
  <c r="AC1303" i="14"/>
  <c r="AB1303" i="14"/>
  <c r="AG1302" i="14"/>
  <c r="AB1302" i="14"/>
  <c r="AC1302" i="14"/>
  <c r="AG1301" i="14"/>
  <c r="AB1301" i="14"/>
  <c r="AG1300" i="14"/>
  <c r="AB1300" i="14"/>
  <c r="AG1299" i="14"/>
  <c r="AC1299" i="14"/>
  <c r="AG1298" i="14"/>
  <c r="AC1298" i="14"/>
  <c r="AB1298" i="14"/>
  <c r="AG1297" i="14"/>
  <c r="AC1297" i="14"/>
  <c r="AG1296" i="14"/>
  <c r="AB1296" i="14"/>
  <c r="AC1296" i="14"/>
  <c r="AG1295" i="14"/>
  <c r="AB1295" i="14"/>
  <c r="AG1293" i="14"/>
  <c r="AC1293" i="14"/>
  <c r="AB1293" i="14"/>
  <c r="AG1292" i="14"/>
  <c r="AB1292" i="14"/>
  <c r="AC1292" i="14"/>
  <c r="AG1291" i="14"/>
  <c r="AB1291" i="14"/>
  <c r="AG1290" i="14"/>
  <c r="AB1290" i="14"/>
  <c r="AG1288" i="14"/>
  <c r="AB1288" i="14"/>
  <c r="AG1287" i="14"/>
  <c r="AB1287" i="14"/>
  <c r="AG1286" i="14"/>
  <c r="AB1286" i="14"/>
  <c r="AG1285" i="14"/>
  <c r="AB1285" i="14"/>
  <c r="AG1284" i="14"/>
  <c r="AB1284" i="14"/>
  <c r="AG1283" i="14"/>
  <c r="AB1283" i="14"/>
  <c r="AC1283" i="14"/>
  <c r="AG1281" i="14"/>
  <c r="AC1281" i="14"/>
  <c r="AB1281" i="14"/>
  <c r="AG1280" i="14"/>
  <c r="AC1280" i="14"/>
  <c r="AB1280" i="14"/>
  <c r="AG1278" i="14"/>
  <c r="AC1278" i="14"/>
  <c r="AB1278" i="14"/>
  <c r="AG1277" i="14"/>
  <c r="AC1277" i="14"/>
  <c r="AG1276" i="14"/>
  <c r="AB1276" i="14"/>
  <c r="AG1275" i="14"/>
  <c r="AB1275" i="14"/>
  <c r="AC1275" i="14"/>
  <c r="AG1273" i="14"/>
  <c r="AB1273" i="14"/>
  <c r="AC1273" i="14"/>
  <c r="AG1272" i="14"/>
  <c r="AC1272" i="14"/>
  <c r="AB1272" i="14"/>
  <c r="AG1271" i="14"/>
  <c r="AB1271" i="14"/>
  <c r="AC1271" i="14"/>
  <c r="AG1270" i="14"/>
  <c r="AC1270" i="14"/>
  <c r="AB1270" i="14"/>
  <c r="AG1269" i="14"/>
  <c r="AB1269" i="14"/>
  <c r="AG1268" i="14"/>
  <c r="AC1268" i="14"/>
  <c r="AG1267" i="14"/>
  <c r="AB1267" i="14"/>
  <c r="AC1267" i="14"/>
  <c r="AG1266" i="14"/>
  <c r="AC1266" i="14"/>
  <c r="AB1266" i="14"/>
  <c r="AG1265" i="14"/>
  <c r="AC1265" i="14"/>
  <c r="AG1264" i="14"/>
  <c r="AC1264" i="14"/>
  <c r="AB1264" i="14"/>
  <c r="AG1262" i="14"/>
  <c r="AB1262" i="14"/>
  <c r="AG1260" i="14"/>
  <c r="AC1260" i="14"/>
  <c r="AB1260" i="14"/>
  <c r="AG1236" i="14"/>
  <c r="AC1236" i="14"/>
  <c r="AG1235" i="14"/>
  <c r="AB1235" i="14"/>
  <c r="AC1235" i="14"/>
  <c r="AG1234" i="14"/>
  <c r="AB1234" i="14"/>
  <c r="AG1233" i="14"/>
  <c r="AB1233" i="14"/>
  <c r="AG1232" i="14"/>
  <c r="AB1232" i="14"/>
  <c r="AC1232" i="14"/>
  <c r="AG1231" i="14"/>
  <c r="AB1231" i="14"/>
  <c r="AC1231" i="14"/>
  <c r="AG1230" i="14"/>
  <c r="AC1230" i="14"/>
  <c r="AB1230" i="14"/>
  <c r="AG1229" i="14"/>
  <c r="AB1229" i="14"/>
  <c r="AG1228" i="14"/>
  <c r="AC1228" i="14"/>
  <c r="AB1228" i="14"/>
  <c r="AG1227" i="14"/>
  <c r="AC1227" i="14"/>
  <c r="AB1227" i="14"/>
  <c r="AG1226" i="14"/>
  <c r="AB1226" i="14"/>
  <c r="AG1225" i="14"/>
  <c r="AC1225" i="14"/>
  <c r="AB1225" i="14"/>
  <c r="AG1224" i="14"/>
  <c r="AC1224" i="14"/>
  <c r="AG1223" i="14"/>
  <c r="AB1223" i="14"/>
  <c r="AC1223" i="14"/>
  <c r="AG1222" i="14"/>
  <c r="AB1222" i="14"/>
  <c r="AG1221" i="14"/>
  <c r="AB1221" i="14"/>
  <c r="AG1216" i="14"/>
  <c r="AC1216" i="14"/>
  <c r="AB1216" i="14"/>
  <c r="AG1215" i="14"/>
  <c r="AB1215" i="14"/>
  <c r="AC1215" i="14"/>
  <c r="AG1182" i="14"/>
  <c r="AC1182" i="14"/>
  <c r="AB1182" i="14"/>
  <c r="AG1181" i="14"/>
  <c r="AB1181" i="14"/>
  <c r="AC1181" i="14"/>
  <c r="AG1180" i="14"/>
  <c r="AC1180" i="14"/>
  <c r="AB1180" i="14"/>
  <c r="AG1179" i="14"/>
  <c r="AC1179" i="14"/>
  <c r="AB1179" i="14"/>
  <c r="AG1178" i="14"/>
  <c r="AC1178" i="14"/>
  <c r="AB1178" i="14"/>
  <c r="AG1177" i="14"/>
  <c r="AB1177" i="14"/>
  <c r="AG1176" i="14"/>
  <c r="AC1176" i="14"/>
  <c r="AB1176" i="14"/>
  <c r="AG1175" i="14"/>
  <c r="AB1175" i="14"/>
  <c r="AG1174" i="14"/>
  <c r="AB1174" i="14"/>
  <c r="AG1173" i="14"/>
  <c r="AB1173" i="14"/>
  <c r="AG1172" i="14"/>
  <c r="AC1172" i="14"/>
  <c r="AB1172" i="14"/>
  <c r="AG1170" i="14"/>
  <c r="AB1170" i="14"/>
  <c r="AG1169" i="14"/>
  <c r="AB1169" i="14"/>
  <c r="AC1169" i="14"/>
  <c r="AG1168" i="14"/>
  <c r="AB1168" i="14"/>
  <c r="AG1167" i="14"/>
  <c r="AB1167" i="14"/>
  <c r="AG1166" i="14"/>
  <c r="AC1166" i="14"/>
  <c r="AB1166" i="14"/>
  <c r="AG1165" i="14"/>
  <c r="AC1165" i="14"/>
  <c r="AB1165" i="14"/>
  <c r="AG1164" i="14"/>
  <c r="AB1164" i="14"/>
  <c r="AG1163" i="14"/>
  <c r="AB1163" i="14"/>
  <c r="AG1162" i="14"/>
  <c r="AB1162" i="14"/>
  <c r="AC1162" i="14"/>
  <c r="AG1161" i="14"/>
  <c r="AB1161" i="14"/>
  <c r="AC1161" i="14"/>
  <c r="AG1160" i="14"/>
  <c r="AC1160" i="14"/>
  <c r="AB1160" i="14"/>
  <c r="AG1156" i="14"/>
  <c r="AC1156" i="14"/>
  <c r="AB1156" i="14"/>
  <c r="AG1137" i="14"/>
  <c r="AC1137" i="14"/>
  <c r="AB1137" i="14"/>
  <c r="AG1136" i="14"/>
  <c r="AC1136" i="14"/>
  <c r="AB1136" i="14"/>
  <c r="AG1135" i="14"/>
  <c r="AC1135" i="14"/>
  <c r="AB1135" i="14"/>
  <c r="AG1133" i="14"/>
  <c r="AC1133" i="14"/>
  <c r="AB1133" i="14"/>
  <c r="AG1111" i="14"/>
  <c r="AB1111" i="14"/>
  <c r="AG1110" i="14"/>
  <c r="AB1110" i="14"/>
  <c r="AC1110" i="14"/>
  <c r="AG1109" i="14"/>
  <c r="AB1109" i="14"/>
  <c r="AC1109" i="14"/>
  <c r="AG1108" i="14"/>
  <c r="AB1108" i="14"/>
  <c r="AC1108" i="14"/>
  <c r="AG1107" i="14"/>
  <c r="AC1107" i="14"/>
  <c r="AB1107" i="14"/>
  <c r="AG1106" i="14"/>
  <c r="AB1106" i="14"/>
  <c r="AG1105" i="14"/>
  <c r="AC1105" i="14"/>
  <c r="AG1104" i="14"/>
  <c r="AC1104" i="14"/>
  <c r="AB1104" i="14"/>
  <c r="AG1103" i="14"/>
  <c r="AB1103" i="14"/>
  <c r="AG1102" i="14"/>
  <c r="AC1102" i="14"/>
  <c r="AG1101" i="14"/>
  <c r="AB1101" i="14"/>
  <c r="AC1101" i="14"/>
  <c r="AG1100" i="14"/>
  <c r="AC1100" i="14"/>
  <c r="AB1100" i="14"/>
  <c r="AG1099" i="14"/>
  <c r="AB1099" i="14"/>
  <c r="AC1099" i="14"/>
  <c r="AG1098" i="14"/>
  <c r="AB1098" i="14"/>
  <c r="AC1098" i="14"/>
  <c r="AG1097" i="14"/>
  <c r="AC1097" i="14"/>
  <c r="AB1097" i="14"/>
  <c r="AG1096" i="14"/>
  <c r="AB1096" i="14"/>
  <c r="AC1096" i="14"/>
  <c r="AG1095" i="14"/>
  <c r="AB1095" i="14"/>
  <c r="AC1095" i="14"/>
  <c r="AG1094" i="14"/>
  <c r="AC1094" i="14"/>
  <c r="AB1094" i="14"/>
  <c r="AG1093" i="14"/>
  <c r="AB1093" i="14"/>
  <c r="AC1093" i="14"/>
  <c r="AG1091" i="14"/>
  <c r="AC1091" i="14"/>
  <c r="AG1090" i="14"/>
  <c r="AC1090" i="14"/>
  <c r="AB1090" i="14"/>
  <c r="AG1089" i="14"/>
  <c r="AC1089" i="14"/>
  <c r="AB1089" i="14"/>
  <c r="AG1088" i="14"/>
  <c r="AB1088" i="14"/>
  <c r="AC1088" i="14"/>
  <c r="AG1087" i="14"/>
  <c r="AC1087" i="14"/>
  <c r="AB1087" i="14"/>
  <c r="AG1086" i="14"/>
  <c r="AC1086" i="14"/>
  <c r="AG1085" i="14"/>
  <c r="AC1085" i="14"/>
  <c r="AB1085" i="14"/>
  <c r="AG1084" i="14"/>
  <c r="AB1084" i="14"/>
  <c r="AC1084" i="14"/>
  <c r="AG1083" i="14"/>
  <c r="AB1083" i="14"/>
  <c r="AC1083" i="14"/>
  <c r="AG1082" i="14"/>
  <c r="AB1082" i="14"/>
  <c r="AC1082" i="14"/>
  <c r="AG1081" i="14"/>
  <c r="AB1081" i="14"/>
  <c r="AG1080" i="14"/>
  <c r="AB1080" i="14"/>
  <c r="AC1080" i="14"/>
  <c r="AG1079" i="14"/>
  <c r="AB1079" i="14"/>
  <c r="AG1078" i="14"/>
  <c r="AB1078" i="14"/>
  <c r="AC1078" i="14"/>
  <c r="AG1077" i="14"/>
  <c r="AB1077" i="14"/>
  <c r="AC1077" i="14"/>
  <c r="AG1076" i="14"/>
  <c r="AB1076" i="14"/>
  <c r="AC1076" i="14"/>
  <c r="AG1075" i="14"/>
  <c r="AC1075" i="14"/>
  <c r="AB1075" i="14"/>
  <c r="AG1074" i="14"/>
  <c r="AC1074" i="14"/>
  <c r="AB1074" i="14"/>
  <c r="AG1073" i="14"/>
  <c r="AC1073" i="14"/>
  <c r="AB1073" i="14"/>
  <c r="AG1072" i="14"/>
  <c r="AB1072" i="14"/>
  <c r="AC1072" i="14"/>
  <c r="AG1071" i="14"/>
  <c r="AC1071" i="14"/>
  <c r="AB1071" i="14"/>
  <c r="AG1070" i="14"/>
  <c r="AB1070" i="14"/>
  <c r="AG1069" i="14"/>
  <c r="AB1069" i="14"/>
  <c r="AC1069" i="14"/>
  <c r="AG1068" i="14"/>
  <c r="AB1068" i="14"/>
  <c r="AC1068" i="14"/>
  <c r="AG1066" i="14"/>
  <c r="AC1066" i="14"/>
  <c r="AB1066" i="14"/>
  <c r="AG1065" i="14"/>
  <c r="AC1065" i="14"/>
  <c r="AB1065" i="14"/>
  <c r="AG1064" i="14"/>
  <c r="AB1064" i="14"/>
  <c r="AC1064" i="14"/>
  <c r="AG1063" i="14"/>
  <c r="AC1063" i="14"/>
  <c r="AB1063" i="14"/>
  <c r="AG1062" i="14"/>
  <c r="AB1062" i="14"/>
  <c r="AC1062" i="14"/>
  <c r="AG1061" i="14"/>
  <c r="AC1061" i="14"/>
  <c r="AB1061" i="14"/>
  <c r="AG1060" i="14"/>
  <c r="AB1060" i="14"/>
  <c r="AC1060" i="14"/>
  <c r="AG1058" i="14"/>
  <c r="AB1058" i="14"/>
  <c r="AG1057" i="14"/>
  <c r="AB1057" i="14"/>
  <c r="AG1054" i="14"/>
  <c r="AB1054" i="14"/>
  <c r="AG1053" i="14"/>
  <c r="AC1053" i="14"/>
  <c r="AB1053" i="14"/>
  <c r="AG1052" i="14"/>
  <c r="AC1052" i="14"/>
  <c r="AB1052" i="14"/>
  <c r="AG1051" i="14"/>
  <c r="AB1051" i="14"/>
  <c r="AC1051" i="14"/>
  <c r="AG1050" i="14"/>
  <c r="AC1050" i="14"/>
  <c r="AB1050" i="14"/>
  <c r="AG1049" i="14"/>
  <c r="AB1049" i="14"/>
  <c r="AC1049" i="14"/>
  <c r="AG1048" i="14"/>
  <c r="AB1048" i="14"/>
  <c r="AG1047" i="14"/>
  <c r="AB1047" i="14"/>
  <c r="AC1047" i="14"/>
  <c r="AG1046" i="14"/>
  <c r="AB1046" i="14"/>
  <c r="AC1046" i="14"/>
  <c r="AG1045" i="14"/>
  <c r="AC1045" i="14"/>
  <c r="AB1045" i="14"/>
  <c r="AG1044" i="14"/>
  <c r="AC1044" i="14"/>
  <c r="AB1044" i="14"/>
  <c r="AG1043" i="14"/>
  <c r="AC1043" i="14"/>
  <c r="AB1043" i="14"/>
  <c r="AG1042" i="14"/>
  <c r="AC1042" i="14"/>
  <c r="AB1042" i="14"/>
  <c r="AG1041" i="14"/>
  <c r="AC1041" i="14"/>
  <c r="AB1041" i="14"/>
  <c r="AG1040" i="14"/>
  <c r="AC1040" i="14"/>
  <c r="AB1040" i="14"/>
  <c r="AG1039" i="14"/>
  <c r="AC1039" i="14"/>
  <c r="AB1039" i="14"/>
  <c r="AG1038" i="14"/>
  <c r="AC1038" i="14"/>
  <c r="AB1038" i="14"/>
  <c r="AG1037" i="14"/>
  <c r="AB1037" i="14"/>
  <c r="AC1037" i="14"/>
  <c r="AG1035" i="14"/>
  <c r="AB1035" i="14"/>
  <c r="AC1035" i="14"/>
  <c r="AG1034" i="14"/>
  <c r="AC1034" i="14"/>
  <c r="AB1034" i="14"/>
  <c r="AG1033" i="14"/>
  <c r="AC1033" i="14"/>
  <c r="AG1032" i="14"/>
  <c r="AC1032" i="14"/>
  <c r="AB1032" i="14"/>
  <c r="AG1031" i="14"/>
  <c r="AB1031" i="14"/>
  <c r="AC1031" i="14"/>
  <c r="AG1030" i="14"/>
  <c r="AB1030" i="14"/>
  <c r="AG1029" i="14"/>
  <c r="AC1029" i="14"/>
  <c r="AB1029" i="14"/>
  <c r="AG1028" i="14"/>
  <c r="AC1028" i="14"/>
  <c r="AB1028" i="14"/>
  <c r="AG1027" i="14"/>
  <c r="AB1027" i="14"/>
  <c r="AC1027" i="14"/>
  <c r="AG1026" i="14"/>
  <c r="AB1026" i="14"/>
  <c r="AG1025" i="14"/>
  <c r="AB1025" i="14"/>
  <c r="AC1025" i="14"/>
  <c r="AG1024" i="14"/>
  <c r="AB1024" i="14"/>
  <c r="AC1024" i="14"/>
  <c r="AG1023" i="14"/>
  <c r="AC1023" i="14"/>
  <c r="AB1023" i="14"/>
  <c r="AG1022" i="14"/>
  <c r="AB1022" i="14"/>
  <c r="AC1022" i="14"/>
  <c r="AG1021" i="14"/>
  <c r="AB1021" i="14"/>
  <c r="AG1020" i="14"/>
  <c r="AB1020" i="14"/>
  <c r="AC1020" i="14"/>
  <c r="AG1019" i="14"/>
  <c r="AC1019" i="14"/>
  <c r="AB1019" i="14"/>
  <c r="AG1018" i="14"/>
  <c r="AC1018" i="14"/>
  <c r="AB1018" i="14"/>
  <c r="AG1017" i="14"/>
  <c r="AB1017" i="14"/>
  <c r="AG1016" i="14"/>
  <c r="AC1016" i="14"/>
  <c r="AB1016" i="14"/>
  <c r="AG1015" i="14"/>
  <c r="AB1015" i="14"/>
  <c r="AG1014" i="14"/>
  <c r="AB1014" i="14"/>
  <c r="AC1014" i="14"/>
  <c r="AG1013" i="14"/>
  <c r="AB1013" i="14"/>
  <c r="AG1011" i="14"/>
  <c r="AC1011" i="14"/>
  <c r="AB1011" i="14"/>
  <c r="AG1010" i="14"/>
  <c r="AC1010" i="14"/>
  <c r="AB1010" i="14"/>
  <c r="AG1009" i="14"/>
  <c r="AC1009" i="14"/>
  <c r="AB1009" i="14"/>
  <c r="AG1008" i="14"/>
  <c r="AB1008" i="14"/>
  <c r="AC1008" i="14"/>
  <c r="AG1007" i="14"/>
  <c r="AB1007" i="14"/>
  <c r="AG1005" i="14"/>
  <c r="AC1005" i="14"/>
  <c r="AB1005" i="14"/>
  <c r="AG1004" i="14"/>
  <c r="AC1004" i="14"/>
  <c r="AB1004" i="14"/>
  <c r="AG1003" i="14"/>
  <c r="AB1003" i="14"/>
  <c r="AC1003" i="14"/>
  <c r="AG1002" i="14"/>
  <c r="AC1002" i="14"/>
  <c r="AB1002" i="14"/>
  <c r="AG1001" i="14"/>
  <c r="AB1001" i="14"/>
  <c r="AG999" i="14"/>
  <c r="AB999" i="14"/>
  <c r="AG998" i="14"/>
  <c r="AC998" i="14"/>
  <c r="AG997" i="14"/>
  <c r="AC997" i="14"/>
  <c r="AB997" i="14"/>
  <c r="AG996" i="14"/>
  <c r="AB996" i="14"/>
  <c r="AC996" i="14"/>
  <c r="AG995" i="14"/>
  <c r="AB995" i="14"/>
  <c r="AG994" i="14"/>
  <c r="AB994" i="14"/>
  <c r="AC994" i="14"/>
  <c r="AG993" i="14"/>
  <c r="AC993" i="14"/>
  <c r="AB993" i="14"/>
  <c r="AG992" i="14"/>
  <c r="AC992" i="14"/>
  <c r="AB992" i="14"/>
  <c r="AG991" i="14"/>
  <c r="AB991" i="14"/>
  <c r="AC991" i="14"/>
  <c r="AG990" i="14"/>
  <c r="AC990" i="14"/>
  <c r="AB990" i="14"/>
  <c r="AG989" i="14"/>
  <c r="AB989" i="14"/>
  <c r="AC989" i="14"/>
  <c r="AG988" i="14"/>
  <c r="AB988" i="14"/>
  <c r="AC988" i="14"/>
  <c r="AG987" i="14"/>
  <c r="AB987" i="14"/>
  <c r="AC987" i="14"/>
  <c r="AG986" i="14"/>
  <c r="AC986" i="14"/>
  <c r="AB986" i="14"/>
  <c r="AG985" i="14"/>
  <c r="AB985" i="14"/>
  <c r="AC985" i="14"/>
  <c r="AG984" i="14"/>
  <c r="AB984" i="14"/>
  <c r="AC984" i="14"/>
  <c r="AG983" i="14"/>
  <c r="AB983" i="14"/>
  <c r="AG982" i="14"/>
  <c r="AC982" i="14"/>
  <c r="AB982" i="14"/>
  <c r="AG981" i="14"/>
  <c r="AB981" i="14"/>
  <c r="AG980" i="14"/>
  <c r="AB980" i="14"/>
  <c r="AC980" i="14"/>
  <c r="AG979" i="14"/>
  <c r="AB979" i="14"/>
  <c r="AG978" i="14"/>
  <c r="AC978" i="14"/>
  <c r="AB978" i="14"/>
  <c r="AG977" i="14"/>
  <c r="AB977" i="14"/>
  <c r="AG975" i="14"/>
  <c r="AB975" i="14"/>
  <c r="AC975" i="14"/>
  <c r="AG974" i="14"/>
  <c r="AB974" i="14"/>
  <c r="AG973" i="14"/>
  <c r="AB973" i="14"/>
  <c r="AG972" i="14"/>
  <c r="AB972" i="14"/>
  <c r="AG971" i="14"/>
  <c r="AB971" i="14"/>
  <c r="AC971" i="14"/>
  <c r="AG970" i="14"/>
  <c r="AB970" i="14"/>
  <c r="AC970" i="14"/>
  <c r="AG969" i="14"/>
  <c r="AC969" i="14"/>
  <c r="AB969" i="14"/>
  <c r="AG968" i="14"/>
  <c r="AB968" i="14"/>
  <c r="AC968" i="14"/>
  <c r="AG967" i="14"/>
  <c r="AC967" i="14"/>
  <c r="AB967" i="14"/>
  <c r="AG966" i="14"/>
  <c r="AB966" i="14"/>
  <c r="AC966" i="14"/>
  <c r="AG965" i="14"/>
  <c r="AB965" i="14"/>
  <c r="AC965" i="14"/>
  <c r="AG964" i="14"/>
  <c r="AC964" i="14"/>
  <c r="AB964" i="14"/>
  <c r="AG806" i="14"/>
  <c r="AB806" i="14"/>
  <c r="AC806" i="14"/>
  <c r="AG805" i="14"/>
  <c r="AB805" i="14"/>
  <c r="AC805" i="14"/>
  <c r="AG804" i="14"/>
  <c r="AB804" i="14"/>
  <c r="AG785" i="14"/>
  <c r="AB785" i="14"/>
  <c r="AC785" i="14"/>
  <c r="AG778" i="14"/>
  <c r="AB778" i="14"/>
  <c r="AG752" i="14"/>
  <c r="AB752" i="14"/>
  <c r="AC752" i="14"/>
  <c r="AG724" i="14"/>
  <c r="AB724" i="14"/>
  <c r="AC724" i="14"/>
  <c r="AG721" i="14"/>
  <c r="AC721" i="14"/>
  <c r="AB721" i="14"/>
  <c r="AG720" i="14"/>
  <c r="AB720" i="14"/>
  <c r="AC720" i="14"/>
  <c r="AG719" i="14"/>
  <c r="AB719" i="14"/>
  <c r="AG714" i="14"/>
  <c r="AB714" i="14"/>
  <c r="AC714" i="14"/>
  <c r="AG713" i="14"/>
  <c r="AB713" i="14"/>
  <c r="AC713" i="14"/>
  <c r="AG711" i="14"/>
  <c r="AC711" i="14"/>
  <c r="AB711" i="14"/>
  <c r="AG704" i="14"/>
  <c r="AB704" i="14"/>
  <c r="AC704" i="14"/>
  <c r="AG702" i="14"/>
  <c r="AC702" i="14"/>
  <c r="AG679" i="14"/>
  <c r="AB679" i="14"/>
  <c r="AC679" i="14"/>
  <c r="AG675" i="14"/>
  <c r="AC675" i="14"/>
  <c r="AB675" i="14"/>
  <c r="AG661" i="14"/>
  <c r="AC661" i="14"/>
  <c r="AB661" i="14"/>
  <c r="AC656" i="14"/>
  <c r="AB656" i="14"/>
  <c r="AG649" i="14"/>
  <c r="AB649" i="14"/>
  <c r="AC649" i="14"/>
  <c r="AC626" i="14"/>
  <c r="AB626" i="14"/>
  <c r="AG612" i="14"/>
  <c r="AB612" i="14"/>
  <c r="AC612" i="14"/>
  <c r="AG581" i="14"/>
  <c r="AC581" i="14"/>
  <c r="AB581" i="14"/>
  <c r="AG578" i="14"/>
  <c r="AB578" i="14"/>
  <c r="AG577" i="14"/>
  <c r="AC577" i="14"/>
  <c r="AG575" i="14"/>
  <c r="AC575" i="14"/>
  <c r="AB575" i="14"/>
  <c r="AG574" i="14"/>
  <c r="AB574" i="14"/>
  <c r="AC574" i="14"/>
  <c r="AG573" i="14"/>
  <c r="AB573" i="14"/>
  <c r="AG572" i="14"/>
  <c r="AC572" i="14"/>
  <c r="AB572" i="14"/>
  <c r="AG571" i="14"/>
  <c r="AC571" i="14"/>
  <c r="AB571" i="14"/>
  <c r="AG567" i="14"/>
  <c r="AB567" i="14"/>
  <c r="AC567" i="14"/>
  <c r="AG545" i="14"/>
  <c r="AB545" i="14"/>
  <c r="AC545" i="14"/>
  <c r="AG521" i="14"/>
  <c r="AB521" i="14"/>
  <c r="AG517" i="14"/>
  <c r="AB517" i="14"/>
  <c r="AC517" i="14"/>
  <c r="AG510" i="14"/>
  <c r="AB510" i="14"/>
  <c r="AC510" i="14"/>
  <c r="AG509" i="14"/>
  <c r="AB509" i="14"/>
  <c r="AG508" i="14"/>
  <c r="AC508" i="14"/>
  <c r="AB508" i="14"/>
  <c r="AG507" i="14"/>
  <c r="AC507" i="14"/>
  <c r="AB507" i="14"/>
  <c r="AG506" i="14"/>
  <c r="AB506" i="14"/>
  <c r="AC506" i="14"/>
  <c r="AG505" i="14"/>
  <c r="AB505" i="14"/>
  <c r="AC505" i="14"/>
  <c r="AC504" i="14"/>
  <c r="AB504" i="14"/>
  <c r="AG503" i="14"/>
  <c r="AC503" i="14"/>
  <c r="AB503" i="14"/>
  <c r="AG502" i="14"/>
  <c r="AC502" i="14"/>
  <c r="AB502" i="14"/>
  <c r="AG501" i="14"/>
  <c r="AC501" i="14"/>
  <c r="AB501" i="14"/>
  <c r="AG500" i="14"/>
  <c r="AB500" i="14"/>
  <c r="AC500" i="14"/>
  <c r="AG499" i="14"/>
  <c r="AB499" i="14"/>
  <c r="AG498" i="14"/>
  <c r="AC498" i="14"/>
  <c r="AB498" i="14"/>
  <c r="AG496" i="14"/>
  <c r="AB496" i="14"/>
  <c r="AC496" i="14"/>
  <c r="AG495" i="14"/>
  <c r="AB495" i="14"/>
  <c r="AG494" i="14"/>
  <c r="AB494" i="14"/>
  <c r="AC494" i="14"/>
  <c r="AG493" i="14"/>
  <c r="AB493" i="14"/>
  <c r="AC493" i="14"/>
  <c r="AG492" i="14"/>
  <c r="AB492" i="14"/>
  <c r="AC492" i="14"/>
  <c r="AG491" i="14"/>
  <c r="AC491" i="14"/>
  <c r="AB491" i="14"/>
  <c r="AG490" i="14"/>
  <c r="AB490" i="14"/>
  <c r="AC490" i="14"/>
  <c r="AG489" i="14"/>
  <c r="AB489" i="14"/>
  <c r="AC489" i="14"/>
  <c r="AG488" i="14"/>
  <c r="AB488" i="14"/>
  <c r="AC488" i="14"/>
  <c r="AG487" i="14"/>
  <c r="AB487" i="14"/>
  <c r="AC487" i="14"/>
  <c r="AG486" i="14"/>
  <c r="AB486" i="14"/>
  <c r="AC486" i="14"/>
  <c r="AG485" i="14"/>
  <c r="AC485" i="14"/>
  <c r="AB485" i="14"/>
  <c r="AG484" i="14"/>
  <c r="AB484" i="14"/>
  <c r="AG483" i="14"/>
  <c r="AB483" i="14"/>
  <c r="AG482" i="14"/>
  <c r="AB482" i="14"/>
  <c r="AG481" i="14"/>
  <c r="AB481" i="14"/>
  <c r="AC481" i="14"/>
  <c r="AG480" i="14"/>
  <c r="AB480" i="14"/>
  <c r="AG479" i="14"/>
  <c r="AB479" i="14"/>
  <c r="AB478" i="14"/>
  <c r="AC478" i="14"/>
  <c r="AG477" i="14"/>
  <c r="AB477" i="14"/>
  <c r="AC477" i="14"/>
  <c r="AG476" i="14"/>
  <c r="AC476" i="14"/>
  <c r="AB476" i="14"/>
  <c r="AG475" i="14"/>
  <c r="AC475" i="14"/>
  <c r="AB475" i="14"/>
  <c r="AG474" i="14"/>
  <c r="AB474" i="14"/>
  <c r="AG473" i="14"/>
  <c r="AC473" i="14"/>
  <c r="AB473" i="14"/>
  <c r="AG472" i="14"/>
  <c r="AB472" i="14"/>
  <c r="AC472" i="14"/>
  <c r="AG471" i="14"/>
  <c r="AC471" i="14"/>
  <c r="AB471" i="14"/>
  <c r="AG470" i="14"/>
  <c r="AB470" i="14"/>
  <c r="AC470" i="14"/>
  <c r="AG469" i="14"/>
  <c r="AB469" i="14"/>
  <c r="AG468" i="14"/>
  <c r="AB468" i="14"/>
  <c r="AC468" i="14"/>
  <c r="AG467" i="14"/>
  <c r="AC467" i="14"/>
  <c r="AG466" i="14"/>
  <c r="AB466" i="14"/>
  <c r="AC466" i="14"/>
  <c r="AG465" i="14"/>
  <c r="AC465" i="14"/>
  <c r="AB465" i="14"/>
  <c r="AG464" i="14"/>
  <c r="AC464" i="14"/>
  <c r="AB464" i="14"/>
  <c r="AG463" i="14"/>
  <c r="AB463" i="14"/>
  <c r="AC463" i="14"/>
  <c r="AG462" i="14"/>
  <c r="AC462" i="14"/>
  <c r="AB462" i="14"/>
  <c r="AG461" i="14"/>
  <c r="AB461" i="14"/>
  <c r="AC461" i="14"/>
  <c r="AG460" i="14"/>
  <c r="AC460" i="14"/>
  <c r="AB460" i="14"/>
  <c r="AG459" i="14"/>
  <c r="AB459" i="14"/>
  <c r="AC459" i="14"/>
  <c r="AG458" i="14"/>
  <c r="AB458" i="14"/>
  <c r="AG457" i="14"/>
  <c r="AC457" i="14"/>
  <c r="AB457" i="14"/>
  <c r="AG353" i="14"/>
  <c r="AB353" i="14"/>
  <c r="AC353" i="14"/>
  <c r="AG334" i="14"/>
  <c r="AC334" i="14"/>
  <c r="AB334" i="14"/>
  <c r="AG322" i="14"/>
  <c r="AB322" i="14"/>
  <c r="AC322" i="14"/>
  <c r="AG317" i="14"/>
  <c r="AC317" i="14"/>
  <c r="AB317" i="14"/>
  <c r="AG316" i="14"/>
  <c r="AB316" i="14"/>
  <c r="AC316" i="14"/>
  <c r="AG309" i="14"/>
  <c r="AB309" i="14"/>
  <c r="AC309" i="14"/>
  <c r="AB306" i="14"/>
  <c r="AC306" i="14"/>
  <c r="AG299" i="14"/>
  <c r="AB299" i="14"/>
  <c r="AG298" i="14"/>
  <c r="AB298" i="14"/>
  <c r="AG297" i="14"/>
  <c r="AC297" i="14"/>
  <c r="AB297" i="14"/>
  <c r="AG296" i="14"/>
  <c r="AB296" i="14"/>
  <c r="AC296" i="14"/>
  <c r="AG295" i="14"/>
  <c r="AC295" i="14"/>
  <c r="AB295" i="14"/>
  <c r="AG294" i="14"/>
  <c r="AB294" i="14"/>
  <c r="AC294" i="14"/>
  <c r="AG293" i="14"/>
  <c r="AB293" i="14"/>
  <c r="AG292" i="14"/>
  <c r="AC292" i="14"/>
  <c r="AB292" i="14"/>
  <c r="AG290" i="14"/>
  <c r="AC290" i="14"/>
  <c r="AB290" i="14"/>
  <c r="AG289" i="14"/>
  <c r="AB289" i="14"/>
  <c r="AC289" i="14"/>
  <c r="AG288" i="14"/>
  <c r="AB288" i="14"/>
  <c r="AC288" i="14"/>
  <c r="AG287" i="14"/>
  <c r="AB287" i="14"/>
  <c r="AG286" i="14"/>
  <c r="AB286" i="14"/>
  <c r="AG285" i="14"/>
  <c r="AB285" i="14"/>
  <c r="AC285" i="14"/>
  <c r="AG284" i="14"/>
  <c r="AB284" i="14"/>
  <c r="AC284" i="14"/>
  <c r="AG283" i="14"/>
  <c r="AC283" i="14"/>
  <c r="AB283" i="14"/>
  <c r="AG282" i="14"/>
  <c r="AB282" i="14"/>
  <c r="AC282" i="14"/>
  <c r="AG281" i="14"/>
  <c r="AB281" i="14"/>
  <c r="AC281" i="14"/>
  <c r="AG279" i="14"/>
  <c r="AB279" i="14"/>
  <c r="AG278" i="14"/>
  <c r="AB278" i="14"/>
  <c r="AC278" i="14"/>
  <c r="AG277" i="14"/>
  <c r="AC277" i="14"/>
  <c r="AB277" i="14"/>
  <c r="AG276" i="14"/>
  <c r="AB276" i="14"/>
  <c r="AG275" i="14"/>
  <c r="AB275" i="14"/>
  <c r="AG274" i="14"/>
  <c r="AC274" i="14"/>
  <c r="AB274" i="14"/>
  <c r="AG273" i="14"/>
  <c r="AC273" i="14"/>
  <c r="AB273" i="14"/>
  <c r="AG272" i="14"/>
  <c r="AB272" i="14"/>
  <c r="AC272" i="14"/>
  <c r="AG270" i="14"/>
  <c r="AB270" i="14"/>
  <c r="AG269" i="14"/>
  <c r="AB269" i="14"/>
  <c r="AG268" i="14"/>
  <c r="AB268" i="14"/>
  <c r="AC268" i="14"/>
  <c r="AG267" i="14"/>
  <c r="AB267" i="14"/>
  <c r="AC267" i="14"/>
  <c r="AG266" i="14"/>
  <c r="AB266" i="14"/>
  <c r="AG265" i="14"/>
  <c r="AB265" i="14"/>
  <c r="AC265" i="14"/>
  <c r="AG264" i="14"/>
  <c r="AC264" i="14"/>
  <c r="AB264" i="14"/>
  <c r="AG263" i="14"/>
  <c r="AB263" i="14"/>
  <c r="AC263" i="14"/>
  <c r="AG262" i="14"/>
  <c r="AC262" i="14"/>
  <c r="AB262" i="14"/>
  <c r="AG261" i="14"/>
  <c r="AB261" i="14"/>
  <c r="AG260" i="14"/>
  <c r="AB260" i="14"/>
  <c r="AC260" i="14"/>
  <c r="AG259" i="14"/>
  <c r="AC259" i="14"/>
  <c r="AB259" i="14"/>
  <c r="AG258" i="14"/>
  <c r="AB258" i="14"/>
  <c r="AC258" i="14"/>
  <c r="AG257" i="14"/>
  <c r="AC257" i="14"/>
  <c r="AB257" i="14"/>
  <c r="AG256" i="14"/>
  <c r="AB256" i="14"/>
  <c r="AG255" i="14"/>
  <c r="AB255" i="14"/>
  <c r="AC255" i="14"/>
  <c r="AG254" i="14"/>
  <c r="AC254" i="14"/>
  <c r="AB254" i="14"/>
  <c r="AG253" i="14"/>
  <c r="AB253" i="14"/>
  <c r="AC253" i="14"/>
  <c r="AG250" i="14"/>
  <c r="AB250" i="14"/>
  <c r="AC250" i="14"/>
  <c r="AG246" i="14"/>
  <c r="AC246" i="14"/>
  <c r="AB246" i="14"/>
  <c r="AG211" i="14"/>
  <c r="AC211" i="14"/>
  <c r="AB211" i="14"/>
  <c r="AG200" i="14"/>
  <c r="AC200" i="14"/>
  <c r="AB200" i="14"/>
  <c r="AG193" i="14"/>
  <c r="AC193" i="14"/>
  <c r="AB193" i="14"/>
  <c r="AG190" i="14"/>
  <c r="AB190" i="14"/>
  <c r="AC190" i="14"/>
  <c r="AC189" i="14"/>
  <c r="AB189" i="14"/>
  <c r="AG175" i="14"/>
  <c r="AB175" i="14"/>
  <c r="AG174" i="14"/>
  <c r="AB174" i="14"/>
  <c r="AC174" i="14"/>
  <c r="AG154" i="14"/>
  <c r="AC154" i="14"/>
  <c r="AB154" i="14"/>
  <c r="AG142" i="14"/>
  <c r="AB142" i="14"/>
  <c r="AC142" i="14"/>
  <c r="AG120" i="14"/>
  <c r="AB120" i="14"/>
  <c r="AG119" i="14"/>
  <c r="AC119" i="14"/>
  <c r="AB119" i="14"/>
  <c r="AG105" i="14"/>
  <c r="AB105" i="14"/>
  <c r="AC105" i="14"/>
  <c r="AG85" i="14"/>
  <c r="AC85" i="14"/>
  <c r="AB85" i="14"/>
  <c r="AG82" i="14"/>
  <c r="AB82" i="14"/>
  <c r="AG76" i="14"/>
  <c r="AB76" i="14"/>
  <c r="AC76" i="14"/>
  <c r="AG30" i="14"/>
  <c r="AB30" i="14"/>
  <c r="AG27" i="14"/>
  <c r="AB27" i="14"/>
  <c r="AG26" i="14"/>
  <c r="AB26" i="14"/>
  <c r="AG25" i="14"/>
  <c r="AB25" i="14"/>
  <c r="AC25" i="14"/>
  <c r="AG23" i="14"/>
  <c r="AB23" i="14"/>
  <c r="AG22" i="14"/>
  <c r="AB22" i="14"/>
  <c r="AG20" i="14"/>
  <c r="AC20" i="14"/>
  <c r="AB20" i="14"/>
  <c r="H37" i="1"/>
  <c r="D37" i="1"/>
  <c r="AG123" i="14"/>
  <c r="AG2381" i="14"/>
  <c r="AG2169" i="14"/>
  <c r="AG2128" i="14"/>
  <c r="AG118" i="14"/>
  <c r="AG728" i="14"/>
  <c r="AG670" i="14"/>
  <c r="AG657" i="14"/>
  <c r="E38" i="1"/>
  <c r="AG868" i="14"/>
  <c r="AG678" i="14"/>
  <c r="AG665" i="14"/>
  <c r="AG656" i="14"/>
  <c r="AG626" i="14"/>
  <c r="AG550" i="14"/>
  <c r="AG402" i="14"/>
  <c r="AG395" i="14"/>
  <c r="AG369" i="14"/>
  <c r="AG364" i="14"/>
  <c r="AG300" i="14"/>
  <c r="AG188" i="14"/>
  <c r="AG654" i="14"/>
  <c r="AG2472" i="14"/>
  <c r="AC2472" i="14"/>
  <c r="AG2471" i="14"/>
  <c r="AB2471" i="14"/>
  <c r="AG2468" i="14"/>
  <c r="AC2468" i="14"/>
  <c r="AG2467" i="14"/>
  <c r="AB2467" i="14"/>
  <c r="AG2466" i="14"/>
  <c r="AB2466" i="14"/>
  <c r="AC2466" i="14"/>
  <c r="AG2465" i="14"/>
  <c r="AC2465" i="14"/>
  <c r="AB2465" i="14"/>
  <c r="AG2464" i="14"/>
  <c r="AB2464" i="14"/>
  <c r="AC2464" i="14"/>
  <c r="AG2463" i="14"/>
  <c r="AC2463" i="14"/>
  <c r="AB2463" i="14"/>
  <c r="AG2462" i="14"/>
  <c r="AC2462" i="14"/>
  <c r="AB2462" i="14"/>
  <c r="AG2461" i="14"/>
  <c r="AC2461" i="14"/>
  <c r="AB2461" i="14"/>
  <c r="AG2460" i="14"/>
  <c r="AC2460" i="14"/>
  <c r="AB2460" i="14"/>
  <c r="AG2459" i="14"/>
  <c r="AB2459" i="14"/>
  <c r="AC2459" i="14"/>
  <c r="AG2458" i="14"/>
  <c r="AC2458" i="14"/>
  <c r="AB2458" i="14"/>
  <c r="AG2457" i="14"/>
  <c r="AC2457" i="14"/>
  <c r="AB2457" i="14"/>
  <c r="AG2456" i="14"/>
  <c r="AB2456" i="14"/>
  <c r="AG2455" i="14"/>
  <c r="AB2455" i="14"/>
  <c r="AG2453" i="14"/>
  <c r="AC2453" i="14"/>
  <c r="AB2453" i="14"/>
  <c r="AG2452" i="14"/>
  <c r="AB2452" i="14"/>
  <c r="AC2452" i="14"/>
  <c r="AG2451" i="14"/>
  <c r="AB2451" i="14"/>
  <c r="AC2451" i="14"/>
  <c r="AG2449" i="14"/>
  <c r="AC2449" i="14"/>
  <c r="AB2449" i="14"/>
  <c r="AG2448" i="14"/>
  <c r="AC2448" i="14"/>
  <c r="AB2448" i="14"/>
  <c r="AG2447" i="14"/>
  <c r="AB2447" i="14"/>
  <c r="AC2447" i="14"/>
  <c r="AG2446" i="14"/>
  <c r="AB2446" i="14"/>
  <c r="AC2446" i="14"/>
  <c r="AG2445" i="14"/>
  <c r="AC2445" i="14"/>
  <c r="AB2445" i="14"/>
  <c r="AG2444" i="14"/>
  <c r="AB2444" i="14"/>
  <c r="AC2444" i="14"/>
  <c r="AG2443" i="14"/>
  <c r="AC2443" i="14"/>
  <c r="AG2441" i="14"/>
  <c r="AB2441" i="14"/>
  <c r="AC2441" i="14"/>
  <c r="AG2439" i="14"/>
  <c r="AC2439" i="14"/>
  <c r="AG2438" i="14"/>
  <c r="AB2438" i="14"/>
  <c r="AC2438" i="14"/>
  <c r="AG2437" i="14"/>
  <c r="AC2437" i="14"/>
  <c r="AB2437" i="14"/>
  <c r="AG2436" i="14"/>
  <c r="AC2436" i="14"/>
  <c r="AB2436" i="14"/>
  <c r="AG2435" i="14"/>
  <c r="AC2435" i="14"/>
  <c r="AB2435" i="14"/>
  <c r="AG2434" i="14"/>
  <c r="AC2434" i="14"/>
  <c r="AB2434" i="14"/>
  <c r="AG2433" i="14"/>
  <c r="AC2433" i="14"/>
  <c r="AG2432" i="14"/>
  <c r="AB2432" i="14"/>
  <c r="AC2432" i="14"/>
  <c r="AG2430" i="14"/>
  <c r="AB2430" i="14"/>
  <c r="AC2430" i="14"/>
  <c r="AG2429" i="14"/>
  <c r="AB2429" i="14"/>
  <c r="AG2428" i="14"/>
  <c r="AC2428" i="14"/>
  <c r="AB2428" i="14"/>
  <c r="AG2427" i="14"/>
  <c r="AC2427" i="14"/>
  <c r="AG2426" i="14"/>
  <c r="AC2426" i="14"/>
  <c r="AB2426" i="14"/>
  <c r="AG2425" i="14"/>
  <c r="AB2425" i="14"/>
  <c r="AC2425" i="14"/>
  <c r="AG2424" i="14"/>
  <c r="AC2424" i="14"/>
  <c r="AG2423" i="14"/>
  <c r="AC2423" i="14"/>
  <c r="AG2422" i="14"/>
  <c r="AB2422" i="14"/>
  <c r="AC2422" i="14"/>
  <c r="AG2421" i="14"/>
  <c r="AB2421" i="14"/>
  <c r="AC2421" i="14"/>
  <c r="AG2420" i="14"/>
  <c r="AB2420" i="14"/>
  <c r="AC2420" i="14"/>
  <c r="AG2419" i="14"/>
  <c r="AB2419" i="14"/>
  <c r="AG2418" i="14"/>
  <c r="AB2418" i="14"/>
  <c r="AC2418" i="14"/>
  <c r="AG2417" i="14"/>
  <c r="AC2417" i="14"/>
  <c r="AB2417" i="14"/>
  <c r="AG2416" i="14"/>
  <c r="AB2416" i="14"/>
  <c r="AG2415" i="14"/>
  <c r="AC2415" i="14"/>
  <c r="AB2415" i="14"/>
  <c r="AG2414" i="14"/>
  <c r="AC2414" i="14"/>
  <c r="AB2414" i="14"/>
  <c r="AG2413" i="14"/>
  <c r="AC2413" i="14"/>
  <c r="AG2412" i="14"/>
  <c r="AB2412" i="14"/>
  <c r="AC2412" i="14"/>
  <c r="AG2411" i="14"/>
  <c r="AC2411" i="14"/>
  <c r="AB2411" i="14"/>
  <c r="AG2410" i="14"/>
  <c r="AB2410" i="14"/>
  <c r="AC2410" i="14"/>
  <c r="AG2409" i="14"/>
  <c r="AB2409" i="14"/>
  <c r="AC2409" i="14"/>
  <c r="AG2408" i="14"/>
  <c r="AC2408" i="14"/>
  <c r="AG2407" i="14"/>
  <c r="AC2407" i="14"/>
  <c r="AB2407" i="14"/>
  <c r="AG2406" i="14"/>
  <c r="AB2406" i="14"/>
  <c r="AC2406" i="14"/>
  <c r="AG2405" i="14"/>
  <c r="AC2405" i="14"/>
  <c r="AB2405" i="14"/>
  <c r="AG2404" i="14"/>
  <c r="AB2404" i="14"/>
  <c r="AC2404" i="14"/>
  <c r="AG2403" i="14"/>
  <c r="AB2403" i="14"/>
  <c r="AC2403" i="14"/>
  <c r="AG2402" i="14"/>
  <c r="AC2402" i="14"/>
  <c r="AB2402" i="14"/>
  <c r="AG2401" i="14"/>
  <c r="AC2401" i="14"/>
  <c r="AB2401" i="14"/>
  <c r="AG2400" i="14"/>
  <c r="AC2400" i="14"/>
  <c r="AB2400" i="14"/>
  <c r="AG2399" i="14"/>
  <c r="AC2399" i="14"/>
  <c r="AB2399" i="14"/>
  <c r="AG2398" i="14"/>
  <c r="AB2398" i="14"/>
  <c r="AG2397" i="14"/>
  <c r="AC2397" i="14"/>
  <c r="AB2397" i="14"/>
  <c r="AG2396" i="14"/>
  <c r="AC2396" i="14"/>
  <c r="AB2396" i="14"/>
  <c r="AG2395" i="14"/>
  <c r="AB2395" i="14"/>
  <c r="AC2395" i="14"/>
  <c r="AG2394" i="14"/>
  <c r="AC2394" i="14"/>
  <c r="AB2394" i="14"/>
  <c r="AG2393" i="14"/>
  <c r="AC2393" i="14"/>
  <c r="AB2393" i="14"/>
  <c r="AG2391" i="14"/>
  <c r="AC2391" i="14"/>
  <c r="AB2391" i="14"/>
  <c r="AG2390" i="14"/>
  <c r="AC2390" i="14"/>
  <c r="AB2390" i="14"/>
  <c r="AG2389" i="14"/>
  <c r="AB2389" i="14"/>
  <c r="AC2389" i="14"/>
  <c r="AG2388" i="14"/>
  <c r="AC2388" i="14"/>
  <c r="AB2388" i="14"/>
  <c r="AG2386" i="14"/>
  <c r="AC2386" i="14"/>
  <c r="AG2385" i="14"/>
  <c r="AC2385" i="14"/>
  <c r="AB2385" i="14"/>
  <c r="AG2384" i="14"/>
  <c r="AB2384" i="14"/>
  <c r="AG2383" i="14"/>
  <c r="AB2383" i="14"/>
  <c r="AC2383" i="14"/>
  <c r="AG2382" i="14"/>
  <c r="AC2382" i="14"/>
  <c r="AB2382" i="14"/>
  <c r="AG2380" i="14"/>
  <c r="AC2380" i="14"/>
  <c r="AB2380" i="14"/>
  <c r="AG2379" i="14"/>
  <c r="AB2379" i="14"/>
  <c r="AC2379" i="14"/>
  <c r="AG2378" i="14"/>
  <c r="AB2378" i="14"/>
  <c r="AG2377" i="14"/>
  <c r="AB2377" i="14"/>
  <c r="AG2376" i="14"/>
  <c r="AB2376" i="14"/>
  <c r="AC2376" i="14"/>
  <c r="AG2375" i="14"/>
  <c r="AB2375" i="14"/>
  <c r="AC2375" i="14"/>
  <c r="AG2374" i="14"/>
  <c r="AC2374" i="14"/>
  <c r="AB2374" i="14"/>
  <c r="AG2373" i="14"/>
  <c r="AC2373" i="14"/>
  <c r="AB2373" i="14"/>
  <c r="AG2371" i="14"/>
  <c r="AB2371" i="14"/>
  <c r="AG2370" i="14"/>
  <c r="AB2370" i="14"/>
  <c r="AG2369" i="14"/>
  <c r="AC2369" i="14"/>
  <c r="AG2368" i="14"/>
  <c r="AC2368" i="14"/>
  <c r="AB2368" i="14"/>
  <c r="AG2367" i="14"/>
  <c r="AB2367" i="14"/>
  <c r="AC2367" i="14"/>
  <c r="AG2366" i="14"/>
  <c r="AB2366" i="14"/>
  <c r="AC2366" i="14"/>
  <c r="AG2365" i="14"/>
  <c r="AC2365" i="14"/>
  <c r="AB2365" i="14"/>
  <c r="AG2364" i="14"/>
  <c r="AB2364" i="14"/>
  <c r="AC2364" i="14"/>
  <c r="AG2363" i="14"/>
  <c r="AC2363" i="14"/>
  <c r="AB2363" i="14"/>
  <c r="AG2362" i="14"/>
  <c r="AB2362" i="14"/>
  <c r="AC2362" i="14"/>
  <c r="AG2361" i="14"/>
  <c r="AC2361" i="14"/>
  <c r="AB2361" i="14"/>
  <c r="AG2360" i="14"/>
  <c r="AB2360" i="14"/>
  <c r="AC2360" i="14"/>
  <c r="AG2359" i="14"/>
  <c r="AB2359" i="14"/>
  <c r="AC2359" i="14"/>
  <c r="AG2358" i="14"/>
  <c r="AB2358" i="14"/>
  <c r="AC2358" i="14"/>
  <c r="AG2357" i="14"/>
  <c r="AB2357" i="14"/>
  <c r="AC2357" i="14"/>
  <c r="AG2356" i="14"/>
  <c r="AB2356" i="14"/>
  <c r="AC2356" i="14"/>
  <c r="AG2354" i="14"/>
  <c r="AC2354" i="14"/>
  <c r="AB2354" i="14"/>
  <c r="AG2353" i="14"/>
  <c r="AB2353" i="14"/>
  <c r="AG2352" i="14"/>
  <c r="AC2352" i="14"/>
  <c r="AB2352" i="14"/>
  <c r="AG2351" i="14"/>
  <c r="AC2351" i="14"/>
  <c r="AB2351" i="14"/>
  <c r="AG2350" i="14"/>
  <c r="AC2350" i="14"/>
  <c r="AB2350" i="14"/>
  <c r="AG2346" i="14"/>
  <c r="AB2346" i="14"/>
  <c r="AC2346" i="14"/>
  <c r="AG2345" i="14"/>
  <c r="AC2345" i="14"/>
  <c r="AB2345" i="14"/>
  <c r="AG2344" i="14"/>
  <c r="AC2344" i="14"/>
  <c r="AB2344" i="14"/>
  <c r="AG2343" i="14"/>
  <c r="AC2343" i="14"/>
  <c r="AB2343" i="14"/>
  <c r="AG2342" i="14"/>
  <c r="AB2342" i="14"/>
  <c r="AC2342" i="14"/>
  <c r="AG2341" i="14"/>
  <c r="AB2341" i="14"/>
  <c r="AC2341" i="14"/>
  <c r="AG2340" i="14"/>
  <c r="AC2340" i="14"/>
  <c r="AB2340" i="14"/>
  <c r="AG2339" i="14"/>
  <c r="AB2339" i="14"/>
  <c r="AC2339" i="14"/>
  <c r="AG2338" i="14"/>
  <c r="AB2338" i="14"/>
  <c r="AC2338" i="14"/>
  <c r="AG2337" i="14"/>
  <c r="AB2337" i="14"/>
  <c r="AC2337" i="14"/>
  <c r="AG2336" i="14"/>
  <c r="AC2336" i="14"/>
  <c r="AB2336" i="14"/>
  <c r="AG2335" i="14"/>
  <c r="AC2335" i="14"/>
  <c r="AB2335" i="14"/>
  <c r="AG2334" i="14"/>
  <c r="AC2334" i="14"/>
  <c r="AB2334" i="14"/>
  <c r="AG2333" i="14"/>
  <c r="AC2333" i="14"/>
  <c r="AB2333" i="14"/>
  <c r="AG2332" i="14"/>
  <c r="AB2332" i="14"/>
  <c r="AC2332" i="14"/>
  <c r="AG2331" i="14"/>
  <c r="AC2331" i="14"/>
  <c r="AB2331" i="14"/>
  <c r="AG2330" i="14"/>
  <c r="AB2330" i="14"/>
  <c r="AC2330" i="14"/>
  <c r="AG2329" i="14"/>
  <c r="AC2329" i="14"/>
  <c r="AB2329" i="14"/>
  <c r="AG2328" i="14"/>
  <c r="AB2328" i="14"/>
  <c r="AC2328" i="14"/>
  <c r="AG2327" i="14"/>
  <c r="AB2327" i="14"/>
  <c r="AC2327" i="14"/>
  <c r="AG2326" i="14"/>
  <c r="AC2326" i="14"/>
  <c r="AG2325" i="14"/>
  <c r="AC2325" i="14"/>
  <c r="AB2325" i="14"/>
  <c r="AG2324" i="14"/>
  <c r="AC2324" i="14"/>
  <c r="AB2324" i="14"/>
  <c r="AG2323" i="14"/>
  <c r="AC2323" i="14"/>
  <c r="AB2323" i="14"/>
  <c r="AG2322" i="14"/>
  <c r="AC2322" i="14"/>
  <c r="AG2321" i="14"/>
  <c r="AB2321" i="14"/>
  <c r="AC2321" i="14"/>
  <c r="AG2320" i="14"/>
  <c r="AC2320" i="14"/>
  <c r="AB2320" i="14"/>
  <c r="AG2319" i="14"/>
  <c r="AC2319" i="14"/>
  <c r="AB2319" i="14"/>
  <c r="AG2318" i="14"/>
  <c r="AB2318" i="14"/>
  <c r="AC2318" i="14"/>
  <c r="AG2317" i="14"/>
  <c r="AB2317" i="14"/>
  <c r="AG2316" i="14"/>
  <c r="AC2316" i="14"/>
  <c r="AB2316" i="14"/>
  <c r="AG2315" i="14"/>
  <c r="AC2315" i="14"/>
  <c r="AB2315" i="14"/>
  <c r="AG2314" i="14"/>
  <c r="AC2314" i="14"/>
  <c r="AB2314" i="14"/>
  <c r="AG2313" i="14"/>
  <c r="AC2313" i="14"/>
  <c r="AB2313" i="14"/>
  <c r="AG2312" i="14"/>
  <c r="AB2312" i="14"/>
  <c r="AC2312" i="14"/>
  <c r="AG2311" i="14"/>
  <c r="AB2311" i="14"/>
  <c r="AC2311" i="14"/>
  <c r="AG2310" i="14"/>
  <c r="AB2310" i="14"/>
  <c r="AC2310" i="14"/>
  <c r="AG2309" i="14"/>
  <c r="AC2309" i="14"/>
  <c r="AB2309" i="14"/>
  <c r="AG2308" i="14"/>
  <c r="AC2308" i="14"/>
  <c r="AB2308" i="14"/>
  <c r="AG2307" i="14"/>
  <c r="AB2307" i="14"/>
  <c r="AC2307" i="14"/>
  <c r="AG2306" i="14"/>
  <c r="AC2306" i="14"/>
  <c r="AG2305" i="14"/>
  <c r="AB2305" i="14"/>
  <c r="AC2305" i="14"/>
  <c r="AG2303" i="14"/>
  <c r="AB2303" i="14"/>
  <c r="AG2302" i="14"/>
  <c r="AC2302" i="14"/>
  <c r="AB2302" i="14"/>
  <c r="AG2301" i="14"/>
  <c r="AC2301" i="14"/>
  <c r="AB2301" i="14"/>
  <c r="AG2300" i="14"/>
  <c r="AC2300" i="14"/>
  <c r="AG2299" i="14"/>
  <c r="AC2299" i="14"/>
  <c r="AB2299" i="14"/>
  <c r="AG2298" i="14"/>
  <c r="AC2298" i="14"/>
  <c r="AB2298" i="14"/>
  <c r="AG2297" i="14"/>
  <c r="AC2297" i="14"/>
  <c r="AB2297" i="14"/>
  <c r="AG2296" i="14"/>
  <c r="AB2296" i="14"/>
  <c r="AG2295" i="14"/>
  <c r="AB2295" i="14"/>
  <c r="AC2295" i="14"/>
  <c r="AG2294" i="14"/>
  <c r="AB2294" i="14"/>
  <c r="AC2294" i="14"/>
  <c r="AG2293" i="14"/>
  <c r="AB2293" i="14"/>
  <c r="AC2293" i="14"/>
  <c r="AG2292" i="14"/>
  <c r="AB2292" i="14"/>
  <c r="AC2292" i="14"/>
  <c r="AG2291" i="14"/>
  <c r="AB2291" i="14"/>
  <c r="AC2291" i="14"/>
  <c r="AG2290" i="14"/>
  <c r="AC2290" i="14"/>
  <c r="AG2289" i="14"/>
  <c r="AB2289" i="14"/>
  <c r="AG2288" i="14"/>
  <c r="AC2288" i="14"/>
  <c r="AB2288" i="14"/>
  <c r="AG2287" i="14"/>
  <c r="AB2287" i="14"/>
  <c r="AG2286" i="14"/>
  <c r="AC2286" i="14"/>
  <c r="AB2286" i="14"/>
  <c r="AG2285" i="14"/>
  <c r="AB2285" i="14"/>
  <c r="AC2285" i="14"/>
  <c r="AG2284" i="14"/>
  <c r="AB2284" i="14"/>
  <c r="AC2284" i="14"/>
  <c r="AG2283" i="14"/>
  <c r="AB2283" i="14"/>
  <c r="AG2282" i="14"/>
  <c r="AB2282" i="14"/>
  <c r="AG2281" i="14"/>
  <c r="AB2281" i="14"/>
  <c r="AG2280" i="14"/>
  <c r="AB2280" i="14"/>
  <c r="AC2280" i="14"/>
  <c r="AG2279" i="14"/>
  <c r="AB2279" i="14"/>
  <c r="AC2279" i="14"/>
  <c r="AG2278" i="14"/>
  <c r="AB2278" i="14"/>
  <c r="AG2277" i="14"/>
  <c r="AB2277" i="14"/>
  <c r="AC2277" i="14"/>
  <c r="AG2276" i="14"/>
  <c r="AC2276" i="14"/>
  <c r="AG2275" i="14"/>
  <c r="AB2275" i="14"/>
  <c r="AG2274" i="14"/>
  <c r="AC2274" i="14"/>
  <c r="AB2274" i="14"/>
  <c r="AG2273" i="14"/>
  <c r="AB2273" i="14"/>
  <c r="AG2272" i="14"/>
  <c r="AC2272" i="14"/>
  <c r="AB2272" i="14"/>
  <c r="AG2271" i="14"/>
  <c r="AB2271" i="14"/>
  <c r="AC2271" i="14"/>
  <c r="AG2270" i="14"/>
  <c r="AC2270" i="14"/>
  <c r="AB2270" i="14"/>
  <c r="AG2269" i="14"/>
  <c r="AC2269" i="14"/>
  <c r="AB2269" i="14"/>
  <c r="AG2268" i="14"/>
  <c r="AB2268" i="14"/>
  <c r="AC2268" i="14"/>
  <c r="AG2267" i="14"/>
  <c r="AC2267" i="14"/>
  <c r="AB2267" i="14"/>
  <c r="AG2266" i="14"/>
  <c r="AB2266" i="14"/>
  <c r="AC2266" i="14"/>
  <c r="AG2265" i="14"/>
  <c r="AC2265" i="14"/>
  <c r="AB2265" i="14"/>
  <c r="AG2264" i="14"/>
  <c r="AC2264" i="14"/>
  <c r="AG2263" i="14"/>
  <c r="AC2263" i="14"/>
  <c r="AB2263" i="14"/>
  <c r="AG2262" i="14"/>
  <c r="AC2262" i="14"/>
  <c r="AB2262" i="14"/>
  <c r="AG2261" i="14"/>
  <c r="AC2261" i="14"/>
  <c r="AB2261" i="14"/>
  <c r="AG2260" i="14"/>
  <c r="AC2260" i="14"/>
  <c r="AB2260" i="14"/>
  <c r="AG2259" i="14"/>
  <c r="AB2259" i="14"/>
  <c r="AC2259" i="14"/>
  <c r="AG2258" i="14"/>
  <c r="AB2258" i="14"/>
  <c r="AC2258" i="14"/>
  <c r="AG2257" i="14"/>
  <c r="AB2257" i="14"/>
  <c r="AC2257" i="14"/>
  <c r="AG2256" i="14"/>
  <c r="AC2256" i="14"/>
  <c r="AB2256" i="14"/>
  <c r="AG2255" i="14"/>
  <c r="AB2255" i="14"/>
  <c r="AG2254" i="14"/>
  <c r="AB2254" i="14"/>
  <c r="AC2254" i="14"/>
  <c r="AG2253" i="14"/>
  <c r="AC2253" i="14"/>
  <c r="AB2253" i="14"/>
  <c r="AG2252" i="14"/>
  <c r="AC2252" i="14"/>
  <c r="AB2252" i="14"/>
  <c r="AG2251" i="14"/>
  <c r="AC2251" i="14"/>
  <c r="AB2251" i="14"/>
  <c r="AG2249" i="14"/>
  <c r="AB2249" i="14"/>
  <c r="AG2248" i="14"/>
  <c r="AB2248" i="14"/>
  <c r="AC2248" i="14"/>
  <c r="AG2247" i="14"/>
  <c r="AB2247" i="14"/>
  <c r="AG2246" i="14"/>
  <c r="AC2246" i="14"/>
  <c r="AB2246" i="14"/>
  <c r="AG2245" i="14"/>
  <c r="AB2245" i="14"/>
  <c r="AG2244" i="14"/>
  <c r="AC2244" i="14"/>
  <c r="AG2243" i="14"/>
  <c r="AB2243" i="14"/>
  <c r="AG2242" i="14"/>
  <c r="AC2242" i="14"/>
  <c r="AB2242" i="14"/>
  <c r="AG2241" i="14"/>
  <c r="AB2241" i="14"/>
  <c r="AC2241" i="14"/>
  <c r="AG2240" i="14"/>
  <c r="AC2240" i="14"/>
  <c r="AB2240" i="14"/>
  <c r="AG2239" i="14"/>
  <c r="AC2239" i="14"/>
  <c r="AB2239" i="14"/>
  <c r="AG2238" i="14"/>
  <c r="AB2238" i="14"/>
  <c r="AG2237" i="14"/>
  <c r="AB2237" i="14"/>
  <c r="AC2237" i="14"/>
  <c r="AG2236" i="14"/>
  <c r="AB2236" i="14"/>
  <c r="AC2236" i="14"/>
  <c r="AG2235" i="14"/>
  <c r="AB2235" i="14"/>
  <c r="AC2235" i="14"/>
  <c r="AG2234" i="14"/>
  <c r="AC2234" i="14"/>
  <c r="AB2234" i="14"/>
  <c r="AG2233" i="14"/>
  <c r="AB2233" i="14"/>
  <c r="AC2233" i="14"/>
  <c r="AG2232" i="14"/>
  <c r="AB2232" i="14"/>
  <c r="AC2232" i="14"/>
  <c r="AG2231" i="14"/>
  <c r="AB2231" i="14"/>
  <c r="AC2231" i="14"/>
  <c r="AG2230" i="14"/>
  <c r="AB2230" i="14"/>
  <c r="AC2230" i="14"/>
  <c r="AG2229" i="14"/>
  <c r="AB2229" i="14"/>
  <c r="AG2228" i="14"/>
  <c r="AB2228" i="14"/>
  <c r="AG2227" i="14"/>
  <c r="AB2227" i="14"/>
  <c r="AC2227" i="14"/>
  <c r="AG2226" i="14"/>
  <c r="AB2226" i="14"/>
  <c r="AC2226" i="14"/>
  <c r="AG2225" i="14"/>
  <c r="AB2225" i="14"/>
  <c r="AC2225" i="14"/>
  <c r="AG2224" i="14"/>
  <c r="AC2224" i="14"/>
  <c r="AB2224" i="14"/>
  <c r="AG2223" i="14"/>
  <c r="AB2223" i="14"/>
  <c r="AC2223" i="14"/>
  <c r="AG2222" i="14"/>
  <c r="AB2222" i="14"/>
  <c r="AC2222" i="14"/>
  <c r="AG2221" i="14"/>
  <c r="AB2221" i="14"/>
  <c r="AC2221" i="14"/>
  <c r="AG2220" i="14"/>
  <c r="AC2220" i="14"/>
  <c r="AB2220" i="14"/>
  <c r="AG2219" i="14"/>
  <c r="AC2219" i="14"/>
  <c r="AB2219" i="14"/>
  <c r="AG2218" i="14"/>
  <c r="AC2218" i="14"/>
  <c r="AB2218" i="14"/>
  <c r="AG2217" i="14"/>
  <c r="AB2217" i="14"/>
  <c r="AG2216" i="14"/>
  <c r="AB2216" i="14"/>
  <c r="AC2216" i="14"/>
  <c r="AG2215" i="14"/>
  <c r="AB2215" i="14"/>
  <c r="AG2214" i="14"/>
  <c r="AB2214" i="14"/>
  <c r="AG2213" i="14"/>
  <c r="AB2213" i="14"/>
  <c r="AC2213" i="14"/>
  <c r="AG2212" i="14"/>
  <c r="AB2212" i="14"/>
  <c r="AC2212" i="14"/>
  <c r="AG2211" i="14"/>
  <c r="AB2211" i="14"/>
  <c r="AC2211" i="14"/>
  <c r="AG2210" i="14"/>
  <c r="AB2210" i="14"/>
  <c r="AC2210" i="14"/>
  <c r="AG2209" i="14"/>
  <c r="AC2209" i="14"/>
  <c r="AB2209" i="14"/>
  <c r="AG2208" i="14"/>
  <c r="AB2208" i="14"/>
  <c r="AC2208" i="14"/>
  <c r="AG2207" i="14"/>
  <c r="AC2207" i="14"/>
  <c r="AB2207" i="14"/>
  <c r="AG2206" i="14"/>
  <c r="AB2206" i="14"/>
  <c r="AG2205" i="14"/>
  <c r="AB2205" i="14"/>
  <c r="AC2205" i="14"/>
  <c r="AG2204" i="14"/>
  <c r="AC2204" i="14"/>
  <c r="AB2204" i="14"/>
  <c r="AG2203" i="14"/>
  <c r="AB2203" i="14"/>
  <c r="AG2202" i="14"/>
  <c r="AB2202" i="14"/>
  <c r="AG2201" i="14"/>
  <c r="AC2201" i="14"/>
  <c r="AB2201" i="14"/>
  <c r="AG2200" i="14"/>
  <c r="AC2200" i="14"/>
  <c r="AB2200" i="14"/>
  <c r="AG2199" i="14"/>
  <c r="AC2199" i="14"/>
  <c r="AB2199" i="14"/>
  <c r="AG2197" i="14"/>
  <c r="AB2197" i="14"/>
  <c r="AC2197" i="14"/>
  <c r="AG2196" i="14"/>
  <c r="AC2196" i="14"/>
  <c r="AB2196" i="14"/>
  <c r="AG2195" i="14"/>
  <c r="AC2195" i="14"/>
  <c r="AB2195" i="14"/>
  <c r="AG2194" i="14"/>
  <c r="AC2194" i="14"/>
  <c r="AB2194" i="14"/>
  <c r="AG2192" i="14"/>
  <c r="AC2192" i="14"/>
  <c r="AB2192" i="14"/>
  <c r="AG2191" i="14"/>
  <c r="AC2191" i="14"/>
  <c r="AB2191" i="14"/>
  <c r="AG2190" i="14"/>
  <c r="AC2190" i="14"/>
  <c r="AB2190" i="14"/>
  <c r="AG2189" i="14"/>
  <c r="AC2189" i="14"/>
  <c r="AB2189" i="14"/>
  <c r="AG2188" i="14"/>
  <c r="AC2188" i="14"/>
  <c r="AB2188" i="14"/>
  <c r="AG2187" i="14"/>
  <c r="AC2187" i="14"/>
  <c r="AB2187" i="14"/>
  <c r="AG2186" i="14"/>
  <c r="AC2186" i="14"/>
  <c r="AB2186" i="14"/>
  <c r="AG2185" i="14"/>
  <c r="AB2185" i="14"/>
  <c r="AC2185" i="14"/>
  <c r="AG2184" i="14"/>
  <c r="AB2184" i="14"/>
  <c r="AG2183" i="14"/>
  <c r="AB2183" i="14"/>
  <c r="AC2183" i="14"/>
  <c r="AG2182" i="14"/>
  <c r="AB2182" i="14"/>
  <c r="AG2181" i="14"/>
  <c r="AC2181" i="14"/>
  <c r="AB2181" i="14"/>
  <c r="AG2180" i="14"/>
  <c r="AC2180" i="14"/>
  <c r="AG2179" i="14"/>
  <c r="AC2179" i="14"/>
  <c r="AB2179" i="14"/>
  <c r="AG2178" i="14"/>
  <c r="AC2178" i="14"/>
  <c r="AB2178" i="14"/>
  <c r="AG2177" i="14"/>
  <c r="AC2177" i="14"/>
  <c r="AB2177" i="14"/>
  <c r="AG2176" i="14"/>
  <c r="AC2176" i="14"/>
  <c r="AB2176" i="14"/>
  <c r="AG2175" i="14"/>
  <c r="AB2175" i="14"/>
  <c r="AC2175" i="14"/>
  <c r="AG2174" i="14"/>
  <c r="AB2174" i="14"/>
  <c r="AC2174" i="14"/>
  <c r="AG2173" i="14"/>
  <c r="AB2173" i="14"/>
  <c r="AC2173" i="14"/>
  <c r="AG2172" i="14"/>
  <c r="AB2172" i="14"/>
  <c r="AG2171" i="14"/>
  <c r="AB2171" i="14"/>
  <c r="AC2171" i="14"/>
  <c r="AG2170" i="14"/>
  <c r="AC2170" i="14"/>
  <c r="AB2170" i="14"/>
  <c r="AG2168" i="14"/>
  <c r="AC2168" i="14"/>
  <c r="AB2168" i="14"/>
  <c r="AG2167" i="14"/>
  <c r="AC2167" i="14"/>
  <c r="AB2167" i="14"/>
  <c r="AG2166" i="14"/>
  <c r="AC2166" i="14"/>
  <c r="AB2166" i="14"/>
  <c r="AG2163" i="14"/>
  <c r="AC2163" i="14"/>
  <c r="AG2162" i="14"/>
  <c r="AB2162" i="14"/>
  <c r="AG2161" i="14"/>
  <c r="AC2161" i="14"/>
  <c r="AB2161" i="14"/>
  <c r="AG2160" i="14"/>
  <c r="AC2160" i="14"/>
  <c r="AB2160" i="14"/>
  <c r="AG2159" i="14"/>
  <c r="AC2159" i="14"/>
  <c r="AG2158" i="14"/>
  <c r="AC2158" i="14"/>
  <c r="AB2158" i="14"/>
  <c r="AG2157" i="14"/>
  <c r="AC2157" i="14"/>
  <c r="AB2157" i="14"/>
  <c r="AG2156" i="14"/>
  <c r="AB2156" i="14"/>
  <c r="AC2156" i="14"/>
  <c r="AG2155" i="14"/>
  <c r="AC2155" i="14"/>
  <c r="AB2155" i="14"/>
  <c r="AG2154" i="14"/>
  <c r="AC2154" i="14"/>
  <c r="AB2154" i="14"/>
  <c r="AG2153" i="14"/>
  <c r="AC2153" i="14"/>
  <c r="AB2153" i="14"/>
  <c r="AG2147" i="14"/>
  <c r="AC2147" i="14"/>
  <c r="AB2147" i="14"/>
  <c r="AG2146" i="14"/>
  <c r="AC2146" i="14"/>
  <c r="AB2146" i="14"/>
  <c r="AG2145" i="14"/>
  <c r="AC2145" i="14"/>
  <c r="AB2145" i="14"/>
  <c r="AG2144" i="14"/>
  <c r="AC2144" i="14"/>
  <c r="AB2144" i="14"/>
  <c r="AG2143" i="14"/>
  <c r="AC2143" i="14"/>
  <c r="AB2143" i="14"/>
  <c r="AG2142" i="14"/>
  <c r="AB2142" i="14"/>
  <c r="AC2142" i="14"/>
  <c r="AG2141" i="14"/>
  <c r="AC2141" i="14"/>
  <c r="AB2141" i="14"/>
  <c r="AG2140" i="14"/>
  <c r="AB2140" i="14"/>
  <c r="AC2140" i="14"/>
  <c r="AG2139" i="14"/>
  <c r="AB2139" i="14"/>
  <c r="AC2139" i="14"/>
  <c r="AG2138" i="14"/>
  <c r="AB2138" i="14"/>
  <c r="AC2138" i="14"/>
  <c r="AG2137" i="14"/>
  <c r="AB2137" i="14"/>
  <c r="AC2137" i="14"/>
  <c r="AG2136" i="14"/>
  <c r="AB2136" i="14"/>
  <c r="AC2136" i="14"/>
  <c r="AG2135" i="14"/>
  <c r="AC2135" i="14"/>
  <c r="AB2135" i="14"/>
  <c r="AG2134" i="14"/>
  <c r="AC2134" i="14"/>
  <c r="AB2134" i="14"/>
  <c r="AG2133" i="14"/>
  <c r="AC2133" i="14"/>
  <c r="AB2133" i="14"/>
  <c r="AG2132" i="14"/>
  <c r="AB2132" i="14"/>
  <c r="AG2131" i="14"/>
  <c r="AB2131" i="14"/>
  <c r="AG2130" i="14"/>
  <c r="AB2130" i="14"/>
  <c r="AC2130" i="14"/>
  <c r="AG2129" i="14"/>
  <c r="AB2129" i="14"/>
  <c r="AB2128" i="14"/>
  <c r="AC2128" i="14"/>
  <c r="AG2127" i="14"/>
  <c r="AC2127" i="14"/>
  <c r="AB2127" i="14"/>
  <c r="AG2126" i="14"/>
  <c r="AC2126" i="14"/>
  <c r="AB2126" i="14"/>
  <c r="AG2125" i="14"/>
  <c r="AB2125" i="14"/>
  <c r="AC2125" i="14"/>
  <c r="AG2124" i="14"/>
  <c r="AB2124" i="14"/>
  <c r="AG2123" i="14"/>
  <c r="AC2123" i="14"/>
  <c r="AB2123" i="14"/>
  <c r="AG2122" i="14"/>
  <c r="AC2122" i="14"/>
  <c r="AB2122" i="14"/>
  <c r="AG2121" i="14"/>
  <c r="AB2121" i="14"/>
  <c r="AG2120" i="14"/>
  <c r="AC2120" i="14"/>
  <c r="AG2119" i="14"/>
  <c r="AB2119" i="14"/>
  <c r="AC2119" i="14"/>
  <c r="AG2118" i="14"/>
  <c r="AB2118" i="14"/>
  <c r="AC2118" i="14"/>
  <c r="AG2117" i="14"/>
  <c r="AB2117" i="14"/>
  <c r="AC2117" i="14"/>
  <c r="AG2116" i="14"/>
  <c r="AB2116" i="14"/>
  <c r="AC2116" i="14"/>
  <c r="AG2115" i="14"/>
  <c r="AC2115" i="14"/>
  <c r="AB2115" i="14"/>
  <c r="AG2113" i="14"/>
  <c r="AC2113" i="14"/>
  <c r="AB2113" i="14"/>
  <c r="AG2112" i="14"/>
  <c r="AC2112" i="14"/>
  <c r="AG2111" i="14"/>
  <c r="AB2111" i="14"/>
  <c r="AC2111" i="14"/>
  <c r="AG2110" i="14"/>
  <c r="AB2110" i="14"/>
  <c r="AC2110" i="14"/>
  <c r="AG2109" i="14"/>
  <c r="AB2109" i="14"/>
  <c r="AC2109" i="14"/>
  <c r="AG2108" i="14"/>
  <c r="AB2108" i="14"/>
  <c r="AC2108" i="14"/>
  <c r="AG2107" i="14"/>
  <c r="AB2107" i="14"/>
  <c r="AG2106" i="14"/>
  <c r="AB2106" i="14"/>
  <c r="AC2106" i="14"/>
  <c r="AG2105" i="14"/>
  <c r="AC2105" i="14"/>
  <c r="AB2105" i="14"/>
  <c r="AG2104" i="14"/>
  <c r="AC2104" i="14"/>
  <c r="AB2104" i="14"/>
  <c r="AG2103" i="14"/>
  <c r="AC2103" i="14"/>
  <c r="AB2103" i="14"/>
  <c r="AG2102" i="14"/>
  <c r="AC2102" i="14"/>
  <c r="AB2102" i="14"/>
  <c r="AG2101" i="14"/>
  <c r="AC2101" i="14"/>
  <c r="AG2100" i="14"/>
  <c r="AC2100" i="14"/>
  <c r="AB2100" i="14"/>
  <c r="AG2099" i="14"/>
  <c r="AC2099" i="14"/>
  <c r="AB2099" i="14"/>
  <c r="AG2098" i="14"/>
  <c r="AB2098" i="14"/>
  <c r="AC2098" i="14"/>
  <c r="AG2095" i="14"/>
  <c r="AB2095" i="14"/>
  <c r="AC2095" i="14"/>
  <c r="AG2094" i="14"/>
  <c r="AB2094" i="14"/>
  <c r="AG2093" i="14"/>
  <c r="AB2093" i="14"/>
  <c r="AC2093" i="14"/>
  <c r="AG2092" i="14"/>
  <c r="AC2092" i="14"/>
  <c r="AB2092" i="14"/>
  <c r="AG2091" i="14"/>
  <c r="AC2091" i="14"/>
  <c r="AG2090" i="14"/>
  <c r="AC2090" i="14"/>
  <c r="AB2090" i="14"/>
  <c r="AG2089" i="14"/>
  <c r="AC2089" i="14"/>
  <c r="AB2089" i="14"/>
  <c r="AG1497" i="14"/>
  <c r="AB1497" i="14"/>
  <c r="AB868" i="14"/>
  <c r="AC868" i="14"/>
  <c r="AG803" i="14"/>
  <c r="AB803" i="14"/>
  <c r="AG802" i="14"/>
  <c r="AC802" i="14"/>
  <c r="AB802" i="14"/>
  <c r="AG801" i="14"/>
  <c r="AC801" i="14"/>
  <c r="AB801" i="14"/>
  <c r="AG800" i="14"/>
  <c r="AB800" i="14"/>
  <c r="AC800" i="14"/>
  <c r="AG799" i="14"/>
  <c r="AB799" i="14"/>
  <c r="AC799" i="14"/>
  <c r="AG798" i="14"/>
  <c r="AB798" i="14"/>
  <c r="AG797" i="14"/>
  <c r="AC797" i="14"/>
  <c r="AB797" i="14"/>
  <c r="AG796" i="14"/>
  <c r="AC796" i="14"/>
  <c r="AB796" i="14"/>
  <c r="AG795" i="14"/>
  <c r="AC795" i="14"/>
  <c r="AB795" i="14"/>
  <c r="AG794" i="14"/>
  <c r="AC794" i="14"/>
  <c r="AB794" i="14"/>
  <c r="AG793" i="14"/>
  <c r="AC793" i="14"/>
  <c r="AB793" i="14"/>
  <c r="AG792" i="14"/>
  <c r="AC792" i="14"/>
  <c r="AB792" i="14"/>
  <c r="AG791" i="14"/>
  <c r="AC791" i="14"/>
  <c r="AB791" i="14"/>
  <c r="AG790" i="14"/>
  <c r="AB790" i="14"/>
  <c r="AG789" i="14"/>
  <c r="AC789" i="14"/>
  <c r="AB789" i="14"/>
  <c r="AG788" i="14"/>
  <c r="AB788" i="14"/>
  <c r="AC788" i="14"/>
  <c r="AG787" i="14"/>
  <c r="AB787" i="14"/>
  <c r="AG786" i="14"/>
  <c r="AB786" i="14"/>
  <c r="AG784" i="14"/>
  <c r="AC784" i="14"/>
  <c r="AB784" i="14"/>
  <c r="AG783" i="14"/>
  <c r="AB783" i="14"/>
  <c r="AG782" i="14"/>
  <c r="AB782" i="14"/>
  <c r="AG781" i="14"/>
  <c r="AC781" i="14"/>
  <c r="AB781" i="14"/>
  <c r="AG780" i="14"/>
  <c r="AC780" i="14"/>
  <c r="AB780" i="14"/>
  <c r="AG779" i="14"/>
  <c r="AB779" i="14"/>
  <c r="AC779" i="14"/>
  <c r="AG777" i="14"/>
  <c r="AB777" i="14"/>
  <c r="AC777" i="14"/>
  <c r="AG776" i="14"/>
  <c r="AC776" i="14"/>
  <c r="AG775" i="14"/>
  <c r="AC775" i="14"/>
  <c r="AB775" i="14"/>
  <c r="AG774" i="14"/>
  <c r="AC774" i="14"/>
  <c r="AB774" i="14"/>
  <c r="AG773" i="14"/>
  <c r="AC773" i="14"/>
  <c r="AB773" i="14"/>
  <c r="AG772" i="14"/>
  <c r="AB772" i="14"/>
  <c r="AC772" i="14"/>
  <c r="AG771" i="14"/>
  <c r="AB771" i="14"/>
  <c r="AG770" i="14"/>
  <c r="AB770" i="14"/>
  <c r="AC770" i="14"/>
  <c r="AG769" i="14"/>
  <c r="AB769" i="14"/>
  <c r="AC769" i="14"/>
  <c r="AG768" i="14"/>
  <c r="AC768" i="14"/>
  <c r="AB768" i="14"/>
  <c r="AG767" i="14"/>
  <c r="AC767" i="14"/>
  <c r="AB767" i="14"/>
  <c r="AG766" i="14"/>
  <c r="AC766" i="14"/>
  <c r="AB766" i="14"/>
  <c r="AG765" i="14"/>
  <c r="AB765" i="14"/>
  <c r="AG764" i="14"/>
  <c r="AC764" i="14"/>
  <c r="AB764" i="14"/>
  <c r="AG763" i="14"/>
  <c r="AB763" i="14"/>
  <c r="AC763" i="14"/>
  <c r="AG762" i="14"/>
  <c r="AC762" i="14"/>
  <c r="AB762" i="14"/>
  <c r="AG761" i="14"/>
  <c r="AC761" i="14"/>
  <c r="AB761" i="14"/>
  <c r="AG760" i="14"/>
  <c r="AC760" i="14"/>
  <c r="AB760" i="14"/>
  <c r="AG759" i="14"/>
  <c r="AB759" i="14"/>
  <c r="AC759" i="14"/>
  <c r="AG758" i="14"/>
  <c r="AC758" i="14"/>
  <c r="AB758" i="14"/>
  <c r="AG757" i="14"/>
  <c r="AB757" i="14"/>
  <c r="AC757" i="14"/>
  <c r="AG756" i="14"/>
  <c r="AC756" i="14"/>
  <c r="AB756" i="14"/>
  <c r="AG755" i="14"/>
  <c r="AB755" i="14"/>
  <c r="AC755" i="14"/>
  <c r="AG754" i="14"/>
  <c r="AC754" i="14"/>
  <c r="AB754" i="14"/>
  <c r="AG753" i="14"/>
  <c r="AC753" i="14"/>
  <c r="AB753" i="14"/>
  <c r="AG751" i="14"/>
  <c r="AB751" i="14"/>
  <c r="AC751" i="14"/>
  <c r="AG750" i="14"/>
  <c r="AC750" i="14"/>
  <c r="AB750" i="14"/>
  <c r="AG749" i="14"/>
  <c r="AB749" i="14"/>
  <c r="AC749" i="14"/>
  <c r="AG748" i="14"/>
  <c r="AC748" i="14"/>
  <c r="AB748" i="14"/>
  <c r="AG747" i="14"/>
  <c r="AC747" i="14"/>
  <c r="AB747" i="14"/>
  <c r="AG746" i="14"/>
  <c r="AB746" i="14"/>
  <c r="AC746" i="14"/>
  <c r="AG745" i="14"/>
  <c r="AB745" i="14"/>
  <c r="AG744" i="14"/>
  <c r="AB744" i="14"/>
  <c r="AC744" i="14"/>
  <c r="AG743" i="14"/>
  <c r="AB743" i="14"/>
  <c r="AG742" i="14"/>
  <c r="AB742" i="14"/>
  <c r="AC742" i="14"/>
  <c r="AG741" i="14"/>
  <c r="AC741" i="14"/>
  <c r="AB741" i="14"/>
  <c r="AG740" i="14"/>
  <c r="AB740" i="14"/>
  <c r="AC740" i="14"/>
  <c r="AG739" i="14"/>
  <c r="AB739" i="14"/>
  <c r="AG738" i="14"/>
  <c r="AC738" i="14"/>
  <c r="AB738" i="14"/>
  <c r="AG737" i="14"/>
  <c r="AB737" i="14"/>
  <c r="AC737" i="14"/>
  <c r="AG736" i="14"/>
  <c r="AC736" i="14"/>
  <c r="AB736" i="14"/>
  <c r="AG735" i="14"/>
  <c r="AB735" i="14"/>
  <c r="AG734" i="14"/>
  <c r="AC734" i="14"/>
  <c r="AB734" i="14"/>
  <c r="AG733" i="14"/>
  <c r="AC733" i="14"/>
  <c r="AB733" i="14"/>
  <c r="AG732" i="14"/>
  <c r="AC732" i="14"/>
  <c r="AB732" i="14"/>
  <c r="AG731" i="14"/>
  <c r="AB731" i="14"/>
  <c r="AC731" i="14"/>
  <c r="AG730" i="14"/>
  <c r="AC730" i="14"/>
  <c r="AB730" i="14"/>
  <c r="AG729" i="14"/>
  <c r="AB729" i="14"/>
  <c r="AG727" i="14"/>
  <c r="AB727" i="14"/>
  <c r="AG726" i="14"/>
  <c r="AB726" i="14"/>
  <c r="AG725" i="14"/>
  <c r="AB725" i="14"/>
  <c r="AG723" i="14"/>
  <c r="AB723" i="14"/>
  <c r="AG722" i="14"/>
  <c r="AC722" i="14"/>
  <c r="AB722" i="14"/>
  <c r="AG718" i="14"/>
  <c r="AB718" i="14"/>
  <c r="AC718" i="14"/>
  <c r="AG717" i="14"/>
  <c r="AC717" i="14"/>
  <c r="AB717" i="14"/>
  <c r="AG716" i="14"/>
  <c r="AC716" i="14"/>
  <c r="AB716" i="14"/>
  <c r="AG715" i="14"/>
  <c r="AC715" i="14"/>
  <c r="AG712" i="14"/>
  <c r="AB712" i="14"/>
  <c r="AC712" i="14"/>
  <c r="AG710" i="14"/>
  <c r="AC710" i="14"/>
  <c r="AB710" i="14"/>
  <c r="AG709" i="14"/>
  <c r="AB709" i="14"/>
  <c r="AC709" i="14"/>
  <c r="AG708" i="14"/>
  <c r="AC708" i="14"/>
  <c r="AB708" i="14"/>
  <c r="AG707" i="14"/>
  <c r="AB707" i="14"/>
  <c r="AC707" i="14"/>
  <c r="AG706" i="14"/>
  <c r="AB706" i="14"/>
  <c r="AG705" i="14"/>
  <c r="AB705" i="14"/>
  <c r="AG703" i="14"/>
  <c r="AC703" i="14"/>
  <c r="AB703" i="14"/>
  <c r="AG701" i="14"/>
  <c r="AC701" i="14"/>
  <c r="AB701" i="14"/>
  <c r="AG700" i="14"/>
  <c r="AC700" i="14"/>
  <c r="AB700" i="14"/>
  <c r="AG699" i="14"/>
  <c r="AB699" i="14"/>
  <c r="AC699" i="14"/>
  <c r="AG698" i="14"/>
  <c r="AC698" i="14"/>
  <c r="AB698" i="14"/>
  <c r="AG697" i="14"/>
  <c r="AC697" i="14"/>
  <c r="AB697" i="14"/>
  <c r="AG696" i="14"/>
  <c r="AC696" i="14"/>
  <c r="AB696" i="14"/>
  <c r="AG695" i="14"/>
  <c r="AC695" i="14"/>
  <c r="AB695" i="14"/>
  <c r="AG694" i="14"/>
  <c r="AB694" i="14"/>
  <c r="AC694" i="14"/>
  <c r="AG693" i="14"/>
  <c r="AB693" i="14"/>
  <c r="AG692" i="14"/>
  <c r="AC692" i="14"/>
  <c r="AG691" i="14"/>
  <c r="AC691" i="14"/>
  <c r="AB691" i="14"/>
  <c r="AG690" i="14"/>
  <c r="AB690" i="14"/>
  <c r="AC690" i="14"/>
  <c r="AG689" i="14"/>
  <c r="AC689" i="14"/>
  <c r="AG688" i="14"/>
  <c r="AC688" i="14"/>
  <c r="AB688" i="14"/>
  <c r="AG687" i="14"/>
  <c r="AC687" i="14"/>
  <c r="AB687" i="14"/>
  <c r="AG686" i="14"/>
  <c r="AC686" i="14"/>
  <c r="AB686" i="14"/>
  <c r="AG685" i="14"/>
  <c r="AC685" i="14"/>
  <c r="AB685" i="14"/>
  <c r="AG684" i="14"/>
  <c r="AC684" i="14"/>
  <c r="AB684" i="14"/>
  <c r="AG683" i="14"/>
  <c r="AB683" i="14"/>
  <c r="AC683" i="14"/>
  <c r="AG682" i="14"/>
  <c r="AC682" i="14"/>
  <c r="AB682" i="14"/>
  <c r="AG681" i="14"/>
  <c r="AC681" i="14"/>
  <c r="AG680" i="14"/>
  <c r="AB680" i="14"/>
  <c r="AC680" i="14"/>
  <c r="AB678" i="14"/>
  <c r="AC678" i="14"/>
  <c r="AG677" i="14"/>
  <c r="AB677" i="14"/>
  <c r="AC677" i="14"/>
  <c r="AG676" i="14"/>
  <c r="AC676" i="14"/>
  <c r="AB676" i="14"/>
  <c r="AG674" i="14"/>
  <c r="AC674" i="14"/>
  <c r="AB674" i="14"/>
  <c r="AG673" i="14"/>
  <c r="AC673" i="14"/>
  <c r="AB673" i="14"/>
  <c r="AG672" i="14"/>
  <c r="AC672" i="14"/>
  <c r="AG671" i="14"/>
  <c r="AC671" i="14"/>
  <c r="AB671" i="14"/>
  <c r="AB670" i="14"/>
  <c r="AC670" i="14"/>
  <c r="AG669" i="14"/>
  <c r="AB669" i="14"/>
  <c r="AC669" i="14"/>
  <c r="AG668" i="14"/>
  <c r="AB668" i="14"/>
  <c r="AG667" i="14"/>
  <c r="AB667" i="14"/>
  <c r="AG666" i="14"/>
  <c r="AC666" i="14"/>
  <c r="AG664" i="14"/>
  <c r="AC664" i="14"/>
  <c r="AB664" i="14"/>
  <c r="AG663" i="14"/>
  <c r="AC663" i="14"/>
  <c r="AG662" i="14"/>
  <c r="AB662" i="14"/>
  <c r="AG660" i="14"/>
  <c r="AB660" i="14"/>
  <c r="AC660" i="14"/>
  <c r="AG659" i="14"/>
  <c r="AB659" i="14"/>
  <c r="AG658" i="14"/>
  <c r="AC658" i="14"/>
  <c r="AB658" i="14"/>
  <c r="AC657" i="14"/>
  <c r="AB657" i="14"/>
  <c r="AG655" i="14"/>
  <c r="AC655" i="14"/>
  <c r="AB655" i="14"/>
  <c r="AC654" i="14"/>
  <c r="AB654" i="14"/>
  <c r="AG653" i="14"/>
  <c r="AB653" i="14"/>
  <c r="AC653" i="14"/>
  <c r="AG652" i="14"/>
  <c r="AC652" i="14"/>
  <c r="AB652" i="14"/>
  <c r="AG651" i="14"/>
  <c r="AC651" i="14"/>
  <c r="AB651" i="14"/>
  <c r="AG650" i="14"/>
  <c r="AB650" i="14"/>
  <c r="AC650" i="14"/>
  <c r="AG648" i="14"/>
  <c r="AC648" i="14"/>
  <c r="AG647" i="14"/>
  <c r="AB647" i="14"/>
  <c r="AG646" i="14"/>
  <c r="AC646" i="14"/>
  <c r="AB646" i="14"/>
  <c r="AG645" i="14"/>
  <c r="AB645" i="14"/>
  <c r="AC645" i="14"/>
  <c r="AG644" i="14"/>
  <c r="AB644" i="14"/>
  <c r="AC644" i="14"/>
  <c r="AG643" i="14"/>
  <c r="AB643" i="14"/>
  <c r="AG642" i="14"/>
  <c r="AC642" i="14"/>
  <c r="AB642" i="14"/>
  <c r="AG641" i="14"/>
  <c r="AB641" i="14"/>
  <c r="AC641" i="14"/>
  <c r="AG640" i="14"/>
  <c r="AC640" i="14"/>
  <c r="AB640" i="14"/>
  <c r="AG639" i="14"/>
  <c r="AB639" i="14"/>
  <c r="AG638" i="14"/>
  <c r="AB638" i="14"/>
  <c r="AC638" i="14"/>
  <c r="AG637" i="14"/>
  <c r="AB637" i="14"/>
  <c r="AG636" i="14"/>
  <c r="AC636" i="14"/>
  <c r="AG635" i="14"/>
  <c r="AB635" i="14"/>
  <c r="AC635" i="14"/>
  <c r="AG634" i="14"/>
  <c r="AC634" i="14"/>
  <c r="AB634" i="14"/>
  <c r="AG633" i="14"/>
  <c r="AB633" i="14"/>
  <c r="AG632" i="14"/>
  <c r="AB632" i="14"/>
  <c r="AC632" i="14"/>
  <c r="AG631" i="14"/>
  <c r="AB631" i="14"/>
  <c r="AC631" i="14"/>
  <c r="AG630" i="14"/>
  <c r="AC630" i="14"/>
  <c r="AB630" i="14"/>
  <c r="AG629" i="14"/>
  <c r="AC629" i="14"/>
  <c r="AB629" i="14"/>
  <c r="AG628" i="14"/>
  <c r="AC628" i="14"/>
  <c r="AB628" i="14"/>
  <c r="AG627" i="14"/>
  <c r="AB627" i="14"/>
  <c r="AC627" i="14"/>
  <c r="AG625" i="14"/>
  <c r="AB625" i="14"/>
  <c r="AC625" i="14"/>
  <c r="AG624" i="14"/>
  <c r="AB624" i="14"/>
  <c r="AG623" i="14"/>
  <c r="AC623" i="14"/>
  <c r="AG622" i="14"/>
  <c r="AC622" i="14"/>
  <c r="AB622" i="14"/>
  <c r="AG621" i="14"/>
  <c r="AC621" i="14"/>
  <c r="AB621" i="14"/>
  <c r="AG620" i="14"/>
  <c r="AC620" i="14"/>
  <c r="AB620" i="14"/>
  <c r="AG619" i="14"/>
  <c r="AB619" i="14"/>
  <c r="AC619" i="14"/>
  <c r="AG618" i="14"/>
  <c r="AC618" i="14"/>
  <c r="AB618" i="14"/>
  <c r="AG617" i="14"/>
  <c r="AC617" i="14"/>
  <c r="AB617" i="14"/>
  <c r="AG616" i="14"/>
  <c r="AB616" i="14"/>
  <c r="AG615" i="14"/>
  <c r="AC615" i="14"/>
  <c r="AB615" i="14"/>
  <c r="AG614" i="14"/>
  <c r="AC614" i="14"/>
  <c r="AB614" i="14"/>
  <c r="AG613" i="14"/>
  <c r="AC613" i="14"/>
  <c r="AB613" i="14"/>
  <c r="AG611" i="14"/>
  <c r="AB611" i="14"/>
  <c r="AG610" i="14"/>
  <c r="AC610" i="14"/>
  <c r="AG609" i="14"/>
  <c r="AB609" i="14"/>
  <c r="AG608" i="14"/>
  <c r="AC608" i="14"/>
  <c r="AB608" i="14"/>
  <c r="AG607" i="14"/>
  <c r="AB607" i="14"/>
  <c r="AC607" i="14"/>
  <c r="AG606" i="14"/>
  <c r="AB606" i="14"/>
  <c r="AG605" i="14"/>
  <c r="AB605" i="14"/>
  <c r="AG604" i="14"/>
  <c r="AB604" i="14"/>
  <c r="AC604" i="14"/>
  <c r="AG603" i="14"/>
  <c r="AB603" i="14"/>
  <c r="AG602" i="14"/>
  <c r="AB602" i="14"/>
  <c r="AC602" i="14"/>
  <c r="AG601" i="14"/>
  <c r="AB601" i="14"/>
  <c r="AG600" i="14"/>
  <c r="AC600" i="14"/>
  <c r="AB600" i="14"/>
  <c r="AG599" i="14"/>
  <c r="AC599" i="14"/>
  <c r="AB599" i="14"/>
  <c r="AG598" i="14"/>
  <c r="AB598" i="14"/>
  <c r="AC598" i="14"/>
  <c r="AG597" i="14"/>
  <c r="AC597" i="14"/>
  <c r="AB597" i="14"/>
  <c r="AG596" i="14"/>
  <c r="AB596" i="14"/>
  <c r="AC596" i="14"/>
  <c r="AG595" i="14"/>
  <c r="AB595" i="14"/>
  <c r="AC595" i="14"/>
  <c r="AG594" i="14"/>
  <c r="AB594" i="14"/>
  <c r="AG593" i="14"/>
  <c r="AC593" i="14"/>
  <c r="AB593" i="14"/>
  <c r="AG592" i="14"/>
  <c r="AB592" i="14"/>
  <c r="AG591" i="14"/>
  <c r="AB591" i="14"/>
  <c r="AG590" i="14"/>
  <c r="AB590" i="14"/>
  <c r="AC590" i="14"/>
  <c r="AG589" i="14"/>
  <c r="AB589" i="14"/>
  <c r="AC589" i="14"/>
  <c r="AG588" i="14"/>
  <c r="AC588" i="14"/>
  <c r="AB588" i="14"/>
  <c r="AG587" i="14"/>
  <c r="AB587" i="14"/>
  <c r="AC587" i="14"/>
  <c r="AG586" i="14"/>
  <c r="AB586" i="14"/>
  <c r="AC586" i="14"/>
  <c r="AG585" i="14"/>
  <c r="AC585" i="14"/>
  <c r="AB585" i="14"/>
  <c r="AG584" i="14"/>
  <c r="AB584" i="14"/>
  <c r="AC584" i="14"/>
  <c r="AG583" i="14"/>
  <c r="AB583" i="14"/>
  <c r="AG582" i="14"/>
  <c r="AB582" i="14"/>
  <c r="AC582" i="14"/>
  <c r="AG580" i="14"/>
  <c r="AB580" i="14"/>
  <c r="AG579" i="14"/>
  <c r="AC579" i="14"/>
  <c r="AB579" i="14"/>
  <c r="AG576" i="14"/>
  <c r="AB576" i="14"/>
  <c r="AC576" i="14"/>
  <c r="AG570" i="14"/>
  <c r="AB570" i="14"/>
  <c r="AC570" i="14"/>
  <c r="AG569" i="14"/>
  <c r="AC569" i="14"/>
  <c r="AB569" i="14"/>
  <c r="AG568" i="14"/>
  <c r="AC568" i="14"/>
  <c r="AB568" i="14"/>
  <c r="AG566" i="14"/>
  <c r="AC566" i="14"/>
  <c r="AB566" i="14"/>
  <c r="AG565" i="14"/>
  <c r="AB565" i="14"/>
  <c r="AG564" i="14"/>
  <c r="AB564" i="14"/>
  <c r="AC564" i="14"/>
  <c r="AG563" i="14"/>
  <c r="AB563" i="14"/>
  <c r="AC563" i="14"/>
  <c r="AG562" i="14"/>
  <c r="AC562" i="14"/>
  <c r="AB562" i="14"/>
  <c r="AG561" i="14"/>
  <c r="AB561" i="14"/>
  <c r="AC561" i="14"/>
  <c r="AG560" i="14"/>
  <c r="AC560" i="14"/>
  <c r="AB560" i="14"/>
  <c r="AG559" i="14"/>
  <c r="AB559" i="14"/>
  <c r="AG558" i="14"/>
  <c r="AC558" i="14"/>
  <c r="AB558" i="14"/>
  <c r="AG557" i="14"/>
  <c r="AB557" i="14"/>
  <c r="AC557" i="14"/>
  <c r="AG556" i="14"/>
  <c r="AC556" i="14"/>
  <c r="AB556" i="14"/>
  <c r="AG555" i="14"/>
  <c r="AC555" i="14"/>
  <c r="AB555" i="14"/>
  <c r="AG554" i="14"/>
  <c r="AB554" i="14"/>
  <c r="AG553" i="14"/>
  <c r="AB553" i="14"/>
  <c r="AC553" i="14"/>
  <c r="AG552" i="14"/>
  <c r="AC552" i="14"/>
  <c r="AG551" i="14"/>
  <c r="AB551" i="14"/>
  <c r="AG549" i="14"/>
  <c r="AC549" i="14"/>
  <c r="AB549" i="14"/>
  <c r="AG548" i="14"/>
  <c r="AC548" i="14"/>
  <c r="AG547" i="14"/>
  <c r="AC547" i="14"/>
  <c r="AB547" i="14"/>
  <c r="AG546" i="14"/>
  <c r="AB546" i="14"/>
  <c r="AG544" i="14"/>
  <c r="AB544" i="14"/>
  <c r="AC544" i="14"/>
  <c r="AG543" i="14"/>
  <c r="AC543" i="14"/>
  <c r="AB543" i="14"/>
  <c r="AG542" i="14"/>
  <c r="AC542" i="14"/>
  <c r="AG541" i="14"/>
  <c r="AB541" i="14"/>
  <c r="AC541" i="14"/>
  <c r="AG540" i="14"/>
  <c r="AB540" i="14"/>
  <c r="AC540" i="14"/>
  <c r="AG539" i="14"/>
  <c r="AB539" i="14"/>
  <c r="AG538" i="14"/>
  <c r="AB538" i="14"/>
  <c r="AG537" i="14"/>
  <c r="AB537" i="14"/>
  <c r="AC537" i="14"/>
  <c r="AG536" i="14"/>
  <c r="AC536" i="14"/>
  <c r="AB536" i="14"/>
  <c r="AG535" i="14"/>
  <c r="AC535" i="14"/>
  <c r="AB535" i="14"/>
  <c r="AG534" i="14"/>
  <c r="AB534" i="14"/>
  <c r="AG533" i="14"/>
  <c r="AB533" i="14"/>
  <c r="AG532" i="14"/>
  <c r="AB532" i="14"/>
  <c r="AC532" i="14"/>
  <c r="AG531" i="14"/>
  <c r="AB531" i="14"/>
  <c r="AC531" i="14"/>
  <c r="AG530" i="14"/>
  <c r="AB530" i="14"/>
  <c r="AG529" i="14"/>
  <c r="AB529" i="14"/>
  <c r="AC529" i="14"/>
  <c r="AG528" i="14"/>
  <c r="AC528" i="14"/>
  <c r="AB528" i="14"/>
  <c r="AG527" i="14"/>
  <c r="AB527" i="14"/>
  <c r="AG526" i="14"/>
  <c r="AB526" i="14"/>
  <c r="AC526" i="14"/>
  <c r="AG525" i="14"/>
  <c r="AC525" i="14"/>
  <c r="AB525" i="14"/>
  <c r="AG524" i="14"/>
  <c r="AB524" i="14"/>
  <c r="AG523" i="14"/>
  <c r="AB523" i="14"/>
  <c r="AG522" i="14"/>
  <c r="AB522" i="14"/>
  <c r="AC522" i="14"/>
  <c r="AG520" i="14"/>
  <c r="AB520" i="14"/>
  <c r="AC520" i="14"/>
  <c r="AG519" i="14"/>
  <c r="AB519" i="14"/>
  <c r="AC519" i="14"/>
  <c r="AG518" i="14"/>
  <c r="AB518" i="14"/>
  <c r="AC518" i="14"/>
  <c r="AG516" i="14"/>
  <c r="AC516" i="14"/>
  <c r="AB516" i="14"/>
  <c r="AG515" i="14"/>
  <c r="AC515" i="14"/>
  <c r="AB515" i="14"/>
  <c r="AG514" i="14"/>
  <c r="AB514" i="14"/>
  <c r="AG513" i="14"/>
  <c r="AB513" i="14"/>
  <c r="AC513" i="14"/>
  <c r="AG512" i="14"/>
  <c r="AC512" i="14"/>
  <c r="AB512" i="14"/>
  <c r="AG511" i="14"/>
  <c r="AB511" i="14"/>
  <c r="AC511" i="14"/>
  <c r="AB402" i="14"/>
  <c r="AC402" i="14"/>
  <c r="AG400" i="14"/>
  <c r="AB400" i="14"/>
  <c r="AC400" i="14"/>
  <c r="AG399" i="14"/>
  <c r="AC399" i="14"/>
  <c r="AB399" i="14"/>
  <c r="AG398" i="14"/>
  <c r="AB398" i="14"/>
  <c r="AC398" i="14"/>
  <c r="AG397" i="14"/>
  <c r="AC397" i="14"/>
  <c r="AB397" i="14"/>
  <c r="AG396" i="14"/>
  <c r="AB396" i="14"/>
  <c r="AC396" i="14"/>
  <c r="AG394" i="14"/>
  <c r="AB394" i="14"/>
  <c r="AC394" i="14"/>
  <c r="AG393" i="14"/>
  <c r="AB393" i="14"/>
  <c r="AG392" i="14"/>
  <c r="AC392" i="14"/>
  <c r="AB392" i="14"/>
  <c r="AG391" i="14"/>
  <c r="AC391" i="14"/>
  <c r="AB391" i="14"/>
  <c r="AG390" i="14"/>
  <c r="AC390" i="14"/>
  <c r="AG389" i="14"/>
  <c r="AB389" i="14"/>
  <c r="AC389" i="14"/>
  <c r="AG387" i="14"/>
  <c r="AB387" i="14"/>
  <c r="AG386" i="14"/>
  <c r="AC386" i="14"/>
  <c r="AB386" i="14"/>
  <c r="AG385" i="14"/>
  <c r="AB385" i="14"/>
  <c r="AG384" i="14"/>
  <c r="AC384" i="14"/>
  <c r="AB384" i="14"/>
  <c r="AG383" i="14"/>
  <c r="AC383" i="14"/>
  <c r="AB383" i="14"/>
  <c r="AG382" i="14"/>
  <c r="AB382" i="14"/>
  <c r="AG381" i="14"/>
  <c r="AB381" i="14"/>
  <c r="AG379" i="14"/>
  <c r="AC379" i="14"/>
  <c r="AB379" i="14"/>
  <c r="AG378" i="14"/>
  <c r="AB378" i="14"/>
  <c r="AG377" i="14"/>
  <c r="AC377" i="14"/>
  <c r="AG376" i="14"/>
  <c r="AC376" i="14"/>
  <c r="AB376" i="14"/>
  <c r="AG375" i="14"/>
  <c r="AB375" i="14"/>
  <c r="AC375" i="14"/>
  <c r="AG374" i="14"/>
  <c r="AB374" i="14"/>
  <c r="AC374" i="14"/>
  <c r="AG373" i="14"/>
  <c r="AC373" i="14"/>
  <c r="AG372" i="14"/>
  <c r="AB372" i="14"/>
  <c r="AC372" i="14"/>
  <c r="AG371" i="14"/>
  <c r="AB371" i="14"/>
  <c r="AG370" i="14"/>
  <c r="AB370" i="14"/>
  <c r="AG368" i="14"/>
  <c r="AB368" i="14"/>
  <c r="AC368" i="14"/>
  <c r="AG367" i="14"/>
  <c r="AC367" i="14"/>
  <c r="AB367" i="14"/>
  <c r="AG366" i="14"/>
  <c r="AC366" i="14"/>
  <c r="AB366" i="14"/>
  <c r="AG365" i="14"/>
  <c r="AB365" i="14"/>
  <c r="AC365" i="14"/>
  <c r="AG363" i="14"/>
  <c r="AB363" i="14"/>
  <c r="AC363" i="14"/>
  <c r="AG361" i="14"/>
  <c r="AB361" i="14"/>
  <c r="AG360" i="14"/>
  <c r="AB360" i="14"/>
  <c r="AG359" i="14"/>
  <c r="AC359" i="14"/>
  <c r="AB359" i="14"/>
  <c r="AG358" i="14"/>
  <c r="AB358" i="14"/>
  <c r="AC358" i="14"/>
  <c r="AG357" i="14"/>
  <c r="AB357" i="14"/>
  <c r="AC357" i="14"/>
  <c r="AG356" i="14"/>
  <c r="AB356" i="14"/>
  <c r="AC356" i="14"/>
  <c r="AG355" i="14"/>
  <c r="AB355" i="14"/>
  <c r="AC355" i="14"/>
  <c r="AG354" i="14"/>
  <c r="AB354" i="14"/>
  <c r="AG352" i="14"/>
  <c r="AC352" i="14"/>
  <c r="AB352" i="14"/>
  <c r="AG351" i="14"/>
  <c r="AC351" i="14"/>
  <c r="AG350" i="14"/>
  <c r="AC350" i="14"/>
  <c r="AB350" i="14"/>
  <c r="AG349" i="14"/>
  <c r="AB349" i="14"/>
  <c r="AC349" i="14"/>
  <c r="AG348" i="14"/>
  <c r="AC348" i="14"/>
  <c r="AG347" i="14"/>
  <c r="AC347" i="14"/>
  <c r="AB347" i="14"/>
  <c r="AG346" i="14"/>
  <c r="AC346" i="14"/>
  <c r="AB346" i="14"/>
  <c r="AG345" i="14"/>
  <c r="AB345" i="14"/>
  <c r="AC345" i="14"/>
  <c r="AG344" i="14"/>
  <c r="AC344" i="14"/>
  <c r="AB344" i="14"/>
  <c r="AG343" i="14"/>
  <c r="AC343" i="14"/>
  <c r="AB343" i="14"/>
  <c r="AG342" i="14"/>
  <c r="AB342" i="14"/>
  <c r="AC342" i="14"/>
  <c r="AG341" i="14"/>
  <c r="AC341" i="14"/>
  <c r="AB341" i="14"/>
  <c r="AG340" i="14"/>
  <c r="AC340" i="14"/>
  <c r="AB340" i="14"/>
  <c r="AG339" i="14"/>
  <c r="AC339" i="14"/>
  <c r="AB339" i="14"/>
  <c r="AG338" i="14"/>
  <c r="AB338" i="14"/>
  <c r="AC338" i="14"/>
  <c r="AG337" i="14"/>
  <c r="AC337" i="14"/>
  <c r="AB337" i="14"/>
  <c r="AG336" i="14"/>
  <c r="AB336" i="14"/>
  <c r="AG335" i="14"/>
  <c r="AB335" i="14"/>
  <c r="AG333" i="14"/>
  <c r="AB333" i="14"/>
  <c r="AC333" i="14"/>
  <c r="AG332" i="14"/>
  <c r="AC332" i="14"/>
  <c r="AB332" i="14"/>
  <c r="AG331" i="14"/>
  <c r="AC331" i="14"/>
  <c r="AB331" i="14"/>
  <c r="AG330" i="14"/>
  <c r="AC330" i="14"/>
  <c r="AG329" i="14"/>
  <c r="AB329" i="14"/>
  <c r="AG328" i="14"/>
  <c r="AC328" i="14"/>
  <c r="AB328" i="14"/>
  <c r="AG327" i="14"/>
  <c r="AC327" i="14"/>
  <c r="AB327" i="14"/>
  <c r="AG326" i="14"/>
  <c r="AC326" i="14"/>
  <c r="AB326" i="14"/>
  <c r="AG325" i="14"/>
  <c r="AB325" i="14"/>
  <c r="AC325" i="14"/>
  <c r="AG324" i="14"/>
  <c r="AC324" i="14"/>
  <c r="AB324" i="14"/>
  <c r="AG323" i="14"/>
  <c r="AB323" i="14"/>
  <c r="AC323" i="14"/>
  <c r="AG321" i="14"/>
  <c r="AB321" i="14"/>
  <c r="AC321" i="14"/>
  <c r="AG320" i="14"/>
  <c r="AB320" i="14"/>
  <c r="AC320" i="14"/>
  <c r="AG319" i="14"/>
  <c r="AC319" i="14"/>
  <c r="AB319" i="14"/>
  <c r="AG318" i="14"/>
  <c r="AB318" i="14"/>
  <c r="AC318" i="14"/>
  <c r="AG315" i="14"/>
  <c r="AC315" i="14"/>
  <c r="AB315" i="14"/>
  <c r="AG314" i="14"/>
  <c r="AC314" i="14"/>
  <c r="AB314" i="14"/>
  <c r="AG313" i="14"/>
  <c r="AC313" i="14"/>
  <c r="AG312" i="14"/>
  <c r="AB312" i="14"/>
  <c r="AC312" i="14"/>
  <c r="AG311" i="14"/>
  <c r="AB311" i="14"/>
  <c r="AG310" i="14"/>
  <c r="AB310" i="14"/>
  <c r="AC310" i="14"/>
  <c r="AG308" i="14"/>
  <c r="AC308" i="14"/>
  <c r="AB308" i="14"/>
  <c r="AG307" i="14"/>
  <c r="AC307" i="14"/>
  <c r="AB307" i="14"/>
  <c r="AG305" i="14"/>
  <c r="AC305" i="14"/>
  <c r="AB305" i="14"/>
  <c r="AG304" i="14"/>
  <c r="AC304" i="14"/>
  <c r="AB304" i="14"/>
  <c r="AG303" i="14"/>
  <c r="AB303" i="14"/>
  <c r="AG302" i="14"/>
  <c r="AB302" i="14"/>
  <c r="AC302" i="14"/>
  <c r="AG301" i="14"/>
  <c r="AB301" i="14"/>
  <c r="AG252" i="14"/>
  <c r="AB252" i="14"/>
  <c r="AC252" i="14"/>
  <c r="AG251" i="14"/>
  <c r="AC251" i="14"/>
  <c r="AB251" i="14"/>
  <c r="AG249" i="14"/>
  <c r="AB249" i="14"/>
  <c r="AG248" i="14"/>
  <c r="AB248" i="14"/>
  <c r="AC248" i="14"/>
  <c r="AG247" i="14"/>
  <c r="AB247" i="14"/>
  <c r="AC247" i="14"/>
  <c r="AG245" i="14"/>
  <c r="AC245" i="14"/>
  <c r="AB245" i="14"/>
  <c r="AG244" i="14"/>
  <c r="AB244" i="14"/>
  <c r="AG243" i="14"/>
  <c r="AB243" i="14"/>
  <c r="AG242" i="14"/>
  <c r="AB242" i="14"/>
  <c r="AC242" i="14"/>
  <c r="AG241" i="14"/>
  <c r="AB241" i="14"/>
  <c r="AC241" i="14"/>
  <c r="AG240" i="14"/>
  <c r="AB240" i="14"/>
  <c r="AG239" i="14"/>
  <c r="AC239" i="14"/>
  <c r="AB239" i="14"/>
  <c r="AG238" i="14"/>
  <c r="AB238" i="14"/>
  <c r="AC238" i="14"/>
  <c r="AG237" i="14"/>
  <c r="AC237" i="14"/>
  <c r="AG236" i="14"/>
  <c r="AB236" i="14"/>
  <c r="AG235" i="14"/>
  <c r="AB235" i="14"/>
  <c r="AC235" i="14"/>
  <c r="AG234" i="14"/>
  <c r="AC234" i="14"/>
  <c r="AG233" i="14"/>
  <c r="AC233" i="14"/>
  <c r="AB233" i="14"/>
  <c r="AG232" i="14"/>
  <c r="AB232" i="14"/>
  <c r="AG231" i="14"/>
  <c r="AC231" i="14"/>
  <c r="AB231" i="14"/>
  <c r="AG230" i="14"/>
  <c r="AB230" i="14"/>
  <c r="AC230" i="14"/>
  <c r="AG229" i="14"/>
  <c r="AC229" i="14"/>
  <c r="AB229" i="14"/>
  <c r="AG228" i="14"/>
  <c r="AC228" i="14"/>
  <c r="AG227" i="14"/>
  <c r="AB227" i="14"/>
  <c r="AG226" i="14"/>
  <c r="AB226" i="14"/>
  <c r="AG225" i="14"/>
  <c r="AC225" i="14"/>
  <c r="AB225" i="14"/>
  <c r="AG224" i="14"/>
  <c r="AB224" i="14"/>
  <c r="AG223" i="14"/>
  <c r="AC223" i="14"/>
  <c r="AG222" i="14"/>
  <c r="AC222" i="14"/>
  <c r="AB222" i="14"/>
  <c r="AG221" i="14"/>
  <c r="AB221" i="14"/>
  <c r="AC221" i="14"/>
  <c r="AG220" i="14"/>
  <c r="AB220" i="14"/>
  <c r="AC220" i="14"/>
  <c r="AG219" i="14"/>
  <c r="AB219" i="14"/>
  <c r="AC219" i="14"/>
  <c r="AG218" i="14"/>
  <c r="AC218" i="14"/>
  <c r="AB218" i="14"/>
  <c r="AG217" i="14"/>
  <c r="AB217" i="14"/>
  <c r="AC217" i="14"/>
  <c r="AG216" i="14"/>
  <c r="AC216" i="14"/>
  <c r="AB216" i="14"/>
  <c r="AG215" i="14"/>
  <c r="AB215" i="14"/>
  <c r="AG214" i="14"/>
  <c r="AB214" i="14"/>
  <c r="AC214" i="14"/>
  <c r="AG213" i="14"/>
  <c r="AC213" i="14"/>
  <c r="AB213" i="14"/>
  <c r="AG212" i="14"/>
  <c r="AB212" i="14"/>
  <c r="AC212" i="14"/>
  <c r="AG210" i="14"/>
  <c r="AC210" i="14"/>
  <c r="AB210" i="14"/>
  <c r="AG209" i="14"/>
  <c r="AC209" i="14"/>
  <c r="AB209" i="14"/>
  <c r="AG208" i="14"/>
  <c r="AC208" i="14"/>
  <c r="AB208" i="14"/>
  <c r="AG207" i="14"/>
  <c r="AB207" i="14"/>
  <c r="AC207" i="14"/>
  <c r="AG206" i="14"/>
  <c r="AB206" i="14"/>
  <c r="AC206" i="14"/>
  <c r="AG205" i="14"/>
  <c r="AB205" i="14"/>
  <c r="AC205" i="14"/>
  <c r="AG204" i="14"/>
  <c r="AB204" i="14"/>
  <c r="AG203" i="14"/>
  <c r="AC203" i="14"/>
  <c r="AG202" i="14"/>
  <c r="AC202" i="14"/>
  <c r="AG201" i="14"/>
  <c r="AC201" i="14"/>
  <c r="AB201" i="14"/>
  <c r="AG199" i="14"/>
  <c r="AB199" i="14"/>
  <c r="AC199" i="14"/>
  <c r="AG198" i="14"/>
  <c r="AC198" i="14"/>
  <c r="AB198" i="14"/>
  <c r="AG197" i="14"/>
  <c r="AB197" i="14"/>
  <c r="AG196" i="14"/>
  <c r="AB196" i="14"/>
  <c r="AG195" i="14"/>
  <c r="AB195" i="14"/>
  <c r="AG194" i="14"/>
  <c r="AC194" i="14"/>
  <c r="AB194" i="14"/>
  <c r="AG192" i="14"/>
  <c r="AB192" i="14"/>
  <c r="AG191" i="14"/>
  <c r="AC191" i="14"/>
  <c r="AG187" i="14"/>
  <c r="AC187" i="14"/>
  <c r="AB187" i="14"/>
  <c r="AG186" i="14"/>
  <c r="AC186" i="14"/>
  <c r="AB186" i="14"/>
  <c r="AG185" i="14"/>
  <c r="AC185" i="14"/>
  <c r="AB185" i="14"/>
  <c r="AG184" i="14"/>
  <c r="AC184" i="14"/>
  <c r="AB184" i="14"/>
  <c r="AG183" i="14"/>
  <c r="AC183" i="14"/>
  <c r="AB183" i="14"/>
  <c r="AG182" i="14"/>
  <c r="AB182" i="14"/>
  <c r="AG181" i="14"/>
  <c r="AC181" i="14"/>
  <c r="AG180" i="14"/>
  <c r="AB180" i="14"/>
  <c r="AC180" i="14"/>
  <c r="AG179" i="14"/>
  <c r="AC179" i="14"/>
  <c r="AB179" i="14"/>
  <c r="AG178" i="14"/>
  <c r="AC178" i="14"/>
  <c r="AB178" i="14"/>
  <c r="AG177" i="14"/>
  <c r="AC177" i="14"/>
  <c r="AG176" i="14"/>
  <c r="AB176" i="14"/>
  <c r="AG173" i="14"/>
  <c r="AC173" i="14"/>
  <c r="AB173" i="14"/>
  <c r="AG172" i="14"/>
  <c r="AC172" i="14"/>
  <c r="AG171" i="14"/>
  <c r="AB171" i="14"/>
  <c r="AC171" i="14"/>
  <c r="AG170" i="14"/>
  <c r="AB170" i="14"/>
  <c r="AC170" i="14"/>
  <c r="AG169" i="14"/>
  <c r="AC169" i="14"/>
  <c r="AB169" i="14"/>
  <c r="AG168" i="14"/>
  <c r="AB168" i="14"/>
  <c r="AC168" i="14"/>
  <c r="AG167" i="14"/>
  <c r="AC167" i="14"/>
  <c r="AB167" i="14"/>
  <c r="AG166" i="14"/>
  <c r="AB166" i="14"/>
  <c r="AG165" i="14"/>
  <c r="AB165" i="14"/>
  <c r="AC165" i="14"/>
  <c r="AG164" i="14"/>
  <c r="AB164" i="14"/>
  <c r="AC164" i="14"/>
  <c r="AG163" i="14"/>
  <c r="AC163" i="14"/>
  <c r="AB163" i="14"/>
  <c r="AG162" i="14"/>
  <c r="AC162" i="14"/>
  <c r="AB162" i="14"/>
  <c r="AG161" i="14"/>
  <c r="AC161" i="14"/>
  <c r="AB161" i="14"/>
  <c r="AG160" i="14"/>
  <c r="AC160" i="14"/>
  <c r="AB160" i="14"/>
  <c r="AG159" i="14"/>
  <c r="AC159" i="14"/>
  <c r="AB159" i="14"/>
  <c r="AG158" i="14"/>
  <c r="AB158" i="14"/>
  <c r="AG157" i="14"/>
  <c r="AC157" i="14"/>
  <c r="AB157" i="14"/>
  <c r="AG156" i="14"/>
  <c r="AB156" i="14"/>
  <c r="AG155" i="14"/>
  <c r="AB155" i="14"/>
  <c r="AG153" i="14"/>
  <c r="AC153" i="14"/>
  <c r="AB153" i="14"/>
  <c r="AG152" i="14"/>
  <c r="AC152" i="14"/>
  <c r="AB152" i="14"/>
  <c r="AG151" i="14"/>
  <c r="AB151" i="14"/>
  <c r="AC151" i="14"/>
  <c r="AG150" i="14"/>
  <c r="AC150" i="14"/>
  <c r="AB150" i="14"/>
  <c r="AG149" i="14"/>
  <c r="AB149" i="14"/>
  <c r="AC149" i="14"/>
  <c r="AG148" i="14"/>
  <c r="AC148" i="14"/>
  <c r="AG147" i="14"/>
  <c r="AC147" i="14"/>
  <c r="AB147" i="14"/>
  <c r="AG146" i="14"/>
  <c r="AC146" i="14"/>
  <c r="AB146" i="14"/>
  <c r="AG145" i="14"/>
  <c r="AC145" i="14"/>
  <c r="AG144" i="14"/>
  <c r="AB144" i="14"/>
  <c r="AC144" i="14"/>
  <c r="AG143" i="14"/>
  <c r="AC143" i="14"/>
  <c r="AB143" i="14"/>
  <c r="AG141" i="14"/>
  <c r="AC141" i="14"/>
  <c r="AB141" i="14"/>
  <c r="AG140" i="14"/>
  <c r="AB140" i="14"/>
  <c r="AC140" i="14"/>
  <c r="AG139" i="14"/>
  <c r="AC139" i="14"/>
  <c r="AB139" i="14"/>
  <c r="AG138" i="14"/>
  <c r="AB138" i="14"/>
  <c r="AC138" i="14"/>
  <c r="AG137" i="14"/>
  <c r="AC137" i="14"/>
  <c r="AB137" i="14"/>
  <c r="AG136" i="14"/>
  <c r="AC136" i="14"/>
  <c r="AB136" i="14"/>
  <c r="AG135" i="14"/>
  <c r="AB135" i="14"/>
  <c r="AC135" i="14"/>
  <c r="AG134" i="14"/>
  <c r="AB134" i="14"/>
  <c r="AC134" i="14"/>
  <c r="AG133" i="14"/>
  <c r="AC133" i="14"/>
  <c r="AG132" i="14"/>
  <c r="AB132" i="14"/>
  <c r="AC132" i="14"/>
  <c r="AG131" i="14"/>
  <c r="AB131" i="14"/>
  <c r="AC131" i="14"/>
  <c r="AG130" i="14"/>
  <c r="AC130" i="14"/>
  <c r="AB130" i="14"/>
  <c r="AG129" i="14"/>
  <c r="AC129" i="14"/>
  <c r="AB129" i="14"/>
  <c r="AG128" i="14"/>
  <c r="AC128" i="14"/>
  <c r="AB128" i="14"/>
  <c r="AG127" i="14"/>
  <c r="AC127" i="14"/>
  <c r="AB127" i="14"/>
  <c r="AG126" i="14"/>
  <c r="AC126" i="14"/>
  <c r="AB126" i="14"/>
  <c r="AG125" i="14"/>
  <c r="AC125" i="14"/>
  <c r="AB125" i="14"/>
  <c r="AG124" i="14"/>
  <c r="AC124" i="14"/>
  <c r="AB124" i="14"/>
  <c r="AG122" i="14"/>
  <c r="AB122" i="14"/>
  <c r="AC122" i="14"/>
  <c r="AG121" i="14"/>
  <c r="AB121" i="14"/>
  <c r="AC121" i="14"/>
  <c r="AC118" i="14"/>
  <c r="AB118" i="14"/>
  <c r="AG117" i="14"/>
  <c r="AB117" i="14"/>
  <c r="AG116" i="14"/>
  <c r="AC116" i="14"/>
  <c r="AB116" i="14"/>
  <c r="AG115" i="14"/>
  <c r="AB115" i="14"/>
  <c r="AC115" i="14"/>
  <c r="AG114" i="14"/>
  <c r="AB114" i="14"/>
  <c r="AC114" i="14"/>
  <c r="AG113" i="14"/>
  <c r="AC113" i="14"/>
  <c r="AB113" i="14"/>
  <c r="AG112" i="14"/>
  <c r="AB112" i="14"/>
  <c r="AG111" i="14"/>
  <c r="AB111" i="14"/>
  <c r="AC111" i="14"/>
  <c r="AG110" i="14"/>
  <c r="AC110" i="14"/>
  <c r="AB110" i="14"/>
  <c r="AG109" i="14"/>
  <c r="AB109" i="14"/>
  <c r="AC109" i="14"/>
  <c r="AG108" i="14"/>
  <c r="AC108" i="14"/>
  <c r="AB108" i="14"/>
  <c r="AG107" i="14"/>
  <c r="AC107" i="14"/>
  <c r="AB107" i="14"/>
  <c r="AG106" i="14"/>
  <c r="AB106" i="14"/>
  <c r="AG104" i="14"/>
  <c r="AC104" i="14"/>
  <c r="AB104" i="14"/>
  <c r="AG103" i="14"/>
  <c r="AB103" i="14"/>
  <c r="AC103" i="14"/>
  <c r="AG102" i="14"/>
  <c r="AC102" i="14"/>
  <c r="AB102" i="14"/>
  <c r="AG101" i="14"/>
  <c r="AB101" i="14"/>
  <c r="AC101" i="14"/>
  <c r="AG100" i="14"/>
  <c r="AB100" i="14"/>
  <c r="AG99" i="14"/>
  <c r="AB99" i="14"/>
  <c r="AC99" i="14"/>
  <c r="AG98" i="14"/>
  <c r="AB98" i="14"/>
  <c r="AG97" i="14"/>
  <c r="AC97" i="14"/>
  <c r="AG96" i="14"/>
  <c r="AB96" i="14"/>
  <c r="AC96" i="14"/>
  <c r="AG95" i="14"/>
  <c r="AC95" i="14"/>
  <c r="AB95" i="14"/>
  <c r="AG94" i="14"/>
  <c r="AC94" i="14"/>
  <c r="AB94" i="14"/>
  <c r="AG93" i="14"/>
  <c r="AB93" i="14"/>
  <c r="AC93" i="14"/>
  <c r="AG92" i="14"/>
  <c r="AB92" i="14"/>
  <c r="AC92" i="14"/>
  <c r="AG91" i="14"/>
  <c r="AB91" i="14"/>
  <c r="AC91" i="14"/>
  <c r="AG90" i="14"/>
  <c r="AB90" i="14"/>
  <c r="AC90" i="14"/>
  <c r="AG89" i="14"/>
  <c r="AC89" i="14"/>
  <c r="AB89" i="14"/>
  <c r="AG88" i="14"/>
  <c r="AC88" i="14"/>
  <c r="AB88" i="14"/>
  <c r="AG87" i="14"/>
  <c r="AC87" i="14"/>
  <c r="AB87" i="14"/>
  <c r="AG86" i="14"/>
  <c r="AB86" i="14"/>
  <c r="AC86" i="14"/>
  <c r="AG84" i="14"/>
  <c r="AC84" i="14"/>
  <c r="AB84" i="14"/>
  <c r="AG83" i="14"/>
  <c r="AB83" i="14"/>
  <c r="AG81" i="14"/>
  <c r="AB81" i="14"/>
  <c r="AC81" i="14"/>
  <c r="AG80" i="14"/>
  <c r="AC80" i="14"/>
  <c r="AB80" i="14"/>
  <c r="AG79" i="14"/>
  <c r="AB79" i="14"/>
  <c r="AG78" i="14"/>
  <c r="AB78" i="14"/>
  <c r="AC78" i="14"/>
  <c r="AG77" i="14"/>
  <c r="AB77" i="14"/>
  <c r="AG75" i="14"/>
  <c r="AB75" i="14"/>
  <c r="AG74" i="14"/>
  <c r="AC74" i="14"/>
  <c r="AG2088" i="14"/>
  <c r="AC2088" i="14"/>
  <c r="AB2088" i="14"/>
  <c r="AG2087" i="14"/>
  <c r="AC2087" i="14"/>
  <c r="AB2087" i="14"/>
  <c r="AB2086" i="14"/>
  <c r="AC2086" i="14"/>
  <c r="AG2086" i="14"/>
  <c r="AB2085" i="14"/>
  <c r="AG2085" i="14"/>
  <c r="AC2085" i="14"/>
  <c r="AB2084" i="14"/>
  <c r="AG2084" i="14"/>
  <c r="AC2083" i="14"/>
  <c r="AB2083" i="14"/>
  <c r="AG2083" i="14"/>
  <c r="AB2082" i="14"/>
  <c r="AC2082" i="14"/>
  <c r="AG2082" i="14"/>
  <c r="AG2081" i="14"/>
  <c r="AC2081" i="14"/>
  <c r="AB2081" i="14"/>
  <c r="AG2080" i="14"/>
  <c r="AB2080" i="14"/>
  <c r="AC2080" i="14"/>
  <c r="AB2079" i="14"/>
  <c r="AG2079" i="14"/>
  <c r="AC2078" i="14"/>
  <c r="AG2078" i="14"/>
  <c r="AB2078" i="14"/>
  <c r="AG2077" i="14"/>
  <c r="AB2077" i="14"/>
  <c r="AC2077" i="14"/>
  <c r="AB2076" i="14"/>
  <c r="AC2076" i="14"/>
  <c r="AG2076" i="14"/>
  <c r="AB2075" i="14"/>
  <c r="AC2075" i="14"/>
  <c r="AG2075" i="14"/>
  <c r="AC2074" i="14"/>
  <c r="AB2074" i="14"/>
  <c r="AG2074" i="14"/>
  <c r="AB2073" i="14"/>
  <c r="AC2073" i="14"/>
  <c r="AG2073" i="14"/>
  <c r="AG2072" i="14"/>
  <c r="AB2072" i="14"/>
  <c r="AC2072" i="14"/>
  <c r="AB2071" i="14"/>
  <c r="AG2071" i="14"/>
  <c r="AC2071" i="14"/>
  <c r="AB2070" i="14"/>
  <c r="AC2070" i="14"/>
  <c r="AG2070" i="14"/>
  <c r="AB2069" i="14"/>
  <c r="AC2069" i="14"/>
  <c r="AG2069" i="14"/>
  <c r="AG2068" i="14"/>
  <c r="AB2068" i="14"/>
  <c r="AC2068" i="14"/>
  <c r="AG2067" i="14"/>
  <c r="AC2067" i="14"/>
  <c r="AB2067" i="14"/>
  <c r="AC2066" i="14"/>
  <c r="AB2066" i="14"/>
  <c r="AG2066" i="14"/>
  <c r="AB2065" i="14"/>
  <c r="AC2065" i="14"/>
  <c r="AG2065" i="14"/>
  <c r="AC2064" i="14"/>
  <c r="AB2064" i="14"/>
  <c r="AG2064" i="14"/>
  <c r="AG2063" i="14"/>
  <c r="AC2063" i="14"/>
  <c r="AB2063" i="14"/>
  <c r="AB2062" i="14"/>
  <c r="AG2062" i="14"/>
  <c r="AC2062" i="14"/>
  <c r="AG2061" i="14"/>
  <c r="AB2061" i="14"/>
  <c r="AC2061" i="14"/>
  <c r="AG2060" i="14"/>
  <c r="AC2060" i="14"/>
  <c r="AB2060" i="14"/>
  <c r="AC2059" i="14"/>
  <c r="AG2059" i="14"/>
  <c r="AB2059" i="14"/>
  <c r="AG2058" i="14"/>
  <c r="AC2058" i="14"/>
  <c r="AB2058" i="14"/>
  <c r="AG2057" i="14"/>
  <c r="AC2057" i="14"/>
  <c r="AB2057" i="14"/>
  <c r="AB2056" i="14"/>
  <c r="AG2056" i="14"/>
  <c r="AB1973" i="14"/>
  <c r="AC1973" i="14"/>
  <c r="AG1972" i="14"/>
  <c r="AB1972" i="14"/>
  <c r="AG1971" i="14"/>
  <c r="AC1971" i="14"/>
  <c r="AB1971" i="14"/>
  <c r="AG1970" i="14"/>
  <c r="AB1970" i="14"/>
  <c r="AG1969" i="14"/>
  <c r="AC1969" i="14"/>
  <c r="AB1969" i="14"/>
  <c r="AG1968" i="14"/>
  <c r="AC1968" i="14"/>
  <c r="AB1968" i="14"/>
  <c r="AG1967" i="14"/>
  <c r="AC1967" i="14"/>
  <c r="AB1967" i="14"/>
  <c r="AG1966" i="14"/>
  <c r="AC1966" i="14"/>
  <c r="AB1966" i="14"/>
  <c r="AB1965" i="14"/>
  <c r="AG1965" i="14"/>
  <c r="AG1964" i="14"/>
  <c r="AC1964" i="14"/>
  <c r="AB1964" i="14"/>
  <c r="AC1963" i="14"/>
  <c r="AG1963" i="14"/>
  <c r="AB1963" i="14"/>
  <c r="AB1962" i="14"/>
  <c r="AG1962" i="14"/>
  <c r="AC1962" i="14"/>
  <c r="AG1961" i="14"/>
  <c r="AC1961" i="14"/>
  <c r="AB1961" i="14"/>
  <c r="AG1960" i="14"/>
  <c r="AC1960" i="14"/>
  <c r="AB1960" i="14"/>
  <c r="AB1959" i="14"/>
  <c r="AC1959" i="14"/>
  <c r="AG1959" i="14"/>
  <c r="AB1958" i="14"/>
  <c r="AC1958" i="14"/>
  <c r="AG1958" i="14"/>
  <c r="AB1957" i="14"/>
  <c r="AC1957" i="14"/>
  <c r="AG1957" i="14"/>
  <c r="AG1956" i="14"/>
  <c r="AC1956" i="14"/>
  <c r="AB1956" i="14"/>
  <c r="AC1955" i="14"/>
  <c r="AB1955" i="14"/>
  <c r="AG1955" i="14"/>
  <c r="AG1954" i="14"/>
  <c r="AC1954" i="14"/>
  <c r="AB1954" i="14"/>
  <c r="AB1953" i="14"/>
  <c r="AG1953" i="14"/>
  <c r="AC1953" i="14"/>
  <c r="AG1952" i="14"/>
  <c r="AC1952" i="14"/>
  <c r="AB1952" i="14"/>
  <c r="AG1951" i="14"/>
  <c r="AC1951" i="14"/>
  <c r="AB1951" i="14"/>
  <c r="AC1950" i="14"/>
  <c r="AB1950" i="14"/>
  <c r="AG1950" i="14"/>
  <c r="AG1949" i="14"/>
  <c r="AC1949" i="14"/>
  <c r="AB1949" i="14"/>
  <c r="AG1948" i="14"/>
  <c r="AB1948" i="14"/>
  <c r="AC1948" i="14"/>
  <c r="AC1947" i="14"/>
  <c r="AG1947" i="14"/>
  <c r="AB1947" i="14"/>
  <c r="AB1946" i="14"/>
  <c r="AG1946" i="14"/>
  <c r="AB1945" i="14"/>
  <c r="AG1945" i="14"/>
  <c r="AC1945" i="14"/>
  <c r="AB1944" i="14"/>
  <c r="AG1944" i="14"/>
  <c r="AC1944" i="14"/>
  <c r="AC1943" i="14"/>
  <c r="AB1943" i="14"/>
  <c r="AG1943" i="14"/>
  <c r="AB1942" i="14"/>
  <c r="AC1942" i="14"/>
  <c r="AG1942" i="14"/>
  <c r="AB1941" i="14"/>
  <c r="AC1941" i="14"/>
  <c r="AG1941" i="14"/>
  <c r="AB1940" i="14"/>
  <c r="AG1940" i="14"/>
  <c r="AG1939" i="14"/>
  <c r="AB1939" i="14"/>
  <c r="AC1939" i="14"/>
  <c r="AG1938" i="14"/>
  <c r="AB1938" i="14"/>
  <c r="AC1938" i="14"/>
  <c r="AB1937" i="14"/>
  <c r="AG1937" i="14"/>
  <c r="AC1937" i="14"/>
  <c r="AB1936" i="14"/>
  <c r="AG1936" i="14"/>
  <c r="AC1936" i="14"/>
  <c r="AB1935" i="14"/>
  <c r="AG1935" i="14"/>
  <c r="AC1935" i="14"/>
  <c r="AB1934" i="14"/>
  <c r="AC1934" i="14"/>
  <c r="AG1934" i="14"/>
  <c r="AG1933" i="14"/>
  <c r="AC1933" i="14"/>
  <c r="AB1933" i="14"/>
  <c r="AG1932" i="14"/>
  <c r="AC1932" i="14"/>
  <c r="AB1932" i="14"/>
  <c r="AG1931" i="14"/>
  <c r="AC1931" i="14"/>
  <c r="AB1931" i="14"/>
  <c r="AG1930" i="14"/>
  <c r="AC1930" i="14"/>
  <c r="AB1930" i="14"/>
  <c r="AB1929" i="14"/>
  <c r="AC1929" i="14"/>
  <c r="AG1929" i="14"/>
  <c r="AG1928" i="14"/>
  <c r="AC1928" i="14"/>
  <c r="AB1928" i="14"/>
  <c r="AC1927" i="14"/>
  <c r="AG1927" i="14"/>
  <c r="AB1927" i="14"/>
  <c r="AB1926" i="14"/>
  <c r="AG1926" i="14"/>
  <c r="AC1926" i="14"/>
  <c r="AG1925" i="14"/>
  <c r="AC1925" i="14"/>
  <c r="AB1925" i="14"/>
  <c r="AG1924" i="14"/>
  <c r="AC1924" i="14"/>
  <c r="AB1924" i="14"/>
  <c r="AG1923" i="14"/>
  <c r="AC1923" i="14"/>
  <c r="AB1923" i="14"/>
  <c r="AG1922" i="14"/>
  <c r="AC1922" i="14"/>
  <c r="AB1922" i="14"/>
  <c r="AG1921" i="14"/>
  <c r="AC1921" i="14"/>
  <c r="AB1921" i="14"/>
  <c r="AC1920" i="14"/>
  <c r="AG1920" i="14"/>
  <c r="AB1920" i="14"/>
  <c r="AB1919" i="14"/>
  <c r="AG1919" i="14"/>
  <c r="AG1918" i="14"/>
  <c r="AB1918" i="14"/>
  <c r="AC1918" i="14"/>
  <c r="AG1917" i="14"/>
  <c r="AB1917" i="14"/>
  <c r="AC1917" i="14"/>
  <c r="AG1916" i="14"/>
  <c r="AC1916" i="14"/>
  <c r="AB1916" i="14"/>
  <c r="AB1915" i="14"/>
  <c r="AG1915" i="14"/>
  <c r="AC1915" i="14"/>
  <c r="AB1914" i="14"/>
  <c r="AC1914" i="14"/>
  <c r="AG1914" i="14"/>
  <c r="AB1913" i="14"/>
  <c r="AC1913" i="14"/>
  <c r="AB1912" i="14"/>
  <c r="AC1912" i="14"/>
  <c r="AG1912" i="14"/>
  <c r="AC1911" i="14"/>
  <c r="AG1911" i="14"/>
  <c r="AB1911" i="14"/>
  <c r="AC1910" i="14"/>
  <c r="AG1910" i="14"/>
  <c r="AB1910" i="14"/>
  <c r="AB1909" i="14"/>
  <c r="AG1909" i="14"/>
  <c r="AB1908" i="14"/>
  <c r="AC1908" i="14"/>
  <c r="AG1908" i="14"/>
  <c r="AB1907" i="14"/>
  <c r="AG1907" i="14"/>
  <c r="AC1907" i="14"/>
  <c r="AB1906" i="14"/>
  <c r="AC1906" i="14"/>
  <c r="AG1906" i="14"/>
  <c r="AG1905" i="14"/>
  <c r="AC1905" i="14"/>
  <c r="AB1905" i="14"/>
  <c r="AC1904" i="14"/>
  <c r="AB1904" i="14"/>
  <c r="AG1904" i="14"/>
  <c r="AB1903" i="14"/>
  <c r="AG1903" i="14"/>
  <c r="AC1903" i="14"/>
  <c r="AG1902" i="14"/>
  <c r="AB1902" i="14"/>
  <c r="AC1902" i="14"/>
  <c r="AB1901" i="14"/>
  <c r="AC1901" i="14"/>
  <c r="AG1901" i="14"/>
  <c r="AB1900" i="14"/>
  <c r="AG1900" i="14"/>
  <c r="AC1900" i="14"/>
  <c r="AB1899" i="14"/>
  <c r="AC1899" i="14"/>
  <c r="AG1899" i="14"/>
  <c r="AB1898" i="14"/>
  <c r="AG1898" i="14"/>
  <c r="AB1897" i="14"/>
  <c r="AG1897" i="14"/>
  <c r="AC1897" i="14"/>
  <c r="AB1896" i="14"/>
  <c r="AG1896" i="14"/>
  <c r="AB1895" i="14"/>
  <c r="AC1895" i="14"/>
  <c r="AG1895" i="14"/>
  <c r="AC1894" i="14"/>
  <c r="AG1894" i="14"/>
  <c r="AB1894" i="14"/>
  <c r="AC1893" i="14"/>
  <c r="AB1893" i="14"/>
  <c r="AG1893" i="14"/>
  <c r="AB1892" i="14"/>
  <c r="AG1892" i="14"/>
  <c r="AC1892" i="14"/>
  <c r="AB1891" i="14"/>
  <c r="AC1891" i="14"/>
  <c r="AG1891" i="14"/>
  <c r="AG1890" i="14"/>
  <c r="AC1890" i="14"/>
  <c r="AB1890" i="14"/>
  <c r="AB1889" i="14"/>
  <c r="AC1889" i="14"/>
  <c r="AG1889" i="14"/>
  <c r="AC1888" i="14"/>
  <c r="AG1888" i="14"/>
  <c r="AB1888" i="14"/>
  <c r="AG1887" i="14"/>
  <c r="AC1887" i="14"/>
  <c r="AB1887" i="14"/>
  <c r="AB1886" i="14"/>
  <c r="AC1886" i="14"/>
  <c r="AG1886" i="14"/>
  <c r="AB1885" i="14"/>
  <c r="AC1885" i="14"/>
  <c r="AG1885" i="14"/>
  <c r="AC1884" i="14"/>
  <c r="AB1884" i="14"/>
  <c r="AG1884" i="14"/>
  <c r="AC1883" i="14"/>
  <c r="AB1883" i="14"/>
  <c r="AG1883" i="14"/>
  <c r="AG1882" i="14"/>
  <c r="AC1882" i="14"/>
  <c r="AB1882" i="14"/>
  <c r="AB1881" i="14"/>
  <c r="AC1881" i="14"/>
  <c r="AG1881" i="14"/>
  <c r="AB1880" i="14"/>
  <c r="AG1880" i="14"/>
  <c r="AC1880" i="14"/>
  <c r="AG1879" i="14"/>
  <c r="AB1879" i="14"/>
  <c r="AC1879" i="14"/>
  <c r="AG1878" i="14"/>
  <c r="AC1878" i="14"/>
  <c r="AC1873" i="14"/>
  <c r="AB1873" i="14"/>
  <c r="AB1872" i="14"/>
  <c r="AC1872" i="14"/>
  <c r="AG1872" i="14"/>
  <c r="AB1871" i="14"/>
  <c r="AC1871" i="14"/>
  <c r="AG1871" i="14"/>
  <c r="AB1870" i="14"/>
  <c r="AC1870" i="14"/>
  <c r="AG1870" i="14"/>
  <c r="AC1869" i="14"/>
  <c r="AB1869" i="14"/>
  <c r="AG1869" i="14"/>
  <c r="AC1868" i="14"/>
  <c r="AG1868" i="14"/>
  <c r="AB1868" i="14"/>
  <c r="AB1867" i="14"/>
  <c r="AC1867" i="14"/>
  <c r="AG1867" i="14"/>
  <c r="AC1866" i="14"/>
  <c r="AG1866" i="14"/>
  <c r="AB1866" i="14"/>
  <c r="AB1865" i="14"/>
  <c r="AC1865" i="14"/>
  <c r="AG1865" i="14"/>
  <c r="AG1864" i="14"/>
  <c r="AB1864" i="14"/>
  <c r="AC1864" i="14"/>
  <c r="AG1863" i="14"/>
  <c r="AC1863" i="14"/>
  <c r="AB1863" i="14"/>
  <c r="AG1862" i="14"/>
  <c r="AC1862" i="14"/>
  <c r="AB1862" i="14"/>
  <c r="AB1861" i="14"/>
  <c r="AC1861" i="14"/>
  <c r="AG1861" i="14"/>
  <c r="AC1860" i="14"/>
  <c r="AB1860" i="14"/>
  <c r="AG1860" i="14"/>
  <c r="AG1859" i="14"/>
  <c r="AB1859" i="14"/>
  <c r="AC1859" i="14"/>
  <c r="AB1858" i="14"/>
  <c r="AC1858" i="14"/>
  <c r="AG1858" i="14"/>
  <c r="AB1857" i="14"/>
  <c r="AG1857" i="14"/>
  <c r="AG1856" i="14"/>
  <c r="AC1856" i="14"/>
  <c r="AB1856" i="14"/>
  <c r="AG1855" i="14"/>
  <c r="AB1855" i="14"/>
  <c r="AC1855" i="14"/>
  <c r="AG1854" i="14"/>
  <c r="AB1854" i="14"/>
  <c r="AC1854" i="14"/>
  <c r="AC1853" i="14"/>
  <c r="AB1853" i="14"/>
  <c r="AG1853" i="14"/>
  <c r="AG1852" i="14"/>
  <c r="AC1852" i="14"/>
  <c r="AB1852" i="14"/>
  <c r="AG1851" i="14"/>
  <c r="AC1851" i="14"/>
  <c r="AB1851" i="14"/>
  <c r="AB1850" i="14"/>
  <c r="AG1850" i="14"/>
  <c r="AC1850" i="14"/>
  <c r="AG1849" i="14"/>
  <c r="AB1849" i="14"/>
  <c r="AB1848" i="14"/>
  <c r="AC1848" i="14"/>
  <c r="AG1848" i="14"/>
  <c r="AB1847" i="14"/>
  <c r="AG1847" i="14"/>
  <c r="AC1846" i="14"/>
  <c r="AG1846" i="14"/>
  <c r="AB1846" i="14"/>
  <c r="AB1845" i="14"/>
  <c r="AC1845" i="14"/>
  <c r="AG1845" i="14"/>
  <c r="AB1844" i="14"/>
  <c r="AG1844" i="14"/>
  <c r="AC1843" i="14"/>
  <c r="AB1843" i="14"/>
  <c r="AG1843" i="14"/>
  <c r="AC1842" i="14"/>
  <c r="AB1842" i="14"/>
  <c r="AG1842" i="14"/>
  <c r="AC1841" i="14"/>
  <c r="AB1841" i="14"/>
  <c r="AG1841" i="14"/>
  <c r="AB1840" i="14"/>
  <c r="AC1840" i="14"/>
  <c r="AG1840" i="14"/>
  <c r="AG1839" i="14"/>
  <c r="AC1839" i="14"/>
  <c r="AB1839" i="14"/>
  <c r="AG1838" i="14"/>
  <c r="AC1838" i="14"/>
  <c r="AB1838" i="14"/>
  <c r="AB1837" i="14"/>
  <c r="AG1837" i="14"/>
  <c r="AG1836" i="14"/>
  <c r="AC1836" i="14"/>
  <c r="AB1836" i="14"/>
  <c r="AG1835" i="14"/>
  <c r="AC1835" i="14"/>
  <c r="AB1835" i="14"/>
  <c r="AG1834" i="14"/>
  <c r="AB1834" i="14"/>
  <c r="AC1834" i="14"/>
  <c r="AC1833" i="14"/>
  <c r="AB1833" i="14"/>
  <c r="AG1833" i="14"/>
  <c r="AG1832" i="14"/>
  <c r="AC1832" i="14"/>
  <c r="AB1832" i="14"/>
  <c r="AB1831" i="14"/>
  <c r="AC1831" i="14"/>
  <c r="AG1831" i="14"/>
  <c r="AG1830" i="14"/>
  <c r="AB1830" i="14"/>
  <c r="AC1830" i="14"/>
  <c r="AG1829" i="14"/>
  <c r="AC1829" i="14"/>
  <c r="AG1827" i="14"/>
  <c r="AC1827" i="14"/>
  <c r="AB1827" i="14"/>
  <c r="AB1826" i="14"/>
  <c r="AG1826" i="14"/>
  <c r="AC1825" i="14"/>
  <c r="AB1825" i="14"/>
  <c r="AG1825" i="14"/>
  <c r="AC1824" i="14"/>
  <c r="AB1824" i="14"/>
  <c r="AG1824" i="14"/>
  <c r="AC1823" i="14"/>
  <c r="AB1823" i="14"/>
  <c r="AG1823" i="14"/>
  <c r="AG1822" i="14"/>
  <c r="AC1822" i="14"/>
  <c r="AB1822" i="14"/>
  <c r="AG1821" i="14"/>
  <c r="AC1821" i="14" s="1"/>
  <c r="AB1821" i="14"/>
  <c r="AC1820" i="14"/>
  <c r="AG1820" i="14"/>
  <c r="AB1820" i="14"/>
  <c r="AC1819" i="14"/>
  <c r="AB1819" i="14"/>
  <c r="AG1819" i="14"/>
  <c r="AG1818" i="14"/>
  <c r="AC1818" i="14"/>
  <c r="AB1818" i="14"/>
  <c r="AG1817" i="14"/>
  <c r="AC1817" i="14"/>
  <c r="AB1817" i="14"/>
  <c r="AG1816" i="14"/>
  <c r="AC1816" i="14"/>
  <c r="AB1816" i="14"/>
  <c r="AB1815" i="14"/>
  <c r="AG1815" i="14"/>
  <c r="AC1815" i="14"/>
  <c r="AB1814" i="14"/>
  <c r="AG1814" i="14"/>
  <c r="AC1814" i="14"/>
  <c r="AG1813" i="14"/>
  <c r="AC1813" i="14"/>
  <c r="AB1813" i="14"/>
  <c r="AG1812" i="14"/>
  <c r="AC1812" i="14"/>
  <c r="AB1812" i="14"/>
  <c r="AG1811" i="14"/>
  <c r="AC1811" i="14"/>
  <c r="AB1811" i="14"/>
  <c r="AC1810" i="14"/>
  <c r="AB1810" i="14"/>
  <c r="AG1810" i="14"/>
  <c r="AG1809" i="14"/>
  <c r="AC1809" i="14"/>
  <c r="AB1809" i="14"/>
  <c r="AG1808" i="14"/>
  <c r="AC1808" i="14"/>
  <c r="AB1808" i="14"/>
  <c r="AG1807" i="14"/>
  <c r="AC1807" i="14"/>
  <c r="AB1807" i="14"/>
  <c r="AC1806" i="14"/>
  <c r="AB1806" i="14"/>
  <c r="AG1806" i="14"/>
  <c r="AG1805" i="14"/>
  <c r="AC1805" i="14"/>
  <c r="AB1805" i="14"/>
  <c r="AG1804" i="14"/>
  <c r="AC1804" i="14"/>
  <c r="AB1804" i="14"/>
  <c r="AG1803" i="14"/>
  <c r="AC1803" i="14"/>
  <c r="AB1803" i="14"/>
  <c r="AG1802" i="14"/>
  <c r="AC1802" i="14"/>
  <c r="AB1802" i="14"/>
  <c r="AG1801" i="14"/>
  <c r="AC1801" i="14"/>
  <c r="AB1801" i="14"/>
  <c r="AC1800" i="14"/>
  <c r="AB1800" i="14"/>
  <c r="AG1800" i="14"/>
  <c r="AG1799" i="14"/>
  <c r="AB1799" i="14"/>
  <c r="AC1799" i="14"/>
  <c r="AC1798" i="14"/>
  <c r="AB1798" i="14"/>
  <c r="AG1798" i="14"/>
  <c r="AG1797" i="14"/>
  <c r="AB1797" i="14"/>
  <c r="AG1796" i="14"/>
  <c r="AC1796" i="14"/>
  <c r="AB1796" i="14"/>
  <c r="AG1795" i="14"/>
  <c r="AB1795" i="14"/>
  <c r="AG1794" i="14"/>
  <c r="AC1794" i="14"/>
  <c r="AB1794" i="14"/>
  <c r="AG1793" i="14"/>
  <c r="AC1793" i="14"/>
  <c r="AB1793" i="14"/>
  <c r="AG1792" i="14"/>
  <c r="AC1792" i="14"/>
  <c r="AB1792" i="14"/>
  <c r="AG1791" i="14"/>
  <c r="AB1791" i="14"/>
  <c r="AC1791" i="14"/>
  <c r="AG1790" i="14"/>
  <c r="AC1790" i="14"/>
  <c r="AG1789" i="14"/>
  <c r="AC1789" i="14"/>
  <c r="AB1789" i="14"/>
  <c r="AC1788" i="14"/>
  <c r="AB1788" i="14"/>
  <c r="AG1788" i="14"/>
  <c r="AG1787" i="14"/>
  <c r="AB1787" i="14"/>
  <c r="AC1787" i="14"/>
  <c r="AB1786" i="14"/>
  <c r="AC1786" i="14"/>
  <c r="AG1786" i="14"/>
  <c r="AB1785" i="14"/>
  <c r="AG1785" i="14"/>
  <c r="AC1785" i="14"/>
  <c r="AG1784" i="14"/>
  <c r="AC1784" i="14"/>
  <c r="AB1784" i="14"/>
  <c r="AB1783" i="14"/>
  <c r="AG1783" i="14"/>
  <c r="AC1783" i="14"/>
  <c r="AC1782" i="14"/>
  <c r="AB1782" i="14"/>
  <c r="AG1782" i="14"/>
  <c r="AG1781" i="14"/>
  <c r="AC1781" i="14"/>
  <c r="AB1781" i="14"/>
  <c r="AG1780" i="14"/>
  <c r="AB1780" i="14"/>
  <c r="AC1780" i="14"/>
  <c r="AB1779" i="14"/>
  <c r="AG1779" i="14"/>
  <c r="AB1778" i="14"/>
  <c r="AG1778" i="14"/>
  <c r="AC1778" i="14"/>
  <c r="AB1777" i="14"/>
  <c r="AC1777" i="14"/>
  <c r="AG1777" i="14"/>
  <c r="AG1776" i="14"/>
  <c r="AC1776" i="14"/>
  <c r="AB1776" i="14"/>
  <c r="AG1775" i="14"/>
  <c r="AB1775" i="14"/>
  <c r="AC1775" i="14"/>
  <c r="AB1774" i="14"/>
  <c r="AC1774" i="14"/>
  <c r="AG1774" i="14"/>
  <c r="AG1773" i="14"/>
  <c r="AB1773" i="14"/>
  <c r="AB1772" i="14"/>
  <c r="AG1772" i="14"/>
  <c r="AC1772" i="14"/>
  <c r="AC1771" i="14"/>
  <c r="AB1771" i="14"/>
  <c r="AG1771" i="14"/>
  <c r="AG1770" i="14"/>
  <c r="AC1770" i="14"/>
  <c r="AB1770" i="14"/>
  <c r="AC1769" i="14"/>
  <c r="AG1769" i="14"/>
  <c r="AB1769" i="14"/>
  <c r="AG1768" i="14"/>
  <c r="AB1768" i="14"/>
  <c r="AC1768" i="14"/>
  <c r="AG1767" i="14"/>
  <c r="AC1767" i="14"/>
  <c r="AB1767" i="14"/>
  <c r="AB1766" i="14"/>
  <c r="AC1766" i="14"/>
  <c r="AG1766" i="14"/>
  <c r="AB1765" i="14"/>
  <c r="AC1765" i="14"/>
  <c r="AG1765" i="14"/>
  <c r="AG1764" i="14"/>
  <c r="AC1764" i="14"/>
  <c r="AB1764" i="14"/>
  <c r="AB1763" i="14"/>
  <c r="AC1763" i="14"/>
  <c r="AG1763" i="14"/>
  <c r="AG1762" i="14"/>
  <c r="AC1762" i="14"/>
  <c r="AB1762" i="14"/>
  <c r="AB1761" i="14"/>
  <c r="AG1761" i="14"/>
  <c r="AC1761" i="14"/>
  <c r="AB1760" i="14"/>
  <c r="AG1760" i="14"/>
  <c r="AC1760" i="14"/>
  <c r="AG1759" i="14"/>
  <c r="AB1759" i="14"/>
  <c r="AC1759" i="14"/>
  <c r="AG1758" i="14"/>
  <c r="AB1758" i="14"/>
  <c r="AC1758" i="14"/>
  <c r="AG1757" i="14"/>
  <c r="AC1757" i="14"/>
  <c r="AB1757" i="14"/>
  <c r="AC1756" i="14"/>
  <c r="AB1756" i="14"/>
  <c r="AG1756" i="14"/>
  <c r="AB1755" i="14"/>
  <c r="AG1755" i="14"/>
  <c r="AC1755" i="14"/>
  <c r="AC1754" i="14"/>
  <c r="AG1754" i="14"/>
  <c r="AB1754" i="14"/>
  <c r="AB1753" i="14"/>
  <c r="AC1753" i="14"/>
  <c r="AG1753" i="14"/>
  <c r="AB1752" i="14"/>
  <c r="AC1752" i="14"/>
  <c r="AG1752" i="14"/>
  <c r="AB1751" i="14"/>
  <c r="AC1751" i="14"/>
  <c r="AG1751" i="14"/>
  <c r="AG1750" i="14"/>
  <c r="AC1750" i="14"/>
  <c r="AB1750" i="14"/>
  <c r="AG1749" i="14"/>
  <c r="AC1749" i="14"/>
  <c r="AB1749" i="14"/>
  <c r="AB1748" i="14"/>
  <c r="AC1748" i="14"/>
  <c r="AG1748" i="14"/>
  <c r="AG1747" i="14"/>
  <c r="AC1747" i="14"/>
  <c r="AB1747" i="14"/>
  <c r="AG1746" i="14"/>
  <c r="AC1746" i="14"/>
  <c r="AB1746" i="14"/>
  <c r="AB1745" i="14"/>
  <c r="AC1745" i="14"/>
  <c r="AG1745" i="14"/>
  <c r="AC1744" i="14"/>
  <c r="AG1744" i="14"/>
  <c r="AB1744" i="14"/>
  <c r="AC1743" i="14"/>
  <c r="AB1743" i="14"/>
  <c r="AG1743" i="14"/>
  <c r="AG1742" i="14"/>
  <c r="AC1742" i="14"/>
  <c r="AB1742" i="14"/>
  <c r="AB1741" i="14"/>
  <c r="AG1741" i="14"/>
  <c r="AC1741" i="14"/>
  <c r="AG1740" i="14"/>
  <c r="AC1740" i="14"/>
  <c r="AB1740" i="14"/>
  <c r="AG1739" i="14"/>
  <c r="AC1739" i="14"/>
  <c r="AB1739" i="14"/>
  <c r="AG1738" i="14"/>
  <c r="AB1738" i="14"/>
  <c r="AC1738" i="14"/>
  <c r="AC1737" i="14"/>
  <c r="AB1737" i="14"/>
  <c r="AG1737" i="14"/>
  <c r="AB1736" i="14"/>
  <c r="AC1736" i="14"/>
  <c r="AG1736" i="14"/>
  <c r="AB1735" i="14"/>
  <c r="AC1735" i="14"/>
  <c r="AG1735" i="14"/>
  <c r="AB1734" i="14"/>
  <c r="AG1734" i="14"/>
  <c r="AG1733" i="14"/>
  <c r="AC1733" i="14"/>
  <c r="AB1733" i="14"/>
  <c r="AG1732" i="14"/>
  <c r="AC1732" i="14"/>
  <c r="AB1732" i="14"/>
  <c r="AB1731" i="14"/>
  <c r="AC1731" i="14"/>
  <c r="AG1731" i="14"/>
  <c r="AG1730" i="14"/>
  <c r="AC1730" i="14"/>
  <c r="AB1730" i="14"/>
  <c r="AB1729" i="14"/>
  <c r="AC1729" i="14"/>
  <c r="AG1729" i="14"/>
  <c r="AG1728" i="14"/>
  <c r="AB1728" i="14"/>
  <c r="AB1727" i="14"/>
  <c r="AG1727" i="14"/>
  <c r="AB1726" i="14"/>
  <c r="AG1726" i="14"/>
  <c r="AB1725" i="14"/>
  <c r="AG1725" i="14"/>
  <c r="AG1723" i="14"/>
  <c r="AB1723" i="14"/>
  <c r="AC1723" i="14"/>
  <c r="AB1722" i="14"/>
  <c r="AG1722" i="14"/>
  <c r="AB1721" i="14"/>
  <c r="AG1721" i="14"/>
  <c r="AC1721" i="14"/>
  <c r="AB1720" i="14"/>
  <c r="AC1720" i="14"/>
  <c r="AG1720" i="14"/>
  <c r="AB1719" i="14"/>
  <c r="AC1719" i="14"/>
  <c r="AG1719" i="14"/>
  <c r="AB1718" i="14"/>
  <c r="AC1718" i="14"/>
  <c r="AG1718" i="14"/>
  <c r="AG1717" i="14"/>
  <c r="AB1717" i="14"/>
  <c r="AC1717" i="14"/>
  <c r="AG1716" i="14"/>
  <c r="AC1716" i="14"/>
  <c r="AB1716" i="14"/>
  <c r="AG1715" i="14"/>
  <c r="AC1715" i="14"/>
  <c r="AB1715" i="14"/>
  <c r="AC1714" i="14"/>
  <c r="AB1714" i="14"/>
  <c r="AG1714" i="14"/>
  <c r="AC1713" i="14"/>
  <c r="AB1713" i="14"/>
  <c r="AG1713" i="14"/>
  <c r="AG1712" i="14"/>
  <c r="AC1712" i="14"/>
  <c r="AB1712" i="14"/>
  <c r="AG1711" i="14"/>
  <c r="AC1711" i="14"/>
  <c r="AB1711" i="14"/>
  <c r="AB1710" i="14"/>
  <c r="AG1710" i="14"/>
  <c r="AC1710" i="14"/>
  <c r="AG1709" i="14"/>
  <c r="AC1709" i="14"/>
  <c r="AB1709" i="14"/>
  <c r="AC1708" i="14"/>
  <c r="AB1708" i="14"/>
  <c r="AG1708" i="14"/>
  <c r="AG1707" i="14"/>
  <c r="AC1707" i="14"/>
  <c r="AB1707" i="14"/>
  <c r="AB1706" i="14"/>
  <c r="AC1706" i="14"/>
  <c r="AG1706" i="14"/>
  <c r="AB1705" i="14"/>
  <c r="AC1705" i="14"/>
  <c r="AG1705" i="14"/>
  <c r="AG1704" i="14"/>
  <c r="AB1704" i="14"/>
  <c r="AC1704" i="14"/>
  <c r="AG1703" i="14"/>
  <c r="AC1703" i="14"/>
  <c r="AB1703" i="14"/>
  <c r="AG1702" i="14"/>
  <c r="AC1702" i="14"/>
  <c r="AB1702" i="14"/>
  <c r="AC1701" i="14"/>
  <c r="AG1701" i="14"/>
  <c r="AB1701" i="14"/>
  <c r="AG1700" i="14"/>
  <c r="AC1700" i="14"/>
  <c r="AB1700" i="14"/>
  <c r="AC1699" i="14"/>
  <c r="AB1699" i="14"/>
  <c r="AG1699" i="14"/>
  <c r="AG1698" i="14"/>
  <c r="AB1698" i="14"/>
  <c r="AC1698" i="14"/>
  <c r="AB1697" i="14"/>
  <c r="AC1697" i="14"/>
  <c r="AG1697" i="14"/>
  <c r="AB1696" i="14"/>
  <c r="AC1696" i="14"/>
  <c r="AG1696" i="14"/>
  <c r="AB1695" i="14"/>
  <c r="AC1695" i="14"/>
  <c r="AG1695" i="14"/>
  <c r="AB1694" i="14"/>
  <c r="AC1694" i="14"/>
  <c r="AG1694" i="14"/>
  <c r="AG1693" i="14"/>
  <c r="AC1693" i="14"/>
  <c r="AB1693" i="14"/>
  <c r="AG1692" i="14"/>
  <c r="AC1692" i="14"/>
  <c r="AB1692" i="14"/>
  <c r="AB1691" i="14"/>
  <c r="AC1691" i="14"/>
  <c r="AG1691" i="14"/>
  <c r="AB1690" i="14"/>
  <c r="AG1690" i="14"/>
  <c r="AC1690" i="14"/>
  <c r="AG1689" i="14"/>
  <c r="AB1689" i="14"/>
  <c r="AC1689" i="14"/>
  <c r="AB1688" i="14"/>
  <c r="AG1688" i="14"/>
  <c r="AC1688" i="14"/>
  <c r="AB1687" i="14"/>
  <c r="AC1687" i="14"/>
  <c r="AG1687" i="14"/>
  <c r="AG1686" i="14"/>
  <c r="AC1686" i="14"/>
  <c r="AB1686" i="14"/>
  <c r="AG1685" i="14"/>
  <c r="AC1685" i="14"/>
  <c r="AB1685" i="14"/>
  <c r="AC1684" i="14"/>
  <c r="AB1684" i="14"/>
  <c r="AG1684" i="14"/>
  <c r="AG1683" i="14"/>
  <c r="AC1683" i="14"/>
  <c r="AB1683" i="14"/>
  <c r="AG1682" i="14"/>
  <c r="AC1682" i="14"/>
  <c r="AB1682" i="14"/>
  <c r="AG1681" i="14"/>
  <c r="AC1681" i="14"/>
  <c r="AB1681" i="14"/>
  <c r="AB1680" i="14"/>
  <c r="AC1680" i="14"/>
  <c r="AG1680" i="14"/>
  <c r="AB1679" i="14"/>
  <c r="AC1679" i="14"/>
  <c r="AG1679" i="14"/>
  <c r="AC1678" i="14"/>
  <c r="AB1678" i="14"/>
  <c r="AG1678" i="14"/>
  <c r="AB1677" i="14"/>
  <c r="AG1677" i="14"/>
  <c r="AC1677" i="14"/>
  <c r="AG1676" i="14"/>
  <c r="AC1676" i="14"/>
  <c r="AB1676" i="14"/>
  <c r="AG1675" i="14"/>
  <c r="AC1675" i="14"/>
  <c r="AB1675" i="14"/>
  <c r="AG1674" i="14"/>
  <c r="AC1674" i="14"/>
  <c r="AB1674" i="14"/>
  <c r="AC1673" i="14"/>
  <c r="AB1673" i="14"/>
  <c r="AG1673" i="14"/>
  <c r="AC1672" i="14"/>
  <c r="AB1672" i="14"/>
  <c r="AG1672" i="14"/>
  <c r="AB1671" i="14"/>
  <c r="AG1671" i="14"/>
  <c r="AC1671" i="14"/>
  <c r="AG1670" i="14"/>
  <c r="AC1670" i="14"/>
  <c r="AB1670" i="14"/>
  <c r="AG1669" i="14"/>
  <c r="AC1669" i="14"/>
  <c r="AB1669" i="14"/>
  <c r="AB1668" i="14"/>
  <c r="AC1668" i="14"/>
  <c r="AG1668" i="14"/>
  <c r="AB1666" i="14"/>
  <c r="AC1664" i="14"/>
  <c r="AG1664" i="14"/>
  <c r="AB1664" i="14"/>
  <c r="AG1663" i="14"/>
  <c r="AB1662" i="14"/>
  <c r="AC1662" i="14"/>
  <c r="AG1662" i="14"/>
  <c r="AG1661" i="14"/>
  <c r="AC1661" i="14"/>
  <c r="AB1661" i="14"/>
  <c r="AB1660" i="14"/>
  <c r="AG1660" i="14"/>
  <c r="AC1659" i="14"/>
  <c r="AB1659" i="14"/>
  <c r="AG1659" i="14"/>
  <c r="AG1658" i="14"/>
  <c r="AB1658" i="14"/>
  <c r="AG1657" i="14"/>
  <c r="AC1657" i="14"/>
  <c r="AB1657" i="14"/>
  <c r="AG1655" i="14"/>
  <c r="AC1655" i="14"/>
  <c r="AB1655" i="14"/>
  <c r="AB1654" i="14"/>
  <c r="AG1654" i="14"/>
  <c r="AC1654" i="14"/>
  <c r="AC1653" i="14"/>
  <c r="AB1653" i="14"/>
  <c r="AG1653" i="14"/>
  <c r="AG1652" i="14"/>
  <c r="AC1652" i="14"/>
  <c r="AB1652" i="14"/>
  <c r="AB1651" i="14"/>
  <c r="AC1651" i="14"/>
  <c r="AG1651" i="14"/>
  <c r="AB1650" i="14"/>
  <c r="AC1650" i="14"/>
  <c r="AG1650" i="14"/>
  <c r="AB1649" i="14"/>
  <c r="AC1649" i="14"/>
  <c r="AG1649" i="14"/>
  <c r="AB1648" i="14"/>
  <c r="AC1648" i="14"/>
  <c r="AG1648" i="14"/>
  <c r="AB1647" i="14"/>
  <c r="AC1647" i="14"/>
  <c r="AG1647" i="14"/>
  <c r="AG1646" i="14"/>
  <c r="AB1646" i="14"/>
  <c r="AC1646" i="14"/>
  <c r="AB1645" i="14"/>
  <c r="AG1645" i="14"/>
  <c r="AG1644" i="14"/>
  <c r="AB1644" i="14"/>
  <c r="AC1644" i="14"/>
  <c r="AG1643" i="14"/>
  <c r="AC1643" i="14"/>
  <c r="AB1643" i="14"/>
  <c r="AB1642" i="14"/>
  <c r="AC1642" i="14"/>
  <c r="AG1642" i="14"/>
  <c r="AB1641" i="14"/>
  <c r="AC1641" i="14"/>
  <c r="AG1641" i="14"/>
  <c r="AC1640" i="14"/>
  <c r="AB1640" i="14"/>
  <c r="AG1640" i="14"/>
  <c r="AC1639" i="14"/>
  <c r="AB1639" i="14"/>
  <c r="AG1639" i="14"/>
  <c r="AB1638" i="14"/>
  <c r="AC1638" i="14"/>
  <c r="AG1638" i="14"/>
  <c r="AC1637" i="14"/>
  <c r="AG1637" i="14"/>
  <c r="AB1637" i="14"/>
  <c r="AG1636" i="14"/>
  <c r="AB1636" i="14"/>
  <c r="AC1636" i="14"/>
  <c r="AB1635" i="14"/>
  <c r="AG1635" i="14"/>
  <c r="AC1635" i="14"/>
  <c r="AB1634" i="14"/>
  <c r="AG1634" i="14"/>
  <c r="AC1634" i="14"/>
  <c r="AG1633" i="14"/>
  <c r="AB1633" i="14"/>
  <c r="AC1633" i="14"/>
  <c r="AG1632" i="14"/>
  <c r="AB1632" i="14"/>
  <c r="AC1631" i="14"/>
  <c r="AB1631" i="14"/>
  <c r="AG1631" i="14"/>
  <c r="AB1630" i="14"/>
  <c r="AC1630" i="14"/>
  <c r="AG1630" i="14"/>
  <c r="AC1629" i="14"/>
  <c r="AG1629" i="14"/>
  <c r="AB1629" i="14"/>
  <c r="AC1628" i="14"/>
  <c r="AG1628" i="14"/>
  <c r="AB1628" i="14"/>
  <c r="AG1627" i="14"/>
  <c r="AB1627" i="14"/>
  <c r="AC1627" i="14"/>
  <c r="AB1626" i="14"/>
  <c r="AG1626" i="14"/>
  <c r="AC1625" i="14"/>
  <c r="AG1625" i="14"/>
  <c r="AB1625" i="14"/>
  <c r="AG1624" i="14"/>
  <c r="AB1624" i="14"/>
  <c r="AC1624" i="14"/>
  <c r="AC1623" i="14"/>
  <c r="AG1623" i="14"/>
  <c r="AB1623" i="14"/>
  <c r="AG1622" i="14"/>
  <c r="AB1622" i="14"/>
  <c r="AC1622" i="14"/>
  <c r="AG1621" i="14"/>
  <c r="AC1621" i="14"/>
  <c r="AB1621" i="14"/>
  <c r="AG1620" i="14"/>
  <c r="AC1620" i="14"/>
  <c r="AB1620" i="14"/>
  <c r="AC1619" i="14"/>
  <c r="AB1619" i="14"/>
  <c r="AG1619" i="14"/>
  <c r="AG1618" i="14"/>
  <c r="AC1618" i="14"/>
  <c r="AB1618" i="14"/>
  <c r="AB1617" i="14"/>
  <c r="AC1617" i="14"/>
  <c r="AG1617" i="14"/>
  <c r="AG1616" i="14"/>
  <c r="AB1616" i="14"/>
  <c r="AC1616" i="14"/>
  <c r="AG1615" i="14"/>
  <c r="AB1615" i="14"/>
  <c r="AG1614" i="14"/>
  <c r="AC1614" i="14" s="1"/>
  <c r="AB1614" i="14"/>
  <c r="AC1613" i="14"/>
  <c r="AB1613" i="14"/>
  <c r="AG1613" i="14"/>
  <c r="AG1612" i="14"/>
  <c r="AC1612" i="14"/>
  <c r="AB1612" i="14"/>
  <c r="AB1611" i="14"/>
  <c r="AC1611" i="14"/>
  <c r="AG1611" i="14"/>
  <c r="AG1610" i="14"/>
  <c r="AC1610" i="14"/>
  <c r="AB1610" i="14"/>
  <c r="AB1609" i="14"/>
  <c r="AG1609" i="14"/>
  <c r="AC1609" i="14"/>
  <c r="AB1608" i="14"/>
  <c r="AG1608" i="14"/>
  <c r="AC1608" i="14"/>
  <c r="AG1607" i="14"/>
  <c r="AC1607" i="14"/>
  <c r="AB1607" i="14"/>
  <c r="AG1606" i="14"/>
  <c r="AC1606" i="14"/>
  <c r="AB1606" i="14"/>
  <c r="AG1605" i="14"/>
  <c r="AB1605" i="14"/>
  <c r="AC1605" i="14"/>
  <c r="AB1604" i="14"/>
  <c r="AC1604" i="14"/>
  <c r="AG1604" i="14"/>
  <c r="AB1603" i="14"/>
  <c r="AG1603" i="14"/>
  <c r="AC1603" i="14"/>
  <c r="AG1602" i="14"/>
  <c r="AB1602" i="14"/>
  <c r="AC1602" i="14"/>
  <c r="AB1601" i="14"/>
  <c r="AC1601" i="14"/>
  <c r="AG1601" i="14"/>
  <c r="AG1600" i="14"/>
  <c r="AC1600" i="14"/>
  <c r="AB1600" i="14"/>
  <c r="AB1599" i="14"/>
  <c r="AG1599" i="14"/>
  <c r="AC1599" i="14"/>
  <c r="AG1598" i="14"/>
  <c r="AB1598" i="14"/>
  <c r="AC1598" i="14"/>
  <c r="AG1597" i="14"/>
  <c r="AC1597" i="14"/>
  <c r="AB1597" i="14"/>
  <c r="AG1596" i="14"/>
  <c r="AC1596" i="14"/>
  <c r="AB1596" i="14"/>
  <c r="AG1595" i="14"/>
  <c r="AC1595" i="14"/>
  <c r="AB1595" i="14"/>
  <c r="AG1594" i="14"/>
  <c r="AC1594" i="14"/>
  <c r="AB1594" i="14"/>
  <c r="AG1593" i="14"/>
  <c r="AC1593" i="14"/>
  <c r="AB1593" i="14"/>
  <c r="AG1592" i="14"/>
  <c r="AC1592" i="14"/>
  <c r="AB1592" i="14"/>
  <c r="AG1591" i="14"/>
  <c r="AC1591" i="14"/>
  <c r="AB1591" i="14"/>
  <c r="AG1590" i="14"/>
  <c r="AC1590" i="14"/>
  <c r="AB1590" i="14"/>
  <c r="AG1589" i="14"/>
  <c r="AC1589" i="14"/>
  <c r="AB1589" i="14"/>
  <c r="AG1588" i="14"/>
  <c r="AC1588" i="14"/>
  <c r="AB1588" i="14"/>
  <c r="AG1587" i="14"/>
  <c r="AC1587" i="14"/>
  <c r="AB1587" i="14"/>
  <c r="AG1586" i="14"/>
  <c r="AB1586" i="14"/>
  <c r="AC1586" i="14"/>
  <c r="AG1585" i="14"/>
  <c r="AC1585" i="14"/>
  <c r="AB1585" i="14"/>
  <c r="AG1584" i="14"/>
  <c r="AC1584" i="14"/>
  <c r="AB1584" i="14"/>
  <c r="AG1583" i="14"/>
  <c r="AC1583" i="14"/>
  <c r="AB1583" i="14"/>
  <c r="AB1582" i="14"/>
  <c r="AC1582" i="14"/>
  <c r="AG1582" i="14"/>
  <c r="AB1581" i="14"/>
  <c r="AC1581" i="14"/>
  <c r="AG1581" i="14"/>
  <c r="AG1580" i="14"/>
  <c r="AC1580" i="14"/>
  <c r="AB1580" i="14"/>
  <c r="AG1579" i="14"/>
  <c r="AC1579" i="14"/>
  <c r="AB1579" i="14"/>
  <c r="AC1578" i="14"/>
  <c r="AB1578" i="14"/>
  <c r="AG1578" i="14"/>
  <c r="AG1577" i="14"/>
  <c r="AC1577" i="14"/>
  <c r="AB1577" i="14"/>
  <c r="AC1576" i="14"/>
  <c r="AB1576" i="14"/>
  <c r="AG1576" i="14"/>
  <c r="AG1575" i="14"/>
  <c r="AC1575" i="14"/>
  <c r="AB1575" i="14"/>
  <c r="AC1574" i="14"/>
  <c r="AG1574" i="14"/>
  <c r="AB1574" i="14"/>
  <c r="AB1573" i="14"/>
  <c r="AC1573" i="14"/>
  <c r="AG1573" i="14"/>
  <c r="AG1572" i="14"/>
  <c r="AC1572" i="14"/>
  <c r="AB1572" i="14"/>
  <c r="AB1571" i="14"/>
  <c r="AG1571" i="14"/>
  <c r="AC1571" i="14"/>
  <c r="AG1570" i="14"/>
  <c r="AC1570" i="14"/>
  <c r="AB1570" i="14"/>
  <c r="AC1569" i="14"/>
  <c r="AG1569" i="14"/>
  <c r="AB1569" i="14"/>
  <c r="AB1568" i="14"/>
  <c r="AC1568" i="14"/>
  <c r="AG1568" i="14"/>
  <c r="AC1513" i="14"/>
  <c r="AB1513" i="14"/>
  <c r="AG1512" i="14"/>
  <c r="AC1512" i="14"/>
  <c r="AB1512" i="14"/>
  <c r="AB1511" i="14"/>
  <c r="AC1511" i="14"/>
  <c r="AG1511" i="14"/>
  <c r="AC1510" i="14"/>
  <c r="AB1510" i="14"/>
  <c r="AG1510" i="14"/>
  <c r="AG1509" i="14"/>
  <c r="AC1509" i="14"/>
  <c r="AB1509" i="14"/>
  <c r="AB1508" i="14"/>
  <c r="AG1508" i="14"/>
  <c r="AC1508" i="14"/>
  <c r="AG1507" i="14"/>
  <c r="AC1507" i="14"/>
  <c r="AB1507" i="14"/>
  <c r="AC1506" i="14"/>
  <c r="AB1506" i="14"/>
  <c r="AG1506" i="14"/>
  <c r="AG1505" i="14"/>
  <c r="AB1505" i="14"/>
  <c r="AC1505" i="14"/>
  <c r="AB1504" i="14"/>
  <c r="AG1504" i="14"/>
  <c r="AC1504" i="14"/>
  <c r="AB1503" i="14"/>
  <c r="AG1503" i="14"/>
  <c r="AB1500" i="14"/>
  <c r="AB1460" i="14"/>
  <c r="AG1459" i="14"/>
  <c r="AC1459" i="14"/>
  <c r="AC1458" i="14"/>
  <c r="AG1458" i="14"/>
  <c r="AG1457" i="14"/>
  <c r="AC1457" i="14"/>
  <c r="AB1457" i="14"/>
  <c r="AC1456" i="14"/>
  <c r="AB1456" i="14"/>
  <c r="AG1456" i="14"/>
  <c r="AG1455" i="14"/>
  <c r="AB1455" i="14"/>
  <c r="AG1454" i="14"/>
  <c r="AB1454" i="14"/>
  <c r="AC1454" i="14"/>
  <c r="AG1453" i="14"/>
  <c r="AB1453" i="14"/>
  <c r="AC1453" i="14"/>
  <c r="AC1451" i="14"/>
  <c r="AB1451" i="14"/>
  <c r="AG1451" i="14"/>
  <c r="AB1450" i="14"/>
  <c r="AC1450" i="14"/>
  <c r="AG1450" i="14"/>
  <c r="AG1449" i="14"/>
  <c r="AC1449" i="14"/>
  <c r="AB1449" i="14"/>
  <c r="AC1448" i="14"/>
  <c r="AB1448" i="14"/>
  <c r="AG1448" i="14"/>
  <c r="AC1447" i="14"/>
  <c r="AB1447" i="14"/>
  <c r="AG1447" i="14"/>
  <c r="AG1446" i="14"/>
  <c r="AB1446" i="14"/>
  <c r="AC1446" i="14"/>
  <c r="AB1445" i="14"/>
  <c r="AC1445" i="14"/>
  <c r="AG1445" i="14"/>
  <c r="AG1444" i="14"/>
  <c r="AB1444" i="14"/>
  <c r="AG1443" i="14"/>
  <c r="AB1443" i="14"/>
  <c r="AC1443" i="14"/>
  <c r="AB1442" i="14"/>
  <c r="AG1442" i="14"/>
  <c r="AC1442" i="14"/>
  <c r="AG1441" i="14"/>
  <c r="AC1441" i="14"/>
  <c r="AB1441" i="14"/>
  <c r="AB1440" i="14"/>
  <c r="AG1440" i="14"/>
  <c r="AG1439" i="14"/>
  <c r="AC1439" i="14"/>
  <c r="AB1439" i="14"/>
  <c r="AC1438" i="14"/>
  <c r="AB1438" i="14"/>
  <c r="AG1438" i="14"/>
  <c r="AG1436" i="14"/>
  <c r="AB1436" i="14"/>
  <c r="AB1432" i="14"/>
  <c r="AB1431" i="14"/>
  <c r="AC1431" i="14"/>
  <c r="AG1431" i="14"/>
  <c r="AG1430" i="14"/>
  <c r="AB1430" i="14"/>
  <c r="AC1429" i="14"/>
  <c r="AB1429" i="14"/>
  <c r="AG1429" i="14"/>
  <c r="AC1428" i="14"/>
  <c r="AB1428" i="14"/>
  <c r="AG1428" i="14"/>
  <c r="AB1427" i="14"/>
  <c r="AG1427" i="14"/>
  <c r="AB1426" i="14"/>
  <c r="AG1426" i="14"/>
  <c r="AC1426" i="14"/>
  <c r="AG1425" i="14"/>
  <c r="AC1425" i="14"/>
  <c r="AB1425" i="14"/>
  <c r="AC1424" i="14"/>
  <c r="AG1424" i="14"/>
  <c r="AB1424" i="14"/>
  <c r="AC1423" i="14"/>
  <c r="AG1423" i="14"/>
  <c r="AB1423" i="14"/>
  <c r="AG1422" i="14"/>
  <c r="AC1422" i="14"/>
  <c r="AB1422" i="14"/>
  <c r="AG1420" i="14"/>
  <c r="AC1420" i="14"/>
  <c r="AB1420" i="14"/>
  <c r="AG1419" i="14"/>
  <c r="AC1419" i="14"/>
  <c r="AB1419" i="14"/>
  <c r="AC1418" i="14"/>
  <c r="AB1418" i="14"/>
  <c r="AG1418" i="14"/>
  <c r="AG1417" i="14"/>
  <c r="AC1417" i="14"/>
  <c r="AB1417" i="14"/>
  <c r="AB1416" i="14"/>
  <c r="AG1416" i="14"/>
  <c r="AC1416" i="14"/>
  <c r="AG1415" i="14"/>
  <c r="AB1415" i="14"/>
  <c r="AC1415" i="14"/>
  <c r="AG1414" i="14"/>
  <c r="AB1414" i="14"/>
  <c r="AC1414" i="14"/>
  <c r="AB1413" i="14"/>
  <c r="AG1413" i="14"/>
  <c r="AC1413" i="14"/>
  <c r="AB1412" i="14"/>
  <c r="AC1412" i="14"/>
  <c r="AG1412" i="14"/>
  <c r="AB1411" i="14"/>
  <c r="AG1411" i="14"/>
  <c r="AG1410" i="14"/>
  <c r="AC1410" i="14"/>
  <c r="AB1410" i="14"/>
  <c r="AB1409" i="14"/>
  <c r="AG1409" i="14"/>
  <c r="AC1409" i="14"/>
  <c r="AG1408" i="14"/>
  <c r="AB1408" i="14"/>
  <c r="AC1408" i="14"/>
  <c r="AC1407" i="14"/>
  <c r="AB1407" i="14"/>
  <c r="AG1407" i="14"/>
  <c r="AB1406" i="14"/>
  <c r="AC1406" i="14"/>
  <c r="AG1406" i="14"/>
  <c r="AG1405" i="14"/>
  <c r="AB1405" i="14"/>
  <c r="AC1405" i="14"/>
  <c r="AB1404" i="14"/>
  <c r="AG1404" i="14"/>
  <c r="AC1404" i="14"/>
  <c r="AC1403" i="14"/>
  <c r="AG1403" i="14"/>
  <c r="AB1403" i="14"/>
  <c r="AG1402" i="14"/>
  <c r="AC1402" i="14"/>
  <c r="AB1402" i="14"/>
  <c r="AG1401" i="14"/>
  <c r="AB1401" i="14"/>
  <c r="AC1401" i="14"/>
  <c r="AG1400" i="14"/>
  <c r="AB1400" i="14"/>
  <c r="AC1400" i="14"/>
  <c r="AB1399" i="14"/>
  <c r="AC1399" i="14"/>
  <c r="AG1399" i="14"/>
  <c r="AB1398" i="14"/>
  <c r="AC1398" i="14"/>
  <c r="AG1398" i="14"/>
  <c r="AG1397" i="14"/>
  <c r="AB1397" i="14"/>
  <c r="AC1397" i="14"/>
  <c r="AB1396" i="14"/>
  <c r="AC1396" i="14"/>
  <c r="AG1396" i="14"/>
  <c r="AB1395" i="14"/>
  <c r="AC1395" i="14"/>
  <c r="AG1395" i="14"/>
  <c r="AB1394" i="14"/>
  <c r="AG1394" i="14"/>
  <c r="AG1393" i="14"/>
  <c r="AC1393" i="14"/>
  <c r="AB1393" i="14"/>
  <c r="AB1392" i="14"/>
  <c r="AG1392" i="14"/>
  <c r="AC1391" i="14"/>
  <c r="AB1391" i="14"/>
  <c r="AG1391" i="14"/>
  <c r="AG1390" i="14"/>
  <c r="AC1390" i="14"/>
  <c r="AB1390" i="14"/>
  <c r="AB1389" i="14"/>
  <c r="AG1389" i="14"/>
  <c r="AG1388" i="14"/>
  <c r="AC1388" i="14"/>
  <c r="AB1388" i="14"/>
  <c r="AG1387" i="14"/>
  <c r="AB1387" i="14"/>
  <c r="AC1387" i="14"/>
  <c r="AG1386" i="14"/>
  <c r="AC1386" i="14"/>
  <c r="AB1386" i="14"/>
  <c r="AG1385" i="14"/>
  <c r="AC1385" i="14"/>
  <c r="AB1385" i="14"/>
  <c r="AG1384" i="14"/>
  <c r="AC1384" i="14"/>
  <c r="AB1384" i="14"/>
  <c r="AG1383" i="14"/>
  <c r="AB1383" i="14"/>
  <c r="AC1383" i="14"/>
  <c r="AG1382" i="14"/>
  <c r="AC1382" i="14"/>
  <c r="AB1382" i="14"/>
  <c r="AC1381" i="14"/>
  <c r="AB1381" i="14"/>
  <c r="AG1381" i="14"/>
  <c r="AB1380" i="14"/>
  <c r="AC1380" i="14"/>
  <c r="AG1380" i="14"/>
  <c r="AB1379" i="14"/>
  <c r="AC1379" i="14"/>
  <c r="AG1379" i="14"/>
  <c r="AB1378" i="14"/>
  <c r="AC1378" i="14"/>
  <c r="AG1378" i="14"/>
  <c r="AB1377" i="14"/>
  <c r="AC1377" i="14"/>
  <c r="AG1377" i="14"/>
  <c r="AB1376" i="14"/>
  <c r="AC1376" i="14"/>
  <c r="AG1376" i="14"/>
  <c r="AG1375" i="14"/>
  <c r="AC1375" i="14"/>
  <c r="AB1375" i="14"/>
  <c r="AG1374" i="14"/>
  <c r="AC1374" i="14"/>
  <c r="AB1374" i="14"/>
  <c r="AG1373" i="14"/>
  <c r="AC1373" i="14"/>
  <c r="AB1373" i="14"/>
  <c r="AG1372" i="14"/>
  <c r="AC1372" i="14"/>
  <c r="AB1372" i="14"/>
  <c r="AC1371" i="14"/>
  <c r="AB1371" i="14"/>
  <c r="AG1371" i="14"/>
  <c r="AC1370" i="14"/>
  <c r="AG1370" i="14"/>
  <c r="AB1370" i="14"/>
  <c r="AC1369" i="14"/>
  <c r="AG1369" i="14"/>
  <c r="AB1369" i="14"/>
  <c r="AG1368" i="14"/>
  <c r="AB1368" i="14"/>
  <c r="AC1368" i="14"/>
  <c r="AB1367" i="14"/>
  <c r="AG1367" i="14"/>
  <c r="AC1367" i="14"/>
  <c r="AB1366" i="14"/>
  <c r="AC1366" i="14"/>
  <c r="AG1366" i="14"/>
  <c r="AG1365" i="14"/>
  <c r="AC1365" i="14"/>
  <c r="AB1365" i="14"/>
  <c r="AG1364" i="14"/>
  <c r="AC1364" i="14"/>
  <c r="AB1364" i="14"/>
  <c r="AG1363" i="14"/>
  <c r="AC1363" i="14"/>
  <c r="AB1363" i="14"/>
  <c r="AG1361" i="14"/>
  <c r="AB1361" i="14"/>
  <c r="AC1361" i="14"/>
  <c r="AC1360" i="14"/>
  <c r="AB1360" i="14"/>
  <c r="AG1360" i="14"/>
  <c r="AG1359" i="14"/>
  <c r="AB1359" i="14"/>
  <c r="AC1359" i="14"/>
  <c r="AG1358" i="14"/>
  <c r="AC1358" i="14"/>
  <c r="AB1358" i="14"/>
  <c r="AG1357" i="14"/>
  <c r="AC1357" i="14"/>
  <c r="AB1357" i="14"/>
  <c r="AB1356" i="14"/>
  <c r="AG1356" i="14"/>
  <c r="AB1355" i="14"/>
  <c r="AC1355" i="14"/>
  <c r="AG1355" i="14"/>
  <c r="AB1354" i="14"/>
  <c r="AG1354" i="14"/>
  <c r="AC1354" i="14"/>
  <c r="AG1353" i="14"/>
  <c r="AC1353" i="14"/>
  <c r="AB1353" i="14"/>
  <c r="AC1352" i="14"/>
  <c r="AB1352" i="14"/>
  <c r="AG1352" i="14"/>
  <c r="AG1351" i="14"/>
  <c r="AC1351" i="14"/>
  <c r="AB1351" i="14"/>
  <c r="AG1349" i="14"/>
  <c r="AC1349" i="14"/>
  <c r="AB1349" i="14"/>
  <c r="AB1348" i="14"/>
  <c r="AC1348" i="14"/>
  <c r="AG1348" i="14"/>
  <c r="AG1347" i="14"/>
  <c r="AC1347" i="14"/>
  <c r="AB1347" i="14"/>
  <c r="AB1346" i="14"/>
  <c r="AC1346" i="14"/>
  <c r="AG1346" i="14"/>
  <c r="AB1345" i="14"/>
  <c r="AC1345" i="14"/>
  <c r="AG1345" i="14"/>
  <c r="AB1344" i="14"/>
  <c r="AG1344" i="14"/>
  <c r="AC1344" i="14"/>
  <c r="AG1343" i="14"/>
  <c r="AB1343" i="14"/>
  <c r="AC1343" i="14"/>
  <c r="AB1342" i="14"/>
  <c r="AG1342" i="14"/>
  <c r="AC1341" i="14"/>
  <c r="AG1341" i="14"/>
  <c r="AB1341" i="14"/>
  <c r="AG1340" i="14"/>
  <c r="AB1340" i="14"/>
  <c r="AC1340" i="14"/>
  <c r="AG1339" i="14"/>
  <c r="AC1339" i="14"/>
  <c r="AB1339" i="14"/>
  <c r="AB1338" i="14"/>
  <c r="AG1338" i="14"/>
  <c r="AG1337" i="14"/>
  <c r="AB1337" i="14"/>
  <c r="AC1337" i="14"/>
  <c r="AB1336" i="14"/>
  <c r="AC1336" i="14"/>
  <c r="AG1336" i="14"/>
  <c r="AG1335" i="14"/>
  <c r="AB1335" i="14"/>
  <c r="AC1335" i="14"/>
  <c r="AB1334" i="14"/>
  <c r="AG1334" i="14"/>
  <c r="AC1334" i="14"/>
  <c r="AB1333" i="14"/>
  <c r="AG1333" i="14"/>
  <c r="AC1333" i="14"/>
  <c r="AG1332" i="14"/>
  <c r="AC1332" i="14"/>
  <c r="AB1332" i="14"/>
  <c r="AB1331" i="14"/>
  <c r="AC1331" i="14"/>
  <c r="AG1331" i="14"/>
  <c r="AC1330" i="14"/>
  <c r="AB1330" i="14"/>
  <c r="AG1330" i="14"/>
  <c r="AB1329" i="14"/>
  <c r="AC1329" i="14"/>
  <c r="AG1329" i="14"/>
  <c r="AG1328" i="14"/>
  <c r="AB1328" i="14"/>
  <c r="AG1327" i="14"/>
  <c r="AC1327" i="14"/>
  <c r="AB1327" i="14"/>
  <c r="AC1326" i="14"/>
  <c r="AB1326" i="14"/>
  <c r="AG1326" i="14"/>
  <c r="AB1325" i="14"/>
  <c r="AC1325" i="14"/>
  <c r="AG1325" i="14"/>
  <c r="AB1324" i="14"/>
  <c r="AC1324" i="14"/>
  <c r="AG1324" i="14"/>
  <c r="AG1323" i="14"/>
  <c r="AB1323" i="14"/>
  <c r="AC1323" i="14"/>
  <c r="AG1322" i="14"/>
  <c r="AC1322" i="14"/>
  <c r="AB1322" i="14"/>
  <c r="AG1321" i="14"/>
  <c r="AB1321" i="14"/>
  <c r="AC1321" i="14"/>
  <c r="AG1320" i="14"/>
  <c r="AC1320" i="14"/>
  <c r="AB1320" i="14"/>
  <c r="AG1319" i="14"/>
  <c r="AC1319" i="14"/>
  <c r="AB1319" i="14"/>
  <c r="AC1318" i="14"/>
  <c r="AB1318" i="14"/>
  <c r="AG1318" i="14"/>
  <c r="AG1317" i="14"/>
  <c r="AC1317" i="14"/>
  <c r="AB1317" i="14"/>
  <c r="AG1316" i="14"/>
  <c r="AG1314" i="14"/>
  <c r="AC1314" i="14"/>
  <c r="AB1314" i="14"/>
  <c r="AB1313" i="14"/>
  <c r="AC1313" i="14"/>
  <c r="AG1313" i="14"/>
  <c r="AB1312" i="14"/>
  <c r="AG1312" i="14"/>
  <c r="AC1312" i="14"/>
  <c r="AG1311" i="14"/>
  <c r="AB1311" i="14"/>
  <c r="AC1311" i="14"/>
  <c r="AB1310" i="14"/>
  <c r="AC1310" i="14"/>
  <c r="AG1310" i="14"/>
  <c r="AC1309" i="14"/>
  <c r="AB1309" i="14"/>
  <c r="AG1309" i="14"/>
  <c r="AC1308" i="14"/>
  <c r="AB1308" i="14"/>
  <c r="AG1308" i="14"/>
  <c r="AG1307" i="14"/>
  <c r="AC1307" i="14"/>
  <c r="AB1307" i="14"/>
  <c r="AB1306" i="14"/>
  <c r="AG1306" i="14"/>
  <c r="AC1306" i="14"/>
  <c r="AC1305" i="14"/>
  <c r="AB1305" i="14"/>
  <c r="AC1261" i="14"/>
  <c r="AB1261" i="14"/>
  <c r="AC1259" i="14"/>
  <c r="AG1259" i="14"/>
  <c r="AG1258" i="14"/>
  <c r="AB1258" i="14"/>
  <c r="AC1258" i="14"/>
  <c r="AG1257" i="14"/>
  <c r="AB1257" i="14"/>
  <c r="AC1257" i="14"/>
  <c r="AB1256" i="14"/>
  <c r="AC1256" i="14"/>
  <c r="AG1256" i="14"/>
  <c r="AB1255" i="14"/>
  <c r="AC1255" i="14"/>
  <c r="AG1255" i="14"/>
  <c r="AB1254" i="14"/>
  <c r="AC1254" i="14"/>
  <c r="AG1254" i="14"/>
  <c r="AG1253" i="14"/>
  <c r="AC1253" i="14"/>
  <c r="AB1253" i="14"/>
  <c r="AB1252" i="14"/>
  <c r="AC1252" i="14"/>
  <c r="AG1252" i="14"/>
  <c r="AG1251" i="14"/>
  <c r="AC1251" i="14"/>
  <c r="AB1251" i="14"/>
  <c r="AG1250" i="14"/>
  <c r="AC1250" i="14"/>
  <c r="AB1250" i="14"/>
  <c r="AC1249" i="14"/>
  <c r="AG1249" i="14"/>
  <c r="AB1249" i="14"/>
  <c r="AG1248" i="14"/>
  <c r="AC1248" i="14"/>
  <c r="AB1248" i="14"/>
  <c r="AG1247" i="14"/>
  <c r="AC1247" i="14"/>
  <c r="AB1247" i="14"/>
  <c r="AB1246" i="14"/>
  <c r="AG1246" i="14"/>
  <c r="AB1245" i="14"/>
  <c r="AC1245" i="14"/>
  <c r="AG1245" i="14"/>
  <c r="AB1244" i="14"/>
  <c r="AC1244" i="14"/>
  <c r="AG1244" i="14"/>
  <c r="AB1243" i="14"/>
  <c r="AC1243" i="14"/>
  <c r="AG1243" i="14"/>
  <c r="AB1242" i="14"/>
  <c r="AC1242" i="14"/>
  <c r="AG1242" i="14"/>
  <c r="AG1241" i="14"/>
  <c r="AC1241" i="14"/>
  <c r="AB1241" i="14"/>
  <c r="AG1240" i="14"/>
  <c r="AB1240" i="14"/>
  <c r="AC1240" i="14"/>
  <c r="AC1239" i="14"/>
  <c r="AG1239" i="14"/>
  <c r="AB1239" i="14"/>
  <c r="AG1238" i="14"/>
  <c r="AC1238" i="14"/>
  <c r="AB1238" i="14"/>
  <c r="AB1237" i="14"/>
  <c r="AC1237" i="14"/>
  <c r="AB1220" i="14"/>
  <c r="AC1220" i="14"/>
  <c r="AB1219" i="14"/>
  <c r="AG1219" i="14"/>
  <c r="AC1218" i="14"/>
  <c r="AB1218" i="14"/>
  <c r="AB1214" i="14"/>
  <c r="AC1214" i="14"/>
  <c r="AB1213" i="14"/>
  <c r="AG1213" i="14"/>
  <c r="AG1212" i="14"/>
  <c r="AC1212" i="14"/>
  <c r="AG1211" i="14"/>
  <c r="AC1211" i="14"/>
  <c r="AB1211" i="14"/>
  <c r="AB1210" i="14"/>
  <c r="AC1210" i="14"/>
  <c r="AG1210" i="14"/>
  <c r="AC1209" i="14"/>
  <c r="AG1209" i="14"/>
  <c r="AB1209" i="14"/>
  <c r="AB1208" i="14"/>
  <c r="AG1208" i="14"/>
  <c r="AG1207" i="14"/>
  <c r="AC1207" i="14"/>
  <c r="AB1207" i="14"/>
  <c r="AB1206" i="14"/>
  <c r="AC1206" i="14"/>
  <c r="AG1206" i="14"/>
  <c r="AC1205" i="14"/>
  <c r="AB1205" i="14"/>
  <c r="AG1205" i="14"/>
  <c r="AG1204" i="14"/>
  <c r="AB1204" i="14"/>
  <c r="AC1204" i="14"/>
  <c r="AB1203" i="14"/>
  <c r="AC1203" i="14"/>
  <c r="AG1203" i="14"/>
  <c r="AG1202" i="14"/>
  <c r="AB1202" i="14"/>
  <c r="AB1201" i="14"/>
  <c r="AG1201" i="14"/>
  <c r="AB1200" i="14"/>
  <c r="AC1200" i="14"/>
  <c r="AG1200" i="14"/>
  <c r="AB1199" i="14"/>
  <c r="AG1199" i="14"/>
  <c r="AC1199" i="14"/>
  <c r="AB1198" i="14"/>
  <c r="AC1198" i="14"/>
  <c r="AG1198" i="14"/>
  <c r="AG1197" i="14"/>
  <c r="AB1197" i="14"/>
  <c r="AC1196" i="14"/>
  <c r="AB1196" i="14"/>
  <c r="AG1196" i="14"/>
  <c r="AC1195" i="14"/>
  <c r="AB1195" i="14"/>
  <c r="AG1195" i="14"/>
  <c r="AG1194" i="14"/>
  <c r="AC1194" i="14"/>
  <c r="AB1194" i="14"/>
  <c r="AG1193" i="14"/>
  <c r="AB1193" i="14"/>
  <c r="AC1193" i="14"/>
  <c r="AC1192" i="14"/>
  <c r="AB1192" i="14"/>
  <c r="AG1192" i="14"/>
  <c r="AG1191" i="14"/>
  <c r="AB1191" i="14"/>
  <c r="AC1191" i="14"/>
  <c r="AG1190" i="14"/>
  <c r="AC1190" i="14"/>
  <c r="AB1190" i="14"/>
  <c r="AG1189" i="14"/>
  <c r="AC1189" i="14"/>
  <c r="AB1189" i="14"/>
  <c r="AG1188" i="14"/>
  <c r="AC1188" i="14"/>
  <c r="AB1188" i="14"/>
  <c r="AB1187" i="14"/>
  <c r="AG1187" i="14"/>
  <c r="AC1187" i="14"/>
  <c r="AG1186" i="14"/>
  <c r="AB1186" i="14"/>
  <c r="AC1186" i="14"/>
  <c r="AB1185" i="14"/>
  <c r="AG1185" i="14"/>
  <c r="AG1184" i="14"/>
  <c r="AC1184" i="14"/>
  <c r="AB1184" i="14"/>
  <c r="AC1183" i="14"/>
  <c r="AB1183" i="14"/>
  <c r="AG1159" i="14"/>
  <c r="AB1159" i="14"/>
  <c r="AC1159" i="14"/>
  <c r="AG1158" i="14"/>
  <c r="AC1158" i="14"/>
  <c r="AB1158" i="14"/>
  <c r="AC1157" i="14"/>
  <c r="AG1157" i="14"/>
  <c r="AB1157" i="14"/>
  <c r="AC1155" i="14"/>
  <c r="AB1155" i="14"/>
  <c r="AG1155" i="14"/>
  <c r="AG1154" i="14"/>
  <c r="AC1154" i="14" s="1"/>
  <c r="AB1154" i="14"/>
  <c r="AG1153" i="14"/>
  <c r="AC1153" i="14"/>
  <c r="AB1153" i="14"/>
  <c r="AC1152" i="14"/>
  <c r="AB1152" i="14"/>
  <c r="AG1152" i="14"/>
  <c r="AB1151" i="14"/>
  <c r="AC1151" i="14"/>
  <c r="AG1151" i="14"/>
  <c r="AG1150" i="14"/>
  <c r="AB1150" i="14"/>
  <c r="AC1150" i="14"/>
  <c r="AG1149" i="14"/>
  <c r="AC1149" i="14"/>
  <c r="AB1149" i="14"/>
  <c r="AG1148" i="14"/>
  <c r="AB1148" i="14"/>
  <c r="AC1148" i="14"/>
  <c r="AG1147" i="14"/>
  <c r="AC1147" i="14"/>
  <c r="AB1147" i="14"/>
  <c r="AC1146" i="14"/>
  <c r="AB1146" i="14"/>
  <c r="AG1146" i="14"/>
  <c r="AB1145" i="14"/>
  <c r="AG1145" i="14"/>
  <c r="AC1145" i="14"/>
  <c r="AB1144" i="14"/>
  <c r="AG1144" i="14"/>
  <c r="AG1143" i="14"/>
  <c r="AC1143" i="14"/>
  <c r="AB1143" i="14"/>
  <c r="AG1142" i="14"/>
  <c r="AC1142" i="14"/>
  <c r="AB1142" i="14"/>
  <c r="AC1141" i="14"/>
  <c r="AB1141" i="14"/>
  <c r="AG1141" i="14"/>
  <c r="AB1140" i="14"/>
  <c r="AG1140" i="14"/>
  <c r="AC1140" i="14"/>
  <c r="AG1139" i="14"/>
  <c r="AC1139" i="14"/>
  <c r="AB1139" i="14"/>
  <c r="AC1138" i="14"/>
  <c r="AG1138" i="14"/>
  <c r="AB1138" i="14"/>
  <c r="AB1134" i="14"/>
  <c r="AC1134" i="14"/>
  <c r="AG1134" i="14"/>
  <c r="AG1132" i="14"/>
  <c r="AC1132" i="14"/>
  <c r="AG1131" i="14"/>
  <c r="AC1131" i="14"/>
  <c r="AB1131" i="14"/>
  <c r="AG1130" i="14"/>
  <c r="AC1130" i="14"/>
  <c r="AB1130" i="14"/>
  <c r="AG1129" i="14"/>
  <c r="AC1129" i="14"/>
  <c r="AB1129" i="14"/>
  <c r="AB1128" i="14"/>
  <c r="AG1128" i="14"/>
  <c r="AC1128" i="14"/>
  <c r="AG1127" i="14"/>
  <c r="AB1127" i="14"/>
  <c r="AC1127" i="14"/>
  <c r="AB1126" i="14"/>
  <c r="AG1126" i="14"/>
  <c r="AC1126" i="14"/>
  <c r="AG1125" i="14"/>
  <c r="AB1125" i="14"/>
  <c r="AC1125" i="14"/>
  <c r="AG1124" i="14"/>
  <c r="AC1124" i="14"/>
  <c r="AB1124" i="14"/>
  <c r="AB1123" i="14"/>
  <c r="AG1123" i="14"/>
  <c r="AC1123" i="14"/>
  <c r="AB1122" i="14"/>
  <c r="AC1122" i="14"/>
  <c r="AG1122" i="14"/>
  <c r="AG1121" i="14"/>
  <c r="AC1121" i="14"/>
  <c r="AB1121" i="14"/>
  <c r="AB1120" i="14"/>
  <c r="AC1120" i="14"/>
  <c r="AG1120" i="14"/>
  <c r="AG1119" i="14"/>
  <c r="AB1119" i="14"/>
  <c r="AC1119" i="14"/>
  <c r="AB1118" i="14"/>
  <c r="AG1118" i="14"/>
  <c r="AG1117" i="14"/>
  <c r="AB1117" i="14"/>
  <c r="AC1117" i="14"/>
  <c r="AB1116" i="14"/>
  <c r="AC1116" i="14"/>
  <c r="AG1116" i="14"/>
  <c r="AB1115" i="14"/>
  <c r="AC1115" i="14"/>
  <c r="AG1115" i="14"/>
  <c r="AG1114" i="14"/>
  <c r="AC1114" i="14"/>
  <c r="AB1114" i="14"/>
  <c r="AG1113" i="14"/>
  <c r="AC1113" i="14"/>
  <c r="AB1113" i="14"/>
  <c r="AG1112" i="14"/>
  <c r="AB1112" i="14"/>
  <c r="D38" i="1"/>
  <c r="E37" i="1"/>
  <c r="C38" i="1"/>
  <c r="AC73" i="14"/>
  <c r="AG73" i="14"/>
  <c r="AB73" i="14"/>
  <c r="AC72" i="14"/>
  <c r="AB72" i="14"/>
  <c r="AG72" i="14"/>
  <c r="AB71" i="14"/>
  <c r="AG71" i="14"/>
  <c r="AC71" i="14"/>
  <c r="AC70" i="14"/>
  <c r="AG70" i="14"/>
  <c r="AB69" i="14"/>
  <c r="AC69" i="14"/>
  <c r="AG69" i="14"/>
  <c r="AB68" i="14"/>
  <c r="AC68" i="14"/>
  <c r="AG68" i="14"/>
  <c r="AC67" i="14"/>
  <c r="AG67" i="14"/>
  <c r="AB67" i="14"/>
  <c r="AB66" i="14"/>
  <c r="AC66" i="14"/>
  <c r="AG66" i="14"/>
  <c r="AC65" i="14"/>
  <c r="AG65" i="14"/>
  <c r="AB65" i="14"/>
  <c r="AB64" i="14"/>
  <c r="AG64" i="14"/>
  <c r="AB63" i="14"/>
  <c r="AC63" i="14"/>
  <c r="AG63" i="14"/>
  <c r="AG62" i="14"/>
  <c r="AB62" i="14"/>
  <c r="AB61" i="14"/>
  <c r="AC61" i="14"/>
  <c r="AG61" i="14"/>
  <c r="AC60" i="14"/>
  <c r="AB60" i="14"/>
  <c r="AG60" i="14"/>
  <c r="AC59" i="14"/>
  <c r="AB59" i="14"/>
  <c r="AG59" i="14"/>
  <c r="AB58" i="14"/>
  <c r="AG58" i="14"/>
  <c r="AC58" i="14"/>
  <c r="AB57" i="14"/>
  <c r="AG57" i="14"/>
  <c r="AC56" i="14"/>
  <c r="AG56" i="14"/>
  <c r="AB56" i="14"/>
  <c r="AB55" i="14"/>
  <c r="AC55" i="14"/>
  <c r="AG55" i="14"/>
  <c r="AB54" i="14"/>
  <c r="AC54" i="14"/>
  <c r="AG54" i="14"/>
  <c r="AB53" i="14"/>
  <c r="AC53" i="14"/>
  <c r="AG53" i="14"/>
  <c r="AG52" i="14"/>
  <c r="AB52" i="14"/>
  <c r="AC52" i="14"/>
  <c r="AC51" i="14"/>
  <c r="AG51" i="14"/>
  <c r="AB51" i="14"/>
  <c r="AB50" i="14"/>
  <c r="AC50" i="14"/>
  <c r="AG50" i="14"/>
  <c r="AB49" i="14"/>
  <c r="AG49" i="14"/>
  <c r="AC49" i="14"/>
  <c r="AB48" i="14"/>
  <c r="AG48" i="14"/>
  <c r="AC48" i="14"/>
  <c r="AB47" i="14"/>
  <c r="AC47" i="14"/>
  <c r="AG47" i="14"/>
  <c r="AB46" i="14"/>
  <c r="AC46" i="14"/>
  <c r="AG46" i="14"/>
  <c r="AB45" i="14"/>
  <c r="AC45" i="14"/>
  <c r="AG45" i="14"/>
  <c r="AB44" i="14"/>
  <c r="AC44" i="14"/>
  <c r="AG44" i="14"/>
  <c r="AG43" i="14"/>
  <c r="AC43" i="14"/>
  <c r="AB43" i="14"/>
  <c r="AG42" i="14"/>
  <c r="AC42" i="14"/>
  <c r="AB42" i="14"/>
  <c r="AG41" i="14"/>
  <c r="AC41" i="14"/>
  <c r="AB41" i="14"/>
  <c r="AC40" i="14"/>
  <c r="AB40" i="14"/>
  <c r="AG40" i="14"/>
  <c r="AG39" i="14"/>
  <c r="AB39" i="14"/>
  <c r="AG38" i="14"/>
  <c r="AC38" i="14"/>
  <c r="AB38" i="14"/>
  <c r="AG37" i="14"/>
  <c r="AC37" i="14"/>
  <c r="AB37" i="14"/>
  <c r="AG36" i="14"/>
  <c r="AC36" i="14"/>
  <c r="AB36" i="14"/>
  <c r="AG35" i="14"/>
  <c r="AC35" i="14"/>
  <c r="AB35" i="14"/>
  <c r="AB34" i="14"/>
  <c r="AG34" i="14"/>
  <c r="AG33" i="14"/>
  <c r="AB33" i="14"/>
  <c r="AC33" i="14"/>
  <c r="AB32" i="14"/>
  <c r="AC32" i="14"/>
  <c r="AG32" i="14"/>
  <c r="AG31" i="14"/>
  <c r="AB31" i="14"/>
  <c r="AC31" i="14"/>
  <c r="AG29" i="14"/>
  <c r="AC29" i="14"/>
  <c r="AB29" i="14"/>
  <c r="AG28" i="14"/>
  <c r="AC28" i="14"/>
  <c r="AB28" i="14"/>
  <c r="AB24" i="14"/>
  <c r="AG24" i="14"/>
  <c r="AC21" i="14"/>
  <c r="AG21" i="14"/>
  <c r="AG19" i="14"/>
  <c r="AC19" i="14"/>
  <c r="AB19" i="14"/>
  <c r="AG18" i="14"/>
  <c r="AC18" i="14"/>
  <c r="AG17" i="14"/>
  <c r="AC17" i="14"/>
  <c r="AB16" i="14"/>
  <c r="AC16" i="14"/>
  <c r="AG16" i="14"/>
  <c r="AB15" i="14"/>
  <c r="AG15" i="14"/>
  <c r="AC15" i="14"/>
  <c r="AC14" i="14"/>
  <c r="AB14" i="14"/>
  <c r="H14" i="1" s="1"/>
  <c r="AG14" i="14"/>
  <c r="AC13" i="14"/>
  <c r="AB13" i="14"/>
  <c r="AG13" i="14"/>
  <c r="AG12" i="14"/>
  <c r="AC12" i="14"/>
  <c r="AB12" i="14"/>
  <c r="AB11" i="14"/>
  <c r="AC11" i="14"/>
  <c r="AG11" i="14"/>
  <c r="AC10" i="14"/>
  <c r="AB10" i="14"/>
  <c r="AG10" i="14"/>
  <c r="AC9" i="14"/>
  <c r="AB9" i="14"/>
  <c r="AG9" i="14"/>
  <c r="AB8" i="14"/>
  <c r="AG8" i="14"/>
  <c r="AB7" i="14"/>
  <c r="AG7" i="14"/>
  <c r="AG6" i="14"/>
  <c r="AB6" i="14"/>
  <c r="AC6" i="14"/>
  <c r="AG5" i="14"/>
  <c r="AB5" i="14"/>
  <c r="AC5" i="14"/>
  <c r="AC4" i="14"/>
  <c r="AB4" i="14"/>
  <c r="AG4" i="14"/>
  <c r="AB3" i="14"/>
  <c r="AC3" i="14"/>
  <c r="AG3" i="14"/>
  <c r="AC2" i="14"/>
  <c r="AG2" i="14"/>
  <c r="AB2" i="14"/>
  <c r="C39" i="1"/>
  <c r="H38" i="1"/>
  <c r="H39" i="1"/>
  <c r="E39" i="1"/>
  <c r="D39" i="1"/>
  <c r="AC2473" i="14" l="1"/>
  <c r="AC2469" i="14"/>
  <c r="AC1727" i="14"/>
  <c r="AC2889" i="14"/>
  <c r="AC2474" i="14"/>
  <c r="AC2524" i="14"/>
  <c r="AC2488" i="14"/>
  <c r="AC1421" i="14"/>
  <c r="AC2618" i="14"/>
  <c r="AC2616" i="14"/>
  <c r="AC2592" i="14"/>
  <c r="AC2586" i="14"/>
  <c r="AC2560" i="14"/>
  <c r="AC875" i="14"/>
  <c r="AC2552" i="14"/>
  <c r="AC866" i="14"/>
  <c r="AC848" i="14"/>
  <c r="AC832" i="14"/>
  <c r="AC829" i="14"/>
  <c r="AC818" i="14"/>
  <c r="AC275" i="14"/>
  <c r="AC616" i="14"/>
  <c r="AC605" i="14"/>
  <c r="AC226" i="14"/>
  <c r="AC2870" i="14"/>
  <c r="AC2866" i="14"/>
  <c r="AC2862" i="14"/>
  <c r="AC2793" i="14"/>
  <c r="AC2539" i="14"/>
  <c r="AC2526" i="14"/>
  <c r="AC2509" i="14"/>
  <c r="AC2502" i="14"/>
  <c r="AC2495" i="14"/>
  <c r="AC1982" i="14"/>
  <c r="AC1978" i="14"/>
  <c r="AC1977" i="14"/>
  <c r="AC2824" i="14"/>
  <c r="AC2767" i="14"/>
  <c r="AC2732" i="14"/>
  <c r="AC2729" i="14"/>
  <c r="AC2682" i="14"/>
  <c r="AC822" i="14"/>
  <c r="AC2788" i="14"/>
  <c r="AC2594" i="14"/>
  <c r="AC2550" i="14"/>
  <c r="AC2943" i="14"/>
  <c r="AC2944" i="14"/>
  <c r="AC2942" i="14"/>
  <c r="AC851" i="14"/>
  <c r="AC824" i="14"/>
  <c r="AC565" i="14"/>
  <c r="AC534" i="14"/>
  <c r="AC2537" i="14"/>
  <c r="AC2518" i="14"/>
  <c r="AC2513" i="14"/>
  <c r="AC2847" i="14"/>
  <c r="AC2845" i="14"/>
  <c r="AC2843" i="14"/>
  <c r="AC2834" i="14"/>
  <c r="AC2832" i="14"/>
  <c r="AC2827" i="14"/>
  <c r="AC2821" i="14"/>
  <c r="AC2817" i="14"/>
  <c r="AC2815" i="14"/>
  <c r="AC2796" i="14"/>
  <c r="AC2741" i="14"/>
  <c r="AC2734" i="14"/>
  <c r="AC2731" i="14"/>
  <c r="AC2724" i="14"/>
  <c r="AC2007" i="14"/>
  <c r="AC2002" i="14"/>
  <c r="AC1994" i="14"/>
  <c r="AC2779" i="14"/>
  <c r="AC2669" i="14"/>
  <c r="AC2668" i="14"/>
  <c r="AC2640" i="14"/>
  <c r="AC2621" i="14"/>
  <c r="AC2611" i="14"/>
  <c r="AC2571" i="14"/>
  <c r="AC846" i="14"/>
  <c r="AC1984" i="14"/>
  <c r="AC2823" i="14"/>
  <c r="AC1452" i="14"/>
  <c r="AC1434" i="14"/>
  <c r="AC973" i="14"/>
  <c r="AC1433" i="14"/>
  <c r="AC2760" i="14"/>
  <c r="AC2679" i="14"/>
  <c r="AC2673" i="14"/>
  <c r="AC2666" i="14"/>
  <c r="AC2663" i="14"/>
  <c r="AC2615" i="14"/>
  <c r="AC2574" i="14"/>
  <c r="AC2570" i="14"/>
  <c r="AC1972" i="14"/>
  <c r="AC2786" i="14"/>
  <c r="AC2575" i="14"/>
  <c r="AC2601" i="14"/>
  <c r="AC2778" i="14"/>
  <c r="AC2581" i="14"/>
  <c r="AC2989" i="14"/>
  <c r="AC2250" i="14"/>
  <c r="AC1874" i="14"/>
  <c r="AC1876" i="14"/>
  <c r="AC2016" i="14"/>
  <c r="AC2015" i="14"/>
  <c r="AC2976" i="14"/>
  <c r="AC2941" i="14"/>
  <c r="AC2926" i="14"/>
  <c r="AC2897" i="14"/>
  <c r="AC1541" i="14"/>
  <c r="AC2909" i="14"/>
  <c r="AC2995" i="14"/>
  <c r="AC2975" i="14"/>
  <c r="AC2973" i="14"/>
  <c r="AC2965" i="14"/>
  <c r="AC2913" i="14"/>
  <c r="AC2902" i="14"/>
  <c r="AC2899" i="14"/>
  <c r="AC2046" i="14"/>
  <c r="AC509" i="14"/>
  <c r="AC30" i="14"/>
  <c r="AC2282" i="14"/>
  <c r="AC2273" i="14"/>
  <c r="AC2255" i="14"/>
  <c r="AC2238" i="14"/>
  <c r="AC2228" i="14"/>
  <c r="AC62" i="14"/>
  <c r="E14" i="1"/>
  <c r="AC1828" i="14"/>
  <c r="AC892" i="14"/>
  <c r="AC891" i="14"/>
  <c r="AC890" i="14"/>
  <c r="AC865" i="14"/>
  <c r="AC856" i="14"/>
  <c r="AC850" i="14"/>
  <c r="AC835" i="14"/>
  <c r="AC844" i="14"/>
  <c r="AC903" i="14"/>
  <c r="AC894" i="14"/>
  <c r="AC1658" i="14"/>
  <c r="AC898" i="14"/>
  <c r="AC456" i="14"/>
  <c r="AC453" i="14"/>
  <c r="AC448" i="14"/>
  <c r="AC444" i="14"/>
  <c r="AC442" i="14"/>
  <c r="AC428" i="14"/>
  <c r="AC426" i="14"/>
  <c r="AC420" i="14"/>
  <c r="AC415" i="14"/>
  <c r="AC1564" i="14"/>
  <c r="AC1539" i="14"/>
  <c r="AC1054" i="14"/>
  <c r="AC1048" i="14"/>
  <c r="AC1026" i="14"/>
  <c r="AC1021" i="14"/>
  <c r="AC521" i="14"/>
  <c r="AC483" i="14"/>
  <c r="AC293" i="14"/>
  <c r="AC270" i="14"/>
  <c r="AC300" i="14"/>
  <c r="AC2303" i="14"/>
  <c r="AC2278" i="14"/>
  <c r="AC2275" i="14"/>
  <c r="AC2243" i="14"/>
  <c r="AC2215" i="14"/>
  <c r="AC2206" i="14"/>
  <c r="AC2202" i="14"/>
  <c r="AC2182" i="14"/>
  <c r="AC739" i="14"/>
  <c r="AC735" i="14"/>
  <c r="AC726" i="14"/>
  <c r="AC706" i="14"/>
  <c r="AC647" i="14"/>
  <c r="AC639" i="14"/>
  <c r="AC539" i="14"/>
  <c r="AC533" i="14"/>
  <c r="AC530" i="14"/>
  <c r="AC387" i="14"/>
  <c r="AC385" i="14"/>
  <c r="AC227" i="14"/>
  <c r="AC895" i="14"/>
  <c r="B14" i="1"/>
  <c r="AC1289" i="14"/>
  <c r="AC1263" i="14"/>
  <c r="AC1055" i="14"/>
  <c r="AC1012" i="14"/>
  <c r="AC1000" i="14"/>
  <c r="AC952" i="14"/>
  <c r="AC946" i="14"/>
  <c r="AC945" i="14"/>
  <c r="AC943" i="14"/>
  <c r="AC933" i="14"/>
  <c r="AC918" i="14"/>
  <c r="AC916" i="14"/>
  <c r="AC913" i="14"/>
  <c r="AC912" i="14"/>
  <c r="AC412" i="14"/>
  <c r="AC407" i="14"/>
  <c r="AC497" i="14"/>
  <c r="AC1017" i="14"/>
  <c r="AC480" i="14"/>
  <c r="AC479" i="14"/>
  <c r="AC299" i="14"/>
  <c r="AC279" i="14"/>
  <c r="AC266" i="14"/>
  <c r="AC2203" i="14"/>
  <c r="AC2184" i="14"/>
  <c r="AC2172" i="14"/>
  <c r="AC2131" i="14"/>
  <c r="AC2124" i="14"/>
  <c r="AC798" i="14"/>
  <c r="AC727" i="14"/>
  <c r="AC725" i="14"/>
  <c r="AC705" i="14"/>
  <c r="AC693" i="14"/>
  <c r="AC659" i="14"/>
  <c r="AC606" i="14"/>
  <c r="AC603" i="14"/>
  <c r="AC371" i="14"/>
  <c r="AC360" i="14"/>
  <c r="AC311" i="14"/>
  <c r="AC243" i="14"/>
  <c r="AC197" i="14"/>
  <c r="AC156" i="14"/>
  <c r="AC112" i="14"/>
  <c r="AC2055" i="14"/>
  <c r="AC2048" i="14"/>
  <c r="AC2040" i="14"/>
  <c r="AC2032" i="14"/>
  <c r="AC2026" i="14"/>
  <c r="AC1554" i="14"/>
  <c r="AC1546" i="14"/>
  <c r="AC1469" i="14"/>
  <c r="AC409" i="14"/>
  <c r="AC406" i="14"/>
  <c r="AC401" i="14"/>
  <c r="AC2689" i="14"/>
  <c r="AC2718" i="14"/>
  <c r="AC2715" i="14"/>
  <c r="AC2687" i="14"/>
  <c r="AC1079" i="14"/>
  <c r="AC269" i="14"/>
  <c r="AC256" i="14"/>
  <c r="AC2296" i="14"/>
  <c r="AC2289" i="14"/>
  <c r="AC2132" i="14"/>
  <c r="AC803" i="14"/>
  <c r="AC662" i="14"/>
  <c r="AC583" i="14"/>
  <c r="AC393" i="14"/>
  <c r="AC382" i="14"/>
  <c r="AC329" i="14"/>
  <c r="AC195" i="14"/>
  <c r="AC7" i="14"/>
  <c r="AC2691" i="14"/>
  <c r="AC1548" i="14"/>
  <c r="AC1535" i="14"/>
  <c r="AC1532" i="14"/>
  <c r="AC1530" i="14"/>
  <c r="AC1527" i="14"/>
  <c r="AC1523" i="14"/>
  <c r="AC1517" i="14"/>
  <c r="AC1516" i="14"/>
  <c r="AC1514" i="14"/>
  <c r="AC1502" i="14"/>
  <c r="AC1495" i="14"/>
  <c r="AC1473" i="14"/>
  <c r="AC1471" i="14"/>
  <c r="AC1301" i="14"/>
  <c r="AC1300" i="14"/>
  <c r="AC1295" i="14"/>
  <c r="AC1291" i="14"/>
  <c r="AC1290" i="14"/>
  <c r="AC1288" i="14"/>
  <c r="AC1287" i="14"/>
  <c r="AC1286" i="14"/>
  <c r="AC1285" i="14"/>
  <c r="AC1284" i="14"/>
  <c r="AC1276" i="14"/>
  <c r="AC1269" i="14"/>
  <c r="AC1262" i="14"/>
  <c r="AC1234" i="14"/>
  <c r="AC1233" i="14"/>
  <c r="AC1229" i="14"/>
  <c r="AC1226" i="14"/>
  <c r="AC1222" i="14"/>
  <c r="AC1221" i="14"/>
  <c r="AC1177" i="14"/>
  <c r="AC1175" i="14"/>
  <c r="AC1174" i="14"/>
  <c r="AC1173" i="14"/>
  <c r="AC1170" i="14"/>
  <c r="AC1168" i="14"/>
  <c r="AC1167" i="14"/>
  <c r="AC1164" i="14"/>
  <c r="AC1163" i="14"/>
  <c r="AC1111" i="14"/>
  <c r="AC1106" i="14"/>
  <c r="AC1103" i="14"/>
  <c r="AC1070" i="14"/>
  <c r="AC1058" i="14"/>
  <c r="AC1057" i="14"/>
  <c r="AC1030" i="14"/>
  <c r="AC1015" i="14"/>
  <c r="AC1013" i="14"/>
  <c r="AC1007" i="14"/>
  <c r="AC1001" i="14"/>
  <c r="AC999" i="14"/>
  <c r="AC995" i="14"/>
  <c r="AC983" i="14"/>
  <c r="AC974" i="14"/>
  <c r="AC972" i="14"/>
  <c r="AC804" i="14"/>
  <c r="AC482" i="14"/>
  <c r="AC469" i="14"/>
  <c r="AC458" i="14"/>
  <c r="AC298" i="14"/>
  <c r="AC261" i="14"/>
  <c r="AC175" i="14"/>
  <c r="AC26" i="14"/>
  <c r="AC22" i="14"/>
  <c r="AC303" i="14"/>
  <c r="AC249" i="14"/>
  <c r="AC271" i="14"/>
  <c r="AC291" i="14"/>
  <c r="AC280" i="14"/>
  <c r="AC2713" i="14"/>
  <c r="AC1081" i="14"/>
  <c r="AC981" i="14"/>
  <c r="AC979" i="14"/>
  <c r="AC977" i="14"/>
  <c r="AC778" i="14"/>
  <c r="AC719" i="14"/>
  <c r="AC578" i="14"/>
  <c r="AC573" i="14"/>
  <c r="AC499" i="14"/>
  <c r="AC495" i="14"/>
  <c r="AC484" i="14"/>
  <c r="AC474" i="14"/>
  <c r="AC287" i="14"/>
  <c r="AC286" i="14"/>
  <c r="AC276" i="14"/>
  <c r="AC120" i="14"/>
  <c r="AC82" i="14"/>
  <c r="AC27" i="14"/>
  <c r="AC23" i="14"/>
  <c r="G37" i="1"/>
  <c r="F37" i="1"/>
  <c r="AC2471" i="14"/>
  <c r="AC2467" i="14"/>
  <c r="AC2456" i="14"/>
  <c r="AC2455" i="14"/>
  <c r="AC2429" i="14"/>
  <c r="AC2419" i="14"/>
  <c r="AC2416" i="14"/>
  <c r="AC2398" i="14"/>
  <c r="AC2384" i="14"/>
  <c r="AC2378" i="14"/>
  <c r="AC2377" i="14"/>
  <c r="AC2371" i="14"/>
  <c r="AC2370" i="14"/>
  <c r="AC2353" i="14"/>
  <c r="AC2317" i="14"/>
  <c r="AC2287" i="14"/>
  <c r="AC2281" i="14"/>
  <c r="AC2249" i="14"/>
  <c r="AC2247" i="14"/>
  <c r="AC2245" i="14"/>
  <c r="AC2229" i="14"/>
  <c r="AC2217" i="14"/>
  <c r="AC2214" i="14"/>
  <c r="AC2162" i="14"/>
  <c r="AC2129" i="14"/>
  <c r="AC2121" i="14"/>
  <c r="AC2107" i="14"/>
  <c r="AC2094" i="14"/>
  <c r="AC790" i="14"/>
  <c r="AC787" i="14"/>
  <c r="AC786" i="14"/>
  <c r="AC783" i="14"/>
  <c r="AC782" i="14"/>
  <c r="AC771" i="14"/>
  <c r="AC765" i="14"/>
  <c r="AC745" i="14"/>
  <c r="AC743" i="14"/>
  <c r="AC729" i="14"/>
  <c r="AC723" i="14"/>
  <c r="AC668" i="14"/>
  <c r="AC643" i="14"/>
  <c r="AC637" i="14"/>
  <c r="AC633" i="14"/>
  <c r="AC624" i="14"/>
  <c r="AC611" i="14"/>
  <c r="AC609" i="14"/>
  <c r="AC601" i="14"/>
  <c r="AC594" i="14"/>
  <c r="AC592" i="14"/>
  <c r="AC591" i="14"/>
  <c r="AC580" i="14"/>
  <c r="AC559" i="14"/>
  <c r="AC554" i="14"/>
  <c r="AC551" i="14"/>
  <c r="AC546" i="14"/>
  <c r="AC538" i="14"/>
  <c r="AC527" i="14"/>
  <c r="AC524" i="14"/>
  <c r="AC523" i="14"/>
  <c r="AC514" i="14"/>
  <c r="AC381" i="14"/>
  <c r="AC378" i="14"/>
  <c r="AC370" i="14"/>
  <c r="AC361" i="14"/>
  <c r="AC354" i="14"/>
  <c r="AC336" i="14"/>
  <c r="AC335" i="14"/>
  <c r="AC301" i="14"/>
  <c r="AC244" i="14"/>
  <c r="AC240" i="14"/>
  <c r="AC236" i="14"/>
  <c r="AC232" i="14"/>
  <c r="AC224" i="14"/>
  <c r="AC215" i="14"/>
  <c r="AC204" i="14"/>
  <c r="AC196" i="14"/>
  <c r="AC192" i="14"/>
  <c r="AC182" i="14"/>
  <c r="AC176" i="14"/>
  <c r="AC166" i="14"/>
  <c r="AC155" i="14"/>
  <c r="AC106" i="14"/>
  <c r="AC100" i="14"/>
  <c r="AC98" i="14"/>
  <c r="AC83" i="14"/>
  <c r="AC79" i="14"/>
  <c r="AC77" i="14"/>
  <c r="AC75" i="14"/>
  <c r="AC728" i="14"/>
  <c r="AC550" i="14"/>
  <c r="AC667" i="14"/>
  <c r="AC158" i="14"/>
  <c r="G38" i="1"/>
  <c r="F39" i="1"/>
  <c r="AC34" i="14"/>
  <c r="F38" i="1"/>
  <c r="G39" i="1"/>
  <c r="AC2084" i="14"/>
  <c r="AC2079" i="14"/>
  <c r="AC2056" i="14"/>
  <c r="AC1970" i="14"/>
  <c r="AC1965" i="14"/>
  <c r="AC1946" i="14"/>
  <c r="AC1940" i="14"/>
  <c r="AC1919" i="14"/>
  <c r="AC1909" i="14"/>
  <c r="AC1898" i="14"/>
  <c r="AC1896" i="14"/>
  <c r="AC1857" i="14"/>
  <c r="AC1849" i="14"/>
  <c r="AC1847" i="14"/>
  <c r="AC1844" i="14"/>
  <c r="AC1837" i="14"/>
  <c r="AC1826" i="14"/>
  <c r="AC1797" i="14"/>
  <c r="AC1795" i="14"/>
  <c r="AC1779" i="14"/>
  <c r="AC1773" i="14"/>
  <c r="AC1734" i="14"/>
  <c r="AC1728" i="14"/>
  <c r="AC1726" i="14"/>
  <c r="AC1725" i="14"/>
  <c r="AC1722" i="14"/>
  <c r="AC1663" i="14"/>
  <c r="AC1660" i="14"/>
  <c r="AC1645" i="14"/>
  <c r="AC1632" i="14"/>
  <c r="AC1626" i="14"/>
  <c r="AC1615" i="14"/>
  <c r="AC1503" i="14"/>
  <c r="AC1455" i="14"/>
  <c r="AC1444" i="14"/>
  <c r="AC1440" i="14"/>
  <c r="AC1436" i="14"/>
  <c r="AC1430" i="14"/>
  <c r="AC1427" i="14"/>
  <c r="AC1411" i="14"/>
  <c r="AC1394" i="14"/>
  <c r="AC1392" i="14"/>
  <c r="AC1389" i="14"/>
  <c r="AC1356" i="14"/>
  <c r="AC1342" i="14"/>
  <c r="AC1338" i="14"/>
  <c r="AC1328" i="14"/>
  <c r="AC1316" i="14"/>
  <c r="AC1246" i="14"/>
  <c r="AC1219" i="14"/>
  <c r="AC1213" i="14"/>
  <c r="AC1208" i="14"/>
  <c r="AC1202" i="14"/>
  <c r="AC1201" i="14"/>
  <c r="AC1197" i="14"/>
  <c r="AC1185" i="14"/>
  <c r="AC1144" i="14"/>
  <c r="AC1118" i="14"/>
  <c r="AC1112" i="14"/>
  <c r="AC64" i="14"/>
  <c r="AC39" i="14"/>
  <c r="AC24" i="14"/>
  <c r="AC8" i="14"/>
</calcChain>
</file>

<file path=xl/sharedStrings.xml><?xml version="1.0" encoding="utf-8"?>
<sst xmlns="http://schemas.openxmlformats.org/spreadsheetml/2006/main" count="75174" uniqueCount="1648">
  <si>
    <t>FilterList</t>
  </si>
  <si>
    <t>AURALIS NATURALS | AMAZON PPC PERFORMANCE</t>
  </si>
  <si>
    <t>All</t>
  </si>
  <si>
    <t>September 2026 • Interactive performance dashboard • Use the dropdowns to filter the KPIs and charts</t>
  </si>
  <si>
    <t>WEEKLY TREND</t>
  </si>
  <si>
    <t>SP | Auto | Body &amp; Hair</t>
  </si>
  <si>
    <t>AUTO</t>
  </si>
  <si>
    <t>Product Pages</t>
  </si>
  <si>
    <t>1</t>
  </si>
  <si>
    <t>Week</t>
  </si>
  <si>
    <t>Spend (₹)</t>
  </si>
  <si>
    <t>Sales (₹)</t>
  </si>
  <si>
    <t>SP | Auto | Face Care</t>
  </si>
  <si>
    <t>BROAD</t>
  </si>
  <si>
    <t>Rest of Search</t>
  </si>
  <si>
    <t>2</t>
  </si>
  <si>
    <t>Campaign</t>
  </si>
  <si>
    <t>Match Type</t>
  </si>
  <si>
    <t>Placement</t>
  </si>
  <si>
    <t>SP | Brand Defence | Exact</t>
  </si>
  <si>
    <t>EXACT</t>
  </si>
  <si>
    <t>Top of Search</t>
  </si>
  <si>
    <t>3</t>
  </si>
  <si>
    <t>SP | Manual | Body Care | Exact</t>
  </si>
  <si>
    <t>PHRASE</t>
  </si>
  <si>
    <t>4</t>
  </si>
  <si>
    <t>SP | Manual | Face Serums | Broad</t>
  </si>
  <si>
    <t>PRODUCT</t>
  </si>
  <si>
    <t>SPEND</t>
  </si>
  <si>
    <t>ATTRIBUTED SALES</t>
  </si>
  <si>
    <t>ORDERS</t>
  </si>
  <si>
    <t>CLICKS</t>
  </si>
  <si>
    <t>SP | Manual | Face Serums | Exact</t>
  </si>
  <si>
    <t>SP | Manual | Hair Care | Phrase</t>
  </si>
  <si>
    <t>SP | Manual | Lips &amp; Eyes | Exact</t>
  </si>
  <si>
    <t>SPEND BY MATCH TYPE</t>
  </si>
  <si>
    <t>SP | Manual | Masks &amp; Gels | Broad</t>
  </si>
  <si>
    <t>SP | Manual | Skincare Essentials | Broad</t>
  </si>
  <si>
    <t>ACOS</t>
  </si>
  <si>
    <t>ROAS</t>
  </si>
  <si>
    <t>PROFIT AFTER ADS</t>
  </si>
  <si>
    <t>IMPRESSIONS</t>
  </si>
  <si>
    <t>SP | Manual | Sunscreen | Phrase</t>
  </si>
  <si>
    <t>SP | Product Targeting | Competitors</t>
  </si>
  <si>
    <t>PLACEMENT PERFORMANCE (updates with campaign, match type and week filters)</t>
  </si>
  <si>
    <t>Orders</t>
  </si>
  <si>
    <t>Clicks</t>
  </si>
  <si>
    <t>How to use: select a dropdown filter above. KPI cards and charts recalculate in Excel. Choose All to restore the full report.</t>
  </si>
  <si>
    <t>Amazon Ads Data Clean up &amp; Diagnosis</t>
  </si>
  <si>
    <t xml:space="preserve">Brand: Auralis Naturals </t>
  </si>
  <si>
    <t>Scenario</t>
  </si>
  <si>
    <t>This data is from skincare seller - a one-month Sponsored Products 'Search Term Report' (about 3,000 rows, 26 columns). The export is messy. You need to identify where money is being wasted, what is working, and what to change first.</t>
  </si>
  <si>
    <t>No Amazon knowledge needed</t>
  </si>
  <si>
    <t xml:space="preserve">Everything you need is defined in the Glossary below. </t>
  </si>
  <si>
    <t>Effort</t>
  </si>
  <si>
    <t xml:space="preserve">About 2 hours. You will be asked to walk us through it and explain working. You may use online resources for reference and help. Do not upload the sheet to AI and ask it to solve. AI work will be easily identifiable and will result in cancellation of your candidature. </t>
  </si>
  <si>
    <t>Tool</t>
  </si>
  <si>
    <t>Microsoft Excel. Classic functions are enough (VLOOKUP/INDEX-MATCH, SUMIFS, COUNTIFS, IF, IFERROR, TRIM, LOWER, pivot tables). You may use any of them.</t>
  </si>
  <si>
    <t>THE TASKS (suggested time in brackets)</t>
  </si>
  <si>
    <t>A. Clean the data (35 min)</t>
  </si>
  <si>
    <t>Copy Search_Term_Report to a new sheet called 'Clean_Data' and fix the data there. Record every problem you find in 'Cleaning_Log': what the issue is, where it is, roughly how many rows, and what you did. Do not silently delete anything. If you are unsure whether to keep or remove something, decide, and write down why.</t>
  </si>
  <si>
    <t>B. Add calculated columns (20 min)</t>
  </si>
  <si>
    <t>In Clean_Data, add formula columns (not pasted values): Week No., Selling Price, Break-even ACOS (look up from Product_Master), your own CTR, CPC, ACOS, ROAS and CVR (do not trust the pre-filled ones), Profit after ads, and Row Status.
Row Status: 'Profitable' if Sales &gt; 0 and ACOS &lt; Break-even ACOS; 'Losing' if Sales &gt; 0 and ACOS ≥ Break-even ACOS; 'No Sales' if Sales = 0 and Spend &gt; 0; 'No Spend' if Spend = 0; 'Cost missing' if the SKU cannot be found in Product_Master.</t>
  </si>
  <si>
    <t>C. Analyse (35 min)</t>
  </si>
  <si>
    <t>On a sheet called 'Analysis' (pivot tables are fine), show:
C1. Campaign summary: Spend, Sales, Orders, ACOS, ROAS and Profit after ads per campaign.
C2. The same measures by Match Type and by Placement.
C3. Top 10 search terms by Spend that have ZERO orders (treat the same term typed in different cases as one term).
C4. Top 10 search terms by Profit after ads.
C5. Week 1 to Week 4 trend of Spend, Sales, Orders, ACOS and CVR, with one chart.
C6. (Stretch) Search terms that appear in more than one campaign, with their combined Spend and Sales.</t>
  </si>
  <si>
    <t>D. Action_List (20 min)</t>
  </si>
  <si>
    <t>Apply the four rules in Seller_Notes and list every recommended action on a sheet called 'Action_List' using the headers provided in that sheet.</t>
  </si>
  <si>
    <t>E. Summary for the seller (10 min)</t>
  </si>
  <si>
    <t>On a sheet called 'Summary', write a note of no more than 150 words to a non-technical seller: answer their question about the end of the month, say what is going wrong, what you would do first, and anything you were unsure about.</t>
  </si>
  <si>
    <t>Optional</t>
  </si>
  <si>
    <t>A one-page dashboard sheet. It will not earn a pass on its own; do it only if you finish early.</t>
  </si>
  <si>
    <t>HOW YOU WILL BE JUDGED</t>
  </si>
  <si>
    <t>What we look for</t>
  </si>
  <si>
    <t>Care with the data (did you find and handle the problems?), correct formulas and method, correct analysis, sensible recommendations that follow the rules, a clear summary, and following instructions (sheet names, file name, deadline). Neatness matters. Being honest about what you were unsure of scores higher than guessing.</t>
  </si>
  <si>
    <t xml:space="preserve">This job assumes you do not know anything about Amazon Ads. So do not worry about getting everything 100% right, it’s the approach that matters. </t>
  </si>
  <si>
    <t>GLOSSARY</t>
  </si>
  <si>
    <t>Search term</t>
  </si>
  <si>
    <t>What the shopper actually typed into Amazon search box before seeing/clicking the ad.</t>
  </si>
  <si>
    <t>Impressions</t>
  </si>
  <si>
    <t xml:space="preserve">Number of times the ad was shown. Typically Amazon does not charge on Impressions. </t>
  </si>
  <si>
    <t xml:space="preserve">Number of times shoppers clicked the ad. Amazon charges every time someone clicks on your ad. </t>
  </si>
  <si>
    <t>CTR (click-through rate)</t>
  </si>
  <si>
    <t xml:space="preserve">Clicks ÷ Impressions - Higher CTR implies that consumers found your ad to be relevant. </t>
  </si>
  <si>
    <t>CPC (cost per click)</t>
  </si>
  <si>
    <t>Spend ÷ Clicks.</t>
  </si>
  <si>
    <t>Spend</t>
  </si>
  <si>
    <t>What the seller paid Amazon for the clicks (₹).</t>
  </si>
  <si>
    <t>Sales (7-day)</t>
  </si>
  <si>
    <t>Sales (₹) that Amazon credits to the ad within 7 days of the click.</t>
  </si>
  <si>
    <t>Orders / Units</t>
  </si>
  <si>
    <t>Number of orders / number of items sold. One order can contain several units.</t>
  </si>
  <si>
    <t>CVR (conversion rate)</t>
  </si>
  <si>
    <t>Orders ÷ Clicks.</t>
  </si>
  <si>
    <t xml:space="preserve">Spend ÷ Sales. Lower is better. Example: Spend ₹300, Sales ₹1,000 gives ACOS 30%. </t>
  </si>
  <si>
    <t>Sales ÷ Spend (the inverse of ACOS).</t>
  </si>
  <si>
    <t>Break-even ACOS</t>
  </si>
  <si>
    <t>(Selling Price - Product Cost - Amazon Fees) ÷ Selling Price. If a product's ACOS is above this, every ad sale loses money.</t>
  </si>
  <si>
    <t>Profit after ads</t>
  </si>
  <si>
    <t>Units × (Selling Price - Product Cost - Amazon Fees) - Spend.</t>
  </si>
  <si>
    <t>Match type</t>
  </si>
  <si>
    <t>How tightly the ad matches a keyword: Exact (closest), Phrase, Broad (loosest). Auto = Amazon chooses; Product = targeting a competitor's product page.</t>
  </si>
  <si>
    <t>Where on the Amazon page the ad appeared: Top of Search, Rest of Search, Product Pages.</t>
  </si>
  <si>
    <t>Negate / negative keyword</t>
  </si>
  <si>
    <t>Tell Amazon to stop showing the ad for a search term.</t>
  </si>
  <si>
    <t>FILE MAP</t>
  </si>
  <si>
    <t>Search_Term_Report</t>
  </si>
  <si>
    <t>Main data. One row per date, campaign, ad group and search term (Sep 2026).</t>
  </si>
  <si>
    <t>Product_Master</t>
  </si>
  <si>
    <t>Selling price, cost and fees per SKU, plus stock status.</t>
  </si>
  <si>
    <t>Campaign_List</t>
  </si>
  <si>
    <t>All campaigns, budgets and status.</t>
  </si>
  <si>
    <t>Seller_Notes</t>
  </si>
  <si>
    <t>The seller's message, rules for Task D, competitor names.</t>
  </si>
  <si>
    <t>Cleaning_Log, Action_List</t>
  </si>
  <si>
    <t>Templates are included. Replace the example row (shaded) with your own entries.</t>
  </si>
  <si>
    <t>ASIN</t>
  </si>
  <si>
    <t>Amazon identification of a product - Aadhar number of a product on Amazon</t>
  </si>
  <si>
    <t>SKU</t>
  </si>
  <si>
    <t xml:space="preserve">Stock Keeping Unit - An ASIN may be mapped to multiple ASIN, one SKU can be mapped to only one ASIN. </t>
  </si>
  <si>
    <t>Ad Group</t>
  </si>
  <si>
    <t xml:space="preserve">An Ad Group containst ASINs (products) that are being advertised, and targets (keywords etc) on which the ad is to be shown, along with bid (price we are ready to pay for a click for that particular target). </t>
  </si>
  <si>
    <t>Cluster of Ad Groups</t>
  </si>
  <si>
    <t>Date</t>
  </si>
  <si>
    <t>Campaign Name</t>
  </si>
  <si>
    <t>Portfolio</t>
  </si>
  <si>
    <t>Campaign Status</t>
  </si>
  <si>
    <t>Ad Format</t>
  </si>
  <si>
    <t>Targeting</t>
  </si>
  <si>
    <t>Customer Search Term</t>
  </si>
  <si>
    <t>Product SKU</t>
  </si>
  <si>
    <t>CTR</t>
  </si>
  <si>
    <t>CPC (₹)</t>
  </si>
  <si>
    <t>7 Day Total Sales (₹)</t>
  </si>
  <si>
    <t>7 Day Total Orders</t>
  </si>
  <si>
    <t>7 Day Total Units</t>
  </si>
  <si>
    <t>CVR</t>
  </si>
  <si>
    <t>Bid (₹)</t>
  </si>
  <si>
    <t>Currency</t>
  </si>
  <si>
    <t>Region</t>
  </si>
  <si>
    <t>Notes</t>
  </si>
  <si>
    <t>Face Care</t>
  </si>
  <si>
    <t>Enabled</t>
  </si>
  <si>
    <t>AG | Vitamin C Serum</t>
  </si>
  <si>
    <t>Sponsored Products</t>
  </si>
  <si>
    <t>close-match</t>
  </si>
  <si>
    <t>Auto</t>
  </si>
  <si>
    <t>best face serum vitamin c</t>
  </si>
  <si>
    <t>SKN-001</t>
  </si>
  <si>
    <t>INR</t>
  </si>
  <si>
    <t>India</t>
  </si>
  <si>
    <t>AG | Niacinamide Serum</t>
  </si>
  <si>
    <t>loose-match</t>
  </si>
  <si>
    <t>niacinamide serum with vitamin e</t>
  </si>
  <si>
    <t>SKN-002</t>
  </si>
  <si>
    <t>01-Sep-2026</t>
  </si>
  <si>
    <t>organic niacinamide 10% serum</t>
  </si>
  <si>
    <t>niacinamide 10% serum</t>
  </si>
  <si>
    <t>AG | Gel Moisturizer</t>
  </si>
  <si>
    <t>organic gel moisturizer</t>
  </si>
  <si>
    <t>SKN-005</t>
  </si>
  <si>
    <t>01.09.2026</t>
  </si>
  <si>
    <t>face moisturizer</t>
  </si>
  <si>
    <t>gel moisturizer</t>
  </si>
  <si>
    <t>1,449</t>
  </si>
  <si>
    <t>AG | Sunscreen Spf 50</t>
  </si>
  <si>
    <t>sunscreen spf 50</t>
  </si>
  <si>
    <t>SKN-006</t>
  </si>
  <si>
    <t>AG | Rose Water Toner</t>
  </si>
  <si>
    <t>rose water toner</t>
  </si>
  <si>
    <t>SKN-010</t>
  </si>
  <si>
    <t>complements</t>
  </si>
  <si>
    <t>face cream for dogs</t>
  </si>
  <si>
    <t>face toner price</t>
  </si>
  <si>
    <t>Body &amp; Hair</t>
  </si>
  <si>
    <t>AG | Body Lotion</t>
  </si>
  <si>
    <t>body lotion for dry skin</t>
  </si>
  <si>
    <t>SKN-017</t>
  </si>
  <si>
    <t>seller wants to monitor</t>
  </si>
  <si>
    <t>substitutes</t>
  </si>
  <si>
    <t xml:space="preserve"> veluna shea body lotion</t>
  </si>
  <si>
    <t>Paused</t>
  </si>
  <si>
    <t>AG | Clay Face Mask</t>
  </si>
  <si>
    <t>multani mitti face pack</t>
  </si>
  <si>
    <t>broad</t>
  </si>
  <si>
    <t>SKN-012</t>
  </si>
  <si>
    <t>baby lotion</t>
  </si>
  <si>
    <t>AG | Body Wash</t>
  </si>
  <si>
    <t>body wash under 300</t>
  </si>
  <si>
    <t>SKN-018</t>
  </si>
  <si>
    <t>body wash</t>
  </si>
  <si>
    <t>body wash for women under 300</t>
  </si>
  <si>
    <t>body wash for women paraben free</t>
  </si>
  <si>
    <t>927</t>
  </si>
  <si>
    <t>AG | Onion Hair Oil</t>
  </si>
  <si>
    <t>onion hair oil</t>
  </si>
  <si>
    <t>SKN-021</t>
  </si>
  <si>
    <t>₹38.00</t>
  </si>
  <si>
    <t>hair oil for hair growth</t>
  </si>
  <si>
    <t>hair oil for hair growth for oily scalp</t>
  </si>
  <si>
    <t>hair dryer</t>
  </si>
  <si>
    <t>AG | Anti Dandruff Shampoo</t>
  </si>
  <si>
    <t>anti dandruff shampoo paraben free</t>
  </si>
  <si>
    <t>SKN-022</t>
  </si>
  <si>
    <t>face serum vitamin c pack of 2</t>
  </si>
  <si>
    <t>Exact match</t>
  </si>
  <si>
    <t>vit c face serum</t>
  </si>
  <si>
    <t>Exact</t>
  </si>
  <si>
    <t>face serum vitamin c</t>
  </si>
  <si>
    <t>895</t>
  </si>
  <si>
    <t>niacinamide 10% serum under 300</t>
  </si>
  <si>
    <t>niacinamide serum</t>
  </si>
  <si>
    <t>AG | Hyaluronic Acid Serum</t>
  </si>
  <si>
    <t>hyaluronic acid serum for dry skin</t>
  </si>
  <si>
    <t>exact</t>
  </si>
  <si>
    <t>SKN-003</t>
  </si>
  <si>
    <t>hyaluronic serum</t>
  </si>
  <si>
    <t>₹192.39</t>
  </si>
  <si>
    <t>AG | Retinol Night Cream</t>
  </si>
  <si>
    <t>night cream for face</t>
  </si>
  <si>
    <t>SKN-004</t>
  </si>
  <si>
    <t>Broad</t>
  </si>
  <si>
    <t>pureroots niacinamide 10% serum</t>
  </si>
  <si>
    <t>BEST NIACINAMIDE 10% SERUM</t>
  </si>
  <si>
    <t>Rs.</t>
  </si>
  <si>
    <t>face serum hyaluronic for daily use</t>
  </si>
  <si>
    <t>hyaluronic acid serum</t>
  </si>
  <si>
    <t>face serum hyaluronic pack of 2</t>
  </si>
  <si>
    <t>spf 50 sunscreen for face for men</t>
  </si>
  <si>
    <t>sunscreen</t>
  </si>
  <si>
    <t>phrase</t>
  </si>
  <si>
    <t>SUNSCREEN FOR DRY SKIN</t>
  </si>
  <si>
    <t>Phrase</t>
  </si>
  <si>
    <t xml:space="preserve"> skn-006</t>
  </si>
  <si>
    <t>spf 50 sunscreen for face</t>
  </si>
  <si>
    <t>oil free moisturizer</t>
  </si>
  <si>
    <t>face moisturizer for teenagers</t>
  </si>
  <si>
    <t xml:space="preserve">Broad </t>
  </si>
  <si>
    <t>skin care course online</t>
  </si>
  <si>
    <t>gel moisturizer for tan removal</t>
  </si>
  <si>
    <t>AG | Face Wash</t>
  </si>
  <si>
    <t>foaming face wash</t>
  </si>
  <si>
    <t>face wash for dry skin</t>
  </si>
  <si>
    <t>SKN-008</t>
  </si>
  <si>
    <t>foaming face wash for summer</t>
  </si>
  <si>
    <t>AG | Salicylic Acid Face Wash</t>
  </si>
  <si>
    <t>acne face wash</t>
  </si>
  <si>
    <t>Acne Face Wash</t>
  </si>
  <si>
    <t>SKN-009</t>
  </si>
  <si>
    <t>salicylic acid face wash for acne</t>
  </si>
  <si>
    <t>Brand</t>
  </si>
  <si>
    <t>auralis face serum vitamin c</t>
  </si>
  <si>
    <t>refund</t>
  </si>
  <si>
    <t xml:space="preserve">salicylic face wash price </t>
  </si>
  <si>
    <t>salicylic acid face wash for night use</t>
  </si>
  <si>
    <t>ayurvedic rose water toner</t>
  </si>
  <si>
    <t>face toner</t>
  </si>
  <si>
    <t>rose water spray</t>
  </si>
  <si>
    <t>AG | Sheet Mask</t>
  </si>
  <si>
    <t>sheet mask</t>
  </si>
  <si>
    <t>face sheet mask for sensitive skin</t>
  </si>
  <si>
    <t>SKN-014</t>
  </si>
  <si>
    <t>free sample face cream</t>
  </si>
  <si>
    <t>face sheet mask</t>
  </si>
  <si>
    <t>face sheet mask for night use</t>
  </si>
  <si>
    <t>hair oil</t>
  </si>
  <si>
    <t>skinlore hair oil for hair growth</t>
  </si>
  <si>
    <t>comb for men</t>
  </si>
  <si>
    <t>hair oil for hair growth for hair growth</t>
  </si>
  <si>
    <t>dandruff shampoo</t>
  </si>
  <si>
    <t>veluna shampoo for dandruff</t>
  </si>
  <si>
    <t>anti dandruff shampoo</t>
  </si>
  <si>
    <t>AG | Hair Serum</t>
  </si>
  <si>
    <t>hair serum</t>
  </si>
  <si>
    <t>smoothening hair serum</t>
  </si>
  <si>
    <t>SKN-023</t>
  </si>
  <si>
    <t>hair serum for frizzy hair</t>
  </si>
  <si>
    <t>dermavault hair serum for frizzy hair</t>
  </si>
  <si>
    <t>smoothening hair serum for smooth hair</t>
  </si>
  <si>
    <t>₹35.24</t>
  </si>
  <si>
    <t>body wash fragrance free</t>
  </si>
  <si>
    <t>shower gel</t>
  </si>
  <si>
    <t>AG | Foot Cream</t>
  </si>
  <si>
    <t>cracked heel cream</t>
  </si>
  <si>
    <t>SKN-019</t>
  </si>
  <si>
    <t>foot cream for kids</t>
  </si>
  <si>
    <t>AG | Hand Cream</t>
  </si>
  <si>
    <t>hand cream</t>
  </si>
  <si>
    <t>SKN-020</t>
  </si>
  <si>
    <t>moisturizing hand cream</t>
  </si>
  <si>
    <t>hand cream for dry hands non sticky</t>
  </si>
  <si>
    <t>ayurvedic moisturizing hand cream</t>
  </si>
  <si>
    <t>asin=B0UY3HJ2K9</t>
  </si>
  <si>
    <t>Product</t>
  </si>
  <si>
    <t>b0uy3hj2k9</t>
  </si>
  <si>
    <t>asin=B0XANRGQOZ</t>
  </si>
  <si>
    <t>b0xanrgqoz</t>
  </si>
  <si>
    <t>budget raised</t>
  </si>
  <si>
    <t>asin=B0Y9ZBIY9G</t>
  </si>
  <si>
    <t>B0Y9ZBIY9G</t>
  </si>
  <si>
    <t>asin=B0Q7LDYO0L</t>
  </si>
  <si>
    <t>b0q7ldyo0l</t>
  </si>
  <si>
    <t>asin=B0KZ0MQAV8</t>
  </si>
  <si>
    <t>b0kz0mqav8</t>
  </si>
  <si>
    <t>IN</t>
  </si>
  <si>
    <t>asin=B0S40CCJFN</t>
  </si>
  <si>
    <t>b0s40ccjfn</t>
  </si>
  <si>
    <t>₹8.80</t>
  </si>
  <si>
    <t>asin=B0G26G1I7R</t>
  </si>
  <si>
    <t>b0g26g1i7r</t>
  </si>
  <si>
    <t>asin=B0K1VXAHQJ</t>
  </si>
  <si>
    <t>b0k1vxahqj</t>
  </si>
  <si>
    <t>asin=B0TKJHQZF8</t>
  </si>
  <si>
    <t>b0tkjhqzf8</t>
  </si>
  <si>
    <t>asin=B0KPJX3WRU</t>
  </si>
  <si>
    <t>b0kpjx3wru</t>
  </si>
  <si>
    <t>₹</t>
  </si>
  <si>
    <t>asin=B0WEZFTACN</t>
  </si>
  <si>
    <t>b0wezftacn</t>
  </si>
  <si>
    <t>asin=B0HA6DL3DM</t>
  </si>
  <si>
    <t>b0ha6dl3dm</t>
  </si>
  <si>
    <t>asin=B0KHT5RJ8U</t>
  </si>
  <si>
    <t>b0kht5rj8u</t>
  </si>
  <si>
    <t>AG | Under Eye Cream</t>
  </si>
  <si>
    <t>under eye cream</t>
  </si>
  <si>
    <t>SKN-011</t>
  </si>
  <si>
    <t>AG | Lip Balm</t>
  </si>
  <si>
    <t>lip balm</t>
  </si>
  <si>
    <t>SKN-015</t>
  </si>
  <si>
    <t>AG | Lip Sleeping Mask</t>
  </si>
  <si>
    <t>lip sleeping mask</t>
  </si>
  <si>
    <t>SKN-016</t>
  </si>
  <si>
    <t>lip sleeping mask for winter</t>
  </si>
  <si>
    <t>lip mask overnight</t>
  </si>
  <si>
    <t xml:space="preserve"> Exact</t>
  </si>
  <si>
    <t xml:space="preserve">veluna spf 50 sunscreen for face </t>
  </si>
  <si>
    <t>clay face mask</t>
  </si>
  <si>
    <t>Clay Face Mask</t>
  </si>
  <si>
    <t>AG | Aloe Vera Gel</t>
  </si>
  <si>
    <t>aloe vera gel</t>
  </si>
  <si>
    <t>organic pure aloe vera gel</t>
  </si>
  <si>
    <t>SKN-013</t>
  </si>
  <si>
    <t>aloe vera gel for face</t>
  </si>
  <si>
    <t>ayurvedic aloe vera gel</t>
  </si>
  <si>
    <t>cream for baby rash</t>
  </si>
  <si>
    <t>auralis face serum</t>
  </si>
  <si>
    <t>auralis vit c face serum</t>
  </si>
  <si>
    <t>auralis vitamin c serum</t>
  </si>
  <si>
    <t>auralis sunscreen</t>
  </si>
  <si>
    <t>₹54.90</t>
  </si>
  <si>
    <t>auralis spf 50 sunscreen for face</t>
  </si>
  <si>
    <t>auralis naturals</t>
  </si>
  <si>
    <t>AG | Kumkumadi Oil</t>
  </si>
  <si>
    <t>auralis face oil for glowing skin</t>
  </si>
  <si>
    <t>SKN-024</t>
  </si>
  <si>
    <t>auralis face oil</t>
  </si>
  <si>
    <t>AURALIS FACE OIL</t>
  </si>
  <si>
    <t>02.09.2026</t>
  </si>
  <si>
    <t>02-Sep-2026</t>
  </si>
  <si>
    <t>face moisturizer combo</t>
  </si>
  <si>
    <t>sunglasses</t>
  </si>
  <si>
    <t>spf 50 sunscreen for face dermatologist tested</t>
  </si>
  <si>
    <t>face wash under 500</t>
  </si>
  <si>
    <t>Rose Water Toner</t>
  </si>
  <si>
    <t>body wash gift set</t>
  </si>
  <si>
    <t>hair oil for dry scalp</t>
  </si>
  <si>
    <t>skinlore shampoo for dandruff</t>
  </si>
  <si>
    <t xml:space="preserve">niacinamide 10% serum </t>
  </si>
  <si>
    <t xml:space="preserve">hyaluronic acid serum for dry skin </t>
  </si>
  <si>
    <t>hyaluronic serum for women</t>
  </si>
  <si>
    <t xml:space="preserve">hyaluronic serum for women </t>
  </si>
  <si>
    <t>hyaluronic serum for sensitive skin</t>
  </si>
  <si>
    <t>Hyaluronic Serum For Sensitive Skin</t>
  </si>
  <si>
    <t>retinol cream</t>
  </si>
  <si>
    <t xml:space="preserve"> free sample face cream</t>
  </si>
  <si>
    <t>10% niacinamide face serum</t>
  </si>
  <si>
    <t>oil free moisturizer for women</t>
  </si>
  <si>
    <t>sunscreen for dry skin</t>
  </si>
  <si>
    <t>AG | Tinted Sunscreen</t>
  </si>
  <si>
    <t>tinted sunscreen spf 40</t>
  </si>
  <si>
    <t>sunscreen with tint for dry skin</t>
  </si>
  <si>
    <t>SKN-007</t>
  </si>
  <si>
    <t>tinted sunscreen</t>
  </si>
  <si>
    <t xml:space="preserve">Phrase </t>
  </si>
  <si>
    <t>solar panel</t>
  </si>
  <si>
    <t>car sunshade</t>
  </si>
  <si>
    <t>Broad Match</t>
  </si>
  <si>
    <t>gel moisturizer dermatologist tested</t>
  </si>
  <si>
    <t>price test</t>
  </si>
  <si>
    <t>face wash</t>
  </si>
  <si>
    <t>₹135.00</t>
  </si>
  <si>
    <t>face wash for oily skin for combination skin</t>
  </si>
  <si>
    <t>face wash for oily skin</t>
  </si>
  <si>
    <t>FACE WASH UNDER 500</t>
  </si>
  <si>
    <t>face serum vitamin c for winter</t>
  </si>
  <si>
    <t>salicylic acid face wash</t>
  </si>
  <si>
    <t>rose water toner for open pores</t>
  </si>
  <si>
    <t>face toner pack of 2</t>
  </si>
  <si>
    <t>rose water toner for sensitive skin</t>
  </si>
  <si>
    <t>372</t>
  </si>
  <si>
    <t>korean sheet mask</t>
  </si>
  <si>
    <t>korean sheet mask combo</t>
  </si>
  <si>
    <t>korean sheet mask under 500</t>
  </si>
  <si>
    <t xml:space="preserve"> sheet mask for acne</t>
  </si>
  <si>
    <t>hair oil for kids</t>
  </si>
  <si>
    <t>festive offer live</t>
  </si>
  <si>
    <t>hair serum for frizzy hair for hair fall</t>
  </si>
  <si>
    <t>smoothening hair serum for thinning hair</t>
  </si>
  <si>
    <t>shea body lotion paraben free</t>
  </si>
  <si>
    <t>body lotion</t>
  </si>
  <si>
    <t>body lotion for daily use</t>
  </si>
  <si>
    <t>₹16.50</t>
  </si>
  <si>
    <t>shea body lotion</t>
  </si>
  <si>
    <t>body wash for women</t>
  </si>
  <si>
    <t>body wash for women for stretch marks</t>
  </si>
  <si>
    <t xml:space="preserve"> body wash for women for stretch marks</t>
  </si>
  <si>
    <t>asin=B0450PVV5K</t>
  </si>
  <si>
    <t>b0450pvv5k</t>
  </si>
  <si>
    <t>840</t>
  </si>
  <si>
    <t>B0KHT5RJ8U</t>
  </si>
  <si>
    <t>asin=B0DNIX2I0I</t>
  </si>
  <si>
    <t>b0dnix2i0i</t>
  </si>
  <si>
    <t>dark circles cream for beginners</t>
  </si>
  <si>
    <t>tinted lip balm overnight</t>
  </si>
  <si>
    <t>lip balm with shea butter</t>
  </si>
  <si>
    <t>tinted lip balm for summer</t>
  </si>
  <si>
    <t>tinted lip balm</t>
  </si>
  <si>
    <t>tinted lip mask overnight</t>
  </si>
  <si>
    <t>lip mask overnight for women</t>
  </si>
  <si>
    <t>face pack for face</t>
  </si>
  <si>
    <t>aloe vera gel for face paraben free</t>
  </si>
  <si>
    <t xml:space="preserve">auralis vit c face serum </t>
  </si>
  <si>
    <t>auralis sunscreen spf 50</t>
  </si>
  <si>
    <t>auralis naturals sunscreen spf 50</t>
  </si>
  <si>
    <t>bid reviewed</t>
  </si>
  <si>
    <t>auralis kumkumadi tailam</t>
  </si>
  <si>
    <t>vit c face serum dermatologist tested</t>
  </si>
  <si>
    <t>botanica nine niacinamide serum</t>
  </si>
  <si>
    <t>03-Sep-2026</t>
  </si>
  <si>
    <t>oil free moisturizer for men</t>
  </si>
  <si>
    <t>03.09.2026</t>
  </si>
  <si>
    <t>face cream wholesale</t>
  </si>
  <si>
    <t>pureroots sunscreen</t>
  </si>
  <si>
    <t>face wash for oily skin for women</t>
  </si>
  <si>
    <t>face toner with vitamin e</t>
  </si>
  <si>
    <t>278</t>
  </si>
  <si>
    <t>body wash for women with shea butter</t>
  </si>
  <si>
    <t>niacinamide 10% serum for face</t>
  </si>
  <si>
    <t>retinol night cream</t>
  </si>
  <si>
    <t>₹42.75</t>
  </si>
  <si>
    <t>retinol night cream under 300</t>
  </si>
  <si>
    <t>RETINOL CREAM</t>
  </si>
  <si>
    <t>retinol night cream for women</t>
  </si>
  <si>
    <t>night cream for face for dry skin</t>
  </si>
  <si>
    <t>FACE SERUM VITAMIN C PRICE</t>
  </si>
  <si>
    <t>vitamin c serum</t>
  </si>
  <si>
    <t>vit c face serum for sensitive skin</t>
  </si>
  <si>
    <t>niacinamide serum for face</t>
  </si>
  <si>
    <t>empty dropper bottle</t>
  </si>
  <si>
    <t>sunscreen spf 50 pack of 2</t>
  </si>
  <si>
    <t xml:space="preserve">spf 50 sunscreen for face dermatologist tested </t>
  </si>
  <si>
    <t>SUNSCREEN SPF 50</t>
  </si>
  <si>
    <t>sunscreen lightweight</t>
  </si>
  <si>
    <t>sunscreen spf 50 for face</t>
  </si>
  <si>
    <t>tinted sunscreen for men</t>
  </si>
  <si>
    <t>tinted sunscreen dermatologist tested</t>
  </si>
  <si>
    <t>sunscreen with tint for kids</t>
  </si>
  <si>
    <t>gel moisturizer for oily skin</t>
  </si>
  <si>
    <t>foaming face wash for dark spots</t>
  </si>
  <si>
    <t>rose water toner combo</t>
  </si>
  <si>
    <t>ayurvedic onion hair oil</t>
  </si>
  <si>
    <t>Phrase match</t>
  </si>
  <si>
    <t>shampoo for dandruff</t>
  </si>
  <si>
    <t>hair colour dye black</t>
  </si>
  <si>
    <t>Dandruff Shampoo</t>
  </si>
  <si>
    <t>anti dandruff shampoo for long hair</t>
  </si>
  <si>
    <t>₹115.50</t>
  </si>
  <si>
    <t>body lotion for dry skin for men and women</t>
  </si>
  <si>
    <t xml:space="preserve">body wash gift set </t>
  </si>
  <si>
    <t>organic foot cream</t>
  </si>
  <si>
    <t>foot cream</t>
  </si>
  <si>
    <t>moisturizing hand cream pack of 2</t>
  </si>
  <si>
    <t>1,130</t>
  </si>
  <si>
    <t>hand cream for dry hands</t>
  </si>
  <si>
    <t>asin=B0P9O1ICQM</t>
  </si>
  <si>
    <t>b0p9o1icqm</t>
  </si>
  <si>
    <t xml:space="preserve"> under eye cream</t>
  </si>
  <si>
    <t>Tinted Lip Balm Overnight</t>
  </si>
  <si>
    <t>natural lip balm spf</t>
  </si>
  <si>
    <t>LIP BALM</t>
  </si>
  <si>
    <t>264</t>
  </si>
  <si>
    <t>lip mask for pink lips</t>
  </si>
  <si>
    <t>lip mask</t>
  </si>
  <si>
    <t>botanica nine face pack</t>
  </si>
  <si>
    <t>face pack</t>
  </si>
  <si>
    <t>clay face mask paraben free</t>
  </si>
  <si>
    <t xml:space="preserve">auralis face serum vitamin c </t>
  </si>
  <si>
    <t>auralis naturals vitamin c serum</t>
  </si>
  <si>
    <t>promo window</t>
  </si>
  <si>
    <t>₹45.50</t>
  </si>
  <si>
    <t>Vitamin C Serum For Summer</t>
  </si>
  <si>
    <t>₹91.98</t>
  </si>
  <si>
    <t xml:space="preserve">vitamin c serum for sensitive skin </t>
  </si>
  <si>
    <t xml:space="preserve">dermatologist near me </t>
  </si>
  <si>
    <t>04-Sep-2026</t>
  </si>
  <si>
    <t>best niacinamide serum</t>
  </si>
  <si>
    <t>niacinamide 10% serum for acne</t>
  </si>
  <si>
    <t>10% niacinamide face serum for face</t>
  </si>
  <si>
    <t>gel moisturizer combo</t>
  </si>
  <si>
    <t>sunscreen for acne prone skin</t>
  </si>
  <si>
    <t>spf 50 sunscreen for face price</t>
  </si>
  <si>
    <t>organic sunscreen spf 50</t>
  </si>
  <si>
    <t>rose water spray for dry skin</t>
  </si>
  <si>
    <t>rose water spray for combination skin</t>
  </si>
  <si>
    <t xml:space="preserve">body wash for women paraben free </t>
  </si>
  <si>
    <t>pureroots shower gel</t>
  </si>
  <si>
    <t>₹70.40</t>
  </si>
  <si>
    <t>hair oil for men</t>
  </si>
  <si>
    <t>hair oil for summer</t>
  </si>
  <si>
    <t>shampoo for dandruff for men</t>
  </si>
  <si>
    <t>niacinamide serum for teenagers</t>
  </si>
  <si>
    <t>₹52.35</t>
  </si>
  <si>
    <t>retinol cream combo</t>
  </si>
  <si>
    <t>retinol cream for women</t>
  </si>
  <si>
    <t>₹106.00</t>
  </si>
  <si>
    <t>organic face serum vitamin c</t>
  </si>
  <si>
    <t>dermavault face serum vitamin c</t>
  </si>
  <si>
    <t>diy face pack recipe</t>
  </si>
  <si>
    <t>DERMATOLOGIST NEAR ME</t>
  </si>
  <si>
    <t xml:space="preserve">niacinamide serum with vitamin e </t>
  </si>
  <si>
    <t>hyaluronic serum under 300</t>
  </si>
  <si>
    <t>04.09.2026</t>
  </si>
  <si>
    <t>sunscreen pa++++</t>
  </si>
  <si>
    <t>tinted sunscreen spf 40 for dark skin</t>
  </si>
  <si>
    <t>sunscreen with tint for summer</t>
  </si>
  <si>
    <t>sunscreen with tint</t>
  </si>
  <si>
    <t>pureroots sunscreen with tint</t>
  </si>
  <si>
    <t>TINTED SUNSCREEN LIGHTWEIGHT</t>
  </si>
  <si>
    <t>mistral herbals oil free moisturizer</t>
  </si>
  <si>
    <t>foaming face wash for night use</t>
  </si>
  <si>
    <t>organic face wash for oily skin</t>
  </si>
  <si>
    <t>face wash for oily skin for open pores</t>
  </si>
  <si>
    <t>skn-008</t>
  </si>
  <si>
    <t>salicylic acid face wash for beginners</t>
  </si>
  <si>
    <t>mistral herbals acne face wash</t>
  </si>
  <si>
    <t>acne face wash for men</t>
  </si>
  <si>
    <t>rose water spray for acne</t>
  </si>
  <si>
    <t>see seller email</t>
  </si>
  <si>
    <t>organic onion hair oil</t>
  </si>
  <si>
    <t>HAIR COLOUR DYE BLACK</t>
  </si>
  <si>
    <t>dandruff shampoo for curly hair</t>
  </si>
  <si>
    <t>shampoo for dandruff for smooth hair</t>
  </si>
  <si>
    <t>dandruff shampoo with argan oil</t>
  </si>
  <si>
    <t>shea body lotion for rough skin</t>
  </si>
  <si>
    <t>asin=B0805Y66FW</t>
  </si>
  <si>
    <t>B0805Y66FW</t>
  </si>
  <si>
    <t>asin=B02Q7X86OR</t>
  </si>
  <si>
    <t>b02q7x86or</t>
  </si>
  <si>
    <t>asin=B0V9X88SCT</t>
  </si>
  <si>
    <t>b0v9x88sct</t>
  </si>
  <si>
    <t>₹32.00</t>
  </si>
  <si>
    <t>eye cream for night use</t>
  </si>
  <si>
    <t>Multani Mitti Face Pack</t>
  </si>
  <si>
    <t>ALOE VERA GEL FOR FACE FOR FACE</t>
  </si>
  <si>
    <t>FACE MOISTURIZER UNDER 300</t>
  </si>
  <si>
    <t>05-Sep-2026</t>
  </si>
  <si>
    <t>spf 50 sunscreen for face lightweight</t>
  </si>
  <si>
    <t xml:space="preserve">body lotion for dry skin </t>
  </si>
  <si>
    <t>shea body lotion for pregnancy</t>
  </si>
  <si>
    <t>botanica nine body wash</t>
  </si>
  <si>
    <t xml:space="preserve">bath towel </t>
  </si>
  <si>
    <t>Body Wash For Women</t>
  </si>
  <si>
    <t>hair clip</t>
  </si>
  <si>
    <t>dandruff shampoo combo</t>
  </si>
  <si>
    <t>dandruff shampoo for dandruff</t>
  </si>
  <si>
    <t>hair transplant cost</t>
  </si>
  <si>
    <t>dandruff shampoo for men</t>
  </si>
  <si>
    <t>10% niacinamide face serum for tan removal</t>
  </si>
  <si>
    <t>₹208.60</t>
  </si>
  <si>
    <t>face serum vitamin c for dark spots</t>
  </si>
  <si>
    <t>₹26.22</t>
  </si>
  <si>
    <t>organic vitamin c serum</t>
  </si>
  <si>
    <t xml:space="preserve"> vitamin c serum</t>
  </si>
  <si>
    <t>10% niacinamide face serum for open pores</t>
  </si>
  <si>
    <t>05.09.2026</t>
  </si>
  <si>
    <t>dermatologist near me</t>
  </si>
  <si>
    <t>hyaluronic acid serum for women</t>
  </si>
  <si>
    <t>face moisturizer under 500</t>
  </si>
  <si>
    <t>3,032</t>
  </si>
  <si>
    <t>face wash for teenagers</t>
  </si>
  <si>
    <t>face toner dermatologist tested</t>
  </si>
  <si>
    <t xml:space="preserve">rose water spray for teenagers </t>
  </si>
  <si>
    <t>onion hair oil under 300</t>
  </si>
  <si>
    <t>91</t>
  </si>
  <si>
    <t>687</t>
  </si>
  <si>
    <t>₹20.00</t>
  </si>
  <si>
    <t>DANDRUFF SHAMPOO FOR CURLY HAIR</t>
  </si>
  <si>
    <t>smoothening hair serum for hair growth</t>
  </si>
  <si>
    <t>Body Lotion</t>
  </si>
  <si>
    <t>cracked heel cream under 500</t>
  </si>
  <si>
    <t xml:space="preserve"> cracked heel cream under 500</t>
  </si>
  <si>
    <t>hand cream for dry hands for women</t>
  </si>
  <si>
    <t>asin=B0B74UMGNH</t>
  </si>
  <si>
    <t>b0b74umgnh</t>
  </si>
  <si>
    <t>asin=B0BWSE9SGM</t>
  </si>
  <si>
    <t>b0bwse9sgm</t>
  </si>
  <si>
    <t>B0Q7LDYO0L</t>
  </si>
  <si>
    <t>eye cream</t>
  </si>
  <si>
    <t>₹499.00</t>
  </si>
  <si>
    <t>dark circles cream</t>
  </si>
  <si>
    <t>check main image</t>
  </si>
  <si>
    <t>multani mitti face pack for combination skin</t>
  </si>
  <si>
    <t>pure aloe vera gel for glowing skin</t>
  </si>
  <si>
    <t>glowkind aloe vera gel for face</t>
  </si>
  <si>
    <t>aloe vera gel for face combo</t>
  </si>
  <si>
    <t>ayurvedic shea body lotion</t>
  </si>
  <si>
    <t>shower head</t>
  </si>
  <si>
    <t>401</t>
  </si>
  <si>
    <t>757</t>
  </si>
  <si>
    <t xml:space="preserve">hair oil for hair growth for hair growth </t>
  </si>
  <si>
    <t>face serum hyaluronic</t>
  </si>
  <si>
    <t>06-Sep-2026</t>
  </si>
  <si>
    <t xml:space="preserve">night cream for face for dry skin </t>
  </si>
  <si>
    <t>vit c face serum for summer</t>
  </si>
  <si>
    <t>pureroots vit c face serum</t>
  </si>
  <si>
    <t>₹40.32</t>
  </si>
  <si>
    <t>sunscreen for winter</t>
  </si>
  <si>
    <t>spf 50 sunscreen for face water resistant</t>
  </si>
  <si>
    <t>76</t>
  </si>
  <si>
    <t>sunscreen spf 50 for dark skin</t>
  </si>
  <si>
    <t>face wash for oily skin under 300</t>
  </si>
  <si>
    <t>veluna face wash for oily skin</t>
  </si>
  <si>
    <t>foaming face wash for sensitive skin</t>
  </si>
  <si>
    <t>foaming face wash for open pores</t>
  </si>
  <si>
    <t>salicylic acid face wash for pigmentation</t>
  </si>
  <si>
    <t>06.09.2026</t>
  </si>
  <si>
    <t>rose water toner price</t>
  </si>
  <si>
    <t>sheet mask for open pores</t>
  </si>
  <si>
    <t>₹399.00</t>
  </si>
  <si>
    <t>dermavault anti dandruff shampoo</t>
  </si>
  <si>
    <t>smoothening hair serum for summer</t>
  </si>
  <si>
    <t>hair serum for summer</t>
  </si>
  <si>
    <t>BODY WASH GIFT SET</t>
  </si>
  <si>
    <t>Shower Gel</t>
  </si>
  <si>
    <t>foot cream with aloe vera</t>
  </si>
  <si>
    <t>b0805y66fw</t>
  </si>
  <si>
    <t>asin=B0TQ3UC0LL</t>
  </si>
  <si>
    <t>b0tq3uc0ll</t>
  </si>
  <si>
    <t>asin=B0G254YSJI</t>
  </si>
  <si>
    <t>b0g254ysji</t>
  </si>
  <si>
    <t xml:space="preserve">oil free moisturizer </t>
  </si>
  <si>
    <t xml:space="preserve"> lip sleeping mask</t>
  </si>
  <si>
    <t>587</t>
  </si>
  <si>
    <t>₹70.00</t>
  </si>
  <si>
    <t>vit c face serum for winter</t>
  </si>
  <si>
    <t>vitamin c serum for winter</t>
  </si>
  <si>
    <t>₹599.00</t>
  </si>
  <si>
    <t>vit c face serum for oily skin</t>
  </si>
  <si>
    <t xml:space="preserve">SKN-001 </t>
  </si>
  <si>
    <t>10% niacinamide face serum price</t>
  </si>
  <si>
    <t>07-Sep-2026</t>
  </si>
  <si>
    <t>face moisturizer with vitamin e</t>
  </si>
  <si>
    <t>face moisturizer paraben free</t>
  </si>
  <si>
    <t xml:space="preserve">face wash for oily skin </t>
  </si>
  <si>
    <t>skinlore face wash</t>
  </si>
  <si>
    <t>rose water spray for sensitive skin</t>
  </si>
  <si>
    <t xml:space="preserve">rose water toner </t>
  </si>
  <si>
    <t>shower gel dermatologist tested</t>
  </si>
  <si>
    <t>BODY WASH</t>
  </si>
  <si>
    <t>07.09.2026</t>
  </si>
  <si>
    <t>vitamin c serum for summer</t>
  </si>
  <si>
    <t>face serum vitamin c price</t>
  </si>
  <si>
    <t>best niacinamide 10% serum</t>
  </si>
  <si>
    <t>ayurvedic hyaluronic acid serum</t>
  </si>
  <si>
    <t>sunscreen with tint for men</t>
  </si>
  <si>
    <t>sun hat</t>
  </si>
  <si>
    <t>sunscreen with tint for travel</t>
  </si>
  <si>
    <t>face moisturizer for oily skin</t>
  </si>
  <si>
    <t>face moisturizer under 300</t>
  </si>
  <si>
    <t>Foaming Face Wash For Night Use</t>
  </si>
  <si>
    <t>salicylic acid face wash for face</t>
  </si>
  <si>
    <t>salicylic acid face wash pack of 2</t>
  </si>
  <si>
    <t>salicylic face wash</t>
  </si>
  <si>
    <t>₹42.30</t>
  </si>
  <si>
    <t>sheet mask for glowing skin</t>
  </si>
  <si>
    <t>215</t>
  </si>
  <si>
    <t>mistral herbals onion hair oil</t>
  </si>
  <si>
    <t>dandruff shampoo for frizzy hair</t>
  </si>
  <si>
    <t>₹73.32</t>
  </si>
  <si>
    <t>shea body lotion pack of 2</t>
  </si>
  <si>
    <t xml:space="preserve">shea body lotion pack of 2 </t>
  </si>
  <si>
    <t>heel repair cream</t>
  </si>
  <si>
    <t>asin=B0X06U517H</t>
  </si>
  <si>
    <t>b0x06u517h</t>
  </si>
  <si>
    <t>B0KPJX3WRU</t>
  </si>
  <si>
    <t>under eye cream for summer</t>
  </si>
  <si>
    <t>₹199.92</t>
  </si>
  <si>
    <t>lip balm spf</t>
  </si>
  <si>
    <t>₹199.00</t>
  </si>
  <si>
    <t>best tinted lip balm</t>
  </si>
  <si>
    <t>lip mask overnight long lasting</t>
  </si>
  <si>
    <t>aloe vera gel under 300</t>
  </si>
  <si>
    <t>pure aloe vera gel for acne</t>
  </si>
  <si>
    <t>aloe vera gel for face for sensitive skin</t>
  </si>
  <si>
    <t xml:space="preserve">auralis sunscreen </t>
  </si>
  <si>
    <t>₹44.32</t>
  </si>
  <si>
    <t>₹96.66</t>
  </si>
  <si>
    <t>auralis naturals kumkumadi oil</t>
  </si>
  <si>
    <t>auralis kumkumadi oil</t>
  </si>
  <si>
    <t>FACE MOISTURIZER PARABEN FREE</t>
  </si>
  <si>
    <t>08.09.2026</t>
  </si>
  <si>
    <t>botanica nine oil free moisturizer</t>
  </si>
  <si>
    <t>gel moisturizer under 500</t>
  </si>
  <si>
    <t>face wash pack of 2</t>
  </si>
  <si>
    <t>dermavault foaming face wash</t>
  </si>
  <si>
    <t>FACE TONER PACK OF 2</t>
  </si>
  <si>
    <t>shea body lotion for summer</t>
  </si>
  <si>
    <t>loofah</t>
  </si>
  <si>
    <t>AYURVEDIC SHEA BODY LOTION</t>
  </si>
  <si>
    <t>bath towel</t>
  </si>
  <si>
    <t>hair oil for hair growth for men</t>
  </si>
  <si>
    <t>hair oil for hair growth for smooth hair</t>
  </si>
  <si>
    <t>Shampoo For Dandruff</t>
  </si>
  <si>
    <t>08-Sep-2026</t>
  </si>
  <si>
    <t>face serum hyaluronic under 300</t>
  </si>
  <si>
    <t>10% niacinamide face serum for oily skin</t>
  </si>
  <si>
    <t>niacinamide serum for combination skin</t>
  </si>
  <si>
    <t>₹1,647.00</t>
  </si>
  <si>
    <t>tinted sunscreen lightweight</t>
  </si>
  <si>
    <t>GEL MOISTURIZER DERMATOLOGIST TESTED</t>
  </si>
  <si>
    <t>veluna acne face wash</t>
  </si>
  <si>
    <t>sheet mask under 300</t>
  </si>
  <si>
    <t>glowkind sheet mask</t>
  </si>
  <si>
    <t xml:space="preserve">hair oil for hair growth </t>
  </si>
  <si>
    <t>hair serum for frizzy hair for daily use</t>
  </si>
  <si>
    <t xml:space="preserve"> body lotion for dry skin</t>
  </si>
  <si>
    <t>₹154.19</t>
  </si>
  <si>
    <t>hand cream for dry hands for men and women</t>
  </si>
  <si>
    <t>asin=B0U2GUSDFC</t>
  </si>
  <si>
    <t>b0u2gusdfc</t>
  </si>
  <si>
    <t>eye cream for pigmentation</t>
  </si>
  <si>
    <t>₹22.60</t>
  </si>
  <si>
    <t xml:space="preserve">lip sleeping mask </t>
  </si>
  <si>
    <t>₹299.00</t>
  </si>
  <si>
    <t>clay face mask for beginners</t>
  </si>
  <si>
    <t>clay face mask for men</t>
  </si>
  <si>
    <t>aloe vera gel for face for teenagers</t>
  </si>
  <si>
    <t>₹19.50</t>
  </si>
  <si>
    <t xml:space="preserve"> auralis naturals</t>
  </si>
  <si>
    <t>Vit C Face Serum For Sensitive Skin</t>
  </si>
  <si>
    <t>94</t>
  </si>
  <si>
    <t>gel moisturizer for daily use</t>
  </si>
  <si>
    <t>organic oil free moisturizer</t>
  </si>
  <si>
    <t>sunscreen spf 50 matte finish</t>
  </si>
  <si>
    <t>09-Sep-2026</t>
  </si>
  <si>
    <t>487</t>
  </si>
  <si>
    <t>shower gel for dry skin</t>
  </si>
  <si>
    <t>1,053</t>
  </si>
  <si>
    <t>dandruff shampoo for kids</t>
  </si>
  <si>
    <t xml:space="preserve">retinol cream </t>
  </si>
  <si>
    <t>vitamin c serum for sensitive skin</t>
  </si>
  <si>
    <t>NIACINAMIDE 10% SERUM UNDER 300</t>
  </si>
  <si>
    <t>NIACINAMIDE 10% SERUM</t>
  </si>
  <si>
    <t>veluna face serum hyaluronic</t>
  </si>
  <si>
    <t>hyaluronic acid serum for face</t>
  </si>
  <si>
    <t>Face Wash</t>
  </si>
  <si>
    <t xml:space="preserve">acne face wash </t>
  </si>
  <si>
    <t>acne face wash for oily skin</t>
  </si>
  <si>
    <t>rose water toner for tan removal</t>
  </si>
  <si>
    <t>₹66.00</t>
  </si>
  <si>
    <t xml:space="preserve">empty dropper bottle </t>
  </si>
  <si>
    <t>sheet mask dermatologist tested</t>
  </si>
  <si>
    <t>face sheet mask combo</t>
  </si>
  <si>
    <t>onion hair oil combo</t>
  </si>
  <si>
    <t>₹40.80</t>
  </si>
  <si>
    <t>DANDRUFF SHAMPOO</t>
  </si>
  <si>
    <t>organic shampoo for dandruff</t>
  </si>
  <si>
    <t>SMOOTHENING HAIR SERUM</t>
  </si>
  <si>
    <t>SHOWER GEL</t>
  </si>
  <si>
    <t>09.09.2026</t>
  </si>
  <si>
    <t>cracked heel cream pack of 2</t>
  </si>
  <si>
    <t>1,451</t>
  </si>
  <si>
    <t>HAND CREAM FOR DRY HANDS</t>
  </si>
  <si>
    <t>asin=B0XSXJZ6PH</t>
  </si>
  <si>
    <t>b0xsxjz6ph</t>
  </si>
  <si>
    <t>B0KZ0MQAV8</t>
  </si>
  <si>
    <t>asin=B0WPUH9D9E</t>
  </si>
  <si>
    <t>b0wpuh9d9e</t>
  </si>
  <si>
    <t>₹9.08</t>
  </si>
  <si>
    <t>multani mitti face pack for summer</t>
  </si>
  <si>
    <t>clay face mask pack of 2</t>
  </si>
  <si>
    <t>ad credit</t>
  </si>
  <si>
    <t>listing updated</t>
  </si>
  <si>
    <t>10.09.2026</t>
  </si>
  <si>
    <t xml:space="preserve">niacinamide serum </t>
  </si>
  <si>
    <t xml:space="preserve">niacinamide 10% serum with vitamin e </t>
  </si>
  <si>
    <t xml:space="preserve">organic face wash for oily skin </t>
  </si>
  <si>
    <t>veluna rose water spray</t>
  </si>
  <si>
    <t>₹249.00</t>
  </si>
  <si>
    <t>₹29.84</t>
  </si>
  <si>
    <t>body lotion for pregnancy</t>
  </si>
  <si>
    <t>hair oil for hair growth for dry scalp</t>
  </si>
  <si>
    <t>₹71.16</t>
  </si>
  <si>
    <t>₹174.96</t>
  </si>
  <si>
    <t>10-Sep-2026</t>
  </si>
  <si>
    <t xml:space="preserve">face serum hyaluronic under 300 </t>
  </si>
  <si>
    <t>face serum vitamin c with vitamin e</t>
  </si>
  <si>
    <t>pureroots korean sheet mask</t>
  </si>
  <si>
    <t>window sunscreen film</t>
  </si>
  <si>
    <t>tinted sunscreen spf 40 for dry skin</t>
  </si>
  <si>
    <t>face moisturizer for face</t>
  </si>
  <si>
    <t>foaming face wash for face</t>
  </si>
  <si>
    <t>678</t>
  </si>
  <si>
    <t>onion hair oil with argan oil</t>
  </si>
  <si>
    <t>hair wig</t>
  </si>
  <si>
    <t>organic dandruff shampoo</t>
  </si>
  <si>
    <t>hair serum for hair fall</t>
  </si>
  <si>
    <t>asin=B0XFGVZRO7</t>
  </si>
  <si>
    <t>b0xfgvzro7</t>
  </si>
  <si>
    <t>B02Q7X86OR</t>
  </si>
  <si>
    <t>multani mitti face pack for beginners</t>
  </si>
  <si>
    <t>Multani Mitti Face Pack For Night Use</t>
  </si>
  <si>
    <t>face pack for oily skin</t>
  </si>
  <si>
    <t>veluna oil free moisturizer</t>
  </si>
  <si>
    <t>oil free moisturizer for dry skin</t>
  </si>
  <si>
    <t>11-Sep-2026</t>
  </si>
  <si>
    <t>11.09.2026</t>
  </si>
  <si>
    <t>glowkind sunscreen spf 50</t>
  </si>
  <si>
    <t>231</t>
  </si>
  <si>
    <t>body lotion for dry skin for pregnancy</t>
  </si>
  <si>
    <t>SKN-O17</t>
  </si>
  <si>
    <t>457</t>
  </si>
  <si>
    <t>shampoo for dandruff with onion</t>
  </si>
  <si>
    <t>1,513</t>
  </si>
  <si>
    <t>₹117.40</t>
  </si>
  <si>
    <t xml:space="preserve">ayurvedic niacinamide 10% serum </t>
  </si>
  <si>
    <t>₹26.80</t>
  </si>
  <si>
    <t>new creative</t>
  </si>
  <si>
    <t>face toner for glowing skin</t>
  </si>
  <si>
    <t>veluna hair serum</t>
  </si>
  <si>
    <t>asin=B0ZAYJ4JVJ</t>
  </si>
  <si>
    <t>b0zayj4jvj</t>
  </si>
  <si>
    <t>asin=B0VJGKOF8U</t>
  </si>
  <si>
    <t>b0vjgkof8u</t>
  </si>
  <si>
    <t>asin=B0OHUSR4I6</t>
  </si>
  <si>
    <t>b0ohusr4i6</t>
  </si>
  <si>
    <t>asin=B0XZ2DFLWA</t>
  </si>
  <si>
    <t>b0xz2dflwa</t>
  </si>
  <si>
    <t>₹135.87</t>
  </si>
  <si>
    <t>shea body lotion with shea butter</t>
  </si>
  <si>
    <t>₹1,299.00</t>
  </si>
  <si>
    <t>360</t>
  </si>
  <si>
    <t>Niacinamide Serum For Open Pores</t>
  </si>
  <si>
    <t>12-Sep-2026</t>
  </si>
  <si>
    <t>12.09.2026</t>
  </si>
  <si>
    <t xml:space="preserve">organic face toner </t>
  </si>
  <si>
    <t>ROSE WATER SPRAY</t>
  </si>
  <si>
    <t>onion hair oil for oily scalp</t>
  </si>
  <si>
    <t>₹42.50</t>
  </si>
  <si>
    <t>dandruff shampoo with onion</t>
  </si>
  <si>
    <t>hyaluronic serum price</t>
  </si>
  <si>
    <t>305</t>
  </si>
  <si>
    <t>sunscreen under 500</t>
  </si>
  <si>
    <t>oil free moisturizer paraben free</t>
  </si>
  <si>
    <t>face wash for women</t>
  </si>
  <si>
    <t>salicylic face wash for open pores</t>
  </si>
  <si>
    <t>SUNSCREEN FOR WINTER</t>
  </si>
  <si>
    <t>SALICYLIC ACID FACE WASH</t>
  </si>
  <si>
    <t>rose water spray for teenagers</t>
  </si>
  <si>
    <t xml:space="preserve"> face sheet mask for sensitive skin</t>
  </si>
  <si>
    <t>korean sheet mask for face</t>
  </si>
  <si>
    <t>hair straightener</t>
  </si>
  <si>
    <t>₹35.76</t>
  </si>
  <si>
    <t>₹6.59</t>
  </si>
  <si>
    <t>926</t>
  </si>
  <si>
    <t>best aloe vera gel for face</t>
  </si>
  <si>
    <t>under eye cream for winter</t>
  </si>
  <si>
    <t>Lip Balm Spf</t>
  </si>
  <si>
    <t>TINTED LIP MASK OVERNIGHT</t>
  </si>
  <si>
    <t>clay face mask for acne</t>
  </si>
  <si>
    <t>Auralis Sunscreen</t>
  </si>
  <si>
    <t>13.09.2026</t>
  </si>
  <si>
    <t>VIT C FACE SERUM FOR OILY SKIN</t>
  </si>
  <si>
    <t>best oil free moisturizer</t>
  </si>
  <si>
    <t>sun umbrella</t>
  </si>
  <si>
    <t>13-Sep-2026</t>
  </si>
  <si>
    <t>body wash for sensitive skin</t>
  </si>
  <si>
    <t xml:space="preserve">hair oil for hair growth for men </t>
  </si>
  <si>
    <t>₹33.30</t>
  </si>
  <si>
    <t>HYALURONIC SERUM</t>
  </si>
  <si>
    <t>₹31.66</t>
  </si>
  <si>
    <t>NIACINAMIDE 10% SERUM FOR NIGHT USE</t>
  </si>
  <si>
    <t>hyaluronic serum for winter</t>
  </si>
  <si>
    <t>skinlore gel moisturizer</t>
  </si>
  <si>
    <t>rose water toner with vitamin e</t>
  </si>
  <si>
    <t>rose water spray for night use</t>
  </si>
  <si>
    <t>₹7.90</t>
  </si>
  <si>
    <t xml:space="preserve">pureroots korean sheet mask </t>
  </si>
  <si>
    <t>Korean Sheet Mask Combo</t>
  </si>
  <si>
    <t>324</t>
  </si>
  <si>
    <t>hair serum combo</t>
  </si>
  <si>
    <t>₹6.80</t>
  </si>
  <si>
    <t>MISTRAL HERBALS CLAY FACE MASK</t>
  </si>
  <si>
    <t>Vit C Face Serum Dermatologist Tested</t>
  </si>
  <si>
    <t>14-Sep-2026</t>
  </si>
  <si>
    <t>14.09.2026</t>
  </si>
  <si>
    <t>₹48.66</t>
  </si>
  <si>
    <t>rose water toner for beginners</t>
  </si>
  <si>
    <t>niacinamide 10% serum for night use</t>
  </si>
  <si>
    <t>Veluna Face Serum Hyaluronic</t>
  </si>
  <si>
    <t>₹14.00</t>
  </si>
  <si>
    <t>tinted sunscreen spf 40 spf 50</t>
  </si>
  <si>
    <t>tinted sunscreen spf 40 combo</t>
  </si>
  <si>
    <t>ACNE FACE WASH</t>
  </si>
  <si>
    <t>botanica nine salicylic face wash</t>
  </si>
  <si>
    <t>face toner for winter</t>
  </si>
  <si>
    <t xml:space="preserve">SKN-021 </t>
  </si>
  <si>
    <t>smoothening hair serum sulphate free</t>
  </si>
  <si>
    <t>₹62.50</t>
  </si>
  <si>
    <t>₹47.88</t>
  </si>
  <si>
    <t>B0XANRGQOZ</t>
  </si>
  <si>
    <t>B0G26G1I7R</t>
  </si>
  <si>
    <t>asin=B0SONL1AXD</t>
  </si>
  <si>
    <t>b0sonl1axd</t>
  </si>
  <si>
    <t>232</t>
  </si>
  <si>
    <t>multani mitti face pack for winter</t>
  </si>
  <si>
    <t>veluna pure aloe vera gel</t>
  </si>
  <si>
    <t xml:space="preserve">face wash for oily skin for women </t>
  </si>
  <si>
    <t>15-Sep-2026</t>
  </si>
  <si>
    <t>15.09.2026</t>
  </si>
  <si>
    <t>niacinamide 10% serum for tan removal</t>
  </si>
  <si>
    <t xml:space="preserve">niacinamide 10% serum under 300 </t>
  </si>
  <si>
    <t>₹39.70</t>
  </si>
  <si>
    <t>foaming face wash for acne</t>
  </si>
  <si>
    <t>body wash long lasting</t>
  </si>
  <si>
    <t xml:space="preserve">body wash </t>
  </si>
  <si>
    <t>Hair Oil For Dry Scalp</t>
  </si>
  <si>
    <t>VITAMIN C SERUM</t>
  </si>
  <si>
    <t>₹254.83</t>
  </si>
  <si>
    <t>₹73.80</t>
  </si>
  <si>
    <t xml:space="preserve"> glowkind face serum vitamin c</t>
  </si>
  <si>
    <t>ORGANIC VITAMIN C SERUM</t>
  </si>
  <si>
    <t>pureroots face serum hyaluronic</t>
  </si>
  <si>
    <t>Dermatologist Near Me</t>
  </si>
  <si>
    <t xml:space="preserve"> sunscreen spf 50</t>
  </si>
  <si>
    <t>Sunscreen</t>
  </si>
  <si>
    <t>spf 50 sunscreen for face for women</t>
  </si>
  <si>
    <t>body lotion under 300</t>
  </si>
  <si>
    <t>spf 50 sunscreen for face for dark skin</t>
  </si>
  <si>
    <t>skinlore tinted sunscreen spf 40</t>
  </si>
  <si>
    <t>₹16.20</t>
  </si>
  <si>
    <t>sunscreen with tint water resistant</t>
  </si>
  <si>
    <t>tinted sunscreen pack of 2</t>
  </si>
  <si>
    <t>foaming face wash for beginners</t>
  </si>
  <si>
    <t>botanica nine face wash</t>
  </si>
  <si>
    <t>ayurvedic salicylic acid face wash</t>
  </si>
  <si>
    <t>SALICYLIC ACID FACE WASH FOR PIGMENTATION</t>
  </si>
  <si>
    <t>face toner for acne</t>
  </si>
  <si>
    <t>Sheet Mask For Acne</t>
  </si>
  <si>
    <t>hair oil for hair fall</t>
  </si>
  <si>
    <t>hair oil sulphate free</t>
  </si>
  <si>
    <t>hair oil for hair growth paraben free</t>
  </si>
  <si>
    <t>₹13.82</t>
  </si>
  <si>
    <t>₹16.24</t>
  </si>
  <si>
    <t>asin=B0ADK5ZL0C</t>
  </si>
  <si>
    <t>b0adk5zl0c</t>
  </si>
  <si>
    <t>multani mitti face pack for night use</t>
  </si>
  <si>
    <t xml:space="preserve">face cream for dogs </t>
  </si>
  <si>
    <t>aloe vera gel for face for glowing skin</t>
  </si>
  <si>
    <t>₹16.62</t>
  </si>
  <si>
    <t>₹20.52</t>
  </si>
  <si>
    <t>aloe vera gel combo</t>
  </si>
  <si>
    <t>AURALIS NATURALS</t>
  </si>
  <si>
    <t>16-Sep-2026</t>
  </si>
  <si>
    <t>vit c face serum for open pores</t>
  </si>
  <si>
    <t>₹88.33</t>
  </si>
  <si>
    <t>veluna shea body lotion</t>
  </si>
  <si>
    <t>onion hair oil for frizzy hair</t>
  </si>
  <si>
    <t>botanica nine dandruff shampoo</t>
  </si>
  <si>
    <t>shampoo for dandruff for winter</t>
  </si>
  <si>
    <t>shampoo for dandruff for thinning hair</t>
  </si>
  <si>
    <t>16.09.2026</t>
  </si>
  <si>
    <t>NIACINAMIDE SERUM FOR TEENAGERS</t>
  </si>
  <si>
    <t>sunscreen spf 50 under 300</t>
  </si>
  <si>
    <t>tinted sunscreen under 300</t>
  </si>
  <si>
    <t xml:space="preserve">tinted sunscreen spf 40 </t>
  </si>
  <si>
    <t xml:space="preserve"> sunscreen with tint for summer</t>
  </si>
  <si>
    <t>556</t>
  </si>
  <si>
    <t>309</t>
  </si>
  <si>
    <t>sheet mask combo</t>
  </si>
  <si>
    <t>hair serum for frizzy hair combo</t>
  </si>
  <si>
    <t>421</t>
  </si>
  <si>
    <t>mistral herbals hair serum</t>
  </si>
  <si>
    <t>B0V9X88SCT</t>
  </si>
  <si>
    <t>916</t>
  </si>
  <si>
    <t>Total</t>
  </si>
  <si>
    <t>339</t>
  </si>
  <si>
    <t>AURALIS SUNSCREEN</t>
  </si>
  <si>
    <t>17-Sep-2026</t>
  </si>
  <si>
    <t>FACE WASH</t>
  </si>
  <si>
    <t>skinlore rose water toner</t>
  </si>
  <si>
    <t>₹29.45</t>
  </si>
  <si>
    <t>Best Rose Water Spray</t>
  </si>
  <si>
    <t xml:space="preserve">body wash for kids </t>
  </si>
  <si>
    <t>shower gel for summer</t>
  </si>
  <si>
    <t xml:space="preserve">body wash fragrance free </t>
  </si>
  <si>
    <t>hair oil paraben free</t>
  </si>
  <si>
    <t xml:space="preserve"> hyaluronic serum</t>
  </si>
  <si>
    <t>₹15.53</t>
  </si>
  <si>
    <t>ayurvedic sunscreen spf 50</t>
  </si>
  <si>
    <t>17.09.2026</t>
  </si>
  <si>
    <t>face wash with vitamin e</t>
  </si>
  <si>
    <t>salicylic face wash price</t>
  </si>
  <si>
    <t>korean sheet mask for combination skin</t>
  </si>
  <si>
    <t>₹4.67</t>
  </si>
  <si>
    <t>KOREAN SHEET MASK</t>
  </si>
  <si>
    <t xml:space="preserve">best korean sheet mask </t>
  </si>
  <si>
    <t xml:space="preserve">hair oil for men </t>
  </si>
  <si>
    <t>1,016</t>
  </si>
  <si>
    <t>₹68.35</t>
  </si>
  <si>
    <t>BODY LOTION FOR DRY SKIN</t>
  </si>
  <si>
    <t>1,015</t>
  </si>
  <si>
    <t>B0S40CCJFN</t>
  </si>
  <si>
    <t>asin=B007C72KUY</t>
  </si>
  <si>
    <t>b007c72kuy</t>
  </si>
  <si>
    <t>LIP MASK OVERNIGHT FOR WOMEN</t>
  </si>
  <si>
    <t>multani mitti face pack for glowing skin</t>
  </si>
  <si>
    <t>clay face mask for face</t>
  </si>
  <si>
    <t>18.09.2026</t>
  </si>
  <si>
    <t>niacinamide serum for winter</t>
  </si>
  <si>
    <t>EMPTY DROPPER BOTTLE</t>
  </si>
  <si>
    <t>NIACINAMIDE SERUM WITH VITAMIN E</t>
  </si>
  <si>
    <t>Gel Moisturizer</t>
  </si>
  <si>
    <t xml:space="preserve"> foaming face wash for open pores</t>
  </si>
  <si>
    <t>BABY LOTION</t>
  </si>
  <si>
    <t>18-Sep-2026</t>
  </si>
  <si>
    <t>BODY WASH FOR WOMEN FOR STRETCH MARKS</t>
  </si>
  <si>
    <t>₹18.06</t>
  </si>
  <si>
    <t>₹61.36</t>
  </si>
  <si>
    <t>ayurvedic dandruff shampoo</t>
  </si>
  <si>
    <t>1,782</t>
  </si>
  <si>
    <t>Hyaluronic Acid Serum For Dark Spots</t>
  </si>
  <si>
    <t xml:space="preserve"> sunscreen for winter</t>
  </si>
  <si>
    <t>sunscreen for summer</t>
  </si>
  <si>
    <t>mistral herbals sheet mask</t>
  </si>
  <si>
    <t xml:space="preserve"> hair oil for hair growth paraben free</t>
  </si>
  <si>
    <t xml:space="preserve"> foot cream for kids</t>
  </si>
  <si>
    <t xml:space="preserve">hand cream for dry hands for women </t>
  </si>
  <si>
    <t xml:space="preserve">hand cream for dry hands </t>
  </si>
  <si>
    <t>b0y9zbiy9g</t>
  </si>
  <si>
    <t>Vitamin C Serum</t>
  </si>
  <si>
    <t>Lip Mask</t>
  </si>
  <si>
    <t>GEL MOISTURIZER</t>
  </si>
  <si>
    <t xml:space="preserve">cream for baby rash </t>
  </si>
  <si>
    <t>organic face toner</t>
  </si>
  <si>
    <t>₹10.68</t>
  </si>
  <si>
    <t>Body Wash</t>
  </si>
  <si>
    <t>ONION HAIR OIL FOR CURLY HAIR</t>
  </si>
  <si>
    <t xml:space="preserve">hair colour dye black </t>
  </si>
  <si>
    <t>562</t>
  </si>
  <si>
    <t>973</t>
  </si>
  <si>
    <t>₹113.55</t>
  </si>
  <si>
    <t>₹16.28</t>
  </si>
  <si>
    <t>19.09.2026</t>
  </si>
  <si>
    <t>19-Sep-2026</t>
  </si>
  <si>
    <t>Acne Face Wash For Dry Skin</t>
  </si>
  <si>
    <t xml:space="preserve">face toner price </t>
  </si>
  <si>
    <t>₹4.20</t>
  </si>
  <si>
    <t>871</t>
  </si>
  <si>
    <t>444</t>
  </si>
  <si>
    <t xml:space="preserve">body lotion for dry skin for men and women </t>
  </si>
  <si>
    <t>Hand Cream</t>
  </si>
  <si>
    <t>B0OHUSR4I6</t>
  </si>
  <si>
    <t>asin=B0SLVSZZ3I</t>
  </si>
  <si>
    <t>b0slvszz3i</t>
  </si>
  <si>
    <t xml:space="preserve">auralis naturals vitamin c serum </t>
  </si>
  <si>
    <t>AURALIS VITAMIN C SERUM</t>
  </si>
  <si>
    <t>₹449.00</t>
  </si>
  <si>
    <t>skinlore vitamin c serum</t>
  </si>
  <si>
    <t>438</t>
  </si>
  <si>
    <t>10% Niacinamide Face Serum Price</t>
  </si>
  <si>
    <t>20.09.2026</t>
  </si>
  <si>
    <t>20-Sep-2026</t>
  </si>
  <si>
    <t>₹128.96</t>
  </si>
  <si>
    <t>hair oil for hair growth for kids</t>
  </si>
  <si>
    <t>HYALURONIC SERUM FOR WOMEN</t>
  </si>
  <si>
    <t>Retinol Cream</t>
  </si>
  <si>
    <t xml:space="preserve"> dermavault face serum vitamin c</t>
  </si>
  <si>
    <t xml:space="preserve"> niacinamide serum with vitamin e</t>
  </si>
  <si>
    <t>2,477</t>
  </si>
  <si>
    <t>ayurvedic hyaluronic serum</t>
  </si>
  <si>
    <t xml:space="preserve">tinted sunscreen spf 40 combo </t>
  </si>
  <si>
    <t>₹19.74</t>
  </si>
  <si>
    <t xml:space="preserve"> face moisturizer for oily skin</t>
  </si>
  <si>
    <t>rose water toner under 500</t>
  </si>
  <si>
    <t xml:space="preserve"> hair oil</t>
  </si>
  <si>
    <t>₹9.53</t>
  </si>
  <si>
    <t>FACE WASH FOR OILY SKIN UNDER 300</t>
  </si>
  <si>
    <t>21-Sep-2026</t>
  </si>
  <si>
    <t>21.09.2026</t>
  </si>
  <si>
    <t>foaming face wash dermatologist tested</t>
  </si>
  <si>
    <t>₹34.62</t>
  </si>
  <si>
    <t>₹77.07</t>
  </si>
  <si>
    <t xml:space="preserve">face serum hyaluronic for daily use </t>
  </si>
  <si>
    <t>₹61.20</t>
  </si>
  <si>
    <t>GLOWKIND FACE SERUM VITAMIN C</t>
  </si>
  <si>
    <t>426</t>
  </si>
  <si>
    <t>vitamin c serum for oily skin</t>
  </si>
  <si>
    <t>₹11.50</t>
  </si>
  <si>
    <t>veluna spf 50 sunscreen for face</t>
  </si>
  <si>
    <t>₹11.39</t>
  </si>
  <si>
    <t>gel moisturizer for pigmentation</t>
  </si>
  <si>
    <t xml:space="preserve">anti dandruff shampoo </t>
  </si>
  <si>
    <t>Anti Dandruff Shampoo Pack Of 2</t>
  </si>
  <si>
    <t>B0P9O1ICQM</t>
  </si>
  <si>
    <t>₹29.61</t>
  </si>
  <si>
    <t>598</t>
  </si>
  <si>
    <t>22-Sep-2026</t>
  </si>
  <si>
    <t>GEL MOISTURIZER UNDER 500</t>
  </si>
  <si>
    <t>22.09.2026</t>
  </si>
  <si>
    <t xml:space="preserve"> body lotion price</t>
  </si>
  <si>
    <t>body wash for rough skin</t>
  </si>
  <si>
    <t xml:space="preserve"> night cream for face</t>
  </si>
  <si>
    <t xml:space="preserve">spf 50 sunscreen for face for women </t>
  </si>
  <si>
    <t>1,145</t>
  </si>
  <si>
    <t>SALICYLIC ACID FACE WASH FOR NIGHT USE</t>
  </si>
  <si>
    <t>270</t>
  </si>
  <si>
    <t>322</t>
  </si>
  <si>
    <t xml:space="preserve">10% niacinamide face serum for face </t>
  </si>
  <si>
    <t>SUNSCREEN</t>
  </si>
  <si>
    <t>FOAMING FACE WASH FOR OPEN PORES</t>
  </si>
  <si>
    <t>₹19.95</t>
  </si>
  <si>
    <t>23-Sep-2026</t>
  </si>
  <si>
    <t>body lotion for dry skin for all skin types</t>
  </si>
  <si>
    <t>body wash for pregnancy</t>
  </si>
  <si>
    <t>₹292.50</t>
  </si>
  <si>
    <t>Retinol Cream Combo</t>
  </si>
  <si>
    <t>Hyaluronic Acid Serum</t>
  </si>
  <si>
    <t>hyaluronic acid serum for dark spots</t>
  </si>
  <si>
    <t>23.09.2026</t>
  </si>
  <si>
    <t>botanica nine rose water spray</t>
  </si>
  <si>
    <t>FACE SHEET MASK FOR NIGHT USE</t>
  </si>
  <si>
    <t>best korean sheet mask</t>
  </si>
  <si>
    <t xml:space="preserve">hair serum for frizzy hair for smooth hair </t>
  </si>
  <si>
    <t>Hand Cream For Dry Hands</t>
  </si>
  <si>
    <t xml:space="preserve"> lip mask overnight long lasting</t>
  </si>
  <si>
    <t>Auralis Naturals Sunscreen Spf 50</t>
  </si>
  <si>
    <t xml:space="preserve">vitamin c serum </t>
  </si>
  <si>
    <t>24-Sep-2026</t>
  </si>
  <si>
    <t xml:space="preserve">dermavault foaming face wash </t>
  </si>
  <si>
    <t xml:space="preserve">organic shower gel </t>
  </si>
  <si>
    <t>₹31.12</t>
  </si>
  <si>
    <t xml:space="preserve">dandruff shampoo </t>
  </si>
  <si>
    <t>24.09.2026</t>
  </si>
  <si>
    <t>₹22.36</t>
  </si>
  <si>
    <t>hyaluronic acid serum for pigmentation</t>
  </si>
  <si>
    <t>glowkind sunscreen with tint</t>
  </si>
  <si>
    <t>₹227.20</t>
  </si>
  <si>
    <t>dandruff shampoo for thinning hair</t>
  </si>
  <si>
    <t>hair serum for frizzy hair for smooth hair</t>
  </si>
  <si>
    <t>2,725</t>
  </si>
  <si>
    <t xml:space="preserve">body wash for women </t>
  </si>
  <si>
    <t>Tinted Lip Balm For Summer</t>
  </si>
  <si>
    <t xml:space="preserve">lip sleeping mask for winter </t>
  </si>
  <si>
    <t>25-Sep-2026</t>
  </si>
  <si>
    <t>niacinamide serum under 300</t>
  </si>
  <si>
    <t>FOAMING FACE WASH</t>
  </si>
  <si>
    <t>25.09.2026</t>
  </si>
  <si>
    <t xml:space="preserve">hair dryer </t>
  </si>
  <si>
    <t>botanica nine hair oil</t>
  </si>
  <si>
    <t>shampoo for dandruff for summer</t>
  </si>
  <si>
    <t xml:space="preserve">retinol night cream </t>
  </si>
  <si>
    <t>₹408.50</t>
  </si>
  <si>
    <t>oil free moisturizer for summer</t>
  </si>
  <si>
    <t>₹118.56</t>
  </si>
  <si>
    <t>₹105.12</t>
  </si>
  <si>
    <t xml:space="preserve">eye cream for night use </t>
  </si>
  <si>
    <t>₹28.56</t>
  </si>
  <si>
    <t>412</t>
  </si>
  <si>
    <t>ORGANIC NIACINAMIDE 10% SERUM</t>
  </si>
  <si>
    <t>489</t>
  </si>
  <si>
    <t>₹73.08</t>
  </si>
  <si>
    <t>26-Sep-2026</t>
  </si>
  <si>
    <t>418</t>
  </si>
  <si>
    <t>26.09.2026</t>
  </si>
  <si>
    <t>₹147.51</t>
  </si>
  <si>
    <t>₹13.24</t>
  </si>
  <si>
    <t>₹52.78</t>
  </si>
  <si>
    <t>675</t>
  </si>
  <si>
    <t>₹8.77</t>
  </si>
  <si>
    <t xml:space="preserve">foaming face wash for beginners </t>
  </si>
  <si>
    <t>₹4.56</t>
  </si>
  <si>
    <t>₹84.00</t>
  </si>
  <si>
    <t>₹3.87</t>
  </si>
  <si>
    <t>onion hair oil for thinning hair</t>
  </si>
  <si>
    <t>1,468</t>
  </si>
  <si>
    <t>₹17.67</t>
  </si>
  <si>
    <t>AURALIS SUNSCREEN SPF 50</t>
  </si>
  <si>
    <t>10% niacinamide face serum for night use</t>
  </si>
  <si>
    <t>1,961</t>
  </si>
  <si>
    <t>27-Sep-2026</t>
  </si>
  <si>
    <t>₹142.32</t>
  </si>
  <si>
    <t>₹77.50</t>
  </si>
  <si>
    <t>27.09.2026</t>
  </si>
  <si>
    <t xml:space="preserve">hyaluronic acid serum for teenagers </t>
  </si>
  <si>
    <t>Tinted Sunscreen</t>
  </si>
  <si>
    <t>₹13.00</t>
  </si>
  <si>
    <t>₹23.22</t>
  </si>
  <si>
    <t>sheet mask for acne</t>
  </si>
  <si>
    <t xml:space="preserve">onion hair oil for oily scalp </t>
  </si>
  <si>
    <t>452</t>
  </si>
  <si>
    <t>anti dandruff shampoo for curly hair</t>
  </si>
  <si>
    <t>smoothening hair serum for winter</t>
  </si>
  <si>
    <t xml:space="preserve">body lotion </t>
  </si>
  <si>
    <t xml:space="preserve"> eye cream for night use</t>
  </si>
  <si>
    <t>Lip Sleeping Mask</t>
  </si>
  <si>
    <t xml:space="preserve">lip mask overnight </t>
  </si>
  <si>
    <t>290</t>
  </si>
  <si>
    <t>Auralis Kumkumadi Tailam</t>
  </si>
  <si>
    <t>FACE SERUM VITAMIN C</t>
  </si>
  <si>
    <t>28-Sep-2026</t>
  </si>
  <si>
    <t>465</t>
  </si>
  <si>
    <t>organic shower gel</t>
  </si>
  <si>
    <t>body wash for women for dry skin</t>
  </si>
  <si>
    <t>₹19.00</t>
  </si>
  <si>
    <t>₹582.78</t>
  </si>
  <si>
    <t>glowkind face serum vitamin c</t>
  </si>
  <si>
    <t xml:space="preserve"> face cream for dogs</t>
  </si>
  <si>
    <t>Sunscreen For Dry Skin</t>
  </si>
  <si>
    <t>sunscreen spf 50 no white cast</t>
  </si>
  <si>
    <t xml:space="preserve">gel moisturizer for pigmentation </t>
  </si>
  <si>
    <t xml:space="preserve">skin care course online </t>
  </si>
  <si>
    <t>BOTANICA NINE SALICYLIC FACE WASH</t>
  </si>
  <si>
    <t xml:space="preserve">hair oil </t>
  </si>
  <si>
    <t>28.09.2026</t>
  </si>
  <si>
    <t>anti dandruff shampoo for dry scalp</t>
  </si>
  <si>
    <t xml:space="preserve"> hair serum sulphate free</t>
  </si>
  <si>
    <t>727</t>
  </si>
  <si>
    <t>₹17.24</t>
  </si>
  <si>
    <t>B0K1VXAHQJ</t>
  </si>
  <si>
    <t>Tinted Lip Mask Overnight</t>
  </si>
  <si>
    <t xml:space="preserve"> auralis naturals kumkumadi oil</t>
  </si>
  <si>
    <t>Selling price, cost and Amazon fees are in ₹ per unit. Net margin before ads = Price - Cost - Fees.</t>
  </si>
  <si>
    <t>Product Name</t>
  </si>
  <si>
    <t>Sub-Category</t>
  </si>
  <si>
    <t>Selling Price (₹)</t>
  </si>
  <si>
    <t>Product Cost (₹)</t>
  </si>
  <si>
    <t>Amazon Fees (₹)</t>
  </si>
  <si>
    <t>Stock Status</t>
  </si>
  <si>
    <t>Rating</t>
  </si>
  <si>
    <t>Reviews</t>
  </si>
  <si>
    <t>B0F29326ML</t>
  </si>
  <si>
    <t>Auralis Vitamin C Face Serum 30ml</t>
  </si>
  <si>
    <t>Face Serum</t>
  </si>
  <si>
    <t>In Stock</t>
  </si>
  <si>
    <t>B0F64LG2TJ</t>
  </si>
  <si>
    <t>Auralis Niacinamide 10% Face Serum 30ml</t>
  </si>
  <si>
    <t>B0FF8CZ2KA</t>
  </si>
  <si>
    <t>Auralis Hyaluronic Acid Face Serum 30ml</t>
  </si>
  <si>
    <t>B0F7EDCMPB</t>
  </si>
  <si>
    <t>Auralis Retinol Night Cream 50g</t>
  </si>
  <si>
    <t>Night Cream</t>
  </si>
  <si>
    <t>B0F3U2M7OS</t>
  </si>
  <si>
    <t>Auralis Oil-Free Gel Moisturiser 100g</t>
  </si>
  <si>
    <t>Moisturiser</t>
  </si>
  <si>
    <t>B0F5AF3R09</t>
  </si>
  <si>
    <t>Auralis Sunscreen SPF 50 PA++++ 50g</t>
  </si>
  <si>
    <t>B0FFQUO6SB</t>
  </si>
  <si>
    <t>Auralis Tinted Sunscreen SPF 40 50g</t>
  </si>
  <si>
    <t>B0FEGZGSYE</t>
  </si>
  <si>
    <t>Auralis Foaming Face Wash 150ml</t>
  </si>
  <si>
    <t>B0FBANND4Y</t>
  </si>
  <si>
    <t>Auralis Salicylic Acid Face Wash 100ml</t>
  </si>
  <si>
    <t>B0FZ0EMRVF</t>
  </si>
  <si>
    <t>Auralis Rose Water Toner 200ml</t>
  </si>
  <si>
    <t>Toner</t>
  </si>
  <si>
    <t>B0FTVA0HIP</t>
  </si>
  <si>
    <t>Auralis Under Eye Cream 15g</t>
  </si>
  <si>
    <t>Eye Care</t>
  </si>
  <si>
    <t>B0FGAD35L9</t>
  </si>
  <si>
    <t>Auralis Clay Face Mask 100g</t>
  </si>
  <si>
    <t>Face Mask</t>
  </si>
  <si>
    <t>B0FM26MI0Y</t>
  </si>
  <si>
    <t>Auralis Aloe Vera Gel 200g</t>
  </si>
  <si>
    <t>Gel</t>
  </si>
  <si>
    <t>B0FHZ0NART</t>
  </si>
  <si>
    <t>Auralis Sheet Mask Pack of 5</t>
  </si>
  <si>
    <t>Out of Stock (since 15-Sep-2026)</t>
  </si>
  <si>
    <t>B0FBNLZGCJ</t>
  </si>
  <si>
    <t>Auralis Tinted Lip Balm SPF 15</t>
  </si>
  <si>
    <t>Lip Care</t>
  </si>
  <si>
    <t>B0FN2QAVSY</t>
  </si>
  <si>
    <t>Auralis Overnight Lip Sleeping Mask 8g</t>
  </si>
  <si>
    <t>B0FEEFNPAX</t>
  </si>
  <si>
    <t>Auralis Shea Body Lotion 400ml</t>
  </si>
  <si>
    <t>B0FX3I4IYL</t>
  </si>
  <si>
    <t>Auralis Body Wash 250ml</t>
  </si>
  <si>
    <t>B0FJTOPMK9</t>
  </si>
  <si>
    <t>Auralis Foot Repair Cream 100g</t>
  </si>
  <si>
    <t>Foot Care</t>
  </si>
  <si>
    <t>B0FMY4F0DG</t>
  </si>
  <si>
    <t>Auralis Hand Cream 50g</t>
  </si>
  <si>
    <t>Hand Care</t>
  </si>
  <si>
    <t>B0FGC6QPZQ</t>
  </si>
  <si>
    <t>Auralis Onion Hair Oil 200ml</t>
  </si>
  <si>
    <t>Hair Oil</t>
  </si>
  <si>
    <t>B0F05S7LEI</t>
  </si>
  <si>
    <t>Auralis Anti-Dandruff Shampoo 340ml</t>
  </si>
  <si>
    <t>Shampoo</t>
  </si>
  <si>
    <t>B0FO49ERNN</t>
  </si>
  <si>
    <t>Auralis Smoothening Hair Serum 100ml</t>
  </si>
  <si>
    <t>Hair Serum</t>
  </si>
  <si>
    <t>SKN-025</t>
  </si>
  <si>
    <t>B0FHY9D19R</t>
  </si>
  <si>
    <t>Auralis Charcoal Peel-Off Mask 80g</t>
  </si>
  <si>
    <t>Discontinued</t>
  </si>
  <si>
    <t>SKN-026</t>
  </si>
  <si>
    <t>B0FQ61J0AC</t>
  </si>
  <si>
    <t>Auralis Bath Salt Scrub 250g</t>
  </si>
  <si>
    <t>Body Care</t>
  </si>
  <si>
    <t>All Sponsored Products campaigns in the account.</t>
  </si>
  <si>
    <t>Targeting Type</t>
  </si>
  <si>
    <t>Daily Budget (₹)</t>
  </si>
  <si>
    <t>Status</t>
  </si>
  <si>
    <t>Paused On</t>
  </si>
  <si>
    <t>Objective</t>
  </si>
  <si>
    <t>Discover new search terms</t>
  </si>
  <si>
    <t>Manual</t>
  </si>
  <si>
    <t>Scale proven terms</t>
  </si>
  <si>
    <t>Explore variations</t>
  </si>
  <si>
    <t>Product Targeting</t>
  </si>
  <si>
    <t>Compete on rival product pages</t>
  </si>
  <si>
    <t>Protect brand searches</t>
  </si>
  <si>
    <t>Seller_Notes — message from the seller (Auralis Naturals)</t>
  </si>
  <si>
    <t>Hi team, thanks for taking this on. Here is the export for September. I want to grow, but profit matters more to me than sales.</t>
  </si>
  <si>
    <t>My question: my ACOS feels worse towards the end of the month. Is that true, and why?</t>
  </si>
  <si>
    <t>Please tell me where I am wasting money, what is working, and what you would change first.</t>
  </si>
  <si>
    <t>Reporting period: 1-28 September 2026. Week 1 = 1-7 Sep, Week 2 = 8-14 Sep, Week 3 = 15-21 Sep, Week 4 = 22-28 Sep.</t>
  </si>
  <si>
    <t>Rules for the Action_List</t>
  </si>
  <si>
    <t>Rule</t>
  </si>
  <si>
    <t>Name</t>
  </si>
  <si>
    <t>Condition (per campaign + search term, whole period, after cleaning)</t>
  </si>
  <si>
    <t>Action</t>
  </si>
  <si>
    <t>Note</t>
  </si>
  <si>
    <t>R4</t>
  </si>
  <si>
    <t>Competitor brand terms</t>
  </si>
  <si>
    <t>Any search term that contains a competitor brand name (list below) and has spend of ₹100 or more in a campaign.</t>
  </si>
  <si>
    <t>Negate (add as negative keyword)</t>
  </si>
  <si>
    <t>Check this rule FIRST. A term caught by R4 should not be counted again under R1-R3.</t>
  </si>
  <si>
    <t>R1</t>
  </si>
  <si>
    <t>Wasted spend</t>
  </si>
  <si>
    <t>A search term in a campaign with 40 or more clicks and 0 orders over the whole period.</t>
  </si>
  <si>
    <t>Pause / negate</t>
  </si>
  <si>
    <t>Saving = spend on that term in the period.</t>
  </si>
  <si>
    <t>R2</t>
  </si>
  <si>
    <t>Under-bid winners</t>
  </si>
  <si>
    <t>4 or more orders and ACOS below half of the product's break-even ACOS.</t>
  </si>
  <si>
    <t>Increase bid by 15%</t>
  </si>
  <si>
    <t>Estimate the gain only if you can justify it; otherwise leave blank.</t>
  </si>
  <si>
    <t>R3</t>
  </si>
  <si>
    <t>Over-paying</t>
  </si>
  <si>
    <t>4 or more orders and ACOS above the product's break-even ACOS.</t>
  </si>
  <si>
    <t>Reduce bid by 20%</t>
  </si>
  <si>
    <t>Leave saving blank or estimate with a stated assumption.</t>
  </si>
  <si>
    <t>Exceptions</t>
  </si>
  <si>
    <t>1. Do not recommend any action for the campaign 'SP | Brand Defence | Exact'. I protect my own brand name and want it left alone.</t>
  </si>
  <si>
    <t>2. Do not recommend actions for campaigns that are Paused (see Campaign_List).</t>
  </si>
  <si>
    <t>3. Search terms are not case sensitive: treat 'Vitamin C Serum' and 'vitamin c serum' as the same term.</t>
  </si>
  <si>
    <t>4. Break-even ACOS = (Selling Price - Product Cost - Amazon Fees) / Selling Price, from Product_Master.</t>
  </si>
  <si>
    <t>Competitor brand names</t>
  </si>
  <si>
    <t>Dermavault, Glowkind, Pureroots, Botanica Nine, Skinlore, Veluna, Mistral Herbals</t>
  </si>
  <si>
    <t>Data note: the export contains rows from two columns the tool pre-calculated (CTR, ACOS, ROAS, CVR). I cannot say they are all correct.</t>
  </si>
  <si>
    <t>Cleaning_Log</t>
  </si>
  <si>
    <t>Fill in the yellow cells. One row per issue. Delete the example row.</t>
  </si>
  <si>
    <t>#</t>
  </si>
  <si>
    <t>Issue found</t>
  </si>
  <si>
    <t>Column / where</t>
  </si>
  <si>
    <t>Approx. rows affected</t>
  </si>
  <si>
    <t>What I did</t>
  </si>
  <si>
    <t>Why / assumption</t>
  </si>
  <si>
    <t xml:space="preserve">Completely blank rows </t>
  </si>
  <si>
    <t>clean_data</t>
  </si>
  <si>
    <t>deleted rows with no data in any column</t>
  </si>
  <si>
    <t>Removed entirely blank rows because they contain no useful information and can interfere with data filtering and analysis</t>
  </si>
  <si>
    <t>Duplicate rows</t>
  </si>
  <si>
    <t>clean _data</t>
  </si>
  <si>
    <t>used remove duplicates with all selected</t>
  </si>
  <si>
    <t>Retained the first occurrence of each identical row</t>
  </si>
  <si>
    <t>Inconsistent date formats</t>
  </si>
  <si>
    <t>all</t>
  </si>
  <si>
    <t>Converted dates using Text to Columns with DMY format</t>
  </si>
  <si>
    <t>To ensure Excel recognizes dates correctly for weekly analysis.</t>
  </si>
  <si>
    <t xml:space="preserve">total row named row found </t>
  </si>
  <si>
    <t>removed it</t>
  </si>
  <si>
    <t>To prevent summary figures from being counted again in the analysis.</t>
  </si>
  <si>
    <t>Inconsistent Match Type labels and extra spaces</t>
  </si>
  <si>
    <t>clean _data (Column H)</t>
  </si>
  <si>
    <t>Used TRIM and UPPER to standardize text, then removed the MATCH suffix where applicable</t>
  </si>
  <si>
    <t>To ensure equivalent match types use consistent tabels and can be analysed acurately using pivot tables</t>
  </si>
  <si>
    <t>Inconsistent SKU capitalization and extra spaces</t>
  </si>
  <si>
    <t>clean_data (Column J)</t>
  </si>
  <si>
    <t>Used TRIM and UPPER, then pasted the cleaned values into column J</t>
  </si>
  <si>
    <t>To ensure the same product SKU is represented consistently, avoiding incorrect product-level grouping and lookup mismatches.</t>
  </si>
  <si>
    <t>Inconsistent currency labels</t>
  </si>
  <si>
    <t>clean_data (Column X)</t>
  </si>
  <si>
    <t>Standardized currency labels to INR</t>
  </si>
  <si>
    <t>The dataset represents Indian rupees, so equivalent currency labels were standardized to avoid inconsistent grouping.</t>
  </si>
  <si>
    <t>Currency symbols and text-formatted Spend values</t>
  </si>
  <si>
    <t>clean_data(Column P)</t>
  </si>
  <si>
    <t>Removed currency symbols and commas and converted values to numbers</t>
  </si>
  <si>
    <t>To ensure Spend values can be summed and used in advertising calculations while preserving negative refund amounts.</t>
  </si>
  <si>
    <t>Missing Campaign Name</t>
  </si>
  <si>
    <t>Clean_data(Column B)</t>
  </si>
  <si>
    <t>Identified and retained five records with blank campaign names for investigation</t>
  </si>
  <si>
    <t>The records contain useful advertising metrics. Deleting them would lose valid data, and campaign names cannot be reliably inferred from the Ad Group alone.</t>
  </si>
  <si>
    <t>Inconsistent Customer Search Term capitalization and extra spaces</t>
  </si>
  <si>
    <t>Clean_data(Column I)</t>
  </si>
  <si>
    <t>Used LOWER and TRIM to standardize capitalization and remove extra spaces, then pasted cleaned values into column I</t>
  </si>
  <si>
    <t>To ensure identical search terms are grouped consistently during search-term analysis.</t>
  </si>
  <si>
    <t>Inconsistent Targeting Capitalization and extra spaces</t>
  </si>
  <si>
    <t>Clean Data ( Column G)</t>
  </si>
  <si>
    <t>Used LOWER and TRIM to standardize capitalization and remove extra spaces, then pasted cleaned values into column G</t>
  </si>
  <si>
    <t>To improve consistency while preserving distinct targeting values and ASINs.</t>
  </si>
  <si>
    <t>Impressions stored as text</t>
  </si>
  <si>
    <t>Clean Data ( Column L)</t>
  </si>
  <si>
    <t>Converted text-formatted impression values into numbers</t>
  </si>
  <si>
    <t>To ensure impressions can be summed and used accurately in advertising performance calculations.</t>
  </si>
  <si>
    <t>Inconsistent Region labels</t>
  </si>
  <si>
    <t>Clean_data( Column Y)</t>
  </si>
  <si>
    <t>Standardized IN to India using Find and Replace, with Match entire cell contents enabled.</t>
  </si>
  <si>
    <t>Consistent region labels are required for accurate grouping and analysis.</t>
  </si>
  <si>
    <t>Missing Product SKUs</t>
  </si>
  <si>
    <t>Clean data(column J)</t>
  </si>
  <si>
    <t>Identified and retained six records with blank Product SKU values. Product lookup fields and Break-even ACOS remain blank, and Performance Status is set to Cost missing.</t>
  </si>
  <si>
    <t>Therecords contain useful advertising metrics, but the correct SKU cannot be confirmed from the available fields. Guessing values could lead to inaccurate product-level profitability analysis.</t>
  </si>
  <si>
    <t>Missing Customer Search Term</t>
  </si>
  <si>
    <t>Clean data (column I)</t>
  </si>
  <si>
    <t>Identified and retained six records with blank Customer Search Term values for investigation.</t>
  </si>
  <si>
    <t>These records contain useful advertising data. For AUTO targeting, a missing customer search term may require investigation; for other targeting types, the source data should be checked before assigning a value.</t>
  </si>
  <si>
    <t>CTR greater than 100%</t>
  </si>
  <si>
    <t>Clean data (column N)</t>
  </si>
  <si>
    <t>Identified six records where clicks exceed impressions. Retained the original values and flagged them for investigation.</t>
  </si>
  <si>
    <t>CTR is calculated as Clicks ÷ Impressions. The source values are inconsistent, and the correct values cannot be determined without verification.</t>
  </si>
  <si>
    <t>Incorrect ACOS value</t>
  </si>
  <si>
    <t>Clean data (Column T)</t>
  </si>
  <si>
    <t>Identified a mismatch between the reported ACOS of 480.00% and the value calculated from Spend and Sales (4.83%). Flagged the record for recalculation.</t>
  </si>
  <si>
    <t>ACOS is calculated as Spend ÷ Sales .The original value will be replaced by a formula during the metric-calculation stage.</t>
  </si>
  <si>
    <t>Three dates had an incorrect year</t>
  </si>
  <si>
    <t>Clean data(column A)</t>
  </si>
  <si>
    <t>Cross-checked against the original report and corrected the year to 2026</t>
  </si>
  <si>
    <t>The reporting period is 1–28 September 2026</t>
  </si>
  <si>
    <t>Paused campaign with post-pause reporting dates</t>
  </si>
  <si>
    <t>clean_data — Campaign Name, Campaign Status, Date</t>
  </si>
  <si>
    <t>Identified nine records dated 22–27 September 2026 for SP | Manual | Masks &amp; Gels | Broad, which is marked Paused. Cross-checked Campaign_List, confirming a pause date of 18 September 2026. Retained the records pending clarification</t>
  </si>
  <si>
    <t>The records contain ₹598.44 in spend and zero reported sales. Their reporting dates are later than the recorded pause date, but the available data does not establish when the advertising activity occurred. The records have therefore been retained rather than deleted</t>
  </si>
  <si>
    <t>Calculated metrics and lookup columns</t>
  </si>
  <si>
    <t>Clean_Data columns N,O,T,U,V,AA,AB,AC,AD:AG</t>
  </si>
  <si>
    <t>Replaced pre-filled metrics with formulas; used VLOOKUP against Product_lookup for compatibility; status prioritizes negative spend as Review and uses strict ACOS &lt; break-even for Profitable.</t>
  </si>
  <si>
    <t>Profit is unavailable where SKU economics are missing; no costs were guessed.</t>
  </si>
  <si>
    <t>Action_List</t>
  </si>
  <si>
    <t>One row per recommended action. Fill in the yellow cells. Delete the example row.</t>
  </si>
  <si>
    <t>Search Term</t>
  </si>
  <si>
    <t>Rule (R1-R4)</t>
  </si>
  <si>
    <t>Est. saving (₹)</t>
  </si>
  <si>
    <t>Reason / note</t>
  </si>
  <si>
    <t>Competitor-brand term with campaign spend of at least ₹100; R4 takes priority over R1–R3.</t>
  </si>
  <si>
    <t>248 clicks and zero orders over the period; meets R1. Spend is the period's potential avoidable spend, not a guaranteed future saving.</t>
  </si>
  <si>
    <t>169 clicks and zero orders over the period; meets R1. Spend is the period's potential avoidable spend, not a guaranteed future saving.</t>
  </si>
  <si>
    <t>139 clicks and zero orders over the period; meets R1. Spend is the period's potential avoidable spend, not a guaranteed future saving.</t>
  </si>
  <si>
    <t>71 clicks and zero orders over the period; meets R1. Spend is the period's potential avoidable spend, not a guaranteed future saving.</t>
  </si>
  <si>
    <t>69 clicks and zero orders over the period; meets R1. Spend is the period's potential avoidable spend, not a guaranteed future saving.</t>
  </si>
  <si>
    <t>65 clicks and zero orders over the period; meets R1. Spend is the period's potential avoidable spend, not a guaranteed future saving.</t>
  </si>
  <si>
    <t>94 clicks and zero orders over the period; meets R1. Spend is the period's potential avoidable spend, not a guaranteed future saving.</t>
  </si>
  <si>
    <t>88 clicks and zero orders over the period; meets R1. Spend is the period's potential avoidable spend, not a guaranteed future saving.</t>
  </si>
  <si>
    <t>Multiple: SKN-002, SKN-005, SKN-010</t>
  </si>
  <si>
    <t>52 clicks and zero orders over the period; meets R1. Spend is the period's potential avoidable spend, not a guaranteed future saving.</t>
  </si>
  <si>
    <t>66 clicks and zero orders over the period; meets R1. Spend is the period's potential avoidable spend, not a guaranteed future saving.</t>
  </si>
  <si>
    <t>46 clicks and zero orders over the period; meets R1. Spend is the period's potential avoidable spend, not a guaranteed future saving.</t>
  </si>
  <si>
    <t>92 clicks and zero orders over the period; meets R1. Spend is the period's potential avoidable spend, not a guaranteed future saving.</t>
  </si>
  <si>
    <t>Multiple: SKN-017, SKN-018</t>
  </si>
  <si>
    <t>62 clicks and zero orders over the period; meets R1. Spend is the period's potential avoidable spend, not a guaranteed future saving.</t>
  </si>
  <si>
    <t>44 clicks and zero orders over the period; meets R1. Spend is the period's potential avoidable spend, not a guaranteed future saving.</t>
  </si>
  <si>
    <t>61 clicks and zero orders over the period; meets R1. Spend is the period's potential avoidable spend, not a guaranteed future saving.</t>
  </si>
  <si>
    <t>47 clicks and zero orders over the period; meets R1. Spend is the period's potential avoidable spend, not a guaranteed future saving.</t>
  </si>
  <si>
    <t>55 clicks and zero orders over the period; meets R1. Spend is the period's potential avoidable spend, not a guaranteed future saving.</t>
  </si>
  <si>
    <t>27 orders and ACOS (19.29%) is below half of break-even ACOS (41.14%); increase bid by 15%.</t>
  </si>
  <si>
    <t>27 orders and ACOS (11.45%) is below half of break-even ACOS (38.88%); increase bid by 15%.</t>
  </si>
  <si>
    <t>7 orders and ACOS (17.91%) is below half of break-even ACOS (39.71%); increase bid by 15%.</t>
  </si>
  <si>
    <t>20 orders and ACOS (13.53%) is below half of break-even ACOS (31.33%); increase bid by 15%.</t>
  </si>
  <si>
    <t>12 orders and ACOS (11.31%) is below half of break-even ACOS (41.14%); increase bid by 15%.</t>
  </si>
  <si>
    <t>29 orders and ACOS (10.29%) is below half of break-even ACOS (27.09%); increase bid by 15%.</t>
  </si>
  <si>
    <t>6 orders and ACOS (14.94%) is below half of break-even ACOS (45.68%); increase bid by 15%.</t>
  </si>
  <si>
    <t>5 orders and ACOS (18.15%) is below half of break-even ACOS (41.14%); increase bid by 15%.</t>
  </si>
  <si>
    <t>7 orders and ACOS (15.50%) is below half of break-even ACOS (38.88%); increase bid by 15%.</t>
  </si>
  <si>
    <t>4 orders and ACOS (17.00%) is below half of break-even ACOS (39.90%); increase bid by 15%.</t>
  </si>
  <si>
    <t>11 orders and ACOS (8.42%) is below half of break-even ACOS (30.54%); increase bid by 15%.</t>
  </si>
  <si>
    <t>4 orders and ACOS (15.89%) is below half of break-even ACOS (39.90%); increase bid by 15%.</t>
  </si>
  <si>
    <t>4 orders and ACOS (16.61%) is below half of break-even ACOS (39.71%); increase bid by 15%.</t>
  </si>
  <si>
    <t>5 orders and ACOS (12.22%) is below half of break-even ACOS (39.71%); increase bid by 15%.</t>
  </si>
  <si>
    <t>9 orders and ACOS (7.47%) is below half of break-even ACOS (31.85%); increase bid by 15%.</t>
  </si>
  <si>
    <t>6 orders and ACOS (10.19%) is below half of break-even ACOS (31.33%); increase bid by 15%.</t>
  </si>
  <si>
    <t>5 orders and ACOS (7.92%) is below half of break-even ACOS (39.71%); increase bid by 15%.</t>
  </si>
  <si>
    <t>6 orders and ACOS (11.86%) is below half of break-even ACOS (24.90%); increase bid by 15%.</t>
  </si>
  <si>
    <t>4 orders and ACOS (10.59%) is below half of break-even ACOS (31.33%); increase bid by 15%.</t>
  </si>
  <si>
    <t>4 orders and ACOS (6.98%) is below half of break-even ACOS (39.71%); increase bid by 15%.</t>
  </si>
  <si>
    <t>4 orders and ACOS (5.65%) is below half of break-even ACOS (34.97%); increase bid by 15%.</t>
  </si>
  <si>
    <t>4 orders and ACOS (3.95%) is below half of break-even ACOS (26.09%); increase bid by 15%.</t>
  </si>
  <si>
    <t>11 orders and ACOS (67.16%) exceeds break-even ACOS (31.85%); reduce bid by 20% and monitor.</t>
  </si>
  <si>
    <t>6 orders and ACOS (76.50%) exceeds break-even ACOS (31.85%); reduce bid by 20% and monitor.</t>
  </si>
  <si>
    <t>13 orders and ACOS (51.37%) exceeds break-even ACOS (31.33%); reduce bid by 20% and monitor.</t>
  </si>
  <si>
    <t>6 orders and ACOS (41.80%) exceeds break-even ACOS (37.70%); reduce bid by 20% and monitor.</t>
  </si>
  <si>
    <t>4 orders and ACOS (87.57%) exceeds break-even ACOS (31.85%); reduce bid by 20% and monitor.</t>
  </si>
  <si>
    <t>18 orders and ACOS (32.85%) exceeds break-even ACOS (24.90%); reduce bid by 20% and monitor.</t>
  </si>
  <si>
    <t>6 orders and ACOS (61.12%) exceeds break-even ACOS (31.33%); reduce bid by 20% and monitor.</t>
  </si>
  <si>
    <t>9 orders and ACOS (41.65%) exceeds break-even ACOS (27.22%); reduce bid by 20% and monitor.</t>
  </si>
  <si>
    <t>9 orders and ACOS (41.63%) exceeds break-even ACOS (27.22%); reduce bid by 20% and monitor.</t>
  </si>
  <si>
    <t>7 orders and ACOS (39.11%) exceeds break-even ACOS (31.33%); reduce bid by 20% and monitor.</t>
  </si>
  <si>
    <t>7 orders and ACOS (39.19%) exceeds break-even ACOS (27.22%); reduce bid by 20% and monitor.</t>
  </si>
  <si>
    <t>4 orders and ACOS (53.06%) exceeds break-even ACOS (30.54%); reduce bid by 20% and monitor.</t>
  </si>
  <si>
    <t>4 orders and ACOS (37.08%) exceeds break-even ACOS (27.22%); reduce bid by 20% and monitor.</t>
  </si>
  <si>
    <t>Summary</t>
  </si>
  <si>
    <t>Write your note (maximum 150 words) in cell A4. Then, in cell A8, list anything you were unsure about.</t>
  </si>
  <si>
    <t>Note to the seller:</t>
  </si>
  <si>
    <t>ACOS worsened at the end of September: it rose from 29.74% in Week 3 to 40.01% in Week 4. Week 4 spend increased to ₹43,970.92 while attributed sales fell to ₹109,907 and orders fell to 204; conversion rate also declined. Overall, the report shows ₹162,371.65 spend against ₹493,863 sales (32.88% ACOS; 3.04 ROAS). The first priority is to stop avoidable spend: review high-click, zero-order search terms and irrelevant searches, then apply the seller's R4 competitor-term rule first. Scale terms that meet R2 and reduce bids on R3 terms with at least four orders but ACOS above break-even. Exact-match traffic has the strongest overall return among match types, while product targeting is weakest. Profit totals are partial where SKU economics are missing, so fill the product-master gap before using those rows for profitability decisions.</t>
  </si>
  <si>
    <t>What I was unsure about / assumptions:</t>
  </si>
  <si>
    <t>Assumptions / uncertainties: 56 rows have blank SKU or SKN-024, which is absent from Product_Master; profit after ads is excluded for those rows rather than guessed. The export includes 90 rows for SP | Manual | Masks &amp; Gels | Broad even though Campaign_List says it was paused on 18 Sep; retained in historical analysis but excluded from recommendations. Week definitions follow Seller_Notes. Bid changes are recommendations only; savings/gains are not guaranteed.</t>
  </si>
  <si>
    <t>Row Labels</t>
  </si>
  <si>
    <t xml:space="preserve"> Total Orders</t>
  </si>
  <si>
    <t xml:space="preserve"> Total Units</t>
  </si>
  <si>
    <t xml:space="preserve"> Impressions</t>
  </si>
  <si>
    <t>Total Sales (₹)</t>
  </si>
  <si>
    <t>Total Clicks</t>
  </si>
  <si>
    <t>Total AD Spend (₹)</t>
  </si>
  <si>
    <t>Campaign ACOS</t>
  </si>
  <si>
    <t>Campaign ROAS</t>
  </si>
  <si>
    <t>Profit after ads (₹)</t>
  </si>
  <si>
    <t>(blank)</t>
  </si>
  <si>
    <t>Grand Total</t>
  </si>
  <si>
    <t>Sum of 7 Day Total Units</t>
  </si>
  <si>
    <t>Sum of 7 Day Total Orders</t>
  </si>
  <si>
    <t>Sum of Impressions</t>
  </si>
  <si>
    <t>Sum of 7 Day Total Sales (₹)</t>
  </si>
  <si>
    <t>Sum of Clicks</t>
  </si>
  <si>
    <t>Sum of Spend (₹)</t>
  </si>
  <si>
    <t>Match_Type_ACOS</t>
  </si>
  <si>
    <t>Match Type ROAS</t>
  </si>
  <si>
    <t>Placement ACOS</t>
  </si>
  <si>
    <t>Placement ROAS</t>
  </si>
  <si>
    <t>Search Term ACOS</t>
  </si>
  <si>
    <t>Action Check</t>
  </si>
  <si>
    <t>ayurvedic niacinamide 10% serum</t>
  </si>
  <si>
    <t>hyaluronic acid serum for teenagers</t>
  </si>
  <si>
    <t>niacinamide serum for open pores</t>
  </si>
  <si>
    <t>niacinamide 10% serum with vitamin e</t>
  </si>
  <si>
    <t>best rose water spray</t>
  </si>
  <si>
    <t>hair serum sulphate free</t>
  </si>
  <si>
    <t>body wash for kids</t>
  </si>
  <si>
    <t>aloe vera gel for face for face</t>
  </si>
  <si>
    <t>onion hair oil for curly hair</t>
  </si>
  <si>
    <t>mistral herbals clay face mask</t>
  </si>
  <si>
    <t>body lotion price</t>
  </si>
  <si>
    <t>acne face wash for dry skin</t>
  </si>
  <si>
    <t>anti dandruff shampoo pack of 2</t>
  </si>
  <si>
    <t>Week No.</t>
  </si>
  <si>
    <t>Row Status</t>
  </si>
  <si>
    <t>Selling_Price</t>
  </si>
  <si>
    <t>Product_cost</t>
  </si>
  <si>
    <t>Amazon_fees</t>
  </si>
  <si>
    <t>asin=b0uy3hj2k9</t>
  </si>
  <si>
    <t>asin=b0xanrgqoz</t>
  </si>
  <si>
    <t>asin=b0y9zbiy9g</t>
  </si>
  <si>
    <t>asin=b0q7ldyo0l</t>
  </si>
  <si>
    <t>asin=b0kz0mqav8</t>
  </si>
  <si>
    <t>asin=b0s40ccjfn</t>
  </si>
  <si>
    <t>asin=b0g26g1i7r</t>
  </si>
  <si>
    <t>asin=b0k1vxahqj</t>
  </si>
  <si>
    <t>asin=b0tkjhqzf8</t>
  </si>
  <si>
    <t>asin=b0kpjx3wru</t>
  </si>
  <si>
    <t>asin=b0wezftacn</t>
  </si>
  <si>
    <t>asin=b0ha6dl3dm</t>
  </si>
  <si>
    <t>asin=b0kht5rj8u</t>
  </si>
  <si>
    <t>asin=b0450pvv5k</t>
  </si>
  <si>
    <t>asin=b0dnix2i0i</t>
  </si>
  <si>
    <t>asin=b0p9o1icqm</t>
  </si>
  <si>
    <t>asin=b0805y66fw</t>
  </si>
  <si>
    <t>asin=b02q7x86or</t>
  </si>
  <si>
    <t>asin=b0v9x88sct</t>
  </si>
  <si>
    <t>asin=b0b74umgnh</t>
  </si>
  <si>
    <t>asin=b0bwse9sgm</t>
  </si>
  <si>
    <t>asin=b0tq3uc0ll</t>
  </si>
  <si>
    <t>asin=b0g254ysji</t>
  </si>
  <si>
    <t>asin=b0x06u517h</t>
  </si>
  <si>
    <t>asin=b0u2gusdfc</t>
  </si>
  <si>
    <t>asin=b0xsxjz6ph</t>
  </si>
  <si>
    <t>asin=b0wpuh9d9e</t>
  </si>
  <si>
    <t>asin=b0xfgvzro7</t>
  </si>
  <si>
    <t>asin=b0zayj4jvj</t>
  </si>
  <si>
    <t>asin=b0vjgkof8u</t>
  </si>
  <si>
    <t>asin=b0ohusr4i6</t>
  </si>
  <si>
    <t>asin=b0xz2dflwa</t>
  </si>
  <si>
    <t>asin=b0sonl1axd</t>
  </si>
  <si>
    <t>asin=b0adk5zl0c</t>
  </si>
  <si>
    <t>asin=b007c72kuy</t>
  </si>
  <si>
    <t>asin=b0slvszz3i</t>
  </si>
  <si>
    <t>Amazon PPC Analysis — Auralis Naturals</t>
  </si>
  <si>
    <t>Reporting period: 1–28 September 2026. Profit after ads is calculated only where SKU economics are available; records with missing SKU/cost are excluded from profit totals and called out below.</t>
  </si>
  <si>
    <t>C1. Campaign summary</t>
  </si>
  <si>
    <t>Rows missing cost</t>
  </si>
  <si>
    <t>(Campaign missing)</t>
  </si>
  <si>
    <t>C2. Match-type analysis</t>
  </si>
  <si>
    <t>C3. Top 10 search terms by spend with ZERO orders</t>
  </si>
  <si>
    <t>Search terms normalized to lowercase and trimmed; aggregated across the reporting period. Includes positive spend and exactly zero total orders.</t>
  </si>
  <si>
    <t>Rank</t>
  </si>
  <si>
    <t>C4. Top 10 search terms by profit after ads</t>
  </si>
  <si>
    <t>Profit is aggregated across campaigns for each normalized search term. Rows with missing SKU economics are excluded from profit calculation; known-cost row coverage is shown.</t>
  </si>
  <si>
    <t>Rows with known cost</t>
  </si>
  <si>
    <t>Rows with missing cost</t>
  </si>
  <si>
    <t>C5. Weekly trend</t>
  </si>
  <si>
    <t>Weeks follow Seller_Notes: Week 1 = Sep 1–7; Week 2 = Sep 8–14; Week 3 = Sep 15–21; Week 4 = Sep 22–28.</t>
  </si>
  <si>
    <t>Dates</t>
  </si>
  <si>
    <t>Week 1</t>
  </si>
  <si>
    <t>1–7 Sep</t>
  </si>
  <si>
    <t>Week 2</t>
  </si>
  <si>
    <t>8–14 Sep</t>
  </si>
  <si>
    <t>Week 3</t>
  </si>
  <si>
    <t>15–21 Sep</t>
  </si>
  <si>
    <t>Week 4</t>
  </si>
  <si>
    <t>22–28 Sep</t>
  </si>
  <si>
    <t>C6. Search terms appearing in more than one campaign (stretch)</t>
  </si>
  <si>
    <t>Terms are case-insensitive. All campaigns in the report are included; the count is the number of distinct campaign names.</t>
  </si>
  <si>
    <t>Campaign Count</t>
  </si>
  <si>
    <t>Campaigns</t>
  </si>
  <si>
    <t>Combined Spend (₹)</t>
  </si>
  <si>
    <t>Combined Sales (₹)</t>
  </si>
  <si>
    <t>Combined Orders</t>
  </si>
  <si>
    <t>SP | Auto | Body &amp; Hair; SP | Manual | Body Care | Exact</t>
  </si>
  <si>
    <t>SP | Auto | Face Care; SP | Manual | Face Serums | Broad; SP | Manual | Face Serums | Exact</t>
  </si>
  <si>
    <t>SP | Manual | Face Serums | Broad; SP | Manual | Face Serums | Exact</t>
  </si>
  <si>
    <t>SP | Auto | Face Care; SP | Manual | Skincare Essentials | Broad</t>
  </si>
  <si>
    <t>SP | Auto | Face Care; SP | Manual | Sunscreen | Phrase</t>
  </si>
  <si>
    <t>SP | Auto | Body &amp; Hair; SP | Manual | Hair Care | Phrase</t>
  </si>
  <si>
    <t>SP | Auto | Face Care; SP | Manual | Masks &amp; Gels | Broad; SP | Manual | Skincare Essentials | Broad</t>
  </si>
  <si>
    <t>SP | Auto | Face Care; SP | Manual | Face Serums | Broad; SP | Manual | Skincare Essentials | Broad</t>
  </si>
  <si>
    <t>SP | Auto | Face Care; SP | Manual | Face Serums | Broad; SP | Manual | Masks &amp; Gels | Broad; SP | Manual | Skincare Essentials | Broad</t>
  </si>
  <si>
    <t>SP | Auto | Face Care; SP | Manual | Face Serums | Broad; SP | Manual | Face Serums | Exact; SP | Manual | Lips &amp; Eyes | Exact</t>
  </si>
  <si>
    <t>SP | Auto | Face Care; SP | Manual | Face Serums | Broad</t>
  </si>
  <si>
    <t>Data coverage / interpretation notes</t>
  </si>
  <si>
    <t>Profit-after-ads figures exclude 56 rows with missing SKU economics (blank SKU or SKN-024 not found in Product_Master); no costs were guessed.</t>
  </si>
  <si>
    <t>Week 4 ACOS rose to 40.01% from 29.74% in Week 3 as spend increased and attributed sales/orders and CVR fell. Weekly ACOS: Week 1 32.82%, Week 2 30.28%, Week 3 29.74%, Week 4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</si>
</sst>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3" formatCode="_ * #,##0.00_ ;_ * \-#,##0.00_ ;_ * &quot;-&quot;??_ ;_ @_ "/>
    <numFmt numFmtId="164" formatCode="dd\-mmm\-yyyy"/>
    <numFmt numFmtId="165" formatCode="0.0%"/>
    <numFmt numFmtId="166" formatCode="\₹#,##0.00"/>
    <numFmt numFmtId="167" formatCode="\₹#,##0.00;[Red]\(\₹#,##0.00\)"/>
    <numFmt numFmtId="168" formatCode="\₹#,##0"/>
    <numFmt numFmtId="169" formatCode="0.00\x"/>
    <numFmt numFmtId="170" formatCode="\₹#,##0.00;[Red]\-\₹#,##0.00;\–"/>
  </numFmts>
  <fonts count="24" x14ac:knownFonts="1">
    <font>
      <sz val="11"/>
      <color theme="1"/>
      <name val="Calibri"/>
      <family val="2"/>
      <scheme val="minor"/>
    </font>
    <font>
      <i/>
      <sz val="10"/>
      <color rgb="FF595959"/>
      <name val="Arial"/>
      <family val="2"/>
    </font>
    <font>
      <b/>
      <sz val="11"/>
      <color rgb="FFFFFFFF"/>
      <name val="Arial"/>
      <family val="2"/>
    </font>
    <font>
      <sz val="10"/>
      <color rgb="FF000000"/>
      <name val="Arial"/>
      <family val="2"/>
    </font>
    <font>
      <b/>
      <sz val="10"/>
      <color rgb="FF000000"/>
      <name val="Arial"/>
      <family val="2"/>
    </font>
    <font>
      <b/>
      <sz val="10"/>
      <color rgb="FFFFFFFF"/>
      <name val="Arial"/>
      <family val="2"/>
    </font>
    <font>
      <b/>
      <sz val="14"/>
      <color rgb="FF1F4E5F"/>
      <name val="Arial"/>
      <family val="2"/>
    </font>
    <font>
      <b/>
      <sz val="11"/>
      <color rgb="FF1F4E5F"/>
      <name val="Arial"/>
      <family val="2"/>
    </font>
    <font>
      <i/>
      <sz val="10"/>
      <color rgb="FF000000"/>
      <name val="Arial"/>
      <family val="2"/>
    </font>
    <font>
      <b/>
      <sz val="12"/>
      <color rgb="FF595959"/>
      <name val="Arial"/>
      <family val="2"/>
    </font>
    <font>
      <sz val="11"/>
      <color theme="1"/>
      <name val="Calibri"/>
      <family val="2"/>
      <scheme val="minor"/>
    </font>
    <font>
      <b/>
      <sz val="11"/>
      <color rgb="FFFFFFFF"/>
      <name val="Calibri"/>
    </font>
    <font>
      <b/>
      <sz val="16"/>
      <color rgb="FF1F4E78"/>
      <name val="Calibri"/>
    </font>
    <font>
      <b/>
      <sz val="12"/>
      <color rgb="FFFFFFFF"/>
      <name val="Calibri"/>
    </font>
    <font>
      <b/>
      <sz val="11"/>
      <color rgb="FF1F4E78"/>
      <name val="Calibri"/>
    </font>
    <font>
      <b/>
      <sz val="19"/>
      <color rgb="FFFFFFFF"/>
      <name val="Aptos Display"/>
    </font>
    <font>
      <i/>
      <sz val="10"/>
      <color rgb="FF667085"/>
      <name val="Calibri"/>
    </font>
    <font>
      <b/>
      <sz val="10"/>
      <color rgb="FF1F4E78"/>
      <name val="Calibri"/>
    </font>
    <font>
      <b/>
      <sz val="10"/>
      <color rgb="FF243447"/>
      <name val="Calibri"/>
    </font>
    <font>
      <b/>
      <sz val="10"/>
      <color rgb="FFFFFFFF"/>
      <name val="Calibri"/>
    </font>
    <font>
      <b/>
      <sz val="18"/>
      <color rgb="FF17365D"/>
      <name val="Calibri"/>
    </font>
    <font>
      <sz val="9"/>
      <color rgb="FF243447"/>
      <name val="Calibri"/>
    </font>
    <font>
      <b/>
      <sz val="11"/>
      <color rgb="FFFFFFFF"/>
      <name val="Calibri"/>
    </font>
    <font>
      <i/>
      <sz val="9"/>
      <color rgb="FF667085"/>
      <name val="Calibri"/>
    </font>
  </fonts>
  <fills count="18">
    <fill>
      <patternFill patternType="none"/>
    </fill>
    <fill>
      <patternFill patternType="gray125"/>
    </fill>
    <fill>
      <patternFill patternType="solid">
        <fgColor rgb="FF1F4E5F"/>
      </patternFill>
    </fill>
    <fill>
      <patternFill patternType="solid">
        <fgColor rgb="FFFFF2CC"/>
      </patternFill>
    </fill>
    <fill>
      <patternFill patternType="solid">
        <fgColor theme="4" tint="0.59999389629810485"/>
        <bgColor indexed="64"/>
      </patternFill>
    </fill>
    <fill>
      <patternFill patternType="solid">
        <fgColor rgb="FF17365D"/>
      </patternFill>
    </fill>
    <fill>
      <patternFill patternType="solid">
        <fgColor rgb="FFD9EAF7"/>
      </patternFill>
    </fill>
    <fill>
      <patternFill patternType="solid">
        <fgColor rgb="FFFFFFFF"/>
      </patternFill>
    </fill>
    <fill>
      <patternFill patternType="solid">
        <fgColor rgb="FF1F4E78"/>
      </patternFill>
    </fill>
    <fill>
      <patternFill patternType="solid">
        <fgColor rgb="FFF7FBFF"/>
      </patternFill>
    </fill>
    <fill>
      <patternFill patternType="solid">
        <fgColor rgb="FFFCE4D6"/>
      </patternFill>
    </fill>
    <fill>
      <patternFill patternType="solid">
        <fgColor rgb="FFFFF2CC"/>
      </patternFill>
    </fill>
    <fill>
      <patternFill patternType="solid">
        <fgColor rgb="FFE2F0D9"/>
      </patternFill>
    </fill>
    <fill>
      <patternFill patternType="solid">
        <fgColor rgb="FFDDEBF7"/>
      </patternFill>
    </fill>
    <fill>
      <patternFill patternType="solid">
        <fgColor rgb="FFF3F7FB"/>
      </patternFill>
    </fill>
    <fill>
      <patternFill patternType="solid">
        <fgColor rgb="FF0F6B78"/>
      </patternFill>
    </fill>
    <fill>
      <patternFill patternType="solid">
        <fgColor rgb="FFF8FAFC"/>
      </patternFill>
    </fill>
    <fill>
      <patternFill patternType="solid">
        <fgColor rgb="FFEAF1F8"/>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style="thin">
        <color rgb="FFBFBFBF"/>
      </right>
      <top/>
      <bottom/>
      <diagonal/>
    </border>
    <border>
      <left style="thin">
        <color rgb="FFBFBFBF"/>
      </left>
      <right/>
      <top/>
      <bottom/>
      <diagonal/>
    </border>
    <border>
      <left/>
      <right/>
      <top/>
      <bottom style="medium">
        <color rgb="FF17365D"/>
      </bottom>
      <diagonal/>
    </border>
    <border>
      <left/>
      <right/>
      <top/>
      <bottom style="thin">
        <color rgb="FFD9E1F2"/>
      </bottom>
      <diagonal/>
    </border>
    <border>
      <left/>
      <right/>
      <top/>
      <bottom style="hair">
        <color rgb="FFD9E2F3"/>
      </bottom>
      <diagonal/>
    </border>
    <border>
      <left/>
      <right/>
      <top/>
      <bottom style="hair">
        <color rgb="FFD9E2F3"/>
      </bottom>
      <diagonal/>
    </border>
    <border>
      <left/>
      <right/>
      <top/>
      <bottom style="hair">
        <color rgb="FFD9E2F3"/>
      </bottom>
      <diagonal/>
    </border>
  </borders>
  <cellStyleXfs count="2">
    <xf numFmtId="0" fontId="0" fillId="0" borderId="0"/>
    <xf numFmtId="43" fontId="10" fillId="0" borderId="0"/>
  </cellStyleXfs>
  <cellXfs count="120">
    <xf numFmtId="0" fontId="0" fillId="0" borderId="0" xfId="0"/>
    <xf numFmtId="0" fontId="1" fillId="0" borderId="0" xfId="0" applyFont="1"/>
    <xf numFmtId="0" fontId="2" fillId="2" borderId="0" xfId="0" applyFont="1" applyFill="1"/>
    <xf numFmtId="0" fontId="3" fillId="2" borderId="0" xfId="0" applyFont="1" applyFill="1"/>
    <xf numFmtId="0" fontId="4" fillId="0" borderId="0" xfId="0" applyFont="1" applyAlignment="1">
      <alignment vertical="top" wrapText="1"/>
    </xf>
    <xf numFmtId="0" fontId="3" fillId="0" borderId="0" xfId="0" applyFont="1" applyAlignment="1">
      <alignment vertical="top" wrapText="1"/>
    </xf>
    <xf numFmtId="0" fontId="5" fillId="2" borderId="1" xfId="0" applyFont="1" applyFill="1" applyBorder="1" applyAlignment="1">
      <alignment horizontal="center" vertical="center" wrapText="1"/>
    </xf>
    <xf numFmtId="164" fontId="3" fillId="0" borderId="0" xfId="0" applyNumberFormat="1" applyFont="1"/>
    <xf numFmtId="0" fontId="3" fillId="0" borderId="0" xfId="0" applyFont="1"/>
    <xf numFmtId="3" fontId="3" fillId="0" borderId="0" xfId="0" applyNumberFormat="1" applyFont="1"/>
    <xf numFmtId="10" fontId="3" fillId="0" borderId="0" xfId="0" applyNumberFormat="1" applyFont="1"/>
    <xf numFmtId="4" fontId="3" fillId="0" borderId="0" xfId="0" applyNumberFormat="1" applyFont="1"/>
    <xf numFmtId="2" fontId="3" fillId="0" borderId="0" xfId="0" applyNumberFormat="1" applyFont="1"/>
    <xf numFmtId="0" fontId="6" fillId="0" borderId="0" xfId="0" applyFont="1"/>
    <xf numFmtId="0" fontId="3" fillId="0" borderId="1" xfId="0" applyFont="1" applyBorder="1"/>
    <xf numFmtId="3" fontId="3" fillId="0" borderId="1" xfId="0" applyNumberFormat="1" applyFont="1" applyBorder="1"/>
    <xf numFmtId="164" fontId="3" fillId="0" borderId="1" xfId="0" applyNumberFormat="1" applyFont="1" applyBorder="1"/>
    <xf numFmtId="0" fontId="7" fillId="0" borderId="0" xfId="0" applyFont="1"/>
    <xf numFmtId="0" fontId="4" fillId="0" borderId="1" xfId="0" applyFont="1" applyBorder="1"/>
    <xf numFmtId="0" fontId="3" fillId="0" borderId="1" xfId="0" applyFont="1" applyBorder="1" applyAlignment="1">
      <alignment vertical="top" wrapText="1"/>
    </xf>
    <xf numFmtId="0" fontId="8" fillId="0" borderId="0" xfId="0" applyFont="1"/>
    <xf numFmtId="0" fontId="3" fillId="3" borderId="1" xfId="0" applyFont="1" applyFill="1" applyBorder="1"/>
    <xf numFmtId="165" fontId="3" fillId="3" borderId="1" xfId="0" applyNumberFormat="1" applyFont="1" applyFill="1" applyBorder="1"/>
    <xf numFmtId="0" fontId="4" fillId="0" borderId="0" xfId="0" applyFont="1"/>
    <xf numFmtId="0" fontId="3" fillId="3" borderId="1" xfId="0" applyFont="1" applyFill="1" applyBorder="1" applyAlignment="1">
      <alignment vertical="top" wrapText="1"/>
    </xf>
    <xf numFmtId="0" fontId="9" fillId="0" borderId="0" xfId="0" applyFont="1"/>
    <xf numFmtId="14" fontId="5" fillId="2" borderId="1" xfId="0" applyNumberFormat="1" applyFont="1" applyFill="1" applyBorder="1" applyAlignment="1">
      <alignment horizontal="center" vertical="center" wrapText="1"/>
    </xf>
    <xf numFmtId="14" fontId="3" fillId="0" borderId="0" xfId="0" applyNumberFormat="1" applyFont="1"/>
    <xf numFmtId="14" fontId="0" fillId="0" borderId="0" xfId="0" applyNumberFormat="1"/>
    <xf numFmtId="0" fontId="5" fillId="2" borderId="2" xfId="0" applyFont="1" applyFill="1" applyBorder="1" applyAlignment="1">
      <alignment horizontal="center" vertical="center" wrapText="1"/>
    </xf>
    <xf numFmtId="2" fontId="5" fillId="2" borderId="1" xfId="0" applyNumberFormat="1" applyFont="1" applyFill="1" applyBorder="1" applyAlignment="1">
      <alignment horizontal="center" vertical="center" wrapText="1"/>
    </xf>
    <xf numFmtId="2" fontId="0" fillId="0" borderId="0" xfId="0" applyNumberFormat="1"/>
    <xf numFmtId="4" fontId="0" fillId="0" borderId="0" xfId="0" applyNumberFormat="1"/>
    <xf numFmtId="10" fontId="0" fillId="0" borderId="0" xfId="0" applyNumberFormat="1"/>
    <xf numFmtId="8" fontId="3" fillId="0" borderId="0" xfId="0" applyNumberFormat="1" applyFont="1"/>
    <xf numFmtId="10" fontId="5" fillId="2"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10" fontId="0" fillId="4" borderId="0" xfId="0" applyNumberFormat="1" applyFill="1"/>
    <xf numFmtId="2" fontId="0" fillId="4" borderId="0" xfId="0" applyNumberFormat="1" applyFill="1"/>
    <xf numFmtId="43" fontId="0" fillId="0" borderId="0" xfId="1" applyFont="1"/>
    <xf numFmtId="10" fontId="3" fillId="3" borderId="1" xfId="0" applyNumberFormat="1" applyFont="1" applyFill="1" applyBorder="1"/>
    <xf numFmtId="0" fontId="0" fillId="0" borderId="0" xfId="0" applyAlignment="1">
      <alignment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3" fillId="3" borderId="0" xfId="0" applyFont="1" applyFill="1" applyAlignment="1">
      <alignment vertical="top" wrapText="1"/>
    </xf>
    <xf numFmtId="0" fontId="11" fillId="8" borderId="5" xfId="0" applyFont="1" applyFill="1" applyBorder="1" applyAlignment="1">
      <alignment vertical="center" wrapText="1"/>
    </xf>
    <xf numFmtId="10" fontId="11" fillId="8" borderId="5" xfId="0" applyNumberFormat="1" applyFont="1" applyFill="1" applyBorder="1" applyAlignment="1">
      <alignment vertical="center" wrapText="1"/>
    </xf>
    <xf numFmtId="0" fontId="3" fillId="10" borderId="6" xfId="0" applyFont="1" applyFill="1" applyBorder="1" applyAlignment="1">
      <alignment vertical="top"/>
    </xf>
    <xf numFmtId="0" fontId="3" fillId="10" borderId="6" xfId="0" applyFont="1" applyFill="1" applyBorder="1" applyAlignment="1">
      <alignment vertical="top" wrapText="1"/>
    </xf>
    <xf numFmtId="167" fontId="3" fillId="10" borderId="6" xfId="0" applyNumberFormat="1" applyFont="1" applyFill="1" applyBorder="1" applyAlignment="1">
      <alignment vertical="top"/>
    </xf>
    <xf numFmtId="10" fontId="3" fillId="10" borderId="6" xfId="0" applyNumberFormat="1" applyFont="1" applyFill="1" applyBorder="1" applyAlignment="1">
      <alignment vertical="top"/>
    </xf>
    <xf numFmtId="0" fontId="3" fillId="11" borderId="6" xfId="0" applyFont="1" applyFill="1" applyBorder="1" applyAlignment="1">
      <alignment vertical="top"/>
    </xf>
    <xf numFmtId="0" fontId="3" fillId="11" borderId="6" xfId="0" applyFont="1" applyFill="1" applyBorder="1" applyAlignment="1">
      <alignment vertical="top" wrapText="1"/>
    </xf>
    <xf numFmtId="167" fontId="3" fillId="11" borderId="6" xfId="0" applyNumberFormat="1" applyFont="1" applyFill="1" applyBorder="1" applyAlignment="1">
      <alignment vertical="top"/>
    </xf>
    <xf numFmtId="10" fontId="3" fillId="11" borderId="6" xfId="0" applyNumberFormat="1" applyFont="1" applyFill="1" applyBorder="1" applyAlignment="1">
      <alignment vertical="top"/>
    </xf>
    <xf numFmtId="0" fontId="3" fillId="12" borderId="6" xfId="0" applyFont="1" applyFill="1" applyBorder="1" applyAlignment="1">
      <alignment vertical="top"/>
    </xf>
    <xf numFmtId="0" fontId="3" fillId="12" borderId="6" xfId="0" applyFont="1" applyFill="1" applyBorder="1" applyAlignment="1">
      <alignment vertical="top" wrapText="1"/>
    </xf>
    <xf numFmtId="167" fontId="3" fillId="12" borderId="6" xfId="0" applyNumberFormat="1" applyFont="1" applyFill="1" applyBorder="1" applyAlignment="1">
      <alignment vertical="top"/>
    </xf>
    <xf numFmtId="10" fontId="3" fillId="12" borderId="6" xfId="0" applyNumberFormat="1" applyFont="1" applyFill="1" applyBorder="1" applyAlignment="1">
      <alignment vertical="top"/>
    </xf>
    <xf numFmtId="0" fontId="4" fillId="12" borderId="6" xfId="0" applyFont="1" applyFill="1" applyBorder="1" applyAlignment="1">
      <alignment vertical="top"/>
    </xf>
    <xf numFmtId="0" fontId="3" fillId="13" borderId="6" xfId="0" applyFont="1" applyFill="1" applyBorder="1" applyAlignment="1">
      <alignment vertical="top"/>
    </xf>
    <xf numFmtId="0" fontId="3" fillId="13" borderId="6" xfId="0" applyFont="1" applyFill="1" applyBorder="1" applyAlignment="1">
      <alignment vertical="top" wrapText="1"/>
    </xf>
    <xf numFmtId="167" fontId="3" fillId="13" borderId="6" xfId="0" applyNumberFormat="1" applyFont="1" applyFill="1" applyBorder="1" applyAlignment="1">
      <alignment vertical="top"/>
    </xf>
    <xf numFmtId="10" fontId="3" fillId="13" borderId="6" xfId="0" applyNumberFormat="1" applyFont="1" applyFill="1" applyBorder="1" applyAlignment="1">
      <alignment vertical="top"/>
    </xf>
    <xf numFmtId="0" fontId="11" fillId="8" borderId="5" xfId="0" pivotButton="1" applyFont="1" applyFill="1" applyBorder="1" applyAlignment="1">
      <alignment vertical="center" wrapText="1"/>
    </xf>
    <xf numFmtId="43" fontId="11" fillId="8" borderId="5" xfId="1" applyFont="1" applyFill="1" applyBorder="1" applyAlignment="1">
      <alignment vertical="center" wrapText="1"/>
    </xf>
    <xf numFmtId="167" fontId="0" fillId="0" borderId="0" xfId="0" applyNumberFormat="1"/>
    <xf numFmtId="0" fontId="13" fillId="8" borderId="0" xfId="0" applyFont="1" applyFill="1"/>
    <xf numFmtId="0" fontId="0" fillId="8" borderId="0" xfId="0" applyFill="1"/>
    <xf numFmtId="0" fontId="0" fillId="9" borderId="6" xfId="0" applyFill="1" applyBorder="1" applyAlignment="1">
      <alignment vertical="top"/>
    </xf>
    <xf numFmtId="167" fontId="0" fillId="9" borderId="6" xfId="0" applyNumberFormat="1" applyFill="1" applyBorder="1" applyAlignment="1">
      <alignment vertical="top"/>
    </xf>
    <xf numFmtId="3" fontId="0" fillId="9" borderId="6" xfId="0" applyNumberFormat="1" applyFill="1" applyBorder="1" applyAlignment="1">
      <alignment vertical="top"/>
    </xf>
    <xf numFmtId="10" fontId="0" fillId="9" borderId="6" xfId="0" applyNumberFormat="1" applyFill="1" applyBorder="1" applyAlignment="1">
      <alignment vertical="top"/>
    </xf>
    <xf numFmtId="3" fontId="0" fillId="9" borderId="6" xfId="0" applyNumberFormat="1" applyFill="1" applyBorder="1" applyAlignment="1">
      <alignment vertical="top" wrapText="1"/>
    </xf>
    <xf numFmtId="0" fontId="0" fillId="0" borderId="6" xfId="0" applyBorder="1" applyAlignment="1">
      <alignment vertical="top"/>
    </xf>
    <xf numFmtId="167" fontId="0" fillId="0" borderId="6" xfId="0" applyNumberFormat="1" applyBorder="1" applyAlignment="1">
      <alignment vertical="top"/>
    </xf>
    <xf numFmtId="3" fontId="0" fillId="0" borderId="6" xfId="0" applyNumberFormat="1" applyBorder="1" applyAlignment="1">
      <alignment vertical="top"/>
    </xf>
    <xf numFmtId="10" fontId="0" fillId="0" borderId="6" xfId="0" applyNumberFormat="1" applyBorder="1" applyAlignment="1">
      <alignment vertical="top"/>
    </xf>
    <xf numFmtId="3" fontId="0" fillId="0" borderId="6" xfId="0" applyNumberFormat="1" applyBorder="1" applyAlignment="1">
      <alignment vertical="top" wrapText="1"/>
    </xf>
    <xf numFmtId="167" fontId="0" fillId="9" borderId="6" xfId="0" applyNumberFormat="1" applyFill="1" applyBorder="1" applyAlignment="1">
      <alignment vertical="top" wrapText="1"/>
    </xf>
    <xf numFmtId="167" fontId="0" fillId="0" borderId="6" xfId="0" applyNumberFormat="1" applyBorder="1" applyAlignment="1">
      <alignment vertical="top" wrapText="1"/>
    </xf>
    <xf numFmtId="10" fontId="0" fillId="9" borderId="6" xfId="0" applyNumberFormat="1" applyFill="1" applyBorder="1" applyAlignment="1">
      <alignment vertical="top" wrapText="1"/>
    </xf>
    <xf numFmtId="10" fontId="0" fillId="0" borderId="6" xfId="0" applyNumberFormat="1" applyBorder="1" applyAlignment="1">
      <alignment vertical="top" wrapText="1"/>
    </xf>
    <xf numFmtId="0" fontId="14" fillId="0" borderId="0" xfId="0" applyFont="1"/>
    <xf numFmtId="0" fontId="11" fillId="15" borderId="0" xfId="0" applyFont="1" applyFill="1"/>
    <xf numFmtId="0" fontId="11" fillId="8" borderId="0" xfId="0" applyFont="1" applyFill="1" applyAlignment="1">
      <alignment vertical="center"/>
    </xf>
    <xf numFmtId="0" fontId="17" fillId="6" borderId="7" xfId="0" applyFont="1" applyFill="1" applyBorder="1" applyAlignment="1">
      <alignment horizontal="left"/>
    </xf>
    <xf numFmtId="0" fontId="21" fillId="16" borderId="0" xfId="0" applyFont="1" applyFill="1" applyAlignment="1">
      <alignment vertical="center"/>
    </xf>
    <xf numFmtId="168" fontId="21" fillId="16" borderId="0" xfId="0" applyNumberFormat="1" applyFont="1" applyFill="1" applyAlignment="1">
      <alignment vertical="center"/>
    </xf>
    <xf numFmtId="0" fontId="18" fillId="7" borderId="7" xfId="0" applyFont="1" applyFill="1" applyBorder="1" applyAlignment="1">
      <alignment horizontal="left"/>
    </xf>
    <xf numFmtId="0" fontId="0" fillId="0" borderId="0" xfId="0" applyAlignment="1">
      <alignment vertical="center"/>
    </xf>
    <xf numFmtId="0" fontId="11" fillId="8" borderId="7" xfId="0" applyFont="1" applyFill="1" applyBorder="1" applyAlignment="1">
      <alignment horizontal="center"/>
    </xf>
    <xf numFmtId="0" fontId="21" fillId="16" borderId="7" xfId="0" applyFont="1" applyFill="1" applyBorder="1"/>
    <xf numFmtId="166" fontId="21" fillId="16" borderId="7" xfId="0" applyNumberFormat="1" applyFont="1" applyFill="1" applyBorder="1"/>
    <xf numFmtId="10" fontId="21" fillId="16" borderId="7" xfId="0" applyNumberFormat="1" applyFont="1" applyFill="1" applyBorder="1"/>
    <xf numFmtId="169" fontId="21" fillId="16" borderId="7" xfId="0" applyNumberFormat="1" applyFont="1" applyFill="1" applyBorder="1"/>
    <xf numFmtId="0" fontId="21" fillId="17" borderId="7" xfId="0" applyFont="1" applyFill="1" applyBorder="1"/>
    <xf numFmtId="166" fontId="21" fillId="17" borderId="7" xfId="0" applyNumberFormat="1" applyFont="1" applyFill="1" applyBorder="1"/>
    <xf numFmtId="10" fontId="21" fillId="17" borderId="7" xfId="0" applyNumberFormat="1" applyFont="1" applyFill="1" applyBorder="1"/>
    <xf numFmtId="169" fontId="21" fillId="17" borderId="7" xfId="0" applyNumberFormat="1" applyFont="1" applyFill="1" applyBorder="1"/>
    <xf numFmtId="0" fontId="3" fillId="11" borderId="0" xfId="0" applyFont="1" applyFill="1" applyAlignment="1">
      <alignment vertical="top" wrapText="1"/>
    </xf>
    <xf numFmtId="0" fontId="3" fillId="11" borderId="2" xfId="0" applyFont="1" applyFill="1" applyBorder="1" applyAlignment="1">
      <alignment vertical="top" wrapText="1"/>
    </xf>
    <xf numFmtId="0" fontId="15" fillId="5" borderId="9" xfId="0" applyFont="1" applyFill="1" applyBorder="1" applyAlignment="1">
      <alignment vertical="center"/>
    </xf>
    <xf numFmtId="0" fontId="0" fillId="0" borderId="8" xfId="0" applyBorder="1"/>
    <xf numFmtId="3" fontId="20" fillId="14" borderId="9" xfId="0" applyNumberFormat="1" applyFont="1" applyFill="1" applyBorder="1" applyAlignment="1">
      <alignment horizontal="center" vertical="center"/>
    </xf>
    <xf numFmtId="0" fontId="0" fillId="0" borderId="0" xfId="0"/>
    <xf numFmtId="0" fontId="19" fillId="8" borderId="9" xfId="0" applyFont="1" applyFill="1" applyBorder="1" applyAlignment="1">
      <alignment horizontal="center" vertical="center"/>
    </xf>
    <xf numFmtId="166" fontId="20" fillId="14" borderId="9" xfId="0" applyNumberFormat="1" applyFont="1" applyFill="1" applyBorder="1" applyAlignment="1">
      <alignment horizontal="center" vertical="center"/>
    </xf>
    <xf numFmtId="170" fontId="20" fillId="14" borderId="9" xfId="0" applyNumberFormat="1" applyFont="1" applyFill="1" applyBorder="1" applyAlignment="1">
      <alignment horizontal="center" vertical="center"/>
    </xf>
    <xf numFmtId="0" fontId="16" fillId="0" borderId="9" xfId="0" applyFont="1" applyBorder="1"/>
    <xf numFmtId="0" fontId="23" fillId="0" borderId="9" xfId="0" applyFont="1" applyBorder="1"/>
    <xf numFmtId="169" fontId="20" fillId="14" borderId="9" xfId="0" applyNumberFormat="1" applyFont="1" applyFill="1" applyBorder="1" applyAlignment="1">
      <alignment horizontal="center" vertical="center"/>
    </xf>
    <xf numFmtId="10" fontId="20" fillId="14" borderId="9" xfId="0" applyNumberFormat="1" applyFont="1" applyFill="1" applyBorder="1" applyAlignment="1">
      <alignment horizontal="center" vertical="center"/>
    </xf>
    <xf numFmtId="0" fontId="22" fillId="15" borderId="9" xfId="0" applyFont="1" applyFill="1" applyBorder="1"/>
    <xf numFmtId="0" fontId="0" fillId="0" borderId="0" xfId="0" applyAlignment="1">
      <alignment vertical="top" wrapText="1"/>
    </xf>
    <xf numFmtId="0" fontId="0" fillId="0" borderId="0" xfId="0" applyAlignment="1">
      <alignment wrapText="1"/>
    </xf>
    <xf numFmtId="0" fontId="12" fillId="0" borderId="0" xfId="0" applyFont="1"/>
  </cellXfs>
  <cellStyles count="2">
    <cellStyle name="Comma" xfId="1" builtinId="3"/>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Weekly Spend and Sales</a:t>
            </a:r>
          </a:p>
        </c:rich>
      </c:tx>
      <c:overlay val="1"/>
    </c:title>
    <c:autoTitleDeleted val="0"/>
    <c:plotArea>
      <c:layout/>
      <c:lineChart>
        <c:grouping val="standard"/>
        <c:varyColors val="1"/>
        <c:ser>
          <c:idx val="0"/>
          <c:order val="0"/>
          <c:tx>
            <c:strRef>
              <c:f>Analysis!$C$61</c:f>
              <c:strCache>
                <c:ptCount val="1"/>
                <c:pt idx="0">
                  <c:v>Spend (₹)</c:v>
                </c:pt>
              </c:strCache>
            </c:strRef>
          </c:tx>
          <c:spPr>
            <a:ln>
              <a:prstDash val="solid"/>
            </a:ln>
          </c:spPr>
          <c:marker>
            <c:symbol val="none"/>
          </c:marker>
          <c:cat>
            <c:strRef>
              <c:f>Analysis!$A$62:$A$65</c:f>
              <c:strCache>
                <c:ptCount val="4"/>
                <c:pt idx="0">
                  <c:v>Week 1</c:v>
                </c:pt>
                <c:pt idx="1">
                  <c:v>Week 2</c:v>
                </c:pt>
                <c:pt idx="2">
                  <c:v>Week 3</c:v>
                </c:pt>
                <c:pt idx="3">
                  <c:v>Week 4</c:v>
                </c:pt>
              </c:strCache>
            </c:strRef>
          </c:cat>
          <c:val>
            <c:numRef>
              <c:f>Analysis!$C$62:$C$65</c:f>
              <c:numCache>
                <c:formatCode>\₹#,##0.00;[Red]\(\₹#,##0.00\)</c:formatCode>
                <c:ptCount val="4"/>
                <c:pt idx="0">
                  <c:v>37578.92</c:v>
                </c:pt>
                <c:pt idx="1">
                  <c:v>38546.129999999997</c:v>
                </c:pt>
                <c:pt idx="2">
                  <c:v>42275.68</c:v>
                </c:pt>
                <c:pt idx="3">
                  <c:v>43970.92</c:v>
                </c:pt>
              </c:numCache>
            </c:numRef>
          </c:val>
          <c:smooth val="1"/>
          <c:extLst>
            <c:ext xmlns:c16="http://schemas.microsoft.com/office/drawing/2014/chart" uri="{C3380CC4-5D6E-409C-BE32-E72D297353CC}">
              <c16:uniqueId val="{00000000-F3A4-43EC-B085-BE5294366C5D}"/>
            </c:ext>
          </c:extLst>
        </c:ser>
        <c:ser>
          <c:idx val="1"/>
          <c:order val="1"/>
          <c:tx>
            <c:strRef>
              <c:f>Analysis!$D$61</c:f>
              <c:strCache>
                <c:ptCount val="1"/>
                <c:pt idx="0">
                  <c:v>Sales (₹)</c:v>
                </c:pt>
              </c:strCache>
            </c:strRef>
          </c:tx>
          <c:spPr>
            <a:ln>
              <a:prstDash val="solid"/>
            </a:ln>
          </c:spPr>
          <c:marker>
            <c:symbol val="none"/>
          </c:marker>
          <c:cat>
            <c:strRef>
              <c:f>Analysis!$A$62:$A$65</c:f>
              <c:strCache>
                <c:ptCount val="4"/>
                <c:pt idx="0">
                  <c:v>Week 1</c:v>
                </c:pt>
                <c:pt idx="1">
                  <c:v>Week 2</c:v>
                </c:pt>
                <c:pt idx="2">
                  <c:v>Week 3</c:v>
                </c:pt>
                <c:pt idx="3">
                  <c:v>Week 4</c:v>
                </c:pt>
              </c:strCache>
            </c:strRef>
          </c:cat>
          <c:val>
            <c:numRef>
              <c:f>Analysis!$D$62:$D$65</c:f>
              <c:numCache>
                <c:formatCode>\₹#,##0.00;[Red]\(\₹#,##0.00\)</c:formatCode>
                <c:ptCount val="4"/>
                <c:pt idx="0">
                  <c:v>114493</c:v>
                </c:pt>
                <c:pt idx="1">
                  <c:v>127310</c:v>
                </c:pt>
                <c:pt idx="2">
                  <c:v>142153</c:v>
                </c:pt>
                <c:pt idx="3">
                  <c:v>109907</c:v>
                </c:pt>
              </c:numCache>
            </c:numRef>
          </c:val>
          <c:smooth val="1"/>
          <c:extLst>
            <c:ext xmlns:c16="http://schemas.microsoft.com/office/drawing/2014/chart" uri="{C3380CC4-5D6E-409C-BE32-E72D297353CC}">
              <c16:uniqueId val="{00000001-F3A4-43EC-B085-BE5294366C5D}"/>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Week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t>
                </a:r>
              </a:p>
            </c:rich>
          </c:tx>
          <c:overlay val="1"/>
        </c:title>
        <c:numFmt formatCode="\₹#,##0.00;[Red]\(\₹#,##0.0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Weekly Spend vs Sales</a:t>
            </a:r>
          </a:p>
        </c:rich>
      </c:tx>
      <c:overlay val="1"/>
    </c:title>
    <c:autoTitleDeleted val="0"/>
    <c:plotArea>
      <c:layout/>
      <c:lineChart>
        <c:grouping val="standard"/>
        <c:varyColors val="1"/>
        <c:ser>
          <c:idx val="0"/>
          <c:order val="0"/>
          <c:tx>
            <c:strRef>
              <c:f>Dashboard!$O$4</c:f>
              <c:strCache>
                <c:ptCount val="1"/>
                <c:pt idx="0">
                  <c:v>Spend (₹)</c:v>
                </c:pt>
              </c:strCache>
            </c:strRef>
          </c:tx>
          <c:spPr>
            <a:ln>
              <a:prstDash val="solid"/>
            </a:ln>
          </c:spPr>
          <c:marker>
            <c:symbol val="none"/>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Dashboard!$N$5:$N$8</c:f>
              <c:numCache>
                <c:formatCode>General</c:formatCode>
                <c:ptCount val="4"/>
                <c:pt idx="0">
                  <c:v>1</c:v>
                </c:pt>
                <c:pt idx="1">
                  <c:v>2</c:v>
                </c:pt>
                <c:pt idx="2">
                  <c:v>3</c:v>
                </c:pt>
                <c:pt idx="3">
                  <c:v>4</c:v>
                </c:pt>
              </c:numCache>
            </c:numRef>
          </c:cat>
          <c:val>
            <c:numRef>
              <c:f>Dashboard!$O$5:$O$8</c:f>
              <c:numCache>
                <c:formatCode>\₹#,##0</c:formatCode>
                <c:ptCount val="4"/>
                <c:pt idx="0">
                  <c:v>4163.1500000000005</c:v>
                </c:pt>
                <c:pt idx="1">
                  <c:v>4226.7400000000007</c:v>
                </c:pt>
                <c:pt idx="2">
                  <c:v>3985.0900000000011</c:v>
                </c:pt>
                <c:pt idx="3">
                  <c:v>2993.2300000000005</c:v>
                </c:pt>
              </c:numCache>
            </c:numRef>
          </c:val>
          <c:smooth val="1"/>
          <c:extLst>
            <c:ext xmlns:c16="http://schemas.microsoft.com/office/drawing/2014/chart" uri="{C3380CC4-5D6E-409C-BE32-E72D297353CC}">
              <c16:uniqueId val="{00000000-7BA5-4AF9-AF30-6C9645E59B58}"/>
            </c:ext>
          </c:extLst>
        </c:ser>
        <c:ser>
          <c:idx val="1"/>
          <c:order val="1"/>
          <c:tx>
            <c:strRef>
              <c:f>Dashboard!$P$4</c:f>
              <c:strCache>
                <c:ptCount val="1"/>
                <c:pt idx="0">
                  <c:v>Sales (₹)</c:v>
                </c:pt>
              </c:strCache>
            </c:strRef>
          </c:tx>
          <c:spPr>
            <a:ln>
              <a:prstDash val="solid"/>
            </a:ln>
          </c:spPr>
          <c:marker>
            <c:symbol val="none"/>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Dashboard!$N$5:$N$8</c:f>
              <c:numCache>
                <c:formatCode>General</c:formatCode>
                <c:ptCount val="4"/>
                <c:pt idx="0">
                  <c:v>1</c:v>
                </c:pt>
                <c:pt idx="1">
                  <c:v>2</c:v>
                </c:pt>
                <c:pt idx="2">
                  <c:v>3</c:v>
                </c:pt>
                <c:pt idx="3">
                  <c:v>4</c:v>
                </c:pt>
              </c:numCache>
            </c:numRef>
          </c:cat>
          <c:val>
            <c:numRef>
              <c:f>Dashboard!$P$5:$P$8</c:f>
              <c:numCache>
                <c:formatCode>\₹#,##0</c:formatCode>
                <c:ptCount val="4"/>
                <c:pt idx="0">
                  <c:v>12419</c:v>
                </c:pt>
                <c:pt idx="1">
                  <c:v>9807</c:v>
                </c:pt>
                <c:pt idx="2">
                  <c:v>6843</c:v>
                </c:pt>
                <c:pt idx="3">
                  <c:v>8560</c:v>
                </c:pt>
              </c:numCache>
            </c:numRef>
          </c:val>
          <c:smooth val="1"/>
          <c:extLst>
            <c:ext xmlns:c16="http://schemas.microsoft.com/office/drawing/2014/chart" uri="{C3380CC4-5D6E-409C-BE32-E72D297353CC}">
              <c16:uniqueId val="{00000001-7BA5-4AF9-AF30-6C9645E59B58}"/>
            </c:ext>
          </c:extLst>
        </c:ser>
        <c:dLbls>
          <c:dLblPos val="b"/>
          <c:showLegendKey val="0"/>
          <c:showVal val="1"/>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IN"/>
                  <a:t>Week</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Spend by Match Type</a:t>
            </a:r>
          </a:p>
        </c:rich>
      </c:tx>
      <c:overlay val="1"/>
    </c:title>
    <c:autoTitleDeleted val="0"/>
    <c:plotArea>
      <c:layout/>
      <c:barChart>
        <c:barDir val="bar"/>
        <c:grouping val="clustered"/>
        <c:varyColors val="1"/>
        <c:ser>
          <c:idx val="0"/>
          <c:order val="0"/>
          <c:tx>
            <c:strRef>
              <c:f>Dashboard!$O$12</c:f>
              <c:strCache>
                <c:ptCount val="1"/>
                <c:pt idx="0">
                  <c:v>Spend (₹)</c:v>
                </c:pt>
              </c:strCache>
            </c:strRef>
          </c:tx>
          <c:spPr>
            <a:ln>
              <a:prstDash val="solid"/>
            </a:ln>
          </c:spPr>
          <c:invertIfNegative val="1"/>
          <c:cat>
            <c:strRef>
              <c:f>Dashboard!$N$13:$N$17</c:f>
              <c:strCache>
                <c:ptCount val="5"/>
                <c:pt idx="0">
                  <c:v>AUTO</c:v>
                </c:pt>
                <c:pt idx="1">
                  <c:v>BROAD</c:v>
                </c:pt>
                <c:pt idx="2">
                  <c:v>EXACT</c:v>
                </c:pt>
                <c:pt idx="3">
                  <c:v>PHRASE</c:v>
                </c:pt>
                <c:pt idx="4">
                  <c:v>PRODUCT</c:v>
                </c:pt>
              </c:strCache>
            </c:strRef>
          </c:cat>
          <c:val>
            <c:numRef>
              <c:f>Dashboard!$O$13:$O$17</c:f>
              <c:numCache>
                <c:formatCode>\₹#,##0</c:formatCode>
                <c:ptCount val="5"/>
                <c:pt idx="0">
                  <c:v>4226.7400000000007</c:v>
                </c:pt>
                <c:pt idx="1">
                  <c:v>0</c:v>
                </c:pt>
                <c:pt idx="2">
                  <c:v>0</c:v>
                </c:pt>
                <c:pt idx="3">
                  <c:v>0</c:v>
                </c:pt>
                <c:pt idx="4">
                  <c:v>0</c:v>
                </c:pt>
              </c:numCache>
            </c:numRef>
          </c:val>
          <c:extLst>
            <c:ext xmlns:c16="http://schemas.microsoft.com/office/drawing/2014/chart" uri="{C3380CC4-5D6E-409C-BE32-E72D297353CC}">
              <c16:uniqueId val="{00000000-750D-4481-BE6B-6ECABF262EA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Spend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Match Type</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8</xdr:col>
      <xdr:colOff>0</xdr:colOff>
      <xdr:row>58</xdr:row>
      <xdr:rowOff>0</xdr:rowOff>
    </xdr:from>
    <xdr:ext cx="5040000" cy="270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18</xdr:row>
      <xdr:rowOff>0</xdr:rowOff>
    </xdr:from>
    <xdr:ext cx="4860000" cy="2628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18</xdr:row>
      <xdr:rowOff>0</xdr:rowOff>
    </xdr:from>
    <xdr:ext cx="4140000" cy="2628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Chauhan" refreshedDate="46306.631607060182" createdVersion="8" refreshedVersion="8" minRefreshableVersion="3" recordCount="2999" xr:uid="{00000000-000A-0000-FFFF-FFFF09000000}">
  <cacheSource type="worksheet">
    <worksheetSource ref="A1:AG3000" sheet="clean_data"/>
  </cacheSource>
  <cacheFields count="33">
    <cacheField name="Date" numFmtId="14">
      <sharedItems containsSemiMixedTypes="0" containsNonDate="0" containsDate="1" containsString="0" minDate="2026-09-01T00:00:00" maxDate="2026-09-29T00:00:00"/>
    </cacheField>
    <cacheField name="Campaign Name" numFmtId="0">
      <sharedItems containsBlank="1" count="13">
        <s v="SP | Auto | Face Care"/>
        <s v="SP | Auto | Body &amp; Hair"/>
        <s v="SP | Manual | Masks &amp; Gels | Broad"/>
        <s v="SP | Manual | Face Serums | Exact"/>
        <s v="SP | Manual | Face Serums | Broad"/>
        <s v="SP | Manual | Sunscreen | Phrase"/>
        <s v="SP | Manual | Skincare Essentials | Broad"/>
        <s v="SP | Brand Defence | Exact"/>
        <s v="SP | Manual | Hair Care | Phrase"/>
        <s v="SP | Manual | Body Care | Exact"/>
        <s v="SP | Product Targeting | Competitors"/>
        <s v="SP | Manual | Lips &amp; Eyes | Exact"/>
        <m/>
      </sharedItems>
    </cacheField>
    <cacheField name="Portfolio" numFmtId="0">
      <sharedItems/>
    </cacheField>
    <cacheField name="Campaign Status" numFmtId="0">
      <sharedItems/>
    </cacheField>
    <cacheField name="Ad Group" numFmtId="0">
      <sharedItems/>
    </cacheField>
    <cacheField name="Ad Format" numFmtId="0">
      <sharedItems/>
    </cacheField>
    <cacheField name="Targeting" numFmtId="0">
      <sharedItems/>
    </cacheField>
    <cacheField name="Match Type" numFmtId="0">
      <sharedItems count="5">
        <s v="AUTO"/>
        <s v="BROAD"/>
        <s v="EXACT"/>
        <s v="PHRASE"/>
        <s v="PRODUCT"/>
      </sharedItems>
    </cacheField>
    <cacheField name="Customer Search Term" numFmtId="0">
      <sharedItems count="528">
        <s v="best face serum vitamin c"/>
        <s v="niacinamide serum with vitamin e"/>
        <s v="organic niacinamide 10% serum"/>
        <s v="niacinamide 10% serum"/>
        <s v="organic gel moisturizer"/>
        <s v="face moisturizer"/>
        <s v="gel moisturizer"/>
        <s v="sunscreen spf 50"/>
        <s v="rose water toner"/>
        <s v="face cream for dogs"/>
        <s v="face toner price"/>
        <s v="body lotion for dry skin"/>
        <s v="veluna shea body lotion"/>
        <s v="baby lotion"/>
        <s v="body wash under 300"/>
        <s v="body wash"/>
        <s v="body wash for women under 300"/>
        <s v="body wash for women paraben free"/>
        <s v="onion hair oil"/>
        <s v="hair oil for hair growth"/>
        <s v="hair oil for hair growth for oily scalp"/>
        <s v="hair dryer"/>
        <s v="anti dandruff shampoo paraben free"/>
        <s v="face serum vitamin c pack of 2"/>
        <s v="vit c face serum"/>
        <s v="face serum vitamin c"/>
        <s v="niacinamide 10% serum under 300"/>
        <s v="niacinamide serum"/>
        <s v="hyaluronic acid serum for dry skin"/>
        <s v="hyaluronic serum"/>
        <s v="night cream for face"/>
        <s v="pureroots niacinamide 10% serum"/>
        <s v="best niacinamide 10% serum"/>
        <s v="face serum hyaluronic for daily use"/>
        <s v="face serum hyaluronic pack of 2"/>
        <s v="hyaluronic acid serum"/>
        <s v="spf 50 sunscreen for face for men"/>
        <s v="sunscreen for dry skin"/>
        <s v="sunscreen"/>
        <s v="spf 50 sunscreen for face"/>
        <s v="face moisturizer for teenagers"/>
        <s v="skin care course online"/>
        <s v="gel moisturizer for tan removal"/>
        <s v="face wash for dry skin"/>
        <s v="foaming face wash for summer"/>
        <s v="acne face wash"/>
        <s v="salicylic acid face wash for acne"/>
        <s v="auralis face serum vitamin c"/>
        <s v="salicylic face wash price"/>
        <s v="salicylic acid face wash for night use"/>
        <s v="ayurvedic rose water toner"/>
        <s v="rose water spray"/>
        <s v="face sheet mask for sensitive skin"/>
        <s v="free sample face cream"/>
        <s v="face sheet mask for night use"/>
        <s v="skinlore hair oil for hair growth"/>
        <s v="comb for men"/>
        <s v="hair oil for hair growth for hair growth"/>
        <s v="veluna shampoo for dandruff"/>
        <s v="dandruff shampoo"/>
        <s v="smoothening hair serum"/>
        <s v="dermavault hair serum for frizzy hair"/>
        <s v="smoothening hair serum for smooth hair"/>
        <s v="body wash fragrance free"/>
        <s v="shower gel"/>
        <s v="cracked heel cream"/>
        <s v="foot cream for kids"/>
        <s v="hand cream"/>
        <s v="moisturizing hand cream"/>
        <s v="hand cream for dry hands non sticky"/>
        <s v="ayurvedic moisturizing hand cream"/>
        <s v="b0uy3hj2k9"/>
        <s v="b0xanrgqoz"/>
        <s v="b0y9zbiy9g"/>
        <s v="b0q7ldyo0l"/>
        <s v="b0kz0mqav8"/>
        <s v="b0s40ccjfn"/>
        <s v="b0g26g1i7r"/>
        <s v="b0k1vxahqj"/>
        <s v="b0tkjhqzf8"/>
        <s v="b0kpjx3wru"/>
        <s v="b0wezftacn"/>
        <s v="b0ha6dl3dm"/>
        <s v="b0kht5rj8u"/>
        <s v="under eye cream"/>
        <s v="lip balm"/>
        <s v="lip sleeping mask"/>
        <s v="lip sleeping mask for winter"/>
        <s v="lip mask overnight"/>
        <s v="veluna spf 50 sunscreen for face"/>
        <s v="clay face mask"/>
        <s v="organic pure aloe vera gel"/>
        <s v="aloe vera gel"/>
        <s v="ayurvedic aloe vera gel"/>
        <s v="cream for baby rash"/>
        <s v="auralis face serum"/>
        <s v="auralis vit c face serum"/>
        <s v="auralis vitamin c serum"/>
        <s v="auralis sunscreen"/>
        <s v="auralis spf 50 sunscreen for face"/>
        <s v="auralis naturals"/>
        <s v="auralis face oil for glowing skin"/>
        <s v="auralis face oil"/>
        <s v="face moisturizer combo"/>
        <s v="sunglasses"/>
        <s v="spf 50 sunscreen for face dermatologist tested"/>
        <s v="face wash under 500"/>
        <s v="body wash gift set"/>
        <s v="hair oil for dry scalp"/>
        <s v="skinlore shampoo for dandruff"/>
        <s v="hyaluronic serum for women"/>
        <s v="hyaluronic serum for sensitive skin"/>
        <s v="retinol cream"/>
        <s v="10% niacinamide face serum"/>
        <s v="oil free moisturizer for women"/>
        <s v="sunscreen with tint for dry skin"/>
        <s v="solar panel"/>
        <s v="car sunshade"/>
        <s v="gel moisturizer dermatologist tested"/>
        <s v="face wash"/>
        <s v="face wash for oily skin for combination skin"/>
        <s v="face wash for oily skin"/>
        <s v="face serum vitamin c for winter"/>
        <s v="salicylic acid face wash"/>
        <s v="rose water toner for open pores"/>
        <s v="face toner pack of 2"/>
        <s v="rose water toner for sensitive skin"/>
        <s v="korean sheet mask"/>
        <s v="korean sheet mask combo"/>
        <s v="korean sheet mask under 500"/>
        <s v="sheet mask for acne"/>
        <s v="hair oil for kids"/>
        <s v="hair serum for frizzy hair for hair fall"/>
        <s v="smoothening hair serum for thinning hair"/>
        <s v="hair serum"/>
        <s v="shea body lotion paraben free"/>
        <s v="body lotion"/>
        <s v="body lotion for daily use"/>
        <s v="shea body lotion"/>
        <s v="body wash for women"/>
        <s v="body wash for women for stretch marks"/>
        <s v="b0450pvv5k"/>
        <s v="b0dnix2i0i"/>
        <s v="dark circles cream for beginners"/>
        <s v="tinted lip balm overnight"/>
        <s v="lip balm with shea butter"/>
        <s v="tinted lip balm for summer"/>
        <s v="tinted lip balm"/>
        <s v="tinted lip mask overnight"/>
        <s v="lip mask overnight for women"/>
        <s v="face pack for face"/>
        <s v="aloe vera gel for face paraben free"/>
        <s v="auralis sunscreen spf 50"/>
        <s v="auralis naturals sunscreen spf 50"/>
        <s v="auralis kumkumadi tailam"/>
        <s v="vit c face serum dermatologist tested"/>
        <s v="botanica nine niacinamide serum"/>
        <s v="oil free moisturizer for men"/>
        <s v="face cream wholesale"/>
        <s v="pureroots sunscreen"/>
        <s v="face wash for oily skin for women"/>
        <s v="face toner with vitamin e"/>
        <s v="face toner"/>
        <s v="body wash for women with shea butter"/>
        <s v="niacinamide 10% serum for face"/>
        <s v="retinol night cream"/>
        <s v="retinol night cream under 300"/>
        <s v="retinol night cream for women"/>
        <s v="night cream for face for dry skin"/>
        <s v="face serum vitamin c price"/>
        <s v="vit c face serum for sensitive skin"/>
        <s v="niacinamide serum for face"/>
        <s v="empty dropper bottle"/>
        <s v="sunscreen spf 50 pack of 2"/>
        <s v="sunscreen lightweight"/>
        <s v="sunscreen spf 50 for face"/>
        <s v="tinted sunscreen for men"/>
        <s v="tinted sunscreen"/>
        <s v="tinted sunscreen dermatologist tested"/>
        <s v="sunscreen with tint for kids"/>
        <s v="gel moisturizer for oily skin"/>
        <s v="foaming face wash for dark spots"/>
        <s v="rose water toner combo"/>
        <s v="ayurvedic onion hair oil"/>
        <s v="anti dandruff shampoo"/>
        <s v="shampoo for dandruff"/>
        <s v="hair colour dye black"/>
        <s v="anti dandruff shampoo for long hair"/>
        <s v="body lotion for dry skin for men and women"/>
        <s v="organic foot cream"/>
        <s v="foot cream"/>
        <s v="moisturizing hand cream pack of 2"/>
        <s v="hand cream for dry hands"/>
        <s v="b0p9o1icqm"/>
        <s v="natural lip balm spf"/>
        <s v="lip mask for pink lips"/>
        <s v="lip mask"/>
        <s v="botanica nine face pack"/>
        <s v="face pack"/>
        <s v="clay face mask paraben free"/>
        <s v="aloe vera gel for face"/>
        <s v="auralis naturals vitamin c serum"/>
        <s v="vitamin c serum for summer"/>
        <s v="vitamin c serum for sensitive skin"/>
        <s v="dermatologist near me"/>
        <s v="best niacinamide serum"/>
        <s v="niacinamide 10% serum for acne"/>
        <s v="10% niacinamide face serum for face"/>
        <s v="gel moisturizer combo"/>
        <s v="sunscreen for acne prone skin"/>
        <s v="spf 50 sunscreen for face price"/>
        <s v="organic sunscreen spf 50"/>
        <s v="rose water spray for dry skin"/>
        <s v="rose water spray for combination skin"/>
        <s v="pureroots shower gel"/>
        <s v="hair oil"/>
        <s v="hair oil for men"/>
        <s v="hair oil for summer"/>
        <s v="shampoo for dandruff for men"/>
        <s v="niacinamide serum for teenagers"/>
        <s v="retinol cream combo"/>
        <s v="retinol cream for women"/>
        <s v="organic face serum vitamin c"/>
        <s v="dermavault face serum vitamin c"/>
        <s v="diy face pack recipe"/>
        <s v="hyaluronic serum under 300"/>
        <s v="sunscreen pa++++"/>
        <s v="tinted sunscreen spf 40 for dark skin"/>
        <s v="sunscreen with tint for summer"/>
        <s v="sunscreen with tint"/>
        <s v="pureroots sunscreen with tint"/>
        <s v="tinted sunscreen lightweight"/>
        <s v="tinted sunscreen spf 40"/>
        <s v="mistral herbals oil free moisturizer"/>
        <s v="foaming face wash for night use"/>
        <s v="organic face wash for oily skin"/>
        <s v="face wash for oily skin for open pores"/>
        <s v="salicylic acid face wash for beginners"/>
        <s v="mistral herbals acne face wash"/>
        <s v="acne face wash for men"/>
        <s v="rose water spray for acne"/>
        <s v="sheet mask"/>
        <s v="organic onion hair oil"/>
        <s v="dandruff shampoo for curly hair"/>
        <s v="shampoo for dandruff for smooth hair"/>
        <s v="dandruff shampoo with argan oil"/>
        <s v="shea body lotion for rough skin"/>
        <s v="b0805y66fw"/>
        <s v="b02q7x86or"/>
        <s v="b0v9x88sct"/>
        <s v="eye cream for night use"/>
        <s v="multani mitti face pack"/>
        <s v="aloe vera gel for face for face"/>
        <s v="face moisturizer under 300"/>
        <s v=""/>
        <s v="spf 50 sunscreen for face lightweight"/>
        <s v="shea body lotion for pregnancy"/>
        <s v="botanica nine body wash"/>
        <s v="bath towel"/>
        <s v="hair clip"/>
        <s v="dandruff shampoo combo"/>
        <s v="dandruff shampoo for dandruff"/>
        <s v="hair transplant cost"/>
        <s v="dandruff shampoo for men"/>
        <s v="10% niacinamide face serum for tan removal"/>
        <s v="face serum vitamin c for dark spots"/>
        <s v="organic vitamin c serum"/>
        <s v="vitamin c serum"/>
        <s v="10% niacinamide face serum for open pores"/>
        <s v="hyaluronic acid serum for women"/>
        <s v="face moisturizer under 500"/>
        <s v="oil free moisturizer"/>
        <s v="foaming face wash"/>
        <s v="face wash for teenagers"/>
        <s v="face toner dermatologist tested"/>
        <s v="rose water spray for teenagers"/>
        <s v="onion hair oil under 300"/>
        <s v="smoothening hair serum for hair growth"/>
        <s v="cracked heel cream under 500"/>
        <s v="hand cream for dry hands for women"/>
        <s v="b0b74umgnh"/>
        <s v="b0bwse9sgm"/>
        <s v="eye cream"/>
        <s v="dark circles cream"/>
        <s v="multani mitti face pack for combination skin"/>
        <s v="pure aloe vera gel for glowing skin"/>
        <s v="glowkind aloe vera gel for face"/>
        <s v="aloe vera gel for face combo"/>
        <s v="ayurvedic shea body lotion"/>
        <s v="shower head"/>
        <s v="face serum hyaluronic"/>
        <s v="vit c face serum for summer"/>
        <s v="pureroots vit c face serum"/>
        <s v="sunscreen for winter"/>
        <s v="spf 50 sunscreen for face water resistant"/>
        <s v="sunscreen spf 50 for dark skin"/>
        <s v="face wash for oily skin under 300"/>
        <s v="veluna face wash for oily skin"/>
        <s v="foaming face wash for sensitive skin"/>
        <s v="foaming face wash for open pores"/>
        <s v="salicylic acid face wash for pigmentation"/>
        <s v="rose water toner price"/>
        <s v="sheet mask for open pores"/>
        <s v="dermavault anti dandruff shampoo"/>
        <s v="smoothening hair serum for summer"/>
        <s v="hair serum for summer"/>
        <s v="foot cream with aloe vera"/>
        <s v="b0tq3uc0ll"/>
        <s v="b0g254ysji"/>
        <s v="vit c face serum for winter"/>
        <s v="vitamin c serum for winter"/>
        <s v="vit c face serum for oily skin"/>
        <s v="10% niacinamide face serum price"/>
        <s v="face moisturizer with vitamin e"/>
        <s v="face moisturizer paraben free"/>
        <s v="skinlore face wash"/>
        <s v="rose water spray for sensitive skin"/>
        <s v="shower gel dermatologist tested"/>
        <s v="ayurvedic hyaluronic acid serum"/>
        <s v="sunscreen with tint for men"/>
        <s v="sun hat"/>
        <s v="sunscreen with tint for travel"/>
        <s v="face moisturizer for oily skin"/>
        <s v="salicylic acid face wash for face"/>
        <s v="salicylic acid face wash pack of 2"/>
        <s v="salicylic face wash"/>
        <s v="sheet mask for glowing skin"/>
        <s v="mistral herbals onion hair oil"/>
        <s v="dandruff shampoo for frizzy hair"/>
        <s v="shea body lotion pack of 2"/>
        <s v="heel repair cream"/>
        <s v="b0x06u517h"/>
        <s v="under eye cream for summer"/>
        <s v="lip balm spf"/>
        <s v="best tinted lip balm"/>
        <s v="lip mask overnight long lasting"/>
        <s v="aloe vera gel under 300"/>
        <s v="pure aloe vera gel for acne"/>
        <s v="aloe vera gel for face for sensitive skin"/>
        <s v="auralis naturals kumkumadi oil"/>
        <s v="auralis kumkumadi oil"/>
        <s v="botanica nine oil free moisturizer"/>
        <s v="gel moisturizer under 500"/>
        <s v="face wash pack of 2"/>
        <s v="dermavault foaming face wash"/>
        <s v="shea body lotion for summer"/>
        <s v="loofah"/>
        <s v="hair oil for hair growth for men"/>
        <s v="hair oil for hair growth for smooth hair"/>
        <s v="face serum hyaluronic under 300"/>
        <s v="10% niacinamide face serum for oily skin"/>
        <s v="niacinamide serum for combination skin"/>
        <s v="veluna acne face wash"/>
        <s v="sheet mask under 300"/>
        <s v="glowkind sheet mask"/>
        <s v="hair serum for frizzy hair for daily use"/>
        <s v="hand cream for dry hands for men and women"/>
        <s v="b0u2gusdfc"/>
        <s v="eye cream for pigmentation"/>
        <s v="clay face mask for beginners"/>
        <s v="clay face mask for men"/>
        <s v="aloe vera gel for face for teenagers"/>
        <s v="gel moisturizer for daily use"/>
        <s v="organic oil free moisturizer"/>
        <s v="sunscreen spf 50 matte finish"/>
        <s v="shower gel for dry skin"/>
        <s v="dandruff shampoo for kids"/>
        <s v="veluna face serum hyaluronic"/>
        <s v="hyaluronic acid serum for face"/>
        <s v="acne face wash for oily skin"/>
        <s v="rose water toner for tan removal"/>
        <s v="sheet mask dermatologist tested"/>
        <s v="face sheet mask combo"/>
        <s v="onion hair oil combo"/>
        <s v="organic shampoo for dandruff"/>
        <s v="cracked heel cream pack of 2"/>
        <s v="b0xsxjz6ph"/>
        <s v="b0wpuh9d9e"/>
        <s v="multani mitti face pack for summer"/>
        <s v="clay face mask pack of 2"/>
        <s v="niacinamide 10% serum with vitamin e"/>
        <s v="veluna rose water spray"/>
        <s v="body lotion for pregnancy"/>
        <s v="hair oil for hair growth for dry scalp"/>
        <s v="face serum vitamin c with vitamin e"/>
        <s v="pureroots korean sheet mask"/>
        <s v="window sunscreen film"/>
        <s v="tinted sunscreen spf 40 for dry skin"/>
        <s v="face moisturizer for face"/>
        <s v="foaming face wash for face"/>
        <s v="face sheet mask"/>
        <s v="onion hair oil with argan oil"/>
        <s v="hair wig"/>
        <s v="organic dandruff shampoo"/>
        <s v="hair serum for hair fall"/>
        <s v="hair serum for frizzy hair"/>
        <s v="b0xfgvzro7"/>
        <s v="multani mitti face pack for beginners"/>
        <s v="multani mitti face pack for night use"/>
        <s v="face pack for oily skin"/>
        <s v="veluna oil free moisturizer"/>
        <s v="oil free moisturizer for dry skin"/>
        <s v="glowkind sunscreen spf 50"/>
        <s v="body lotion for dry skin for pregnancy"/>
        <s v="shampoo for dandruff with onion"/>
        <s v="ayurvedic niacinamide 10% serum"/>
        <s v="face toner for glowing skin"/>
        <s v="veluna hair serum"/>
        <s v="b0zayj4jvj"/>
        <s v="b0vjgkof8u"/>
        <s v="b0ohusr4i6"/>
        <s v="b0xz2dflwa"/>
        <s v="shea body lotion with shea butter"/>
        <s v="niacinamide serum for open pores"/>
        <s v="organic face toner"/>
        <s v="onion hair oil for oily scalp"/>
        <s v="dandruff shampoo with onion"/>
        <s v="hyaluronic serum price"/>
        <s v="sunscreen under 500"/>
        <s v="oil free moisturizer paraben free"/>
        <s v="face wash for women"/>
        <s v="salicylic face wash for open pores"/>
        <s v="korean sheet mask for face"/>
        <s v="hair straightener"/>
        <s v="best aloe vera gel for face"/>
        <s v="under eye cream for winter"/>
        <s v="clay face mask for acne"/>
        <s v="best oil free moisturizer"/>
        <s v="sun umbrella"/>
        <s v="body wash for sensitive skin"/>
        <s v="niacinamide 10% serum for night use"/>
        <s v="hyaluronic serum for winter"/>
        <s v="skinlore gel moisturizer"/>
        <s v="rose water toner with vitamin e"/>
        <s v="rose water spray for night use"/>
        <s v="hair serum combo"/>
        <s v="mistral herbals clay face mask"/>
        <s v="rose water toner for beginners"/>
        <s v="tinted sunscreen spf 40 spf 50"/>
        <s v="tinted sunscreen spf 40 combo"/>
        <s v="botanica nine salicylic face wash"/>
        <s v="face toner for winter"/>
        <s v="smoothening hair serum sulphate free"/>
        <s v="b0sonl1axd"/>
        <s v="multani mitti face pack for winter"/>
        <s v="veluna pure aloe vera gel"/>
        <s v="niacinamide 10% serum for tan removal"/>
        <s v="foaming face wash for acne"/>
        <s v="body wash long lasting"/>
        <s v="glowkind face serum vitamin c"/>
        <s v="pureroots face serum hyaluronic"/>
        <s v="spf 50 sunscreen for face for women"/>
        <s v="body lotion under 300"/>
        <s v="spf 50 sunscreen for face for dark skin"/>
        <s v="skinlore tinted sunscreen spf 40"/>
        <s v="sunscreen with tint water resistant"/>
        <s v="tinted sunscreen pack of 2"/>
        <s v="foaming face wash for beginners"/>
        <s v="botanica nine face wash"/>
        <s v="ayurvedic salicylic acid face wash"/>
        <s v="face toner for acne"/>
        <s v="hair oil for hair fall"/>
        <s v="hair oil sulphate free"/>
        <s v="hair oil for hair growth paraben free"/>
        <s v="b0adk5zl0c"/>
        <s v="aloe vera gel for face for glowing skin"/>
        <s v="aloe vera gel combo"/>
        <s v="vit c face serum for open pores"/>
        <s v="onion hair oil for frizzy hair"/>
        <s v="botanica nine dandruff shampoo"/>
        <s v="shampoo for dandruff for winter"/>
        <s v="shampoo for dandruff for thinning hair"/>
        <s v="sunscreen spf 50 under 300"/>
        <s v="tinted sunscreen under 300"/>
        <s v="sheet mask combo"/>
        <s v="hair serum for frizzy hair combo"/>
        <s v="mistral herbals hair serum"/>
        <s v="skinlore rose water toner"/>
        <s v="best rose water spray"/>
        <s v="body wash for kids"/>
        <s v="shower gel for summer"/>
        <s v="hair oil paraben free"/>
        <s v="ayurvedic sunscreen spf 50"/>
        <s v="face wash with vitamin e"/>
        <s v="korean sheet mask for combination skin"/>
        <s v="best korean sheet mask"/>
        <s v="b007c72kuy"/>
        <s v="multani mitti face pack for glowing skin"/>
        <s v="clay face mask for face"/>
        <s v="niacinamide serum for winter"/>
        <s v="ayurvedic dandruff shampoo"/>
        <s v="hyaluronic acid serum for dark spots"/>
        <s v="sunscreen for summer"/>
        <s v="mistral herbals sheet mask"/>
        <s v="onion hair oil for curly hair"/>
        <s v="acne face wash for dry skin"/>
        <s v="b0slvszz3i"/>
        <s v="skinlore vitamin c serum"/>
        <s v="hair oil for hair growth for kids"/>
        <s v="ayurvedic hyaluronic serum"/>
        <s v="rose water toner under 500"/>
        <s v="foaming face wash dermatologist tested"/>
        <s v="vitamin c serum for oily skin"/>
        <s v="gel moisturizer for pigmentation"/>
        <s v="anti dandruff shampoo pack of 2"/>
        <s v="body lotion price"/>
        <s v="body wash for rough skin"/>
        <s v="body lotion for dry skin for all skin types"/>
        <s v="body wash for pregnancy"/>
        <s v="botanica nine rose water spray"/>
        <s v="hair serum for frizzy hair for smooth hair"/>
        <s v="organic shower gel"/>
        <s v="hyaluronic acid serum for pigmentation"/>
        <s v="glowkind sunscreen with tint"/>
        <s v="dandruff shampoo for thinning hair"/>
        <s v="niacinamide serum under 300"/>
        <s v="botanica nine hair oil"/>
        <s v="shampoo for dandruff for summer"/>
        <s v="oil free moisturizer for summer"/>
        <s v="onion hair oil for thinning hair"/>
        <s v="10% niacinamide face serum for night use"/>
        <s v="hyaluronic acid serum for teenagers"/>
        <s v="anti dandruff shampoo for curly hair"/>
        <s v="smoothening hair serum for winter"/>
        <s v="body wash for women for dry skin"/>
        <s v="sunscreen spf 50 no white cast"/>
        <s v="anti dandruff shampoo for dry scalp"/>
        <s v="hair serum sulphate free"/>
      </sharedItems>
    </cacheField>
    <cacheField name="Product SKU" numFmtId="0">
      <sharedItems/>
    </cacheField>
    <cacheField name="Placement" numFmtId="0">
      <sharedItems count="3">
        <s v="Top of Search"/>
        <s v="Product Pages"/>
        <s v="Rest of Search"/>
      </sharedItems>
    </cacheField>
    <cacheField name="Impressions" numFmtId="0">
      <sharedItems containsSemiMixedTypes="0" containsString="0" containsNumber="1" containsInteger="1" minValue="0" maxValue="2450000"/>
    </cacheField>
    <cacheField name="Clicks" numFmtId="3">
      <sharedItems containsSemiMixedTypes="0" containsString="0" containsNumber="1" containsInteger="1" minValue="0" maxValue="73"/>
    </cacheField>
    <cacheField name="CTR" numFmtId="10">
      <sharedItems containsMixedTypes="1" containsNumber="1" minValue="0" maxValue="1.651162790697674"/>
    </cacheField>
    <cacheField name="CPC (₹)" numFmtId="4">
      <sharedItems containsMixedTypes="1" containsNumber="1" minValue="0" maxValue="26.5"/>
    </cacheField>
    <cacheField name="Spend (₹)" numFmtId="0">
      <sharedItems containsSemiMixedTypes="0" containsString="0" containsNumber="1" minValue="-130.81" maxValue="1051.6500000000001"/>
    </cacheField>
    <cacheField name="7 Day Total Sales (₹)" numFmtId="0">
      <sharedItems containsSemiMixedTypes="0" containsString="0" containsNumber="1" containsInteger="1" minValue="0" maxValue="6490"/>
    </cacheField>
    <cacheField name="7 Day Total Orders" numFmtId="0">
      <sharedItems containsSemiMixedTypes="0" containsString="0" containsNumber="1" containsInteger="1" minValue="0" maxValue="12"/>
    </cacheField>
    <cacheField name="7 Day Total Units" numFmtId="0">
      <sharedItems containsSemiMixedTypes="0" containsString="0" containsNumber="1" containsInteger="1" minValue="0" maxValue="12"/>
    </cacheField>
    <cacheField name="ACOS" numFmtId="10">
      <sharedItems containsMixedTypes="1" containsNumber="1" minValue="0" maxValue="1.0296321070234109"/>
    </cacheField>
    <cacheField name="ROAS" numFmtId="2">
      <sharedItems containsMixedTypes="1" containsNumber="1" minValue="0" maxValue="131.19605425400741"/>
    </cacheField>
    <cacheField name="CVR" numFmtId="10">
      <sharedItems containsMixedTypes="1" containsNumber="1" minValue="0" maxValue="2.666666666666667"/>
    </cacheField>
    <cacheField name="Bid (₹)" numFmtId="4">
      <sharedItems containsSemiMixedTypes="0" containsString="0" containsNumber="1" minValue="4.5" maxValue="26.5"/>
    </cacheField>
    <cacheField name="Currency" numFmtId="0">
      <sharedItems/>
    </cacheField>
    <cacheField name="Region" numFmtId="0">
      <sharedItems/>
    </cacheField>
    <cacheField name="Notes" numFmtId="0">
      <sharedItems containsBlank="1"/>
    </cacheField>
    <cacheField name="Week" numFmtId="0">
      <sharedItems containsSemiMixedTypes="0" containsString="0" containsNumber="1" containsInteger="1" minValue="1" maxValue="4"/>
    </cacheField>
    <cacheField name="Profit_After_ad_spend" numFmtId="4">
      <sharedItems containsMixedTypes="1" containsNumber="1" minValue="-852" maxValue="2336"/>
    </cacheField>
    <cacheField name="Performance_status" numFmtId="0">
      <sharedItems/>
    </cacheField>
    <cacheField name="Selling_Price" numFmtId="0">
      <sharedItems containsMixedTypes="1" containsNumber="1" containsInteger="1" minValue="199" maxValue="799"/>
    </cacheField>
    <cacheField name="Product_cost" numFmtId="0">
      <sharedItems containsMixedTypes="1" containsNumber="1" containsInteger="1" minValue="76" maxValue="272"/>
    </cacheField>
    <cacheField name="Amazon_fees" numFmtId="0">
      <sharedItems containsMixedTypes="1" containsNumber="1" containsInteger="1" minValue="88" maxValue="162"/>
    </cacheField>
    <cacheField name="Break-even ACOS" numFmtId="10">
      <sharedItems containsMixedTypes="1" containsNumber="1" minValue="0.14859437751004009" maxValue="0.456821026282853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999">
  <r>
    <d v="2026-09-01T00:00:00"/>
    <x v="0"/>
    <s v="Face Care"/>
    <s v="Enabled"/>
    <s v="AG | Vitamin C Serum"/>
    <s v="Sponsored Products"/>
    <s v="close-match"/>
    <x v="0"/>
    <x v="0"/>
    <s v="SKN-001"/>
    <x v="0"/>
    <n v="125"/>
    <n v="4"/>
    <n v="0.032"/>
    <n v="15.54"/>
    <n v="62.16"/>
    <n v="0"/>
    <n v="0"/>
    <n v="0"/>
    <s v=""/>
    <n v="0"/>
    <n v="0"/>
    <n v="17.5"/>
    <s v="INR"/>
    <s v="India"/>
    <m/>
    <n v="1"/>
    <n v="-62.16"/>
    <s v="No Sales"/>
    <n v="599"/>
    <n v="216"/>
    <n v="144"/>
    <n v="0.3989983305509182"/>
  </r>
  <r>
    <d v="2026-09-01T00:00:00"/>
    <x v="0"/>
    <s v="Face Care"/>
    <s v="Enabled"/>
    <s v="AG | Niacinamide Serum"/>
    <s v="Sponsored Products"/>
    <s v="loose-match"/>
    <x v="0"/>
    <x v="1"/>
    <s v="SKN-002"/>
    <x v="0"/>
    <n v="300"/>
    <n v="4"/>
    <n v="0.01333333333333333"/>
    <n v="16.5"/>
    <n v="66"/>
    <n v="0"/>
    <n v="0"/>
    <n v="0"/>
    <s v=""/>
    <n v="0"/>
    <n v="0"/>
    <n v="16.5"/>
    <s v="INR"/>
    <s v="India"/>
    <m/>
    <n v="1"/>
    <n v="-66"/>
    <s v="No Sales"/>
    <n v="549"/>
    <n v="192"/>
    <n v="139"/>
    <n v="0.3970856102003643"/>
  </r>
  <r>
    <d v="2026-09-01T00:00:00"/>
    <x v="0"/>
    <s v="Face Care"/>
    <s v="Enabled"/>
    <s v="AG | Niacinamide Serum"/>
    <s v="Sponsored Products"/>
    <s v="close-match"/>
    <x v="0"/>
    <x v="2"/>
    <s v="SKN-002"/>
    <x v="1"/>
    <n v="201"/>
    <n v="5"/>
    <n v="0.02487562189054726"/>
    <n v="6.14"/>
    <n v="30.7"/>
    <n v="0"/>
    <n v="0"/>
    <n v="0"/>
    <s v=""/>
    <n v="0"/>
    <n v="0"/>
    <n v="10.5"/>
    <s v="INR"/>
    <s v="India"/>
    <m/>
    <n v="1"/>
    <n v="-30.7"/>
    <s v="No Sales"/>
    <n v="549"/>
    <n v="192"/>
    <n v="139"/>
    <n v="0.3970856102003643"/>
  </r>
  <r>
    <d v="2026-09-01T00:00:00"/>
    <x v="0"/>
    <s v="Face Care"/>
    <s v="Enabled"/>
    <s v="AG | Niacinamide Serum"/>
    <s v="Sponsored Products"/>
    <s v="loose-match"/>
    <x v="0"/>
    <x v="3"/>
    <s v="SKN-002"/>
    <x v="2"/>
    <n v="808"/>
    <n v="4"/>
    <n v="0.004950495049504951"/>
    <n v="6.82"/>
    <n v="27.28"/>
    <n v="0"/>
    <n v="0"/>
    <n v="0"/>
    <s v=""/>
    <n v="0"/>
    <n v="0"/>
    <n v="10"/>
    <s v="INR"/>
    <s v="India"/>
    <m/>
    <n v="1"/>
    <n v="-27.28"/>
    <s v="No Sales"/>
    <n v="549"/>
    <n v="192"/>
    <n v="139"/>
    <n v="0.3970856102003643"/>
  </r>
  <r>
    <d v="2026-09-01T00:00:00"/>
    <x v="0"/>
    <s v="Face Care"/>
    <s v="Enabled"/>
    <s v="AG | Gel Moisturizer"/>
    <s v="Sponsored Products"/>
    <s v="loose-match"/>
    <x v="0"/>
    <x v="4"/>
    <s v="SKN-005"/>
    <x v="1"/>
    <n v="216"/>
    <n v="0"/>
    <n v="0"/>
    <s v=""/>
    <n v="0"/>
    <n v="0"/>
    <n v="0"/>
    <n v="0"/>
    <s v=""/>
    <s v=""/>
    <s v=""/>
    <n v="12"/>
    <s v="INR"/>
    <s v="India"/>
    <m/>
    <n v="1"/>
    <n v="0"/>
    <s v="No Spend"/>
    <n v="399"/>
    <n v="148"/>
    <n v="126"/>
    <n v="0.3132832080200501"/>
  </r>
  <r>
    <d v="2026-09-01T00:00:00"/>
    <x v="0"/>
    <s v="Face Care"/>
    <s v="Enabled"/>
    <s v="AG | Gel Moisturizer"/>
    <s v="Sponsored Products"/>
    <s v="close-match"/>
    <x v="0"/>
    <x v="5"/>
    <s v="SKN-005"/>
    <x v="2"/>
    <n v="1431"/>
    <n v="17"/>
    <n v="0.01187980433263452"/>
    <n v="6"/>
    <n v="102"/>
    <n v="399"/>
    <n v="1"/>
    <n v="1"/>
    <n v="0.2556390977443609"/>
    <n v="3.911764705882353"/>
    <n v="0.05882352941176471"/>
    <n v="10.5"/>
    <s v="INR"/>
    <s v="India"/>
    <m/>
    <n v="1"/>
    <n v="23"/>
    <s v="Profitable"/>
    <n v="399"/>
    <n v="148"/>
    <n v="126"/>
    <n v="0.3132832080200501"/>
  </r>
  <r>
    <d v="2026-09-01T00:00:00"/>
    <x v="0"/>
    <s v="Face Care"/>
    <s v="Enabled"/>
    <s v="AG | Gel Moisturizer"/>
    <s v="Sponsored Products"/>
    <s v="close-match"/>
    <x v="0"/>
    <x v="6"/>
    <s v="SKN-005"/>
    <x v="0"/>
    <n v="1449"/>
    <n v="22"/>
    <n v="0.01518288474810214"/>
    <n v="11.5"/>
    <n v="253"/>
    <n v="1197"/>
    <n v="3"/>
    <n v="3"/>
    <n v="0.2113617376775271"/>
    <n v="4.731225296442688"/>
    <n v="0.1363636363636364"/>
    <n v="12"/>
    <s v="INR"/>
    <s v="India"/>
    <m/>
    <n v="1"/>
    <n v="122"/>
    <s v="Profitable"/>
    <n v="399"/>
    <n v="148"/>
    <n v="126"/>
    <n v="0.3132832080200501"/>
  </r>
  <r>
    <d v="2026-09-01T00:00:00"/>
    <x v="0"/>
    <s v="Face Care"/>
    <s v="Enabled"/>
    <s v="AG | Sunscreen Spf 50"/>
    <s v="Sponsored Products"/>
    <s v="close-match"/>
    <x v="0"/>
    <x v="7"/>
    <s v="SKN-006"/>
    <x v="1"/>
    <n v="2603"/>
    <n v="14"/>
    <n v="0.005378409527468306"/>
    <n v="7.67"/>
    <n v="107.38"/>
    <n v="0"/>
    <n v="0"/>
    <n v="0"/>
    <s v=""/>
    <n v="0"/>
    <n v="0"/>
    <n v="12"/>
    <s v="INR"/>
    <s v="India"/>
    <m/>
    <n v="1"/>
    <n v="-107.38"/>
    <s v="No Sales"/>
    <n v="449"/>
    <n v="162"/>
    <n v="130"/>
    <n v="0.3496659242761693"/>
  </r>
  <r>
    <d v="2026-09-01T00:00:00"/>
    <x v="0"/>
    <s v="Face Care"/>
    <s v="Enabled"/>
    <s v="AG | Rose Water Toner"/>
    <s v="Sponsored Products"/>
    <s v="close-match"/>
    <x v="0"/>
    <x v="8"/>
    <s v="SKN-010"/>
    <x v="0"/>
    <n v="993"/>
    <n v="3"/>
    <n v="0.003021148036253776"/>
    <n v="7.489999999999999"/>
    <n v="22.47"/>
    <n v="0"/>
    <n v="0"/>
    <n v="0"/>
    <s v=""/>
    <n v="0"/>
    <n v="0"/>
    <n v="8"/>
    <s v="INR"/>
    <s v="India"/>
    <m/>
    <n v="1"/>
    <n v="-22.47"/>
    <s v="No Sales"/>
    <n v="249"/>
    <n v="100"/>
    <n v="102"/>
    <n v="0.1887550200803213"/>
  </r>
  <r>
    <d v="2026-09-01T00:00:00"/>
    <x v="0"/>
    <s v="Face Care"/>
    <s v="Enabled"/>
    <s v="AG | Rose Water Toner"/>
    <s v="Sponsored Products"/>
    <s v="complements"/>
    <x v="0"/>
    <x v="9"/>
    <s v="SKN-010"/>
    <x v="1"/>
    <n v="233"/>
    <n v="2"/>
    <n v="0.008583690987124463"/>
    <n v="2.95"/>
    <n v="5.9"/>
    <n v="0"/>
    <n v="0"/>
    <n v="0"/>
    <s v=""/>
    <n v="0"/>
    <n v="0"/>
    <n v="5.5"/>
    <s v="INR"/>
    <s v="India"/>
    <m/>
    <n v="1"/>
    <n v="-5.9"/>
    <s v="No Sales"/>
    <n v="249"/>
    <n v="100"/>
    <n v="102"/>
    <n v="0.1887550200803213"/>
  </r>
  <r>
    <d v="2026-09-01T00:00:00"/>
    <x v="0"/>
    <s v="Face Care"/>
    <s v="Enabled"/>
    <s v="AG | Rose Water Toner"/>
    <s v="Sponsored Products"/>
    <s v="close-match"/>
    <x v="0"/>
    <x v="10"/>
    <s v="SKN-010"/>
    <x v="0"/>
    <n v="247"/>
    <n v="1"/>
    <n v="0.004048582995951417"/>
    <n v="6"/>
    <n v="6"/>
    <n v="0"/>
    <n v="0"/>
    <n v="0"/>
    <s v=""/>
    <n v="0"/>
    <n v="0"/>
    <n v="6"/>
    <s v="INR"/>
    <s v="India"/>
    <m/>
    <n v="1"/>
    <n v="-6"/>
    <s v="No Sales"/>
    <n v="249"/>
    <n v="100"/>
    <n v="102"/>
    <n v="0.1887550200803213"/>
  </r>
  <r>
    <d v="2026-09-01T00:00:00"/>
    <x v="1"/>
    <s v="Body &amp; Hair"/>
    <s v="Enabled"/>
    <s v="AG | Body Lotion"/>
    <s v="Sponsored Products"/>
    <s v="close-match"/>
    <x v="0"/>
    <x v="11"/>
    <s v="SKN-017"/>
    <x v="2"/>
    <n v="1128"/>
    <n v="5"/>
    <n v="0.004432624113475178"/>
    <n v="7.2"/>
    <n v="36"/>
    <n v="0"/>
    <n v="0"/>
    <n v="0"/>
    <s v=""/>
    <n v="0"/>
    <n v="0"/>
    <n v="12"/>
    <s v="INR"/>
    <s v="India"/>
    <s v="seller wants to monitor"/>
    <n v="1"/>
    <n v="-36"/>
    <s v="No Sales"/>
    <n v="449"/>
    <n v="166"/>
    <n v="140"/>
    <n v="0.3184855233853007"/>
  </r>
  <r>
    <d v="2026-09-01T00:00:00"/>
    <x v="1"/>
    <s v="Body &amp; Hair"/>
    <s v="Enabled"/>
    <s v="AG | Body Lotion"/>
    <s v="Sponsored Products"/>
    <s v="substitutes"/>
    <x v="0"/>
    <x v="12"/>
    <s v="SKN-017"/>
    <x v="0"/>
    <n v="115"/>
    <n v="1"/>
    <n v="0.008695652173913044"/>
    <n v="14"/>
    <n v="14"/>
    <n v="0"/>
    <n v="0"/>
    <n v="0"/>
    <s v=""/>
    <n v="0"/>
    <n v="0"/>
    <n v="14"/>
    <s v="INR"/>
    <s v="India"/>
    <m/>
    <n v="1"/>
    <n v="-14"/>
    <s v="No Sales"/>
    <n v="449"/>
    <n v="166"/>
    <n v="140"/>
    <n v="0.3184855233853007"/>
  </r>
  <r>
    <d v="2026-09-22T00:00:00"/>
    <x v="2"/>
    <s v="Face Care"/>
    <s v="Paused"/>
    <s v="AG | Clay Face Mask"/>
    <s v="Sponsored Products"/>
    <s v="multani mitti face pack"/>
    <x v="1"/>
    <x v="9"/>
    <s v="SKN-012"/>
    <x v="0"/>
    <n v="176"/>
    <n v="2"/>
    <n v="0.01136363636363636"/>
    <n v="13.87"/>
    <n v="27.74"/>
    <n v="0"/>
    <n v="0"/>
    <n v="0"/>
    <s v=""/>
    <n v="0"/>
    <n v="0"/>
    <n v="7.5"/>
    <s v="INR"/>
    <s v="India"/>
    <m/>
    <n v="4"/>
    <n v="-27.74"/>
    <s v="No Sales"/>
    <n v="379"/>
    <n v="140"/>
    <n v="114"/>
    <n v="0.3298153034300791"/>
  </r>
  <r>
    <d v="2026-09-01T00:00:00"/>
    <x v="1"/>
    <s v="Body &amp; Hair"/>
    <s v="Enabled"/>
    <s v="AG | Body Lotion"/>
    <s v="Sponsored Products"/>
    <s v="loose-match"/>
    <x v="0"/>
    <x v="13"/>
    <s v="SKN-017"/>
    <x v="0"/>
    <n v="914"/>
    <n v="15"/>
    <n v="0.01641137855579869"/>
    <n v="9"/>
    <n v="135"/>
    <n v="0"/>
    <n v="0"/>
    <n v="0"/>
    <s v=""/>
    <n v="0"/>
    <n v="0"/>
    <n v="9"/>
    <s v="INR"/>
    <s v="India"/>
    <m/>
    <n v="1"/>
    <n v="-135"/>
    <s v="No Sales"/>
    <n v="449"/>
    <n v="166"/>
    <n v="140"/>
    <n v="0.3184855233853007"/>
  </r>
  <r>
    <d v="2026-09-01T00:00:00"/>
    <x v="1"/>
    <s v="Body &amp; Hair"/>
    <s v="Enabled"/>
    <s v="AG | Body Wash"/>
    <s v="Sponsored Products"/>
    <s v="close-match"/>
    <x v="0"/>
    <x v="14"/>
    <s v="SKN-018"/>
    <x v="1"/>
    <n v="172"/>
    <n v="1"/>
    <n v="0.005813953488372093"/>
    <n v="4.72"/>
    <n v="4.72"/>
    <n v="0"/>
    <n v="0"/>
    <n v="0"/>
    <s v=""/>
    <n v="0"/>
    <n v="0"/>
    <n v="8.5"/>
    <s v="INR"/>
    <s v="India"/>
    <m/>
    <n v="1"/>
    <n v="-4.72"/>
    <s v="No Sales"/>
    <n v="349"/>
    <n v="133"/>
    <n v="121"/>
    <n v="0.2722063037249284"/>
  </r>
  <r>
    <d v="2026-09-01T00:00:00"/>
    <x v="1"/>
    <s v="Body &amp; Hair"/>
    <s v="Enabled"/>
    <s v="AG | Body Wash"/>
    <s v="Sponsored Products"/>
    <s v="close-match"/>
    <x v="0"/>
    <x v="15"/>
    <s v="SKN-018"/>
    <x v="1"/>
    <n v="1183"/>
    <n v="7"/>
    <n v="0.005917159763313609"/>
    <n v="4.38"/>
    <n v="30.66"/>
    <n v="0"/>
    <n v="0"/>
    <n v="0"/>
    <s v=""/>
    <n v="0"/>
    <n v="0"/>
    <n v="8.5"/>
    <s v="INR"/>
    <s v="India"/>
    <m/>
    <n v="1"/>
    <n v="-30.66"/>
    <s v="No Sales"/>
    <n v="349"/>
    <n v="133"/>
    <n v="121"/>
    <n v="0.2722063037249284"/>
  </r>
  <r>
    <d v="2026-09-01T00:00:00"/>
    <x v="1"/>
    <s v="Body &amp; Hair"/>
    <s v="Enabled"/>
    <s v="AG | Body Wash"/>
    <s v="Sponsored Products"/>
    <s v="close-match"/>
    <x v="0"/>
    <x v="16"/>
    <s v="SKN-018"/>
    <x v="0"/>
    <n v="772"/>
    <n v="12"/>
    <n v="0.0155440414507772"/>
    <n v="7.5"/>
    <n v="90"/>
    <n v="0"/>
    <n v="0"/>
    <n v="0"/>
    <s v=""/>
    <n v="0"/>
    <n v="0"/>
    <n v="7.5"/>
    <s v="INR"/>
    <s v="India"/>
    <m/>
    <n v="1"/>
    <n v="-90"/>
    <s v="No Sales"/>
    <n v="349"/>
    <n v="133"/>
    <n v="121"/>
    <n v="0.2722063037249284"/>
  </r>
  <r>
    <d v="2026-09-01T00:00:00"/>
    <x v="1"/>
    <s v="Body &amp; Hair"/>
    <s v="Enabled"/>
    <s v="AG | Body Wash"/>
    <s v="Sponsored Products"/>
    <s v="loose-match"/>
    <x v="0"/>
    <x v="17"/>
    <s v="SKN-018"/>
    <x v="2"/>
    <n v="927"/>
    <n v="4"/>
    <n v="0.004314994606256742"/>
    <n v="6.04"/>
    <n v="24.16"/>
    <n v="0"/>
    <n v="0"/>
    <n v="0"/>
    <s v=""/>
    <n v="0"/>
    <n v="0"/>
    <n v="8.5"/>
    <s v="INR"/>
    <s v="India"/>
    <m/>
    <n v="1"/>
    <n v="-24.16"/>
    <s v="No Sales"/>
    <n v="349"/>
    <n v="133"/>
    <n v="121"/>
    <n v="0.2722063037249284"/>
  </r>
  <r>
    <d v="2026-09-01T00:00:00"/>
    <x v="1"/>
    <s v="Body &amp; Hair"/>
    <s v="Enabled"/>
    <s v="AG | Body Wash"/>
    <s v="Sponsored Products"/>
    <s v="complements"/>
    <x v="0"/>
    <x v="13"/>
    <s v="SKN-018"/>
    <x v="0"/>
    <n v="150"/>
    <n v="0"/>
    <n v="0"/>
    <s v=""/>
    <n v="0"/>
    <n v="0"/>
    <n v="0"/>
    <n v="0"/>
    <s v=""/>
    <s v=""/>
    <s v=""/>
    <n v="8"/>
    <s v="INR"/>
    <s v="India"/>
    <m/>
    <n v="1"/>
    <n v="0"/>
    <s v="No Spend"/>
    <n v="349"/>
    <n v="133"/>
    <n v="121"/>
    <n v="0.2722063037249284"/>
  </r>
  <r>
    <d v="2026-09-01T00:00:00"/>
    <x v="1"/>
    <s v="Body &amp; Hair"/>
    <s v="Enabled"/>
    <s v="AG | Onion Hair Oil"/>
    <s v="Sponsored Products"/>
    <s v="loose-match"/>
    <x v="0"/>
    <x v="18"/>
    <s v="SKN-021"/>
    <x v="0"/>
    <n v="405"/>
    <n v="4"/>
    <n v="0.009876543209876543"/>
    <n v="9.5"/>
    <n v="38"/>
    <n v="798"/>
    <n v="1"/>
    <n v="2"/>
    <n v="0.04761904761904762"/>
    <n v="21"/>
    <n v="0.25"/>
    <n v="9.5"/>
    <s v="INR"/>
    <s v="India"/>
    <m/>
    <n v="1"/>
    <n v="212"/>
    <s v="Profitable"/>
    <n v="399"/>
    <n v="148"/>
    <n v="126"/>
    <n v="0.3132832080200501"/>
  </r>
  <r>
    <d v="2026-09-01T00:00:00"/>
    <x v="1"/>
    <s v="Body &amp; Hair"/>
    <s v="Enabled"/>
    <s v="AG | Onion Hair Oil"/>
    <s v="Sponsored Products"/>
    <s v="close-match"/>
    <x v="0"/>
    <x v="19"/>
    <s v="SKN-021"/>
    <x v="2"/>
    <n v="1645"/>
    <n v="13"/>
    <n v="0.007902735562310031"/>
    <n v="6.16"/>
    <n v="80.08"/>
    <n v="798"/>
    <n v="2"/>
    <n v="2"/>
    <n v="0.1003508771929825"/>
    <n v="9.965034965034965"/>
    <n v="0.1538461538461539"/>
    <n v="7.5"/>
    <s v="INR"/>
    <s v="India"/>
    <m/>
    <n v="1"/>
    <n v="169.92"/>
    <s v="Profitable"/>
    <n v="399"/>
    <n v="148"/>
    <n v="126"/>
    <n v="0.3132832080200501"/>
  </r>
  <r>
    <d v="2026-09-01T00:00:00"/>
    <x v="1"/>
    <s v="Body &amp; Hair"/>
    <s v="Enabled"/>
    <s v="AG | Onion Hair Oil"/>
    <s v="Sponsored Products"/>
    <s v="close-match"/>
    <x v="0"/>
    <x v="20"/>
    <s v="SKN-021"/>
    <x v="2"/>
    <n v="415"/>
    <n v="3"/>
    <n v="0.007228915662650603"/>
    <n v="6.16"/>
    <n v="18.48"/>
    <n v="399"/>
    <n v="1"/>
    <n v="1"/>
    <n v="0.04631578947368421"/>
    <n v="21.59090909090909"/>
    <n v="0.3333333333333333"/>
    <n v="11"/>
    <s v="INR"/>
    <s v="India"/>
    <m/>
    <n v="1"/>
    <n v="106.52"/>
    <s v="Profitable"/>
    <n v="399"/>
    <n v="148"/>
    <n v="126"/>
    <n v="0.3132832080200501"/>
  </r>
  <r>
    <d v="2026-09-01T00:00:00"/>
    <x v="1"/>
    <s v="Body &amp; Hair"/>
    <s v="Enabled"/>
    <s v="AG | Onion Hair Oil"/>
    <s v="Sponsored Products"/>
    <s v="loose-match"/>
    <x v="0"/>
    <x v="21"/>
    <s v="SKN-021"/>
    <x v="1"/>
    <n v="569"/>
    <n v="4"/>
    <n v="0.007029876977152899"/>
    <n v="6.74"/>
    <n v="26.96"/>
    <n v="0"/>
    <n v="0"/>
    <n v="0"/>
    <s v=""/>
    <n v="0"/>
    <n v="0"/>
    <n v="12.5"/>
    <s v="INR"/>
    <s v="India"/>
    <m/>
    <n v="1"/>
    <n v="-26.96"/>
    <s v="No Sales"/>
    <n v="399"/>
    <n v="148"/>
    <n v="126"/>
    <n v="0.3132832080200501"/>
  </r>
  <r>
    <d v="2026-09-01T00:00:00"/>
    <x v="1"/>
    <s v="Body &amp; Hair"/>
    <s v="Enabled"/>
    <s v="AG | Anti Dandruff Shampoo"/>
    <s v="Sponsored Products"/>
    <s v="loose-match"/>
    <x v="0"/>
    <x v="22"/>
    <s v="SKN-022"/>
    <x v="2"/>
    <n v="798"/>
    <n v="6"/>
    <n v="0.007518796992481203"/>
    <n v="5.18"/>
    <n v="31.08"/>
    <n v="429"/>
    <n v="1"/>
    <n v="1"/>
    <n v="0.07244755244755244"/>
    <n v="13.8030888030888"/>
    <n v="0.1666666666666667"/>
    <n v="9"/>
    <s v="INR"/>
    <s v="India"/>
    <m/>
    <n v="1"/>
    <n v="99.92"/>
    <s v="Profitable"/>
    <n v="429"/>
    <n v="159"/>
    <n v="139"/>
    <n v="0.3053613053613053"/>
  </r>
  <r>
    <d v="2026-09-01T00:00:00"/>
    <x v="3"/>
    <s v="Face Care"/>
    <s v="Enabled"/>
    <s v="AG | Vitamin C Serum"/>
    <s v="Sponsored Products"/>
    <s v="face serum vitamin c pack of 2"/>
    <x v="2"/>
    <x v="23"/>
    <s v="SKN-001"/>
    <x v="2"/>
    <n v="585"/>
    <n v="2"/>
    <n v="0.003418803418803419"/>
    <n v="12.18"/>
    <n v="24.36"/>
    <n v="599"/>
    <n v="1"/>
    <n v="1"/>
    <n v="0.0406677796327212"/>
    <n v="24.58949096880131"/>
    <n v="0.5"/>
    <n v="18.5"/>
    <s v="INR"/>
    <s v="India"/>
    <m/>
    <n v="1"/>
    <n v="214.64"/>
    <s v="Profitable"/>
    <n v="599"/>
    <n v="216"/>
    <n v="144"/>
    <n v="0.3989983305509182"/>
  </r>
  <r>
    <d v="2026-09-01T00:00:00"/>
    <x v="3"/>
    <s v="Face Care"/>
    <s v="Enabled"/>
    <s v="AG | Vitamin C Serum"/>
    <s v="Sponsored Products"/>
    <s v="vit c face serum"/>
    <x v="2"/>
    <x v="24"/>
    <s v="SKN-001"/>
    <x v="0"/>
    <n v="349"/>
    <n v="2"/>
    <n v="0.005730659025787965"/>
    <n v="10.97"/>
    <n v="21.94"/>
    <n v="0"/>
    <n v="0"/>
    <n v="0"/>
    <s v=""/>
    <n v="0"/>
    <n v="0"/>
    <n v="14"/>
    <s v="INR"/>
    <s v="India"/>
    <m/>
    <n v="1"/>
    <n v="-21.94"/>
    <s v="No Sales"/>
    <n v="599"/>
    <n v="216"/>
    <n v="144"/>
    <n v="0.3989983305509182"/>
  </r>
  <r>
    <d v="2026-09-01T00:00:00"/>
    <x v="3"/>
    <s v="Face Care"/>
    <s v="Enabled"/>
    <s v="AG | Vitamin C Serum"/>
    <s v="Sponsored Products"/>
    <s v="face serum vitamin c"/>
    <x v="2"/>
    <x v="25"/>
    <s v="SKN-001"/>
    <x v="1"/>
    <n v="895"/>
    <n v="10"/>
    <n v="0.0111731843575419"/>
    <n v="10.64"/>
    <n v="106.4"/>
    <n v="0"/>
    <n v="0"/>
    <n v="0"/>
    <s v=""/>
    <n v="0"/>
    <n v="0"/>
    <n v="15.5"/>
    <s v="INR"/>
    <s v="India"/>
    <m/>
    <n v="1"/>
    <n v="-106.4"/>
    <s v="No Sales"/>
    <n v="599"/>
    <n v="216"/>
    <n v="144"/>
    <n v="0.3989983305509182"/>
  </r>
  <r>
    <d v="2026-09-01T00:00:00"/>
    <x v="3"/>
    <s v="Face Care"/>
    <s v="Enabled"/>
    <s v="AG | Niacinamide Serum"/>
    <s v="Sponsored Products"/>
    <s v="niacinamide 10% serum under 300"/>
    <x v="2"/>
    <x v="26"/>
    <s v="SKN-002"/>
    <x v="1"/>
    <n v="560"/>
    <n v="6"/>
    <n v="0.01071428571428571"/>
    <n v="8.029999999999999"/>
    <n v="48.18"/>
    <n v="549"/>
    <n v="1"/>
    <n v="1"/>
    <n v="0.08775956284153005"/>
    <n v="11.3947696139477"/>
    <n v="0.1666666666666667"/>
    <n v="13"/>
    <s v="INR"/>
    <s v="India"/>
    <m/>
    <n v="1"/>
    <n v="169.82"/>
    <s v="Profitable"/>
    <n v="549"/>
    <n v="192"/>
    <n v="139"/>
    <n v="0.3970856102003643"/>
  </r>
  <r>
    <d v="2026-09-01T00:00:00"/>
    <x v="3"/>
    <s v="Face Care"/>
    <s v="Enabled"/>
    <s v="AG | Niacinamide Serum"/>
    <s v="Sponsored Products"/>
    <s v="niacinamide 10% serum"/>
    <x v="2"/>
    <x v="3"/>
    <s v="SKN-002"/>
    <x v="2"/>
    <n v="1024"/>
    <n v="2"/>
    <n v="0.001953125"/>
    <n v="10.52"/>
    <n v="21.04"/>
    <n v="0"/>
    <n v="0"/>
    <n v="0"/>
    <s v=""/>
    <n v="0"/>
    <n v="0"/>
    <n v="15"/>
    <s v="INR"/>
    <s v="India"/>
    <m/>
    <n v="1"/>
    <n v="-21.04"/>
    <s v="No Sales"/>
    <n v="549"/>
    <n v="192"/>
    <n v="139"/>
    <n v="0.3970856102003643"/>
  </r>
  <r>
    <d v="2026-09-01T00:00:00"/>
    <x v="3"/>
    <s v="Face Care"/>
    <s v="Enabled"/>
    <s v="AG | Niacinamide Serum"/>
    <s v="Sponsored Products"/>
    <s v="niacinamide serum"/>
    <x v="2"/>
    <x v="27"/>
    <s v="SKN-002"/>
    <x v="1"/>
    <n v="762"/>
    <n v="9"/>
    <n v="0.01181102362204724"/>
    <n v="11.69"/>
    <n v="105.21"/>
    <n v="0"/>
    <n v="0"/>
    <n v="0"/>
    <s v=""/>
    <n v="0"/>
    <n v="0"/>
    <n v="15"/>
    <s v="INR"/>
    <s v="India"/>
    <m/>
    <n v="1"/>
    <n v="-105.21"/>
    <s v="No Sales"/>
    <n v="549"/>
    <n v="192"/>
    <n v="139"/>
    <n v="0.3970856102003643"/>
  </r>
  <r>
    <d v="2026-09-01T00:00:00"/>
    <x v="3"/>
    <s v="Face Care"/>
    <s v="Enabled"/>
    <s v="AG | Hyaluronic Acid Serum"/>
    <s v="Sponsored Products"/>
    <s v="hyaluronic acid serum for dry skin"/>
    <x v="2"/>
    <x v="28"/>
    <s v="SKN-003"/>
    <x v="0"/>
    <n v="100"/>
    <n v="1"/>
    <n v="0.01"/>
    <n v="24"/>
    <n v="24"/>
    <n v="0"/>
    <n v="0"/>
    <n v="0"/>
    <s v=""/>
    <n v="0"/>
    <n v="0"/>
    <n v="24"/>
    <s v="INR"/>
    <s v="India"/>
    <m/>
    <n v="1"/>
    <n v="-24"/>
    <s v="No Sales"/>
    <n v="649"/>
    <n v="234"/>
    <n v="148"/>
    <n v="0.4114021571648691"/>
  </r>
  <r>
    <d v="2026-09-01T00:00:00"/>
    <x v="3"/>
    <s v="Face Care"/>
    <s v="Enabled"/>
    <s v="AG | Hyaluronic Acid Serum"/>
    <s v="Sponsored Products"/>
    <s v="hyaluronic serum"/>
    <x v="2"/>
    <x v="29"/>
    <s v="SKN-003"/>
    <x v="1"/>
    <n v="919"/>
    <n v="11"/>
    <n v="0.01196953210010881"/>
    <n v="17.49"/>
    <n v="192.39"/>
    <n v="649"/>
    <n v="1"/>
    <n v="1"/>
    <n v="0.2964406779661017"/>
    <n v="3.373356203544883"/>
    <n v="0.09090909090909091"/>
    <n v="25"/>
    <s v="INR"/>
    <s v="India"/>
    <m/>
    <n v="1"/>
    <n v="74.61000000000001"/>
    <s v="Profitable"/>
    <n v="649"/>
    <n v="234"/>
    <n v="148"/>
    <n v="0.4114021571648691"/>
  </r>
  <r>
    <d v="2026-09-01T00:00:00"/>
    <x v="3"/>
    <s v="Face Care"/>
    <s v="Enabled"/>
    <s v="AG | Retinol Night Cream"/>
    <s v="Sponsored Products"/>
    <s v="night cream for face"/>
    <x v="2"/>
    <x v="30"/>
    <s v="SKN-004"/>
    <x v="1"/>
    <n v="486"/>
    <n v="0"/>
    <n v="0"/>
    <s v=""/>
    <n v="0"/>
    <n v="0"/>
    <n v="0"/>
    <n v="0"/>
    <s v=""/>
    <s v=""/>
    <s v=""/>
    <n v="23.5"/>
    <s v="INR"/>
    <s v="India"/>
    <m/>
    <n v="1"/>
    <n v="0"/>
    <s v="No Spend"/>
    <n v="799"/>
    <n v="272"/>
    <n v="162"/>
    <n v="0.4568210262828536"/>
  </r>
  <r>
    <d v="2026-09-01T00:00:00"/>
    <x v="4"/>
    <s v="Face Care"/>
    <s v="Enabled"/>
    <s v="AG | Niacinamide Serum"/>
    <s v="Sponsored Products"/>
    <s v="niacinamide 10% serum"/>
    <x v="1"/>
    <x v="31"/>
    <s v="SKN-002"/>
    <x v="0"/>
    <n v="345"/>
    <n v="1"/>
    <n v="0.002898550724637681"/>
    <n v="10.5"/>
    <n v="10.5"/>
    <n v="0"/>
    <n v="0"/>
    <n v="0"/>
    <s v=""/>
    <n v="0"/>
    <n v="0"/>
    <n v="10.5"/>
    <s v="INR"/>
    <s v="India"/>
    <m/>
    <n v="1"/>
    <n v="-10.5"/>
    <s v="No Sales"/>
    <n v="549"/>
    <n v="192"/>
    <n v="139"/>
    <n v="0.3970856102003643"/>
  </r>
  <r>
    <d v="2026-09-01T00:00:00"/>
    <x v="4"/>
    <s v="Face Care"/>
    <s v="Enabled"/>
    <s v="AG | Niacinamide Serum"/>
    <s v="Sponsored Products"/>
    <s v="niacinamide 10% serum"/>
    <x v="1"/>
    <x v="32"/>
    <s v="SKN-002"/>
    <x v="2"/>
    <n v="357"/>
    <n v="1"/>
    <n v="0.002801120448179272"/>
    <n v="7.68"/>
    <n v="7.68"/>
    <n v="0"/>
    <n v="0"/>
    <n v="0"/>
    <s v=""/>
    <n v="0"/>
    <n v="0"/>
    <n v="12.5"/>
    <s v="INR"/>
    <s v="India"/>
    <m/>
    <n v="1"/>
    <n v="-7.68"/>
    <s v="No Sales"/>
    <n v="549"/>
    <n v="192"/>
    <n v="139"/>
    <n v="0.3970856102003643"/>
  </r>
  <r>
    <d v="2026-09-01T00:00:00"/>
    <x v="4"/>
    <s v="Face Care"/>
    <s v="Enabled"/>
    <s v="AG | Hyaluronic Acid Serum"/>
    <s v="Sponsored Products"/>
    <s v="hyaluronic serum"/>
    <x v="1"/>
    <x v="29"/>
    <s v="SKN-003"/>
    <x v="2"/>
    <n v="1412"/>
    <n v="14"/>
    <n v="0.009915014164305949"/>
    <n v="10.55"/>
    <n v="147.7"/>
    <n v="0"/>
    <n v="0"/>
    <n v="0"/>
    <s v=""/>
    <n v="0"/>
    <n v="0"/>
    <n v="14"/>
    <s v="INR"/>
    <s v="India"/>
    <m/>
    <n v="1"/>
    <n v="-147.7"/>
    <s v="No Sales"/>
    <n v="649"/>
    <n v="234"/>
    <n v="148"/>
    <n v="0.4114021571648691"/>
  </r>
  <r>
    <d v="2026-09-01T00:00:00"/>
    <x v="4"/>
    <s v="Face Care"/>
    <s v="Enabled"/>
    <s v="AG | Hyaluronic Acid Serum"/>
    <s v="Sponsored Products"/>
    <s v="hyaluronic serum"/>
    <x v="1"/>
    <x v="33"/>
    <s v="SKN-003"/>
    <x v="0"/>
    <n v="174"/>
    <n v="4"/>
    <n v="0.02298850574712644"/>
    <n v="14.5"/>
    <n v="58"/>
    <n v="649"/>
    <n v="1"/>
    <n v="1"/>
    <n v="0.08936825885978428"/>
    <n v="11.18965517241379"/>
    <n v="0.25"/>
    <n v="14.5"/>
    <s v="INR"/>
    <s v="India"/>
    <m/>
    <n v="1"/>
    <n v="209"/>
    <s v="Profitable"/>
    <n v="649"/>
    <n v="234"/>
    <n v="148"/>
    <n v="0.4114021571648691"/>
  </r>
  <r>
    <d v="2026-09-01T00:00:00"/>
    <x v="4"/>
    <s v="Face Care"/>
    <s v="Enabled"/>
    <s v="AG | Hyaluronic Acid Serum"/>
    <s v="Sponsored Products"/>
    <s v="hyaluronic acid serum"/>
    <x v="1"/>
    <x v="34"/>
    <s v="SKN-003"/>
    <x v="1"/>
    <n v="239"/>
    <n v="1"/>
    <n v="0.004184100418410041"/>
    <n v="6.67"/>
    <n v="6.67"/>
    <n v="0"/>
    <n v="0"/>
    <n v="0"/>
    <s v=""/>
    <n v="0"/>
    <n v="0"/>
    <n v="12"/>
    <s v="INR"/>
    <s v="India"/>
    <m/>
    <n v="1"/>
    <n v="-6.67"/>
    <s v="No Sales"/>
    <n v="649"/>
    <n v="234"/>
    <n v="148"/>
    <n v="0.4114021571648691"/>
  </r>
  <r>
    <d v="2026-09-01T00:00:00"/>
    <x v="4"/>
    <s v="Face Care"/>
    <s v="Enabled"/>
    <s v="AG | Hyaluronic Acid Serum"/>
    <s v="Sponsored Products"/>
    <s v="hyaluronic acid serum"/>
    <x v="1"/>
    <x v="35"/>
    <s v="SKN-003"/>
    <x v="2"/>
    <n v="1510"/>
    <n v="11"/>
    <n v="0.00728476821192053"/>
    <n v="13.09"/>
    <n v="143.99"/>
    <n v="0"/>
    <n v="0"/>
    <n v="0"/>
    <s v=""/>
    <n v="0"/>
    <n v="0"/>
    <n v="16"/>
    <s v="INR"/>
    <s v="India"/>
    <m/>
    <n v="1"/>
    <n v="-143.99"/>
    <s v="No Sales"/>
    <n v="649"/>
    <n v="234"/>
    <n v="148"/>
    <n v="0.4114021571648691"/>
  </r>
  <r>
    <d v="2026-09-01T00:00:00"/>
    <x v="5"/>
    <s v="Face Care"/>
    <s v="Enabled"/>
    <s v="AG | Sunscreen Spf 50"/>
    <s v="Sponsored Products"/>
    <s v="sunscreen spf 50"/>
    <x v="3"/>
    <x v="36"/>
    <s v="SKN-006"/>
    <x v="1"/>
    <n v="96"/>
    <n v="1"/>
    <n v="0.01041666666666667"/>
    <n v="7.77"/>
    <n v="7.77"/>
    <n v="0"/>
    <n v="0"/>
    <n v="0"/>
    <s v=""/>
    <n v="0"/>
    <n v="0"/>
    <n v="13.5"/>
    <s v="INR"/>
    <s v="India"/>
    <m/>
    <n v="1"/>
    <n v="-7.77"/>
    <s v="No Sales"/>
    <n v="449"/>
    <n v="162"/>
    <n v="130"/>
    <n v="0.3496659242761693"/>
  </r>
  <r>
    <d v="2026-09-01T00:00:00"/>
    <x v="5"/>
    <s v="Face Care"/>
    <s v="Enabled"/>
    <s v="AG | Sunscreen Spf 50"/>
    <s v="Sponsored Products"/>
    <s v="sunscreen"/>
    <x v="3"/>
    <x v="37"/>
    <s v="SKN-006"/>
    <x v="2"/>
    <n v="1100"/>
    <n v="6"/>
    <n v="0.005454545454545455"/>
    <n v="10.04"/>
    <n v="60.24"/>
    <n v="0"/>
    <n v="0"/>
    <n v="0"/>
    <s v=""/>
    <n v="0"/>
    <n v="0"/>
    <n v="13"/>
    <s v="INR"/>
    <s v="India"/>
    <m/>
    <n v="1"/>
    <n v="-60.24"/>
    <s v="No Sales"/>
    <n v="449"/>
    <n v="162"/>
    <n v="130"/>
    <n v="0.3496659242761693"/>
  </r>
  <r>
    <d v="2026-09-01T00:00:00"/>
    <x v="5"/>
    <s v="Face Care"/>
    <s v="Enabled"/>
    <s v="AG | Sunscreen Spf 50"/>
    <s v="Sponsored Products"/>
    <s v="sunscreen"/>
    <x v="3"/>
    <x v="38"/>
    <s v="SKN-006"/>
    <x v="0"/>
    <n v="409"/>
    <n v="8"/>
    <n v="0.019559902200489"/>
    <n v="15"/>
    <n v="120"/>
    <n v="0"/>
    <n v="0"/>
    <n v="0"/>
    <s v=""/>
    <n v="0"/>
    <n v="0"/>
    <n v="15"/>
    <s v="INR"/>
    <s v="India"/>
    <m/>
    <n v="1"/>
    <n v="-120"/>
    <s v="No Sales"/>
    <n v="449"/>
    <n v="162"/>
    <n v="130"/>
    <n v="0.3496659242761693"/>
  </r>
  <r>
    <d v="2026-09-01T00:00:00"/>
    <x v="5"/>
    <s v="Face Care"/>
    <s v="Enabled"/>
    <s v="AG | Sunscreen Spf 50"/>
    <s v="Sponsored Products"/>
    <s v="sunscreen"/>
    <x v="3"/>
    <x v="39"/>
    <s v="SKN-006"/>
    <x v="0"/>
    <n v="525"/>
    <n v="7"/>
    <n v="0.01333333333333333"/>
    <n v="11.69"/>
    <n v="81.83"/>
    <n v="0"/>
    <n v="0"/>
    <n v="0"/>
    <s v=""/>
    <n v="0"/>
    <n v="0"/>
    <n v="13"/>
    <s v="INR"/>
    <s v="India"/>
    <m/>
    <n v="1"/>
    <n v="-81.83"/>
    <s v="No Sales"/>
    <n v="449"/>
    <n v="162"/>
    <n v="130"/>
    <n v="0.3496659242761693"/>
  </r>
  <r>
    <d v="2026-09-01T00:00:00"/>
    <x v="6"/>
    <s v="Face Care"/>
    <s v="Enabled"/>
    <s v="AG | Gel Moisturizer"/>
    <s v="Sponsored Products"/>
    <s v="gel moisturizer"/>
    <x v="1"/>
    <x v="4"/>
    <s v="SKN-005"/>
    <x v="2"/>
    <n v="98"/>
    <n v="1"/>
    <n v="0.01020408163265306"/>
    <n v="6.95"/>
    <n v="6.95"/>
    <n v="0"/>
    <n v="0"/>
    <n v="0"/>
    <s v=""/>
    <n v="0"/>
    <n v="0"/>
    <n v="11"/>
    <s v="INR"/>
    <s v="India"/>
    <m/>
    <n v="1"/>
    <n v="-6.95"/>
    <s v="No Sales"/>
    <n v="399"/>
    <n v="148"/>
    <n v="126"/>
    <n v="0.3132832080200501"/>
  </r>
  <r>
    <d v="2026-09-01T00:00:00"/>
    <x v="6"/>
    <s v="Face Care"/>
    <s v="Enabled"/>
    <s v="AG | Gel Moisturizer"/>
    <s v="Sponsored Products"/>
    <s v="oil free moisturizer"/>
    <x v="1"/>
    <x v="40"/>
    <s v="SKN-005"/>
    <x v="0"/>
    <n v="90"/>
    <n v="1"/>
    <n v="0.01111111111111111"/>
    <n v="8.83"/>
    <n v="8.83"/>
    <n v="0"/>
    <n v="0"/>
    <n v="0"/>
    <s v=""/>
    <n v="0"/>
    <n v="0"/>
    <n v="9"/>
    <s v="INR"/>
    <s v="India"/>
    <m/>
    <n v="1"/>
    <n v="-8.83"/>
    <s v="No Sales"/>
    <n v="399"/>
    <n v="148"/>
    <n v="126"/>
    <n v="0.3132832080200501"/>
  </r>
  <r>
    <d v="2026-09-01T00:00:00"/>
    <x v="6"/>
    <s v="Face Care"/>
    <s v="Enabled"/>
    <s v="AG | Gel Moisturizer"/>
    <s v="Sponsored Products"/>
    <s v="gel moisturizer"/>
    <x v="1"/>
    <x v="6"/>
    <s v="SKN-005"/>
    <x v="1"/>
    <n v="686"/>
    <n v="8"/>
    <n v="0.01166180758017493"/>
    <n v="7.41"/>
    <n v="59.28"/>
    <n v="0"/>
    <n v="0"/>
    <n v="0"/>
    <s v=""/>
    <n v="0"/>
    <n v="0"/>
    <n v="10"/>
    <s v="INR"/>
    <s v="India"/>
    <m/>
    <n v="1"/>
    <n v="-59.28"/>
    <s v="No Sales"/>
    <n v="399"/>
    <n v="148"/>
    <n v="126"/>
    <n v="0.3132832080200501"/>
  </r>
  <r>
    <d v="2026-09-01T00:00:00"/>
    <x v="6"/>
    <s v="Face Care"/>
    <s v="Enabled"/>
    <s v="AG | Gel Moisturizer"/>
    <s v="Sponsored Products"/>
    <s v="gel moisturizer"/>
    <x v="1"/>
    <x v="41"/>
    <s v="SKN-005"/>
    <x v="0"/>
    <n v="128"/>
    <n v="0"/>
    <n v="0"/>
    <s v=""/>
    <n v="0"/>
    <n v="0"/>
    <n v="0"/>
    <n v="0"/>
    <s v=""/>
    <s v=""/>
    <s v=""/>
    <n v="7"/>
    <s v="INR"/>
    <s v="India"/>
    <m/>
    <n v="1"/>
    <n v="0"/>
    <s v="No Spend"/>
    <n v="399"/>
    <n v="148"/>
    <n v="126"/>
    <n v="0.3132832080200501"/>
  </r>
  <r>
    <d v="2026-09-01T00:00:00"/>
    <x v="6"/>
    <s v="Face Care"/>
    <s v="Enabled"/>
    <s v="AG | Gel Moisturizer"/>
    <s v="Sponsored Products"/>
    <s v="gel moisturizer"/>
    <x v="1"/>
    <x v="5"/>
    <s v="SKN-005"/>
    <x v="0"/>
    <n v="375"/>
    <n v="6"/>
    <n v="0.016"/>
    <n v="10.41"/>
    <n v="62.46"/>
    <n v="0"/>
    <n v="0"/>
    <n v="0"/>
    <s v=""/>
    <n v="0"/>
    <n v="0"/>
    <n v="11.5"/>
    <s v="INR"/>
    <s v="India"/>
    <m/>
    <n v="1"/>
    <n v="-62.46"/>
    <s v="No Sales"/>
    <n v="399"/>
    <n v="148"/>
    <n v="126"/>
    <n v="0.3132832080200501"/>
  </r>
  <r>
    <d v="2026-09-01T00:00:00"/>
    <x v="6"/>
    <s v="Face Care"/>
    <s v="Enabled"/>
    <s v="AG | Gel Moisturizer"/>
    <s v="Sponsored Products"/>
    <s v="gel moisturizer"/>
    <x v="1"/>
    <x v="42"/>
    <s v="SKN-005"/>
    <x v="2"/>
    <n v="222"/>
    <n v="1"/>
    <n v="0.004504504504504504"/>
    <n v="6.6"/>
    <n v="6.6"/>
    <n v="0"/>
    <n v="0"/>
    <n v="0"/>
    <s v=""/>
    <n v="0"/>
    <n v="0"/>
    <n v="8"/>
    <s v="INR"/>
    <s v="India"/>
    <m/>
    <n v="1"/>
    <n v="-6.6"/>
    <s v="No Sales"/>
    <n v="399"/>
    <n v="148"/>
    <n v="126"/>
    <n v="0.3132832080200501"/>
  </r>
  <r>
    <d v="2026-09-01T00:00:00"/>
    <x v="6"/>
    <s v="Face Care"/>
    <s v="Enabled"/>
    <s v="AG | Gel Moisturizer"/>
    <s v="Sponsored Products"/>
    <s v="oil free moisturizer"/>
    <x v="1"/>
    <x v="9"/>
    <s v="SKN-005"/>
    <x v="2"/>
    <n v="826"/>
    <n v="4"/>
    <n v="0.004842615012106538"/>
    <n v="9.52"/>
    <n v="38.08"/>
    <n v="0"/>
    <n v="0"/>
    <n v="0"/>
    <s v=""/>
    <n v="0"/>
    <n v="0"/>
    <n v="11.5"/>
    <s v="INR"/>
    <s v="India"/>
    <m/>
    <n v="1"/>
    <n v="-38.08"/>
    <s v="No Sales"/>
    <n v="399"/>
    <n v="148"/>
    <n v="126"/>
    <n v="0.3132832080200501"/>
  </r>
  <r>
    <d v="2026-09-01T00:00:00"/>
    <x v="6"/>
    <s v="Face Care"/>
    <s v="Enabled"/>
    <s v="AG | Face Wash"/>
    <s v="Sponsored Products"/>
    <s v="foaming face wash"/>
    <x v="1"/>
    <x v="43"/>
    <s v="SKN-008"/>
    <x v="1"/>
    <n v="376"/>
    <n v="3"/>
    <n v="0.007978723404255319"/>
    <n v="6.71"/>
    <n v="20.13"/>
    <n v="0"/>
    <n v="0"/>
    <n v="0"/>
    <s v=""/>
    <n v="0"/>
    <n v="0"/>
    <n v="8.5"/>
    <s v="INR"/>
    <s v="India"/>
    <m/>
    <n v="1"/>
    <n v="-20.13"/>
    <s v="No Sales"/>
    <n v="299"/>
    <n v="114"/>
    <n v="107"/>
    <n v="0.2608695652173913"/>
  </r>
  <r>
    <d v="2026-09-01T00:00:00"/>
    <x v="6"/>
    <s v="Face Care"/>
    <s v="Enabled"/>
    <s v="AG | Face Wash"/>
    <s v="Sponsored Products"/>
    <s v="foaming face wash"/>
    <x v="1"/>
    <x v="44"/>
    <s v="SKN-008"/>
    <x v="2"/>
    <n v="341"/>
    <n v="4"/>
    <n v="0.01173020527859238"/>
    <n v="5.39"/>
    <n v="21.56"/>
    <n v="0"/>
    <n v="0"/>
    <n v="0"/>
    <s v=""/>
    <n v="0"/>
    <n v="0"/>
    <n v="9"/>
    <s v="INR"/>
    <s v="India"/>
    <m/>
    <n v="1"/>
    <n v="-21.56"/>
    <s v="No Sales"/>
    <n v="299"/>
    <n v="114"/>
    <n v="107"/>
    <n v="0.2608695652173913"/>
  </r>
  <r>
    <d v="2026-09-01T00:00:00"/>
    <x v="6"/>
    <s v="Face Care"/>
    <s v="Enabled"/>
    <s v="AG | Salicylic Acid Face Wash"/>
    <s v="Sponsored Products"/>
    <s v="acne face wash"/>
    <x v="1"/>
    <x v="45"/>
    <s v="SKN-009"/>
    <x v="2"/>
    <n v="1087"/>
    <n v="2"/>
    <n v="0.001839926402943882"/>
    <n v="6.56"/>
    <n v="13.12"/>
    <n v="0"/>
    <n v="0"/>
    <n v="0"/>
    <s v=""/>
    <n v="0"/>
    <n v="0"/>
    <n v="8"/>
    <s v="INR"/>
    <s v="India"/>
    <m/>
    <n v="1"/>
    <n v="-13.12"/>
    <s v="No Sales"/>
    <n v="279"/>
    <n v="106"/>
    <n v="105"/>
    <n v="0.2437275985663082"/>
  </r>
  <r>
    <d v="2026-09-01T00:00:00"/>
    <x v="6"/>
    <s v="Face Care"/>
    <s v="Enabled"/>
    <s v="AG | Salicylic Acid Face Wash"/>
    <s v="Sponsored Products"/>
    <s v="acne face wash"/>
    <x v="1"/>
    <x v="46"/>
    <s v="SKN-009"/>
    <x v="0"/>
    <n v="66"/>
    <n v="2"/>
    <n v="0.0303030303030303"/>
    <n v="6"/>
    <n v="12"/>
    <n v="0"/>
    <n v="0"/>
    <n v="0"/>
    <s v=""/>
    <n v="0"/>
    <n v="0"/>
    <n v="6"/>
    <s v="INR"/>
    <s v="India"/>
    <m/>
    <n v="1"/>
    <n v="-12"/>
    <s v="No Sales"/>
    <n v="279"/>
    <n v="106"/>
    <n v="105"/>
    <n v="0.2437275985663082"/>
  </r>
  <r>
    <d v="2026-09-27T00:00:00"/>
    <x v="7"/>
    <s v="Brand"/>
    <s v="Enabled"/>
    <s v="AG | Vitamin C Serum"/>
    <s v="Sponsored Products"/>
    <s v="auralis face serum vitamin c"/>
    <x v="2"/>
    <x v="47"/>
    <s v="SKN-001"/>
    <x v="0"/>
    <n v="0"/>
    <n v="0"/>
    <s v=""/>
    <s v=""/>
    <n v="-130.81"/>
    <n v="0"/>
    <n v="0"/>
    <n v="0"/>
    <s v=""/>
    <n v="0"/>
    <s v=""/>
    <n v="8"/>
    <s v="INR"/>
    <s v="India"/>
    <s v="refund"/>
    <n v="4"/>
    <n v="130.81"/>
    <s v="Review"/>
    <n v="599"/>
    <n v="216"/>
    <n v="144"/>
    <n v="0.3989983305509182"/>
  </r>
  <r>
    <d v="2026-09-01T00:00:00"/>
    <x v="6"/>
    <s v="Face Care"/>
    <s v="Enabled"/>
    <s v="AG | Salicylic Acid Face Wash"/>
    <s v="Sponsored Products"/>
    <s v="acne face wash"/>
    <x v="1"/>
    <x v="48"/>
    <s v="SKN-009"/>
    <x v="0"/>
    <n v="224"/>
    <n v="1"/>
    <n v="0.004464285714285714"/>
    <n v="7"/>
    <n v="7"/>
    <n v="0"/>
    <n v="0"/>
    <n v="0"/>
    <s v=""/>
    <n v="0"/>
    <n v="0"/>
    <n v="7"/>
    <s v="INR"/>
    <s v="India"/>
    <m/>
    <n v="1"/>
    <n v="-7"/>
    <s v="No Sales"/>
    <n v="279"/>
    <n v="106"/>
    <n v="105"/>
    <n v="0.2437275985663082"/>
  </r>
  <r>
    <d v="2026-09-01T00:00:00"/>
    <x v="6"/>
    <s v="Face Care"/>
    <s v="Enabled"/>
    <s v="AG | Salicylic Acid Face Wash"/>
    <s v="Sponsored Products"/>
    <s v="acne face wash"/>
    <x v="1"/>
    <x v="49"/>
    <s v="SKN-009"/>
    <x v="0"/>
    <n v="212"/>
    <n v="4"/>
    <n v="0.01886792452830189"/>
    <n v="5.5"/>
    <n v="22"/>
    <n v="0"/>
    <n v="0"/>
    <n v="0"/>
    <s v=""/>
    <n v="0"/>
    <n v="0"/>
    <n v="5.5"/>
    <s v="INR"/>
    <s v="India"/>
    <m/>
    <n v="1"/>
    <n v="-22"/>
    <s v="No Sales"/>
    <n v="279"/>
    <n v="106"/>
    <n v="105"/>
    <n v="0.2437275985663082"/>
  </r>
  <r>
    <d v="2026-09-01T00:00:00"/>
    <x v="6"/>
    <s v="Face Care"/>
    <s v="Enabled"/>
    <s v="AG | Rose Water Toner"/>
    <s v="Sponsored Products"/>
    <s v="rose water toner"/>
    <x v="1"/>
    <x v="50"/>
    <s v="SKN-010"/>
    <x v="2"/>
    <n v="444"/>
    <n v="1"/>
    <n v="0.002252252252252252"/>
    <n v="3.92"/>
    <n v="3.92"/>
    <n v="0"/>
    <n v="0"/>
    <n v="0"/>
    <s v=""/>
    <n v="0"/>
    <n v="0"/>
    <n v="5.5"/>
    <s v="INR"/>
    <s v="India"/>
    <m/>
    <n v="1"/>
    <n v="-3.92"/>
    <s v="No Sales"/>
    <n v="249"/>
    <n v="100"/>
    <n v="102"/>
    <n v="0.1887550200803213"/>
  </r>
  <r>
    <d v="2026-09-01T00:00:00"/>
    <x v="6"/>
    <s v="Face Care"/>
    <s v="Enabled"/>
    <s v="AG | Rose Water Toner"/>
    <s v="Sponsored Products"/>
    <s v="face toner"/>
    <x v="1"/>
    <x v="51"/>
    <s v="SKN-010"/>
    <x v="0"/>
    <n v="478"/>
    <n v="3"/>
    <n v="0.006276150627615063"/>
    <n v="5.359999999999999"/>
    <n v="16.08"/>
    <n v="0"/>
    <n v="0"/>
    <n v="0"/>
    <s v=""/>
    <n v="0"/>
    <n v="0"/>
    <n v="6"/>
    <s v="INR"/>
    <s v="India"/>
    <m/>
    <n v="1"/>
    <n v="-16.08"/>
    <s v="No Sales"/>
    <n v="249"/>
    <n v="100"/>
    <n v="102"/>
    <n v="0.1887550200803213"/>
  </r>
  <r>
    <d v="2026-09-01T00:00:00"/>
    <x v="6"/>
    <s v="Face Care"/>
    <s v="Enabled"/>
    <s v="AG | Sheet Mask"/>
    <s v="Sponsored Products"/>
    <s v="sheet mask"/>
    <x v="1"/>
    <x v="52"/>
    <s v="SKN-014"/>
    <x v="0"/>
    <n v="409"/>
    <n v="9"/>
    <n v="0.02200488997555012"/>
    <n v="8.720000000000001"/>
    <n v="78.48"/>
    <n v="1047"/>
    <n v="2"/>
    <n v="3"/>
    <n v="0.07495702005730659"/>
    <n v="13.34097859327217"/>
    <n v="0.2222222222222222"/>
    <n v="10.5"/>
    <s v="INR"/>
    <s v="India"/>
    <m/>
    <n v="1"/>
    <n v="236.52"/>
    <s v="Profitable"/>
    <n v="349"/>
    <n v="133"/>
    <n v="111"/>
    <n v="0.3008595988538682"/>
  </r>
  <r>
    <d v="2026-09-01T00:00:00"/>
    <x v="6"/>
    <s v="Face Care"/>
    <s v="Enabled"/>
    <s v="AG | Sheet Mask"/>
    <s v="Sponsored Products"/>
    <s v="sheet mask"/>
    <x v="1"/>
    <x v="53"/>
    <s v="SKN-014"/>
    <x v="1"/>
    <n v="409"/>
    <n v="0"/>
    <n v="0"/>
    <s v=""/>
    <n v="0"/>
    <n v="0"/>
    <n v="0"/>
    <n v="0"/>
    <s v=""/>
    <s v=""/>
    <s v=""/>
    <n v="10"/>
    <s v="INR"/>
    <s v="India"/>
    <m/>
    <n v="1"/>
    <n v="0"/>
    <s v="No Spend"/>
    <n v="349"/>
    <n v="133"/>
    <n v="111"/>
    <n v="0.3008595988538682"/>
  </r>
  <r>
    <d v="2026-09-01T00:00:00"/>
    <x v="6"/>
    <s v="Face Care"/>
    <s v="Enabled"/>
    <s v="AG | Sheet Mask"/>
    <s v="Sponsored Products"/>
    <s v="face sheet mask"/>
    <x v="1"/>
    <x v="54"/>
    <s v="SKN-014"/>
    <x v="1"/>
    <n v="271"/>
    <n v="3"/>
    <n v="0.01107011070110701"/>
    <n v="5.62"/>
    <n v="16.86"/>
    <n v="349"/>
    <n v="1"/>
    <n v="1"/>
    <n v="0.04830945558739255"/>
    <n v="20.69988137603796"/>
    <n v="0.3333333333333333"/>
    <n v="7.5"/>
    <s v="INR"/>
    <s v="India"/>
    <m/>
    <n v="1"/>
    <n v="88.14"/>
    <s v="Profitable"/>
    <n v="349"/>
    <n v="133"/>
    <n v="111"/>
    <n v="0.3008595988538682"/>
  </r>
  <r>
    <d v="2026-09-01T00:00:00"/>
    <x v="8"/>
    <s v="Body &amp; Hair"/>
    <s v="Enabled"/>
    <s v="AG | Onion Hair Oil"/>
    <s v="Sponsored Products"/>
    <s v="hair oil"/>
    <x v="3"/>
    <x v="55"/>
    <s v="SKN-021"/>
    <x v="2"/>
    <n v="766"/>
    <n v="3"/>
    <n v="0.00391644908616188"/>
    <n v="6.71"/>
    <n v="20.13"/>
    <n v="0"/>
    <n v="0"/>
    <n v="0"/>
    <s v=""/>
    <n v="0"/>
    <n v="0"/>
    <n v="10.5"/>
    <s v="INR"/>
    <s v="India"/>
    <m/>
    <n v="1"/>
    <n v="-20.13"/>
    <s v="No Sales"/>
    <n v="399"/>
    <n v="148"/>
    <n v="126"/>
    <n v="0.3132832080200501"/>
  </r>
  <r>
    <d v="2026-09-01T00:00:00"/>
    <x v="8"/>
    <s v="Body &amp; Hair"/>
    <s v="Enabled"/>
    <s v="AG | Onion Hair Oil"/>
    <s v="Sponsored Products"/>
    <s v="onion hair oil"/>
    <x v="3"/>
    <x v="56"/>
    <s v="SKN-021"/>
    <x v="0"/>
    <n v="414"/>
    <n v="3"/>
    <n v="0.007246376811594203"/>
    <n v="8.35"/>
    <n v="25.05"/>
    <n v="0"/>
    <n v="0"/>
    <n v="0"/>
    <s v=""/>
    <n v="0"/>
    <n v="0"/>
    <n v="10"/>
    <s v="INR"/>
    <s v="India"/>
    <m/>
    <n v="1"/>
    <n v="-25.05"/>
    <s v="No Sales"/>
    <n v="399"/>
    <n v="148"/>
    <n v="126"/>
    <n v="0.3132832080200501"/>
  </r>
  <r>
    <d v="2026-09-01T00:00:00"/>
    <x v="8"/>
    <s v="Body &amp; Hair"/>
    <s v="Enabled"/>
    <s v="AG | Onion Hair Oil"/>
    <s v="Sponsored Products"/>
    <s v="onion hair oil"/>
    <x v="3"/>
    <x v="57"/>
    <s v="SKN-021"/>
    <x v="1"/>
    <n v="330"/>
    <n v="3"/>
    <n v="0.00909090909090909"/>
    <n v="8.299999999999999"/>
    <n v="24.9"/>
    <n v="0"/>
    <n v="0"/>
    <n v="0"/>
    <s v=""/>
    <n v="0"/>
    <n v="0"/>
    <n v="11"/>
    <s v="INR"/>
    <s v="India"/>
    <m/>
    <n v="1"/>
    <n v="-24.9"/>
    <s v="No Sales"/>
    <n v="399"/>
    <n v="148"/>
    <n v="126"/>
    <n v="0.3132832080200501"/>
  </r>
  <r>
    <d v="2026-09-01T00:00:00"/>
    <x v="8"/>
    <s v="Body &amp; Hair"/>
    <s v="Enabled"/>
    <s v="AG | Anti Dandruff Shampoo"/>
    <s v="Sponsored Products"/>
    <s v="dandruff shampoo"/>
    <x v="3"/>
    <x v="58"/>
    <s v="SKN-022"/>
    <x v="2"/>
    <n v="347"/>
    <n v="1"/>
    <n v="0.002881844380403458"/>
    <n v="11.18"/>
    <n v="11.18"/>
    <n v="0"/>
    <n v="0"/>
    <n v="0"/>
    <s v=""/>
    <n v="0"/>
    <n v="0"/>
    <n v="14"/>
    <s v="INR"/>
    <s v="India"/>
    <m/>
    <n v="1"/>
    <n v="-11.18"/>
    <s v="No Sales"/>
    <n v="429"/>
    <n v="159"/>
    <n v="139"/>
    <n v="0.3053613053613053"/>
  </r>
  <r>
    <d v="2026-09-01T00:00:00"/>
    <x v="8"/>
    <s v="Body &amp; Hair"/>
    <s v="Enabled"/>
    <s v="AG | Anti Dandruff Shampoo"/>
    <s v="Sponsored Products"/>
    <s v="anti dandruff shampoo"/>
    <x v="3"/>
    <x v="59"/>
    <s v="SKN-022"/>
    <x v="2"/>
    <n v="538"/>
    <n v="2"/>
    <n v="0.003717472118959108"/>
    <n v="9.75"/>
    <n v="19.5"/>
    <n v="0"/>
    <n v="0"/>
    <n v="0"/>
    <s v=""/>
    <n v="0"/>
    <n v="0"/>
    <n v="13.5"/>
    <s v="INR"/>
    <s v="India"/>
    <m/>
    <n v="1"/>
    <n v="-19.5"/>
    <s v="No Sales"/>
    <n v="429"/>
    <n v="159"/>
    <n v="139"/>
    <n v="0.3053613053613053"/>
  </r>
  <r>
    <d v="2026-09-01T00:00:00"/>
    <x v="8"/>
    <s v="Body &amp; Hair"/>
    <s v="Enabled"/>
    <s v="AG | Hair Serum"/>
    <s v="Sponsored Products"/>
    <s v="hair serum"/>
    <x v="3"/>
    <x v="60"/>
    <s v="SKN-023"/>
    <x v="1"/>
    <n v="283"/>
    <n v="5"/>
    <n v="0.0176678445229682"/>
    <n v="6.609999999999999"/>
    <n v="33.05"/>
    <n v="0"/>
    <n v="0"/>
    <n v="0"/>
    <s v=""/>
    <n v="0"/>
    <n v="0"/>
    <n v="12"/>
    <s v="INR"/>
    <s v="India"/>
    <m/>
    <n v="1"/>
    <n v="-33.05"/>
    <s v="No Sales"/>
    <n v="549"/>
    <n v="198"/>
    <n v="139"/>
    <n v="0.3861566484517304"/>
  </r>
  <r>
    <d v="2026-09-01T00:00:00"/>
    <x v="8"/>
    <s v="Body &amp; Hair"/>
    <s v="Enabled"/>
    <s v="AG | Hair Serum"/>
    <s v="Sponsored Products"/>
    <s v="hair serum for frizzy hair"/>
    <x v="3"/>
    <x v="61"/>
    <s v="SKN-023"/>
    <x v="1"/>
    <n v="437"/>
    <n v="3"/>
    <n v="0.006864988558352402"/>
    <n v="7.829999999999999"/>
    <n v="23.49"/>
    <n v="0"/>
    <n v="0"/>
    <n v="0"/>
    <s v=""/>
    <n v="0"/>
    <n v="0"/>
    <n v="15"/>
    <s v="INR"/>
    <s v="India"/>
    <m/>
    <n v="1"/>
    <n v="-23.49"/>
    <s v="No Sales"/>
    <n v="549"/>
    <n v="198"/>
    <n v="139"/>
    <n v="0.3861566484517304"/>
  </r>
  <r>
    <d v="2026-09-01T00:00:00"/>
    <x v="8"/>
    <s v="Body &amp; Hair"/>
    <s v="Enabled"/>
    <s v="AG | Hair Serum"/>
    <s v="Sponsored Products"/>
    <s v="hair serum"/>
    <x v="3"/>
    <x v="62"/>
    <s v="SKN-023"/>
    <x v="1"/>
    <n v="334"/>
    <n v="4"/>
    <n v="0.01197604790419162"/>
    <n v="8.81"/>
    <n v="35.24"/>
    <n v="0"/>
    <n v="0"/>
    <n v="0"/>
    <s v=""/>
    <n v="0"/>
    <n v="0"/>
    <n v="12"/>
    <s v="INR"/>
    <s v="India"/>
    <m/>
    <n v="1"/>
    <n v="-35.24"/>
    <s v="No Sales"/>
    <n v="549"/>
    <n v="198"/>
    <n v="139"/>
    <n v="0.3861566484517304"/>
  </r>
  <r>
    <d v="2026-09-01T00:00:00"/>
    <x v="9"/>
    <s v="Body &amp; Hair"/>
    <s v="Enabled"/>
    <s v="AG | Body Wash"/>
    <s v="Sponsored Products"/>
    <s v="body wash fragrance free"/>
    <x v="2"/>
    <x v="63"/>
    <s v="SKN-018"/>
    <x v="0"/>
    <n v="338"/>
    <n v="2"/>
    <n v="0.005917159763313609"/>
    <n v="8.02"/>
    <n v="16.04"/>
    <n v="0"/>
    <n v="0"/>
    <n v="0"/>
    <s v=""/>
    <n v="0"/>
    <n v="0"/>
    <n v="9"/>
    <s v="INR"/>
    <s v="India"/>
    <m/>
    <n v="1"/>
    <n v="-16.04"/>
    <s v="No Sales"/>
    <n v="349"/>
    <n v="133"/>
    <n v="121"/>
    <n v="0.2722063037249284"/>
  </r>
  <r>
    <d v="2026-09-01T00:00:00"/>
    <x v="9"/>
    <s v="Body &amp; Hair"/>
    <s v="Enabled"/>
    <s v="AG | Body Wash"/>
    <s v="Sponsored Products"/>
    <s v="body wash for women paraben free"/>
    <x v="2"/>
    <x v="17"/>
    <s v="SKN-018"/>
    <x v="0"/>
    <n v="286"/>
    <n v="2"/>
    <n v="0.006993006993006993"/>
    <n v="10.48"/>
    <n v="20.96"/>
    <n v="0"/>
    <n v="0"/>
    <n v="0"/>
    <s v=""/>
    <n v="0"/>
    <n v="0"/>
    <n v="12"/>
    <s v="INR"/>
    <s v="India"/>
    <m/>
    <n v="1"/>
    <n v="-20.96"/>
    <s v="No Sales"/>
    <n v="349"/>
    <n v="133"/>
    <n v="121"/>
    <n v="0.2722063037249284"/>
  </r>
  <r>
    <d v="2026-09-01T00:00:00"/>
    <x v="9"/>
    <s v="Body &amp; Hair"/>
    <s v="Enabled"/>
    <s v="AG | Body Wash"/>
    <s v="Sponsored Products"/>
    <s v="body wash"/>
    <x v="2"/>
    <x v="15"/>
    <s v="SKN-018"/>
    <x v="2"/>
    <n v="1094"/>
    <n v="9"/>
    <n v="0.008226691042047532"/>
    <n v="6.61"/>
    <n v="59.49"/>
    <n v="349"/>
    <n v="1"/>
    <n v="1"/>
    <n v="0.170458452722063"/>
    <n v="5.866532190284081"/>
    <n v="0.1111111111111111"/>
    <n v="8.5"/>
    <s v="INR"/>
    <s v="India"/>
    <m/>
    <n v="1"/>
    <n v="35.51"/>
    <s v="Profitable"/>
    <n v="349"/>
    <n v="133"/>
    <n v="121"/>
    <n v="0.2722063037249284"/>
  </r>
  <r>
    <d v="2026-09-01T00:00:00"/>
    <x v="9"/>
    <s v="Body &amp; Hair"/>
    <s v="Enabled"/>
    <s v="AG | Body Wash"/>
    <s v="Sponsored Products"/>
    <s v="shower gel"/>
    <x v="2"/>
    <x v="64"/>
    <s v="SKN-018"/>
    <x v="2"/>
    <n v="321"/>
    <n v="2"/>
    <n v="0.006230529595015576"/>
    <n v="7.89"/>
    <n v="15.78"/>
    <n v="0"/>
    <n v="0"/>
    <n v="0"/>
    <s v=""/>
    <n v="0"/>
    <n v="0"/>
    <n v="13"/>
    <s v="INR"/>
    <s v="India"/>
    <m/>
    <n v="1"/>
    <n v="-15.78"/>
    <s v="No Sales"/>
    <n v="349"/>
    <n v="133"/>
    <n v="121"/>
    <n v="0.2722063037249284"/>
  </r>
  <r>
    <d v="2026-09-01T00:00:00"/>
    <x v="9"/>
    <s v="Body &amp; Hair"/>
    <s v="Enabled"/>
    <s v="AG | Foot Cream"/>
    <s v="Sponsored Products"/>
    <s v="cracked heel cream"/>
    <x v="2"/>
    <x v="65"/>
    <s v="SKN-019"/>
    <x v="0"/>
    <n v="492"/>
    <n v="2"/>
    <n v="0.004065040650406504"/>
    <n v="8"/>
    <n v="16"/>
    <n v="299"/>
    <n v="1"/>
    <n v="1"/>
    <n v="0.05351170568561873"/>
    <n v="18.6875"/>
    <n v="0.5"/>
    <n v="8"/>
    <s v="INR"/>
    <s v="India"/>
    <m/>
    <n v="1"/>
    <n v="65"/>
    <s v="Profitable"/>
    <n v="299"/>
    <n v="111"/>
    <n v="107"/>
    <n v="0.2709030100334448"/>
  </r>
  <r>
    <d v="2026-09-01T00:00:00"/>
    <x v="9"/>
    <s v="Body &amp; Hair"/>
    <s v="Enabled"/>
    <s v="AG | Foot Cream"/>
    <s v="Sponsored Products"/>
    <s v="foot cream for kids"/>
    <x v="2"/>
    <x v="66"/>
    <s v="SKN-019"/>
    <x v="1"/>
    <n v="199"/>
    <n v="0"/>
    <n v="0"/>
    <s v=""/>
    <n v="0"/>
    <n v="0"/>
    <n v="0"/>
    <n v="0"/>
    <s v=""/>
    <s v=""/>
    <s v=""/>
    <n v="8"/>
    <s v="INR"/>
    <s v="India"/>
    <m/>
    <n v="1"/>
    <n v="0"/>
    <s v="No Spend"/>
    <n v="299"/>
    <n v="111"/>
    <n v="107"/>
    <n v="0.2709030100334448"/>
  </r>
  <r>
    <d v="2026-09-01T00:00:00"/>
    <x v="9"/>
    <s v="Body &amp; Hair"/>
    <s v="Enabled"/>
    <s v="AG | Hand Cream"/>
    <s v="Sponsored Products"/>
    <s v="hand cream"/>
    <x v="2"/>
    <x v="67"/>
    <s v="SKN-020"/>
    <x v="1"/>
    <n v="1068"/>
    <n v="6"/>
    <n v="0.005617977528089887"/>
    <n v="6.510000000000001"/>
    <n v="39.06"/>
    <n v="498"/>
    <n v="2"/>
    <n v="2"/>
    <n v="0.07843373493975904"/>
    <n v="12.74961597542243"/>
    <n v="0.3333333333333333"/>
    <n v="9.5"/>
    <s v="INR"/>
    <s v="India"/>
    <m/>
    <n v="1"/>
    <n v="84.94"/>
    <s v="Profitable"/>
    <n v="249"/>
    <n v="95"/>
    <n v="92"/>
    <n v="0.248995983935743"/>
  </r>
  <r>
    <d v="2026-09-01T00:00:00"/>
    <x v="9"/>
    <s v="Body &amp; Hair"/>
    <s v="Enabled"/>
    <s v="AG | Hand Cream"/>
    <s v="Sponsored Products"/>
    <s v="moisturizing hand cream"/>
    <x v="2"/>
    <x v="68"/>
    <s v="SKN-020"/>
    <x v="0"/>
    <n v="431"/>
    <n v="8"/>
    <n v="0.0185614849187935"/>
    <n v="6"/>
    <n v="48"/>
    <n v="0"/>
    <n v="0"/>
    <n v="0"/>
    <s v=""/>
    <n v="0"/>
    <n v="0"/>
    <n v="6"/>
    <s v="INR"/>
    <s v="India"/>
    <m/>
    <n v="1"/>
    <n v="-48"/>
    <s v="No Sales"/>
    <n v="249"/>
    <n v="95"/>
    <n v="92"/>
    <n v="0.248995983935743"/>
  </r>
  <r>
    <d v="2026-09-01T00:00:00"/>
    <x v="9"/>
    <s v="Body &amp; Hair"/>
    <s v="Enabled"/>
    <s v="AG | Hand Cream"/>
    <s v="Sponsored Products"/>
    <s v="hand cream for dry hands non sticky"/>
    <x v="2"/>
    <x v="69"/>
    <s v="SKN-020"/>
    <x v="2"/>
    <n v="290"/>
    <n v="0"/>
    <n v="0"/>
    <s v=""/>
    <n v="0"/>
    <n v="0"/>
    <n v="0"/>
    <n v="0"/>
    <s v=""/>
    <s v=""/>
    <s v=""/>
    <n v="6.5"/>
    <s v="INR"/>
    <s v="India"/>
    <m/>
    <n v="1"/>
    <n v="0"/>
    <s v="No Spend"/>
    <n v="249"/>
    <n v="95"/>
    <n v="92"/>
    <n v="0.248995983935743"/>
  </r>
  <r>
    <d v="2026-09-01T00:00:00"/>
    <x v="9"/>
    <s v="Body &amp; Hair"/>
    <s v="Enabled"/>
    <s v="AG | Hand Cream"/>
    <s v="Sponsored Products"/>
    <s v="ayurvedic moisturizing hand cream"/>
    <x v="2"/>
    <x v="70"/>
    <s v="SKN-020"/>
    <x v="2"/>
    <n v="412"/>
    <n v="3"/>
    <n v="0.007281553398058253"/>
    <n v="7.27"/>
    <n v="21.81"/>
    <n v="498"/>
    <n v="2"/>
    <n v="2"/>
    <n v="0.04379518072289156"/>
    <n v="22.83356258596974"/>
    <n v="0.6666666666666666"/>
    <n v="9"/>
    <s v="INR"/>
    <s v="India"/>
    <m/>
    <n v="1"/>
    <n v="102.19"/>
    <s v="Profitable"/>
    <n v="249"/>
    <n v="95"/>
    <n v="92"/>
    <n v="0.248995983935743"/>
  </r>
  <r>
    <d v="2026-09-01T00:00:00"/>
    <x v="10"/>
    <s v="Face Care"/>
    <s v="Enabled"/>
    <s v="AG | Vitamin C Serum"/>
    <s v="Sponsored Products"/>
    <s v="asin=b0uy3hj2k9"/>
    <x v="4"/>
    <x v="71"/>
    <s v="SKN-001"/>
    <x v="1"/>
    <n v="731"/>
    <n v="5"/>
    <n v="0.006839945280437756"/>
    <n v="10.74"/>
    <n v="53.7"/>
    <n v="599"/>
    <n v="1"/>
    <n v="1"/>
    <n v="0.08964941569282138"/>
    <n v="11.15456238361266"/>
    <n v="0.2"/>
    <n v="15"/>
    <s v="INR"/>
    <s v="India"/>
    <m/>
    <n v="1"/>
    <n v="185.3"/>
    <s v="Profitable"/>
    <n v="599"/>
    <n v="216"/>
    <n v="144"/>
    <n v="0.3989983305509182"/>
  </r>
  <r>
    <d v="2026-09-27T00:00:00"/>
    <x v="2"/>
    <s v="Face Care"/>
    <s v="Paused"/>
    <s v="AG | Clay Face Mask"/>
    <s v="Sponsored Products"/>
    <s v="multani mitti face pack"/>
    <x v="1"/>
    <x v="9"/>
    <s v="SKN-012"/>
    <x v="0"/>
    <n v="1110"/>
    <n v="10"/>
    <n v="0.009009009009009009"/>
    <n v="14.49"/>
    <n v="144.9"/>
    <n v="0"/>
    <n v="0"/>
    <n v="0"/>
    <s v=""/>
    <n v="0"/>
    <n v="0"/>
    <n v="7.5"/>
    <s v="INR"/>
    <s v="India"/>
    <m/>
    <n v="4"/>
    <n v="-144.9"/>
    <s v="No Sales"/>
    <n v="379"/>
    <n v="140"/>
    <n v="114"/>
    <n v="0.3298153034300791"/>
  </r>
  <r>
    <d v="2026-09-01T00:00:00"/>
    <x v="10"/>
    <s v="Face Care"/>
    <s v="Enabled"/>
    <s v="AG | Vitamin C Serum"/>
    <s v="Sponsored Products"/>
    <s v="asin=b0xanrgqoz"/>
    <x v="4"/>
    <x v="72"/>
    <s v="SKN-001"/>
    <x v="2"/>
    <n v="1684"/>
    <n v="10"/>
    <n v="0.005938242280285035"/>
    <n v="7.040000000000001"/>
    <n v="70.40000000000001"/>
    <n v="0"/>
    <n v="0"/>
    <n v="0"/>
    <s v=""/>
    <n v="0"/>
    <n v="0"/>
    <n v="12"/>
    <s v="INR"/>
    <s v="India"/>
    <s v="budget raised"/>
    <n v="1"/>
    <n v="-70.40000000000001"/>
    <s v="No Sales"/>
    <n v="599"/>
    <n v="216"/>
    <n v="144"/>
    <n v="0.3989983305509182"/>
  </r>
  <r>
    <d v="2026-09-01T00:00:00"/>
    <x v="10"/>
    <s v="Face Care"/>
    <s v="Enabled"/>
    <s v="AG | Vitamin C Serum"/>
    <s v="Sponsored Products"/>
    <s v="asin=b0y9zbiy9g"/>
    <x v="4"/>
    <x v="73"/>
    <s v="SKN-001"/>
    <x v="1"/>
    <n v="216"/>
    <n v="1"/>
    <n v="0.004629629629629629"/>
    <n v="12.65"/>
    <n v="12.65"/>
    <n v="0"/>
    <n v="0"/>
    <n v="0"/>
    <s v=""/>
    <n v="0"/>
    <n v="0"/>
    <n v="16"/>
    <s v="INR"/>
    <s v="India"/>
    <m/>
    <n v="1"/>
    <n v="-12.65"/>
    <s v="No Sales"/>
    <n v="599"/>
    <n v="216"/>
    <n v="144"/>
    <n v="0.3989983305509182"/>
  </r>
  <r>
    <d v="2026-09-01T00:00:00"/>
    <x v="10"/>
    <s v="Face Care"/>
    <s v="Enabled"/>
    <s v="AG | Sunscreen Spf 50"/>
    <s v="Sponsored Products"/>
    <s v="asin=b0q7ldyo0l"/>
    <x v="4"/>
    <x v="74"/>
    <s v="SKN-006"/>
    <x v="1"/>
    <n v="1119"/>
    <n v="5"/>
    <n v="0.004468275245755138"/>
    <n v="7.99"/>
    <n v="39.95"/>
    <n v="0"/>
    <n v="0"/>
    <n v="0"/>
    <s v=""/>
    <n v="0"/>
    <n v="0"/>
    <n v="11"/>
    <s v="INR"/>
    <s v="India"/>
    <m/>
    <n v="1"/>
    <n v="-39.95"/>
    <s v="No Sales"/>
    <n v="449"/>
    <n v="162"/>
    <n v="130"/>
    <n v="0.3496659242761693"/>
  </r>
  <r>
    <d v="2026-09-01T00:00:00"/>
    <x v="10"/>
    <s v="Face Care"/>
    <s v="Enabled"/>
    <s v="AG | Sunscreen Spf 50"/>
    <s v="Sponsored Products"/>
    <s v="asin=b0kz0mqav8"/>
    <x v="4"/>
    <x v="75"/>
    <s v="SKN-006"/>
    <x v="1"/>
    <n v="2232"/>
    <n v="12"/>
    <n v="0.005376344086021506"/>
    <n v="5.55"/>
    <n v="66.59999999999999"/>
    <n v="0"/>
    <n v="0"/>
    <n v="0"/>
    <s v=""/>
    <n v="0"/>
    <n v="0"/>
    <n v="7.5"/>
    <s v="INR"/>
    <s v="India"/>
    <m/>
    <n v="1"/>
    <n v="-66.59999999999999"/>
    <s v="No Sales"/>
    <n v="449"/>
    <n v="162"/>
    <n v="130"/>
    <n v="0.3496659242761693"/>
  </r>
  <r>
    <d v="2026-09-01T00:00:00"/>
    <x v="10"/>
    <s v="Face Care"/>
    <s v="Enabled"/>
    <s v="AG | Sunscreen Spf 50"/>
    <s v="Sponsored Products"/>
    <s v="asin=b0s40ccjfn"/>
    <x v="4"/>
    <x v="76"/>
    <s v="SKN-006"/>
    <x v="0"/>
    <n v="480"/>
    <n v="1"/>
    <n v="0.002083333333333333"/>
    <n v="8.800000000000001"/>
    <n v="8.800000000000001"/>
    <n v="0"/>
    <n v="0"/>
    <n v="0"/>
    <s v=""/>
    <n v="0"/>
    <n v="0"/>
    <n v="9.5"/>
    <s v="INR"/>
    <s v="India"/>
    <m/>
    <n v="1"/>
    <n v="-8.800000000000001"/>
    <s v="No Sales"/>
    <n v="449"/>
    <n v="162"/>
    <n v="130"/>
    <n v="0.3496659242761693"/>
  </r>
  <r>
    <d v="2026-09-01T00:00:00"/>
    <x v="10"/>
    <s v="Face Care"/>
    <s v="Enabled"/>
    <s v="AG | Face Wash"/>
    <s v="Sponsored Products"/>
    <s v="asin=b0g26g1i7r"/>
    <x v="4"/>
    <x v="77"/>
    <s v="SKN-008"/>
    <x v="1"/>
    <n v="1665"/>
    <n v="9"/>
    <n v="0.005405405405405406"/>
    <n v="2.89"/>
    <n v="26.01"/>
    <n v="0"/>
    <n v="0"/>
    <n v="0"/>
    <s v=""/>
    <n v="0"/>
    <n v="0"/>
    <n v="5.5"/>
    <s v="INR"/>
    <s v="India"/>
    <m/>
    <n v="1"/>
    <n v="-26.01"/>
    <s v="No Sales"/>
    <n v="299"/>
    <n v="114"/>
    <n v="107"/>
    <n v="0.2608695652173913"/>
  </r>
  <r>
    <d v="2026-09-01T00:00:00"/>
    <x v="10"/>
    <s v="Face Care"/>
    <s v="Enabled"/>
    <s v="AG | Face Wash"/>
    <s v="Sponsored Products"/>
    <s v="asin=b0k1vxahqj"/>
    <x v="4"/>
    <x v="78"/>
    <s v="SKN-008"/>
    <x v="1"/>
    <n v="411"/>
    <n v="3"/>
    <n v="0.0072992700729927"/>
    <n v="5.100000000000001"/>
    <n v="15.3"/>
    <n v="0"/>
    <n v="0"/>
    <n v="0"/>
    <s v=""/>
    <n v="0"/>
    <n v="0"/>
    <n v="6.5"/>
    <s v="INR"/>
    <s v="India"/>
    <m/>
    <n v="1"/>
    <n v="-15.3"/>
    <s v="No Sales"/>
    <n v="299"/>
    <n v="114"/>
    <n v="107"/>
    <n v="0.2608695652173913"/>
  </r>
  <r>
    <d v="2026-09-01T00:00:00"/>
    <x v="10"/>
    <s v="Face Care"/>
    <s v="Enabled"/>
    <s v="AG | Face Wash"/>
    <s v="Sponsored Products"/>
    <s v="asin=b0tkjhqzf8"/>
    <x v="4"/>
    <x v="79"/>
    <s v="SKN-008"/>
    <x v="1"/>
    <n v="379"/>
    <n v="0"/>
    <n v="0"/>
    <s v=""/>
    <n v="0"/>
    <n v="0"/>
    <n v="0"/>
    <n v="0"/>
    <s v=""/>
    <s v=""/>
    <s v=""/>
    <n v="8.5"/>
    <s v="INR"/>
    <s v="India"/>
    <m/>
    <n v="1"/>
    <n v="0"/>
    <s v="No Spend"/>
    <n v="299"/>
    <n v="114"/>
    <n v="107"/>
    <n v="0.2608695652173913"/>
  </r>
  <r>
    <d v="2026-09-01T00:00:00"/>
    <x v="10"/>
    <s v="Face Care"/>
    <s v="Enabled"/>
    <s v="AG | Face Wash"/>
    <s v="Sponsored Products"/>
    <s v="asin=b0kpjx3wru"/>
    <x v="4"/>
    <x v="80"/>
    <s v="SKN-008"/>
    <x v="1"/>
    <n v="523"/>
    <n v="4"/>
    <n v="0.007648183556405353"/>
    <n v="4.45"/>
    <n v="17.8"/>
    <n v="0"/>
    <n v="0"/>
    <n v="0"/>
    <s v=""/>
    <n v="0"/>
    <n v="0"/>
    <n v="6.5"/>
    <s v="INR"/>
    <s v="India"/>
    <m/>
    <n v="1"/>
    <n v="-17.8"/>
    <s v="No Sales"/>
    <n v="299"/>
    <n v="114"/>
    <n v="107"/>
    <n v="0.2608695652173913"/>
  </r>
  <r>
    <d v="2026-09-01T00:00:00"/>
    <x v="10"/>
    <s v="Face Care"/>
    <s v="Enabled"/>
    <s v="AG | Face Wash"/>
    <s v="Sponsored Products"/>
    <s v="asin=b0wezftacn"/>
    <x v="4"/>
    <x v="81"/>
    <s v="SKN-008"/>
    <x v="0"/>
    <n v="717"/>
    <n v="7"/>
    <n v="0.009762900976290097"/>
    <n v="8.16"/>
    <n v="57.12"/>
    <n v="0"/>
    <n v="0"/>
    <n v="0"/>
    <s v=""/>
    <n v="0"/>
    <n v="0"/>
    <n v="8.5"/>
    <s v="INR"/>
    <s v="India"/>
    <m/>
    <n v="1"/>
    <n v="-57.12"/>
    <s v="No Sales"/>
    <n v="299"/>
    <n v="114"/>
    <n v="107"/>
    <n v="0.2608695652173913"/>
  </r>
  <r>
    <d v="2026-09-01T00:00:00"/>
    <x v="10"/>
    <s v="Face Care"/>
    <s v="Enabled"/>
    <s v="AG | Face Wash"/>
    <s v="Sponsored Products"/>
    <s v="asin=b0ha6dl3dm"/>
    <x v="4"/>
    <x v="82"/>
    <s v="SKN-008"/>
    <x v="1"/>
    <n v="288"/>
    <n v="1"/>
    <n v="0.003472222222222222"/>
    <n v="4.85"/>
    <n v="4.85"/>
    <n v="0"/>
    <n v="0"/>
    <n v="0"/>
    <s v=""/>
    <n v="0"/>
    <n v="0"/>
    <n v="7"/>
    <s v="INR"/>
    <s v="India"/>
    <m/>
    <n v="1"/>
    <n v="-4.85"/>
    <s v="No Sales"/>
    <n v="299"/>
    <n v="114"/>
    <n v="107"/>
    <n v="0.2608695652173913"/>
  </r>
  <r>
    <d v="2026-09-01T00:00:00"/>
    <x v="10"/>
    <s v="Face Care"/>
    <s v="Enabled"/>
    <s v="AG | Face Wash"/>
    <s v="Sponsored Products"/>
    <s v="asin=b0kht5rj8u"/>
    <x v="4"/>
    <x v="83"/>
    <s v="SKN-008"/>
    <x v="1"/>
    <n v="782"/>
    <n v="3"/>
    <n v="0.003836317135549872"/>
    <n v="4"/>
    <n v="12"/>
    <n v="0"/>
    <n v="0"/>
    <n v="0"/>
    <s v=""/>
    <n v="0"/>
    <n v="0"/>
    <n v="7"/>
    <s v="INR"/>
    <s v="India"/>
    <m/>
    <n v="1"/>
    <n v="-12"/>
    <s v="No Sales"/>
    <n v="299"/>
    <n v="114"/>
    <n v="107"/>
    <n v="0.2608695652173913"/>
  </r>
  <r>
    <d v="2026-09-01T00:00:00"/>
    <x v="11"/>
    <s v="Face Care"/>
    <s v="Enabled"/>
    <s v="AG | Under Eye Cream"/>
    <s v="Sponsored Products"/>
    <s v="under eye cream"/>
    <x v="2"/>
    <x v="84"/>
    <s v="SKN-011"/>
    <x v="0"/>
    <n v="364"/>
    <n v="1"/>
    <n v="0.002747252747252747"/>
    <n v="11.5"/>
    <n v="11.5"/>
    <n v="0"/>
    <n v="0"/>
    <n v="0"/>
    <s v=""/>
    <n v="0"/>
    <n v="0"/>
    <n v="11.5"/>
    <s v="INR"/>
    <s v="India"/>
    <m/>
    <n v="1"/>
    <n v="-11.5"/>
    <s v="No Sales"/>
    <n v="499"/>
    <n v="180"/>
    <n v="125"/>
    <n v="0.3887775551102204"/>
  </r>
  <r>
    <d v="2026-09-01T00:00:00"/>
    <x v="11"/>
    <s v="Face Care"/>
    <s v="Enabled"/>
    <s v="AG | Lip Balm"/>
    <s v="Sponsored Products"/>
    <s v="lip balm"/>
    <x v="2"/>
    <x v="85"/>
    <s v="SKN-015"/>
    <x v="2"/>
    <n v="4228"/>
    <n v="36"/>
    <n v="0.008514664143803218"/>
    <n v="4.88"/>
    <n v="175.68"/>
    <n v="199"/>
    <n v="1"/>
    <n v="1"/>
    <n v="0.8828140703517589"/>
    <n v="1.132741347905282"/>
    <n v="0.02777777777777778"/>
    <n v="6"/>
    <s v="INR"/>
    <s v="India"/>
    <m/>
    <n v="1"/>
    <n v="-140.68"/>
    <s v="Losing"/>
    <n v="199"/>
    <n v="76"/>
    <n v="88"/>
    <n v="0.1758793969849246"/>
  </r>
  <r>
    <d v="2026-09-01T00:00:00"/>
    <x v="11"/>
    <s v="Face Care"/>
    <s v="Enabled"/>
    <s v="AG | Lip Sleeping Mask"/>
    <s v="Sponsored Products"/>
    <s v="lip sleeping mask"/>
    <x v="2"/>
    <x v="86"/>
    <s v="SKN-016"/>
    <x v="2"/>
    <n v="2186"/>
    <n v="13"/>
    <n v="0.005946935041171089"/>
    <n v="7.949999999999999"/>
    <n v="103.35"/>
    <n v="0"/>
    <n v="0"/>
    <n v="0"/>
    <s v=""/>
    <n v="0"/>
    <n v="0"/>
    <n v="10"/>
    <s v="INR"/>
    <s v="India"/>
    <m/>
    <n v="1"/>
    <n v="-103.35"/>
    <s v="No Sales"/>
    <n v="299"/>
    <n v="114"/>
    <n v="97"/>
    <n v="0.294314381270903"/>
  </r>
  <r>
    <d v="2026-09-01T00:00:00"/>
    <x v="11"/>
    <s v="Face Care"/>
    <s v="Enabled"/>
    <s v="AG | Lip Sleeping Mask"/>
    <s v="Sponsored Products"/>
    <s v="lip sleeping mask for winter"/>
    <x v="2"/>
    <x v="87"/>
    <s v="SKN-016"/>
    <x v="2"/>
    <n v="345"/>
    <n v="4"/>
    <n v="0.01159420289855072"/>
    <n v="5.62"/>
    <n v="22.48"/>
    <n v="598"/>
    <n v="2"/>
    <n v="2"/>
    <n v="0.03759197324414715"/>
    <n v="26.60142348754448"/>
    <n v="0.5"/>
    <n v="10"/>
    <s v="INR"/>
    <s v="India"/>
    <m/>
    <n v="1"/>
    <n v="153.52"/>
    <s v="Profitable"/>
    <n v="299"/>
    <n v="114"/>
    <n v="97"/>
    <n v="0.294314381270903"/>
  </r>
  <r>
    <d v="2026-09-01T00:00:00"/>
    <x v="11"/>
    <s v="Face Care"/>
    <s v="Enabled"/>
    <s v="AG | Lip Sleeping Mask"/>
    <s v="Sponsored Products"/>
    <s v="lip mask overnight"/>
    <x v="2"/>
    <x v="88"/>
    <s v="SKN-016"/>
    <x v="1"/>
    <n v="347"/>
    <n v="1"/>
    <n v="0.002881844380403458"/>
    <n v="8.66"/>
    <n v="8.66"/>
    <n v="0"/>
    <n v="0"/>
    <n v="0"/>
    <s v=""/>
    <n v="0"/>
    <n v="0"/>
    <n v="12"/>
    <s v="INR"/>
    <s v="India"/>
    <m/>
    <n v="1"/>
    <n v="-8.66"/>
    <s v="No Sales"/>
    <n v="299"/>
    <n v="114"/>
    <n v="97"/>
    <n v="0.294314381270903"/>
  </r>
  <r>
    <d v="2026-09-21T00:00:00"/>
    <x v="5"/>
    <s v="Face Care"/>
    <s v="Enabled"/>
    <s v="AG | Sunscreen Spf 50"/>
    <s v="Sponsored Products"/>
    <s v="sunscreen"/>
    <x v="3"/>
    <x v="89"/>
    <s v="SKN-006"/>
    <x v="1"/>
    <n v="395"/>
    <n v="0"/>
    <n v="0"/>
    <s v=""/>
    <n v="0"/>
    <n v="0"/>
    <n v="0"/>
    <n v="0"/>
    <s v=""/>
    <s v=""/>
    <s v=""/>
    <n v="14"/>
    <s v="INR"/>
    <s v="India"/>
    <m/>
    <n v="3"/>
    <n v="0"/>
    <s v="No Spend"/>
    <n v="449"/>
    <n v="162"/>
    <n v="130"/>
    <n v="0.3496659242761693"/>
  </r>
  <r>
    <d v="2026-09-01T00:00:00"/>
    <x v="2"/>
    <s v="Face Care"/>
    <s v="Paused"/>
    <s v="AG | Clay Face Mask"/>
    <s v="Sponsored Products"/>
    <s v="clay face mask"/>
    <x v="1"/>
    <x v="90"/>
    <s v="SKN-012"/>
    <x v="2"/>
    <n v="1829"/>
    <n v="6"/>
    <n v="0.003280481137233461"/>
    <n v="8.81"/>
    <n v="52.86"/>
    <n v="0"/>
    <n v="0"/>
    <n v="0"/>
    <s v=""/>
    <n v="0"/>
    <n v="0"/>
    <n v="11"/>
    <s v="INR"/>
    <s v="India"/>
    <m/>
    <n v="1"/>
    <n v="-52.86"/>
    <s v="No Sales"/>
    <n v="379"/>
    <n v="140"/>
    <n v="114"/>
    <n v="0.3298153034300791"/>
  </r>
  <r>
    <d v="2026-09-01T00:00:00"/>
    <x v="2"/>
    <s v="Face Care"/>
    <s v="Paused"/>
    <s v="AG | Clay Face Mask"/>
    <s v="Sponsored Products"/>
    <s v="multani mitti face pack"/>
    <x v="1"/>
    <x v="9"/>
    <s v="SKN-012"/>
    <x v="0"/>
    <n v="309"/>
    <n v="4"/>
    <n v="0.01294498381877023"/>
    <n v="7.3"/>
    <n v="29.2"/>
    <n v="0"/>
    <n v="0"/>
    <n v="0"/>
    <s v=""/>
    <n v="0"/>
    <n v="0"/>
    <n v="7.5"/>
    <s v="INR"/>
    <s v="India"/>
    <m/>
    <n v="1"/>
    <n v="-29.2"/>
    <s v="No Sales"/>
    <n v="379"/>
    <n v="140"/>
    <n v="114"/>
    <n v="0.3298153034300791"/>
  </r>
  <r>
    <d v="2026-09-01T00:00:00"/>
    <x v="2"/>
    <s v="Face Care"/>
    <s v="Paused"/>
    <s v="AG | Aloe Vera Gel"/>
    <s v="Sponsored Products"/>
    <s v="aloe vera gel"/>
    <x v="1"/>
    <x v="91"/>
    <s v="SKN-013"/>
    <x v="2"/>
    <n v="291"/>
    <n v="0"/>
    <n v="0"/>
    <s v=""/>
    <n v="0"/>
    <n v="0"/>
    <n v="0"/>
    <n v="0"/>
    <s v=""/>
    <s v=""/>
    <s v=""/>
    <n v="8"/>
    <s v="INR"/>
    <s v="India"/>
    <m/>
    <n v="1"/>
    <n v="0"/>
    <s v="No Spend"/>
    <n v="249"/>
    <n v="100"/>
    <n v="112"/>
    <n v="0.1485943775100401"/>
  </r>
  <r>
    <d v="2026-09-01T00:00:00"/>
    <x v="2"/>
    <s v="Face Care"/>
    <s v="Paused"/>
    <s v="AG | Aloe Vera Gel"/>
    <s v="Sponsored Products"/>
    <s v="aloe vera gel for face"/>
    <x v="1"/>
    <x v="92"/>
    <s v="SKN-013"/>
    <x v="0"/>
    <n v="1531"/>
    <n v="28"/>
    <n v="0.01828870019595036"/>
    <n v="5"/>
    <n v="140"/>
    <n v="249"/>
    <n v="1"/>
    <n v="1"/>
    <n v="0.5622489959839357"/>
    <n v="1.778571428571428"/>
    <n v="0.03571428571428571"/>
    <n v="5"/>
    <s v="INR"/>
    <s v="India"/>
    <m/>
    <n v="1"/>
    <n v="-103"/>
    <s v="Losing"/>
    <n v="249"/>
    <n v="100"/>
    <n v="112"/>
    <n v="0.1485943775100401"/>
  </r>
  <r>
    <d v="2026-09-01T00:00:00"/>
    <x v="2"/>
    <s v="Face Care"/>
    <s v="Paused"/>
    <s v="AG | Aloe Vera Gel"/>
    <s v="Sponsored Products"/>
    <s v="aloe vera gel for face"/>
    <x v="1"/>
    <x v="93"/>
    <s v="SKN-013"/>
    <x v="1"/>
    <n v="252"/>
    <n v="0"/>
    <n v="0"/>
    <s v=""/>
    <n v="0"/>
    <n v="0"/>
    <n v="0"/>
    <n v="0"/>
    <s v=""/>
    <s v=""/>
    <s v=""/>
    <n v="5.5"/>
    <s v="INR"/>
    <s v="India"/>
    <m/>
    <n v="1"/>
    <n v="0"/>
    <s v="No Spend"/>
    <n v="249"/>
    <n v="100"/>
    <n v="112"/>
    <n v="0.1485943775100401"/>
  </r>
  <r>
    <d v="2026-09-01T00:00:00"/>
    <x v="2"/>
    <s v="Face Care"/>
    <s v="Paused"/>
    <s v="AG | Aloe Vera Gel"/>
    <s v="Sponsored Products"/>
    <s v="aloe vera gel"/>
    <x v="1"/>
    <x v="94"/>
    <s v="SKN-013"/>
    <x v="2"/>
    <n v="626"/>
    <n v="7"/>
    <n v="0.01118210862619808"/>
    <n v="4.34"/>
    <n v="30.38"/>
    <n v="0"/>
    <n v="0"/>
    <n v="0"/>
    <s v=""/>
    <n v="0"/>
    <n v="0"/>
    <n v="6.5"/>
    <s v="INR"/>
    <s v="India"/>
    <m/>
    <n v="1"/>
    <n v="-30.38"/>
    <s v="No Sales"/>
    <n v="249"/>
    <n v="100"/>
    <n v="112"/>
    <n v="0.1485943775100401"/>
  </r>
  <r>
    <d v="2026-09-01T00:00:00"/>
    <x v="7"/>
    <s v="Brand"/>
    <s v="Enabled"/>
    <s v="AG | Vitamin C Serum"/>
    <s v="Sponsored Products"/>
    <s v="auralis face serum"/>
    <x v="2"/>
    <x v="95"/>
    <s v="SKN-001"/>
    <x v="0"/>
    <n v="185"/>
    <n v="5"/>
    <n v="0.02702702702702703"/>
    <n v="7.5"/>
    <n v="37.5"/>
    <n v="0"/>
    <n v="0"/>
    <n v="0"/>
    <s v=""/>
    <n v="0"/>
    <n v="0"/>
    <n v="7.5"/>
    <s v="INR"/>
    <s v="India"/>
    <m/>
    <n v="1"/>
    <n v="-37.5"/>
    <s v="No Sales"/>
    <n v="599"/>
    <n v="216"/>
    <n v="144"/>
    <n v="0.3989983305509182"/>
  </r>
  <r>
    <d v="2026-09-01T00:00:00"/>
    <x v="7"/>
    <s v="Brand"/>
    <s v="Enabled"/>
    <s v="AG | Vitamin C Serum"/>
    <s v="Sponsored Products"/>
    <s v="auralis vit c face serum"/>
    <x v="2"/>
    <x v="96"/>
    <s v="SKN-001"/>
    <x v="1"/>
    <n v="264"/>
    <n v="8"/>
    <n v="0.0303030303030303"/>
    <n v="4.25"/>
    <n v="34"/>
    <n v="0"/>
    <n v="0"/>
    <n v="0"/>
    <s v=""/>
    <n v="0"/>
    <n v="0"/>
    <n v="6.5"/>
    <s v="INR"/>
    <s v="India"/>
    <m/>
    <n v="1"/>
    <n v="-34"/>
    <s v="No Sales"/>
    <n v="599"/>
    <n v="216"/>
    <n v="144"/>
    <n v="0.3989983305509182"/>
  </r>
  <r>
    <d v="2026-09-01T00:00:00"/>
    <x v="7"/>
    <s v="Brand"/>
    <s v="Enabled"/>
    <s v="AG | Vitamin C Serum"/>
    <s v="Sponsored Products"/>
    <s v="auralis vitamin c serum"/>
    <x v="2"/>
    <x v="97"/>
    <s v="SKN-001"/>
    <x v="0"/>
    <n v="282"/>
    <n v="9"/>
    <n v="0.03191489361702127"/>
    <n v="9"/>
    <n v="81"/>
    <n v="0"/>
    <n v="0"/>
    <n v="0"/>
    <s v=""/>
    <n v="0"/>
    <n v="0"/>
    <n v="9"/>
    <s v="INR"/>
    <s v="India"/>
    <m/>
    <n v="1"/>
    <n v="-81"/>
    <s v="No Sales"/>
    <n v="599"/>
    <n v="216"/>
    <n v="144"/>
    <n v="0.3989983305509182"/>
  </r>
  <r>
    <d v="2026-09-01T00:00:00"/>
    <x v="7"/>
    <s v="Brand"/>
    <s v="Enabled"/>
    <s v="AG | Sunscreen Spf 50"/>
    <s v="Sponsored Products"/>
    <s v="auralis sunscreen"/>
    <x v="2"/>
    <x v="98"/>
    <s v="SKN-006"/>
    <x v="2"/>
    <n v="296"/>
    <n v="9"/>
    <n v="0.03040540540540541"/>
    <n v="6.1"/>
    <n v="54.9"/>
    <n v="898"/>
    <n v="2"/>
    <n v="2"/>
    <n v="0.0611358574610245"/>
    <n v="16.35701275045538"/>
    <n v="0.2222222222222222"/>
    <n v="7.5"/>
    <s v="INR"/>
    <s v="India"/>
    <m/>
    <n v="1"/>
    <n v="259.1"/>
    <s v="Profitable"/>
    <n v="449"/>
    <n v="162"/>
    <n v="130"/>
    <n v="0.3496659242761693"/>
  </r>
  <r>
    <d v="2026-09-01T00:00:00"/>
    <x v="7"/>
    <s v="Brand"/>
    <s v="Enabled"/>
    <s v="AG | Sunscreen Spf 50"/>
    <s v="Sponsored Products"/>
    <s v="auralis spf 50 sunscreen for face"/>
    <x v="2"/>
    <x v="99"/>
    <s v="SKN-006"/>
    <x v="0"/>
    <n v="109"/>
    <n v="4"/>
    <n v="0.03669724770642202"/>
    <n v="6.17"/>
    <n v="24.68"/>
    <n v="0"/>
    <n v="0"/>
    <n v="0"/>
    <s v=""/>
    <n v="0"/>
    <n v="0"/>
    <n v="6.5"/>
    <s v="INR"/>
    <s v="India"/>
    <m/>
    <n v="1"/>
    <n v="-24.68"/>
    <s v="No Sales"/>
    <n v="449"/>
    <n v="162"/>
    <n v="130"/>
    <n v="0.3496659242761693"/>
  </r>
  <r>
    <d v="2026-09-01T00:00:00"/>
    <x v="7"/>
    <s v="Brand"/>
    <s v="Enabled"/>
    <s v="AG | Sunscreen Spf 50"/>
    <s v="Sponsored Products"/>
    <s v="auralis naturals"/>
    <x v="2"/>
    <x v="100"/>
    <s v="SKN-006"/>
    <x v="1"/>
    <n v="176"/>
    <n v="1"/>
    <n v="0.005681818181818182"/>
    <n v="4.85"/>
    <n v="4.85"/>
    <n v="0"/>
    <n v="0"/>
    <n v="0"/>
    <s v=""/>
    <n v="0"/>
    <n v="0"/>
    <n v="7.5"/>
    <s v="INR"/>
    <s v="India"/>
    <m/>
    <n v="1"/>
    <n v="-4.85"/>
    <s v="No Sales"/>
    <n v="449"/>
    <n v="162"/>
    <n v="130"/>
    <n v="0.3496659242761693"/>
  </r>
  <r>
    <d v="2026-09-01T00:00:00"/>
    <x v="7"/>
    <s v="Brand"/>
    <s v="Enabled"/>
    <s v="AG | Kumkumadi Oil"/>
    <s v="Sponsored Products"/>
    <s v="auralis face oil for glowing skin"/>
    <x v="2"/>
    <x v="101"/>
    <s v="SKN-024"/>
    <x v="2"/>
    <n v="197"/>
    <n v="6"/>
    <n v="0.03045685279187817"/>
    <n v="10.01"/>
    <n v="60.06"/>
    <n v="1299"/>
    <n v="1"/>
    <n v="1"/>
    <n v="0.04623556581986143"/>
    <n v="21.62837162837163"/>
    <n v="0.1666666666666667"/>
    <n v="16.5"/>
    <s v="INR"/>
    <s v="India"/>
    <m/>
    <n v="1"/>
    <s v=""/>
    <s v="Cost missing"/>
    <s v=""/>
    <s v=""/>
    <s v=""/>
    <s v=""/>
  </r>
  <r>
    <d v="2026-09-01T00:00:00"/>
    <x v="7"/>
    <s v="Brand"/>
    <s v="Enabled"/>
    <s v="AG | Kumkumadi Oil"/>
    <s v="Sponsored Products"/>
    <s v="auralis face oil"/>
    <x v="2"/>
    <x v="102"/>
    <s v="SKN-024"/>
    <x v="0"/>
    <n v="239"/>
    <n v="10"/>
    <n v="0.04184100418410042"/>
    <n v="14.97"/>
    <n v="149.7"/>
    <n v="0"/>
    <n v="0"/>
    <n v="0"/>
    <s v=""/>
    <n v="0"/>
    <n v="0"/>
    <n v="16"/>
    <s v="INR"/>
    <s v="India"/>
    <m/>
    <n v="1"/>
    <s v=""/>
    <s v="Cost missing"/>
    <s v=""/>
    <s v=""/>
    <s v=""/>
    <s v=""/>
  </r>
  <r>
    <d v="2026-09-02T00:00:00"/>
    <x v="0"/>
    <s v="Face Care"/>
    <s v="Enabled"/>
    <s v="AG | Vitamin C Serum"/>
    <s v="Sponsored Products"/>
    <s v="close-match"/>
    <x v="0"/>
    <x v="24"/>
    <s v="SKN-001"/>
    <x v="0"/>
    <n v="527"/>
    <n v="10"/>
    <n v="0.01897533206831119"/>
    <n v="11.32"/>
    <n v="113.2"/>
    <n v="0"/>
    <n v="0"/>
    <n v="0"/>
    <s v=""/>
    <n v="0"/>
    <n v="0"/>
    <n v="12"/>
    <s v="INR"/>
    <s v="India"/>
    <m/>
    <n v="1"/>
    <n v="-113.2"/>
    <s v="No Sales"/>
    <n v="599"/>
    <n v="216"/>
    <n v="144"/>
    <n v="0.3989983305509182"/>
  </r>
  <r>
    <d v="2026-09-02T00:00:00"/>
    <x v="0"/>
    <s v="Face Care"/>
    <s v="Enabled"/>
    <s v="AG | Niacinamide Serum"/>
    <s v="Sponsored Products"/>
    <s v="close-match"/>
    <x v="0"/>
    <x v="27"/>
    <s v="SKN-002"/>
    <x v="0"/>
    <n v="1369"/>
    <n v="17"/>
    <n v="0.01241782322863404"/>
    <n v="7.970000000000001"/>
    <n v="135.49"/>
    <n v="0"/>
    <n v="0"/>
    <n v="0"/>
    <s v=""/>
    <n v="0"/>
    <n v="0"/>
    <n v="10"/>
    <s v="INR"/>
    <s v="India"/>
    <m/>
    <n v="1"/>
    <n v="-135.49"/>
    <s v="No Sales"/>
    <n v="549"/>
    <n v="192"/>
    <n v="139"/>
    <n v="0.3970856102003643"/>
  </r>
  <r>
    <d v="2026-09-02T00:00:00"/>
    <x v="0"/>
    <s v="Face Care"/>
    <s v="Enabled"/>
    <s v="AG | Niacinamide Serum"/>
    <s v="Sponsored Products"/>
    <s v="close-match"/>
    <x v="0"/>
    <x v="26"/>
    <s v="SKN-002"/>
    <x v="2"/>
    <n v="557"/>
    <n v="2"/>
    <n v="0.003590664272890485"/>
    <n v="5.71"/>
    <n v="11.42"/>
    <n v="0"/>
    <n v="0"/>
    <n v="0"/>
    <s v=""/>
    <n v="0"/>
    <n v="0"/>
    <n v="10.5"/>
    <s v="INR"/>
    <s v="India"/>
    <m/>
    <n v="1"/>
    <n v="-11.42"/>
    <s v="No Sales"/>
    <n v="549"/>
    <n v="192"/>
    <n v="139"/>
    <n v="0.3970856102003643"/>
  </r>
  <r>
    <d v="2026-09-02T00:00:00"/>
    <x v="0"/>
    <s v="Face Care"/>
    <s v="Enabled"/>
    <s v="AG | Gel Moisturizer"/>
    <s v="Sponsored Products"/>
    <s v="loose-match"/>
    <x v="0"/>
    <x v="103"/>
    <s v="SKN-005"/>
    <x v="0"/>
    <n v="94"/>
    <n v="2"/>
    <n v="0.02127659574468085"/>
    <n v="10"/>
    <n v="20"/>
    <n v="399"/>
    <n v="1"/>
    <n v="1"/>
    <n v="0.05012531328320802"/>
    <n v="19.95"/>
    <n v="0.5"/>
    <n v="10"/>
    <s v="INR"/>
    <s v="India"/>
    <m/>
    <n v="1"/>
    <n v="105"/>
    <s v="Profitable"/>
    <n v="399"/>
    <n v="148"/>
    <n v="126"/>
    <n v="0.3132832080200501"/>
  </r>
  <r>
    <d v="2026-09-02T00:00:00"/>
    <x v="0"/>
    <s v="Face Care"/>
    <s v="Enabled"/>
    <s v="AG | Sunscreen Spf 50"/>
    <s v="Sponsored Products"/>
    <s v="loose-match"/>
    <x v="0"/>
    <x v="104"/>
    <s v="SKN-006"/>
    <x v="2"/>
    <n v="897"/>
    <n v="5"/>
    <n v="0.005574136008918618"/>
    <n v="6.65"/>
    <n v="33.25"/>
    <n v="0"/>
    <n v="0"/>
    <n v="0"/>
    <s v=""/>
    <n v="0"/>
    <n v="0"/>
    <n v="8"/>
    <s v="INR"/>
    <s v="India"/>
    <m/>
    <n v="1"/>
    <n v="-33.25"/>
    <s v="No Sales"/>
    <n v="449"/>
    <n v="162"/>
    <n v="130"/>
    <n v="0.3496659242761693"/>
  </r>
  <r>
    <d v="2026-09-02T00:00:00"/>
    <x v="0"/>
    <s v="Face Care"/>
    <s v="Enabled"/>
    <s v="AG | Sunscreen Spf 50"/>
    <s v="Sponsored Products"/>
    <s v="close-match"/>
    <x v="0"/>
    <x v="39"/>
    <s v="SKN-006"/>
    <x v="1"/>
    <n v="401"/>
    <n v="4"/>
    <n v="0.009975062344139651"/>
    <n v="7.4"/>
    <n v="29.6"/>
    <n v="0"/>
    <n v="0"/>
    <n v="0"/>
    <s v=""/>
    <n v="0"/>
    <n v="0"/>
    <n v="12"/>
    <s v="INR"/>
    <s v="India"/>
    <m/>
    <n v="1"/>
    <n v="-29.6"/>
    <s v="No Sales"/>
    <n v="449"/>
    <n v="162"/>
    <n v="130"/>
    <n v="0.3496659242761693"/>
  </r>
  <r>
    <d v="2026-09-02T00:00:00"/>
    <x v="0"/>
    <s v="Face Care"/>
    <s v="Enabled"/>
    <s v="AG | Sunscreen Spf 50"/>
    <s v="Sponsored Products"/>
    <s v="close-match"/>
    <x v="0"/>
    <x v="105"/>
    <s v="SKN-006"/>
    <x v="2"/>
    <n v="415"/>
    <n v="2"/>
    <n v="0.004819277108433735"/>
    <n v="7.3"/>
    <n v="14.6"/>
    <n v="0"/>
    <n v="0"/>
    <n v="0"/>
    <s v=""/>
    <n v="0"/>
    <n v="0"/>
    <n v="10.5"/>
    <s v="INR"/>
    <s v="India"/>
    <m/>
    <n v="1"/>
    <n v="-14.6"/>
    <s v="No Sales"/>
    <n v="449"/>
    <n v="162"/>
    <n v="130"/>
    <n v="0.3496659242761693"/>
  </r>
  <r>
    <d v="2026-09-02T00:00:00"/>
    <x v="0"/>
    <s v="Face Care"/>
    <s v="Enabled"/>
    <s v="AG | Face Wash"/>
    <s v="Sponsored Products"/>
    <s v="loose-match"/>
    <x v="0"/>
    <x v="106"/>
    <s v="SKN-008"/>
    <x v="2"/>
    <n v="301"/>
    <n v="2"/>
    <n v="0.006644518272425249"/>
    <n v="6.12"/>
    <n v="12.24"/>
    <n v="0"/>
    <n v="0"/>
    <n v="0"/>
    <s v=""/>
    <n v="0"/>
    <n v="0"/>
    <n v="8.5"/>
    <s v="INR"/>
    <s v="India"/>
    <m/>
    <n v="1"/>
    <n v="-12.24"/>
    <s v="No Sales"/>
    <n v="299"/>
    <n v="114"/>
    <n v="107"/>
    <n v="0.2608695652173913"/>
  </r>
  <r>
    <d v="2026-09-02T00:00:00"/>
    <x v="0"/>
    <s v="Face Care"/>
    <s v="Enabled"/>
    <s v="AG | Rose Water Toner"/>
    <s v="Sponsored Products"/>
    <s v="close-match"/>
    <x v="0"/>
    <x v="8"/>
    <s v="SKN-010"/>
    <x v="2"/>
    <n v="731"/>
    <n v="1"/>
    <n v="0.001367989056087551"/>
    <n v="6.41"/>
    <n v="6.41"/>
    <n v="0"/>
    <n v="0"/>
    <n v="0"/>
    <s v=""/>
    <n v="0"/>
    <n v="0"/>
    <n v="8"/>
    <s v="INR"/>
    <s v="India"/>
    <m/>
    <n v="1"/>
    <n v="-6.41"/>
    <s v="No Sales"/>
    <n v="249"/>
    <n v="100"/>
    <n v="102"/>
    <n v="0.1887550200803213"/>
  </r>
  <r>
    <d v="2026-09-02T00:00:00"/>
    <x v="1"/>
    <s v="Body &amp; Hair"/>
    <s v="Enabled"/>
    <s v="AG | Body Lotion"/>
    <s v="Sponsored Products"/>
    <s v="loose-match"/>
    <x v="0"/>
    <x v="13"/>
    <s v="SKN-017"/>
    <x v="0"/>
    <n v="1150"/>
    <n v="13"/>
    <n v="0.01130434782608696"/>
    <n v="9"/>
    <n v="117"/>
    <n v="0"/>
    <n v="0"/>
    <n v="0"/>
    <s v=""/>
    <n v="0"/>
    <n v="0"/>
    <n v="9"/>
    <s v="INR"/>
    <s v="India"/>
    <m/>
    <n v="1"/>
    <n v="-117"/>
    <s v="No Sales"/>
    <n v="449"/>
    <n v="166"/>
    <n v="140"/>
    <n v="0.3184855233853007"/>
  </r>
  <r>
    <d v="2026-09-02T00:00:00"/>
    <x v="1"/>
    <s v="Body &amp; Hair"/>
    <s v="Enabled"/>
    <s v="AG | Body Wash"/>
    <s v="Sponsored Products"/>
    <s v="close-match"/>
    <x v="0"/>
    <x v="107"/>
    <s v="SKN-018"/>
    <x v="2"/>
    <n v="931"/>
    <n v="5"/>
    <n v="0.005370569280343717"/>
    <n v="4.86"/>
    <n v="24.3"/>
    <n v="0"/>
    <n v="0"/>
    <n v="0"/>
    <s v=""/>
    <n v="0"/>
    <n v="0"/>
    <n v="7.5"/>
    <s v="INR"/>
    <s v="India"/>
    <m/>
    <n v="1"/>
    <n v="-24.3"/>
    <s v="No Sales"/>
    <n v="349"/>
    <n v="133"/>
    <n v="121"/>
    <n v="0.2722063037249284"/>
  </r>
  <r>
    <d v="2026-09-02T00:00:00"/>
    <x v="1"/>
    <s v="Body &amp; Hair"/>
    <s v="Enabled"/>
    <s v="AG | Body Wash"/>
    <s v="Sponsored Products"/>
    <s v="close-match"/>
    <x v="0"/>
    <x v="63"/>
    <s v="SKN-018"/>
    <x v="0"/>
    <n v="360"/>
    <n v="6"/>
    <n v="0.01666666666666667"/>
    <n v="9"/>
    <n v="54"/>
    <n v="0"/>
    <n v="0"/>
    <n v="0"/>
    <s v=""/>
    <n v="0"/>
    <n v="0"/>
    <n v="9"/>
    <s v="INR"/>
    <s v="India"/>
    <m/>
    <n v="1"/>
    <n v="-54"/>
    <s v="No Sales"/>
    <n v="349"/>
    <n v="133"/>
    <n v="121"/>
    <n v="0.2722063037249284"/>
  </r>
  <r>
    <d v="2026-09-02T00:00:00"/>
    <x v="1"/>
    <s v="Body &amp; Hair"/>
    <s v="Enabled"/>
    <s v="AG | Onion Hair Oil"/>
    <s v="Sponsored Products"/>
    <s v="loose-match"/>
    <x v="0"/>
    <x v="108"/>
    <s v="SKN-021"/>
    <x v="0"/>
    <n v="95"/>
    <n v="2"/>
    <n v="0.02105263157894737"/>
    <n v="6.51"/>
    <n v="13.02"/>
    <n v="0"/>
    <n v="0"/>
    <n v="0"/>
    <s v=""/>
    <n v="0"/>
    <n v="0"/>
    <n v="8"/>
    <s v="INR"/>
    <s v="India"/>
    <m/>
    <n v="1"/>
    <n v="-13.02"/>
    <s v="No Sales"/>
    <n v="399"/>
    <n v="148"/>
    <n v="126"/>
    <n v="0.3132832080200501"/>
  </r>
  <r>
    <d v="2026-09-02T00:00:00"/>
    <x v="1"/>
    <s v="Body &amp; Hair"/>
    <s v="Enabled"/>
    <s v="AG | Anti Dandruff Shampoo"/>
    <s v="Sponsored Products"/>
    <s v="substitutes"/>
    <x v="0"/>
    <x v="109"/>
    <s v="SKN-022"/>
    <x v="0"/>
    <n v="211"/>
    <n v="1"/>
    <n v="0.004739336492890996"/>
    <n v="10"/>
    <n v="10"/>
    <n v="0"/>
    <n v="0"/>
    <n v="0"/>
    <s v=""/>
    <n v="0"/>
    <n v="0"/>
    <n v="10"/>
    <s v="INR"/>
    <s v="India"/>
    <m/>
    <n v="1"/>
    <n v="-10"/>
    <s v="No Sales"/>
    <n v="429"/>
    <n v="159"/>
    <n v="139"/>
    <n v="0.3053613053613053"/>
  </r>
  <r>
    <d v="2026-09-02T00:00:00"/>
    <x v="3"/>
    <s v="Face Care"/>
    <s v="Enabled"/>
    <s v="AG | Vitamin C Serum"/>
    <s v="Sponsored Products"/>
    <s v="face serum vitamin c"/>
    <x v="2"/>
    <x v="25"/>
    <s v="SKN-001"/>
    <x v="0"/>
    <n v="689"/>
    <n v="16"/>
    <n v="0.02322206095791001"/>
    <n v="15.5"/>
    <n v="248"/>
    <n v="0"/>
    <n v="0"/>
    <n v="0"/>
    <s v=""/>
    <n v="0"/>
    <n v="0"/>
    <n v="15.5"/>
    <s v="INR"/>
    <s v="India"/>
    <m/>
    <n v="1"/>
    <n v="-248"/>
    <s v="No Sales"/>
    <n v="599"/>
    <n v="216"/>
    <n v="144"/>
    <n v="0.3989983305509182"/>
  </r>
  <r>
    <d v="2026-09-02T00:00:00"/>
    <x v="3"/>
    <s v="Face Care"/>
    <s v="Enabled"/>
    <s v="AG | Niacinamide Serum"/>
    <s v="Sponsored Products"/>
    <s v="niacinamide 10% serum"/>
    <x v="2"/>
    <x v="3"/>
    <s v="SKN-002"/>
    <x v="2"/>
    <n v="1174"/>
    <n v="7"/>
    <n v="0.00596252129471891"/>
    <n v="10.16"/>
    <n v="71.12"/>
    <n v="0"/>
    <n v="0"/>
    <n v="0"/>
    <s v=""/>
    <n v="0"/>
    <n v="0"/>
    <n v="15"/>
    <s v="INR"/>
    <s v="India"/>
    <m/>
    <n v="1"/>
    <n v="-71.12"/>
    <s v="No Sales"/>
    <n v="549"/>
    <n v="192"/>
    <n v="139"/>
    <n v="0.3970856102003643"/>
  </r>
  <r>
    <d v="2026-09-02T00:00:00"/>
    <x v="3"/>
    <s v="Face Care"/>
    <s v="Enabled"/>
    <s v="AG | Niacinamide Serum"/>
    <s v="Sponsored Products"/>
    <s v="niacinamide 10% serum under 300"/>
    <x v="2"/>
    <x v="26"/>
    <s v="SKN-002"/>
    <x v="0"/>
    <n v="288"/>
    <n v="4"/>
    <n v="0.01388888888888889"/>
    <n v="10.59"/>
    <n v="42.36"/>
    <n v="0"/>
    <n v="0"/>
    <n v="0"/>
    <s v=""/>
    <n v="0"/>
    <n v="0"/>
    <n v="13"/>
    <s v="INR"/>
    <s v="India"/>
    <m/>
    <n v="1"/>
    <n v="-42.36"/>
    <s v="No Sales"/>
    <n v="549"/>
    <n v="192"/>
    <n v="139"/>
    <n v="0.3970856102003643"/>
  </r>
  <r>
    <d v="2026-09-02T00:00:00"/>
    <x v="3"/>
    <s v="Face Care"/>
    <s v="Enabled"/>
    <s v="AG | Niacinamide Serum"/>
    <s v="Sponsored Products"/>
    <s v="niacinamide serum with vitamin e"/>
    <x v="2"/>
    <x v="1"/>
    <s v="SKN-002"/>
    <x v="0"/>
    <n v="306"/>
    <n v="2"/>
    <n v="0.006535947712418301"/>
    <n v="13.74"/>
    <n v="27.48"/>
    <n v="0"/>
    <n v="0"/>
    <n v="0"/>
    <s v=""/>
    <n v="0"/>
    <n v="0"/>
    <n v="15.5"/>
    <s v="INR"/>
    <s v="India"/>
    <m/>
    <n v="1"/>
    <n v="-27.48"/>
    <s v="No Sales"/>
    <n v="549"/>
    <n v="192"/>
    <n v="139"/>
    <n v="0.3970856102003643"/>
  </r>
  <r>
    <d v="2026-09-02T00:00:00"/>
    <x v="3"/>
    <s v="Face Care"/>
    <s v="Enabled"/>
    <s v="AG | Hyaluronic Acid Serum"/>
    <s v="Sponsored Products"/>
    <s v="hyaluronic acid serum for dry skin"/>
    <x v="2"/>
    <x v="28"/>
    <s v="SKN-003"/>
    <x v="1"/>
    <n v="350"/>
    <n v="2"/>
    <n v="0.005714285714285714"/>
    <n v="17.1"/>
    <n v="34.2"/>
    <n v="0"/>
    <n v="0"/>
    <n v="0"/>
    <s v=""/>
    <n v="0"/>
    <n v="0"/>
    <n v="24"/>
    <s v="INR"/>
    <s v="India"/>
    <m/>
    <n v="1"/>
    <n v="-34.2"/>
    <s v="No Sales"/>
    <n v="649"/>
    <n v="234"/>
    <n v="148"/>
    <n v="0.4114021571648691"/>
  </r>
  <r>
    <d v="2026-09-02T00:00:00"/>
    <x v="3"/>
    <s v="Face Care"/>
    <s v="Enabled"/>
    <s v="AG | Hyaluronic Acid Serum"/>
    <s v="Sponsored Products"/>
    <s v="hyaluronic serum for women"/>
    <x v="2"/>
    <x v="110"/>
    <s v="SKN-003"/>
    <x v="0"/>
    <n v="100"/>
    <n v="2"/>
    <n v="0.02"/>
    <n v="20.14"/>
    <n v="40.28"/>
    <n v="0"/>
    <n v="0"/>
    <n v="0"/>
    <s v=""/>
    <n v="0"/>
    <n v="0"/>
    <n v="20.5"/>
    <s v="INR"/>
    <s v="India"/>
    <m/>
    <n v="1"/>
    <n v="-40.28"/>
    <s v="No Sales"/>
    <n v="649"/>
    <n v="234"/>
    <n v="148"/>
    <n v="0.4114021571648691"/>
  </r>
  <r>
    <d v="2026-09-02T00:00:00"/>
    <x v="3"/>
    <s v="Face Care"/>
    <s v="Enabled"/>
    <s v="AG | Hyaluronic Acid Serum"/>
    <s v="Sponsored Products"/>
    <s v="hyaluronic serum for sensitive skin"/>
    <x v="2"/>
    <x v="111"/>
    <s v="SKN-003"/>
    <x v="0"/>
    <n v="316"/>
    <n v="2"/>
    <n v="0.006329113924050633"/>
    <n v="21.5"/>
    <n v="43"/>
    <n v="0"/>
    <n v="0"/>
    <n v="0"/>
    <s v=""/>
    <n v="0"/>
    <n v="0"/>
    <n v="21.5"/>
    <s v="INR"/>
    <s v="India"/>
    <m/>
    <n v="1"/>
    <n v="-43"/>
    <s v="No Sales"/>
    <n v="649"/>
    <n v="234"/>
    <n v="148"/>
    <n v="0.4114021571648691"/>
  </r>
  <r>
    <d v="2026-09-02T00:00:00"/>
    <x v="3"/>
    <s v="Face Care"/>
    <s v="Enabled"/>
    <s v="AG | Retinol Night Cream"/>
    <s v="Sponsored Products"/>
    <s v="retinol cream"/>
    <x v="2"/>
    <x v="112"/>
    <s v="SKN-004"/>
    <x v="1"/>
    <n v="1259"/>
    <n v="14"/>
    <n v="0.01111993645750596"/>
    <n v="16.6"/>
    <n v="232.4"/>
    <n v="0"/>
    <n v="0"/>
    <n v="0"/>
    <s v=""/>
    <n v="0"/>
    <n v="0"/>
    <n v="21.5"/>
    <s v="INR"/>
    <s v="India"/>
    <m/>
    <n v="1"/>
    <n v="-232.4"/>
    <s v="No Sales"/>
    <n v="799"/>
    <n v="272"/>
    <n v="162"/>
    <n v="0.4568210262828536"/>
  </r>
  <r>
    <d v="2026-09-02T00:00:00"/>
    <x v="4"/>
    <s v="Face Care"/>
    <s v="Enabled"/>
    <s v="AG | Niacinamide Serum"/>
    <s v="Sponsored Products"/>
    <s v="niacinamide serum"/>
    <x v="1"/>
    <x v="53"/>
    <s v="SKN-002"/>
    <x v="0"/>
    <n v="335"/>
    <n v="0"/>
    <n v="0"/>
    <s v=""/>
    <n v="0"/>
    <n v="0"/>
    <n v="0"/>
    <n v="0"/>
    <s v=""/>
    <s v=""/>
    <s v=""/>
    <n v="15.5"/>
    <s v="INR"/>
    <s v="India"/>
    <m/>
    <n v="1"/>
    <n v="0"/>
    <s v="No Spend"/>
    <n v="549"/>
    <n v="192"/>
    <n v="139"/>
    <n v="0.3970856102003643"/>
  </r>
  <r>
    <d v="2026-09-02T00:00:00"/>
    <x v="4"/>
    <s v="Face Care"/>
    <s v="Enabled"/>
    <s v="AG | Niacinamide Serum"/>
    <s v="Sponsored Products"/>
    <s v="niacinamide serum"/>
    <x v="1"/>
    <x v="113"/>
    <s v="SKN-002"/>
    <x v="2"/>
    <n v="1396"/>
    <n v="13"/>
    <n v="0.009312320916905445"/>
    <n v="7.33"/>
    <n v="95.29000000000001"/>
    <n v="0"/>
    <n v="0"/>
    <n v="0"/>
    <s v=""/>
    <n v="0"/>
    <n v="0"/>
    <n v="12.5"/>
    <s v="INR"/>
    <s v="India"/>
    <m/>
    <n v="1"/>
    <n v="-95.29000000000001"/>
    <s v="No Sales"/>
    <n v="549"/>
    <n v="192"/>
    <n v="139"/>
    <n v="0.3970856102003643"/>
  </r>
  <r>
    <d v="2026-09-17T00:00:00"/>
    <x v="6"/>
    <s v="Face Care"/>
    <s v="Enabled"/>
    <s v="AG | Gel Moisturizer"/>
    <s v="Sponsored Products"/>
    <s v="gel moisturizer"/>
    <x v="1"/>
    <x v="114"/>
    <s v="SKN-005"/>
    <x v="2"/>
    <n v="36"/>
    <n v="55"/>
    <n v="1.527777777777778"/>
    <n v="8.199999999999999"/>
    <n v="451"/>
    <n v="0"/>
    <n v="0"/>
    <n v="0"/>
    <s v=""/>
    <n v="0"/>
    <n v="0"/>
    <n v="11.5"/>
    <s v="INR"/>
    <s v="India"/>
    <m/>
    <n v="3"/>
    <n v="-451"/>
    <s v="No Sales"/>
    <n v="399"/>
    <n v="148"/>
    <n v="126"/>
    <n v="0.3132832080200501"/>
  </r>
  <r>
    <d v="2026-09-02T00:00:00"/>
    <x v="4"/>
    <s v="Face Care"/>
    <s v="Enabled"/>
    <s v="AG | Niacinamide Serum"/>
    <s v="Sponsored Products"/>
    <s v="niacinamide serum"/>
    <x v="1"/>
    <x v="27"/>
    <s v="SKN-002"/>
    <x v="1"/>
    <n v="1748"/>
    <n v="16"/>
    <n v="0.009153318077803204"/>
    <n v="10.57"/>
    <n v="169.12"/>
    <n v="0"/>
    <n v="0"/>
    <n v="0"/>
    <s v=""/>
    <n v="0"/>
    <n v="0"/>
    <n v="16.5"/>
    <s v="INR"/>
    <s v="India"/>
    <m/>
    <n v="1"/>
    <n v="-169.12"/>
    <s v="No Sales"/>
    <n v="549"/>
    <n v="192"/>
    <n v="139"/>
    <n v="0.3970856102003643"/>
  </r>
  <r>
    <d v="2026-09-02T00:00:00"/>
    <x v="4"/>
    <s v="Face Care"/>
    <s v="Enabled"/>
    <s v="AG | Hyaluronic Acid Serum"/>
    <s v="Sponsored Products"/>
    <s v="hyaluronic serum"/>
    <x v="1"/>
    <x v="53"/>
    <s v="SKN-003"/>
    <x v="2"/>
    <n v="391"/>
    <n v="0"/>
    <n v="0"/>
    <s v=""/>
    <n v="0"/>
    <n v="0"/>
    <n v="0"/>
    <n v="0"/>
    <s v=""/>
    <s v=""/>
    <s v=""/>
    <n v="15"/>
    <s v="INR"/>
    <s v="India"/>
    <m/>
    <n v="1"/>
    <n v="0"/>
    <s v="No Spend"/>
    <n v="649"/>
    <n v="234"/>
    <n v="148"/>
    <n v="0.4114021571648691"/>
  </r>
  <r>
    <d v="2026-09-02T00:00:00"/>
    <x v="5"/>
    <s v="Face Care"/>
    <s v="Enabled"/>
    <s v="AG | Sunscreen Spf 50"/>
    <s v="Sponsored Products"/>
    <s v="sunscreen"/>
    <x v="3"/>
    <x v="37"/>
    <s v="SKN-006"/>
    <x v="1"/>
    <n v="641"/>
    <n v="7"/>
    <n v="0.0109204368174727"/>
    <n v="7.399999999999999"/>
    <n v="51.8"/>
    <n v="0"/>
    <n v="0"/>
    <n v="0"/>
    <s v=""/>
    <n v="0"/>
    <n v="0"/>
    <n v="13"/>
    <s v="INR"/>
    <s v="India"/>
    <m/>
    <n v="1"/>
    <n v="-51.8"/>
    <s v="No Sales"/>
    <n v="449"/>
    <n v="162"/>
    <n v="130"/>
    <n v="0.3496659242761693"/>
  </r>
  <r>
    <d v="2026-09-02T00:00:00"/>
    <x v="5"/>
    <s v="Face Care"/>
    <s v="Enabled"/>
    <s v="AG | Tinted Sunscreen"/>
    <s v="Sponsored Products"/>
    <s v="tinted sunscreen spf 40"/>
    <x v="3"/>
    <x v="115"/>
    <s v="SKN-007"/>
    <x v="0"/>
    <n v="90"/>
    <n v="0"/>
    <n v="0"/>
    <s v=""/>
    <n v="0"/>
    <n v="0"/>
    <n v="0"/>
    <n v="0"/>
    <s v=""/>
    <s v=""/>
    <s v=""/>
    <n v="17.5"/>
    <s v="INR"/>
    <s v="India"/>
    <m/>
    <n v="1"/>
    <n v="0"/>
    <s v="No Spend"/>
    <n v="549"/>
    <n v="203"/>
    <n v="139"/>
    <n v="0.3770491803278688"/>
  </r>
  <r>
    <d v="2026-09-02T00:00:00"/>
    <x v="5"/>
    <s v="Face Care"/>
    <s v="Enabled"/>
    <s v="AG | Tinted Sunscreen"/>
    <s v="Sponsored Products"/>
    <s v="tinted sunscreen"/>
    <x v="3"/>
    <x v="116"/>
    <s v="SKN-007"/>
    <x v="2"/>
    <n v="980"/>
    <n v="7"/>
    <n v="0.007142857142857143"/>
    <n v="10.75"/>
    <n v="75.25"/>
    <n v="0"/>
    <n v="0"/>
    <n v="0"/>
    <s v=""/>
    <n v="0"/>
    <n v="0"/>
    <n v="17"/>
    <s v="INR"/>
    <s v="India"/>
    <m/>
    <n v="1"/>
    <n v="-75.25"/>
    <s v="No Sales"/>
    <n v="549"/>
    <n v="203"/>
    <n v="139"/>
    <n v="0.3770491803278688"/>
  </r>
  <r>
    <d v="2026-09-02T00:00:00"/>
    <x v="5"/>
    <s v="Face Care"/>
    <s v="Enabled"/>
    <s v="AG | Tinted Sunscreen"/>
    <s v="Sponsored Products"/>
    <s v="tinted sunscreen spf 40"/>
    <x v="3"/>
    <x v="117"/>
    <s v="SKN-007"/>
    <x v="2"/>
    <n v="378"/>
    <n v="0"/>
    <n v="0"/>
    <s v=""/>
    <n v="0"/>
    <n v="0"/>
    <n v="0"/>
    <n v="0"/>
    <s v=""/>
    <s v=""/>
    <s v=""/>
    <n v="18.5"/>
    <s v="INR"/>
    <s v="India"/>
    <m/>
    <n v="1"/>
    <n v="0"/>
    <s v="No Spend"/>
    <n v="549"/>
    <n v="203"/>
    <n v="139"/>
    <n v="0.3770491803278688"/>
  </r>
  <r>
    <d v="2026-09-02T00:00:00"/>
    <x v="6"/>
    <s v="Face Care"/>
    <s v="Enabled"/>
    <s v="AG | Gel Moisturizer"/>
    <s v="Sponsored Products"/>
    <s v="gel moisturizer"/>
    <x v="1"/>
    <x v="114"/>
    <s v="SKN-005"/>
    <x v="1"/>
    <n v="327"/>
    <n v="2"/>
    <n v="0.006116207951070336"/>
    <n v="6.76"/>
    <n v="13.52"/>
    <n v="0"/>
    <n v="0"/>
    <n v="0"/>
    <s v=""/>
    <n v="0"/>
    <n v="0"/>
    <n v="11.5"/>
    <s v="INR"/>
    <s v="India"/>
    <m/>
    <n v="1"/>
    <n v="-13.52"/>
    <s v="No Sales"/>
    <n v="399"/>
    <n v="148"/>
    <n v="126"/>
    <n v="0.3132832080200501"/>
  </r>
  <r>
    <d v="2026-09-02T00:00:00"/>
    <x v="6"/>
    <s v="Face Care"/>
    <s v="Enabled"/>
    <s v="AG | Gel Moisturizer"/>
    <s v="Sponsored Products"/>
    <s v="oil free moisturizer"/>
    <x v="1"/>
    <x v="9"/>
    <s v="SKN-005"/>
    <x v="1"/>
    <n v="371"/>
    <n v="5"/>
    <n v="0.01347708894878706"/>
    <n v="8.809999999999999"/>
    <n v="44.05"/>
    <n v="0"/>
    <n v="0"/>
    <n v="0"/>
    <s v=""/>
    <n v="0"/>
    <n v="0"/>
    <n v="11.5"/>
    <s v="INR"/>
    <s v="India"/>
    <m/>
    <n v="1"/>
    <n v="-44.05"/>
    <s v="No Sales"/>
    <n v="399"/>
    <n v="148"/>
    <n v="126"/>
    <n v="0.3132832080200501"/>
  </r>
  <r>
    <d v="2026-09-02T00:00:00"/>
    <x v="6"/>
    <s v="Face Care"/>
    <s v="Enabled"/>
    <s v="AG | Gel Moisturizer"/>
    <s v="Sponsored Products"/>
    <s v="oil free moisturizer"/>
    <x v="1"/>
    <x v="118"/>
    <s v="SKN-005"/>
    <x v="1"/>
    <n v="151"/>
    <n v="2"/>
    <n v="0.01324503311258278"/>
    <n v="8.02"/>
    <n v="16.04"/>
    <n v="0"/>
    <n v="0"/>
    <n v="0"/>
    <s v=""/>
    <n v="0"/>
    <n v="0"/>
    <n v="11"/>
    <s v="INR"/>
    <s v="India"/>
    <m/>
    <n v="1"/>
    <n v="-16.04"/>
    <s v="No Sales"/>
    <n v="399"/>
    <n v="148"/>
    <n v="126"/>
    <n v="0.3132832080200501"/>
  </r>
  <r>
    <d v="2026-09-02T00:00:00"/>
    <x v="6"/>
    <s v="Face Care"/>
    <s v="Enabled"/>
    <s v="AG | Gel Moisturizer"/>
    <s v="Sponsored Products"/>
    <s v="gel moisturizer"/>
    <x v="1"/>
    <x v="5"/>
    <s v="SKN-005"/>
    <x v="2"/>
    <n v="671"/>
    <n v="4"/>
    <n v="0.005961251862891207"/>
    <n v="8.630000000000001"/>
    <n v="34.52"/>
    <n v="0"/>
    <n v="0"/>
    <n v="0"/>
    <s v=""/>
    <n v="0"/>
    <n v="0"/>
    <n v="11.5"/>
    <s v="INR"/>
    <s v="India"/>
    <s v="price test"/>
    <n v="1"/>
    <n v="-34.52"/>
    <s v="No Sales"/>
    <n v="399"/>
    <n v="148"/>
    <n v="126"/>
    <n v="0.3132832080200501"/>
  </r>
  <r>
    <d v="2026-09-02T00:00:00"/>
    <x v="6"/>
    <s v="Face Care"/>
    <s v="Enabled"/>
    <s v="AG | Face Wash"/>
    <s v="Sponsored Products"/>
    <s v="foaming face wash"/>
    <x v="1"/>
    <x v="119"/>
    <s v="SKN-008"/>
    <x v="0"/>
    <n v="1097"/>
    <n v="15"/>
    <n v="0.01367365542388332"/>
    <n v="9"/>
    <n v="135"/>
    <n v="0"/>
    <n v="0"/>
    <n v="0"/>
    <s v=""/>
    <n v="0"/>
    <n v="0"/>
    <n v="9"/>
    <s v="INR"/>
    <s v="India"/>
    <m/>
    <n v="1"/>
    <n v="-135"/>
    <s v="No Sales"/>
    <n v="299"/>
    <n v="114"/>
    <n v="107"/>
    <n v="0.2608695652173913"/>
  </r>
  <r>
    <d v="2026-09-02T00:00:00"/>
    <x v="6"/>
    <s v="Face Care"/>
    <s v="Enabled"/>
    <s v="AG | Face Wash"/>
    <s v="Sponsored Products"/>
    <s v="foaming face wash"/>
    <x v="1"/>
    <x v="120"/>
    <s v="SKN-008"/>
    <x v="1"/>
    <n v="369"/>
    <n v="3"/>
    <n v="0.008130081300813009"/>
    <n v="4.64"/>
    <n v="13.92"/>
    <n v="0"/>
    <n v="0"/>
    <n v="0"/>
    <s v=""/>
    <n v="0"/>
    <n v="0"/>
    <n v="9"/>
    <s v="INR"/>
    <s v="India"/>
    <m/>
    <n v="1"/>
    <n v="-13.92"/>
    <s v="No Sales"/>
    <n v="299"/>
    <n v="114"/>
    <n v="107"/>
    <n v="0.2608695652173913"/>
  </r>
  <r>
    <d v="2026-09-02T00:00:00"/>
    <x v="6"/>
    <s v="Face Care"/>
    <s v="Enabled"/>
    <s v="AG | Face Wash"/>
    <s v="Sponsored Products"/>
    <s v="foaming face wash"/>
    <x v="1"/>
    <x v="121"/>
    <s v="SKN-008"/>
    <x v="1"/>
    <n v="526"/>
    <n v="5"/>
    <n v="0.009505703422053232"/>
    <n v="5.39"/>
    <n v="26.95"/>
    <n v="0"/>
    <n v="0"/>
    <n v="0"/>
    <s v=""/>
    <n v="0"/>
    <n v="0"/>
    <n v="9"/>
    <s v="INR"/>
    <s v="India"/>
    <m/>
    <n v="1"/>
    <n v="-26.95"/>
    <s v="No Sales"/>
    <n v="299"/>
    <n v="114"/>
    <n v="107"/>
    <n v="0.2608695652173913"/>
  </r>
  <r>
    <d v="2026-09-02T00:00:00"/>
    <x v="6"/>
    <s v="Face Care"/>
    <s v="Enabled"/>
    <s v="AG | Face Wash"/>
    <s v="Sponsored Products"/>
    <s v="foaming face wash"/>
    <x v="1"/>
    <x v="106"/>
    <s v="SKN-008"/>
    <x v="1"/>
    <n v="232"/>
    <n v="3"/>
    <n v="0.01293103448275862"/>
    <n v="5.390000000000001"/>
    <n v="16.17"/>
    <n v="299"/>
    <n v="1"/>
    <n v="1"/>
    <n v="0.05408026755852843"/>
    <n v="18.49103277674706"/>
    <n v="0.3333333333333333"/>
    <n v="7.5"/>
    <s v="INR"/>
    <s v="India"/>
    <m/>
    <n v="1"/>
    <n v="61.83"/>
    <s v="Profitable"/>
    <n v="299"/>
    <n v="114"/>
    <n v="107"/>
    <n v="0.2608695652173913"/>
  </r>
  <r>
    <d v="2026-09-02T00:00:00"/>
    <x v="6"/>
    <s v="Face Care"/>
    <s v="Enabled"/>
    <s v="AG | Face Wash"/>
    <s v="Sponsored Products"/>
    <s v="foaming face wash"/>
    <x v="1"/>
    <x v="44"/>
    <s v="SKN-008"/>
    <x v="0"/>
    <n v="127"/>
    <n v="4"/>
    <n v="0.03149606299212598"/>
    <n v="9"/>
    <n v="36"/>
    <n v="299"/>
    <n v="1"/>
    <n v="1"/>
    <n v="0.1204013377926421"/>
    <n v="8.305555555555555"/>
    <n v="0.25"/>
    <n v="9"/>
    <s v="INR"/>
    <s v="India"/>
    <m/>
    <n v="1"/>
    <n v="42"/>
    <s v="Profitable"/>
    <n v="299"/>
    <n v="114"/>
    <n v="107"/>
    <n v="0.2608695652173913"/>
  </r>
  <r>
    <d v="2026-09-21T00:00:00"/>
    <x v="12"/>
    <s v="Face Care"/>
    <s v="Enabled"/>
    <s v="AG | Vitamin C Serum"/>
    <s v="Sponsored Products"/>
    <s v="face serum vitamin c for winter"/>
    <x v="2"/>
    <x v="122"/>
    <s v="SKN-001"/>
    <x v="1"/>
    <n v="234"/>
    <n v="0"/>
    <n v="0"/>
    <s v=""/>
    <n v="0"/>
    <n v="0"/>
    <n v="0"/>
    <n v="0"/>
    <s v=""/>
    <s v=""/>
    <s v=""/>
    <n v="23"/>
    <s v="INR"/>
    <s v="India"/>
    <m/>
    <n v="3"/>
    <n v="0"/>
    <s v="No Spend"/>
    <n v="599"/>
    <n v="216"/>
    <n v="144"/>
    <n v="0.3989983305509182"/>
  </r>
  <r>
    <d v="2026-09-02T00:00:00"/>
    <x v="6"/>
    <s v="Face Care"/>
    <s v="Enabled"/>
    <s v="AG | Salicylic Acid Face Wash"/>
    <s v="Sponsored Products"/>
    <s v="salicylic acid face wash"/>
    <x v="1"/>
    <x v="123"/>
    <s v="SKN-009"/>
    <x v="2"/>
    <n v="2045"/>
    <n v="16"/>
    <n v="0.007823960880195598"/>
    <n v="3.88"/>
    <n v="62.08"/>
    <n v="279"/>
    <n v="1"/>
    <n v="1"/>
    <n v="0.2225089605734767"/>
    <n v="4.494201030927835"/>
    <n v="0.0625"/>
    <n v="5.5"/>
    <s v="INR"/>
    <s v="India"/>
    <m/>
    <n v="1"/>
    <n v="5.920000000000002"/>
    <s v="Profitable"/>
    <n v="279"/>
    <n v="106"/>
    <n v="105"/>
    <n v="0.2437275985663082"/>
  </r>
  <r>
    <d v="2026-09-02T00:00:00"/>
    <x v="6"/>
    <s v="Face Care"/>
    <s v="Enabled"/>
    <s v="AG | Rose Water Toner"/>
    <s v="Sponsored Products"/>
    <s v="rose water toner"/>
    <x v="1"/>
    <x v="124"/>
    <s v="SKN-010"/>
    <x v="2"/>
    <n v="224"/>
    <n v="2"/>
    <n v="0.008928571428571428"/>
    <n v="3.17"/>
    <n v="6.34"/>
    <n v="0"/>
    <n v="0"/>
    <n v="0"/>
    <s v=""/>
    <n v="0"/>
    <n v="0"/>
    <n v="5.5"/>
    <s v="INR"/>
    <s v="India"/>
    <s v="seller wants to monitor"/>
    <n v="1"/>
    <n v="-6.34"/>
    <s v="No Sales"/>
    <n v="249"/>
    <n v="100"/>
    <n v="102"/>
    <n v="0.1887550200803213"/>
  </r>
  <r>
    <d v="2026-09-02T00:00:00"/>
    <x v="6"/>
    <s v="Face Care"/>
    <s v="Enabled"/>
    <s v="AG | Rose Water Toner"/>
    <s v="Sponsored Products"/>
    <s v="rose water toner"/>
    <x v="1"/>
    <x v="125"/>
    <s v="SKN-010"/>
    <x v="2"/>
    <n v="636"/>
    <n v="8"/>
    <n v="0.01257861635220126"/>
    <n v="4.39"/>
    <n v="35.12"/>
    <n v="0"/>
    <n v="0"/>
    <n v="0"/>
    <s v=""/>
    <n v="0"/>
    <n v="0"/>
    <n v="7"/>
    <s v="INR"/>
    <s v="India"/>
    <m/>
    <n v="1"/>
    <n v="-35.12"/>
    <s v="No Sales"/>
    <n v="249"/>
    <n v="100"/>
    <n v="102"/>
    <n v="0.1887550200803213"/>
  </r>
  <r>
    <d v="2026-09-02T00:00:00"/>
    <x v="6"/>
    <s v="Face Care"/>
    <s v="Enabled"/>
    <s v="AG | Rose Water Toner"/>
    <s v="Sponsored Products"/>
    <s v="face toner"/>
    <x v="1"/>
    <x v="51"/>
    <s v="SKN-010"/>
    <x v="0"/>
    <n v="508"/>
    <n v="3"/>
    <n v="0.005905511811023622"/>
    <n v="4.75"/>
    <n v="14.25"/>
    <n v="0"/>
    <n v="0"/>
    <n v="0"/>
    <s v=""/>
    <n v="0"/>
    <n v="0"/>
    <n v="6"/>
    <s v="INR"/>
    <s v="India"/>
    <m/>
    <n v="1"/>
    <n v="-14.25"/>
    <s v="No Sales"/>
    <n v="249"/>
    <n v="100"/>
    <n v="102"/>
    <n v="0.1887550200803213"/>
  </r>
  <r>
    <d v="2026-09-02T00:00:00"/>
    <x v="6"/>
    <s v="Face Care"/>
    <s v="Enabled"/>
    <s v="AG | Rose Water Toner"/>
    <s v="Sponsored Products"/>
    <s v="face toner"/>
    <x v="1"/>
    <x v="126"/>
    <s v="SKN-010"/>
    <x v="2"/>
    <n v="76"/>
    <n v="0"/>
    <n v="0"/>
    <s v=""/>
    <n v="0"/>
    <n v="0"/>
    <n v="0"/>
    <n v="0"/>
    <s v=""/>
    <s v=""/>
    <s v=""/>
    <n v="5.5"/>
    <s v="INR"/>
    <s v="India"/>
    <m/>
    <n v="1"/>
    <n v="0"/>
    <s v="No Spend"/>
    <n v="249"/>
    <n v="100"/>
    <n v="102"/>
    <n v="0.1887550200803213"/>
  </r>
  <r>
    <d v="2026-09-02T00:00:00"/>
    <x v="6"/>
    <s v="Face Care"/>
    <s v="Enabled"/>
    <s v="AG | Rose Water Toner"/>
    <s v="Sponsored Products"/>
    <s v="rose water toner"/>
    <x v="1"/>
    <x v="10"/>
    <s v="SKN-010"/>
    <x v="1"/>
    <n v="431"/>
    <n v="2"/>
    <n v="0.004640371229698376"/>
    <n v="3.9"/>
    <n v="7.8"/>
    <n v="0"/>
    <n v="0"/>
    <n v="0"/>
    <s v=""/>
    <n v="0"/>
    <n v="0"/>
    <n v="7"/>
    <s v="INR"/>
    <s v="India"/>
    <m/>
    <n v="1"/>
    <n v="-7.8"/>
    <s v="No Sales"/>
    <n v="249"/>
    <n v="100"/>
    <n v="102"/>
    <n v="0.1887550200803213"/>
  </r>
  <r>
    <d v="2026-09-02T00:00:00"/>
    <x v="6"/>
    <s v="Face Care"/>
    <s v="Enabled"/>
    <s v="AG | Sheet Mask"/>
    <s v="Sponsored Products"/>
    <s v="sheet mask"/>
    <x v="1"/>
    <x v="53"/>
    <s v="SKN-014"/>
    <x v="0"/>
    <n v="372"/>
    <n v="4"/>
    <n v="0.01075268817204301"/>
    <n v="9.52"/>
    <n v="38.08"/>
    <n v="0"/>
    <n v="0"/>
    <n v="0"/>
    <s v=""/>
    <n v="0"/>
    <n v="0"/>
    <n v="10"/>
    <s v="INR"/>
    <s v="India"/>
    <m/>
    <n v="1"/>
    <n v="-38.08"/>
    <s v="No Sales"/>
    <n v="349"/>
    <n v="133"/>
    <n v="111"/>
    <n v="0.3008595988538682"/>
  </r>
  <r>
    <d v="2026-09-02T00:00:00"/>
    <x v="6"/>
    <s v="Face Care"/>
    <s v="Enabled"/>
    <s v="AG | Sheet Mask"/>
    <s v="Sponsored Products"/>
    <s v="face sheet mask"/>
    <x v="1"/>
    <x v="127"/>
    <s v="SKN-014"/>
    <x v="1"/>
    <n v="328"/>
    <n v="1"/>
    <n v="0.003048780487804878"/>
    <n v="4.29"/>
    <n v="4.29"/>
    <n v="0"/>
    <n v="0"/>
    <n v="0"/>
    <s v=""/>
    <n v="0"/>
    <n v="0"/>
    <n v="7"/>
    <s v="INR"/>
    <s v="India"/>
    <m/>
    <n v="1"/>
    <n v="-4.29"/>
    <s v="No Sales"/>
    <n v="349"/>
    <n v="133"/>
    <n v="111"/>
    <n v="0.3008595988538682"/>
  </r>
  <r>
    <d v="2026-09-21T00:00:00"/>
    <x v="0"/>
    <s v="Face Care"/>
    <s v="Enabled"/>
    <s v="AG | Niacinamide Serum"/>
    <s v="Sponsored Products"/>
    <s v="close-match"/>
    <x v="0"/>
    <x v="113"/>
    <s v="SKN-002"/>
    <x v="2"/>
    <n v="2254"/>
    <n v="16"/>
    <n v="0.00709849157054126"/>
    <n v="10.54"/>
    <n v="168.64"/>
    <n v="549"/>
    <n v="1"/>
    <n v="1"/>
    <n v="0.3071766848816029"/>
    <n v="3.25545540796964"/>
    <n v="0.0625"/>
    <n v="12.5"/>
    <s v="INR"/>
    <s v="India"/>
    <m/>
    <n v="3"/>
    <n v="49.36000000000001"/>
    <s v="Profitable"/>
    <n v="549"/>
    <n v="192"/>
    <n v="139"/>
    <n v="0.3970856102003643"/>
  </r>
  <r>
    <d v="2026-09-02T00:00:00"/>
    <x v="6"/>
    <s v="Face Care"/>
    <s v="Enabled"/>
    <s v="AG | Sheet Mask"/>
    <s v="Sponsored Products"/>
    <s v="face sheet mask"/>
    <x v="1"/>
    <x v="128"/>
    <s v="SKN-014"/>
    <x v="1"/>
    <n v="336"/>
    <n v="3"/>
    <n v="0.008928571428571428"/>
    <n v="5.5"/>
    <n v="16.5"/>
    <n v="0"/>
    <n v="0"/>
    <n v="0"/>
    <s v=""/>
    <n v="0"/>
    <n v="0"/>
    <n v="8.5"/>
    <s v="INR"/>
    <s v="India"/>
    <m/>
    <n v="1"/>
    <n v="-16.5"/>
    <s v="No Sales"/>
    <n v="349"/>
    <n v="133"/>
    <n v="111"/>
    <n v="0.3008595988538682"/>
  </r>
  <r>
    <d v="2026-09-02T00:00:00"/>
    <x v="6"/>
    <s v="Face Care"/>
    <s v="Enabled"/>
    <s v="AG | Sheet Mask"/>
    <s v="Sponsored Products"/>
    <s v="face sheet mask"/>
    <x v="1"/>
    <x v="129"/>
    <s v="SKN-014"/>
    <x v="1"/>
    <n v="228"/>
    <n v="2"/>
    <n v="0.008771929824561403"/>
    <n v="5.33"/>
    <n v="10.66"/>
    <n v="0"/>
    <n v="0"/>
    <n v="0"/>
    <s v=""/>
    <n v="0"/>
    <n v="0"/>
    <n v="7.5"/>
    <s v="INR"/>
    <s v="India"/>
    <m/>
    <n v="1"/>
    <n v="-10.66"/>
    <s v="No Sales"/>
    <n v="349"/>
    <n v="133"/>
    <n v="111"/>
    <n v="0.3008595988538682"/>
  </r>
  <r>
    <d v="2026-09-02T00:00:00"/>
    <x v="6"/>
    <s v="Face Care"/>
    <s v="Enabled"/>
    <s v="AG | Sheet Mask"/>
    <s v="Sponsored Products"/>
    <s v="face sheet mask"/>
    <x v="1"/>
    <x v="130"/>
    <s v="SKN-014"/>
    <x v="0"/>
    <n v="316"/>
    <n v="4"/>
    <n v="0.01265822784810127"/>
    <n v="5.92"/>
    <n v="23.68"/>
    <n v="0"/>
    <n v="0"/>
    <n v="0"/>
    <s v=""/>
    <n v="0"/>
    <n v="0"/>
    <n v="7.5"/>
    <s v="INR"/>
    <s v="India"/>
    <m/>
    <n v="1"/>
    <n v="-23.68"/>
    <s v="No Sales"/>
    <n v="349"/>
    <n v="133"/>
    <n v="111"/>
    <n v="0.3008595988538682"/>
  </r>
  <r>
    <d v="2026-09-02T00:00:00"/>
    <x v="8"/>
    <s v="Body &amp; Hair"/>
    <s v="Enabled"/>
    <s v="AG | Onion Hair Oil"/>
    <s v="Sponsored Products"/>
    <s v="hair oil"/>
    <x v="3"/>
    <x v="18"/>
    <s v="SKN-021"/>
    <x v="2"/>
    <n v="645"/>
    <n v="1"/>
    <n v="0.001550387596899225"/>
    <n v="7.32"/>
    <n v="7.32"/>
    <n v="0"/>
    <n v="0"/>
    <n v="0"/>
    <s v=""/>
    <n v="0"/>
    <n v="0"/>
    <n v="13.5"/>
    <s v="INR"/>
    <s v="India"/>
    <m/>
    <n v="1"/>
    <n v="-7.32"/>
    <s v="No Sales"/>
    <n v="399"/>
    <n v="148"/>
    <n v="126"/>
    <n v="0.3132832080200501"/>
  </r>
  <r>
    <d v="2026-09-02T00:00:00"/>
    <x v="8"/>
    <s v="Body &amp; Hair"/>
    <s v="Enabled"/>
    <s v="AG | Onion Hair Oil"/>
    <s v="Sponsored Products"/>
    <s v="onion hair oil"/>
    <x v="3"/>
    <x v="131"/>
    <s v="SKN-021"/>
    <x v="1"/>
    <n v="166"/>
    <n v="1"/>
    <n v="0.006024096385542169"/>
    <n v="5.51"/>
    <n v="5.51"/>
    <n v="0"/>
    <n v="0"/>
    <n v="0"/>
    <s v=""/>
    <n v="0"/>
    <n v="0"/>
    <n v="8.5"/>
    <s v="INR"/>
    <s v="India"/>
    <s v="festive offer live"/>
    <n v="1"/>
    <n v="-5.51"/>
    <s v="No Sales"/>
    <n v="399"/>
    <n v="148"/>
    <n v="126"/>
    <n v="0.3132832080200501"/>
  </r>
  <r>
    <d v="2026-09-02T00:00:00"/>
    <x v="8"/>
    <s v="Body &amp; Hair"/>
    <s v="Enabled"/>
    <s v="AG | Hair Serum"/>
    <s v="Sponsored Products"/>
    <s v="hair serum"/>
    <x v="3"/>
    <x v="132"/>
    <s v="SKN-023"/>
    <x v="2"/>
    <n v="403"/>
    <n v="1"/>
    <n v="0.002481389578163772"/>
    <n v="9.67"/>
    <n v="9.67"/>
    <n v="0"/>
    <n v="0"/>
    <n v="0"/>
    <s v=""/>
    <n v="0"/>
    <n v="0"/>
    <n v="13.5"/>
    <s v="INR"/>
    <s v="India"/>
    <m/>
    <n v="1"/>
    <n v="-9.67"/>
    <s v="No Sales"/>
    <n v="549"/>
    <n v="198"/>
    <n v="139"/>
    <n v="0.3861566484517304"/>
  </r>
  <r>
    <d v="2026-09-02T00:00:00"/>
    <x v="8"/>
    <s v="Body &amp; Hair"/>
    <s v="Enabled"/>
    <s v="AG | Hair Serum"/>
    <s v="Sponsored Products"/>
    <s v="hair serum for frizzy hair"/>
    <x v="3"/>
    <x v="133"/>
    <s v="SKN-023"/>
    <x v="0"/>
    <n v="97"/>
    <n v="0"/>
    <n v="0"/>
    <s v=""/>
    <n v="0"/>
    <n v="0"/>
    <n v="0"/>
    <n v="0"/>
    <s v=""/>
    <s v=""/>
    <s v=""/>
    <n v="12.5"/>
    <s v="INR"/>
    <s v="India"/>
    <m/>
    <n v="1"/>
    <n v="0"/>
    <s v="No Spend"/>
    <n v="549"/>
    <n v="198"/>
    <n v="139"/>
    <n v="0.3861566484517304"/>
  </r>
  <r>
    <d v="2026-09-02T00:00:00"/>
    <x v="8"/>
    <s v="Body &amp; Hair"/>
    <s v="Enabled"/>
    <s v="AG | Hair Serum"/>
    <s v="Sponsored Products"/>
    <s v="hair serum for frizzy hair"/>
    <x v="3"/>
    <x v="134"/>
    <s v="SKN-023"/>
    <x v="0"/>
    <n v="637"/>
    <n v="10"/>
    <n v="0.01569858712715855"/>
    <n v="12.5"/>
    <n v="125"/>
    <n v="0"/>
    <n v="0"/>
    <n v="0"/>
    <s v=""/>
    <n v="0"/>
    <n v="0"/>
    <n v="12.5"/>
    <s v="INR"/>
    <s v="India"/>
    <m/>
    <n v="1"/>
    <n v="-125"/>
    <s v="No Sales"/>
    <n v="549"/>
    <n v="198"/>
    <n v="139"/>
    <n v="0.3861566484517304"/>
  </r>
  <r>
    <d v="2026-09-02T00:00:00"/>
    <x v="9"/>
    <s v="Body &amp; Hair"/>
    <s v="Enabled"/>
    <s v="AG | Body Lotion"/>
    <s v="Sponsored Products"/>
    <s v="shea body lotion paraben free"/>
    <x v="2"/>
    <x v="135"/>
    <s v="SKN-017"/>
    <x v="1"/>
    <n v="308"/>
    <n v="3"/>
    <n v="0.00974025974025974"/>
    <n v="10.57"/>
    <n v="31.71"/>
    <n v="449"/>
    <n v="1"/>
    <n v="1"/>
    <n v="0.07062360801781738"/>
    <n v="14.1595711132135"/>
    <n v="0.3333333333333333"/>
    <n v="18"/>
    <s v="INR"/>
    <s v="India"/>
    <m/>
    <n v="1"/>
    <n v="111.29"/>
    <s v="Profitable"/>
    <n v="449"/>
    <n v="166"/>
    <n v="140"/>
    <n v="0.3184855233853007"/>
  </r>
  <r>
    <d v="2026-09-02T00:00:00"/>
    <x v="9"/>
    <s v="Body &amp; Hair"/>
    <s v="Enabled"/>
    <s v="AG | Body Lotion"/>
    <s v="Sponsored Products"/>
    <s v="body lotion"/>
    <x v="2"/>
    <x v="136"/>
    <s v="SKN-017"/>
    <x v="2"/>
    <n v="2634"/>
    <n v="33"/>
    <n v="0.01252847380410023"/>
    <n v="11.07"/>
    <n v="365.31"/>
    <n v="1347"/>
    <n v="3"/>
    <n v="3"/>
    <n v="0.2712026726057907"/>
    <n v="3.687279297035395"/>
    <n v="0.09090909090909091"/>
    <n v="15.5"/>
    <s v="INR"/>
    <s v="India"/>
    <m/>
    <n v="1"/>
    <n v="63.69"/>
    <s v="Profitable"/>
    <n v="449"/>
    <n v="166"/>
    <n v="140"/>
    <n v="0.3184855233853007"/>
  </r>
  <r>
    <d v="2026-09-02T00:00:00"/>
    <x v="9"/>
    <s v="Body &amp; Hair"/>
    <s v="Enabled"/>
    <s v="AG | Body Lotion"/>
    <s v="Sponsored Products"/>
    <s v="body lotion for daily use"/>
    <x v="2"/>
    <x v="137"/>
    <s v="SKN-017"/>
    <x v="0"/>
    <n v="304"/>
    <n v="1"/>
    <n v="0.003289473684210526"/>
    <n v="16.5"/>
    <n v="16.5"/>
    <n v="0"/>
    <n v="0"/>
    <n v="0"/>
    <s v=""/>
    <n v="0"/>
    <n v="0"/>
    <n v="16.5"/>
    <s v="INR"/>
    <s v="India"/>
    <m/>
    <n v="1"/>
    <n v="-16.5"/>
    <s v="No Sales"/>
    <n v="449"/>
    <n v="166"/>
    <n v="140"/>
    <n v="0.3184855233853007"/>
  </r>
  <r>
    <d v="2026-09-02T00:00:00"/>
    <x v="9"/>
    <s v="Body &amp; Hair"/>
    <s v="Enabled"/>
    <s v="AG | Body Lotion"/>
    <s v="Sponsored Products"/>
    <s v="shea body lotion"/>
    <x v="2"/>
    <x v="138"/>
    <s v="SKN-017"/>
    <x v="1"/>
    <n v="918"/>
    <n v="4"/>
    <n v="0.004357298474945534"/>
    <n v="9.130000000000001"/>
    <n v="36.52"/>
    <n v="0"/>
    <n v="0"/>
    <n v="0"/>
    <s v=""/>
    <n v="0"/>
    <n v="0"/>
    <n v="14.5"/>
    <s v="INR"/>
    <s v="India"/>
    <m/>
    <n v="1"/>
    <n v="-36.52"/>
    <s v="No Sales"/>
    <n v="449"/>
    <n v="166"/>
    <n v="140"/>
    <n v="0.3184855233853007"/>
  </r>
  <r>
    <d v="2026-09-02T00:00:00"/>
    <x v="9"/>
    <s v="Body &amp; Hair"/>
    <s v="Enabled"/>
    <s v="AG | Body Wash"/>
    <s v="Sponsored Products"/>
    <s v="body wash for women under 300"/>
    <x v="2"/>
    <x v="16"/>
    <s v="SKN-018"/>
    <x v="2"/>
    <n v="733"/>
    <n v="6"/>
    <n v="0.008185538881309686"/>
    <n v="9.07"/>
    <n v="54.42"/>
    <n v="0"/>
    <n v="0"/>
    <n v="0"/>
    <s v=""/>
    <n v="0"/>
    <n v="0"/>
    <n v="12"/>
    <s v="INR"/>
    <s v="India"/>
    <m/>
    <n v="1"/>
    <n v="-54.42"/>
    <s v="No Sales"/>
    <n v="349"/>
    <n v="133"/>
    <n v="121"/>
    <n v="0.2722063037249284"/>
  </r>
  <r>
    <d v="2026-09-02T00:00:00"/>
    <x v="9"/>
    <s v="Body &amp; Hair"/>
    <s v="Enabled"/>
    <s v="AG | Body Wash"/>
    <s v="Sponsored Products"/>
    <s v="body wash for women paraben free"/>
    <x v="2"/>
    <x v="17"/>
    <s v="SKN-018"/>
    <x v="2"/>
    <n v="543"/>
    <n v="0"/>
    <n v="0"/>
    <s v=""/>
    <n v="0"/>
    <n v="0"/>
    <n v="0"/>
    <n v="0"/>
    <s v=""/>
    <s v=""/>
    <s v=""/>
    <n v="12"/>
    <s v="INR"/>
    <s v="India"/>
    <m/>
    <n v="1"/>
    <n v="0"/>
    <s v="No Spend"/>
    <n v="349"/>
    <n v="133"/>
    <n v="121"/>
    <n v="0.2722063037249284"/>
  </r>
  <r>
    <d v="2026-09-02T00:00:00"/>
    <x v="9"/>
    <s v="Body &amp; Hair"/>
    <s v="Enabled"/>
    <s v="AG | Body Wash"/>
    <s v="Sponsored Products"/>
    <s v="shower gel"/>
    <x v="2"/>
    <x v="64"/>
    <s v="SKN-018"/>
    <x v="2"/>
    <n v="237"/>
    <n v="3"/>
    <n v="0.01265822784810127"/>
    <n v="9.91"/>
    <n v="29.73"/>
    <n v="0"/>
    <n v="0"/>
    <n v="0"/>
    <s v=""/>
    <n v="0"/>
    <n v="0"/>
    <n v="13"/>
    <s v="INR"/>
    <s v="India"/>
    <m/>
    <n v="1"/>
    <n v="-29.73"/>
    <s v="No Sales"/>
    <n v="349"/>
    <n v="133"/>
    <n v="121"/>
    <n v="0.2722063037249284"/>
  </r>
  <r>
    <d v="2026-09-02T00:00:00"/>
    <x v="9"/>
    <s v="Body &amp; Hair"/>
    <s v="Enabled"/>
    <s v="AG | Body Wash"/>
    <s v="Sponsored Products"/>
    <s v="body wash"/>
    <x v="2"/>
    <x v="15"/>
    <s v="SKN-018"/>
    <x v="2"/>
    <n v="2654"/>
    <n v="30"/>
    <n v="0.01130369253956292"/>
    <n v="6.510000000000001"/>
    <n v="195.3"/>
    <n v="349"/>
    <n v="1"/>
    <n v="1"/>
    <n v="0.5595988538681949"/>
    <n v="1.786994367639529"/>
    <n v="0.03333333333333333"/>
    <n v="8.5"/>
    <s v="INR"/>
    <s v="India"/>
    <m/>
    <n v="1"/>
    <n v="-100.3"/>
    <s v="Losing"/>
    <n v="349"/>
    <n v="133"/>
    <n v="121"/>
    <n v="0.2722063037249284"/>
  </r>
  <r>
    <d v="2026-09-02T00:00:00"/>
    <x v="9"/>
    <s v="Body &amp; Hair"/>
    <s v="Enabled"/>
    <s v="AG | Body Wash"/>
    <s v="Sponsored Products"/>
    <s v="body wash for women"/>
    <x v="2"/>
    <x v="139"/>
    <s v="SKN-018"/>
    <x v="1"/>
    <n v="297"/>
    <n v="4"/>
    <n v="0.01346801346801347"/>
    <n v="6.8"/>
    <n v="27.2"/>
    <n v="0"/>
    <n v="0"/>
    <n v="0"/>
    <s v=""/>
    <n v="0"/>
    <n v="0"/>
    <n v="8.5"/>
    <s v="INR"/>
    <s v="India"/>
    <m/>
    <n v="1"/>
    <n v="-27.2"/>
    <s v="No Sales"/>
    <n v="349"/>
    <n v="133"/>
    <n v="121"/>
    <n v="0.2722063037249284"/>
  </r>
  <r>
    <d v="2026-09-02T00:00:00"/>
    <x v="9"/>
    <s v="Body &amp; Hair"/>
    <s v="Enabled"/>
    <s v="AG | Body Wash"/>
    <s v="Sponsored Products"/>
    <s v="body wash for women for stretch marks"/>
    <x v="2"/>
    <x v="140"/>
    <s v="SKN-018"/>
    <x v="0"/>
    <n v="420"/>
    <n v="6"/>
    <n v="0.01428571428571429"/>
    <n v="9"/>
    <n v="54"/>
    <n v="0"/>
    <n v="0"/>
    <n v="0"/>
    <s v=""/>
    <n v="0"/>
    <n v="0"/>
    <n v="9"/>
    <s v="INR"/>
    <s v="India"/>
    <m/>
    <n v="1"/>
    <n v="-54"/>
    <s v="No Sales"/>
    <n v="349"/>
    <n v="133"/>
    <n v="121"/>
    <n v="0.2722063037249284"/>
  </r>
  <r>
    <d v="2026-09-02T00:00:00"/>
    <x v="9"/>
    <s v="Body &amp; Hair"/>
    <s v="Enabled"/>
    <s v="AG | Foot Cream"/>
    <s v="Sponsored Products"/>
    <s v="foot cream for kids"/>
    <x v="2"/>
    <x v="66"/>
    <s v="SKN-019"/>
    <x v="1"/>
    <n v="321"/>
    <n v="3"/>
    <n v="0.009345794392523364"/>
    <n v="6.19"/>
    <n v="18.57"/>
    <n v="0"/>
    <n v="0"/>
    <n v="0"/>
    <s v=""/>
    <n v="0"/>
    <n v="0"/>
    <n v="8"/>
    <s v="INR"/>
    <s v="India"/>
    <m/>
    <n v="1"/>
    <n v="-18.57"/>
    <s v="No Sales"/>
    <n v="299"/>
    <n v="111"/>
    <n v="107"/>
    <n v="0.2709030100334448"/>
  </r>
  <r>
    <d v="2026-09-02T00:00:00"/>
    <x v="9"/>
    <s v="Body &amp; Hair"/>
    <s v="Enabled"/>
    <s v="AG | Foot Cream"/>
    <s v="Sponsored Products"/>
    <s v="cracked heel cream"/>
    <x v="2"/>
    <x v="65"/>
    <s v="SKN-019"/>
    <x v="2"/>
    <n v="785"/>
    <n v="5"/>
    <n v="0.006369426751592357"/>
    <n v="4.57"/>
    <n v="22.85"/>
    <n v="0"/>
    <n v="0"/>
    <n v="0"/>
    <s v=""/>
    <n v="0"/>
    <n v="0"/>
    <n v="8"/>
    <s v="INR"/>
    <s v="India"/>
    <m/>
    <n v="1"/>
    <n v="-22.85"/>
    <s v="No Sales"/>
    <n v="299"/>
    <n v="111"/>
    <n v="107"/>
    <n v="0.2709030100334448"/>
  </r>
  <r>
    <d v="2026-09-02T00:00:00"/>
    <x v="10"/>
    <s v="Face Care"/>
    <s v="Enabled"/>
    <s v="AG | Vitamin C Serum"/>
    <s v="Sponsored Products"/>
    <s v="asin=b0450pvv5k"/>
    <x v="4"/>
    <x v="141"/>
    <s v="SKN-001"/>
    <x v="1"/>
    <n v="340"/>
    <n v="0"/>
    <n v="0"/>
    <s v=""/>
    <n v="0"/>
    <n v="0"/>
    <n v="0"/>
    <n v="0"/>
    <s v=""/>
    <s v=""/>
    <s v=""/>
    <n v="11.5"/>
    <s v="INR"/>
    <s v="India"/>
    <m/>
    <n v="1"/>
    <n v="0"/>
    <s v="No Spend"/>
    <n v="599"/>
    <n v="216"/>
    <n v="144"/>
    <n v="0.3989983305509182"/>
  </r>
  <r>
    <d v="2026-09-02T00:00:00"/>
    <x v="10"/>
    <s v="Face Care"/>
    <s v="Enabled"/>
    <s v="AG | Vitamin C Serum"/>
    <s v="Sponsored Products"/>
    <s v="asin=b0xanrgqoz"/>
    <x v="4"/>
    <x v="72"/>
    <s v="SKN-001"/>
    <x v="1"/>
    <n v="480"/>
    <n v="4"/>
    <n v="0.008333333333333333"/>
    <n v="6.71"/>
    <n v="26.84"/>
    <n v="0"/>
    <n v="0"/>
    <n v="0"/>
    <s v=""/>
    <n v="0"/>
    <n v="0"/>
    <n v="12"/>
    <s v="INR"/>
    <s v="India"/>
    <m/>
    <n v="1"/>
    <n v="-26.84"/>
    <s v="No Sales"/>
    <n v="599"/>
    <n v="216"/>
    <n v="144"/>
    <n v="0.3989983305509182"/>
  </r>
  <r>
    <d v="2026-09-02T00:00:00"/>
    <x v="10"/>
    <s v="Face Care"/>
    <s v="Enabled"/>
    <s v="AG | Sunscreen Spf 50"/>
    <s v="Sponsored Products"/>
    <s v="asin=b0kz0mqav8"/>
    <x v="4"/>
    <x v="75"/>
    <s v="SKN-006"/>
    <x v="1"/>
    <n v="840"/>
    <n v="1"/>
    <n v="0.001190476190476191"/>
    <n v="4.34"/>
    <n v="4.34"/>
    <n v="0"/>
    <n v="0"/>
    <n v="0"/>
    <s v=""/>
    <n v="0"/>
    <n v="0"/>
    <n v="7.5"/>
    <s v="INR"/>
    <s v="India"/>
    <m/>
    <n v="1"/>
    <n v="-4.34"/>
    <s v="No Sales"/>
    <n v="449"/>
    <n v="162"/>
    <n v="130"/>
    <n v="0.3496659242761693"/>
  </r>
  <r>
    <d v="2026-09-02T00:00:00"/>
    <x v="10"/>
    <s v="Face Care"/>
    <s v="Enabled"/>
    <s v="AG | Face Wash"/>
    <s v="Sponsored Products"/>
    <s v="asin=b0kht5rj8u"/>
    <x v="4"/>
    <x v="83"/>
    <s v="SKN-008"/>
    <x v="1"/>
    <n v="604"/>
    <n v="2"/>
    <n v="0.003311258278145695"/>
    <n v="4.91"/>
    <n v="9.82"/>
    <n v="0"/>
    <n v="0"/>
    <n v="0"/>
    <s v=""/>
    <n v="0"/>
    <n v="0"/>
    <n v="7"/>
    <s v="INR"/>
    <s v="India"/>
    <m/>
    <n v="1"/>
    <n v="-9.82"/>
    <s v="No Sales"/>
    <n v="299"/>
    <n v="114"/>
    <n v="107"/>
    <n v="0.2608695652173913"/>
  </r>
  <r>
    <d v="2026-09-02T00:00:00"/>
    <x v="10"/>
    <s v="Face Care"/>
    <s v="Enabled"/>
    <s v="AG | Face Wash"/>
    <s v="Sponsored Products"/>
    <s v="asin=b0dnix2i0i"/>
    <x v="4"/>
    <x v="142"/>
    <s v="SKN-008"/>
    <x v="2"/>
    <n v="1106"/>
    <n v="3"/>
    <n v="0.0027124773960217"/>
    <n v="5.38"/>
    <n v="16.14"/>
    <n v="0"/>
    <n v="0"/>
    <n v="0"/>
    <s v=""/>
    <n v="0"/>
    <n v="0"/>
    <n v="7.5"/>
    <s v="INR"/>
    <s v="India"/>
    <m/>
    <n v="1"/>
    <n v="-16.14"/>
    <s v="No Sales"/>
    <n v="299"/>
    <n v="114"/>
    <n v="107"/>
    <n v="0.2608695652173913"/>
  </r>
  <r>
    <d v="2026-09-02T00:00:00"/>
    <x v="11"/>
    <s v="Face Care"/>
    <s v="Enabled"/>
    <s v="AG | Under Eye Cream"/>
    <s v="Sponsored Products"/>
    <s v="under eye cream"/>
    <x v="2"/>
    <x v="84"/>
    <s v="SKN-011"/>
    <x v="0"/>
    <n v="607"/>
    <n v="5"/>
    <n v="0.008237232289950576"/>
    <n v="11.5"/>
    <n v="57.5"/>
    <n v="499"/>
    <n v="1"/>
    <n v="1"/>
    <n v="0.1152304609218437"/>
    <n v="8.678260869565218"/>
    <n v="0.2"/>
    <n v="11.5"/>
    <s v="INR"/>
    <s v="India"/>
    <m/>
    <n v="1"/>
    <n v="136.5"/>
    <s v="Profitable"/>
    <n v="499"/>
    <n v="180"/>
    <n v="125"/>
    <n v="0.3887775551102204"/>
  </r>
  <r>
    <d v="2026-09-02T00:00:00"/>
    <x v="11"/>
    <s v="Face Care"/>
    <s v="Enabled"/>
    <s v="AG | Under Eye Cream"/>
    <s v="Sponsored Products"/>
    <s v="dark circles cream for beginners"/>
    <x v="2"/>
    <x v="143"/>
    <s v="SKN-011"/>
    <x v="1"/>
    <n v="201"/>
    <n v="3"/>
    <n v="0.01492537313432836"/>
    <n v="8.890000000000001"/>
    <n v="26.67"/>
    <n v="0"/>
    <n v="0"/>
    <n v="0"/>
    <s v=""/>
    <n v="0"/>
    <n v="0"/>
    <n v="15"/>
    <s v="INR"/>
    <s v="India"/>
    <m/>
    <n v="1"/>
    <n v="-26.67"/>
    <s v="No Sales"/>
    <n v="499"/>
    <n v="180"/>
    <n v="125"/>
    <n v="0.3887775551102204"/>
  </r>
  <r>
    <d v="2026-09-02T00:00:00"/>
    <x v="11"/>
    <s v="Face Care"/>
    <s v="Enabled"/>
    <s v="AG | Lip Balm"/>
    <s v="Sponsored Products"/>
    <s v="tinted lip balm overnight"/>
    <x v="2"/>
    <x v="144"/>
    <s v="SKN-015"/>
    <x v="2"/>
    <n v="174"/>
    <n v="1"/>
    <n v="0.005747126436781609"/>
    <n v="3.85"/>
    <n v="3.85"/>
    <n v="0"/>
    <n v="0"/>
    <n v="0"/>
    <s v=""/>
    <n v="0"/>
    <n v="0"/>
    <n v="5.5"/>
    <s v="INR"/>
    <s v="India"/>
    <m/>
    <n v="1"/>
    <n v="-3.85"/>
    <s v="No Sales"/>
    <n v="199"/>
    <n v="76"/>
    <n v="88"/>
    <n v="0.1758793969849246"/>
  </r>
  <r>
    <d v="2026-09-02T00:00:00"/>
    <x v="11"/>
    <s v="Face Care"/>
    <s v="Enabled"/>
    <s v="AG | Lip Balm"/>
    <s v="Sponsored Products"/>
    <s v="lip balm with shea butter"/>
    <x v="2"/>
    <x v="145"/>
    <s v="SKN-015"/>
    <x v="2"/>
    <n v="695"/>
    <n v="10"/>
    <n v="0.01438848920863309"/>
    <n v="4.27"/>
    <n v="42.7"/>
    <n v="398"/>
    <n v="2"/>
    <n v="2"/>
    <n v="0.107286432160804"/>
    <n v="9.320843091334893"/>
    <n v="0.2"/>
    <n v="5"/>
    <s v="INR"/>
    <s v="India"/>
    <m/>
    <n v="1"/>
    <n v="27.3"/>
    <s v="Profitable"/>
    <n v="199"/>
    <n v="76"/>
    <n v="88"/>
    <n v="0.1758793969849246"/>
  </r>
  <r>
    <d v="2026-09-02T00:00:00"/>
    <x v="11"/>
    <s v="Face Care"/>
    <s v="Enabled"/>
    <s v="AG | Lip Balm"/>
    <s v="Sponsored Products"/>
    <s v="tinted lip balm for summer"/>
    <x v="2"/>
    <x v="146"/>
    <s v="SKN-015"/>
    <x v="0"/>
    <n v="244"/>
    <n v="8"/>
    <n v="0.03278688524590164"/>
    <n v="6"/>
    <n v="48"/>
    <n v="597"/>
    <n v="2"/>
    <n v="3"/>
    <n v="0.08040201005025126"/>
    <n v="12.4375"/>
    <n v="0.25"/>
    <n v="6"/>
    <s v="INR"/>
    <s v="India"/>
    <m/>
    <n v="1"/>
    <n v="57"/>
    <s v="Profitable"/>
    <n v="199"/>
    <n v="76"/>
    <n v="88"/>
    <n v="0.1758793969849246"/>
  </r>
  <r>
    <d v="2026-09-02T00:00:00"/>
    <x v="11"/>
    <s v="Face Care"/>
    <s v="Enabled"/>
    <s v="AG | Lip Balm"/>
    <s v="Sponsored Products"/>
    <s v="tinted lip balm"/>
    <x v="2"/>
    <x v="147"/>
    <s v="SKN-015"/>
    <x v="0"/>
    <n v="720"/>
    <n v="16"/>
    <n v="0.02222222222222222"/>
    <n v="6"/>
    <n v="96"/>
    <n v="199"/>
    <n v="1"/>
    <n v="1"/>
    <n v="0.4824120603015075"/>
    <n v="2.072916666666667"/>
    <n v="0.0625"/>
    <n v="6"/>
    <s v="INR"/>
    <s v="India"/>
    <m/>
    <n v="1"/>
    <n v="-61"/>
    <s v="Losing"/>
    <n v="199"/>
    <n v="76"/>
    <n v="88"/>
    <n v="0.1758793969849246"/>
  </r>
  <r>
    <d v="2026-09-02T00:00:00"/>
    <x v="11"/>
    <s v="Face Care"/>
    <s v="Enabled"/>
    <s v="AG | Lip Sleeping Mask"/>
    <s v="Sponsored Products"/>
    <s v="tinted lip mask overnight"/>
    <x v="2"/>
    <x v="148"/>
    <s v="SKN-016"/>
    <x v="2"/>
    <n v="154"/>
    <n v="1"/>
    <n v="0.006493506493506494"/>
    <n v="6.95"/>
    <n v="6.95"/>
    <n v="0"/>
    <n v="0"/>
    <n v="0"/>
    <s v=""/>
    <n v="0"/>
    <n v="0"/>
    <n v="10"/>
    <s v="INR"/>
    <s v="India"/>
    <m/>
    <n v="1"/>
    <n v="-6.95"/>
    <s v="No Sales"/>
    <n v="299"/>
    <n v="114"/>
    <n v="97"/>
    <n v="0.294314381270903"/>
  </r>
  <r>
    <d v="2026-09-02T00:00:00"/>
    <x v="11"/>
    <s v="Face Care"/>
    <s v="Enabled"/>
    <s v="AG | Lip Sleeping Mask"/>
    <s v="Sponsored Products"/>
    <s v="lip mask overnight for women"/>
    <x v="2"/>
    <x v="149"/>
    <s v="SKN-016"/>
    <x v="0"/>
    <n v="178"/>
    <n v="1"/>
    <n v="0.005617977528089887"/>
    <n v="10.05"/>
    <n v="10.05"/>
    <n v="0"/>
    <n v="0"/>
    <n v="0"/>
    <s v=""/>
    <n v="0"/>
    <n v="0"/>
    <n v="12"/>
    <s v="INR"/>
    <s v="India"/>
    <m/>
    <n v="1"/>
    <n v="-10.05"/>
    <s v="No Sales"/>
    <n v="299"/>
    <n v="114"/>
    <n v="97"/>
    <n v="0.294314381270903"/>
  </r>
  <r>
    <d v="2026-09-02T00:00:00"/>
    <x v="2"/>
    <s v="Face Care"/>
    <s v="Paused"/>
    <s v="AG | Clay Face Mask"/>
    <s v="Sponsored Products"/>
    <s v="multani mitti face pack"/>
    <x v="1"/>
    <x v="150"/>
    <s v="SKN-012"/>
    <x v="0"/>
    <n v="364"/>
    <n v="2"/>
    <n v="0.005494505494505495"/>
    <n v="8.890000000000001"/>
    <n v="17.78"/>
    <n v="0"/>
    <n v="0"/>
    <n v="0"/>
    <s v=""/>
    <n v="0"/>
    <n v="0"/>
    <n v="10"/>
    <s v="INR"/>
    <s v="India"/>
    <m/>
    <n v="1"/>
    <n v="-17.78"/>
    <s v="No Sales"/>
    <n v="379"/>
    <n v="140"/>
    <n v="114"/>
    <n v="0.3298153034300791"/>
  </r>
  <r>
    <d v="2026-09-02T00:00:00"/>
    <x v="2"/>
    <s v="Face Care"/>
    <s v="Paused"/>
    <s v="AG | Aloe Vera Gel"/>
    <s v="Sponsored Products"/>
    <s v="aloe vera gel for face"/>
    <x v="1"/>
    <x v="151"/>
    <s v="SKN-013"/>
    <x v="1"/>
    <n v="182"/>
    <n v="0"/>
    <n v="0"/>
    <s v=""/>
    <n v="0"/>
    <n v="0"/>
    <n v="0"/>
    <n v="0"/>
    <s v=""/>
    <s v=""/>
    <s v=""/>
    <n v="6.5"/>
    <s v="INR"/>
    <s v="India"/>
    <m/>
    <n v="1"/>
    <n v="0"/>
    <s v="No Spend"/>
    <n v="249"/>
    <n v="100"/>
    <n v="112"/>
    <n v="0.1485943775100401"/>
  </r>
  <r>
    <d v="2026-09-02T00:00:00"/>
    <x v="2"/>
    <s v="Face Care"/>
    <s v="Paused"/>
    <s v="AG | Aloe Vera Gel"/>
    <s v="Sponsored Products"/>
    <s v="aloe vera gel for face"/>
    <x v="1"/>
    <x v="92"/>
    <s v="SKN-013"/>
    <x v="1"/>
    <n v="1761"/>
    <n v="14"/>
    <n v="0.007950028392958546"/>
    <n v="3.8"/>
    <n v="53.2"/>
    <n v="0"/>
    <n v="0"/>
    <n v="0"/>
    <s v=""/>
    <n v="0"/>
    <n v="0"/>
    <n v="5"/>
    <s v="INR"/>
    <s v="India"/>
    <m/>
    <n v="1"/>
    <n v="-53.2"/>
    <s v="No Sales"/>
    <n v="249"/>
    <n v="100"/>
    <n v="112"/>
    <n v="0.1485943775100401"/>
  </r>
  <r>
    <d v="2026-09-02T00:00:00"/>
    <x v="7"/>
    <s v="Brand"/>
    <s v="Enabled"/>
    <s v="AG | Vitamin C Serum"/>
    <s v="Sponsored Products"/>
    <s v="auralis vit c face serum"/>
    <x v="2"/>
    <x v="96"/>
    <s v="SKN-001"/>
    <x v="2"/>
    <n v="476"/>
    <n v="7"/>
    <n v="0.01470588235294118"/>
    <n v="3.7"/>
    <n v="25.9"/>
    <n v="0"/>
    <n v="0"/>
    <n v="0"/>
    <s v=""/>
    <n v="0"/>
    <n v="0"/>
    <n v="6.5"/>
    <s v="INR"/>
    <s v="India"/>
    <m/>
    <n v="1"/>
    <n v="-25.9"/>
    <s v="No Sales"/>
    <n v="599"/>
    <n v="216"/>
    <n v="144"/>
    <n v="0.3989983305509182"/>
  </r>
  <r>
    <d v="2026-09-02T00:00:00"/>
    <x v="7"/>
    <s v="Brand"/>
    <s v="Enabled"/>
    <s v="AG | Vitamin C Serum"/>
    <s v="Sponsored Products"/>
    <s v="auralis face serum vitamin c"/>
    <x v="2"/>
    <x v="47"/>
    <s v="SKN-001"/>
    <x v="1"/>
    <n v="270"/>
    <n v="7"/>
    <n v="0.02592592592592593"/>
    <n v="4.93"/>
    <n v="34.51"/>
    <n v="1198"/>
    <n v="1"/>
    <n v="2"/>
    <n v="0.02880634390651085"/>
    <n v="34.71457548536656"/>
    <n v="0.1428571428571428"/>
    <n v="8"/>
    <s v="INR"/>
    <s v="India"/>
    <m/>
    <n v="1"/>
    <n v="443.49"/>
    <s v="Profitable"/>
    <n v="599"/>
    <n v="216"/>
    <n v="144"/>
    <n v="0.3989983305509182"/>
  </r>
  <r>
    <d v="2026-09-02T00:00:00"/>
    <x v="7"/>
    <s v="Brand"/>
    <s v="Enabled"/>
    <s v="AG | Sunscreen Spf 50"/>
    <s v="Sponsored Products"/>
    <s v="auralis sunscreen spf 50"/>
    <x v="2"/>
    <x v="152"/>
    <s v="SKN-006"/>
    <x v="0"/>
    <n v="339"/>
    <n v="11"/>
    <n v="0.03244837758112094"/>
    <n v="5.5"/>
    <n v="60.5"/>
    <n v="0"/>
    <n v="0"/>
    <n v="0"/>
    <s v=""/>
    <n v="0"/>
    <n v="0"/>
    <n v="5.5"/>
    <s v="INR"/>
    <s v="India"/>
    <m/>
    <n v="1"/>
    <n v="-60.5"/>
    <s v="No Sales"/>
    <n v="449"/>
    <n v="162"/>
    <n v="130"/>
    <n v="0.3496659242761693"/>
  </r>
  <r>
    <d v="2026-09-02T00:00:00"/>
    <x v="7"/>
    <s v="Brand"/>
    <s v="Enabled"/>
    <s v="AG | Sunscreen Spf 50"/>
    <s v="Sponsored Products"/>
    <s v="auralis naturals sunscreen spf 50"/>
    <x v="2"/>
    <x v="153"/>
    <s v="SKN-006"/>
    <x v="1"/>
    <n v="147"/>
    <n v="6"/>
    <n v="0.04081632653061224"/>
    <n v="3.86"/>
    <n v="23.16"/>
    <n v="0"/>
    <n v="0"/>
    <n v="0"/>
    <s v=""/>
    <n v="0"/>
    <n v="0"/>
    <n v="6"/>
    <s v="INR"/>
    <s v="India"/>
    <s v="bid reviewed"/>
    <n v="1"/>
    <n v="-23.16"/>
    <s v="No Sales"/>
    <n v="449"/>
    <n v="162"/>
    <n v="130"/>
    <n v="0.3496659242761693"/>
  </r>
  <r>
    <d v="2026-09-02T00:00:00"/>
    <x v="7"/>
    <s v="Brand"/>
    <s v="Enabled"/>
    <s v="AG | Kumkumadi Oil"/>
    <s v="Sponsored Products"/>
    <s v="auralis kumkumadi tailam"/>
    <x v="2"/>
    <x v="154"/>
    <s v="SKN-024"/>
    <x v="2"/>
    <n v="291"/>
    <n v="4"/>
    <n v="0.01374570446735395"/>
    <n v="8.960000000000001"/>
    <n v="35.84"/>
    <n v="0"/>
    <n v="0"/>
    <n v="0"/>
    <s v=""/>
    <n v="0"/>
    <n v="0"/>
    <n v="15.5"/>
    <s v="INR"/>
    <s v="India"/>
    <m/>
    <n v="1"/>
    <s v=""/>
    <s v="Cost missing"/>
    <s v=""/>
    <s v=""/>
    <s v=""/>
    <s v=""/>
  </r>
  <r>
    <d v="2026-09-03T00:00:00"/>
    <x v="0"/>
    <s v="Face Care"/>
    <s v="Enabled"/>
    <s v="AG | Vitamin C Serum"/>
    <s v="Sponsored Products"/>
    <s v="close-match"/>
    <x v="0"/>
    <x v="155"/>
    <s v="SKN-001"/>
    <x v="0"/>
    <n v="97"/>
    <n v="0"/>
    <n v="0"/>
    <s v=""/>
    <n v="0"/>
    <n v="0"/>
    <n v="0"/>
    <n v="0"/>
    <s v=""/>
    <s v=""/>
    <s v=""/>
    <n v="11"/>
    <s v="INR"/>
    <s v="India"/>
    <m/>
    <n v="1"/>
    <n v="0"/>
    <s v="No Spend"/>
    <n v="599"/>
    <n v="216"/>
    <n v="144"/>
    <n v="0.3989983305509182"/>
  </r>
  <r>
    <d v="2026-09-03T00:00:00"/>
    <x v="0"/>
    <s v="Face Care"/>
    <s v="Enabled"/>
    <s v="AG | Vitamin C Serum"/>
    <s v="Sponsored Products"/>
    <s v="close-match"/>
    <x v="0"/>
    <x v="23"/>
    <s v="SKN-001"/>
    <x v="0"/>
    <n v="216"/>
    <n v="2"/>
    <n v="0.009259259259259259"/>
    <n v="11.5"/>
    <n v="23"/>
    <n v="0"/>
    <n v="0"/>
    <n v="0"/>
    <s v=""/>
    <n v="0"/>
    <n v="0"/>
    <n v="11.5"/>
    <s v="INR"/>
    <s v="India"/>
    <m/>
    <n v="1"/>
    <n v="-23"/>
    <s v="No Sales"/>
    <n v="599"/>
    <n v="216"/>
    <n v="144"/>
    <n v="0.3989983305509182"/>
  </r>
  <r>
    <d v="2026-09-03T00:00:00"/>
    <x v="0"/>
    <s v="Face Care"/>
    <s v="Enabled"/>
    <s v="AG | Niacinamide Serum"/>
    <s v="Sponsored Products"/>
    <s v="substitutes"/>
    <x v="0"/>
    <x v="156"/>
    <s v="SKN-002"/>
    <x v="0"/>
    <n v="395"/>
    <n v="4"/>
    <n v="0.01012658227848101"/>
    <n v="13"/>
    <n v="52"/>
    <n v="0"/>
    <n v="0"/>
    <n v="0"/>
    <s v=""/>
    <n v="0"/>
    <n v="0"/>
    <n v="13"/>
    <s v="INR"/>
    <s v="India"/>
    <m/>
    <n v="1"/>
    <n v="-52"/>
    <s v="No Sales"/>
    <n v="549"/>
    <n v="192"/>
    <n v="139"/>
    <n v="0.3970856102003643"/>
  </r>
  <r>
    <d v="2026-09-03T00:00:00"/>
    <x v="0"/>
    <s v="Face Care"/>
    <s v="Enabled"/>
    <s v="AG | Niacinamide Serum"/>
    <s v="Sponsored Products"/>
    <s v="substitutes"/>
    <x v="0"/>
    <x v="31"/>
    <s v="SKN-002"/>
    <x v="2"/>
    <n v="191"/>
    <n v="0"/>
    <n v="0"/>
    <s v=""/>
    <n v="0"/>
    <n v="0"/>
    <n v="0"/>
    <n v="0"/>
    <s v=""/>
    <s v=""/>
    <s v=""/>
    <n v="12"/>
    <s v="INR"/>
    <s v="India"/>
    <m/>
    <n v="1"/>
    <n v="0"/>
    <s v="No Spend"/>
    <n v="549"/>
    <n v="192"/>
    <n v="139"/>
    <n v="0.3970856102003643"/>
  </r>
  <r>
    <d v="2026-09-03T00:00:00"/>
    <x v="0"/>
    <s v="Face Care"/>
    <s v="Enabled"/>
    <s v="AG | Gel Moisturizer"/>
    <s v="Sponsored Products"/>
    <s v="close-match"/>
    <x v="0"/>
    <x v="157"/>
    <s v="SKN-005"/>
    <x v="2"/>
    <n v="186"/>
    <n v="1"/>
    <n v="0.005376344086021506"/>
    <n v="7.75"/>
    <n v="7.75"/>
    <n v="0"/>
    <n v="0"/>
    <n v="0"/>
    <s v=""/>
    <n v="0"/>
    <n v="0"/>
    <n v="12"/>
    <s v="INR"/>
    <s v="India"/>
    <m/>
    <n v="1"/>
    <n v="-7.75"/>
    <s v="No Sales"/>
    <n v="399"/>
    <n v="148"/>
    <n v="126"/>
    <n v="0.3132832080200501"/>
  </r>
  <r>
    <d v="2026-09-03T00:00:00"/>
    <x v="0"/>
    <s v="Face Care"/>
    <s v="Enabled"/>
    <s v="AG | Gel Moisturizer"/>
    <s v="Sponsored Products"/>
    <s v="loose-match"/>
    <x v="0"/>
    <x v="158"/>
    <s v="SKN-005"/>
    <x v="0"/>
    <n v="339"/>
    <n v="2"/>
    <n v="0.005899705014749262"/>
    <n v="11.88"/>
    <n v="23.76"/>
    <n v="0"/>
    <n v="0"/>
    <n v="0"/>
    <s v=""/>
    <n v="0"/>
    <n v="0"/>
    <n v="12.5"/>
    <s v="INR"/>
    <s v="India"/>
    <m/>
    <n v="1"/>
    <n v="-23.76"/>
    <s v="No Sales"/>
    <n v="399"/>
    <n v="148"/>
    <n v="126"/>
    <n v="0.3132832080200501"/>
  </r>
  <r>
    <d v="2026-09-03T00:00:00"/>
    <x v="0"/>
    <s v="Face Care"/>
    <s v="Enabled"/>
    <s v="AG | Sunscreen Spf 50"/>
    <s v="Sponsored Products"/>
    <s v="substitutes"/>
    <x v="0"/>
    <x v="159"/>
    <s v="SKN-006"/>
    <x v="2"/>
    <n v="413"/>
    <n v="2"/>
    <n v="0.004842615012106538"/>
    <n v="5.13"/>
    <n v="10.26"/>
    <n v="0"/>
    <n v="0"/>
    <n v="0"/>
    <s v=""/>
    <n v="0"/>
    <n v="0"/>
    <n v="9"/>
    <s v="INR"/>
    <s v="India"/>
    <m/>
    <n v="1"/>
    <n v="-10.26"/>
    <s v="No Sales"/>
    <n v="449"/>
    <n v="162"/>
    <n v="130"/>
    <n v="0.3496659242761693"/>
  </r>
  <r>
    <d v="2026-09-03T00:00:00"/>
    <x v="0"/>
    <s v="Face Care"/>
    <s v="Enabled"/>
    <s v="AG | Sunscreen Spf 50"/>
    <s v="Sponsored Products"/>
    <s v="loose-match"/>
    <x v="0"/>
    <x v="37"/>
    <s v="SKN-006"/>
    <x v="1"/>
    <n v="151"/>
    <n v="1"/>
    <n v="0.006622516556291391"/>
    <n v="7.64"/>
    <n v="7.64"/>
    <n v="449"/>
    <n v="1"/>
    <n v="1"/>
    <n v="0.01701559020044544"/>
    <n v="58.76963350785341"/>
    <n v="1"/>
    <n v="12.5"/>
    <s v="INR"/>
    <s v="India"/>
    <m/>
    <n v="1"/>
    <n v="149.36"/>
    <s v="Profitable"/>
    <n v="449"/>
    <n v="162"/>
    <n v="130"/>
    <n v="0.3496659242761693"/>
  </r>
  <r>
    <d v="2026-09-03T00:00:00"/>
    <x v="0"/>
    <s v="Face Care"/>
    <s v="Enabled"/>
    <s v="AG | Face Wash"/>
    <s v="Sponsored Products"/>
    <s v="loose-match"/>
    <x v="0"/>
    <x v="160"/>
    <s v="SKN-008"/>
    <x v="1"/>
    <n v="100"/>
    <n v="0"/>
    <n v="0"/>
    <s v=""/>
    <n v="0"/>
    <n v="0"/>
    <n v="0"/>
    <n v="0"/>
    <s v=""/>
    <s v=""/>
    <s v=""/>
    <n v="8"/>
    <s v="INR"/>
    <s v="India"/>
    <m/>
    <n v="1"/>
    <n v="0"/>
    <s v="No Spend"/>
    <n v="299"/>
    <n v="114"/>
    <n v="107"/>
    <n v="0.2608695652173913"/>
  </r>
  <r>
    <d v="2026-09-03T00:00:00"/>
    <x v="0"/>
    <s v="Face Care"/>
    <s v="Enabled"/>
    <s v="AG | Face Wash"/>
    <s v="Sponsored Products"/>
    <s v="loose-match"/>
    <x v="0"/>
    <x v="53"/>
    <s v="SKN-008"/>
    <x v="0"/>
    <n v="368"/>
    <n v="0"/>
    <n v="0"/>
    <s v=""/>
    <n v="0"/>
    <n v="0"/>
    <n v="0"/>
    <n v="0"/>
    <s v=""/>
    <s v=""/>
    <s v=""/>
    <n v="9"/>
    <s v="INR"/>
    <s v="India"/>
    <m/>
    <n v="1"/>
    <n v="0"/>
    <s v="No Spend"/>
    <n v="299"/>
    <n v="114"/>
    <n v="107"/>
    <n v="0.2608695652173913"/>
  </r>
  <r>
    <d v="2026-09-03T00:00:00"/>
    <x v="0"/>
    <s v="Face Care"/>
    <s v="Enabled"/>
    <s v="AG | Face Wash"/>
    <s v="Sponsored Products"/>
    <s v="complements"/>
    <x v="0"/>
    <x v="158"/>
    <s v="SKN-008"/>
    <x v="2"/>
    <n v="663"/>
    <n v="4"/>
    <n v="0.006033182503770739"/>
    <n v="4.69"/>
    <n v="18.76"/>
    <n v="0"/>
    <n v="0"/>
    <n v="0"/>
    <s v=""/>
    <n v="0"/>
    <n v="0"/>
    <n v="6.5"/>
    <s v="INR"/>
    <s v="India"/>
    <m/>
    <n v="1"/>
    <n v="-18.76"/>
    <s v="No Sales"/>
    <n v="299"/>
    <n v="114"/>
    <n v="107"/>
    <n v="0.2608695652173913"/>
  </r>
  <r>
    <d v="2026-09-03T00:00:00"/>
    <x v="0"/>
    <s v="Face Care"/>
    <s v="Enabled"/>
    <s v="AG | Rose Water Toner"/>
    <s v="Sponsored Products"/>
    <s v="loose-match"/>
    <x v="0"/>
    <x v="161"/>
    <s v="SKN-010"/>
    <x v="2"/>
    <n v="127"/>
    <n v="0"/>
    <n v="0"/>
    <s v=""/>
    <n v="0"/>
    <n v="0"/>
    <n v="0"/>
    <n v="0"/>
    <s v=""/>
    <s v=""/>
    <s v=""/>
    <n v="4.5"/>
    <s v="INR"/>
    <s v="India"/>
    <m/>
    <n v="1"/>
    <n v="0"/>
    <s v="No Spend"/>
    <n v="249"/>
    <n v="100"/>
    <n v="102"/>
    <n v="0.1887550200803213"/>
  </r>
  <r>
    <d v="2026-09-03T00:00:00"/>
    <x v="0"/>
    <s v="Face Care"/>
    <s v="Enabled"/>
    <s v="AG | Rose Water Toner"/>
    <s v="Sponsored Products"/>
    <s v="close-match"/>
    <x v="0"/>
    <x v="162"/>
    <s v="SKN-010"/>
    <x v="2"/>
    <n v="864"/>
    <n v="10"/>
    <n v="0.01157407407407407"/>
    <n v="3.67"/>
    <n v="36.7"/>
    <n v="0"/>
    <n v="0"/>
    <n v="0"/>
    <s v=""/>
    <n v="0"/>
    <n v="0"/>
    <n v="6"/>
    <s v="INR"/>
    <s v="India"/>
    <m/>
    <n v="1"/>
    <n v="-36.7"/>
    <s v="No Sales"/>
    <n v="249"/>
    <n v="100"/>
    <n v="102"/>
    <n v="0.1887550200803213"/>
  </r>
  <r>
    <d v="2026-09-03T00:00:00"/>
    <x v="0"/>
    <s v="Face Care"/>
    <s v="Enabled"/>
    <s v="AG | Rose Water Toner"/>
    <s v="Sponsored Products"/>
    <s v="loose-match"/>
    <x v="0"/>
    <x v="125"/>
    <s v="SKN-010"/>
    <x v="0"/>
    <n v="278"/>
    <n v="1"/>
    <n v="0.003597122302158274"/>
    <n v="6.5"/>
    <n v="6.5"/>
    <n v="0"/>
    <n v="0"/>
    <n v="0"/>
    <s v=""/>
    <n v="0"/>
    <n v="0"/>
    <n v="6.5"/>
    <s v="INR"/>
    <s v="India"/>
    <m/>
    <n v="1"/>
    <n v="-6.5"/>
    <s v="No Sales"/>
    <n v="249"/>
    <n v="100"/>
    <n v="102"/>
    <n v="0.1887550200803213"/>
  </r>
  <r>
    <d v="2026-09-03T00:00:00"/>
    <x v="1"/>
    <s v="Body &amp; Hair"/>
    <s v="Enabled"/>
    <s v="AG | Body Wash"/>
    <s v="Sponsored Products"/>
    <s v="close-match"/>
    <x v="0"/>
    <x v="163"/>
    <s v="SKN-018"/>
    <x v="0"/>
    <n v="241"/>
    <n v="3"/>
    <n v="0.01244813278008299"/>
    <n v="7.5"/>
    <n v="22.5"/>
    <n v="0"/>
    <n v="0"/>
    <n v="0"/>
    <s v=""/>
    <n v="0"/>
    <n v="0"/>
    <n v="7.5"/>
    <s v="INR"/>
    <s v="India"/>
    <m/>
    <n v="1"/>
    <n v="-22.5"/>
    <s v="No Sales"/>
    <n v="349"/>
    <n v="133"/>
    <n v="121"/>
    <n v="0.2722063037249284"/>
  </r>
  <r>
    <d v="2026-09-03T00:00:00"/>
    <x v="1"/>
    <s v="Body &amp; Hair"/>
    <s v="Enabled"/>
    <s v="AG | Body Wash"/>
    <s v="Sponsored Products"/>
    <s v="close-match"/>
    <x v="0"/>
    <x v="139"/>
    <s v="SKN-018"/>
    <x v="0"/>
    <n v="704"/>
    <n v="17"/>
    <n v="0.02414772727272727"/>
    <n v="6.7"/>
    <n v="113.9"/>
    <n v="0"/>
    <n v="0"/>
    <n v="0"/>
    <s v=""/>
    <n v="0"/>
    <n v="0"/>
    <n v="7"/>
    <s v="INR"/>
    <s v="India"/>
    <m/>
    <n v="1"/>
    <n v="-113.9"/>
    <s v="No Sales"/>
    <n v="349"/>
    <n v="133"/>
    <n v="121"/>
    <n v="0.2722063037249284"/>
  </r>
  <r>
    <d v="2026-09-03T00:00:00"/>
    <x v="1"/>
    <s v="Body &amp; Hair"/>
    <s v="Enabled"/>
    <s v="AG | Onion Hair Oil"/>
    <s v="Sponsored Products"/>
    <s v="close-match"/>
    <x v="0"/>
    <x v="19"/>
    <s v="SKN-021"/>
    <x v="0"/>
    <n v="212"/>
    <n v="2"/>
    <n v="0.009433962264150943"/>
    <n v="6.82"/>
    <n v="13.64"/>
    <n v="399"/>
    <n v="1"/>
    <n v="1"/>
    <n v="0.03418546365914787"/>
    <n v="29.25219941348973"/>
    <n v="0.5"/>
    <n v="7.5"/>
    <s v="INR"/>
    <s v="India"/>
    <m/>
    <n v="1"/>
    <n v="111.36"/>
    <s v="Profitable"/>
    <n v="399"/>
    <n v="148"/>
    <n v="126"/>
    <n v="0.3132832080200501"/>
  </r>
  <r>
    <d v="2026-09-03T00:00:00"/>
    <x v="3"/>
    <s v="Face Care"/>
    <s v="Enabled"/>
    <s v="AG | Vitamin C Serum"/>
    <s v="Sponsored Products"/>
    <s v="face serum vitamin c"/>
    <x v="2"/>
    <x v="25"/>
    <s v="SKN-001"/>
    <x v="1"/>
    <n v="350"/>
    <n v="1"/>
    <n v="0.002857142857142857"/>
    <n v="10.21"/>
    <n v="10.21"/>
    <n v="0"/>
    <n v="0"/>
    <n v="0"/>
    <s v=""/>
    <n v="0"/>
    <n v="0"/>
    <n v="15.5"/>
    <s v="INR"/>
    <s v="India"/>
    <m/>
    <n v="1"/>
    <n v="-10.21"/>
    <s v="No Sales"/>
    <n v="599"/>
    <n v="216"/>
    <n v="144"/>
    <n v="0.3989983305509182"/>
  </r>
  <r>
    <d v="2026-09-03T00:00:00"/>
    <x v="3"/>
    <s v="Face Care"/>
    <s v="Enabled"/>
    <s v="AG | Niacinamide Serum"/>
    <s v="Sponsored Products"/>
    <s v="niacinamide 10% serum for face"/>
    <x v="2"/>
    <x v="164"/>
    <s v="SKN-002"/>
    <x v="1"/>
    <n v="242"/>
    <n v="2"/>
    <n v="0.008264462809917356"/>
    <n v="8.960000000000001"/>
    <n v="17.92"/>
    <n v="549"/>
    <n v="1"/>
    <n v="1"/>
    <n v="0.03264116575591985"/>
    <n v="30.63616071428571"/>
    <n v="0.5"/>
    <n v="13.5"/>
    <s v="INR"/>
    <s v="India"/>
    <m/>
    <n v="1"/>
    <n v="200.08"/>
    <s v="Profitable"/>
    <n v="549"/>
    <n v="192"/>
    <n v="139"/>
    <n v="0.3970856102003643"/>
  </r>
  <r>
    <d v="2026-09-03T00:00:00"/>
    <x v="3"/>
    <s v="Face Care"/>
    <s v="Enabled"/>
    <s v="AG | Hyaluronic Acid Serum"/>
    <s v="Sponsored Products"/>
    <s v="hyaluronic serum"/>
    <x v="2"/>
    <x v="29"/>
    <s v="SKN-003"/>
    <x v="0"/>
    <n v="637"/>
    <n v="16"/>
    <n v="0.02511773940345369"/>
    <n v="25"/>
    <n v="400"/>
    <n v="1298"/>
    <n v="2"/>
    <n v="2"/>
    <n v="0.3081664098613251"/>
    <n v="3.245"/>
    <n v="0.125"/>
    <n v="25"/>
    <s v="INR"/>
    <s v="India"/>
    <m/>
    <n v="1"/>
    <n v="134"/>
    <s v="Profitable"/>
    <n v="649"/>
    <n v="234"/>
    <n v="148"/>
    <n v="0.4114021571648691"/>
  </r>
  <r>
    <d v="2026-09-03T00:00:00"/>
    <x v="3"/>
    <s v="Face Care"/>
    <s v="Enabled"/>
    <s v="AG | Hyaluronic Acid Serum"/>
    <s v="Sponsored Products"/>
    <s v="hyaluronic serum for women"/>
    <x v="2"/>
    <x v="110"/>
    <s v="SKN-003"/>
    <x v="0"/>
    <n v="198"/>
    <n v="6"/>
    <n v="0.0303030303030303"/>
    <n v="16.18"/>
    <n v="97.08"/>
    <n v="0"/>
    <n v="0"/>
    <n v="0"/>
    <s v=""/>
    <n v="0"/>
    <n v="0"/>
    <n v="20.5"/>
    <s v="INR"/>
    <s v="India"/>
    <m/>
    <n v="1"/>
    <n v="-97.08"/>
    <s v="No Sales"/>
    <n v="649"/>
    <n v="234"/>
    <n v="148"/>
    <n v="0.4114021571648691"/>
  </r>
  <r>
    <d v="2026-09-03T00:00:00"/>
    <x v="3"/>
    <s v="Face Care"/>
    <s v="Enabled"/>
    <s v="AG | Retinol Night Cream"/>
    <s v="Sponsored Products"/>
    <s v="retinol night cream"/>
    <x v="2"/>
    <x v="165"/>
    <s v="SKN-004"/>
    <x v="1"/>
    <n v="282"/>
    <n v="3"/>
    <n v="0.01063829787234043"/>
    <n v="14.25"/>
    <n v="42.75"/>
    <n v="0"/>
    <n v="0"/>
    <n v="0"/>
    <s v=""/>
    <n v="0"/>
    <n v="0"/>
    <n v="20.5"/>
    <s v="INR"/>
    <s v="India"/>
    <m/>
    <n v="1"/>
    <n v="-42.75"/>
    <s v="No Sales"/>
    <n v="799"/>
    <n v="272"/>
    <n v="162"/>
    <n v="0.4568210262828536"/>
  </r>
  <r>
    <d v="2026-09-03T00:00:00"/>
    <x v="3"/>
    <s v="Face Care"/>
    <s v="Enabled"/>
    <s v="AG | Retinol Night Cream"/>
    <s v="Sponsored Products"/>
    <s v="retinol night cream under 300"/>
    <x v="2"/>
    <x v="166"/>
    <s v="SKN-004"/>
    <x v="1"/>
    <n v="385"/>
    <n v="0"/>
    <n v="0"/>
    <s v=""/>
    <n v="0"/>
    <n v="0"/>
    <n v="0"/>
    <n v="0"/>
    <s v=""/>
    <s v=""/>
    <s v=""/>
    <n v="22.5"/>
    <s v="INR"/>
    <s v="India"/>
    <m/>
    <n v="1"/>
    <n v="0"/>
    <s v="No Spend"/>
    <n v="799"/>
    <n v="272"/>
    <n v="162"/>
    <n v="0.4568210262828536"/>
  </r>
  <r>
    <d v="2026-09-03T00:00:00"/>
    <x v="3"/>
    <s v="Face Care"/>
    <s v="Enabled"/>
    <s v="AG | Retinol Night Cream"/>
    <s v="Sponsored Products"/>
    <s v="retinol cream"/>
    <x v="2"/>
    <x v="112"/>
    <s v="SKN-004"/>
    <x v="1"/>
    <n v="876"/>
    <n v="10"/>
    <n v="0.01141552511415525"/>
    <n v="13"/>
    <n v="130"/>
    <n v="0"/>
    <n v="0"/>
    <n v="0"/>
    <s v=""/>
    <n v="0"/>
    <n v="0"/>
    <n v="21.5"/>
    <s v="INR"/>
    <s v="India"/>
    <m/>
    <n v="1"/>
    <n v="-130"/>
    <s v="No Sales"/>
    <n v="799"/>
    <n v="272"/>
    <n v="162"/>
    <n v="0.4568210262828536"/>
  </r>
  <r>
    <d v="2026-09-03T00:00:00"/>
    <x v="3"/>
    <s v="Face Care"/>
    <s v="Enabled"/>
    <s v="AG | Retinol Night Cream"/>
    <s v="Sponsored Products"/>
    <s v="retinol night cream for women"/>
    <x v="2"/>
    <x v="167"/>
    <s v="SKN-004"/>
    <x v="0"/>
    <n v="268"/>
    <n v="5"/>
    <n v="0.01865671641791045"/>
    <n v="21.5"/>
    <n v="107.5"/>
    <n v="799"/>
    <n v="1"/>
    <n v="1"/>
    <n v="0.1345431789737171"/>
    <n v="7.432558139534883"/>
    <n v="0.2"/>
    <n v="21.5"/>
    <s v="INR"/>
    <s v="India"/>
    <m/>
    <n v="1"/>
    <n v="257.5"/>
    <s v="Profitable"/>
    <n v="799"/>
    <n v="272"/>
    <n v="162"/>
    <n v="0.4568210262828536"/>
  </r>
  <r>
    <d v="2026-09-03T00:00:00"/>
    <x v="3"/>
    <s v="Face Care"/>
    <s v="Enabled"/>
    <s v="AG | Retinol Night Cream"/>
    <s v="Sponsored Products"/>
    <s v="night cream for face for dry skin"/>
    <x v="2"/>
    <x v="168"/>
    <s v="SKN-004"/>
    <x v="2"/>
    <n v="530"/>
    <n v="3"/>
    <n v="0.005660377358490566"/>
    <n v="15.81"/>
    <n v="47.43"/>
    <n v="0"/>
    <n v="0"/>
    <n v="0"/>
    <s v=""/>
    <n v="0"/>
    <n v="0"/>
    <n v="23.5"/>
    <s v="INR"/>
    <s v="India"/>
    <m/>
    <n v="1"/>
    <n v="-47.43"/>
    <s v="No Sales"/>
    <n v="799"/>
    <n v="272"/>
    <n v="162"/>
    <n v="0.4568210262828536"/>
  </r>
  <r>
    <d v="2026-09-03T00:00:00"/>
    <x v="3"/>
    <s v="Face Care"/>
    <s v="Enabled"/>
    <s v="AG | Retinol Night Cream"/>
    <s v="Sponsored Products"/>
    <s v="night cream for face"/>
    <x v="2"/>
    <x v="30"/>
    <s v="SKN-004"/>
    <x v="1"/>
    <n v="668"/>
    <n v="5"/>
    <n v="0.00748502994011976"/>
    <n v="17.25"/>
    <n v="86.25"/>
    <n v="0"/>
    <n v="0"/>
    <n v="0"/>
    <s v=""/>
    <n v="0"/>
    <n v="0"/>
    <n v="23.5"/>
    <s v="INR"/>
    <s v="India"/>
    <m/>
    <n v="1"/>
    <n v="-86.25"/>
    <s v="No Sales"/>
    <n v="799"/>
    <n v="272"/>
    <n v="162"/>
    <n v="0.4568210262828536"/>
  </r>
  <r>
    <d v="2026-09-03T00:00:00"/>
    <x v="4"/>
    <s v="Face Care"/>
    <s v="Enabled"/>
    <s v="AG | Vitamin C Serum"/>
    <s v="Sponsored Products"/>
    <s v="vit c face serum"/>
    <x v="1"/>
    <x v="169"/>
    <s v="SKN-001"/>
    <x v="0"/>
    <n v="108"/>
    <n v="3"/>
    <n v="0.02777777777777778"/>
    <n v="13.26"/>
    <n v="39.78"/>
    <n v="0"/>
    <n v="0"/>
    <n v="0"/>
    <s v=""/>
    <n v="0"/>
    <n v="0"/>
    <n v="15.5"/>
    <s v="INR"/>
    <s v="India"/>
    <m/>
    <n v="1"/>
    <n v="-39.78"/>
    <s v="No Sales"/>
    <n v="599"/>
    <n v="216"/>
    <n v="144"/>
    <n v="0.3989983305509182"/>
  </r>
  <r>
    <d v="2026-09-03T00:00:00"/>
    <x v="4"/>
    <s v="Face Care"/>
    <s v="Enabled"/>
    <s v="AG | Vitamin C Serum"/>
    <s v="Sponsored Products"/>
    <s v="vitamin c serum"/>
    <x v="1"/>
    <x v="170"/>
    <s v="SKN-001"/>
    <x v="0"/>
    <n v="123"/>
    <n v="2"/>
    <n v="0.01626016260162602"/>
    <n v="11.87"/>
    <n v="23.74"/>
    <n v="599"/>
    <n v="1"/>
    <n v="1"/>
    <n v="0.03963272120200333"/>
    <n v="25.23167649536647"/>
    <n v="0.5"/>
    <n v="12.5"/>
    <s v="INR"/>
    <s v="India"/>
    <m/>
    <n v="1"/>
    <n v="215.26"/>
    <s v="Profitable"/>
    <n v="599"/>
    <n v="216"/>
    <n v="144"/>
    <n v="0.3989983305509182"/>
  </r>
  <r>
    <d v="2026-09-03T00:00:00"/>
    <x v="4"/>
    <s v="Face Care"/>
    <s v="Enabled"/>
    <s v="AG | Niacinamide Serum"/>
    <s v="Sponsored Products"/>
    <s v="niacinamide serum"/>
    <x v="1"/>
    <x v="171"/>
    <s v="SKN-002"/>
    <x v="1"/>
    <n v="101"/>
    <n v="1"/>
    <n v="0.009900990099009901"/>
    <n v="8.029999999999999"/>
    <n v="8.029999999999999"/>
    <n v="0"/>
    <n v="0"/>
    <n v="0"/>
    <s v=""/>
    <n v="0"/>
    <n v="0"/>
    <n v="14"/>
    <s v="INR"/>
    <s v="India"/>
    <m/>
    <n v="1"/>
    <n v="-8.029999999999999"/>
    <s v="No Sales"/>
    <n v="549"/>
    <n v="192"/>
    <n v="139"/>
    <n v="0.3970856102003643"/>
  </r>
  <r>
    <d v="2026-09-09T00:00:00"/>
    <x v="3"/>
    <s v="Face Care"/>
    <s v="Enabled"/>
    <s v="AG | Hyaluronic Acid Serum"/>
    <s v="Sponsored Products"/>
    <s v="hyaluronic serum"/>
    <x v="2"/>
    <x v="29"/>
    <s v=""/>
    <x v="2"/>
    <n v="737"/>
    <n v="4"/>
    <n v="0.005427408412483039"/>
    <n v="17.06"/>
    <n v="68.23999999999999"/>
    <n v="649"/>
    <n v="1"/>
    <n v="1"/>
    <n v="0.1051463790446841"/>
    <n v="9.510550996483001"/>
    <n v="0.25"/>
    <n v="25"/>
    <s v="INR"/>
    <s v="India"/>
    <m/>
    <n v="2"/>
    <s v=""/>
    <s v="Cost missing"/>
    <s v=""/>
    <s v=""/>
    <s v=""/>
    <s v=""/>
  </r>
  <r>
    <d v="2026-09-03T00:00:00"/>
    <x v="4"/>
    <s v="Face Care"/>
    <s v="Enabled"/>
    <s v="AG | Hyaluronic Acid Serum"/>
    <s v="Sponsored Products"/>
    <s v="hyaluronic acid serum"/>
    <x v="1"/>
    <x v="172"/>
    <s v="SKN-003"/>
    <x v="2"/>
    <n v="498"/>
    <n v="4"/>
    <n v="0.008032128514056224"/>
    <n v="9.35"/>
    <n v="37.4"/>
    <n v="0"/>
    <n v="0"/>
    <n v="0"/>
    <s v=""/>
    <n v="0"/>
    <n v="0"/>
    <n v="13"/>
    <s v="INR"/>
    <s v="India"/>
    <m/>
    <n v="1"/>
    <n v="-37.4"/>
    <s v="No Sales"/>
    <n v="649"/>
    <n v="234"/>
    <n v="148"/>
    <n v="0.4114021571648691"/>
  </r>
  <r>
    <d v="2026-09-03T00:00:00"/>
    <x v="5"/>
    <s v="Face Care"/>
    <s v="Enabled"/>
    <s v="AG | Sunscreen Spf 50"/>
    <s v="Sponsored Products"/>
    <s v="sunscreen"/>
    <x v="3"/>
    <x v="173"/>
    <s v="SKN-006"/>
    <x v="2"/>
    <n v="567"/>
    <n v="3"/>
    <n v="0.005291005291005291"/>
    <n v="10.46"/>
    <n v="31.38"/>
    <n v="449"/>
    <n v="1"/>
    <n v="1"/>
    <n v="0.06988864142538975"/>
    <n v="14.30847673677502"/>
    <n v="0.3333333333333333"/>
    <n v="12.5"/>
    <s v="INR"/>
    <s v="India"/>
    <m/>
    <n v="1"/>
    <n v="125.62"/>
    <s v="Profitable"/>
    <n v="449"/>
    <n v="162"/>
    <n v="130"/>
    <n v="0.3496659242761693"/>
  </r>
  <r>
    <d v="2026-09-03T00:00:00"/>
    <x v="5"/>
    <s v="Face Care"/>
    <s v="Enabled"/>
    <s v="AG | Sunscreen Spf 50"/>
    <s v="Sponsored Products"/>
    <s v="sunscreen"/>
    <x v="3"/>
    <x v="39"/>
    <s v="SKN-006"/>
    <x v="2"/>
    <n v="854"/>
    <n v="3"/>
    <n v="0.00351288056206089"/>
    <n v="8.44"/>
    <n v="25.32"/>
    <n v="0"/>
    <n v="0"/>
    <n v="0"/>
    <s v=""/>
    <n v="0"/>
    <n v="0"/>
    <n v="13"/>
    <s v="INR"/>
    <s v="India"/>
    <m/>
    <n v="1"/>
    <n v="-25.32"/>
    <s v="No Sales"/>
    <n v="449"/>
    <n v="162"/>
    <n v="130"/>
    <n v="0.3496659242761693"/>
  </r>
  <r>
    <d v="2026-09-03T00:00:00"/>
    <x v="5"/>
    <s v="Face Care"/>
    <s v="Enabled"/>
    <s v="AG | Sunscreen Spf 50"/>
    <s v="Sponsored Products"/>
    <s v="sunscreen spf 50"/>
    <x v="3"/>
    <x v="105"/>
    <s v="SKN-006"/>
    <x v="0"/>
    <n v="170"/>
    <n v="1"/>
    <n v="0.005882352941176471"/>
    <n v="11.02"/>
    <n v="11.02"/>
    <n v="0"/>
    <n v="0"/>
    <n v="0"/>
    <s v=""/>
    <n v="0"/>
    <n v="0"/>
    <n v="12"/>
    <s v="INR"/>
    <s v="India"/>
    <m/>
    <n v="1"/>
    <n v="-11.02"/>
    <s v="No Sales"/>
    <n v="449"/>
    <n v="162"/>
    <n v="130"/>
    <n v="0.3496659242761693"/>
  </r>
  <r>
    <d v="2026-09-03T00:00:00"/>
    <x v="5"/>
    <s v="Face Care"/>
    <s v="Enabled"/>
    <s v="AG | Sunscreen Spf 50"/>
    <s v="Sponsored Products"/>
    <s v="sunscreen"/>
    <x v="3"/>
    <x v="7"/>
    <s v="SKN-006"/>
    <x v="2"/>
    <n v="1369"/>
    <n v="8"/>
    <n v="0.005843681519357195"/>
    <n v="8.029999999999999"/>
    <n v="64.23999999999999"/>
    <n v="449"/>
    <n v="1"/>
    <n v="1"/>
    <n v="0.1430734966592427"/>
    <n v="6.989414694894148"/>
    <n v="0.125"/>
    <n v="11"/>
    <s v="INR"/>
    <s v="India"/>
    <m/>
    <n v="1"/>
    <n v="92.76000000000001"/>
    <s v="Profitable"/>
    <n v="449"/>
    <n v="162"/>
    <n v="130"/>
    <n v="0.3496659242761693"/>
  </r>
  <r>
    <d v="2026-09-06T00:00:00"/>
    <x v="6"/>
    <s v="Face Care"/>
    <s v="Enabled"/>
    <s v="AG | Gel Moisturizer"/>
    <s v="Sponsored Products"/>
    <s v="gel moisturizer"/>
    <x v="1"/>
    <x v="114"/>
    <s v="SKN-005"/>
    <x v="2"/>
    <n v="2200"/>
    <n v="3"/>
    <n v="0.001363636363636364"/>
    <n v="8.109999999999999"/>
    <n v="24.33"/>
    <n v="3192"/>
    <n v="8"/>
    <n v="8"/>
    <n v="0.007622180451127819"/>
    <n v="131.1960542540074"/>
    <n v="2.666666666666667"/>
    <n v="11.5"/>
    <s v="INR"/>
    <s v="India"/>
    <m/>
    <n v="1"/>
    <n v="975.67"/>
    <s v="Profitable"/>
    <n v="399"/>
    <n v="148"/>
    <n v="126"/>
    <n v="0.3132832080200501"/>
  </r>
  <r>
    <d v="2026-09-03T00:00:00"/>
    <x v="5"/>
    <s v="Face Care"/>
    <s v="Enabled"/>
    <s v="AG | Sunscreen Spf 50"/>
    <s v="Sponsored Products"/>
    <s v="sunscreen spf 50"/>
    <x v="3"/>
    <x v="174"/>
    <s v="SKN-006"/>
    <x v="2"/>
    <n v="594"/>
    <n v="3"/>
    <n v="0.005050505050505051"/>
    <n v="7.38"/>
    <n v="22.14"/>
    <n v="0"/>
    <n v="0"/>
    <n v="0"/>
    <s v=""/>
    <n v="0"/>
    <n v="0"/>
    <n v="10.5"/>
    <s v="INR"/>
    <s v="India"/>
    <m/>
    <n v="1"/>
    <n v="-22.14"/>
    <s v="No Sales"/>
    <n v="449"/>
    <n v="162"/>
    <n v="130"/>
    <n v="0.3496659242761693"/>
  </r>
  <r>
    <d v="2026-09-03T00:00:00"/>
    <x v="5"/>
    <s v="Face Care"/>
    <s v="Enabled"/>
    <s v="AG | Sunscreen Spf 50"/>
    <s v="Sponsored Products"/>
    <s v="sunscreen spf 50"/>
    <x v="3"/>
    <x v="175"/>
    <s v="SKN-006"/>
    <x v="0"/>
    <n v="115"/>
    <n v="4"/>
    <n v="0.03478260869565217"/>
    <n v="13.11"/>
    <n v="52.44"/>
    <n v="0"/>
    <n v="0"/>
    <n v="0"/>
    <s v=""/>
    <n v="0"/>
    <n v="0"/>
    <n v="14.5"/>
    <s v="INR"/>
    <s v="India"/>
    <m/>
    <n v="1"/>
    <n v="-52.44"/>
    <s v="No Sales"/>
    <n v="449"/>
    <n v="162"/>
    <n v="130"/>
    <n v="0.3496659242761693"/>
  </r>
  <r>
    <d v="2026-09-03T00:00:00"/>
    <x v="5"/>
    <s v="Face Care"/>
    <s v="Enabled"/>
    <s v="AG | Tinted Sunscreen"/>
    <s v="Sponsored Products"/>
    <s v="tinted sunscreen spf 40"/>
    <x v="3"/>
    <x v="176"/>
    <s v="SKN-007"/>
    <x v="0"/>
    <n v="113"/>
    <n v="2"/>
    <n v="0.01769911504424779"/>
    <n v="15.02"/>
    <n v="30.04"/>
    <n v="0"/>
    <n v="0"/>
    <n v="0"/>
    <s v=""/>
    <n v="0"/>
    <n v="0"/>
    <n v="15.5"/>
    <s v="INR"/>
    <s v="India"/>
    <m/>
    <n v="1"/>
    <n v="-30.04"/>
    <s v="No Sales"/>
    <n v="549"/>
    <n v="203"/>
    <n v="139"/>
    <n v="0.3770491803278688"/>
  </r>
  <r>
    <d v="2026-09-03T00:00:00"/>
    <x v="5"/>
    <s v="Face Care"/>
    <s v="Enabled"/>
    <s v="AG | Tinted Sunscreen"/>
    <s v="Sponsored Products"/>
    <s v="tinted sunscreen spf 40"/>
    <x v="3"/>
    <x v="177"/>
    <s v="SKN-007"/>
    <x v="0"/>
    <n v="572"/>
    <n v="5"/>
    <n v="0.008741258741258742"/>
    <n v="12"/>
    <n v="60"/>
    <n v="0"/>
    <n v="0"/>
    <n v="0"/>
    <s v=""/>
    <n v="0"/>
    <n v="0"/>
    <n v="12"/>
    <s v="INR"/>
    <s v="India"/>
    <m/>
    <n v="1"/>
    <n v="-60"/>
    <s v="No Sales"/>
    <n v="549"/>
    <n v="203"/>
    <n v="139"/>
    <n v="0.3770491803278688"/>
  </r>
  <r>
    <d v="2026-09-03T00:00:00"/>
    <x v="5"/>
    <s v="Face Care"/>
    <s v="Enabled"/>
    <s v="AG | Tinted Sunscreen"/>
    <s v="Sponsored Products"/>
    <s v="tinted sunscreen spf 40"/>
    <x v="3"/>
    <x v="178"/>
    <s v="SKN-007"/>
    <x v="1"/>
    <n v="208"/>
    <n v="3"/>
    <n v="0.01442307692307692"/>
    <n v="7.79"/>
    <n v="23.37"/>
    <n v="549"/>
    <n v="1"/>
    <n v="1"/>
    <n v="0.04256830601092897"/>
    <n v="23.49165596919127"/>
    <n v="0.3333333333333333"/>
    <n v="14.5"/>
    <s v="INR"/>
    <s v="India"/>
    <m/>
    <n v="1"/>
    <n v="183.63"/>
    <s v="Profitable"/>
    <n v="549"/>
    <n v="203"/>
    <n v="139"/>
    <n v="0.3770491803278688"/>
  </r>
  <r>
    <d v="2026-09-03T00:00:00"/>
    <x v="5"/>
    <s v="Face Care"/>
    <s v="Enabled"/>
    <s v="AG | Tinted Sunscreen"/>
    <s v="Sponsored Products"/>
    <s v="tinted sunscreen"/>
    <x v="3"/>
    <x v="179"/>
    <s v="SKN-007"/>
    <x v="0"/>
    <n v="130"/>
    <n v="1"/>
    <n v="0.007692307692307693"/>
    <n v="17.5"/>
    <n v="17.5"/>
    <n v="0"/>
    <n v="0"/>
    <n v="0"/>
    <s v=""/>
    <n v="0"/>
    <n v="0"/>
    <n v="17.5"/>
    <s v="INR"/>
    <s v="India"/>
    <m/>
    <n v="1"/>
    <n v="-17.5"/>
    <s v="No Sales"/>
    <n v="549"/>
    <n v="203"/>
    <n v="139"/>
    <n v="0.3770491803278688"/>
  </r>
  <r>
    <d v="2026-09-03T00:00:00"/>
    <x v="6"/>
    <s v="Face Care"/>
    <s v="Enabled"/>
    <s v="AG | Gel Moisturizer"/>
    <s v="Sponsored Products"/>
    <s v="oil free moisturizer"/>
    <x v="1"/>
    <x v="180"/>
    <s v="SKN-005"/>
    <x v="2"/>
    <n v="82"/>
    <n v="0"/>
    <n v="0"/>
    <s v=""/>
    <n v="0"/>
    <n v="0"/>
    <n v="0"/>
    <n v="0"/>
    <s v=""/>
    <s v=""/>
    <s v=""/>
    <n v="7"/>
    <s v="INR"/>
    <s v="India"/>
    <m/>
    <n v="1"/>
    <n v="0"/>
    <s v="No Spend"/>
    <n v="399"/>
    <n v="148"/>
    <n v="126"/>
    <n v="0.3132832080200501"/>
  </r>
  <r>
    <d v="2026-09-03T00:00:00"/>
    <x v="6"/>
    <s v="Face Care"/>
    <s v="Enabled"/>
    <s v="AG | Gel Moisturizer"/>
    <s v="Sponsored Products"/>
    <s v="gel moisturizer"/>
    <x v="1"/>
    <x v="6"/>
    <s v="SKN-005"/>
    <x v="0"/>
    <n v="687"/>
    <n v="14"/>
    <n v="0.02037845705967977"/>
    <n v="9.200000000000001"/>
    <n v="128.8"/>
    <n v="0"/>
    <n v="0"/>
    <n v="0"/>
    <s v=""/>
    <n v="0"/>
    <n v="0"/>
    <n v="10"/>
    <s v="INR"/>
    <s v="India"/>
    <m/>
    <n v="1"/>
    <n v="-128.8"/>
    <s v="No Sales"/>
    <n v="399"/>
    <n v="148"/>
    <n v="126"/>
    <n v="0.3132832080200501"/>
  </r>
  <r>
    <d v="2026-09-03T00:00:00"/>
    <x v="6"/>
    <s v="Face Care"/>
    <s v="Enabled"/>
    <s v="AG | Gel Moisturizer"/>
    <s v="Sponsored Products"/>
    <s v="oil free moisturizer"/>
    <x v="1"/>
    <x v="158"/>
    <s v="SKN-005"/>
    <x v="2"/>
    <n v="673"/>
    <n v="3"/>
    <n v="0.004457652303120356"/>
    <n v="6.489999999999999"/>
    <n v="19.47"/>
    <n v="0"/>
    <n v="0"/>
    <n v="0"/>
    <s v=""/>
    <n v="0"/>
    <n v="0"/>
    <n v="10"/>
    <s v="INR"/>
    <s v="India"/>
    <m/>
    <n v="1"/>
    <n v="-19.47"/>
    <s v="No Sales"/>
    <n v="399"/>
    <n v="148"/>
    <n v="126"/>
    <n v="0.3132832080200501"/>
  </r>
  <r>
    <d v="2026-09-03T00:00:00"/>
    <x v="6"/>
    <s v="Face Care"/>
    <s v="Enabled"/>
    <s v="AG | Face Wash"/>
    <s v="Sponsored Products"/>
    <s v="face wash"/>
    <x v="1"/>
    <x v="9"/>
    <s v="SKN-008"/>
    <x v="2"/>
    <n v="540"/>
    <n v="3"/>
    <n v="0.005555555555555556"/>
    <n v="5.04"/>
    <n v="15.12"/>
    <n v="0"/>
    <n v="0"/>
    <n v="0"/>
    <s v=""/>
    <n v="0"/>
    <n v="0"/>
    <n v="7"/>
    <s v="INR"/>
    <s v="India"/>
    <m/>
    <n v="1"/>
    <n v="-15.12"/>
    <s v="No Sales"/>
    <n v="299"/>
    <n v="114"/>
    <n v="107"/>
    <n v="0.2608695652173913"/>
  </r>
  <r>
    <d v="2026-09-03T00:00:00"/>
    <x v="6"/>
    <s v="Face Care"/>
    <s v="Enabled"/>
    <s v="AG | Face Wash"/>
    <s v="Sponsored Products"/>
    <s v="face wash"/>
    <x v="1"/>
    <x v="181"/>
    <s v="SKN-008"/>
    <x v="0"/>
    <n v="80"/>
    <n v="1"/>
    <n v="0.0125"/>
    <n v="8.539999999999999"/>
    <n v="8.539999999999999"/>
    <n v="0"/>
    <n v="0"/>
    <n v="0"/>
    <s v=""/>
    <n v="0"/>
    <n v="0"/>
    <n v="9"/>
    <s v="INR"/>
    <s v="India"/>
    <m/>
    <n v="1"/>
    <n v="-8.539999999999999"/>
    <s v="No Sales"/>
    <n v="299"/>
    <n v="114"/>
    <n v="107"/>
    <n v="0.2608695652173913"/>
  </r>
  <r>
    <d v="2026-09-03T00:00:00"/>
    <x v="6"/>
    <s v="Face Care"/>
    <s v="Enabled"/>
    <s v="AG | Salicylic Acid Face Wash"/>
    <s v="Sponsored Products"/>
    <s v="acne face wash"/>
    <x v="1"/>
    <x v="45"/>
    <s v="SKN-009"/>
    <x v="0"/>
    <n v="1016"/>
    <n v="19"/>
    <n v="0.0187007874015748"/>
    <n v="8"/>
    <n v="152"/>
    <n v="837"/>
    <n v="3"/>
    <n v="3"/>
    <n v="0.1816009557945042"/>
    <n v="5.506578947368421"/>
    <n v="0.1578947368421053"/>
    <n v="8"/>
    <s v="INR"/>
    <s v="India"/>
    <m/>
    <n v="1"/>
    <n v="52"/>
    <s v="Profitable"/>
    <n v="279"/>
    <n v="106"/>
    <n v="105"/>
    <n v="0.2437275985663082"/>
  </r>
  <r>
    <d v="2026-09-03T00:00:00"/>
    <x v="6"/>
    <s v="Face Care"/>
    <s v="Enabled"/>
    <s v="AG | Rose Water Toner"/>
    <s v="Sponsored Products"/>
    <s v="face toner"/>
    <x v="1"/>
    <x v="126"/>
    <s v="SKN-010"/>
    <x v="1"/>
    <n v="113"/>
    <n v="1"/>
    <n v="0.008849557522123894"/>
    <n v="3.94"/>
    <n v="3.94"/>
    <n v="0"/>
    <n v="0"/>
    <n v="0"/>
    <s v=""/>
    <n v="0"/>
    <n v="0"/>
    <n v="5.5"/>
    <s v="INR"/>
    <s v="India"/>
    <m/>
    <n v="1"/>
    <n v="-3.94"/>
    <s v="No Sales"/>
    <n v="249"/>
    <n v="100"/>
    <n v="102"/>
    <n v="0.1887550200803213"/>
  </r>
  <r>
    <d v="2026-09-03T00:00:00"/>
    <x v="6"/>
    <s v="Face Care"/>
    <s v="Enabled"/>
    <s v="AG | Rose Water Toner"/>
    <s v="Sponsored Products"/>
    <s v="rose water toner"/>
    <x v="1"/>
    <x v="182"/>
    <s v="SKN-010"/>
    <x v="0"/>
    <n v="181"/>
    <n v="2"/>
    <n v="0.01104972375690608"/>
    <n v="7"/>
    <n v="14"/>
    <n v="0"/>
    <n v="0"/>
    <n v="0"/>
    <s v=""/>
    <n v="0"/>
    <n v="0"/>
    <n v="7"/>
    <s v="INR"/>
    <s v="India"/>
    <m/>
    <n v="1"/>
    <n v="-14"/>
    <s v="No Sales"/>
    <n v="249"/>
    <n v="100"/>
    <n v="102"/>
    <n v="0.1887550200803213"/>
  </r>
  <r>
    <d v="2026-09-03T00:00:00"/>
    <x v="8"/>
    <s v="Body &amp; Hair"/>
    <s v="Enabled"/>
    <s v="AG | Onion Hair Oil"/>
    <s v="Sponsored Products"/>
    <s v="hair oil"/>
    <x v="3"/>
    <x v="18"/>
    <s v="SKN-021"/>
    <x v="2"/>
    <n v="2468"/>
    <n v="14"/>
    <n v="0.005672609400324149"/>
    <n v="7.5"/>
    <n v="105"/>
    <n v="0"/>
    <n v="0"/>
    <n v="0"/>
    <s v=""/>
    <n v="0"/>
    <n v="0"/>
    <n v="13.5"/>
    <s v="INR"/>
    <s v="India"/>
    <m/>
    <n v="1"/>
    <n v="-105"/>
    <s v="No Sales"/>
    <n v="399"/>
    <n v="148"/>
    <n v="126"/>
    <n v="0.3132832080200501"/>
  </r>
  <r>
    <d v="2026-09-03T00:00:00"/>
    <x v="8"/>
    <s v="Body &amp; Hair"/>
    <s v="Enabled"/>
    <s v="AG | Onion Hair Oil"/>
    <s v="Sponsored Products"/>
    <s v="hair oil"/>
    <x v="3"/>
    <x v="55"/>
    <s v="SKN-021"/>
    <x v="2"/>
    <n v="230"/>
    <n v="0"/>
    <n v="0"/>
    <s v=""/>
    <n v="0"/>
    <n v="0"/>
    <n v="0"/>
    <n v="0"/>
    <s v=""/>
    <s v=""/>
    <s v=""/>
    <n v="10.5"/>
    <s v="INR"/>
    <s v="India"/>
    <m/>
    <n v="1"/>
    <n v="0"/>
    <s v="No Spend"/>
    <n v="399"/>
    <n v="148"/>
    <n v="126"/>
    <n v="0.3132832080200501"/>
  </r>
  <r>
    <d v="2026-09-03T00:00:00"/>
    <x v="8"/>
    <s v="Body &amp; Hair"/>
    <s v="Enabled"/>
    <s v="AG | Onion Hair Oil"/>
    <s v="Sponsored Products"/>
    <s v="onion hair oil"/>
    <x v="3"/>
    <x v="183"/>
    <s v="SKN-021"/>
    <x v="2"/>
    <n v="573"/>
    <n v="3"/>
    <n v="0.005235602094240838"/>
    <n v="9.19"/>
    <n v="27.57"/>
    <n v="798"/>
    <n v="1"/>
    <n v="2"/>
    <n v="0.03454887218045113"/>
    <n v="28.94450489662677"/>
    <n v="0.3333333333333333"/>
    <n v="11.5"/>
    <s v="INR"/>
    <s v="India"/>
    <m/>
    <n v="1"/>
    <n v="222.43"/>
    <s v="Profitable"/>
    <n v="399"/>
    <n v="148"/>
    <n v="126"/>
    <n v="0.3132832080200501"/>
  </r>
  <r>
    <d v="2026-09-03T00:00:00"/>
    <x v="8"/>
    <s v="Body &amp; Hair"/>
    <s v="Enabled"/>
    <s v="AG | Anti Dandruff Shampoo"/>
    <s v="Sponsored Products"/>
    <s v="dandruff shampoo"/>
    <x v="3"/>
    <x v="184"/>
    <s v="SKN-022"/>
    <x v="1"/>
    <n v="1262"/>
    <n v="5"/>
    <n v="0.003961965134706815"/>
    <n v="7.88"/>
    <n v="39.4"/>
    <n v="0"/>
    <n v="0"/>
    <n v="0"/>
    <s v=""/>
    <n v="0"/>
    <n v="0"/>
    <n v="10.5"/>
    <s v="INR"/>
    <s v="India"/>
    <m/>
    <n v="1"/>
    <n v="-39.4"/>
    <s v="No Sales"/>
    <n v="429"/>
    <n v="159"/>
    <n v="139"/>
    <n v="0.3053613053613053"/>
  </r>
  <r>
    <d v="2026-09-03T00:00:00"/>
    <x v="8"/>
    <s v="Body &amp; Hair"/>
    <s v="Enabled"/>
    <s v="AG | Anti Dandruff Shampoo"/>
    <s v="Sponsored Products"/>
    <s v="dandruff shampoo"/>
    <x v="3"/>
    <x v="185"/>
    <s v="SKN-022"/>
    <x v="0"/>
    <n v="1589"/>
    <n v="27"/>
    <n v="0.01699181875393329"/>
    <n v="11"/>
    <n v="297"/>
    <n v="0"/>
    <n v="0"/>
    <n v="0"/>
    <s v=""/>
    <n v="0"/>
    <n v="0"/>
    <n v="11"/>
    <s v="INR"/>
    <s v="India"/>
    <m/>
    <n v="1"/>
    <n v="-297"/>
    <s v="No Sales"/>
    <n v="429"/>
    <n v="159"/>
    <n v="139"/>
    <n v="0.3053613053613053"/>
  </r>
  <r>
    <d v="2026-09-03T00:00:00"/>
    <x v="8"/>
    <s v="Body &amp; Hair"/>
    <s v="Enabled"/>
    <s v="AG | Anti Dandruff Shampoo"/>
    <s v="Sponsored Products"/>
    <s v="dandruff shampoo"/>
    <x v="3"/>
    <x v="186"/>
    <s v="SKN-022"/>
    <x v="2"/>
    <n v="369"/>
    <n v="0"/>
    <n v="0"/>
    <s v=""/>
    <n v="0"/>
    <n v="0"/>
    <n v="0"/>
    <n v="0"/>
    <s v=""/>
    <s v=""/>
    <s v=""/>
    <n v="13"/>
    <s v="INR"/>
    <s v="India"/>
    <m/>
    <n v="1"/>
    <n v="0"/>
    <s v="No Spend"/>
    <n v="429"/>
    <n v="159"/>
    <n v="139"/>
    <n v="0.3053613053613053"/>
  </r>
  <r>
    <d v="2026-09-03T00:00:00"/>
    <x v="8"/>
    <s v="Body &amp; Hair"/>
    <s v="Enabled"/>
    <s v="AG | Anti Dandruff Shampoo"/>
    <s v="Sponsored Products"/>
    <s v="anti dandruff shampoo"/>
    <x v="3"/>
    <x v="59"/>
    <s v="SKN-022"/>
    <x v="1"/>
    <n v="773"/>
    <n v="2"/>
    <n v="0.00258732212160414"/>
    <n v="10.37"/>
    <n v="20.74"/>
    <n v="0"/>
    <n v="0"/>
    <n v="0"/>
    <s v=""/>
    <n v="0"/>
    <n v="0"/>
    <n v="13.5"/>
    <s v="INR"/>
    <s v="India"/>
    <m/>
    <n v="1"/>
    <n v="-20.74"/>
    <s v="No Sales"/>
    <n v="429"/>
    <n v="159"/>
    <n v="139"/>
    <n v="0.3053613053613053"/>
  </r>
  <r>
    <d v="2026-09-03T00:00:00"/>
    <x v="8"/>
    <s v="Body &amp; Hair"/>
    <s v="Enabled"/>
    <s v="AG | Anti Dandruff Shampoo"/>
    <s v="Sponsored Products"/>
    <s v="anti dandruff shampoo"/>
    <x v="3"/>
    <x v="187"/>
    <s v="SKN-022"/>
    <x v="2"/>
    <n v="732"/>
    <n v="5"/>
    <n v="0.006830601092896175"/>
    <n v="7.88"/>
    <n v="39.4"/>
    <n v="429"/>
    <n v="1"/>
    <n v="1"/>
    <n v="0.09184149184149183"/>
    <n v="10.88832487309645"/>
    <n v="0.2"/>
    <n v="9.5"/>
    <s v="INR"/>
    <s v="India"/>
    <m/>
    <n v="1"/>
    <n v="91.59999999999999"/>
    <s v="Profitable"/>
    <n v="429"/>
    <n v="159"/>
    <n v="139"/>
    <n v="0.3053613053613053"/>
  </r>
  <r>
    <d v="2026-09-03T00:00:00"/>
    <x v="8"/>
    <s v="Body &amp; Hair"/>
    <s v="Enabled"/>
    <s v="AG | Hair Serum"/>
    <s v="Sponsored Products"/>
    <s v="hair serum for frizzy hair"/>
    <x v="3"/>
    <x v="134"/>
    <s v="SKN-023"/>
    <x v="2"/>
    <n v="1145"/>
    <n v="15"/>
    <n v="0.01310043668122271"/>
    <n v="10.47"/>
    <n v="157.05"/>
    <n v="0"/>
    <n v="0"/>
    <n v="0"/>
    <s v=""/>
    <n v="0"/>
    <n v="0"/>
    <n v="12.5"/>
    <s v="INR"/>
    <s v="India"/>
    <m/>
    <n v="1"/>
    <n v="-157.05"/>
    <s v="No Sales"/>
    <n v="549"/>
    <n v="198"/>
    <n v="139"/>
    <n v="0.3861566484517304"/>
  </r>
  <r>
    <d v="2026-09-03T00:00:00"/>
    <x v="9"/>
    <s v="Body &amp; Hair"/>
    <s v="Enabled"/>
    <s v="AG | Body Lotion"/>
    <s v="Sponsored Products"/>
    <s v="shea body lotion"/>
    <x v="2"/>
    <x v="138"/>
    <s v="SKN-017"/>
    <x v="1"/>
    <n v="558"/>
    <n v="3"/>
    <n v="0.005376344086021506"/>
    <n v="8.959999999999999"/>
    <n v="26.88"/>
    <n v="0"/>
    <n v="0"/>
    <n v="0"/>
    <s v=""/>
    <n v="0"/>
    <n v="0"/>
    <n v="14.5"/>
    <s v="INR"/>
    <s v="India"/>
    <m/>
    <n v="1"/>
    <n v="-26.88"/>
    <s v="No Sales"/>
    <n v="449"/>
    <n v="166"/>
    <n v="140"/>
    <n v="0.3184855233853007"/>
  </r>
  <r>
    <d v="2026-09-03T00:00:00"/>
    <x v="9"/>
    <s v="Body &amp; Hair"/>
    <s v="Enabled"/>
    <s v="AG | Body Lotion"/>
    <s v="Sponsored Products"/>
    <s v="body lotion for daily use"/>
    <x v="2"/>
    <x v="137"/>
    <s v="SKN-017"/>
    <x v="0"/>
    <n v="242"/>
    <n v="7"/>
    <n v="0.02892561983471074"/>
    <n v="16.5"/>
    <n v="115.5"/>
    <n v="898"/>
    <n v="2"/>
    <n v="2"/>
    <n v="0.128619153674833"/>
    <n v="7.774891774891775"/>
    <n v="0.2857142857142857"/>
    <n v="16.5"/>
    <s v="INR"/>
    <s v="India"/>
    <m/>
    <n v="1"/>
    <n v="170.5"/>
    <s v="Profitable"/>
    <n v="449"/>
    <n v="166"/>
    <n v="140"/>
    <n v="0.3184855233853007"/>
  </r>
  <r>
    <d v="2026-09-03T00:00:00"/>
    <x v="9"/>
    <s v="Body &amp; Hair"/>
    <s v="Enabled"/>
    <s v="AG | Body Lotion"/>
    <s v="Sponsored Products"/>
    <s v="body lotion"/>
    <x v="2"/>
    <x v="136"/>
    <s v="SKN-017"/>
    <x v="2"/>
    <n v="3004"/>
    <n v="27"/>
    <n v="0.008988015978695073"/>
    <n v="11.55"/>
    <n v="311.85"/>
    <n v="1347"/>
    <n v="3"/>
    <n v="3"/>
    <n v="0.2315144766146993"/>
    <n v="4.319384319384319"/>
    <n v="0.1111111111111111"/>
    <n v="15.5"/>
    <s v="INR"/>
    <s v="India"/>
    <m/>
    <n v="1"/>
    <n v="117.15"/>
    <s v="Profitable"/>
    <n v="449"/>
    <n v="166"/>
    <n v="140"/>
    <n v="0.3184855233853007"/>
  </r>
  <r>
    <d v="2026-09-03T00:00:00"/>
    <x v="9"/>
    <s v="Body &amp; Hair"/>
    <s v="Enabled"/>
    <s v="AG | Body Lotion"/>
    <s v="Sponsored Products"/>
    <s v="body lotion for dry skin for men and women"/>
    <x v="2"/>
    <x v="188"/>
    <s v="SKN-017"/>
    <x v="0"/>
    <n v="117"/>
    <n v="2"/>
    <n v="0.0170940170940171"/>
    <n v="12.52"/>
    <n v="25.04"/>
    <n v="449"/>
    <n v="1"/>
    <n v="1"/>
    <n v="0.05576837416481069"/>
    <n v="17.93130990415336"/>
    <n v="0.5"/>
    <n v="16"/>
    <s v="INR"/>
    <s v="India"/>
    <m/>
    <n v="1"/>
    <n v="117.96"/>
    <s v="Profitable"/>
    <n v="449"/>
    <n v="166"/>
    <n v="140"/>
    <n v="0.3184855233853007"/>
  </r>
  <r>
    <d v="2026-09-03T00:00:00"/>
    <x v="9"/>
    <s v="Body &amp; Hair"/>
    <s v="Enabled"/>
    <s v="AG | Body Lotion"/>
    <s v="Sponsored Products"/>
    <s v="body lotion for dry skin"/>
    <x v="2"/>
    <x v="11"/>
    <s v="SKN-017"/>
    <x v="0"/>
    <n v="900"/>
    <n v="9"/>
    <n v="0.01"/>
    <n v="15"/>
    <n v="135"/>
    <n v="0"/>
    <n v="0"/>
    <n v="0"/>
    <s v=""/>
    <n v="0"/>
    <n v="0"/>
    <n v="15"/>
    <s v="INR"/>
    <s v="India"/>
    <m/>
    <n v="1"/>
    <n v="-135"/>
    <s v="No Sales"/>
    <n v="449"/>
    <n v="166"/>
    <n v="140"/>
    <n v="0.3184855233853007"/>
  </r>
  <r>
    <d v="2026-09-03T00:00:00"/>
    <x v="9"/>
    <s v="Body &amp; Hair"/>
    <s v="Enabled"/>
    <s v="AG | Body Wash"/>
    <s v="Sponsored Products"/>
    <s v="body wash gift set"/>
    <x v="2"/>
    <x v="107"/>
    <s v="SKN-018"/>
    <x v="0"/>
    <n v="252"/>
    <n v="0"/>
    <n v="0"/>
    <s v=""/>
    <n v="0"/>
    <n v="0"/>
    <n v="0"/>
    <n v="0"/>
    <s v=""/>
    <s v=""/>
    <s v=""/>
    <n v="13"/>
    <s v="INR"/>
    <s v="India"/>
    <m/>
    <n v="1"/>
    <n v="0"/>
    <s v="No Spend"/>
    <n v="349"/>
    <n v="133"/>
    <n v="121"/>
    <n v="0.2722063037249284"/>
  </r>
  <r>
    <d v="2026-09-03T00:00:00"/>
    <x v="9"/>
    <s v="Body &amp; Hair"/>
    <s v="Enabled"/>
    <s v="AG | Foot Cream"/>
    <s v="Sponsored Products"/>
    <s v="organic foot cream"/>
    <x v="2"/>
    <x v="189"/>
    <s v="SKN-019"/>
    <x v="2"/>
    <n v="567"/>
    <n v="1"/>
    <n v="0.001763668430335097"/>
    <n v="4.67"/>
    <n v="4.67"/>
    <n v="0"/>
    <n v="0"/>
    <n v="0"/>
    <s v=""/>
    <n v="0"/>
    <n v="0"/>
    <n v="8.5"/>
    <s v="INR"/>
    <s v="India"/>
    <m/>
    <n v="1"/>
    <n v="-4.67"/>
    <s v="No Sales"/>
    <n v="299"/>
    <n v="111"/>
    <n v="107"/>
    <n v="0.2709030100334448"/>
  </r>
  <r>
    <d v="2026-09-03T00:00:00"/>
    <x v="9"/>
    <s v="Body &amp; Hair"/>
    <s v="Enabled"/>
    <s v="AG | Foot Cream"/>
    <s v="Sponsored Products"/>
    <s v="foot cream"/>
    <x v="2"/>
    <x v="190"/>
    <s v="SKN-019"/>
    <x v="1"/>
    <n v="1305"/>
    <n v="2"/>
    <n v="0.001532567049808429"/>
    <n v="8.58"/>
    <n v="17.16"/>
    <n v="299"/>
    <n v="1"/>
    <n v="1"/>
    <n v="0.05739130434782608"/>
    <n v="17.42424242424243"/>
    <n v="0.5"/>
    <n v="11"/>
    <s v="INR"/>
    <s v="India"/>
    <m/>
    <n v="1"/>
    <n v="63.84"/>
    <s v="Profitable"/>
    <n v="299"/>
    <n v="111"/>
    <n v="107"/>
    <n v="0.2709030100334448"/>
  </r>
  <r>
    <d v="2026-09-03T00:00:00"/>
    <x v="9"/>
    <s v="Body &amp; Hair"/>
    <s v="Enabled"/>
    <s v="AG | Foot Cream"/>
    <s v="Sponsored Products"/>
    <s v="cracked heel cream"/>
    <x v="2"/>
    <x v="65"/>
    <s v="SKN-019"/>
    <x v="2"/>
    <n v="5151"/>
    <n v="32"/>
    <n v="0.006212385944476801"/>
    <n v="6.59"/>
    <n v="210.88"/>
    <n v="897"/>
    <n v="3"/>
    <n v="3"/>
    <n v="0.2350947603121516"/>
    <n v="4.253603945371776"/>
    <n v="0.09375"/>
    <n v="8"/>
    <s v="INR"/>
    <s v="India"/>
    <m/>
    <n v="1"/>
    <n v="32.12"/>
    <s v="Profitable"/>
    <n v="299"/>
    <n v="111"/>
    <n v="107"/>
    <n v="0.2709030100334448"/>
  </r>
  <r>
    <d v="2026-09-03T00:00:00"/>
    <x v="9"/>
    <s v="Body &amp; Hair"/>
    <s v="Enabled"/>
    <s v="AG | Hand Cream"/>
    <s v="Sponsored Products"/>
    <s v="moisturizing hand cream pack of 2"/>
    <x v="2"/>
    <x v="191"/>
    <s v="SKN-020"/>
    <x v="0"/>
    <n v="274"/>
    <n v="1"/>
    <n v="0.00364963503649635"/>
    <n v="7.28"/>
    <n v="7.28"/>
    <n v="0"/>
    <n v="0"/>
    <n v="0"/>
    <s v=""/>
    <n v="0"/>
    <n v="0"/>
    <n v="8.5"/>
    <s v="INR"/>
    <s v="India"/>
    <m/>
    <n v="1"/>
    <n v="-7.28"/>
    <s v="No Sales"/>
    <n v="249"/>
    <n v="95"/>
    <n v="92"/>
    <n v="0.248995983935743"/>
  </r>
  <r>
    <d v="2026-09-03T00:00:00"/>
    <x v="9"/>
    <s v="Body &amp; Hair"/>
    <s v="Enabled"/>
    <s v="AG | Hand Cream"/>
    <s v="Sponsored Products"/>
    <s v="moisturizing hand cream"/>
    <x v="2"/>
    <x v="68"/>
    <s v="SKN-020"/>
    <x v="2"/>
    <n v="1130"/>
    <n v="6"/>
    <n v="0.005309734513274336"/>
    <n v="4.600000000000001"/>
    <n v="27.6"/>
    <n v="0"/>
    <n v="0"/>
    <n v="0"/>
    <s v=""/>
    <n v="0"/>
    <n v="0"/>
    <n v="6"/>
    <s v="INR"/>
    <s v="India"/>
    <m/>
    <n v="1"/>
    <n v="-27.6"/>
    <s v="No Sales"/>
    <n v="249"/>
    <n v="95"/>
    <n v="92"/>
    <n v="0.248995983935743"/>
  </r>
  <r>
    <d v="2026-09-03T00:00:00"/>
    <x v="9"/>
    <s v="Body &amp; Hair"/>
    <s v="Enabled"/>
    <s v="AG | Hand Cream"/>
    <s v="Sponsored Products"/>
    <s v="ayurvedic moisturizing hand cream"/>
    <x v="2"/>
    <x v="70"/>
    <s v="SKN-020"/>
    <x v="2"/>
    <n v="528"/>
    <n v="5"/>
    <n v="0.00946969696969697"/>
    <n v="6"/>
    <n v="30"/>
    <n v="249"/>
    <n v="1"/>
    <n v="1"/>
    <n v="0.1204819277108434"/>
    <n v="8.300000000000001"/>
    <n v="0.2"/>
    <n v="9"/>
    <s v="INR"/>
    <s v="India"/>
    <m/>
    <n v="1"/>
    <n v="32"/>
    <s v="Profitable"/>
    <n v="249"/>
    <n v="95"/>
    <n v="92"/>
    <n v="0.248995983935743"/>
  </r>
  <r>
    <d v="2026-09-03T00:00:00"/>
    <x v="9"/>
    <s v="Body &amp; Hair"/>
    <s v="Enabled"/>
    <s v="AG | Hand Cream"/>
    <s v="Sponsored Products"/>
    <s v="hand cream for dry hands"/>
    <x v="2"/>
    <x v="192"/>
    <s v="SKN-020"/>
    <x v="2"/>
    <n v="868"/>
    <n v="5"/>
    <n v="0.00576036866359447"/>
    <n v="5.26"/>
    <n v="26.3"/>
    <n v="249"/>
    <n v="1"/>
    <n v="1"/>
    <n v="0.1056224899598394"/>
    <n v="9.467680608365018"/>
    <n v="0.2"/>
    <n v="7"/>
    <s v="INR"/>
    <s v="India"/>
    <m/>
    <n v="1"/>
    <n v="35.7"/>
    <s v="Profitable"/>
    <n v="249"/>
    <n v="95"/>
    <n v="92"/>
    <n v="0.248995983935743"/>
  </r>
  <r>
    <d v="2026-09-03T00:00:00"/>
    <x v="10"/>
    <s v="Face Care"/>
    <s v="Enabled"/>
    <s v="AG | Vitamin C Serum"/>
    <s v="Sponsored Products"/>
    <s v="asin=b0xanrgqoz"/>
    <x v="4"/>
    <x v="72"/>
    <s v="SKN-001"/>
    <x v="1"/>
    <n v="591"/>
    <n v="4"/>
    <n v="0.00676818950930626"/>
    <n v="6.26"/>
    <n v="25.04"/>
    <n v="0"/>
    <n v="0"/>
    <n v="0"/>
    <s v=""/>
    <n v="0"/>
    <n v="0"/>
    <n v="12"/>
    <s v="INR"/>
    <s v="India"/>
    <m/>
    <n v="1"/>
    <n v="-25.04"/>
    <s v="No Sales"/>
    <n v="599"/>
    <n v="216"/>
    <n v="144"/>
    <n v="0.3989983305509182"/>
  </r>
  <r>
    <d v="2026-09-03T00:00:00"/>
    <x v="10"/>
    <s v="Face Care"/>
    <s v="Enabled"/>
    <s v="AG | Sunscreen Spf 50"/>
    <s v="Sponsored Products"/>
    <s v="asin=b0p9o1icqm"/>
    <x v="4"/>
    <x v="193"/>
    <s v="SKN-006"/>
    <x v="1"/>
    <n v="272"/>
    <n v="3"/>
    <n v="0.01102941176470588"/>
    <n v="8.42"/>
    <n v="25.26"/>
    <n v="0"/>
    <n v="0"/>
    <n v="0"/>
    <s v=""/>
    <n v="0"/>
    <n v="0"/>
    <n v="10.5"/>
    <s v="INR"/>
    <s v="India"/>
    <m/>
    <n v="1"/>
    <n v="-25.26"/>
    <s v="No Sales"/>
    <n v="449"/>
    <n v="162"/>
    <n v="130"/>
    <n v="0.3496659242761693"/>
  </r>
  <r>
    <d v="2026-09-03T00:00:00"/>
    <x v="10"/>
    <s v="Face Care"/>
    <s v="Enabled"/>
    <s v="AG | Sunscreen Spf 50"/>
    <s v="Sponsored Products"/>
    <s v="asin=b0s40ccjfn"/>
    <x v="4"/>
    <x v="76"/>
    <s v="SKN-006"/>
    <x v="1"/>
    <n v="767"/>
    <n v="1"/>
    <n v="0.001303780964797914"/>
    <n v="5.11"/>
    <n v="5.11"/>
    <n v="0"/>
    <n v="0"/>
    <n v="0"/>
    <s v=""/>
    <n v="0"/>
    <n v="0"/>
    <n v="9.5"/>
    <s v="INR"/>
    <s v="India"/>
    <m/>
    <n v="1"/>
    <n v="-5.11"/>
    <s v="No Sales"/>
    <n v="449"/>
    <n v="162"/>
    <n v="130"/>
    <n v="0.3496659242761693"/>
  </r>
  <r>
    <d v="2026-09-03T00:00:00"/>
    <x v="10"/>
    <s v="Face Care"/>
    <s v="Enabled"/>
    <s v="AG | Face Wash"/>
    <s v="Sponsored Products"/>
    <s v="asin=b0ha6dl3dm"/>
    <x v="4"/>
    <x v="82"/>
    <s v="SKN-008"/>
    <x v="1"/>
    <n v="497"/>
    <n v="2"/>
    <n v="0.004024144869215292"/>
    <n v="5.18"/>
    <n v="10.36"/>
    <n v="0"/>
    <n v="0"/>
    <n v="0"/>
    <s v=""/>
    <n v="0"/>
    <n v="0"/>
    <n v="7"/>
    <s v="INR"/>
    <s v="India"/>
    <m/>
    <n v="1"/>
    <n v="-10.36"/>
    <s v="No Sales"/>
    <n v="299"/>
    <n v="114"/>
    <n v="107"/>
    <n v="0.2608695652173913"/>
  </r>
  <r>
    <d v="2026-09-03T00:00:00"/>
    <x v="10"/>
    <s v="Face Care"/>
    <s v="Enabled"/>
    <s v="AG | Face Wash"/>
    <s v="Sponsored Products"/>
    <s v="asin=b0kpjx3wru"/>
    <x v="4"/>
    <x v="80"/>
    <s v="SKN-008"/>
    <x v="1"/>
    <n v="1027"/>
    <n v="8"/>
    <n v="0.007789678675754625"/>
    <n v="3.33"/>
    <n v="26.64"/>
    <n v="0"/>
    <n v="0"/>
    <n v="0"/>
    <s v=""/>
    <n v="0"/>
    <n v="0"/>
    <n v="6.5"/>
    <s v="INR"/>
    <s v="India"/>
    <m/>
    <n v="1"/>
    <n v="-26.64"/>
    <s v="No Sales"/>
    <n v="299"/>
    <n v="114"/>
    <n v="107"/>
    <n v="0.2608695652173913"/>
  </r>
  <r>
    <d v="2026-09-03T00:00:00"/>
    <x v="11"/>
    <s v="Face Care"/>
    <s v="Enabled"/>
    <s v="AG | Under Eye Cream"/>
    <s v="Sponsored Products"/>
    <s v="under eye cream"/>
    <x v="2"/>
    <x v="84"/>
    <s v="SKN-011"/>
    <x v="0"/>
    <n v="1819"/>
    <n v="13"/>
    <n v="0.007146783947223749"/>
    <n v="11.5"/>
    <n v="149.5"/>
    <n v="2495"/>
    <n v="3"/>
    <n v="5"/>
    <n v="0.05991983967935872"/>
    <n v="16.68896321070234"/>
    <n v="0.2307692307692308"/>
    <n v="11.5"/>
    <s v="INR"/>
    <s v="India"/>
    <m/>
    <n v="1"/>
    <n v="820.5"/>
    <s v="Profitable"/>
    <n v="499"/>
    <n v="180"/>
    <n v="125"/>
    <n v="0.3887775551102204"/>
  </r>
  <r>
    <d v="2026-09-03T00:00:00"/>
    <x v="11"/>
    <s v="Face Care"/>
    <s v="Enabled"/>
    <s v="AG | Lip Balm"/>
    <s v="Sponsored Products"/>
    <s v="tinted lip balm overnight"/>
    <x v="2"/>
    <x v="144"/>
    <s v="SKN-015"/>
    <x v="2"/>
    <n v="767"/>
    <n v="5"/>
    <n v="0.00651890482398957"/>
    <n v="4.13"/>
    <n v="20.65"/>
    <n v="199"/>
    <n v="1"/>
    <n v="1"/>
    <n v="0.1037688442211055"/>
    <n v="9.63680387409201"/>
    <n v="0.2"/>
    <n v="5.5"/>
    <s v="INR"/>
    <s v="India"/>
    <m/>
    <n v="1"/>
    <n v="14.35"/>
    <s v="Profitable"/>
    <n v="199"/>
    <n v="76"/>
    <n v="88"/>
    <n v="0.1758793969849246"/>
  </r>
  <r>
    <d v="2026-09-03T00:00:00"/>
    <x v="11"/>
    <s v="Face Care"/>
    <s v="Enabled"/>
    <s v="AG | Lip Balm"/>
    <s v="Sponsored Products"/>
    <s v="natural lip balm spf"/>
    <x v="2"/>
    <x v="194"/>
    <s v="SKN-015"/>
    <x v="2"/>
    <n v="706"/>
    <n v="4"/>
    <n v="0.0056657223796034"/>
    <n v="5.12"/>
    <n v="20.48"/>
    <n v="0"/>
    <n v="0"/>
    <n v="0"/>
    <s v=""/>
    <n v="0"/>
    <n v="0"/>
    <n v="6"/>
    <s v="INR"/>
    <s v="India"/>
    <m/>
    <n v="1"/>
    <n v="-20.48"/>
    <s v="No Sales"/>
    <n v="199"/>
    <n v="76"/>
    <n v="88"/>
    <n v="0.1758793969849246"/>
  </r>
  <r>
    <d v="2026-09-03T00:00:00"/>
    <x v="11"/>
    <s v="Face Care"/>
    <s v="Enabled"/>
    <s v="AG | Lip Balm"/>
    <s v="Sponsored Products"/>
    <s v="lip balm"/>
    <x v="2"/>
    <x v="85"/>
    <s v="SKN-015"/>
    <x v="0"/>
    <n v="552"/>
    <n v="5"/>
    <n v="0.009057971014492754"/>
    <n v="6"/>
    <n v="30"/>
    <n v="0"/>
    <n v="0"/>
    <n v="0"/>
    <s v=""/>
    <n v="0"/>
    <n v="0"/>
    <n v="6"/>
    <s v="INR"/>
    <s v="India"/>
    <m/>
    <n v="1"/>
    <n v="-30"/>
    <s v="No Sales"/>
    <n v="199"/>
    <n v="76"/>
    <n v="88"/>
    <n v="0.1758793969849246"/>
  </r>
  <r>
    <d v="2026-09-03T00:00:00"/>
    <x v="11"/>
    <s v="Face Care"/>
    <s v="Enabled"/>
    <s v="AG | Lip Sleeping Mask"/>
    <s v="Sponsored Products"/>
    <s v="lip sleeping mask for winter"/>
    <x v="2"/>
    <x v="87"/>
    <s v="SKN-016"/>
    <x v="0"/>
    <n v="264"/>
    <n v="1"/>
    <n v="0.003787878787878788"/>
    <n v="10"/>
    <n v="10"/>
    <n v="0"/>
    <n v="0"/>
    <n v="0"/>
    <s v=""/>
    <n v="0"/>
    <n v="0"/>
    <n v="10"/>
    <s v="INR"/>
    <s v="India"/>
    <m/>
    <n v="1"/>
    <n v="-10"/>
    <s v="No Sales"/>
    <n v="299"/>
    <n v="114"/>
    <n v="97"/>
    <n v="0.294314381270903"/>
  </r>
  <r>
    <d v="2026-09-03T00:00:00"/>
    <x v="11"/>
    <s v="Face Care"/>
    <s v="Enabled"/>
    <s v="AG | Lip Sleeping Mask"/>
    <s v="Sponsored Products"/>
    <s v="lip mask for pink lips"/>
    <x v="2"/>
    <x v="195"/>
    <s v="SKN-016"/>
    <x v="2"/>
    <n v="935"/>
    <n v="9"/>
    <n v="0.009625668449197862"/>
    <n v="6.61"/>
    <n v="59.49"/>
    <n v="299"/>
    <n v="1"/>
    <n v="1"/>
    <n v="0.1989632107023411"/>
    <n v="5.026054799125903"/>
    <n v="0.1111111111111111"/>
    <n v="11.5"/>
    <s v="INR"/>
    <s v="India"/>
    <m/>
    <n v="1"/>
    <n v="28.51"/>
    <s v="Profitable"/>
    <n v="299"/>
    <n v="114"/>
    <n v="97"/>
    <n v="0.294314381270903"/>
  </r>
  <r>
    <d v="2026-09-03T00:00:00"/>
    <x v="11"/>
    <s v="Face Care"/>
    <s v="Enabled"/>
    <s v="AG | Lip Sleeping Mask"/>
    <s v="Sponsored Products"/>
    <s v="lip mask"/>
    <x v="2"/>
    <x v="196"/>
    <s v="SKN-016"/>
    <x v="0"/>
    <n v="139"/>
    <n v="0"/>
    <n v="0"/>
    <s v=""/>
    <n v="0"/>
    <n v="0"/>
    <n v="0"/>
    <n v="0"/>
    <s v=""/>
    <s v=""/>
    <s v=""/>
    <n v="9"/>
    <s v="INR"/>
    <s v="India"/>
    <m/>
    <n v="1"/>
    <n v="0"/>
    <s v="No Spend"/>
    <n v="299"/>
    <n v="114"/>
    <n v="97"/>
    <n v="0.294314381270903"/>
  </r>
  <r>
    <d v="2026-09-03T00:00:00"/>
    <x v="11"/>
    <s v="Face Care"/>
    <s v="Enabled"/>
    <s v="AG | Lip Sleeping Mask"/>
    <s v="Sponsored Products"/>
    <s v="lip mask overnight"/>
    <x v="2"/>
    <x v="88"/>
    <s v="SKN-016"/>
    <x v="0"/>
    <n v="198"/>
    <n v="2"/>
    <n v="0.0101010101010101"/>
    <n v="12"/>
    <n v="24"/>
    <n v="299"/>
    <n v="1"/>
    <n v="1"/>
    <n v="0.0802675585284281"/>
    <n v="12.45833333333333"/>
    <n v="0.5"/>
    <n v="12"/>
    <s v="INR"/>
    <s v="India"/>
    <m/>
    <n v="1"/>
    <n v="64"/>
    <s v="Profitable"/>
    <n v="299"/>
    <n v="114"/>
    <n v="97"/>
    <n v="0.294314381270903"/>
  </r>
  <r>
    <d v="2026-09-03T00:00:00"/>
    <x v="2"/>
    <s v="Face Care"/>
    <s v="Paused"/>
    <s v="AG | Clay Face Mask"/>
    <s v="Sponsored Products"/>
    <s v="multani mitti face pack"/>
    <x v="1"/>
    <x v="197"/>
    <s v="SKN-012"/>
    <x v="0"/>
    <n v="86"/>
    <n v="0"/>
    <n v="0"/>
    <s v=""/>
    <n v="0"/>
    <n v="0"/>
    <n v="0"/>
    <n v="0"/>
    <s v=""/>
    <s v=""/>
    <s v=""/>
    <n v="7.5"/>
    <s v="INR"/>
    <s v="India"/>
    <m/>
    <n v="1"/>
    <n v="0"/>
    <s v="No Spend"/>
    <n v="379"/>
    <n v="140"/>
    <n v="114"/>
    <n v="0.3298153034300791"/>
  </r>
  <r>
    <d v="2026-09-03T00:00:00"/>
    <x v="2"/>
    <s v="Face Care"/>
    <s v="Paused"/>
    <s v="AG | Clay Face Mask"/>
    <s v="Sponsored Products"/>
    <s v="clay face mask"/>
    <x v="1"/>
    <x v="198"/>
    <s v="SKN-012"/>
    <x v="2"/>
    <n v="439"/>
    <n v="3"/>
    <n v="0.00683371298405467"/>
    <n v="5.84"/>
    <n v="17.52"/>
    <n v="0"/>
    <n v="0"/>
    <n v="0"/>
    <s v=""/>
    <n v="0"/>
    <n v="0"/>
    <n v="8.5"/>
    <s v="INR"/>
    <s v="India"/>
    <m/>
    <n v="1"/>
    <n v="-17.52"/>
    <s v="No Sales"/>
    <n v="379"/>
    <n v="140"/>
    <n v="114"/>
    <n v="0.3298153034300791"/>
  </r>
  <r>
    <d v="2026-09-03T00:00:00"/>
    <x v="2"/>
    <s v="Face Care"/>
    <s v="Paused"/>
    <s v="AG | Clay Face Mask"/>
    <s v="Sponsored Products"/>
    <s v="clay face mask"/>
    <x v="1"/>
    <x v="90"/>
    <s v="SKN-012"/>
    <x v="0"/>
    <n v="1016"/>
    <n v="10"/>
    <n v="0.00984251968503937"/>
    <n v="11"/>
    <n v="110"/>
    <n v="0"/>
    <n v="0"/>
    <n v="0"/>
    <s v=""/>
    <n v="0"/>
    <n v="0"/>
    <n v="11"/>
    <s v="INR"/>
    <s v="India"/>
    <m/>
    <n v="1"/>
    <n v="-110"/>
    <s v="No Sales"/>
    <n v="379"/>
    <n v="140"/>
    <n v="114"/>
    <n v="0.3298153034300791"/>
  </r>
  <r>
    <d v="2026-09-03T00:00:00"/>
    <x v="2"/>
    <s v="Face Care"/>
    <s v="Paused"/>
    <s v="AG | Clay Face Mask"/>
    <s v="Sponsored Products"/>
    <s v="multani mitti face pack"/>
    <x v="1"/>
    <x v="199"/>
    <s v="SKN-012"/>
    <x v="2"/>
    <n v="274"/>
    <n v="3"/>
    <n v="0.01094890510948905"/>
    <n v="7.21"/>
    <n v="21.63"/>
    <n v="0"/>
    <n v="0"/>
    <n v="0"/>
    <s v=""/>
    <n v="0"/>
    <n v="0"/>
    <n v="11.5"/>
    <s v="INR"/>
    <s v="India"/>
    <m/>
    <n v="1"/>
    <n v="-21.63"/>
    <s v="No Sales"/>
    <n v="379"/>
    <n v="140"/>
    <n v="114"/>
    <n v="0.3298153034300791"/>
  </r>
  <r>
    <d v="2026-09-03T00:00:00"/>
    <x v="2"/>
    <s v="Face Care"/>
    <s v="Paused"/>
    <s v="AG | Aloe Vera Gel"/>
    <s v="Sponsored Products"/>
    <s v="aloe vera gel for face"/>
    <x v="1"/>
    <x v="200"/>
    <s v="SKN-013"/>
    <x v="0"/>
    <n v="991"/>
    <n v="17"/>
    <n v="0.01715438950554995"/>
    <n v="6"/>
    <n v="102"/>
    <n v="498"/>
    <n v="2"/>
    <n v="2"/>
    <n v="0.2048192771084337"/>
    <n v="4.882352941176471"/>
    <n v="0.1176470588235294"/>
    <n v="6"/>
    <s v="INR"/>
    <s v="India"/>
    <m/>
    <n v="1"/>
    <n v="-28"/>
    <s v="Losing"/>
    <n v="249"/>
    <n v="100"/>
    <n v="112"/>
    <n v="0.1485943775100401"/>
  </r>
  <r>
    <d v="2026-09-03T00:00:00"/>
    <x v="7"/>
    <s v="Brand"/>
    <s v="Enabled"/>
    <s v="AG | Vitamin C Serum"/>
    <s v="Sponsored Products"/>
    <s v="auralis face serum vitamin c"/>
    <x v="2"/>
    <x v="47"/>
    <s v="SKN-001"/>
    <x v="2"/>
    <n v="499"/>
    <n v="7"/>
    <n v="0.01402805611222445"/>
    <n v="6.74"/>
    <n v="47.18"/>
    <n v="599"/>
    <n v="1"/>
    <n v="1"/>
    <n v="0.07876460767946578"/>
    <n v="12.69605765154727"/>
    <n v="0.1428571428571428"/>
    <n v="8"/>
    <s v="INR"/>
    <s v="India"/>
    <m/>
    <n v="1"/>
    <n v="191.82"/>
    <s v="Profitable"/>
    <n v="599"/>
    <n v="216"/>
    <n v="144"/>
    <n v="0.3989983305509182"/>
  </r>
  <r>
    <d v="2026-09-03T00:00:00"/>
    <x v="7"/>
    <s v="Brand"/>
    <s v="Enabled"/>
    <s v="AG | Vitamin C Serum"/>
    <s v="Sponsored Products"/>
    <s v="auralis naturals vitamin c serum"/>
    <x v="2"/>
    <x v="201"/>
    <s v="SKN-001"/>
    <x v="1"/>
    <n v="290"/>
    <n v="5"/>
    <n v="0.01724137931034483"/>
    <n v="4.09"/>
    <n v="20.45"/>
    <n v="1198"/>
    <n v="2"/>
    <n v="2"/>
    <n v="0.01707011686143572"/>
    <n v="58.58190709046455"/>
    <n v="0.4"/>
    <n v="8"/>
    <s v="INR"/>
    <s v="India"/>
    <s v="promo window"/>
    <n v="1"/>
    <n v="457.55"/>
    <s v="Profitable"/>
    <n v="599"/>
    <n v="216"/>
    <n v="144"/>
    <n v="0.3989983305509182"/>
  </r>
  <r>
    <d v="2026-09-03T00:00:00"/>
    <x v="7"/>
    <s v="Brand"/>
    <s v="Enabled"/>
    <s v="AG | Vitamin C Serum"/>
    <s v="Sponsored Products"/>
    <s v="auralis vitamin c serum"/>
    <x v="2"/>
    <x v="97"/>
    <s v="SKN-001"/>
    <x v="1"/>
    <n v="446"/>
    <n v="7"/>
    <n v="0.01569506726457399"/>
    <n v="6.44"/>
    <n v="45.08"/>
    <n v="1198"/>
    <n v="2"/>
    <n v="2"/>
    <n v="0.03762938230383973"/>
    <n v="26.57497781721384"/>
    <n v="0.2857142857142857"/>
    <n v="9"/>
    <s v="INR"/>
    <s v="India"/>
    <m/>
    <n v="1"/>
    <n v="432.92"/>
    <s v="Profitable"/>
    <n v="599"/>
    <n v="216"/>
    <n v="144"/>
    <n v="0.3989983305509182"/>
  </r>
  <r>
    <d v="2026-09-03T00:00:00"/>
    <x v="7"/>
    <s v="Brand"/>
    <s v="Enabled"/>
    <s v="AG | Sunscreen Spf 50"/>
    <s v="Sponsored Products"/>
    <s v="auralis spf 50 sunscreen for face"/>
    <x v="2"/>
    <x v="99"/>
    <s v="SKN-006"/>
    <x v="1"/>
    <n v="327"/>
    <n v="3"/>
    <n v="0.009174311926605505"/>
    <n v="4.73"/>
    <n v="14.19"/>
    <n v="0"/>
    <n v="0"/>
    <n v="0"/>
    <s v=""/>
    <n v="0"/>
    <n v="0"/>
    <n v="6.5"/>
    <s v="INR"/>
    <s v="India"/>
    <m/>
    <n v="1"/>
    <n v="-14.19"/>
    <s v="No Sales"/>
    <n v="449"/>
    <n v="162"/>
    <n v="130"/>
    <n v="0.3496659242761693"/>
  </r>
  <r>
    <d v="2026-09-03T00:00:00"/>
    <x v="7"/>
    <s v="Brand"/>
    <s v="Enabled"/>
    <s v="AG | Sunscreen Spf 50"/>
    <s v="Sponsored Products"/>
    <s v="auralis sunscreen spf 50"/>
    <x v="2"/>
    <x v="152"/>
    <s v="SKN-006"/>
    <x v="2"/>
    <n v="519"/>
    <n v="10"/>
    <n v="0.01926782273603083"/>
    <n v="4.55"/>
    <n v="45.5"/>
    <n v="898"/>
    <n v="1"/>
    <n v="2"/>
    <n v="0.05066815144766147"/>
    <n v="19.73626373626374"/>
    <n v="0.1"/>
    <n v="5.5"/>
    <s v="INR"/>
    <s v="India"/>
    <m/>
    <n v="1"/>
    <n v="268.5"/>
    <s v="Profitable"/>
    <n v="449"/>
    <n v="162"/>
    <n v="130"/>
    <n v="0.3496659242761693"/>
  </r>
  <r>
    <d v="2026-09-04T00:00:00"/>
    <x v="0"/>
    <s v="Face Care"/>
    <s v="Enabled"/>
    <s v="AG | Vitamin C Serum"/>
    <s v="Sponsored Products"/>
    <s v="close-match"/>
    <x v="0"/>
    <x v="202"/>
    <s v="SKN-001"/>
    <x v="0"/>
    <n v="61"/>
    <n v="2"/>
    <n v="0.03278688524590164"/>
    <n v="14"/>
    <n v="28"/>
    <n v="0"/>
    <n v="0"/>
    <n v="0"/>
    <s v=""/>
    <n v="0"/>
    <n v="0"/>
    <n v="14"/>
    <s v="INR"/>
    <s v="India"/>
    <m/>
    <n v="1"/>
    <n v="-28"/>
    <s v="No Sales"/>
    <n v="599"/>
    <n v="216"/>
    <n v="144"/>
    <n v="0.3989983305509182"/>
  </r>
  <r>
    <d v="2026-09-04T00:00:00"/>
    <x v="0"/>
    <s v="Face Care"/>
    <s v="Enabled"/>
    <s v="AG | Vitamin C Serum"/>
    <s v="Sponsored Products"/>
    <s v="close-match"/>
    <x v="0"/>
    <x v="24"/>
    <s v="SKN-001"/>
    <x v="0"/>
    <n v="695"/>
    <n v="9"/>
    <n v="0.01294964028776978"/>
    <n v="10.22"/>
    <n v="91.98"/>
    <n v="0"/>
    <n v="0"/>
    <n v="0"/>
    <s v=""/>
    <n v="0"/>
    <n v="0"/>
    <n v="12"/>
    <s v="INR"/>
    <s v="India"/>
    <m/>
    <n v="1"/>
    <n v="-91.98"/>
    <s v="No Sales"/>
    <n v="599"/>
    <n v="216"/>
    <n v="144"/>
    <n v="0.3989983305509182"/>
  </r>
  <r>
    <d v="2026-09-04T00:00:00"/>
    <x v="0"/>
    <s v="Face Care"/>
    <s v="Enabled"/>
    <s v="AG | Vitamin C Serum"/>
    <s v="Sponsored Products"/>
    <s v="loose-match"/>
    <x v="0"/>
    <x v="203"/>
    <s v="SKN-001"/>
    <x v="2"/>
    <n v="321"/>
    <n v="2"/>
    <n v="0.006230529595015576"/>
    <n v="7.7"/>
    <n v="15.4"/>
    <n v="0"/>
    <n v="0"/>
    <n v="0"/>
    <s v=""/>
    <n v="0"/>
    <n v="0"/>
    <n v="11"/>
    <s v="INR"/>
    <s v="India"/>
    <m/>
    <n v="1"/>
    <n v="-15.4"/>
    <s v="No Sales"/>
    <n v="599"/>
    <n v="216"/>
    <n v="144"/>
    <n v="0.3989983305509182"/>
  </r>
  <r>
    <d v="2026-09-04T00:00:00"/>
    <x v="0"/>
    <s v="Face Care"/>
    <s v="Enabled"/>
    <s v="AG | Vitamin C Serum"/>
    <s v="Sponsored Products"/>
    <s v="complements"/>
    <x v="0"/>
    <x v="204"/>
    <s v="SKN-001"/>
    <x v="2"/>
    <n v="351"/>
    <n v="2"/>
    <n v="0.005698005698005698"/>
    <n v="10.22"/>
    <n v="20.44"/>
    <n v="0"/>
    <n v="0"/>
    <n v="0"/>
    <s v=""/>
    <n v="0"/>
    <n v="0"/>
    <n v="13.5"/>
    <s v="INR"/>
    <s v="India"/>
    <m/>
    <n v="1"/>
    <n v="-20.44"/>
    <s v="No Sales"/>
    <n v="599"/>
    <n v="216"/>
    <n v="144"/>
    <n v="0.3989983305509182"/>
  </r>
  <r>
    <d v="2026-09-04T00:00:00"/>
    <x v="0"/>
    <s v="Face Care"/>
    <s v="Enabled"/>
    <s v="AG | Niacinamide Serum"/>
    <s v="Sponsored Products"/>
    <s v="close-match"/>
    <x v="0"/>
    <x v="205"/>
    <s v="SKN-002"/>
    <x v="1"/>
    <n v="242"/>
    <n v="3"/>
    <n v="0.01239669421487603"/>
    <n v="10.64"/>
    <n v="31.92"/>
    <n v="0"/>
    <n v="0"/>
    <n v="0"/>
    <s v=""/>
    <n v="0"/>
    <n v="0"/>
    <n v="13.5"/>
    <s v="INR"/>
    <s v="India"/>
    <m/>
    <n v="1"/>
    <n v="-31.92"/>
    <s v="No Sales"/>
    <n v="549"/>
    <n v="192"/>
    <n v="139"/>
    <n v="0.3970856102003643"/>
  </r>
  <r>
    <d v="2026-09-04T00:00:00"/>
    <x v="0"/>
    <s v="Face Care"/>
    <s v="Enabled"/>
    <s v="AG | Niacinamide Serum"/>
    <s v="Sponsored Products"/>
    <s v="close-match"/>
    <x v="0"/>
    <x v="206"/>
    <s v="SKN-002"/>
    <x v="2"/>
    <n v="475"/>
    <n v="7"/>
    <n v="0.01473684210526316"/>
    <n v="12.75"/>
    <n v="89.25"/>
    <n v="0"/>
    <n v="0"/>
    <n v="0"/>
    <s v=""/>
    <n v="0"/>
    <n v="0"/>
    <n v="16"/>
    <s v="INR"/>
    <s v="India"/>
    <m/>
    <n v="1"/>
    <n v="-89.25"/>
    <s v="No Sales"/>
    <n v="549"/>
    <n v="192"/>
    <n v="139"/>
    <n v="0.3970856102003643"/>
  </r>
  <r>
    <d v="2026-09-04T00:00:00"/>
    <x v="0"/>
    <s v="Face Care"/>
    <s v="Enabled"/>
    <s v="AG | Niacinamide Serum"/>
    <s v="Sponsored Products"/>
    <s v="loose-match"/>
    <x v="0"/>
    <x v="207"/>
    <s v="SKN-002"/>
    <x v="0"/>
    <n v="162"/>
    <n v="2"/>
    <n v="0.01234567901234568"/>
    <n v="12.56"/>
    <n v="25.12"/>
    <n v="0"/>
    <n v="0"/>
    <n v="0"/>
    <s v=""/>
    <n v="0"/>
    <n v="0"/>
    <n v="14.5"/>
    <s v="INR"/>
    <s v="India"/>
    <m/>
    <n v="1"/>
    <n v="-25.12"/>
    <s v="No Sales"/>
    <n v="549"/>
    <n v="192"/>
    <n v="139"/>
    <n v="0.3970856102003643"/>
  </r>
  <r>
    <d v="2026-09-04T00:00:00"/>
    <x v="0"/>
    <s v="Face Care"/>
    <s v="Enabled"/>
    <s v="AG | Niacinamide Serum"/>
    <s v="Sponsored Products"/>
    <s v="close-match"/>
    <x v="0"/>
    <x v="26"/>
    <s v="SKN-002"/>
    <x v="0"/>
    <n v="391"/>
    <n v="9"/>
    <n v="0.02301790281329923"/>
    <n v="10.5"/>
    <n v="94.5"/>
    <n v="549"/>
    <n v="1"/>
    <n v="1"/>
    <n v="0.1721311475409836"/>
    <n v="5.809523809523809"/>
    <n v="0.1111111111111111"/>
    <n v="10.5"/>
    <s v="INR"/>
    <s v="India"/>
    <m/>
    <n v="1"/>
    <n v="123.5"/>
    <s v="Profitable"/>
    <n v="549"/>
    <n v="192"/>
    <n v="139"/>
    <n v="0.3970856102003643"/>
  </r>
  <r>
    <d v="2026-09-04T00:00:00"/>
    <x v="0"/>
    <s v="Face Care"/>
    <s v="Enabled"/>
    <s v="AG | Gel Moisturizer"/>
    <s v="Sponsored Products"/>
    <s v="close-match"/>
    <x v="0"/>
    <x v="208"/>
    <s v="SKN-005"/>
    <x v="1"/>
    <n v="387"/>
    <n v="3"/>
    <n v="0.007751937984496124"/>
    <n v="8.06"/>
    <n v="24.18"/>
    <n v="0"/>
    <n v="0"/>
    <n v="0"/>
    <s v=""/>
    <n v="0"/>
    <n v="0"/>
    <n v="12.5"/>
    <s v="INR"/>
    <s v="India"/>
    <m/>
    <n v="1"/>
    <n v="-24.18"/>
    <s v="No Sales"/>
    <n v="399"/>
    <n v="148"/>
    <n v="126"/>
    <n v="0.3132832080200501"/>
  </r>
  <r>
    <d v="2026-09-04T00:00:00"/>
    <x v="0"/>
    <s v="Face Care"/>
    <s v="Enabled"/>
    <s v="AG | Sunscreen Spf 50"/>
    <s v="Sponsored Products"/>
    <s v="loose-match"/>
    <x v="0"/>
    <x v="209"/>
    <s v="SKN-006"/>
    <x v="0"/>
    <n v="139"/>
    <n v="3"/>
    <n v="0.02158273381294964"/>
    <n v="8"/>
    <n v="24"/>
    <n v="0"/>
    <n v="0"/>
    <n v="0"/>
    <s v=""/>
    <n v="0"/>
    <n v="0"/>
    <n v="8"/>
    <s v="INR"/>
    <s v="India"/>
    <m/>
    <n v="1"/>
    <n v="-24"/>
    <s v="No Sales"/>
    <n v="449"/>
    <n v="162"/>
    <n v="130"/>
    <n v="0.3496659242761693"/>
  </r>
  <r>
    <d v="2026-09-04T00:00:00"/>
    <x v="0"/>
    <s v="Face Care"/>
    <s v="Enabled"/>
    <s v="AG | Sunscreen Spf 50"/>
    <s v="Sponsored Products"/>
    <s v="close-match"/>
    <x v="0"/>
    <x v="210"/>
    <s v="SKN-006"/>
    <x v="0"/>
    <n v="359"/>
    <n v="3"/>
    <n v="0.008356545961002786"/>
    <n v="9.5"/>
    <n v="28.5"/>
    <n v="0"/>
    <n v="0"/>
    <n v="0"/>
    <s v=""/>
    <n v="0"/>
    <n v="0"/>
    <n v="9.5"/>
    <s v="INR"/>
    <s v="India"/>
    <m/>
    <n v="1"/>
    <n v="-28.5"/>
    <s v="No Sales"/>
    <n v="449"/>
    <n v="162"/>
    <n v="130"/>
    <n v="0.3496659242761693"/>
  </r>
  <r>
    <d v="2026-09-04T00:00:00"/>
    <x v="0"/>
    <s v="Face Care"/>
    <s v="Enabled"/>
    <s v="AG | Sunscreen Spf 50"/>
    <s v="Sponsored Products"/>
    <s v="close-match"/>
    <x v="0"/>
    <x v="39"/>
    <s v="SKN-006"/>
    <x v="2"/>
    <n v="578"/>
    <n v="4"/>
    <n v="0.006920415224913495"/>
    <n v="9.17"/>
    <n v="36.68"/>
    <n v="0"/>
    <n v="0"/>
    <n v="0"/>
    <s v=""/>
    <n v="0"/>
    <n v="0"/>
    <n v="12"/>
    <s v="INR"/>
    <s v="India"/>
    <m/>
    <n v="1"/>
    <n v="-36.68"/>
    <s v="No Sales"/>
    <n v="449"/>
    <n v="162"/>
    <n v="130"/>
    <n v="0.3496659242761693"/>
  </r>
  <r>
    <d v="2026-09-08T00:00:00"/>
    <x v="11"/>
    <s v="Face Care"/>
    <s v="Enabled"/>
    <s v="AG | Lip Sleeping Mask"/>
    <s v="Sponsored Products"/>
    <s v="lip mask overnight"/>
    <x v="2"/>
    <x v="88"/>
    <s v="SKN-016"/>
    <x v="0"/>
    <n v="453"/>
    <n v="9"/>
    <n v="0.01986754966887417"/>
    <n v="0"/>
    <n v="0"/>
    <n v="299"/>
    <n v="1"/>
    <n v="1"/>
    <n v="0"/>
    <s v=""/>
    <n v="0.1111111111111111"/>
    <n v="12"/>
    <s v="INR"/>
    <s v="India"/>
    <m/>
    <n v="2"/>
    <n v="88"/>
    <s v="No Spend"/>
    <n v="299"/>
    <n v="114"/>
    <n v="97"/>
    <n v="0.294314381270903"/>
  </r>
  <r>
    <d v="2026-09-04T00:00:00"/>
    <x v="0"/>
    <s v="Face Care"/>
    <s v="Enabled"/>
    <s v="AG | Sunscreen Spf 50"/>
    <s v="Sponsored Products"/>
    <s v="close-match"/>
    <x v="0"/>
    <x v="211"/>
    <s v="SKN-006"/>
    <x v="2"/>
    <n v="629"/>
    <n v="1"/>
    <n v="0.001589825119236884"/>
    <n v="5.35"/>
    <n v="5.35"/>
    <n v="0"/>
    <n v="0"/>
    <n v="0"/>
    <s v=""/>
    <n v="0"/>
    <n v="0"/>
    <n v="8.5"/>
    <s v="INR"/>
    <s v="India"/>
    <m/>
    <n v="1"/>
    <n v="-5.35"/>
    <s v="No Sales"/>
    <n v="449"/>
    <n v="162"/>
    <n v="130"/>
    <n v="0.3496659242761693"/>
  </r>
  <r>
    <d v="2026-09-04T00:00:00"/>
    <x v="0"/>
    <s v="Face Care"/>
    <s v="Enabled"/>
    <s v="AG | Face Wash"/>
    <s v="Sponsored Products"/>
    <s v="loose-match"/>
    <x v="0"/>
    <x v="119"/>
    <s v="SKN-008"/>
    <x v="1"/>
    <n v="842"/>
    <n v="7"/>
    <n v="0.00831353919239905"/>
    <n v="4.33"/>
    <n v="30.31"/>
    <n v="0"/>
    <n v="0"/>
    <n v="0"/>
    <s v=""/>
    <n v="0"/>
    <n v="0"/>
    <n v="6"/>
    <s v="INR"/>
    <s v="India"/>
    <m/>
    <n v="1"/>
    <n v="-30.31"/>
    <s v="No Sales"/>
    <n v="299"/>
    <n v="114"/>
    <n v="107"/>
    <n v="0.2608695652173913"/>
  </r>
  <r>
    <d v="2026-09-04T00:00:00"/>
    <x v="0"/>
    <s v="Face Care"/>
    <s v="Enabled"/>
    <s v="AG | Rose Water Toner"/>
    <s v="Sponsored Products"/>
    <s v="loose-match"/>
    <x v="0"/>
    <x v="212"/>
    <s v="SKN-010"/>
    <x v="2"/>
    <n v="990"/>
    <n v="6"/>
    <n v="0.006060606060606061"/>
    <n v="5.46"/>
    <n v="32.76"/>
    <n v="0"/>
    <n v="0"/>
    <n v="0"/>
    <s v=""/>
    <n v="0"/>
    <n v="0"/>
    <n v="6.5"/>
    <s v="INR"/>
    <s v="India"/>
    <m/>
    <n v="1"/>
    <n v="-32.76"/>
    <s v="No Sales"/>
    <n v="249"/>
    <n v="100"/>
    <n v="102"/>
    <n v="0.1887550200803213"/>
  </r>
  <r>
    <d v="2026-09-04T00:00:00"/>
    <x v="0"/>
    <s v="Face Care"/>
    <s v="Enabled"/>
    <s v="AG | Rose Water Toner"/>
    <s v="Sponsored Products"/>
    <s v="close-match"/>
    <x v="0"/>
    <x v="213"/>
    <s v="SKN-010"/>
    <x v="2"/>
    <n v="576"/>
    <n v="2"/>
    <n v="0.003472222222222222"/>
    <n v="4.3"/>
    <n v="8.6"/>
    <n v="0"/>
    <n v="0"/>
    <n v="0"/>
    <s v=""/>
    <n v="0"/>
    <n v="0"/>
    <n v="6.5"/>
    <s v="INR"/>
    <s v="India"/>
    <m/>
    <n v="1"/>
    <n v="-8.6"/>
    <s v="No Sales"/>
    <n v="249"/>
    <n v="100"/>
    <n v="102"/>
    <n v="0.1887550200803213"/>
  </r>
  <r>
    <d v="2026-09-04T00:00:00"/>
    <x v="1"/>
    <s v="Body &amp; Hair"/>
    <s v="Enabled"/>
    <s v="AG | Body Wash"/>
    <s v="Sponsored Products"/>
    <s v="loose-match"/>
    <x v="0"/>
    <x v="17"/>
    <s v="SKN-018"/>
    <x v="0"/>
    <n v="228"/>
    <n v="5"/>
    <n v="0.02192982456140351"/>
    <n v="8.5"/>
    <n v="42.5"/>
    <n v="0"/>
    <n v="0"/>
    <n v="0"/>
    <s v=""/>
    <n v="0"/>
    <n v="0"/>
    <n v="8.5"/>
    <s v="INR"/>
    <s v="India"/>
    <m/>
    <n v="1"/>
    <n v="-42.5"/>
    <s v="No Sales"/>
    <n v="349"/>
    <n v="133"/>
    <n v="121"/>
    <n v="0.2722063037249284"/>
  </r>
  <r>
    <d v="2026-09-04T00:00:00"/>
    <x v="1"/>
    <s v="Body &amp; Hair"/>
    <s v="Enabled"/>
    <s v="AG | Body Wash"/>
    <s v="Sponsored Products"/>
    <s v="substitutes"/>
    <x v="0"/>
    <x v="214"/>
    <s v="SKN-018"/>
    <x v="0"/>
    <n v="376"/>
    <n v="3"/>
    <n v="0.007978723404255319"/>
    <n v="10"/>
    <n v="30"/>
    <n v="0"/>
    <n v="0"/>
    <n v="0"/>
    <s v=""/>
    <n v="0"/>
    <n v="0"/>
    <n v="10"/>
    <s v="INR"/>
    <s v="India"/>
    <m/>
    <n v="1"/>
    <n v="-30"/>
    <s v="No Sales"/>
    <n v="349"/>
    <n v="133"/>
    <n v="121"/>
    <n v="0.2722063037249284"/>
  </r>
  <r>
    <d v="2026-09-04T00:00:00"/>
    <x v="1"/>
    <s v="Body &amp; Hair"/>
    <s v="Enabled"/>
    <s v="AG | Onion Hair Oil"/>
    <s v="Sponsored Products"/>
    <s v="close-match"/>
    <x v="0"/>
    <x v="215"/>
    <s v="SKN-021"/>
    <x v="0"/>
    <n v="352"/>
    <n v="10"/>
    <n v="0.02840909090909091"/>
    <n v="7.040000000000001"/>
    <n v="70.40000000000001"/>
    <n v="0"/>
    <n v="0"/>
    <n v="0"/>
    <s v=""/>
    <n v="0"/>
    <n v="0"/>
    <n v="9"/>
    <s v="INR"/>
    <s v="India"/>
    <m/>
    <n v="1"/>
    <n v="-70.40000000000001"/>
    <s v="No Sales"/>
    <n v="399"/>
    <n v="148"/>
    <n v="126"/>
    <n v="0.3132832080200501"/>
  </r>
  <r>
    <d v="2026-09-04T00:00:00"/>
    <x v="1"/>
    <s v="Body &amp; Hair"/>
    <s v="Enabled"/>
    <s v="AG | Onion Hair Oil"/>
    <s v="Sponsored Products"/>
    <s v="close-match"/>
    <x v="0"/>
    <x v="216"/>
    <s v="SKN-021"/>
    <x v="0"/>
    <n v="251"/>
    <n v="3"/>
    <n v="0.01195219123505976"/>
    <n v="9.5"/>
    <n v="28.5"/>
    <n v="0"/>
    <n v="0"/>
    <n v="0"/>
    <s v=""/>
    <n v="0"/>
    <n v="0"/>
    <n v="9.5"/>
    <s v="INR"/>
    <s v="India"/>
    <m/>
    <n v="1"/>
    <n v="-28.5"/>
    <s v="No Sales"/>
    <n v="399"/>
    <n v="148"/>
    <n v="126"/>
    <n v="0.3132832080200501"/>
  </r>
  <r>
    <d v="2026-09-04T00:00:00"/>
    <x v="1"/>
    <s v="Body &amp; Hair"/>
    <s v="Enabled"/>
    <s v="AG | Onion Hair Oil"/>
    <s v="Sponsored Products"/>
    <s v="close-match"/>
    <x v="0"/>
    <x v="217"/>
    <s v="SKN-021"/>
    <x v="2"/>
    <n v="1038"/>
    <n v="5"/>
    <n v="0.004816955684007707"/>
    <n v="5.69"/>
    <n v="28.45"/>
    <n v="0"/>
    <n v="0"/>
    <n v="0"/>
    <s v=""/>
    <n v="0"/>
    <n v="0"/>
    <n v="8.5"/>
    <s v="INR"/>
    <s v="India"/>
    <m/>
    <n v="1"/>
    <n v="-28.45"/>
    <s v="No Sales"/>
    <n v="399"/>
    <n v="148"/>
    <n v="126"/>
    <n v="0.3132832080200501"/>
  </r>
  <r>
    <d v="2026-09-04T00:00:00"/>
    <x v="1"/>
    <s v="Body &amp; Hair"/>
    <s v="Enabled"/>
    <s v="AG | Anti Dandruff Shampoo"/>
    <s v="Sponsored Products"/>
    <s v="close-match"/>
    <x v="0"/>
    <x v="218"/>
    <s v="SKN-022"/>
    <x v="2"/>
    <n v="259"/>
    <n v="1"/>
    <n v="0.003861003861003861"/>
    <n v="5.53"/>
    <n v="5.53"/>
    <n v="0"/>
    <n v="0"/>
    <n v="0"/>
    <s v=""/>
    <n v="0"/>
    <n v="0"/>
    <n v="10"/>
    <s v="INR"/>
    <s v="India"/>
    <m/>
    <n v="1"/>
    <n v="-5.53"/>
    <s v="No Sales"/>
    <n v="429"/>
    <n v="159"/>
    <n v="139"/>
    <n v="0.3053613053613053"/>
  </r>
  <r>
    <d v="2026-09-04T00:00:00"/>
    <x v="3"/>
    <s v="Face Care"/>
    <s v="Enabled"/>
    <s v="AG | Vitamin C Serum"/>
    <s v="Sponsored Products"/>
    <s v="face serum vitamin c"/>
    <x v="2"/>
    <x v="25"/>
    <s v="SKN-001"/>
    <x v="2"/>
    <n v="678"/>
    <n v="4"/>
    <n v="0.005899705014749262"/>
    <n v="12.3"/>
    <n v="49.2"/>
    <n v="0"/>
    <n v="0"/>
    <n v="0"/>
    <s v=""/>
    <n v="0"/>
    <n v="0"/>
    <n v="15.5"/>
    <s v="INR"/>
    <s v="India"/>
    <m/>
    <n v="1"/>
    <n v="-49.2"/>
    <s v="No Sales"/>
    <n v="599"/>
    <n v="216"/>
    <n v="144"/>
    <n v="0.3989983305509182"/>
  </r>
  <r>
    <d v="2026-09-04T00:00:00"/>
    <x v="3"/>
    <s v="Face Care"/>
    <s v="Enabled"/>
    <s v="AG | Niacinamide Serum"/>
    <s v="Sponsored Products"/>
    <s v="niacinamide serum for teenagers"/>
    <x v="2"/>
    <x v="219"/>
    <s v="SKN-002"/>
    <x v="1"/>
    <n v="283"/>
    <n v="0"/>
    <n v="0"/>
    <s v=""/>
    <n v="0"/>
    <n v="0"/>
    <n v="0"/>
    <n v="0"/>
    <s v=""/>
    <s v=""/>
    <s v=""/>
    <n v="16.5"/>
    <s v="INR"/>
    <s v="India"/>
    <m/>
    <n v="1"/>
    <n v="0"/>
    <s v="No Spend"/>
    <n v="549"/>
    <n v="192"/>
    <n v="139"/>
    <n v="0.3970856102003643"/>
  </r>
  <r>
    <d v="2026-09-04T00:00:00"/>
    <x v="3"/>
    <s v="Face Care"/>
    <s v="Enabled"/>
    <s v="AG | Hyaluronic Acid Serum"/>
    <s v="Sponsored Products"/>
    <s v="hyaluronic acid serum"/>
    <x v="2"/>
    <x v="35"/>
    <s v="SKN-003"/>
    <x v="2"/>
    <n v="1133"/>
    <n v="5"/>
    <n v="0.00441306266548985"/>
    <n v="14.88"/>
    <n v="74.40000000000001"/>
    <n v="1947"/>
    <n v="3"/>
    <n v="3"/>
    <n v="0.03821263482280432"/>
    <n v="26.16935483870968"/>
    <n v="0.6"/>
    <n v="19.5"/>
    <s v="INR"/>
    <s v="India"/>
    <m/>
    <n v="1"/>
    <n v="726.6"/>
    <s v="Profitable"/>
    <n v="649"/>
    <n v="234"/>
    <n v="148"/>
    <n v="0.4114021571648691"/>
  </r>
  <r>
    <d v="2026-09-04T00:00:00"/>
    <x v="3"/>
    <s v="Face Care"/>
    <s v="Enabled"/>
    <s v="AG | Hyaluronic Acid Serum"/>
    <s v="Sponsored Products"/>
    <s v="hyaluronic acid serum for dry skin"/>
    <x v="2"/>
    <x v="28"/>
    <s v="SKN-003"/>
    <x v="2"/>
    <n v="239"/>
    <n v="3"/>
    <n v="0.01255230125523013"/>
    <n v="17.45"/>
    <n v="52.35"/>
    <n v="0"/>
    <n v="0"/>
    <n v="0"/>
    <s v=""/>
    <n v="0"/>
    <n v="0"/>
    <n v="24"/>
    <s v="INR"/>
    <s v="India"/>
    <m/>
    <n v="1"/>
    <n v="-52.35"/>
    <s v="No Sales"/>
    <n v="649"/>
    <n v="234"/>
    <n v="148"/>
    <n v="0.4114021571648691"/>
  </r>
  <r>
    <d v="2026-09-04T00:00:00"/>
    <x v="3"/>
    <s v="Face Care"/>
    <s v="Enabled"/>
    <s v="AG | Retinol Night Cream"/>
    <s v="Sponsored Products"/>
    <s v="retinol night cream"/>
    <x v="2"/>
    <x v="165"/>
    <s v="SKN-004"/>
    <x v="2"/>
    <n v="2158"/>
    <n v="12"/>
    <n v="0.005560704355885079"/>
    <n v="16.04"/>
    <n v="192.48"/>
    <n v="0"/>
    <n v="0"/>
    <n v="0"/>
    <s v=""/>
    <n v="0"/>
    <n v="0"/>
    <n v="20.5"/>
    <s v="INR"/>
    <s v="India"/>
    <m/>
    <n v="1"/>
    <n v="-192.48"/>
    <s v="No Sales"/>
    <n v="799"/>
    <n v="272"/>
    <n v="162"/>
    <n v="0.4568210262828536"/>
  </r>
  <r>
    <d v="2026-09-04T00:00:00"/>
    <x v="3"/>
    <s v="Face Care"/>
    <s v="Enabled"/>
    <s v="AG | Retinol Night Cream"/>
    <s v="Sponsored Products"/>
    <s v="retinol cream combo"/>
    <x v="2"/>
    <x v="220"/>
    <s v="SKN-004"/>
    <x v="2"/>
    <n v="244"/>
    <n v="6"/>
    <n v="0.02459016393442623"/>
    <n v="14.97"/>
    <n v="89.81999999999999"/>
    <n v="0"/>
    <n v="0"/>
    <n v="0"/>
    <s v=""/>
    <n v="0"/>
    <n v="0"/>
    <n v="21"/>
    <s v="INR"/>
    <s v="India"/>
    <m/>
    <n v="1"/>
    <n v="-89.81999999999999"/>
    <s v="No Sales"/>
    <n v="799"/>
    <n v="272"/>
    <n v="162"/>
    <n v="0.4568210262828536"/>
  </r>
  <r>
    <d v="2026-09-04T00:00:00"/>
    <x v="3"/>
    <s v="Face Care"/>
    <s v="Enabled"/>
    <s v="AG | Retinol Night Cream"/>
    <s v="Sponsored Products"/>
    <s v="retinol cream for women"/>
    <x v="2"/>
    <x v="221"/>
    <s v="SKN-004"/>
    <x v="0"/>
    <n v="133"/>
    <n v="4"/>
    <n v="0.03007518796992481"/>
    <n v="26.5"/>
    <n v="106"/>
    <n v="0"/>
    <n v="0"/>
    <n v="0"/>
    <s v=""/>
    <n v="0"/>
    <n v="0"/>
    <n v="26.5"/>
    <s v="INR"/>
    <s v="India"/>
    <m/>
    <n v="1"/>
    <n v="-106"/>
    <s v="No Sales"/>
    <n v="799"/>
    <n v="272"/>
    <n v="162"/>
    <n v="0.4568210262828536"/>
  </r>
  <r>
    <d v="2026-09-04T00:00:00"/>
    <x v="3"/>
    <s v="Face Care"/>
    <s v="Enabled"/>
    <s v="AG | Retinol Night Cream"/>
    <s v="Sponsored Products"/>
    <s v="night cream for face for dry skin"/>
    <x v="2"/>
    <x v="168"/>
    <s v="SKN-004"/>
    <x v="0"/>
    <n v="259"/>
    <n v="4"/>
    <n v="0.01544401544401544"/>
    <n v="19.43"/>
    <n v="77.72"/>
    <n v="0"/>
    <n v="0"/>
    <n v="0"/>
    <s v=""/>
    <n v="0"/>
    <n v="0"/>
    <n v="23.5"/>
    <s v="INR"/>
    <s v="India"/>
    <m/>
    <n v="1"/>
    <n v="-77.72"/>
    <s v="No Sales"/>
    <n v="799"/>
    <n v="272"/>
    <n v="162"/>
    <n v="0.4568210262828536"/>
  </r>
  <r>
    <d v="2026-09-04T00:00:00"/>
    <x v="4"/>
    <s v="Face Care"/>
    <s v="Enabled"/>
    <s v="AG | Vitamin C Serum"/>
    <s v="Sponsored Products"/>
    <s v="vitamin c serum"/>
    <x v="1"/>
    <x v="24"/>
    <s v="SKN-001"/>
    <x v="1"/>
    <n v="758"/>
    <n v="14"/>
    <n v="0.01846965699208443"/>
    <n v="8.610000000000001"/>
    <n v="120.54"/>
    <n v="1198"/>
    <n v="2"/>
    <n v="2"/>
    <n v="0.1006176961602671"/>
    <n v="9.938609590177533"/>
    <n v="0.1428571428571428"/>
    <n v="16.5"/>
    <s v="INR"/>
    <s v="India"/>
    <m/>
    <n v="1"/>
    <n v="357.46"/>
    <s v="Profitable"/>
    <n v="599"/>
    <n v="216"/>
    <n v="144"/>
    <n v="0.3989983305509182"/>
  </r>
  <r>
    <d v="2026-09-04T00:00:00"/>
    <x v="4"/>
    <s v="Face Care"/>
    <s v="Enabled"/>
    <s v="AG | Vitamin C Serum"/>
    <s v="Sponsored Products"/>
    <s v="vit c face serum"/>
    <x v="1"/>
    <x v="222"/>
    <s v="SKN-001"/>
    <x v="2"/>
    <n v="461"/>
    <n v="1"/>
    <n v="0.002169197396963124"/>
    <n v="8.02"/>
    <n v="8.02"/>
    <n v="599"/>
    <n v="1"/>
    <n v="1"/>
    <n v="0.0133889816360601"/>
    <n v="74.68827930174564"/>
    <n v="1"/>
    <n v="13"/>
    <s v="INR"/>
    <s v="India"/>
    <m/>
    <n v="1"/>
    <n v="230.98"/>
    <s v="Profitable"/>
    <n v="599"/>
    <n v="216"/>
    <n v="144"/>
    <n v="0.3989983305509182"/>
  </r>
  <r>
    <d v="2026-09-04T00:00:00"/>
    <x v="4"/>
    <s v="Face Care"/>
    <s v="Enabled"/>
    <s v="AG | Vitamin C Serum"/>
    <s v="Sponsored Products"/>
    <s v="vit c face serum"/>
    <x v="1"/>
    <x v="23"/>
    <s v="SKN-001"/>
    <x v="1"/>
    <n v="570"/>
    <n v="1"/>
    <n v="0.001754385964912281"/>
    <n v="7.51"/>
    <n v="7.51"/>
    <n v="0"/>
    <n v="0"/>
    <n v="0"/>
    <s v=""/>
    <n v="0"/>
    <n v="0"/>
    <n v="14"/>
    <s v="INR"/>
    <s v="India"/>
    <m/>
    <n v="1"/>
    <n v="-7.51"/>
    <s v="No Sales"/>
    <n v="599"/>
    <n v="216"/>
    <n v="144"/>
    <n v="0.3989983305509182"/>
  </r>
  <r>
    <d v="2026-09-04T00:00:00"/>
    <x v="4"/>
    <s v="Face Care"/>
    <s v="Enabled"/>
    <s v="AG | Vitamin C Serum"/>
    <s v="Sponsored Products"/>
    <s v="vitamin c serum"/>
    <x v="1"/>
    <x v="223"/>
    <s v="SKN-001"/>
    <x v="1"/>
    <n v="314"/>
    <n v="1"/>
    <n v="0.003184713375796179"/>
    <n v="13.89"/>
    <n v="13.89"/>
    <n v="0"/>
    <n v="0"/>
    <n v="0"/>
    <s v=""/>
    <n v="0"/>
    <n v="0"/>
    <n v="18.5"/>
    <s v="INR"/>
    <s v="India"/>
    <m/>
    <n v="1"/>
    <n v="-13.89"/>
    <s v="No Sales"/>
    <n v="599"/>
    <n v="216"/>
    <n v="144"/>
    <n v="0.3989983305509182"/>
  </r>
  <r>
    <d v="2026-09-04T00:00:00"/>
    <x v="4"/>
    <s v="Face Care"/>
    <s v="Enabled"/>
    <s v="AG | Vitamin C Serum"/>
    <s v="Sponsored Products"/>
    <s v="vitamin c serum"/>
    <x v="1"/>
    <x v="224"/>
    <s v="SKN-001"/>
    <x v="0"/>
    <n v="763"/>
    <n v="11"/>
    <n v="0.01441677588466579"/>
    <n v="12.26"/>
    <n v="134.86"/>
    <n v="0"/>
    <n v="0"/>
    <n v="0"/>
    <s v=""/>
    <n v="0"/>
    <n v="0"/>
    <n v="13"/>
    <s v="INR"/>
    <s v="India"/>
    <m/>
    <n v="1"/>
    <n v="-134.86"/>
    <s v="No Sales"/>
    <n v="599"/>
    <n v="216"/>
    <n v="144"/>
    <n v="0.3989983305509182"/>
  </r>
  <r>
    <d v="2026-09-04T00:00:00"/>
    <x v="4"/>
    <s v="Face Care"/>
    <s v="Enabled"/>
    <s v="AG | Vitamin C Serum"/>
    <s v="Sponsored Products"/>
    <s v="vit c face serum"/>
    <x v="1"/>
    <x v="204"/>
    <s v="SKN-001"/>
    <x v="0"/>
    <n v="372"/>
    <n v="5"/>
    <n v="0.01344086021505376"/>
    <n v="17.27"/>
    <n v="86.34999999999999"/>
    <n v="0"/>
    <n v="0"/>
    <n v="0"/>
    <s v=""/>
    <n v="0"/>
    <n v="0"/>
    <n v="18.5"/>
    <s v="INR"/>
    <s v="India"/>
    <m/>
    <n v="1"/>
    <n v="-86.34999999999999"/>
    <s v="No Sales"/>
    <n v="599"/>
    <n v="216"/>
    <n v="144"/>
    <n v="0.3989983305509182"/>
  </r>
  <r>
    <d v="2026-09-04T00:00:00"/>
    <x v="4"/>
    <s v="Face Care"/>
    <s v="Enabled"/>
    <s v="AG | Niacinamide Serum"/>
    <s v="Sponsored Products"/>
    <s v="niacinamide 10% serum"/>
    <x v="1"/>
    <x v="205"/>
    <s v="SKN-002"/>
    <x v="1"/>
    <n v="65"/>
    <n v="0"/>
    <n v="0"/>
    <s v=""/>
    <n v="0"/>
    <n v="0"/>
    <n v="0"/>
    <n v="0"/>
    <s v=""/>
    <s v=""/>
    <s v=""/>
    <n v="13"/>
    <s v="INR"/>
    <s v="India"/>
    <m/>
    <n v="1"/>
    <n v="0"/>
    <s v="No Spend"/>
    <n v="549"/>
    <n v="192"/>
    <n v="139"/>
    <n v="0.3970856102003643"/>
  </r>
  <r>
    <d v="2026-09-04T00:00:00"/>
    <x v="4"/>
    <s v="Face Care"/>
    <s v="Enabled"/>
    <s v="AG | Niacinamide Serum"/>
    <s v="Sponsored Products"/>
    <s v="niacinamide serum"/>
    <x v="1"/>
    <x v="53"/>
    <s v="SKN-002"/>
    <x v="2"/>
    <n v="614"/>
    <n v="3"/>
    <n v="0.004885993485342019"/>
    <n v="10.85"/>
    <n v="32.55"/>
    <n v="0"/>
    <n v="0"/>
    <n v="0"/>
    <s v=""/>
    <n v="0"/>
    <n v="0"/>
    <n v="15.5"/>
    <s v="INR"/>
    <s v="India"/>
    <m/>
    <n v="1"/>
    <n v="-32.55"/>
    <s v="No Sales"/>
    <n v="549"/>
    <n v="192"/>
    <n v="139"/>
    <n v="0.3970856102003643"/>
  </r>
  <r>
    <d v="2026-09-04T00:00:00"/>
    <x v="4"/>
    <s v="Face Care"/>
    <s v="Enabled"/>
    <s v="AG | Niacinamide Serum"/>
    <s v="Sponsored Products"/>
    <s v="niacinamide serum"/>
    <x v="1"/>
    <x v="219"/>
    <s v="SKN-002"/>
    <x v="0"/>
    <n v="400"/>
    <n v="2"/>
    <n v="0.005"/>
    <n v="13.77"/>
    <n v="27.54"/>
    <n v="0"/>
    <n v="0"/>
    <n v="0"/>
    <s v=""/>
    <n v="0"/>
    <n v="0"/>
    <n v="14.5"/>
    <s v="INR"/>
    <s v="India"/>
    <m/>
    <n v="1"/>
    <n v="-27.54"/>
    <s v="No Sales"/>
    <n v="549"/>
    <n v="192"/>
    <n v="139"/>
    <n v="0.3970856102003643"/>
  </r>
  <r>
    <d v="2026-09-04T00:00:00"/>
    <x v="4"/>
    <s v="Face Care"/>
    <s v="Enabled"/>
    <s v="AG | Niacinamide Serum"/>
    <s v="Sponsored Products"/>
    <s v="niacinamide serum"/>
    <x v="1"/>
    <x v="1"/>
    <s v="SKN-002"/>
    <x v="1"/>
    <n v="332"/>
    <n v="2"/>
    <n v="0.006024096385542169"/>
    <n v="6.28"/>
    <n v="12.56"/>
    <n v="0"/>
    <n v="0"/>
    <n v="0"/>
    <s v=""/>
    <n v="0"/>
    <n v="0"/>
    <n v="12"/>
    <s v="INR"/>
    <s v="India"/>
    <m/>
    <n v="1"/>
    <n v="-12.56"/>
    <s v="No Sales"/>
    <n v="549"/>
    <n v="192"/>
    <n v="139"/>
    <n v="0.3970856102003643"/>
  </r>
  <r>
    <d v="2026-09-04T00:00:00"/>
    <x v="4"/>
    <s v="Face Care"/>
    <s v="Enabled"/>
    <s v="AG | Niacinamide Serum"/>
    <s v="Sponsored Products"/>
    <s v="niacinamide serum"/>
    <x v="1"/>
    <x v="27"/>
    <s v="SKN-002"/>
    <x v="2"/>
    <n v="1824"/>
    <n v="14"/>
    <n v="0.007675438596491228"/>
    <n v="9.33"/>
    <n v="130.62"/>
    <n v="0"/>
    <n v="0"/>
    <n v="0"/>
    <s v=""/>
    <n v="0"/>
    <n v="0"/>
    <n v="16.5"/>
    <s v="INR"/>
    <s v="India"/>
    <m/>
    <n v="1"/>
    <n v="-130.62"/>
    <s v="No Sales"/>
    <n v="549"/>
    <n v="192"/>
    <n v="139"/>
    <n v="0.3970856102003643"/>
  </r>
  <r>
    <d v="2026-09-04T00:00:00"/>
    <x v="4"/>
    <s v="Face Care"/>
    <s v="Enabled"/>
    <s v="AG | Hyaluronic Acid Serum"/>
    <s v="Sponsored Products"/>
    <s v="hyaluronic acid serum"/>
    <x v="1"/>
    <x v="172"/>
    <s v="SKN-003"/>
    <x v="0"/>
    <n v="155"/>
    <n v="1"/>
    <n v="0.006451612903225806"/>
    <n v="13"/>
    <n v="13"/>
    <n v="0"/>
    <n v="0"/>
    <n v="0"/>
    <s v=""/>
    <n v="0"/>
    <n v="0"/>
    <n v="13"/>
    <s v="INR"/>
    <s v="India"/>
    <m/>
    <n v="1"/>
    <n v="-13"/>
    <s v="No Sales"/>
    <n v="649"/>
    <n v="234"/>
    <n v="148"/>
    <n v="0.4114021571648691"/>
  </r>
  <r>
    <d v="2026-09-04T00:00:00"/>
    <x v="4"/>
    <s v="Face Care"/>
    <s v="Enabled"/>
    <s v="AG | Hyaluronic Acid Serum"/>
    <s v="Sponsored Products"/>
    <s v="hyaluronic acid serum"/>
    <x v="1"/>
    <x v="225"/>
    <s v="SKN-003"/>
    <x v="1"/>
    <n v="215"/>
    <n v="1"/>
    <n v="0.004651162790697674"/>
    <n v="10.58"/>
    <n v="10.58"/>
    <n v="0"/>
    <n v="0"/>
    <n v="0"/>
    <s v=""/>
    <n v="0"/>
    <n v="0"/>
    <n v="18.5"/>
    <s v="INR"/>
    <s v="India"/>
    <m/>
    <n v="1"/>
    <n v="-10.58"/>
    <s v="No Sales"/>
    <n v="649"/>
    <n v="234"/>
    <n v="148"/>
    <n v="0.4114021571648691"/>
  </r>
  <r>
    <d v="2026-09-04T00:00:00"/>
    <x v="5"/>
    <s v="Face Care"/>
    <s v="Enabled"/>
    <s v="AG | Sunscreen Spf 50"/>
    <s v="Sponsored Products"/>
    <s v="sunscreen spf 50"/>
    <x v="3"/>
    <x v="226"/>
    <s v="SKN-006"/>
    <x v="2"/>
    <n v="109"/>
    <n v="0"/>
    <n v="0"/>
    <s v=""/>
    <n v="0"/>
    <n v="0"/>
    <n v="0"/>
    <n v="0"/>
    <s v=""/>
    <s v=""/>
    <s v=""/>
    <n v="12.5"/>
    <s v="INR"/>
    <s v="India"/>
    <m/>
    <n v="1"/>
    <n v="0"/>
    <s v="No Spend"/>
    <n v="449"/>
    <n v="162"/>
    <n v="130"/>
    <n v="0.3496659242761693"/>
  </r>
  <r>
    <d v="2026-09-04T00:00:00"/>
    <x v="5"/>
    <s v="Face Care"/>
    <s v="Enabled"/>
    <s v="AG | Tinted Sunscreen"/>
    <s v="Sponsored Products"/>
    <s v="tinted sunscreen spf 40"/>
    <x v="3"/>
    <x v="227"/>
    <s v="SKN-007"/>
    <x v="2"/>
    <n v="233"/>
    <n v="0"/>
    <n v="0"/>
    <s v=""/>
    <n v="0"/>
    <n v="0"/>
    <n v="0"/>
    <n v="0"/>
    <s v=""/>
    <s v=""/>
    <s v=""/>
    <n v="15.5"/>
    <s v="INR"/>
    <s v="India"/>
    <m/>
    <n v="1"/>
    <n v="0"/>
    <s v="No Spend"/>
    <n v="549"/>
    <n v="203"/>
    <n v="139"/>
    <n v="0.3770491803278688"/>
  </r>
  <r>
    <d v="2026-09-04T00:00:00"/>
    <x v="5"/>
    <s v="Face Care"/>
    <s v="Enabled"/>
    <s v="AG | Tinted Sunscreen"/>
    <s v="Sponsored Products"/>
    <s v="tinted sunscreen"/>
    <x v="3"/>
    <x v="228"/>
    <s v="SKN-007"/>
    <x v="2"/>
    <n v="242"/>
    <n v="2"/>
    <n v="0.008264462809917356"/>
    <n v="10.35"/>
    <n v="20.7"/>
    <n v="0"/>
    <n v="0"/>
    <n v="0"/>
    <s v=""/>
    <n v="0"/>
    <n v="0"/>
    <n v="14.5"/>
    <s v="INR"/>
    <s v="India"/>
    <m/>
    <n v="1"/>
    <n v="-20.7"/>
    <s v="No Sales"/>
    <n v="549"/>
    <n v="203"/>
    <n v="139"/>
    <n v="0.3770491803278688"/>
  </r>
  <r>
    <d v="2026-09-04T00:00:00"/>
    <x v="5"/>
    <s v="Face Care"/>
    <s v="Enabled"/>
    <s v="AG | Tinted Sunscreen"/>
    <s v="Sponsored Products"/>
    <s v="tinted sunscreen spf 40"/>
    <x v="3"/>
    <x v="115"/>
    <s v="SKN-007"/>
    <x v="2"/>
    <n v="529"/>
    <n v="2"/>
    <n v="0.003780718336483932"/>
    <n v="10.77"/>
    <n v="21.54"/>
    <n v="0"/>
    <n v="0"/>
    <n v="0"/>
    <s v=""/>
    <n v="0"/>
    <n v="0"/>
    <n v="17.5"/>
    <s v="INR"/>
    <s v="India"/>
    <m/>
    <n v="1"/>
    <n v="-21.54"/>
    <s v="No Sales"/>
    <n v="549"/>
    <n v="203"/>
    <n v="139"/>
    <n v="0.3770491803278688"/>
  </r>
  <r>
    <d v="2026-09-04T00:00:00"/>
    <x v="5"/>
    <s v="Face Care"/>
    <s v="Enabled"/>
    <s v="AG | Tinted Sunscreen"/>
    <s v="Sponsored Products"/>
    <s v="tinted sunscreen"/>
    <x v="3"/>
    <x v="229"/>
    <s v="SKN-007"/>
    <x v="1"/>
    <n v="425"/>
    <n v="4"/>
    <n v="0.009411764705882352"/>
    <n v="8.029999999999999"/>
    <n v="32.12"/>
    <n v="0"/>
    <n v="0"/>
    <n v="0"/>
    <s v=""/>
    <n v="0"/>
    <n v="0"/>
    <n v="15"/>
    <s v="INR"/>
    <s v="India"/>
    <m/>
    <n v="1"/>
    <n v="-32.12"/>
    <s v="No Sales"/>
    <n v="549"/>
    <n v="203"/>
    <n v="139"/>
    <n v="0.3770491803278688"/>
  </r>
  <r>
    <d v="2026-09-04T00:00:00"/>
    <x v="5"/>
    <s v="Face Care"/>
    <s v="Enabled"/>
    <s v="AG | Tinted Sunscreen"/>
    <s v="Sponsored Products"/>
    <s v="tinted sunscreen spf 40"/>
    <x v="3"/>
    <x v="230"/>
    <s v="SKN-007"/>
    <x v="2"/>
    <n v="259"/>
    <n v="1"/>
    <n v="0.003861003861003861"/>
    <n v="10.82"/>
    <n v="10.82"/>
    <n v="0"/>
    <n v="0"/>
    <n v="0"/>
    <s v=""/>
    <n v="0"/>
    <n v="0"/>
    <n v="13"/>
    <s v="INR"/>
    <s v="India"/>
    <m/>
    <n v="1"/>
    <n v="-10.82"/>
    <s v="No Sales"/>
    <n v="549"/>
    <n v="203"/>
    <n v="139"/>
    <n v="0.3770491803278688"/>
  </r>
  <r>
    <d v="2026-09-04T00:00:00"/>
    <x v="5"/>
    <s v="Face Care"/>
    <s v="Enabled"/>
    <s v="AG | Tinted Sunscreen"/>
    <s v="Sponsored Products"/>
    <s v="tinted sunscreen spf 40"/>
    <x v="3"/>
    <x v="231"/>
    <s v="SKN-007"/>
    <x v="1"/>
    <n v="463"/>
    <n v="4"/>
    <n v="0.008639308855291577"/>
    <n v="9.19"/>
    <n v="36.76"/>
    <n v="549"/>
    <n v="1"/>
    <n v="1"/>
    <n v="0.06695810564663024"/>
    <n v="14.93471164309032"/>
    <n v="0.25"/>
    <n v="13"/>
    <s v="INR"/>
    <s v="India"/>
    <m/>
    <n v="1"/>
    <n v="170.24"/>
    <s v="Profitable"/>
    <n v="549"/>
    <n v="203"/>
    <n v="139"/>
    <n v="0.3770491803278688"/>
  </r>
  <r>
    <d v="2026-09-04T00:00:00"/>
    <x v="5"/>
    <s v="Face Care"/>
    <s v="Enabled"/>
    <s v="AG | Tinted Sunscreen"/>
    <s v="Sponsored Products"/>
    <s v="tinted sunscreen"/>
    <x v="3"/>
    <x v="232"/>
    <s v="SKN-007"/>
    <x v="1"/>
    <n v="1118"/>
    <n v="8"/>
    <n v="0.007155635062611807"/>
    <n v="14.47"/>
    <n v="115.76"/>
    <n v="0"/>
    <n v="0"/>
    <n v="0"/>
    <s v=""/>
    <n v="0"/>
    <n v="0"/>
    <n v="19"/>
    <s v="INR"/>
    <s v="India"/>
    <m/>
    <n v="1"/>
    <n v="-115.76"/>
    <s v="No Sales"/>
    <n v="549"/>
    <n v="203"/>
    <n v="139"/>
    <n v="0.3770491803278688"/>
  </r>
  <r>
    <d v="2026-09-04T00:00:00"/>
    <x v="6"/>
    <s v="Face Care"/>
    <s v="Enabled"/>
    <s v="AG | Gel Moisturizer"/>
    <s v="Sponsored Products"/>
    <s v="gel moisturizer"/>
    <x v="1"/>
    <x v="233"/>
    <s v="SKN-005"/>
    <x v="2"/>
    <n v="1053"/>
    <n v="3"/>
    <n v="0.002849002849002849"/>
    <n v="8.970000000000001"/>
    <n v="26.91"/>
    <n v="0"/>
    <n v="0"/>
    <n v="0"/>
    <s v=""/>
    <n v="0"/>
    <n v="0"/>
    <n v="12.5"/>
    <s v="INR"/>
    <s v="India"/>
    <m/>
    <n v="1"/>
    <n v="-26.91"/>
    <s v="No Sales"/>
    <n v="399"/>
    <n v="148"/>
    <n v="126"/>
    <n v="0.3132832080200501"/>
  </r>
  <r>
    <d v="2026-09-04T00:00:00"/>
    <x v="6"/>
    <s v="Face Care"/>
    <s v="Enabled"/>
    <s v="AG | Face Wash"/>
    <s v="Sponsored Products"/>
    <s v="foaming face wash"/>
    <x v="1"/>
    <x v="234"/>
    <s v="SKN-008"/>
    <x v="0"/>
    <n v="105"/>
    <n v="5"/>
    <n v="0.04761904761904762"/>
    <n v="7.31"/>
    <n v="36.55"/>
    <n v="0"/>
    <n v="0"/>
    <n v="0"/>
    <s v=""/>
    <n v="0"/>
    <n v="0"/>
    <n v="8.5"/>
    <s v="INR"/>
    <s v="India"/>
    <m/>
    <n v="1"/>
    <n v="-36.55"/>
    <s v="No Sales"/>
    <n v="299"/>
    <n v="114"/>
    <n v="107"/>
    <n v="0.2608695652173913"/>
  </r>
  <r>
    <d v="2026-09-04T00:00:00"/>
    <x v="6"/>
    <s v="Face Care"/>
    <s v="Enabled"/>
    <s v="AG | Face Wash"/>
    <s v="Sponsored Products"/>
    <s v="face wash"/>
    <x v="1"/>
    <x v="235"/>
    <s v="SKN-008"/>
    <x v="1"/>
    <n v="369"/>
    <n v="1"/>
    <n v="0.002710027100271003"/>
    <n v="4.8"/>
    <n v="4.8"/>
    <n v="0"/>
    <n v="0"/>
    <n v="0"/>
    <s v=""/>
    <n v="0"/>
    <n v="0"/>
    <n v="7.5"/>
    <s v="INR"/>
    <s v="India"/>
    <m/>
    <n v="1"/>
    <n v="-4.8"/>
    <s v="No Sales"/>
    <n v="299"/>
    <n v="114"/>
    <n v="107"/>
    <n v="0.2608695652173913"/>
  </r>
  <r>
    <d v="2026-09-04T00:00:00"/>
    <x v="6"/>
    <s v="Face Care"/>
    <s v="Enabled"/>
    <s v="AG | Face Wash"/>
    <s v="Sponsored Products"/>
    <s v="foaming face wash"/>
    <x v="1"/>
    <x v="121"/>
    <s v="SKN-008"/>
    <x v="0"/>
    <n v="252"/>
    <n v="3"/>
    <n v="0.0119047619047619"/>
    <n v="9"/>
    <n v="27"/>
    <n v="0"/>
    <n v="0"/>
    <n v="0"/>
    <s v=""/>
    <n v="0"/>
    <n v="0"/>
    <n v="9"/>
    <s v="INR"/>
    <s v="India"/>
    <m/>
    <n v="1"/>
    <n v="-27"/>
    <s v="No Sales"/>
    <n v="299"/>
    <n v="114"/>
    <n v="107"/>
    <n v="0.2608695652173913"/>
  </r>
  <r>
    <d v="2026-09-04T00:00:00"/>
    <x v="6"/>
    <s v="Face Care"/>
    <s v="Enabled"/>
    <s v="AG | Face Wash"/>
    <s v="Sponsored Products"/>
    <s v="face wash"/>
    <x v="1"/>
    <x v="236"/>
    <s v="SKN-008"/>
    <x v="0"/>
    <n v="233"/>
    <n v="3"/>
    <n v="0.0128755364806867"/>
    <n v="6.45"/>
    <n v="19.35"/>
    <n v="299"/>
    <n v="1"/>
    <n v="1"/>
    <n v="0.06471571906354516"/>
    <n v="15.45219638242894"/>
    <n v="0.3333333333333333"/>
    <n v="8"/>
    <s v="INR"/>
    <s v="India"/>
    <m/>
    <n v="1"/>
    <n v="58.65"/>
    <s v="Profitable"/>
    <n v="299"/>
    <n v="114"/>
    <n v="107"/>
    <n v="0.2608695652173913"/>
  </r>
  <r>
    <d v="2026-09-04T00:00:00"/>
    <x v="6"/>
    <s v="Face Care"/>
    <s v="Enabled"/>
    <s v="AG | Salicylic Acid Face Wash"/>
    <s v="Sponsored Products"/>
    <s v="salicylic acid face wash"/>
    <x v="1"/>
    <x v="123"/>
    <s v="SKN-009"/>
    <x v="0"/>
    <n v="2562"/>
    <n v="24"/>
    <n v="0.00936768149882904"/>
    <n v="5.5"/>
    <n v="132"/>
    <n v="1395"/>
    <n v="4"/>
    <n v="5"/>
    <n v="0.09462365591397849"/>
    <n v="10.56818181818182"/>
    <n v="0.1666666666666667"/>
    <n v="5.5"/>
    <s v="INR"/>
    <s v="India"/>
    <m/>
    <n v="1"/>
    <n v="208"/>
    <s v="Profitable"/>
    <n v="279"/>
    <n v="106"/>
    <n v="105"/>
    <n v="0.2437275985663082"/>
  </r>
  <r>
    <d v="2026-09-04T00:00:00"/>
    <x v="6"/>
    <s v="Face Care"/>
    <s v="Enabled"/>
    <s v="AG | Salicylic Acid Face Wash"/>
    <s v="Sponsored Products"/>
    <s v="acne face wash"/>
    <x v="1"/>
    <x v="49"/>
    <s v="SKN-009"/>
    <x v="2"/>
    <n v="287"/>
    <n v="0"/>
    <n v="0"/>
    <s v=""/>
    <n v="0"/>
    <n v="0"/>
    <n v="0"/>
    <n v="0"/>
    <s v=""/>
    <s v=""/>
    <s v=""/>
    <n v="5.5"/>
    <s v="INR"/>
    <s v="India"/>
    <m/>
    <n v="1"/>
    <n v="0"/>
    <s v="No Spend"/>
    <n v="279"/>
    <n v="106"/>
    <n v="105"/>
    <n v="0.2437275985663082"/>
  </r>
  <r>
    <d v="2026-09-04T00:00:00"/>
    <x v="6"/>
    <s v="Face Care"/>
    <s v="Enabled"/>
    <s v="AG | Salicylic Acid Face Wash"/>
    <s v="Sponsored Products"/>
    <s v="acne face wash"/>
    <x v="1"/>
    <x v="237"/>
    <s v="SKN-009"/>
    <x v="2"/>
    <n v="173"/>
    <n v="0"/>
    <n v="0"/>
    <s v=""/>
    <n v="0"/>
    <n v="0"/>
    <n v="0"/>
    <n v="0"/>
    <s v=""/>
    <s v=""/>
    <s v=""/>
    <n v="6.5"/>
    <s v="INR"/>
    <s v="India"/>
    <m/>
    <n v="1"/>
    <n v="0"/>
    <s v="No Spend"/>
    <n v="279"/>
    <n v="106"/>
    <n v="105"/>
    <n v="0.2437275985663082"/>
  </r>
  <r>
    <d v="2026-09-04T00:00:00"/>
    <x v="6"/>
    <s v="Face Care"/>
    <s v="Enabled"/>
    <s v="AG | Salicylic Acid Face Wash"/>
    <s v="Sponsored Products"/>
    <s v="acne face wash"/>
    <x v="1"/>
    <x v="238"/>
    <s v="SKN-009"/>
    <x v="0"/>
    <n v="210"/>
    <n v="0"/>
    <n v="0"/>
    <s v=""/>
    <n v="0"/>
    <n v="0"/>
    <n v="0"/>
    <n v="0"/>
    <s v=""/>
    <s v=""/>
    <s v=""/>
    <n v="8.5"/>
    <s v="INR"/>
    <s v="India"/>
    <m/>
    <n v="1"/>
    <n v="0"/>
    <s v="No Spend"/>
    <n v="279"/>
    <n v="106"/>
    <n v="105"/>
    <n v="0.2437275985663082"/>
  </r>
  <r>
    <d v="2026-09-04T00:00:00"/>
    <x v="6"/>
    <s v="Face Care"/>
    <s v="Enabled"/>
    <s v="AG | Salicylic Acid Face Wash"/>
    <s v="Sponsored Products"/>
    <s v="salicylic acid face wash"/>
    <x v="1"/>
    <x v="239"/>
    <s v="SKN-009"/>
    <x v="2"/>
    <n v="212"/>
    <n v="1"/>
    <n v="0.004716981132075472"/>
    <n v="3.03"/>
    <n v="3.03"/>
    <n v="0"/>
    <n v="0"/>
    <n v="0"/>
    <s v=""/>
    <n v="0"/>
    <n v="0"/>
    <n v="5"/>
    <s v="INR"/>
    <s v="India"/>
    <m/>
    <n v="1"/>
    <n v="-3.03"/>
    <s v="No Sales"/>
    <n v="279"/>
    <n v="106"/>
    <n v="105"/>
    <n v="0.2437275985663082"/>
  </r>
  <r>
    <d v="2026-09-04T00:00:00"/>
    <x v="6"/>
    <s v="Face Care"/>
    <s v="Enabled"/>
    <s v="AG | Rose Water Toner"/>
    <s v="Sponsored Products"/>
    <s v="rose water toner"/>
    <x v="1"/>
    <x v="240"/>
    <s v="SKN-010"/>
    <x v="0"/>
    <n v="346"/>
    <n v="3"/>
    <n v="0.008670520231213872"/>
    <n v="5.5"/>
    <n v="16.5"/>
    <n v="0"/>
    <n v="0"/>
    <n v="0"/>
    <s v=""/>
    <n v="0"/>
    <n v="0"/>
    <n v="5.5"/>
    <s v="INR"/>
    <s v="India"/>
    <m/>
    <n v="1"/>
    <n v="-16.5"/>
    <s v="No Sales"/>
    <n v="249"/>
    <n v="100"/>
    <n v="102"/>
    <n v="0.1887550200803213"/>
  </r>
  <r>
    <d v="2026-09-04T00:00:00"/>
    <x v="6"/>
    <s v="Face Care"/>
    <s v="Enabled"/>
    <s v="AG | Rose Water Toner"/>
    <s v="Sponsored Products"/>
    <s v="rose water toner"/>
    <x v="1"/>
    <x v="161"/>
    <s v="SKN-010"/>
    <x v="1"/>
    <n v="114"/>
    <n v="3"/>
    <n v="0.02631578947368421"/>
    <n v="5.8"/>
    <n v="17.4"/>
    <n v="0"/>
    <n v="0"/>
    <n v="0"/>
    <s v=""/>
    <n v="0"/>
    <n v="0"/>
    <n v="7.5"/>
    <s v="INR"/>
    <s v="India"/>
    <m/>
    <n v="1"/>
    <n v="-17.4"/>
    <s v="No Sales"/>
    <n v="249"/>
    <n v="100"/>
    <n v="102"/>
    <n v="0.1887550200803213"/>
  </r>
  <r>
    <d v="2026-09-04T00:00:00"/>
    <x v="6"/>
    <s v="Face Care"/>
    <s v="Enabled"/>
    <s v="AG | Rose Water Toner"/>
    <s v="Sponsored Products"/>
    <s v="rose water toner"/>
    <x v="1"/>
    <x v="182"/>
    <s v="SKN-010"/>
    <x v="2"/>
    <n v="242"/>
    <n v="1"/>
    <n v="0.004132231404958678"/>
    <n v="5.98"/>
    <n v="5.98"/>
    <n v="0"/>
    <n v="0"/>
    <n v="0"/>
    <s v=""/>
    <n v="0"/>
    <n v="0"/>
    <n v="7"/>
    <s v="INR"/>
    <s v="India"/>
    <m/>
    <n v="1"/>
    <n v="-5.98"/>
    <s v="No Sales"/>
    <n v="249"/>
    <n v="100"/>
    <n v="102"/>
    <n v="0.1887550200803213"/>
  </r>
  <r>
    <d v="2026-09-04T00:00:00"/>
    <x v="6"/>
    <s v="Face Care"/>
    <s v="Enabled"/>
    <s v="AG | Sheet Mask"/>
    <s v="Sponsored Products"/>
    <s v="sheet mask"/>
    <x v="1"/>
    <x v="241"/>
    <s v="SKN-014"/>
    <x v="1"/>
    <n v="672"/>
    <n v="3"/>
    <n v="0.004464285714285714"/>
    <n v="5.98"/>
    <n v="17.94"/>
    <n v="0"/>
    <n v="0"/>
    <n v="0"/>
    <s v=""/>
    <n v="0"/>
    <n v="0"/>
    <n v="9"/>
    <s v="INR"/>
    <s v="India"/>
    <m/>
    <n v="1"/>
    <n v="-17.94"/>
    <s v="No Sales"/>
    <n v="349"/>
    <n v="133"/>
    <n v="111"/>
    <n v="0.3008595988538682"/>
  </r>
  <r>
    <d v="2026-09-04T00:00:00"/>
    <x v="8"/>
    <s v="Body &amp; Hair"/>
    <s v="Enabled"/>
    <s v="AG | Onion Hair Oil"/>
    <s v="Sponsored Products"/>
    <s v="hair oil"/>
    <x v="3"/>
    <x v="18"/>
    <s v="SKN-021"/>
    <x v="2"/>
    <n v="2178"/>
    <n v="15"/>
    <n v="0.006887052341597796"/>
    <n v="9.529999999999999"/>
    <n v="142.95"/>
    <n v="399"/>
    <n v="1"/>
    <n v="1"/>
    <n v="0.3582706766917293"/>
    <n v="2.791185729275971"/>
    <n v="0.06666666666666667"/>
    <n v="13.5"/>
    <s v="INR"/>
    <s v="India"/>
    <s v="see seller email"/>
    <n v="1"/>
    <n v="-17.94999999999999"/>
    <s v="Losing"/>
    <n v="399"/>
    <n v="148"/>
    <n v="126"/>
    <n v="0.3132832080200501"/>
  </r>
  <r>
    <d v="2026-09-04T00:00:00"/>
    <x v="8"/>
    <s v="Body &amp; Hair"/>
    <s v="Enabled"/>
    <s v="AG | Onion Hair Oil"/>
    <s v="Sponsored Products"/>
    <s v="onion hair oil"/>
    <x v="3"/>
    <x v="19"/>
    <s v="SKN-021"/>
    <x v="1"/>
    <n v="466"/>
    <n v="2"/>
    <n v="0.004291845493562232"/>
    <n v="6.83"/>
    <n v="13.66"/>
    <n v="399"/>
    <n v="1"/>
    <n v="1"/>
    <n v="0.03423558897243108"/>
    <n v="29.20937042459736"/>
    <n v="0.5"/>
    <n v="9"/>
    <s v="INR"/>
    <s v="India"/>
    <m/>
    <n v="1"/>
    <n v="111.34"/>
    <s v="Profitable"/>
    <n v="399"/>
    <n v="148"/>
    <n v="126"/>
    <n v="0.3132832080200501"/>
  </r>
  <r>
    <d v="2026-09-04T00:00:00"/>
    <x v="8"/>
    <s v="Body &amp; Hair"/>
    <s v="Enabled"/>
    <s v="AG | Onion Hair Oil"/>
    <s v="Sponsored Products"/>
    <s v="hair oil"/>
    <x v="3"/>
    <x v="242"/>
    <s v="SKN-021"/>
    <x v="0"/>
    <n v="169"/>
    <n v="3"/>
    <n v="0.01775147928994083"/>
    <n v="8.34"/>
    <n v="25.02"/>
    <n v="0"/>
    <n v="0"/>
    <n v="0"/>
    <s v=""/>
    <n v="0"/>
    <n v="0"/>
    <n v="8.5"/>
    <s v="INR"/>
    <s v="India"/>
    <m/>
    <n v="1"/>
    <n v="-25.02"/>
    <s v="No Sales"/>
    <n v="399"/>
    <n v="148"/>
    <n v="126"/>
    <n v="0.3132832080200501"/>
  </r>
  <r>
    <d v="2026-09-04T00:00:00"/>
    <x v="8"/>
    <s v="Body &amp; Hair"/>
    <s v="Enabled"/>
    <s v="AG | Onion Hair Oil"/>
    <s v="Sponsored Products"/>
    <s v="onion hair oil"/>
    <x v="3"/>
    <x v="21"/>
    <s v="SKN-021"/>
    <x v="2"/>
    <n v="1030"/>
    <n v="4"/>
    <n v="0.003883495145631068"/>
    <n v="8.24"/>
    <n v="32.96"/>
    <n v="0"/>
    <n v="0"/>
    <n v="0"/>
    <s v=""/>
    <n v="0"/>
    <n v="0"/>
    <n v="10.5"/>
    <s v="INR"/>
    <s v="India"/>
    <m/>
    <n v="1"/>
    <n v="-32.96"/>
    <s v="No Sales"/>
    <n v="399"/>
    <n v="148"/>
    <n v="126"/>
    <n v="0.3132832080200501"/>
  </r>
  <r>
    <d v="2026-09-04T00:00:00"/>
    <x v="8"/>
    <s v="Body &amp; Hair"/>
    <s v="Enabled"/>
    <s v="AG | Anti Dandruff Shampoo"/>
    <s v="Sponsored Products"/>
    <s v="dandruff shampoo"/>
    <x v="3"/>
    <x v="186"/>
    <s v="SKN-022"/>
    <x v="0"/>
    <n v="214"/>
    <n v="3"/>
    <n v="0.01401869158878505"/>
    <n v="13"/>
    <n v="39"/>
    <n v="0"/>
    <n v="0"/>
    <n v="0"/>
    <s v=""/>
    <n v="0"/>
    <n v="0"/>
    <n v="13"/>
    <s v="INR"/>
    <s v="India"/>
    <m/>
    <n v="1"/>
    <n v="-39"/>
    <s v="No Sales"/>
    <n v="429"/>
    <n v="159"/>
    <n v="139"/>
    <n v="0.3053613053613053"/>
  </r>
  <r>
    <d v="2026-09-04T00:00:00"/>
    <x v="8"/>
    <s v="Body &amp; Hair"/>
    <s v="Enabled"/>
    <s v="AG | Anti Dandruff Shampoo"/>
    <s v="Sponsored Products"/>
    <s v="anti dandruff shampoo"/>
    <x v="3"/>
    <x v="243"/>
    <s v="SKN-022"/>
    <x v="1"/>
    <n v="446"/>
    <n v="3"/>
    <n v="0.006726457399103139"/>
    <n v="8.1"/>
    <n v="24.3"/>
    <n v="0"/>
    <n v="0"/>
    <n v="0"/>
    <s v=""/>
    <n v="0"/>
    <n v="0"/>
    <n v="11"/>
    <s v="INR"/>
    <s v="India"/>
    <m/>
    <n v="1"/>
    <n v="-24.3"/>
    <s v="No Sales"/>
    <n v="429"/>
    <n v="159"/>
    <n v="139"/>
    <n v="0.3053613053613053"/>
  </r>
  <r>
    <d v="2026-09-04T00:00:00"/>
    <x v="8"/>
    <s v="Body &amp; Hair"/>
    <s v="Enabled"/>
    <s v="AG | Anti Dandruff Shampoo"/>
    <s v="Sponsored Products"/>
    <s v="anti dandruff shampoo"/>
    <x v="3"/>
    <x v="244"/>
    <s v="SKN-022"/>
    <x v="0"/>
    <n v="174"/>
    <n v="3"/>
    <n v="0.01724137931034483"/>
    <n v="9"/>
    <n v="27"/>
    <n v="0"/>
    <n v="0"/>
    <n v="0"/>
    <s v=""/>
    <n v="0"/>
    <n v="0"/>
    <n v="9"/>
    <s v="INR"/>
    <s v="India"/>
    <m/>
    <n v="1"/>
    <n v="-27"/>
    <s v="No Sales"/>
    <n v="429"/>
    <n v="159"/>
    <n v="139"/>
    <n v="0.3053613053613053"/>
  </r>
  <r>
    <d v="2026-09-04T00:00:00"/>
    <x v="8"/>
    <s v="Body &amp; Hair"/>
    <s v="Enabled"/>
    <s v="AG | Anti Dandruff Shampoo"/>
    <s v="Sponsored Products"/>
    <s v="anti dandruff shampoo"/>
    <x v="3"/>
    <x v="245"/>
    <s v="SKN-022"/>
    <x v="1"/>
    <n v="193"/>
    <n v="1"/>
    <n v="0.005181347150259068"/>
    <n v="5.54"/>
    <n v="5.54"/>
    <n v="0"/>
    <n v="0"/>
    <n v="0"/>
    <s v=""/>
    <n v="0"/>
    <n v="0"/>
    <n v="10.5"/>
    <s v="INR"/>
    <s v="India"/>
    <m/>
    <n v="1"/>
    <n v="-5.54"/>
    <s v="No Sales"/>
    <n v="429"/>
    <n v="159"/>
    <n v="139"/>
    <n v="0.3053613053613053"/>
  </r>
  <r>
    <d v="2026-09-04T00:00:00"/>
    <x v="9"/>
    <s v="Body &amp; Hair"/>
    <s v="Enabled"/>
    <s v="AG | Body Lotion"/>
    <s v="Sponsored Products"/>
    <s v="body lotion"/>
    <x v="2"/>
    <x v="136"/>
    <s v="SKN-017"/>
    <x v="0"/>
    <n v="984"/>
    <n v="14"/>
    <n v="0.01422764227642276"/>
    <n v="15.5"/>
    <n v="217"/>
    <n v="449"/>
    <n v="1"/>
    <n v="1"/>
    <n v="0.4832962138084633"/>
    <n v="2.069124423963133"/>
    <n v="0.07142857142857142"/>
    <n v="15.5"/>
    <s v="INR"/>
    <s v="India"/>
    <m/>
    <n v="1"/>
    <n v="-74"/>
    <s v="Losing"/>
    <n v="449"/>
    <n v="166"/>
    <n v="140"/>
    <n v="0.3184855233853007"/>
  </r>
  <r>
    <d v="2026-09-04T00:00:00"/>
    <x v="9"/>
    <s v="Body &amp; Hair"/>
    <s v="Enabled"/>
    <s v="AG | Body Lotion"/>
    <s v="Sponsored Products"/>
    <s v="shea body lotion for rough skin"/>
    <x v="2"/>
    <x v="246"/>
    <s v="SKN-017"/>
    <x v="0"/>
    <n v="250"/>
    <n v="3"/>
    <n v="0.012"/>
    <n v="11.5"/>
    <n v="34.5"/>
    <n v="0"/>
    <n v="0"/>
    <n v="0"/>
    <s v=""/>
    <n v="0"/>
    <n v="0"/>
    <n v="11.5"/>
    <s v="INR"/>
    <s v="India"/>
    <m/>
    <n v="1"/>
    <n v="-34.5"/>
    <s v="No Sales"/>
    <n v="449"/>
    <n v="166"/>
    <n v="140"/>
    <n v="0.3184855233853007"/>
  </r>
  <r>
    <d v="2026-09-04T00:00:00"/>
    <x v="9"/>
    <s v="Body &amp; Hair"/>
    <s v="Enabled"/>
    <s v="AG | Body Wash"/>
    <s v="Sponsored Products"/>
    <s v="body wash gift set"/>
    <x v="2"/>
    <x v="107"/>
    <s v="SKN-018"/>
    <x v="0"/>
    <n v="222"/>
    <n v="4"/>
    <n v="0.01801801801801802"/>
    <n v="13"/>
    <n v="52"/>
    <n v="0"/>
    <n v="0"/>
    <n v="0"/>
    <s v=""/>
    <n v="0"/>
    <n v="0"/>
    <n v="13"/>
    <s v="INR"/>
    <s v="India"/>
    <m/>
    <n v="1"/>
    <n v="-52"/>
    <s v="No Sales"/>
    <n v="349"/>
    <n v="133"/>
    <n v="121"/>
    <n v="0.2722063037249284"/>
  </r>
  <r>
    <d v="2026-09-04T00:00:00"/>
    <x v="9"/>
    <s v="Body &amp; Hair"/>
    <s v="Enabled"/>
    <s v="AG | Body Wash"/>
    <s v="Sponsored Products"/>
    <s v="body wash for women"/>
    <x v="2"/>
    <x v="139"/>
    <s v="SKN-018"/>
    <x v="2"/>
    <n v="1590"/>
    <n v="15"/>
    <n v="0.009433962264150943"/>
    <n v="4.78"/>
    <n v="71.7"/>
    <n v="698"/>
    <n v="2"/>
    <n v="2"/>
    <n v="0.1027220630372493"/>
    <n v="9.735006973500697"/>
    <n v="0.1333333333333333"/>
    <n v="8.5"/>
    <s v="INR"/>
    <s v="India"/>
    <m/>
    <n v="1"/>
    <n v="118.3"/>
    <s v="Profitable"/>
    <n v="349"/>
    <n v="133"/>
    <n v="121"/>
    <n v="0.2722063037249284"/>
  </r>
  <r>
    <d v="2026-09-04T00:00:00"/>
    <x v="9"/>
    <s v="Body &amp; Hair"/>
    <s v="Enabled"/>
    <s v="AG | Body Wash"/>
    <s v="Sponsored Products"/>
    <s v="body wash"/>
    <x v="2"/>
    <x v="15"/>
    <s v="SKN-018"/>
    <x v="0"/>
    <n v="1241"/>
    <n v="18"/>
    <n v="0.0145044319097502"/>
    <n v="8.5"/>
    <n v="153"/>
    <n v="349"/>
    <n v="1"/>
    <n v="1"/>
    <n v="0.4383954154727794"/>
    <n v="2.281045751633987"/>
    <n v="0.05555555555555555"/>
    <n v="8.5"/>
    <s v="INR"/>
    <s v="India"/>
    <m/>
    <n v="1"/>
    <n v="-58"/>
    <s v="Losing"/>
    <n v="349"/>
    <n v="133"/>
    <n v="121"/>
    <n v="0.2722063037249284"/>
  </r>
  <r>
    <d v="2026-09-04T00:00:00"/>
    <x v="9"/>
    <s v="Body &amp; Hair"/>
    <s v="Enabled"/>
    <s v="AG | Body Wash"/>
    <s v="Sponsored Products"/>
    <s v="body wash for women paraben free"/>
    <x v="2"/>
    <x v="17"/>
    <s v="SKN-018"/>
    <x v="1"/>
    <n v="155"/>
    <n v="2"/>
    <n v="0.01290322580645161"/>
    <n v="8.880000000000001"/>
    <n v="17.76"/>
    <n v="0"/>
    <n v="0"/>
    <n v="0"/>
    <s v=""/>
    <n v="0"/>
    <n v="0"/>
    <n v="12"/>
    <s v="INR"/>
    <s v="India"/>
    <m/>
    <n v="1"/>
    <n v="-17.76"/>
    <s v="No Sales"/>
    <n v="349"/>
    <n v="133"/>
    <n v="121"/>
    <n v="0.2722063037249284"/>
  </r>
  <r>
    <d v="2026-09-04T00:00:00"/>
    <x v="9"/>
    <s v="Body &amp; Hair"/>
    <s v="Enabled"/>
    <s v="AG | Foot Cream"/>
    <s v="Sponsored Products"/>
    <s v="cracked heel cream"/>
    <x v="2"/>
    <x v="65"/>
    <s v="SKN-019"/>
    <x v="1"/>
    <n v="1446"/>
    <n v="11"/>
    <n v="0.007607192254495159"/>
    <n v="4.54"/>
    <n v="49.94"/>
    <n v="0"/>
    <n v="0"/>
    <n v="0"/>
    <s v=""/>
    <n v="0"/>
    <n v="0"/>
    <n v="8"/>
    <s v="INR"/>
    <s v="India"/>
    <m/>
    <n v="1"/>
    <n v="-49.94"/>
    <s v="No Sales"/>
    <n v="299"/>
    <n v="111"/>
    <n v="107"/>
    <n v="0.2709030100334448"/>
  </r>
  <r>
    <d v="2026-09-04T00:00:00"/>
    <x v="9"/>
    <s v="Body &amp; Hair"/>
    <s v="Enabled"/>
    <s v="AG | Hand Cream"/>
    <s v="Sponsored Products"/>
    <s v="hand cream"/>
    <x v="2"/>
    <x v="67"/>
    <s v="SKN-020"/>
    <x v="0"/>
    <n v="826"/>
    <n v="15"/>
    <n v="0.01815980629539951"/>
    <n v="9.279999999999999"/>
    <n v="139.2"/>
    <n v="249"/>
    <n v="1"/>
    <n v="1"/>
    <n v="0.5590361445783132"/>
    <n v="1.788793103448276"/>
    <n v="0.06666666666666667"/>
    <n v="9.5"/>
    <s v="INR"/>
    <s v="India"/>
    <m/>
    <n v="1"/>
    <n v="-77.19999999999999"/>
    <s v="Losing"/>
    <n v="249"/>
    <n v="95"/>
    <n v="92"/>
    <n v="0.248995983935743"/>
  </r>
  <r>
    <d v="2026-09-04T00:00:00"/>
    <x v="10"/>
    <s v="Face Care"/>
    <s v="Enabled"/>
    <s v="AG | Vitamin C Serum"/>
    <s v="Sponsored Products"/>
    <s v="asin=b0805y66fw"/>
    <x v="4"/>
    <x v="247"/>
    <s v="SKN-001"/>
    <x v="1"/>
    <n v="328"/>
    <n v="1"/>
    <n v="0.003048780487804878"/>
    <n v="12.52"/>
    <n v="12.52"/>
    <n v="0"/>
    <n v="0"/>
    <n v="0"/>
    <s v=""/>
    <n v="0"/>
    <n v="0"/>
    <n v="15.5"/>
    <s v="INR"/>
    <s v="India"/>
    <m/>
    <n v="1"/>
    <n v="-12.52"/>
    <s v="No Sales"/>
    <n v="599"/>
    <n v="216"/>
    <n v="144"/>
    <n v="0.3989983305509182"/>
  </r>
  <r>
    <d v="2026-09-22T00:00:00"/>
    <x v="11"/>
    <s v="Face Care"/>
    <s v="Enabled"/>
    <s v="AG | Lip Balm"/>
    <s v="Sponsored Products"/>
    <s v="lip balm"/>
    <x v="2"/>
    <x v="85"/>
    <s v="SKN-015"/>
    <x v="0"/>
    <n v="942"/>
    <n v="20"/>
    <n v="0.02123142250530785"/>
    <n v="5.23"/>
    <n v="104.6"/>
    <n v="995"/>
    <n v="4"/>
    <n v="5"/>
    <n v="0.1051256281407035"/>
    <n v="9.512428298279159"/>
    <n v="0.2"/>
    <n v="6"/>
    <s v="INR"/>
    <s v="India"/>
    <m/>
    <n v="4"/>
    <n v="70.40000000000001"/>
    <s v="Profitable"/>
    <n v="199"/>
    <n v="76"/>
    <n v="88"/>
    <n v="0.1758793969849246"/>
  </r>
  <r>
    <d v="2026-09-04T00:00:00"/>
    <x v="10"/>
    <s v="Face Care"/>
    <s v="Enabled"/>
    <s v="AG | Vitamin C Serum"/>
    <s v="Sponsored Products"/>
    <s v="asin=b02q7x86or"/>
    <x v="4"/>
    <x v="248"/>
    <s v="SKN-001"/>
    <x v="1"/>
    <n v="3161"/>
    <n v="4"/>
    <n v="0.001265422334704207"/>
    <n v="9.84"/>
    <n v="39.36"/>
    <n v="0"/>
    <n v="0"/>
    <n v="0"/>
    <s v=""/>
    <n v="0"/>
    <n v="0"/>
    <n v="12.5"/>
    <s v="INR"/>
    <s v="India"/>
    <m/>
    <n v="1"/>
    <n v="-39.36"/>
    <s v="No Sales"/>
    <n v="599"/>
    <n v="216"/>
    <n v="144"/>
    <n v="0.3989983305509182"/>
  </r>
  <r>
    <d v="2026-09-04T00:00:00"/>
    <x v="10"/>
    <s v="Face Care"/>
    <s v="Enabled"/>
    <s v="AG | Vitamin C Serum"/>
    <s v="Sponsored Products"/>
    <s v="asin=b0v9x88sct"/>
    <x v="4"/>
    <x v="249"/>
    <s v="SKN-001"/>
    <x v="0"/>
    <n v="285"/>
    <n v="0"/>
    <n v="0"/>
    <s v=""/>
    <n v="0"/>
    <n v="0"/>
    <n v="0"/>
    <n v="0"/>
    <s v=""/>
    <s v=""/>
    <s v=""/>
    <n v="16"/>
    <s v="INR"/>
    <s v="India"/>
    <m/>
    <n v="1"/>
    <n v="0"/>
    <s v="No Spend"/>
    <n v="599"/>
    <n v="216"/>
    <n v="144"/>
    <n v="0.3989983305509182"/>
  </r>
  <r>
    <d v="2026-09-04T00:00:00"/>
    <x v="10"/>
    <s v="Face Care"/>
    <s v="Enabled"/>
    <s v="AG | Vitamin C Serum"/>
    <s v="Sponsored Products"/>
    <s v="asin=b0450pvv5k"/>
    <x v="4"/>
    <x v="141"/>
    <s v="SKN-001"/>
    <x v="1"/>
    <n v="159"/>
    <n v="0"/>
    <n v="0"/>
    <s v=""/>
    <n v="0"/>
    <n v="0"/>
    <n v="0"/>
    <n v="0"/>
    <s v=""/>
    <s v=""/>
    <s v=""/>
    <n v="11.5"/>
    <s v="INR"/>
    <s v="India"/>
    <m/>
    <n v="1"/>
    <n v="0"/>
    <s v="No Spend"/>
    <n v="599"/>
    <n v="216"/>
    <n v="144"/>
    <n v="0.3989983305509182"/>
  </r>
  <r>
    <d v="2026-09-04T00:00:00"/>
    <x v="10"/>
    <s v="Face Care"/>
    <s v="Enabled"/>
    <s v="AG | Sunscreen Spf 50"/>
    <s v="Sponsored Products"/>
    <s v="asin=b0q7ldyo0l"/>
    <x v="4"/>
    <x v="74"/>
    <s v="SKN-006"/>
    <x v="1"/>
    <n v="647"/>
    <n v="5"/>
    <n v="0.007727975270479135"/>
    <n v="6.4"/>
    <n v="32"/>
    <n v="0"/>
    <n v="0"/>
    <n v="0"/>
    <s v=""/>
    <n v="0"/>
    <n v="0"/>
    <n v="11"/>
    <s v="INR"/>
    <s v="India"/>
    <m/>
    <n v="1"/>
    <n v="-32"/>
    <s v="No Sales"/>
    <n v="449"/>
    <n v="162"/>
    <n v="130"/>
    <n v="0.3496659242761693"/>
  </r>
  <r>
    <d v="2026-09-04T00:00:00"/>
    <x v="10"/>
    <s v="Face Care"/>
    <s v="Enabled"/>
    <s v="AG | Face Wash"/>
    <s v="Sponsored Products"/>
    <s v="asin=b0dnix2i0i"/>
    <x v="4"/>
    <x v="142"/>
    <s v="SKN-008"/>
    <x v="1"/>
    <n v="272"/>
    <n v="2"/>
    <n v="0.007352941176470588"/>
    <n v="5.02"/>
    <n v="10.04"/>
    <n v="0"/>
    <n v="0"/>
    <n v="0"/>
    <s v=""/>
    <n v="0"/>
    <n v="0"/>
    <n v="7.5"/>
    <s v="INR"/>
    <s v="India"/>
    <m/>
    <n v="1"/>
    <n v="-10.04"/>
    <s v="No Sales"/>
    <n v="299"/>
    <n v="114"/>
    <n v="107"/>
    <n v="0.2608695652173913"/>
  </r>
  <r>
    <d v="2026-09-04T00:00:00"/>
    <x v="9"/>
    <s v="Body &amp; Hair"/>
    <s v="Enabled"/>
    <s v="AG | Hand Cream"/>
    <s v="Sponsored Products"/>
    <s v="hand cream"/>
    <x v="2"/>
    <x v="67"/>
    <s v="SKN-020"/>
    <x v="0"/>
    <n v="826"/>
    <n v="5"/>
    <n v="0.006053268765133172"/>
    <n v="9.279999999999999"/>
    <n v="46.4"/>
    <n v="1992"/>
    <n v="8"/>
    <n v="8"/>
    <n v="0.02329317269076305"/>
    <n v="42.93103448275862"/>
    <n v="1.6"/>
    <n v="9.5"/>
    <s v="INR"/>
    <s v="India"/>
    <m/>
    <n v="1"/>
    <n v="449.6"/>
    <s v="Profitable"/>
    <n v="249"/>
    <n v="95"/>
    <n v="92"/>
    <n v="0.248995983935743"/>
  </r>
  <r>
    <d v="2026-09-04T00:00:00"/>
    <x v="11"/>
    <s v="Face Care"/>
    <s v="Enabled"/>
    <s v="AG | Under Eye Cream"/>
    <s v="Sponsored Products"/>
    <s v="eye cream for night use"/>
    <x v="2"/>
    <x v="250"/>
    <s v="SKN-011"/>
    <x v="2"/>
    <n v="741"/>
    <n v="2"/>
    <n v="0.002699055330634278"/>
    <n v="15.12"/>
    <n v="30.24"/>
    <n v="0"/>
    <n v="0"/>
    <n v="0"/>
    <s v=""/>
    <n v="0"/>
    <n v="0"/>
    <n v="19"/>
    <s v="INR"/>
    <s v="India"/>
    <m/>
    <n v="1"/>
    <n v="-30.24"/>
    <s v="No Sales"/>
    <n v="499"/>
    <n v="180"/>
    <n v="125"/>
    <n v="0.3887775551102204"/>
  </r>
  <r>
    <d v="2026-09-04T00:00:00"/>
    <x v="11"/>
    <s v="Face Care"/>
    <s v="Enabled"/>
    <s v="AG | Lip Sleeping Mask"/>
    <s v="Sponsored Products"/>
    <s v="lip mask"/>
    <x v="2"/>
    <x v="196"/>
    <s v="SKN-016"/>
    <x v="1"/>
    <n v="1063"/>
    <n v="2"/>
    <n v="0.001881467544684854"/>
    <n v="5.92"/>
    <n v="11.84"/>
    <n v="0"/>
    <n v="0"/>
    <n v="0"/>
    <s v=""/>
    <n v="0"/>
    <n v="0"/>
    <n v="9"/>
    <s v="INR"/>
    <s v="India"/>
    <m/>
    <n v="1"/>
    <n v="-11.84"/>
    <s v="No Sales"/>
    <n v="299"/>
    <n v="114"/>
    <n v="97"/>
    <n v="0.294314381270903"/>
  </r>
  <r>
    <d v="2026-09-04T00:00:00"/>
    <x v="11"/>
    <s v="Face Care"/>
    <s v="Enabled"/>
    <s v="AG | Lip Sleeping Mask"/>
    <s v="Sponsored Products"/>
    <s v="lip sleeping mask"/>
    <x v="2"/>
    <x v="86"/>
    <s v="SKN-016"/>
    <x v="2"/>
    <n v="7154"/>
    <n v="65"/>
    <n v="0.009085826111266425"/>
    <n v="8.35"/>
    <n v="542.75"/>
    <n v="0"/>
    <n v="0"/>
    <n v="0"/>
    <s v=""/>
    <n v="0"/>
    <n v="0"/>
    <n v="10"/>
    <s v="INR"/>
    <s v="India"/>
    <m/>
    <n v="1"/>
    <n v="-542.75"/>
    <s v="No Sales"/>
    <n v="299"/>
    <n v="114"/>
    <n v="97"/>
    <n v="0.294314381270903"/>
  </r>
  <r>
    <d v="2026-09-04T00:00:00"/>
    <x v="2"/>
    <s v="Face Care"/>
    <s v="Paused"/>
    <s v="AG | Clay Face Mask"/>
    <s v="Sponsored Products"/>
    <s v="multani mitti face pack"/>
    <x v="1"/>
    <x v="251"/>
    <s v="SKN-012"/>
    <x v="2"/>
    <n v="1124"/>
    <n v="7"/>
    <n v="0.006227758007117438"/>
    <n v="6.25"/>
    <n v="43.75"/>
    <n v="0"/>
    <n v="0"/>
    <n v="0"/>
    <s v=""/>
    <n v="0"/>
    <n v="0"/>
    <n v="8.5"/>
    <s v="INR"/>
    <s v="India"/>
    <m/>
    <n v="1"/>
    <n v="-43.75"/>
    <s v="No Sales"/>
    <n v="379"/>
    <n v="140"/>
    <n v="114"/>
    <n v="0.3298153034300791"/>
  </r>
  <r>
    <d v="2026-09-04T00:00:00"/>
    <x v="2"/>
    <s v="Face Care"/>
    <s v="Paused"/>
    <s v="AG | Clay Face Mask"/>
    <s v="Sponsored Products"/>
    <s v="multani mitti face pack"/>
    <x v="1"/>
    <x v="9"/>
    <s v="SKN-012"/>
    <x v="0"/>
    <n v="753"/>
    <n v="5"/>
    <n v="0.006640106241699867"/>
    <n v="6.67"/>
    <n v="33.35"/>
    <n v="0"/>
    <n v="0"/>
    <n v="0"/>
    <s v=""/>
    <n v="0"/>
    <n v="0"/>
    <n v="7.5"/>
    <s v="INR"/>
    <s v="India"/>
    <m/>
    <n v="1"/>
    <n v="-33.35"/>
    <s v="No Sales"/>
    <n v="379"/>
    <n v="140"/>
    <n v="114"/>
    <n v="0.3298153034300791"/>
  </r>
  <r>
    <d v="2026-09-04T00:00:00"/>
    <x v="2"/>
    <s v="Face Care"/>
    <s v="Paused"/>
    <s v="AG | Aloe Vera Gel"/>
    <s v="Sponsored Products"/>
    <s v="aloe vera gel for face"/>
    <x v="1"/>
    <x v="92"/>
    <s v="SKN-013"/>
    <x v="2"/>
    <n v="3680"/>
    <n v="17"/>
    <n v="0.004619565217391305"/>
    <n v="3.78"/>
    <n v="64.26000000000001"/>
    <n v="0"/>
    <n v="0"/>
    <n v="0"/>
    <s v=""/>
    <n v="0"/>
    <n v="0"/>
    <n v="5"/>
    <s v="INR"/>
    <s v="India"/>
    <m/>
    <n v="1"/>
    <n v="-64.26000000000001"/>
    <s v="No Sales"/>
    <n v="249"/>
    <n v="100"/>
    <n v="112"/>
    <n v="0.1485943775100401"/>
  </r>
  <r>
    <d v="2026-09-04T00:00:00"/>
    <x v="2"/>
    <s v="Face Care"/>
    <s v="Paused"/>
    <s v="AG | Aloe Vera Gel"/>
    <s v="Sponsored Products"/>
    <s v="aloe vera gel for face"/>
    <x v="1"/>
    <x v="252"/>
    <s v="SKN-013"/>
    <x v="2"/>
    <n v="348"/>
    <n v="3"/>
    <n v="0.008620689655172414"/>
    <n v="4.25"/>
    <n v="12.75"/>
    <n v="0"/>
    <n v="0"/>
    <n v="0"/>
    <s v=""/>
    <n v="0"/>
    <n v="0"/>
    <n v="5.5"/>
    <s v="INR"/>
    <s v="India"/>
    <m/>
    <n v="1"/>
    <n v="-12.75"/>
    <s v="No Sales"/>
    <n v="249"/>
    <n v="100"/>
    <n v="112"/>
    <n v="0.1485943775100401"/>
  </r>
  <r>
    <d v="2026-09-04T00:00:00"/>
    <x v="7"/>
    <s v="Brand"/>
    <s v="Enabled"/>
    <s v="AG | Vitamin C Serum"/>
    <s v="Sponsored Products"/>
    <s v="auralis naturals"/>
    <x v="2"/>
    <x v="100"/>
    <s v="SKN-001"/>
    <x v="0"/>
    <n v="290"/>
    <n v="15"/>
    <n v="0.05172413793103448"/>
    <n v="6.81"/>
    <n v="102.15"/>
    <n v="1198"/>
    <n v="2"/>
    <n v="2"/>
    <n v="0.08526711185308848"/>
    <n v="11.72785119921684"/>
    <n v="0.1333333333333333"/>
    <n v="8.5"/>
    <s v="INR"/>
    <s v="India"/>
    <m/>
    <n v="1"/>
    <n v="375.85"/>
    <s v="Profitable"/>
    <n v="599"/>
    <n v="216"/>
    <n v="144"/>
    <n v="0.3989983305509182"/>
  </r>
  <r>
    <d v="2026-09-15T00:00:00"/>
    <x v="11"/>
    <s v="Face Care"/>
    <s v="Enabled"/>
    <s v="AG | Lip Sleeping Mask"/>
    <s v="Sponsored Products"/>
    <s v="lip mask overnight for women"/>
    <x v="2"/>
    <x v="149"/>
    <s v=""/>
    <x v="0"/>
    <n v="119"/>
    <n v="0"/>
    <n v="0"/>
    <s v=""/>
    <n v="0"/>
    <n v="0"/>
    <n v="0"/>
    <n v="0"/>
    <s v=""/>
    <s v=""/>
    <s v=""/>
    <n v="12"/>
    <s v="INR"/>
    <s v="India"/>
    <m/>
    <n v="3"/>
    <s v=""/>
    <s v="Cost missing"/>
    <s v=""/>
    <s v=""/>
    <s v=""/>
    <s v=""/>
  </r>
  <r>
    <d v="2026-09-04T00:00:00"/>
    <x v="7"/>
    <s v="Brand"/>
    <s v="Enabled"/>
    <s v="AG | Vitamin C Serum"/>
    <s v="Sponsored Products"/>
    <s v="auralis vitamin c serum"/>
    <x v="2"/>
    <x v="97"/>
    <s v="SKN-001"/>
    <x v="2"/>
    <n v="307"/>
    <n v="5"/>
    <n v="0.01628664495114007"/>
    <n v="7.390000000000001"/>
    <n v="36.95"/>
    <n v="0"/>
    <n v="0"/>
    <n v="0"/>
    <s v=""/>
    <n v="0"/>
    <n v="0"/>
    <n v="9"/>
    <s v="INR"/>
    <s v="India"/>
    <m/>
    <n v="1"/>
    <n v="-36.95"/>
    <s v="No Sales"/>
    <n v="599"/>
    <n v="216"/>
    <n v="144"/>
    <n v="0.3989983305509182"/>
  </r>
  <r>
    <d v="2026-09-04T00:00:00"/>
    <x v="7"/>
    <s v="Brand"/>
    <s v="Enabled"/>
    <s v="AG | Vitamin C Serum"/>
    <s v="Sponsored Products"/>
    <s v="auralis naturals vitamin c serum"/>
    <x v="2"/>
    <x v="201"/>
    <s v="SKN-001"/>
    <x v="2"/>
    <n v="364"/>
    <n v="5"/>
    <n v="0.01373626373626374"/>
    <n v="6.779999999999999"/>
    <n v="33.9"/>
    <n v="0"/>
    <n v="0"/>
    <n v="0"/>
    <s v=""/>
    <n v="0"/>
    <n v="0"/>
    <n v="8"/>
    <s v="INR"/>
    <s v="India"/>
    <m/>
    <n v="1"/>
    <n v="-33.9"/>
    <s v="No Sales"/>
    <n v="599"/>
    <n v="216"/>
    <n v="144"/>
    <n v="0.3989983305509182"/>
  </r>
  <r>
    <d v="2026-09-04T00:00:00"/>
    <x v="7"/>
    <s v="Brand"/>
    <s v="Enabled"/>
    <s v="AG | Sunscreen Spf 50"/>
    <s v="Sponsored Products"/>
    <s v="auralis sunscreen"/>
    <x v="2"/>
    <x v="98"/>
    <s v="SKN-006"/>
    <x v="0"/>
    <n v="90"/>
    <n v="4"/>
    <n v="0.04444444444444445"/>
    <n v="6.46"/>
    <n v="25.84"/>
    <n v="0"/>
    <n v="0"/>
    <n v="0"/>
    <s v=""/>
    <n v="0"/>
    <n v="0"/>
    <n v="7.5"/>
    <s v="INR"/>
    <s v="India"/>
    <m/>
    <n v="1"/>
    <n v="-25.84"/>
    <s v="No Sales"/>
    <n v="449"/>
    <n v="162"/>
    <n v="130"/>
    <n v="0.3496659242761693"/>
  </r>
  <r>
    <d v="2026-09-04T00:00:00"/>
    <x v="7"/>
    <s v="Brand"/>
    <s v="Enabled"/>
    <s v="AG | Sunscreen Spf 50"/>
    <s v="Sponsored Products"/>
    <s v="auralis sunscreen spf 50"/>
    <x v="2"/>
    <x v="152"/>
    <s v="SKN-006"/>
    <x v="2"/>
    <n v="487"/>
    <n v="10"/>
    <n v="0.02053388090349076"/>
    <n v="3.67"/>
    <n v="36.7"/>
    <n v="1347"/>
    <n v="2"/>
    <n v="3"/>
    <n v="0.02724573125463994"/>
    <n v="36.70299727520435"/>
    <n v="0.2"/>
    <n v="5.5"/>
    <s v="INR"/>
    <s v="India"/>
    <m/>
    <n v="1"/>
    <n v="434.3"/>
    <s v="Profitable"/>
    <n v="449"/>
    <n v="162"/>
    <n v="130"/>
    <n v="0.3496659242761693"/>
  </r>
  <r>
    <d v="2026-09-05T00:00:00"/>
    <x v="0"/>
    <s v="Face Care"/>
    <s v="Enabled"/>
    <s v="AG | Vitamin C Serum"/>
    <s v="Sponsored Products"/>
    <s v="close-match"/>
    <x v="0"/>
    <x v="24"/>
    <s v="SKN-001"/>
    <x v="1"/>
    <n v="1330"/>
    <n v="17"/>
    <n v="0.01278195488721805"/>
    <n v="8.869999999999999"/>
    <n v="150.79"/>
    <n v="599"/>
    <n v="1"/>
    <n v="1"/>
    <n v="0.2517362270450751"/>
    <n v="3.972411963658068"/>
    <n v="0.05882352941176471"/>
    <n v="12"/>
    <s v="INR"/>
    <s v="India"/>
    <m/>
    <n v="1"/>
    <n v="88.21000000000001"/>
    <s v="Profitable"/>
    <n v="599"/>
    <n v="216"/>
    <n v="144"/>
    <n v="0.3989983305509182"/>
  </r>
  <r>
    <d v="2026-09-05T00:00:00"/>
    <x v="0"/>
    <s v="Face Care"/>
    <s v="Enabled"/>
    <s v="AG | Niacinamide Serum"/>
    <s v="Sponsored Products"/>
    <s v="close-match"/>
    <x v="0"/>
    <x v="27"/>
    <s v="SKN-002"/>
    <x v="0"/>
    <n v="1569"/>
    <n v="23"/>
    <n v="0.01465901848311026"/>
    <n v="10"/>
    <n v="230"/>
    <n v="0"/>
    <n v="0"/>
    <n v="0"/>
    <s v=""/>
    <n v="0"/>
    <n v="0"/>
    <n v="10"/>
    <s v="INR"/>
    <s v="India"/>
    <m/>
    <n v="1"/>
    <n v="-230"/>
    <s v="No Sales"/>
    <n v="549"/>
    <n v="192"/>
    <n v="139"/>
    <n v="0.3970856102003643"/>
  </r>
  <r>
    <d v="2026-09-05T00:00:00"/>
    <x v="0"/>
    <s v="Face Care"/>
    <s v="Enabled"/>
    <s v="AG | Niacinamide Serum"/>
    <s v="Sponsored Products"/>
    <s v="close-match"/>
    <x v="0"/>
    <x v="113"/>
    <s v="SKN-002"/>
    <x v="0"/>
    <n v="361"/>
    <n v="10"/>
    <n v="0.02770083102493075"/>
    <n v="12.5"/>
    <n v="125"/>
    <n v="1098"/>
    <n v="1"/>
    <n v="2"/>
    <n v="0.1138433515482696"/>
    <n v="8.784000000000001"/>
    <n v="0.1"/>
    <n v="12.5"/>
    <s v="INR"/>
    <s v="India"/>
    <m/>
    <n v="1"/>
    <n v="311"/>
    <s v="Profitable"/>
    <n v="549"/>
    <n v="192"/>
    <n v="139"/>
    <n v="0.3970856102003643"/>
  </r>
  <r>
    <d v="2026-09-05T00:00:00"/>
    <x v="0"/>
    <s v="Face Care"/>
    <s v="Enabled"/>
    <s v="AG | Gel Moisturizer"/>
    <s v="Sponsored Products"/>
    <s v="close-match"/>
    <x v="0"/>
    <x v="114"/>
    <s v="SKN-005"/>
    <x v="0"/>
    <n v="259"/>
    <n v="6"/>
    <n v="0.02316602316602316"/>
    <n v="12.5"/>
    <n v="75"/>
    <n v="0"/>
    <n v="0"/>
    <n v="0"/>
    <s v=""/>
    <n v="0"/>
    <n v="0"/>
    <n v="12.5"/>
    <s v="INR"/>
    <s v="India"/>
    <m/>
    <n v="1"/>
    <n v="-75"/>
    <s v="No Sales"/>
    <n v="399"/>
    <n v="148"/>
    <n v="126"/>
    <n v="0.3132832080200501"/>
  </r>
  <r>
    <d v="2026-09-05T00:00:00"/>
    <x v="0"/>
    <s v="Face Care"/>
    <s v="Enabled"/>
    <s v="AG | Gel Moisturizer"/>
    <s v="Sponsored Products"/>
    <s v="close-match"/>
    <x v="0"/>
    <x v="253"/>
    <s v="SKN-005"/>
    <x v="1"/>
    <n v="282"/>
    <n v="0"/>
    <n v="0"/>
    <s v=""/>
    <n v="0"/>
    <n v="0"/>
    <n v="0"/>
    <n v="0"/>
    <s v=""/>
    <s v=""/>
    <s v=""/>
    <n v="11"/>
    <s v="INR"/>
    <s v="India"/>
    <m/>
    <n v="1"/>
    <n v="0"/>
    <s v="No Spend"/>
    <n v="399"/>
    <n v="148"/>
    <n v="126"/>
    <n v="0.3132832080200501"/>
  </r>
  <r>
    <d v="2026-09-14T00:00:00"/>
    <x v="0"/>
    <s v="Face Care"/>
    <s v="Enabled"/>
    <s v="AG | Gel Moisturizer"/>
    <s v="Sponsored Products"/>
    <s v="close-match"/>
    <x v="0"/>
    <x v="254"/>
    <s v="SKN-005"/>
    <x v="2"/>
    <n v="3348"/>
    <n v="28"/>
    <n v="0.008363201911589008"/>
    <n v="9.59"/>
    <n v="268.52"/>
    <n v="1197"/>
    <n v="3"/>
    <n v="3"/>
    <n v="0.2243274853801169"/>
    <n v="4.4577685088634"/>
    <n v="0.1071428571428571"/>
    <n v="12"/>
    <s v="INR"/>
    <s v="India"/>
    <m/>
    <n v="2"/>
    <n v="106.48"/>
    <s v="Profitable"/>
    <n v="399"/>
    <n v="148"/>
    <n v="126"/>
    <n v="0.3132832080200501"/>
  </r>
  <r>
    <d v="2026-09-05T00:00:00"/>
    <x v="0"/>
    <s v="Face Care"/>
    <s v="Enabled"/>
    <s v="AG | Gel Moisturizer"/>
    <s v="Sponsored Products"/>
    <s v="loose-match"/>
    <x v="0"/>
    <x v="94"/>
    <s v="SKN-005"/>
    <x v="1"/>
    <n v="488"/>
    <n v="1"/>
    <n v="0.002049180327868853"/>
    <n v="4.37"/>
    <n v="4.37"/>
    <n v="0"/>
    <n v="0"/>
    <n v="0"/>
    <s v=""/>
    <n v="0"/>
    <n v="0"/>
    <n v="8.5"/>
    <s v="INR"/>
    <s v="India"/>
    <m/>
    <n v="1"/>
    <n v="-4.37"/>
    <s v="No Sales"/>
    <n v="399"/>
    <n v="148"/>
    <n v="126"/>
    <n v="0.3132832080200501"/>
  </r>
  <r>
    <d v="2026-09-05T00:00:00"/>
    <x v="0"/>
    <s v="Face Care"/>
    <s v="Enabled"/>
    <s v="AG | Gel Moisturizer"/>
    <s v="Sponsored Products"/>
    <s v="close-match"/>
    <x v="0"/>
    <x v="6"/>
    <s v="SKN-005"/>
    <x v="1"/>
    <n v="658"/>
    <n v="5"/>
    <n v="0.007598784194528876"/>
    <n v="8.050000000000001"/>
    <n v="40.25"/>
    <n v="0"/>
    <n v="0"/>
    <n v="0"/>
    <s v=""/>
    <n v="0"/>
    <n v="0"/>
    <n v="12"/>
    <s v="INR"/>
    <s v="India"/>
    <m/>
    <n v="1"/>
    <n v="-40.25"/>
    <s v="No Sales"/>
    <n v="399"/>
    <n v="148"/>
    <n v="126"/>
    <n v="0.3132832080200501"/>
  </r>
  <r>
    <d v="2026-09-05T00:00:00"/>
    <x v="0"/>
    <s v="Face Care"/>
    <s v="Enabled"/>
    <s v="AG | Gel Moisturizer"/>
    <s v="Sponsored Products"/>
    <s v="close-match"/>
    <x v="0"/>
    <x v="5"/>
    <s v="SKN-005"/>
    <x v="2"/>
    <n v="1111"/>
    <n v="8"/>
    <n v="0.0072007200720072"/>
    <n v="6.72"/>
    <n v="53.76"/>
    <n v="399"/>
    <n v="1"/>
    <n v="1"/>
    <n v="0.1347368421052632"/>
    <n v="7.421875"/>
    <n v="0.125"/>
    <n v="10.5"/>
    <s v="INR"/>
    <s v="India"/>
    <m/>
    <n v="1"/>
    <n v="71.24000000000001"/>
    <s v="Profitable"/>
    <n v="399"/>
    <n v="148"/>
    <n v="126"/>
    <n v="0.3132832080200501"/>
  </r>
  <r>
    <d v="2026-09-05T00:00:00"/>
    <x v="0"/>
    <s v="Face Care"/>
    <s v="Enabled"/>
    <s v="AG | Sunscreen Spf 50"/>
    <s v="Sponsored Products"/>
    <s v="close-match"/>
    <x v="0"/>
    <x v="226"/>
    <s v="SKN-006"/>
    <x v="2"/>
    <n v="205"/>
    <n v="1"/>
    <n v="0.004878048780487805"/>
    <n v="5.58"/>
    <n v="5.58"/>
    <n v="0"/>
    <n v="0"/>
    <n v="0"/>
    <s v=""/>
    <n v="0"/>
    <n v="0"/>
    <n v="8"/>
    <s v="INR"/>
    <s v="India"/>
    <m/>
    <n v="1"/>
    <n v="-5.58"/>
    <s v="No Sales"/>
    <n v="449"/>
    <n v="162"/>
    <n v="130"/>
    <n v="0.3496659242761693"/>
  </r>
  <r>
    <d v="2026-09-05T00:00:00"/>
    <x v="0"/>
    <s v="Face Care"/>
    <s v="Enabled"/>
    <s v="AG | Sunscreen Spf 50"/>
    <s v="Sponsored Products"/>
    <s v="close-match"/>
    <x v="0"/>
    <x v="255"/>
    <s v="SKN-006"/>
    <x v="2"/>
    <n v="271"/>
    <n v="2"/>
    <n v="0.007380073800738007"/>
    <n v="7.35"/>
    <n v="14.7"/>
    <n v="0"/>
    <n v="0"/>
    <n v="0"/>
    <s v=""/>
    <n v="0"/>
    <n v="0"/>
    <n v="12"/>
    <s v="INR"/>
    <s v="India"/>
    <m/>
    <n v="1"/>
    <n v="-14.7"/>
    <s v="No Sales"/>
    <n v="449"/>
    <n v="162"/>
    <n v="130"/>
    <n v="0.3496659242761693"/>
  </r>
  <r>
    <d v="2026-09-05T00:00:00"/>
    <x v="0"/>
    <s v="Face Care"/>
    <s v="Enabled"/>
    <s v="AG | Sunscreen Spf 50"/>
    <s v="Sponsored Products"/>
    <s v="loose-match"/>
    <x v="0"/>
    <x v="104"/>
    <s v="SKN-006"/>
    <x v="2"/>
    <n v="941"/>
    <n v="4"/>
    <n v="0.004250797024442083"/>
    <n v="4.33"/>
    <n v="17.32"/>
    <n v="0"/>
    <n v="0"/>
    <n v="0"/>
    <s v=""/>
    <n v="0"/>
    <n v="0"/>
    <n v="8"/>
    <s v="INR"/>
    <s v="India"/>
    <m/>
    <n v="1"/>
    <n v="-17.32"/>
    <s v="No Sales"/>
    <n v="449"/>
    <n v="162"/>
    <n v="130"/>
    <n v="0.3496659242761693"/>
  </r>
  <r>
    <d v="2026-09-05T00:00:00"/>
    <x v="0"/>
    <s v="Face Care"/>
    <s v="Enabled"/>
    <s v="AG | Rose Water Toner"/>
    <s v="Sponsored Products"/>
    <s v="close-match"/>
    <x v="0"/>
    <x v="213"/>
    <s v="SKN-010"/>
    <x v="1"/>
    <n v="1158"/>
    <n v="6"/>
    <n v="0.005181347150259068"/>
    <n v="4.8"/>
    <n v="28.8"/>
    <n v="0"/>
    <n v="0"/>
    <n v="0"/>
    <s v=""/>
    <n v="0"/>
    <n v="0"/>
    <n v="6.5"/>
    <s v="INR"/>
    <s v="India"/>
    <m/>
    <n v="1"/>
    <n v="-28.8"/>
    <s v="No Sales"/>
    <n v="249"/>
    <n v="100"/>
    <n v="102"/>
    <n v="0.1887550200803213"/>
  </r>
  <r>
    <d v="2026-09-05T00:00:00"/>
    <x v="1"/>
    <s v="Body &amp; Hair"/>
    <s v="Enabled"/>
    <s v="AG | Body Lotion"/>
    <s v="Sponsored Products"/>
    <s v="close-match"/>
    <x v="0"/>
    <x v="11"/>
    <s v="SKN-017"/>
    <x v="1"/>
    <n v="707"/>
    <n v="10"/>
    <n v="0.01414427157001414"/>
    <n v="9.209999999999999"/>
    <n v="92.09999999999999"/>
    <n v="449"/>
    <n v="1"/>
    <n v="1"/>
    <n v="0.2051224944320713"/>
    <n v="4.87513572204126"/>
    <n v="0.1"/>
    <n v="12"/>
    <s v="INR"/>
    <s v="India"/>
    <m/>
    <n v="1"/>
    <n v="50.90000000000001"/>
    <s v="Profitable"/>
    <n v="449"/>
    <n v="166"/>
    <n v="140"/>
    <n v="0.3184855233853007"/>
  </r>
  <r>
    <d v="2026-09-05T00:00:00"/>
    <x v="1"/>
    <s v="Body &amp; Hair"/>
    <s v="Enabled"/>
    <s v="AG | Body Lotion"/>
    <s v="Sponsored Products"/>
    <s v="close-match"/>
    <x v="0"/>
    <x v="256"/>
    <s v="SKN-017"/>
    <x v="0"/>
    <n v="316"/>
    <n v="3"/>
    <n v="0.00949367088607595"/>
    <n v="9.5"/>
    <n v="28.5"/>
    <n v="0"/>
    <n v="0"/>
    <n v="0"/>
    <s v=""/>
    <n v="0"/>
    <n v="0"/>
    <n v="9.5"/>
    <s v="INR"/>
    <s v="India"/>
    <m/>
    <n v="1"/>
    <n v="-28.5"/>
    <s v="No Sales"/>
    <n v="449"/>
    <n v="166"/>
    <n v="140"/>
    <n v="0.3184855233853007"/>
  </r>
  <r>
    <d v="2026-09-05T00:00:00"/>
    <x v="1"/>
    <s v="Body &amp; Hair"/>
    <s v="Enabled"/>
    <s v="AG | Body Lotion"/>
    <s v="Sponsored Products"/>
    <s v="loose-match"/>
    <x v="0"/>
    <x v="138"/>
    <s v="SKN-017"/>
    <x v="2"/>
    <n v="1585"/>
    <n v="7"/>
    <n v="0.004416403785488959"/>
    <n v="5.2"/>
    <n v="36.4"/>
    <n v="0"/>
    <n v="0"/>
    <n v="0"/>
    <s v=""/>
    <n v="0"/>
    <n v="0"/>
    <n v="9"/>
    <s v="INR"/>
    <s v="India"/>
    <m/>
    <n v="1"/>
    <n v="-36.4"/>
    <s v="No Sales"/>
    <n v="449"/>
    <n v="166"/>
    <n v="140"/>
    <n v="0.3184855233853007"/>
  </r>
  <r>
    <d v="2026-09-05T00:00:00"/>
    <x v="1"/>
    <s v="Body &amp; Hair"/>
    <s v="Enabled"/>
    <s v="AG | Body Lotion"/>
    <s v="Sponsored Products"/>
    <s v="loose-match"/>
    <x v="0"/>
    <x v="136"/>
    <s v="SKN-017"/>
    <x v="2"/>
    <n v="2499"/>
    <n v="17"/>
    <n v="0.006802721088435374"/>
    <n v="11.37"/>
    <n v="193.29"/>
    <n v="0"/>
    <n v="0"/>
    <n v="0"/>
    <s v=""/>
    <n v="0"/>
    <n v="0"/>
    <n v="14"/>
    <s v="INR"/>
    <s v="India"/>
    <m/>
    <n v="1"/>
    <n v="-193.29"/>
    <s v="No Sales"/>
    <n v="449"/>
    <n v="166"/>
    <n v="140"/>
    <n v="0.3184855233853007"/>
  </r>
  <r>
    <d v="2026-09-05T00:00:00"/>
    <x v="1"/>
    <s v="Body &amp; Hair"/>
    <s v="Enabled"/>
    <s v="AG | Body Wash"/>
    <s v="Sponsored Products"/>
    <s v="substitutes"/>
    <x v="0"/>
    <x v="257"/>
    <s v="SKN-018"/>
    <x v="0"/>
    <n v="526"/>
    <n v="3"/>
    <n v="0.005703422053231939"/>
    <n v="7"/>
    <n v="21"/>
    <n v="0"/>
    <n v="0"/>
    <n v="0"/>
    <s v=""/>
    <n v="0"/>
    <n v="0"/>
    <n v="7"/>
    <s v="INR"/>
    <s v="India"/>
    <m/>
    <n v="1"/>
    <n v="-21"/>
    <s v="No Sales"/>
    <n v="349"/>
    <n v="133"/>
    <n v="121"/>
    <n v="0.2722063037249284"/>
  </r>
  <r>
    <d v="2026-09-05T00:00:00"/>
    <x v="1"/>
    <s v="Body &amp; Hair"/>
    <s v="Enabled"/>
    <s v="AG | Body Wash"/>
    <s v="Sponsored Products"/>
    <s v="complements"/>
    <x v="0"/>
    <x v="258"/>
    <s v="SKN-018"/>
    <x v="2"/>
    <n v="1017"/>
    <n v="9"/>
    <n v="0.008849557522123894"/>
    <n v="4.21"/>
    <n v="37.89"/>
    <n v="0"/>
    <n v="0"/>
    <n v="0"/>
    <s v=""/>
    <n v="0"/>
    <n v="0"/>
    <n v="7"/>
    <s v="INR"/>
    <s v="India"/>
    <m/>
    <n v="1"/>
    <n v="-37.89"/>
    <s v="No Sales"/>
    <n v="349"/>
    <n v="133"/>
    <n v="121"/>
    <n v="0.2722063037249284"/>
  </r>
  <r>
    <d v="2026-09-05T00:00:00"/>
    <x v="1"/>
    <s v="Body &amp; Hair"/>
    <s v="Enabled"/>
    <s v="AG | Body Wash"/>
    <s v="Sponsored Products"/>
    <s v="close-match"/>
    <x v="0"/>
    <x v="139"/>
    <s v="SKN-018"/>
    <x v="2"/>
    <n v="505"/>
    <n v="4"/>
    <n v="0.007920792079207921"/>
    <n v="4.79"/>
    <n v="19.16"/>
    <n v="349"/>
    <n v="1"/>
    <n v="1"/>
    <n v="0.05489971346704871"/>
    <n v="18.21503131524008"/>
    <n v="0.25"/>
    <n v="7"/>
    <s v="INR"/>
    <s v="India"/>
    <m/>
    <n v="1"/>
    <n v="75.84"/>
    <s v="Profitable"/>
    <n v="349"/>
    <n v="133"/>
    <n v="121"/>
    <n v="0.2722063037249284"/>
  </r>
  <r>
    <d v="2026-09-05T00:00:00"/>
    <x v="1"/>
    <s v="Body &amp; Hair"/>
    <s v="Enabled"/>
    <s v="AG | Onion Hair Oil"/>
    <s v="Sponsored Products"/>
    <s v="close-match"/>
    <x v="0"/>
    <x v="19"/>
    <s v="SKN-021"/>
    <x v="2"/>
    <n v="836"/>
    <n v="9"/>
    <n v="0.01076555023923445"/>
    <n v="5.300000000000001"/>
    <n v="47.7"/>
    <n v="0"/>
    <n v="0"/>
    <n v="0"/>
    <s v=""/>
    <n v="0"/>
    <n v="0"/>
    <n v="7.5"/>
    <s v="INR"/>
    <s v="India"/>
    <m/>
    <n v="1"/>
    <n v="-47.7"/>
    <s v="No Sales"/>
    <n v="399"/>
    <n v="148"/>
    <n v="126"/>
    <n v="0.3132832080200501"/>
  </r>
  <r>
    <d v="2026-09-05T00:00:00"/>
    <x v="1"/>
    <s v="Body &amp; Hair"/>
    <s v="Enabled"/>
    <s v="AG | Onion Hair Oil"/>
    <s v="Sponsored Products"/>
    <s v="substitutes"/>
    <x v="0"/>
    <x v="55"/>
    <s v="SKN-021"/>
    <x v="2"/>
    <n v="3273"/>
    <n v="10"/>
    <n v="0.003055300947143293"/>
    <n v="7.74"/>
    <n v="77.40000000000001"/>
    <n v="798"/>
    <n v="2"/>
    <n v="2"/>
    <n v="0.09699248120300753"/>
    <n v="10.31007751937984"/>
    <n v="0.2"/>
    <n v="10"/>
    <s v="INR"/>
    <s v="India"/>
    <m/>
    <n v="1"/>
    <n v="172.6"/>
    <s v="Profitable"/>
    <n v="399"/>
    <n v="148"/>
    <n v="126"/>
    <n v="0.3132832080200501"/>
  </r>
  <r>
    <d v="2026-09-21T00:00:00"/>
    <x v="7"/>
    <s v="Brand"/>
    <s v="Enabled"/>
    <s v="AG | Vitamin C Serum"/>
    <s v="Sponsored Products"/>
    <s v="auralis face serum vitamin c"/>
    <x v="2"/>
    <x v="47"/>
    <s v="SKN-001"/>
    <x v="2"/>
    <n v="0"/>
    <n v="0"/>
    <s v=""/>
    <s v=""/>
    <n v="37.38"/>
    <n v="0"/>
    <n v="0"/>
    <n v="0"/>
    <s v=""/>
    <n v="0"/>
    <s v=""/>
    <n v="8"/>
    <s v="INR"/>
    <s v="India"/>
    <m/>
    <n v="3"/>
    <n v="-37.38"/>
    <s v="No Sales"/>
    <n v="599"/>
    <n v="216"/>
    <n v="144"/>
    <n v="0.3989983305509182"/>
  </r>
  <r>
    <d v="2026-09-05T00:00:00"/>
    <x v="1"/>
    <s v="Body &amp; Hair"/>
    <s v="Enabled"/>
    <s v="AG | Onion Hair Oil"/>
    <s v="Sponsored Products"/>
    <s v="loose-match"/>
    <x v="0"/>
    <x v="259"/>
    <s v="SKN-021"/>
    <x v="1"/>
    <n v="1011"/>
    <n v="8"/>
    <n v="0.00791295746785361"/>
    <n v="7.2"/>
    <n v="57.6"/>
    <n v="0"/>
    <n v="0"/>
    <n v="0"/>
    <s v=""/>
    <n v="0"/>
    <n v="0"/>
    <n v="10.5"/>
    <s v="INR"/>
    <s v="India"/>
    <m/>
    <n v="1"/>
    <n v="-57.6"/>
    <s v="No Sales"/>
    <n v="399"/>
    <n v="148"/>
    <n v="126"/>
    <n v="0.3132832080200501"/>
  </r>
  <r>
    <d v="2026-09-05T00:00:00"/>
    <x v="1"/>
    <s v="Body &amp; Hair"/>
    <s v="Enabled"/>
    <s v="AG | Anti Dandruff Shampoo"/>
    <s v="Sponsored Products"/>
    <s v="close-match"/>
    <x v="0"/>
    <x v="260"/>
    <s v="SKN-022"/>
    <x v="1"/>
    <n v="587"/>
    <n v="3"/>
    <n v="0.005110732538330494"/>
    <n v="8.31"/>
    <n v="24.93"/>
    <n v="0"/>
    <n v="0"/>
    <n v="0"/>
    <s v=""/>
    <n v="0"/>
    <n v="0"/>
    <n v="10.5"/>
    <s v="INR"/>
    <s v="India"/>
    <m/>
    <n v="1"/>
    <n v="-24.93"/>
    <s v="No Sales"/>
    <n v="429"/>
    <n v="159"/>
    <n v="139"/>
    <n v="0.3053613053613053"/>
  </r>
  <r>
    <d v="2026-09-05T00:00:00"/>
    <x v="1"/>
    <s v="Body &amp; Hair"/>
    <s v="Enabled"/>
    <s v="AG | Anti Dandruff Shampoo"/>
    <s v="Sponsored Products"/>
    <s v="close-match"/>
    <x v="0"/>
    <x v="243"/>
    <s v="SKN-022"/>
    <x v="0"/>
    <n v="364"/>
    <n v="2"/>
    <n v="0.005494505494505495"/>
    <n v="12.47"/>
    <n v="24.94"/>
    <n v="0"/>
    <n v="0"/>
    <n v="0"/>
    <s v=""/>
    <n v="0"/>
    <n v="0"/>
    <n v="12.5"/>
    <s v="INR"/>
    <s v="India"/>
    <m/>
    <n v="1"/>
    <n v="-24.94"/>
    <s v="No Sales"/>
    <n v="429"/>
    <n v="159"/>
    <n v="139"/>
    <n v="0.3053613053613053"/>
  </r>
  <r>
    <d v="2026-09-05T00:00:00"/>
    <x v="1"/>
    <s v="Body &amp; Hair"/>
    <s v="Enabled"/>
    <s v="AG | Anti Dandruff Shampoo"/>
    <s v="Sponsored Products"/>
    <s v="close-match"/>
    <x v="0"/>
    <x v="261"/>
    <s v="SKN-022"/>
    <x v="1"/>
    <n v="135"/>
    <n v="0"/>
    <n v="0"/>
    <s v=""/>
    <n v="0"/>
    <n v="0"/>
    <n v="0"/>
    <n v="0"/>
    <s v=""/>
    <s v=""/>
    <s v=""/>
    <n v="12"/>
    <s v="INR"/>
    <s v="India"/>
    <m/>
    <n v="1"/>
    <n v="0"/>
    <s v="No Spend"/>
    <n v="429"/>
    <n v="159"/>
    <n v="139"/>
    <n v="0.3053613053613053"/>
  </r>
  <r>
    <d v="2026-09-05T00:00:00"/>
    <x v="1"/>
    <s v="Body &amp; Hair"/>
    <s v="Enabled"/>
    <s v="AG | Anti Dandruff Shampoo"/>
    <s v="Sponsored Products"/>
    <s v="loose-match"/>
    <x v="0"/>
    <x v="262"/>
    <s v="SKN-022"/>
    <x v="0"/>
    <n v="333"/>
    <n v="0"/>
    <n v="0"/>
    <s v=""/>
    <n v="0"/>
    <n v="0"/>
    <n v="0"/>
    <n v="0"/>
    <s v=""/>
    <s v=""/>
    <s v=""/>
    <n v="8.5"/>
    <s v="INR"/>
    <s v="India"/>
    <m/>
    <n v="1"/>
    <n v="0"/>
    <s v="No Spend"/>
    <n v="429"/>
    <n v="159"/>
    <n v="139"/>
    <n v="0.3053613053613053"/>
  </r>
  <r>
    <d v="2026-09-05T00:00:00"/>
    <x v="1"/>
    <s v="Body &amp; Hair"/>
    <s v="Enabled"/>
    <s v="AG | Anti Dandruff Shampoo"/>
    <s v="Sponsored Products"/>
    <s v="loose-match"/>
    <x v="0"/>
    <x v="263"/>
    <s v="SKN-022"/>
    <x v="2"/>
    <n v="336"/>
    <n v="2"/>
    <n v="0.005952380952380952"/>
    <n v="5.02"/>
    <n v="10.04"/>
    <n v="0"/>
    <n v="0"/>
    <n v="0"/>
    <s v=""/>
    <n v="0"/>
    <n v="0"/>
    <n v="8.5"/>
    <s v="INR"/>
    <s v="India"/>
    <m/>
    <n v="1"/>
    <n v="-10.04"/>
    <s v="No Sales"/>
    <n v="429"/>
    <n v="159"/>
    <n v="139"/>
    <n v="0.3053613053613053"/>
  </r>
  <r>
    <d v="2026-09-05T00:00:00"/>
    <x v="3"/>
    <s v="Face Care"/>
    <s v="Enabled"/>
    <s v="AG | Niacinamide Serum"/>
    <s v="Sponsored Products"/>
    <s v="niacinamide 10% serum"/>
    <x v="2"/>
    <x v="3"/>
    <s v="SKN-002"/>
    <x v="0"/>
    <n v="884"/>
    <n v="16"/>
    <n v="0.01809954751131222"/>
    <n v="14.45"/>
    <n v="231.2"/>
    <n v="0"/>
    <n v="0"/>
    <n v="0"/>
    <s v=""/>
    <n v="0"/>
    <n v="0"/>
    <n v="15"/>
    <s v="INR"/>
    <s v="India"/>
    <m/>
    <n v="1"/>
    <n v="-231.2"/>
    <s v="No Sales"/>
    <n v="549"/>
    <n v="192"/>
    <n v="139"/>
    <n v="0.3970856102003643"/>
  </r>
  <r>
    <d v="2026-09-05T00:00:00"/>
    <x v="3"/>
    <s v="Face Care"/>
    <s v="Enabled"/>
    <s v="AG | Niacinamide Serum"/>
    <s v="Sponsored Products"/>
    <s v="niacinamide serum"/>
    <x v="2"/>
    <x v="27"/>
    <s v="SKN-002"/>
    <x v="1"/>
    <n v="3639"/>
    <n v="36"/>
    <n v="0.00989282769991756"/>
    <n v="8.699999999999999"/>
    <n v="313.2"/>
    <n v="0"/>
    <n v="0"/>
    <n v="0"/>
    <s v=""/>
    <n v="0"/>
    <n v="0"/>
    <n v="15"/>
    <s v="INR"/>
    <s v="India"/>
    <m/>
    <n v="1"/>
    <n v="-313.2"/>
    <s v="No Sales"/>
    <n v="549"/>
    <n v="192"/>
    <n v="139"/>
    <n v="0.3970856102003643"/>
  </r>
  <r>
    <d v="2026-09-05T00:00:00"/>
    <x v="3"/>
    <s v="Face Care"/>
    <s v="Enabled"/>
    <s v="AG | Niacinamide Serum"/>
    <s v="Sponsored Products"/>
    <s v="niacinamide serum with vitamin e"/>
    <x v="2"/>
    <x v="1"/>
    <s v="SKN-002"/>
    <x v="0"/>
    <n v="270"/>
    <n v="3"/>
    <n v="0.01111111111111111"/>
    <n v="12.12"/>
    <n v="36.36"/>
    <n v="0"/>
    <n v="0"/>
    <n v="0"/>
    <s v=""/>
    <n v="0"/>
    <n v="0"/>
    <n v="15.5"/>
    <s v="INR"/>
    <s v="India"/>
    <m/>
    <n v="1"/>
    <n v="-36.36"/>
    <s v="No Sales"/>
    <n v="549"/>
    <n v="192"/>
    <n v="139"/>
    <n v="0.3970856102003643"/>
  </r>
  <r>
    <d v="2026-09-05T00:00:00"/>
    <x v="3"/>
    <s v="Face Care"/>
    <s v="Enabled"/>
    <s v="AG | Niacinamide Serum"/>
    <s v="Sponsored Products"/>
    <s v="10% niacinamide face serum for tan removal"/>
    <x v="2"/>
    <x v="264"/>
    <s v="SKN-002"/>
    <x v="1"/>
    <n v="369"/>
    <n v="3"/>
    <n v="0.008130081300813009"/>
    <n v="8.470000000000001"/>
    <n v="25.41"/>
    <n v="0"/>
    <n v="0"/>
    <n v="0"/>
    <s v=""/>
    <n v="0"/>
    <n v="0"/>
    <n v="13"/>
    <s v="INR"/>
    <s v="India"/>
    <m/>
    <n v="1"/>
    <n v="-25.41"/>
    <s v="No Sales"/>
    <n v="549"/>
    <n v="192"/>
    <n v="139"/>
    <n v="0.3970856102003643"/>
  </r>
  <r>
    <d v="2026-09-05T00:00:00"/>
    <x v="3"/>
    <s v="Face Care"/>
    <s v="Enabled"/>
    <s v="AG | Hyaluronic Acid Serum"/>
    <s v="Sponsored Products"/>
    <s v="hyaluronic serum for sensitive skin"/>
    <x v="2"/>
    <x v="111"/>
    <s v="SKN-003"/>
    <x v="0"/>
    <n v="827"/>
    <n v="10"/>
    <n v="0.0120918984280532"/>
    <n v="20.86"/>
    <n v="208.6"/>
    <n v="0"/>
    <n v="0"/>
    <n v="0"/>
    <s v=""/>
    <n v="0"/>
    <n v="0"/>
    <n v="21.5"/>
    <s v="INR"/>
    <s v="India"/>
    <m/>
    <n v="1"/>
    <n v="-208.6"/>
    <s v="No Sales"/>
    <n v="649"/>
    <n v="234"/>
    <n v="148"/>
    <n v="0.4114021571648691"/>
  </r>
  <r>
    <d v="2026-09-05T00:00:00"/>
    <x v="4"/>
    <s v="Face Care"/>
    <s v="Enabled"/>
    <s v="AG | Vitamin C Serum"/>
    <s v="Sponsored Products"/>
    <s v="vitamin c serum"/>
    <x v="1"/>
    <x v="265"/>
    <s v="SKN-001"/>
    <x v="1"/>
    <n v="134"/>
    <n v="2"/>
    <n v="0.01492537313432836"/>
    <n v="13.11"/>
    <n v="26.22"/>
    <n v="0"/>
    <n v="0"/>
    <n v="0"/>
    <s v=""/>
    <n v="0"/>
    <n v="0"/>
    <n v="18"/>
    <s v="INR"/>
    <s v="India"/>
    <m/>
    <n v="1"/>
    <n v="-26.22"/>
    <s v="No Sales"/>
    <n v="599"/>
    <n v="216"/>
    <n v="144"/>
    <n v="0.3989983305509182"/>
  </r>
  <r>
    <d v="2026-09-05T00:00:00"/>
    <x v="4"/>
    <s v="Face Care"/>
    <s v="Enabled"/>
    <s v="AG | Vitamin C Serum"/>
    <s v="Sponsored Products"/>
    <s v="vitamin c serum"/>
    <x v="1"/>
    <x v="0"/>
    <s v="SKN-001"/>
    <x v="0"/>
    <n v="312"/>
    <n v="6"/>
    <n v="0.01923076923076923"/>
    <n v="9.82"/>
    <n v="58.92"/>
    <n v="599"/>
    <n v="1"/>
    <n v="1"/>
    <n v="0.09836393989983305"/>
    <n v="10.1663272233537"/>
    <n v="0.1666666666666667"/>
    <n v="12"/>
    <s v="INR"/>
    <s v="India"/>
    <s v="promo window"/>
    <n v="1"/>
    <n v="180.08"/>
    <s v="Profitable"/>
    <n v="599"/>
    <n v="216"/>
    <n v="144"/>
    <n v="0.3989983305509182"/>
  </r>
  <r>
    <d v="2026-09-05T00:00:00"/>
    <x v="4"/>
    <s v="Face Care"/>
    <s v="Enabled"/>
    <s v="AG | Vitamin C Serum"/>
    <s v="Sponsored Products"/>
    <s v="vit c face serum"/>
    <x v="1"/>
    <x v="266"/>
    <s v="SKN-001"/>
    <x v="2"/>
    <n v="327"/>
    <n v="2"/>
    <n v="0.006116207951070336"/>
    <n v="12.34"/>
    <n v="24.68"/>
    <n v="0"/>
    <n v="0"/>
    <n v="0"/>
    <s v=""/>
    <n v="0"/>
    <n v="0"/>
    <n v="15.5"/>
    <s v="INR"/>
    <s v="India"/>
    <m/>
    <n v="1"/>
    <n v="-24.68"/>
    <s v="No Sales"/>
    <n v="599"/>
    <n v="216"/>
    <n v="144"/>
    <n v="0.3989983305509182"/>
  </r>
  <r>
    <d v="2026-09-05T00:00:00"/>
    <x v="4"/>
    <s v="Face Care"/>
    <s v="Enabled"/>
    <s v="AG | Vitamin C Serum"/>
    <s v="Sponsored Products"/>
    <s v="vit c face serum"/>
    <x v="1"/>
    <x v="267"/>
    <s v="SKN-001"/>
    <x v="0"/>
    <n v="451"/>
    <n v="6"/>
    <n v="0.01330376940133038"/>
    <n v="15.5"/>
    <n v="93"/>
    <n v="1198"/>
    <n v="1"/>
    <n v="2"/>
    <n v="0.07762938230383973"/>
    <n v="12.88172043010753"/>
    <n v="0.1666666666666667"/>
    <n v="15.5"/>
    <s v="INR"/>
    <s v="India"/>
    <m/>
    <n v="1"/>
    <n v="385"/>
    <s v="Profitable"/>
    <n v="599"/>
    <n v="216"/>
    <n v="144"/>
    <n v="0.3989983305509182"/>
  </r>
  <r>
    <d v="2026-09-05T00:00:00"/>
    <x v="4"/>
    <s v="Face Care"/>
    <s v="Enabled"/>
    <s v="AG | Niacinamide Serum"/>
    <s v="Sponsored Products"/>
    <s v="niacinamide 10% serum"/>
    <x v="1"/>
    <x v="268"/>
    <s v="SKN-002"/>
    <x v="2"/>
    <n v="175"/>
    <n v="3"/>
    <n v="0.01714285714285714"/>
    <n v="9.040000000000001"/>
    <n v="27.12"/>
    <n v="0"/>
    <n v="0"/>
    <n v="0"/>
    <s v=""/>
    <n v="0"/>
    <n v="0"/>
    <n v="12.5"/>
    <s v="INR"/>
    <s v="India"/>
    <m/>
    <n v="1"/>
    <n v="-27.12"/>
    <s v="No Sales"/>
    <n v="549"/>
    <n v="192"/>
    <n v="139"/>
    <n v="0.3970856102003643"/>
  </r>
  <r>
    <d v="2026-09-05T00:00:00"/>
    <x v="4"/>
    <s v="Face Care"/>
    <s v="Enabled"/>
    <s v="AG | Niacinamide Serum"/>
    <s v="Sponsored Products"/>
    <s v="niacinamide serum"/>
    <x v="1"/>
    <x v="53"/>
    <s v="SKN-002"/>
    <x v="1"/>
    <n v="194"/>
    <n v="0"/>
    <n v="0"/>
    <s v=""/>
    <n v="0"/>
    <n v="0"/>
    <n v="0"/>
    <n v="0"/>
    <s v=""/>
    <s v=""/>
    <s v=""/>
    <n v="15.5"/>
    <s v="INR"/>
    <s v="India"/>
    <m/>
    <n v="1"/>
    <n v="0"/>
    <s v="No Spend"/>
    <n v="549"/>
    <n v="192"/>
    <n v="139"/>
    <n v="0.3970856102003643"/>
  </r>
  <r>
    <d v="2026-09-05T00:00:00"/>
    <x v="4"/>
    <s v="Face Care"/>
    <s v="Enabled"/>
    <s v="AG | Niacinamide Serum"/>
    <s v="Sponsored Products"/>
    <s v="niacinamide serum"/>
    <x v="1"/>
    <x v="156"/>
    <s v="SKN-002"/>
    <x v="0"/>
    <n v="115"/>
    <n v="0"/>
    <n v="0"/>
    <s v=""/>
    <n v="0"/>
    <n v="0"/>
    <n v="0"/>
    <n v="0"/>
    <s v=""/>
    <s v=""/>
    <s v=""/>
    <n v="14.5"/>
    <s v="INR"/>
    <s v="India"/>
    <m/>
    <n v="1"/>
    <n v="0"/>
    <s v="No Spend"/>
    <n v="549"/>
    <n v="192"/>
    <n v="139"/>
    <n v="0.3970856102003643"/>
  </r>
  <r>
    <d v="2026-09-05T00:00:00"/>
    <x v="4"/>
    <s v="Face Care"/>
    <s v="Enabled"/>
    <s v="AG | Niacinamide Serum"/>
    <s v="Sponsored Products"/>
    <s v="niacinamide serum"/>
    <x v="1"/>
    <x v="1"/>
    <s v="SKN-002"/>
    <x v="0"/>
    <n v="249"/>
    <n v="7"/>
    <n v="0.02811244979919679"/>
    <n v="12"/>
    <n v="84"/>
    <n v="549"/>
    <n v="1"/>
    <n v="1"/>
    <n v="0.1530054644808743"/>
    <n v="6.535714285714286"/>
    <n v="0.1428571428571428"/>
    <n v="12"/>
    <s v="INR"/>
    <s v="India"/>
    <m/>
    <n v="1"/>
    <n v="134"/>
    <s v="Profitable"/>
    <n v="549"/>
    <n v="192"/>
    <n v="139"/>
    <n v="0.3970856102003643"/>
  </r>
  <r>
    <d v="2026-09-05T00:00:00"/>
    <x v="4"/>
    <s v="Face Care"/>
    <s v="Enabled"/>
    <s v="AG | Hyaluronic Acid Serum"/>
    <s v="Sponsored Products"/>
    <s v="hyaluronic acid serum"/>
    <x v="1"/>
    <x v="110"/>
    <s v="SKN-003"/>
    <x v="2"/>
    <n v="562"/>
    <n v="2"/>
    <n v="0.003558718861209964"/>
    <n v="11.53"/>
    <n v="23.06"/>
    <n v="0"/>
    <n v="0"/>
    <n v="0"/>
    <s v=""/>
    <n v="0"/>
    <n v="0"/>
    <n v="18"/>
    <s v="INR"/>
    <s v="India"/>
    <m/>
    <n v="1"/>
    <n v="-23.06"/>
    <s v="No Sales"/>
    <n v="649"/>
    <n v="234"/>
    <n v="148"/>
    <n v="0.4114021571648691"/>
  </r>
  <r>
    <d v="2026-09-05T00:00:00"/>
    <x v="4"/>
    <s v="Face Care"/>
    <s v="Enabled"/>
    <s v="AG | Hyaluronic Acid Serum"/>
    <s v="Sponsored Products"/>
    <s v="hyaluronic serum"/>
    <x v="1"/>
    <x v="204"/>
    <s v="SKN-003"/>
    <x v="2"/>
    <n v="249"/>
    <n v="3"/>
    <n v="0.01204819277108434"/>
    <n v="11.8"/>
    <n v="35.4"/>
    <n v="0"/>
    <n v="0"/>
    <n v="0"/>
    <s v=""/>
    <n v="0"/>
    <n v="0"/>
    <n v="19.5"/>
    <s v="INR"/>
    <s v="India"/>
    <m/>
    <n v="1"/>
    <n v="-35.4"/>
    <s v="No Sales"/>
    <n v="649"/>
    <n v="234"/>
    <n v="148"/>
    <n v="0.4114021571648691"/>
  </r>
  <r>
    <d v="2026-09-05T00:00:00"/>
    <x v="4"/>
    <s v="Face Care"/>
    <s v="Enabled"/>
    <s v="AG | Hyaluronic Acid Serum"/>
    <s v="Sponsored Products"/>
    <s v="hyaluronic serum"/>
    <x v="1"/>
    <x v="269"/>
    <s v="SKN-003"/>
    <x v="1"/>
    <n v="122"/>
    <n v="0"/>
    <n v="0"/>
    <s v=""/>
    <n v="0"/>
    <n v="0"/>
    <n v="0"/>
    <n v="0"/>
    <s v=""/>
    <s v=""/>
    <s v=""/>
    <n v="16"/>
    <s v="INR"/>
    <s v="India"/>
    <m/>
    <n v="1"/>
    <n v="0"/>
    <s v="No Spend"/>
    <n v="649"/>
    <n v="234"/>
    <n v="148"/>
    <n v="0.4114021571648691"/>
  </r>
  <r>
    <d v="2026-09-05T00:00:00"/>
    <x v="5"/>
    <s v="Face Care"/>
    <s v="Enabled"/>
    <s v="AG | Tinted Sunscreen"/>
    <s v="Sponsored Products"/>
    <s v="tinted sunscreen spf 40"/>
    <x v="3"/>
    <x v="177"/>
    <s v="SKN-007"/>
    <x v="2"/>
    <n v="1140"/>
    <n v="8"/>
    <n v="0.007017543859649123"/>
    <n v="7.07"/>
    <n v="56.56"/>
    <n v="0"/>
    <n v="0"/>
    <n v="0"/>
    <s v=""/>
    <n v="0"/>
    <n v="0"/>
    <n v="12"/>
    <s v="INR"/>
    <s v="India"/>
    <m/>
    <n v="1"/>
    <n v="-56.56"/>
    <s v="No Sales"/>
    <n v="549"/>
    <n v="203"/>
    <n v="139"/>
    <n v="0.3770491803278688"/>
  </r>
  <r>
    <d v="2026-09-05T00:00:00"/>
    <x v="5"/>
    <s v="Face Care"/>
    <s v="Enabled"/>
    <s v="AG | Tinted Sunscreen"/>
    <s v="Sponsored Products"/>
    <s v="tinted sunscreen"/>
    <x v="3"/>
    <x v="232"/>
    <s v="SKN-007"/>
    <x v="1"/>
    <n v="1213"/>
    <n v="10"/>
    <n v="0.008244023083264633"/>
    <n v="12.58"/>
    <n v="125.8"/>
    <n v="1098"/>
    <n v="2"/>
    <n v="2"/>
    <n v="0.1145719489981785"/>
    <n v="8.728139904610494"/>
    <n v="0.2"/>
    <n v="19"/>
    <s v="INR"/>
    <s v="India"/>
    <m/>
    <n v="1"/>
    <n v="288.2"/>
    <s v="Profitable"/>
    <n v="549"/>
    <n v="203"/>
    <n v="139"/>
    <n v="0.3770491803278688"/>
  </r>
  <r>
    <d v="2026-09-05T00:00:00"/>
    <x v="6"/>
    <s v="Face Care"/>
    <s v="Enabled"/>
    <s v="AG | Gel Moisturizer"/>
    <s v="Sponsored Products"/>
    <s v="oil free moisturizer"/>
    <x v="1"/>
    <x v="180"/>
    <s v="SKN-005"/>
    <x v="0"/>
    <n v="171"/>
    <n v="3"/>
    <n v="0.01754385964912281"/>
    <n v="7"/>
    <n v="21"/>
    <n v="0"/>
    <n v="0"/>
    <n v="0"/>
    <s v=""/>
    <n v="0"/>
    <n v="0"/>
    <n v="7"/>
    <s v="INR"/>
    <s v="India"/>
    <m/>
    <n v="1"/>
    <n v="-21"/>
    <s v="No Sales"/>
    <n v="399"/>
    <n v="148"/>
    <n v="126"/>
    <n v="0.3132832080200501"/>
  </r>
  <r>
    <d v="2026-09-05T00:00:00"/>
    <x v="6"/>
    <s v="Face Care"/>
    <s v="Enabled"/>
    <s v="AG | Gel Moisturizer"/>
    <s v="Sponsored Products"/>
    <s v="gel moisturizer"/>
    <x v="1"/>
    <x v="270"/>
    <s v="SKN-005"/>
    <x v="2"/>
    <n v="236"/>
    <n v="2"/>
    <n v="0.008474576271186441"/>
    <n v="4.71"/>
    <n v="9.42"/>
    <n v="0"/>
    <n v="0"/>
    <n v="0"/>
    <s v=""/>
    <n v="0"/>
    <n v="0"/>
    <n v="8"/>
    <s v="INR"/>
    <s v="India"/>
    <m/>
    <n v="1"/>
    <n v="-9.42"/>
    <s v="No Sales"/>
    <n v="399"/>
    <n v="148"/>
    <n v="126"/>
    <n v="0.3132832080200501"/>
  </r>
  <r>
    <d v="2026-09-05T00:00:00"/>
    <x v="6"/>
    <s v="Face Care"/>
    <s v="Enabled"/>
    <s v="AG | Gel Moisturizer"/>
    <s v="Sponsored Products"/>
    <s v="gel moisturizer"/>
    <x v="1"/>
    <x v="5"/>
    <s v="SKN-005"/>
    <x v="1"/>
    <n v="800"/>
    <n v="3"/>
    <n v="0.00375"/>
    <n v="6.010000000000001"/>
    <n v="18.03"/>
    <n v="399"/>
    <n v="1"/>
    <n v="1"/>
    <n v="0.04518796992481203"/>
    <n v="22.12978369384359"/>
    <n v="0.3333333333333333"/>
    <n v="11.5"/>
    <s v="INR"/>
    <s v="India"/>
    <m/>
    <n v="1"/>
    <n v="106.97"/>
    <s v="Profitable"/>
    <n v="399"/>
    <n v="148"/>
    <n v="126"/>
    <n v="0.3132832080200501"/>
  </r>
  <r>
    <d v="2026-09-05T00:00:00"/>
    <x v="6"/>
    <s v="Face Care"/>
    <s v="Enabled"/>
    <s v="AG | Gel Moisturizer"/>
    <s v="Sponsored Products"/>
    <s v="gel moisturizer"/>
    <x v="1"/>
    <x v="41"/>
    <s v="SKN-005"/>
    <x v="1"/>
    <n v="671"/>
    <n v="4"/>
    <n v="0.005961251862891207"/>
    <n v="5.11"/>
    <n v="20.44"/>
    <n v="0"/>
    <n v="0"/>
    <n v="0"/>
    <s v=""/>
    <n v="0"/>
    <n v="0"/>
    <n v="7"/>
    <s v="INR"/>
    <s v="India"/>
    <m/>
    <n v="1"/>
    <n v="-20.44"/>
    <s v="No Sales"/>
    <n v="399"/>
    <n v="148"/>
    <n v="126"/>
    <n v="0.3132832080200501"/>
  </r>
  <r>
    <d v="2026-09-05T00:00:00"/>
    <x v="6"/>
    <s v="Face Care"/>
    <s v="Enabled"/>
    <s v="AG | Gel Moisturizer"/>
    <s v="Sponsored Products"/>
    <s v="oil free moisturizer"/>
    <x v="1"/>
    <x v="271"/>
    <s v="SKN-005"/>
    <x v="2"/>
    <n v="3032"/>
    <n v="21"/>
    <n v="0.006926121372031662"/>
    <n v="6.949999999999999"/>
    <n v="145.95"/>
    <n v="798"/>
    <n v="2"/>
    <n v="2"/>
    <n v="0.1828947368421052"/>
    <n v="5.467625899280576"/>
    <n v="0.09523809523809523"/>
    <n v="11"/>
    <s v="INR"/>
    <s v="India"/>
    <m/>
    <n v="1"/>
    <n v="104.05"/>
    <s v="Profitable"/>
    <n v="399"/>
    <n v="148"/>
    <n v="126"/>
    <n v="0.3132832080200501"/>
  </r>
  <r>
    <d v="2026-09-05T00:00:00"/>
    <x v="6"/>
    <s v="Face Care"/>
    <s v="Enabled"/>
    <s v="AG | Face Wash"/>
    <s v="Sponsored Products"/>
    <s v="foaming face wash"/>
    <x v="1"/>
    <x v="272"/>
    <s v="SKN-008"/>
    <x v="1"/>
    <n v="1079"/>
    <n v="8"/>
    <n v="0.007414272474513438"/>
    <n v="6.04"/>
    <n v="48.32"/>
    <n v="0"/>
    <n v="0"/>
    <n v="0"/>
    <s v=""/>
    <n v="0"/>
    <n v="0"/>
    <n v="9"/>
    <s v="INR"/>
    <s v="India"/>
    <m/>
    <n v="1"/>
    <n v="-48.32"/>
    <s v="No Sales"/>
    <n v="299"/>
    <n v="114"/>
    <n v="107"/>
    <n v="0.2608695652173913"/>
  </r>
  <r>
    <d v="2026-09-05T00:00:00"/>
    <x v="6"/>
    <s v="Face Care"/>
    <s v="Enabled"/>
    <s v="AG | Face Wash"/>
    <s v="Sponsored Products"/>
    <s v="foaming face wash"/>
    <x v="1"/>
    <x v="273"/>
    <s v="SKN-008"/>
    <x v="0"/>
    <n v="113"/>
    <n v="0"/>
    <n v="0"/>
    <s v=""/>
    <n v="0"/>
    <n v="0"/>
    <n v="0"/>
    <n v="0"/>
    <s v=""/>
    <s v=""/>
    <s v=""/>
    <n v="8.5"/>
    <s v="INR"/>
    <s v="India"/>
    <m/>
    <n v="1"/>
    <n v="0"/>
    <s v="No Spend"/>
    <n v="299"/>
    <n v="114"/>
    <n v="107"/>
    <n v="0.2608695652173913"/>
  </r>
  <r>
    <d v="2026-09-05T00:00:00"/>
    <x v="6"/>
    <s v="Face Care"/>
    <s v="Enabled"/>
    <s v="AG | Salicylic Acid Face Wash"/>
    <s v="Sponsored Products"/>
    <s v="salicylic acid face wash"/>
    <x v="1"/>
    <x v="41"/>
    <s v="SKN-009"/>
    <x v="1"/>
    <n v="347"/>
    <n v="2"/>
    <n v="0.005763688760806916"/>
    <n v="5.13"/>
    <n v="10.26"/>
    <n v="0"/>
    <n v="0"/>
    <n v="0"/>
    <s v=""/>
    <n v="0"/>
    <n v="0"/>
    <n v="7"/>
    <s v="INR"/>
    <s v="India"/>
    <m/>
    <n v="1"/>
    <n v="-10.26"/>
    <s v="No Sales"/>
    <n v="279"/>
    <n v="106"/>
    <n v="105"/>
    <n v="0.2437275985663082"/>
  </r>
  <r>
    <d v="2026-09-05T00:00:00"/>
    <x v="6"/>
    <s v="Face Care"/>
    <s v="Enabled"/>
    <s v="AG | Rose Water Toner"/>
    <s v="Sponsored Products"/>
    <s v="rose water toner"/>
    <x v="1"/>
    <x v="274"/>
    <s v="SKN-010"/>
    <x v="1"/>
    <n v="411"/>
    <n v="3"/>
    <n v="0.0072992700729927"/>
    <n v="2.98"/>
    <n v="8.94"/>
    <n v="0"/>
    <n v="0"/>
    <n v="0"/>
    <s v=""/>
    <n v="0"/>
    <n v="0"/>
    <n v="5"/>
    <s v="INR"/>
    <s v="India"/>
    <m/>
    <n v="1"/>
    <n v="-8.94"/>
    <s v="No Sales"/>
    <n v="249"/>
    <n v="100"/>
    <n v="102"/>
    <n v="0.1887550200803213"/>
  </r>
  <r>
    <d v="2026-09-05T00:00:00"/>
    <x v="6"/>
    <s v="Face Care"/>
    <s v="Enabled"/>
    <s v="AG | Rose Water Toner"/>
    <s v="Sponsored Products"/>
    <s v="face toner"/>
    <x v="1"/>
    <x v="275"/>
    <s v="SKN-010"/>
    <x v="0"/>
    <n v="368"/>
    <n v="11"/>
    <n v="0.02989130434782609"/>
    <n v="5"/>
    <n v="55"/>
    <n v="0"/>
    <n v="0"/>
    <n v="0"/>
    <s v=""/>
    <n v="0"/>
    <n v="0"/>
    <n v="5"/>
    <s v="INR"/>
    <s v="India"/>
    <m/>
    <n v="1"/>
    <n v="-55"/>
    <s v="No Sales"/>
    <n v="249"/>
    <n v="100"/>
    <n v="102"/>
    <n v="0.1887550200803213"/>
  </r>
  <r>
    <d v="2026-09-05T00:00:00"/>
    <x v="6"/>
    <s v="Face Care"/>
    <s v="Enabled"/>
    <s v="AG | Rose Water Toner"/>
    <s v="Sponsored Products"/>
    <s v="rose water toner"/>
    <x v="1"/>
    <x v="125"/>
    <s v="SKN-010"/>
    <x v="1"/>
    <n v="683"/>
    <n v="4"/>
    <n v="0.005856515373352855"/>
    <n v="4.42"/>
    <n v="17.68"/>
    <n v="0"/>
    <n v="0"/>
    <n v="0"/>
    <s v=""/>
    <n v="0"/>
    <n v="0"/>
    <n v="7"/>
    <s v="INR"/>
    <s v="India"/>
    <m/>
    <n v="1"/>
    <n v="-17.68"/>
    <s v="No Sales"/>
    <n v="249"/>
    <n v="100"/>
    <n v="102"/>
    <n v="0.1887550200803213"/>
  </r>
  <r>
    <d v="2026-09-05T00:00:00"/>
    <x v="6"/>
    <s v="Face Care"/>
    <s v="Enabled"/>
    <s v="AG | Sheet Mask"/>
    <s v="Sponsored Products"/>
    <s v="face sheet mask"/>
    <x v="1"/>
    <x v="128"/>
    <s v="SKN-014"/>
    <x v="2"/>
    <n v="838"/>
    <n v="1"/>
    <n v="0.001193317422434368"/>
    <n v="5.65"/>
    <n v="5.65"/>
    <n v="0"/>
    <n v="0"/>
    <n v="0"/>
    <s v=""/>
    <n v="0"/>
    <n v="0"/>
    <n v="8.5"/>
    <s v="INR"/>
    <s v="India"/>
    <m/>
    <n v="1"/>
    <n v="-5.65"/>
    <s v="No Sales"/>
    <n v="349"/>
    <n v="133"/>
    <n v="111"/>
    <n v="0.3008595988538682"/>
  </r>
  <r>
    <d v="2026-09-05T00:00:00"/>
    <x v="8"/>
    <s v="Body &amp; Hair"/>
    <s v="Enabled"/>
    <s v="AG | Onion Hair Oil"/>
    <s v="Sponsored Products"/>
    <s v="onion hair oil"/>
    <x v="3"/>
    <x v="108"/>
    <s v="SKN-021"/>
    <x v="0"/>
    <n v="83"/>
    <n v="1"/>
    <n v="0.01204819277108434"/>
    <n v="11.31"/>
    <n v="11.31"/>
    <n v="0"/>
    <n v="0"/>
    <n v="0"/>
    <s v=""/>
    <n v="0"/>
    <n v="0"/>
    <n v="12"/>
    <s v="INR"/>
    <s v="India"/>
    <m/>
    <n v="1"/>
    <n v="-11.31"/>
    <s v="No Sales"/>
    <n v="399"/>
    <n v="148"/>
    <n v="126"/>
    <n v="0.3132832080200501"/>
  </r>
  <r>
    <d v="2026-09-05T00:00:00"/>
    <x v="8"/>
    <s v="Body &amp; Hair"/>
    <s v="Enabled"/>
    <s v="AG | Onion Hair Oil"/>
    <s v="Sponsored Products"/>
    <s v="onion hair oil"/>
    <x v="3"/>
    <x v="276"/>
    <s v="SKN-021"/>
    <x v="0"/>
    <n v="91"/>
    <n v="0"/>
    <n v="0"/>
    <s v=""/>
    <n v="0"/>
    <n v="0"/>
    <n v="0"/>
    <n v="0"/>
    <s v=""/>
    <s v=""/>
    <s v=""/>
    <n v="12.5"/>
    <s v="INR"/>
    <s v="India"/>
    <m/>
    <n v="1"/>
    <n v="0"/>
    <s v="No Spend"/>
    <n v="399"/>
    <n v="148"/>
    <n v="126"/>
    <n v="0.3132832080200501"/>
  </r>
  <r>
    <d v="2026-09-05T00:00:00"/>
    <x v="8"/>
    <s v="Body &amp; Hair"/>
    <s v="Enabled"/>
    <s v="AG | Onion Hair Oil"/>
    <s v="Sponsored Products"/>
    <s v="onion hair oil"/>
    <x v="3"/>
    <x v="131"/>
    <s v="SKN-021"/>
    <x v="0"/>
    <n v="179"/>
    <n v="2"/>
    <n v="0.0111731843575419"/>
    <n v="7.35"/>
    <n v="14.7"/>
    <n v="0"/>
    <n v="0"/>
    <n v="0"/>
    <s v=""/>
    <n v="0"/>
    <n v="0"/>
    <n v="8.5"/>
    <s v="INR"/>
    <s v="India"/>
    <m/>
    <n v="1"/>
    <n v="-14.7"/>
    <s v="No Sales"/>
    <n v="399"/>
    <n v="148"/>
    <n v="126"/>
    <n v="0.3132832080200501"/>
  </r>
  <r>
    <d v="2026-09-05T00:00:00"/>
    <x v="8"/>
    <s v="Body &amp; Hair"/>
    <s v="Enabled"/>
    <s v="AG | Onion Hair Oil"/>
    <s v="Sponsored Products"/>
    <s v="hair oil"/>
    <x v="3"/>
    <x v="18"/>
    <s v="SKN-021"/>
    <x v="0"/>
    <n v="687"/>
    <n v="8"/>
    <n v="0.0116448326055313"/>
    <n v="12.34"/>
    <n v="98.72"/>
    <n v="399"/>
    <n v="1"/>
    <n v="1"/>
    <n v="0.2474185463659148"/>
    <n v="4.041734197730956"/>
    <n v="0.125"/>
    <n v="13.5"/>
    <s v="INR"/>
    <s v="India"/>
    <m/>
    <n v="1"/>
    <n v="26.28"/>
    <s v="Profitable"/>
    <n v="399"/>
    <n v="148"/>
    <n v="126"/>
    <n v="0.3132832080200501"/>
  </r>
  <r>
    <d v="2026-09-05T00:00:00"/>
    <x v="8"/>
    <s v="Body &amp; Hair"/>
    <s v="Enabled"/>
    <s v="AG | Onion Hair Oil"/>
    <s v="Sponsored Products"/>
    <s v="onion hair oil"/>
    <x v="3"/>
    <x v="262"/>
    <s v="SKN-021"/>
    <x v="0"/>
    <n v="291"/>
    <n v="7"/>
    <n v="0.02405498281786942"/>
    <n v="10.5"/>
    <n v="73.5"/>
    <n v="0"/>
    <n v="0"/>
    <n v="0"/>
    <s v=""/>
    <n v="0"/>
    <n v="0"/>
    <n v="10.5"/>
    <s v="INR"/>
    <s v="India"/>
    <m/>
    <n v="1"/>
    <n v="-73.5"/>
    <s v="No Sales"/>
    <n v="399"/>
    <n v="148"/>
    <n v="126"/>
    <n v="0.3132832080200501"/>
  </r>
  <r>
    <d v="2026-09-05T00:00:00"/>
    <x v="8"/>
    <s v="Body &amp; Hair"/>
    <s v="Enabled"/>
    <s v="AG | Onion Hair Oil"/>
    <s v="Sponsored Products"/>
    <s v="onion hair oil"/>
    <x v="3"/>
    <x v="56"/>
    <s v="SKN-021"/>
    <x v="0"/>
    <n v="263"/>
    <n v="2"/>
    <n v="0.007604562737642586"/>
    <n v="10"/>
    <n v="20"/>
    <n v="0"/>
    <n v="0"/>
    <n v="0"/>
    <s v=""/>
    <n v="0"/>
    <n v="0"/>
    <n v="10"/>
    <s v="INR"/>
    <s v="India"/>
    <m/>
    <n v="1"/>
    <n v="-20"/>
    <s v="No Sales"/>
    <n v="399"/>
    <n v="148"/>
    <n v="126"/>
    <n v="0.3132832080200501"/>
  </r>
  <r>
    <d v="2026-09-05T00:00:00"/>
    <x v="8"/>
    <s v="Body &amp; Hair"/>
    <s v="Enabled"/>
    <s v="AG | Anti Dandruff Shampoo"/>
    <s v="Sponsored Products"/>
    <s v="anti dandruff shampoo"/>
    <x v="3"/>
    <x v="243"/>
    <s v="SKN-022"/>
    <x v="1"/>
    <n v="358"/>
    <n v="3"/>
    <n v="0.008379888268156424"/>
    <n v="7.02"/>
    <n v="21.06"/>
    <n v="0"/>
    <n v="0"/>
    <n v="0"/>
    <s v=""/>
    <n v="0"/>
    <n v="0"/>
    <n v="11"/>
    <s v="INR"/>
    <s v="India"/>
    <m/>
    <n v="1"/>
    <n v="-21.06"/>
    <s v="No Sales"/>
    <n v="429"/>
    <n v="159"/>
    <n v="139"/>
    <n v="0.3053613053613053"/>
  </r>
  <r>
    <d v="2026-09-05T00:00:00"/>
    <x v="8"/>
    <s v="Body &amp; Hair"/>
    <s v="Enabled"/>
    <s v="AG | Hair Serum"/>
    <s v="Sponsored Products"/>
    <s v="hair serum for frizzy hair"/>
    <x v="3"/>
    <x v="277"/>
    <s v="SKN-023"/>
    <x v="0"/>
    <n v="282"/>
    <n v="6"/>
    <n v="0.02127659574468085"/>
    <n v="13"/>
    <n v="78"/>
    <n v="0"/>
    <n v="0"/>
    <n v="0"/>
    <s v=""/>
    <n v="0"/>
    <n v="0"/>
    <n v="13"/>
    <s v="INR"/>
    <s v="India"/>
    <m/>
    <n v="1"/>
    <n v="-78"/>
    <s v="No Sales"/>
    <n v="549"/>
    <n v="198"/>
    <n v="139"/>
    <n v="0.3861566484517304"/>
  </r>
  <r>
    <d v="2026-09-05T00:00:00"/>
    <x v="9"/>
    <s v="Body &amp; Hair"/>
    <s v="Enabled"/>
    <s v="AG | Body Lotion"/>
    <s v="Sponsored Products"/>
    <s v="body lotion"/>
    <x v="2"/>
    <x v="136"/>
    <s v="SKN-017"/>
    <x v="2"/>
    <n v="3158"/>
    <n v="37"/>
    <n v="0.0117162761241292"/>
    <n v="11.39"/>
    <n v="421.43"/>
    <n v="449"/>
    <n v="1"/>
    <n v="1"/>
    <n v="0.938596881959911"/>
    <n v="1.065420117219942"/>
    <n v="0.02702702702702703"/>
    <n v="15.5"/>
    <s v="INR"/>
    <s v="India"/>
    <m/>
    <n v="1"/>
    <n v="-278.43"/>
    <s v="Losing"/>
    <n v="449"/>
    <n v="166"/>
    <n v="140"/>
    <n v="0.3184855233853007"/>
  </r>
  <r>
    <d v="2026-09-05T00:00:00"/>
    <x v="9"/>
    <s v="Body &amp; Hair"/>
    <s v="Enabled"/>
    <s v="AG | Body Lotion"/>
    <s v="Sponsored Products"/>
    <s v="body lotion for dry skin"/>
    <x v="2"/>
    <x v="11"/>
    <s v="SKN-017"/>
    <x v="1"/>
    <n v="320"/>
    <n v="3"/>
    <n v="0.009375"/>
    <n v="9.459999999999999"/>
    <n v="28.38"/>
    <n v="0"/>
    <n v="0"/>
    <n v="0"/>
    <s v=""/>
    <n v="0"/>
    <n v="0"/>
    <n v="15"/>
    <s v="INR"/>
    <s v="India"/>
    <m/>
    <n v="1"/>
    <n v="-28.38"/>
    <s v="No Sales"/>
    <n v="449"/>
    <n v="166"/>
    <n v="140"/>
    <n v="0.3184855233853007"/>
  </r>
  <r>
    <d v="2026-09-05T00:00:00"/>
    <x v="9"/>
    <s v="Body &amp; Hair"/>
    <s v="Enabled"/>
    <s v="AG | Body Lotion"/>
    <s v="Sponsored Products"/>
    <s v="shea body lotion for rough skin"/>
    <x v="2"/>
    <x v="246"/>
    <s v="SKN-017"/>
    <x v="1"/>
    <n v="610"/>
    <n v="8"/>
    <n v="0.01311475409836066"/>
    <n v="8.800000000000001"/>
    <n v="70.40000000000001"/>
    <n v="0"/>
    <n v="0"/>
    <n v="0"/>
    <s v=""/>
    <n v="0"/>
    <n v="0"/>
    <n v="11.5"/>
    <s v="INR"/>
    <s v="India"/>
    <m/>
    <n v="1"/>
    <n v="-70.40000000000001"/>
    <s v="No Sales"/>
    <n v="449"/>
    <n v="166"/>
    <n v="140"/>
    <n v="0.3184855233853007"/>
  </r>
  <r>
    <d v="2026-09-05T00:00:00"/>
    <x v="9"/>
    <s v="Body &amp; Hair"/>
    <s v="Enabled"/>
    <s v="AG | Body Lotion"/>
    <s v="Sponsored Products"/>
    <s v="shea body lotion"/>
    <x v="2"/>
    <x v="138"/>
    <s v="SKN-017"/>
    <x v="2"/>
    <n v="1102"/>
    <n v="15"/>
    <n v="0.01361161524500907"/>
    <n v="10.43"/>
    <n v="156.45"/>
    <n v="0"/>
    <n v="0"/>
    <n v="0"/>
    <s v=""/>
    <n v="0"/>
    <n v="0"/>
    <n v="14.5"/>
    <s v="INR"/>
    <s v="India"/>
    <m/>
    <n v="1"/>
    <n v="-156.45"/>
    <s v="No Sales"/>
    <n v="449"/>
    <n v="166"/>
    <n v="140"/>
    <n v="0.3184855233853007"/>
  </r>
  <r>
    <d v="2026-09-05T00:00:00"/>
    <x v="9"/>
    <s v="Body &amp; Hair"/>
    <s v="Enabled"/>
    <s v="AG | Body Wash"/>
    <s v="Sponsored Products"/>
    <s v="body wash for women paraben free"/>
    <x v="2"/>
    <x v="17"/>
    <s v="SKN-018"/>
    <x v="2"/>
    <n v="678"/>
    <n v="1"/>
    <n v="0.001474926253687316"/>
    <n v="8.57"/>
    <n v="8.57"/>
    <n v="0"/>
    <n v="0"/>
    <n v="0"/>
    <s v=""/>
    <n v="0"/>
    <n v="0"/>
    <n v="12"/>
    <s v="INR"/>
    <s v="India"/>
    <m/>
    <n v="1"/>
    <n v="-8.57"/>
    <s v="No Sales"/>
    <n v="349"/>
    <n v="133"/>
    <n v="121"/>
    <n v="0.2722063037249284"/>
  </r>
  <r>
    <d v="2026-09-05T00:00:00"/>
    <x v="9"/>
    <s v="Body &amp; Hair"/>
    <s v="Enabled"/>
    <s v="AG | Body Wash"/>
    <s v="Sponsored Products"/>
    <s v="body wash for women under 300"/>
    <x v="2"/>
    <x v="16"/>
    <s v="SKN-018"/>
    <x v="0"/>
    <n v="489"/>
    <n v="8"/>
    <n v="0.016359918200409"/>
    <n v="12"/>
    <n v="96"/>
    <n v="349"/>
    <n v="1"/>
    <n v="1"/>
    <n v="0.2750716332378224"/>
    <n v="3.635416666666667"/>
    <n v="0.125"/>
    <n v="12"/>
    <s v="INR"/>
    <s v="India"/>
    <m/>
    <n v="1"/>
    <n v="-1"/>
    <s v="Losing"/>
    <n v="349"/>
    <n v="133"/>
    <n v="121"/>
    <n v="0.2722063037249284"/>
  </r>
  <r>
    <d v="2026-09-05T00:00:00"/>
    <x v="9"/>
    <s v="Body &amp; Hair"/>
    <s v="Enabled"/>
    <s v="AG | Foot Cream"/>
    <s v="Sponsored Products"/>
    <s v="foot cream"/>
    <x v="2"/>
    <x v="190"/>
    <s v="SKN-019"/>
    <x v="2"/>
    <n v="1842"/>
    <n v="12"/>
    <n v="0.006514657980456026"/>
    <n v="8.69"/>
    <n v="104.28"/>
    <n v="897"/>
    <n v="2"/>
    <n v="3"/>
    <n v="0.1162541806020067"/>
    <n v="8.601841196777906"/>
    <n v="0.1666666666666667"/>
    <n v="11"/>
    <s v="INR"/>
    <s v="India"/>
    <m/>
    <n v="1"/>
    <n v="138.72"/>
    <s v="Profitable"/>
    <n v="299"/>
    <n v="111"/>
    <n v="107"/>
    <n v="0.2709030100334448"/>
  </r>
  <r>
    <d v="2026-09-05T00:00:00"/>
    <x v="9"/>
    <s v="Body &amp; Hair"/>
    <s v="Enabled"/>
    <s v="AG | Foot Cream"/>
    <s v="Sponsored Products"/>
    <s v="cracked heel cream under 500"/>
    <x v="2"/>
    <x v="278"/>
    <s v="SKN-019"/>
    <x v="2"/>
    <n v="1747"/>
    <n v="7"/>
    <n v="0.004006868918145392"/>
    <n v="6"/>
    <n v="42"/>
    <n v="0"/>
    <n v="0"/>
    <n v="0"/>
    <s v=""/>
    <n v="0"/>
    <n v="0"/>
    <n v="8"/>
    <s v="INR"/>
    <s v="India"/>
    <m/>
    <n v="1"/>
    <n v="-42"/>
    <s v="No Sales"/>
    <n v="299"/>
    <n v="111"/>
    <n v="107"/>
    <n v="0.2709030100334448"/>
  </r>
  <r>
    <d v="2026-09-05T00:00:00"/>
    <x v="9"/>
    <s v="Body &amp; Hair"/>
    <s v="Enabled"/>
    <s v="AG | Foot Cream"/>
    <s v="Sponsored Products"/>
    <s v="cracked heel cream"/>
    <x v="2"/>
    <x v="65"/>
    <s v="SKN-019"/>
    <x v="1"/>
    <n v="503"/>
    <n v="1"/>
    <n v="0.001988071570576541"/>
    <n v="5.59"/>
    <n v="5.59"/>
    <n v="299"/>
    <n v="1"/>
    <n v="1"/>
    <n v="0.01869565217391304"/>
    <n v="53.48837209302326"/>
    <n v="1"/>
    <n v="8"/>
    <s v="INR"/>
    <s v="India"/>
    <m/>
    <n v="1"/>
    <n v="75.41"/>
    <s v="Profitable"/>
    <n v="299"/>
    <n v="111"/>
    <n v="107"/>
    <n v="0.2709030100334448"/>
  </r>
  <r>
    <d v="2026-09-05T00:00:00"/>
    <x v="9"/>
    <s v="Body &amp; Hair"/>
    <s v="Enabled"/>
    <s v="AG | Hand Cream"/>
    <s v="Sponsored Products"/>
    <s v="ayurvedic moisturizing hand cream"/>
    <x v="2"/>
    <x v="70"/>
    <s v="SKN-020"/>
    <x v="2"/>
    <n v="462"/>
    <n v="6"/>
    <n v="0.01298701298701299"/>
    <n v="6.16"/>
    <n v="36.96"/>
    <n v="249"/>
    <n v="1"/>
    <n v="1"/>
    <n v="0.148433734939759"/>
    <n v="6.737012987012987"/>
    <n v="0.1666666666666667"/>
    <n v="9"/>
    <s v="INR"/>
    <s v="India"/>
    <m/>
    <n v="1"/>
    <n v="25.04"/>
    <s v="Profitable"/>
    <n v="249"/>
    <n v="95"/>
    <n v="92"/>
    <n v="0.248995983935743"/>
  </r>
  <r>
    <d v="2026-09-05T00:00:00"/>
    <x v="9"/>
    <s v="Body &amp; Hair"/>
    <s v="Enabled"/>
    <s v="AG | Hand Cream"/>
    <s v="Sponsored Products"/>
    <s v="hand cream for dry hands"/>
    <x v="2"/>
    <x v="192"/>
    <s v="SKN-020"/>
    <x v="1"/>
    <n v="399"/>
    <n v="2"/>
    <n v="0.005012531328320802"/>
    <n v="5.39"/>
    <n v="10.78"/>
    <n v="249"/>
    <n v="1"/>
    <n v="1"/>
    <n v="0.04329317269076305"/>
    <n v="23.09833024118738"/>
    <n v="0.5"/>
    <n v="7"/>
    <s v="INR"/>
    <s v="India"/>
    <m/>
    <n v="1"/>
    <n v="51.22"/>
    <s v="Profitable"/>
    <n v="249"/>
    <n v="95"/>
    <n v="92"/>
    <n v="0.248995983935743"/>
  </r>
  <r>
    <d v="2026-09-05T00:00:00"/>
    <x v="9"/>
    <s v="Body &amp; Hair"/>
    <s v="Enabled"/>
    <s v="AG | Hand Cream"/>
    <s v="Sponsored Products"/>
    <s v="moisturizing hand cream"/>
    <x v="2"/>
    <x v="68"/>
    <s v="SKN-020"/>
    <x v="1"/>
    <n v="565"/>
    <n v="4"/>
    <n v="0.007079646017699115"/>
    <n v="3.28"/>
    <n v="13.12"/>
    <n v="0"/>
    <n v="0"/>
    <n v="0"/>
    <s v=""/>
    <n v="0"/>
    <n v="0"/>
    <n v="6"/>
    <s v="INR"/>
    <s v="India"/>
    <m/>
    <n v="1"/>
    <n v="-13.12"/>
    <s v="No Sales"/>
    <n v="249"/>
    <n v="95"/>
    <n v="92"/>
    <n v="0.248995983935743"/>
  </r>
  <r>
    <d v="2026-09-05T00:00:00"/>
    <x v="9"/>
    <s v="Body &amp; Hair"/>
    <s v="Enabled"/>
    <s v="AG | Hand Cream"/>
    <s v="Sponsored Products"/>
    <s v="hand cream for dry hands for women"/>
    <x v="2"/>
    <x v="279"/>
    <s v="SKN-020"/>
    <x v="1"/>
    <n v="168"/>
    <n v="1"/>
    <n v="0.005952380952380952"/>
    <n v="4.55"/>
    <n v="4.55"/>
    <n v="0"/>
    <n v="0"/>
    <n v="0"/>
    <s v=""/>
    <n v="0"/>
    <n v="0"/>
    <n v="8"/>
    <s v="INR"/>
    <s v="India"/>
    <m/>
    <n v="1"/>
    <n v="-4.55"/>
    <s v="No Sales"/>
    <n v="249"/>
    <n v="95"/>
    <n v="92"/>
    <n v="0.248995983935743"/>
  </r>
  <r>
    <d v="2026-09-05T00:00:00"/>
    <x v="10"/>
    <s v="Face Care"/>
    <s v="Enabled"/>
    <s v="AG | Vitamin C Serum"/>
    <s v="Sponsored Products"/>
    <s v="asin=b02q7x86or"/>
    <x v="4"/>
    <x v="248"/>
    <s v="SKN-001"/>
    <x v="1"/>
    <n v="1123"/>
    <n v="3"/>
    <n v="0.002671415850400712"/>
    <n v="9.51"/>
    <n v="28.53"/>
    <n v="0"/>
    <n v="0"/>
    <n v="0"/>
    <s v=""/>
    <n v="0"/>
    <n v="0"/>
    <n v="12.5"/>
    <s v="INR"/>
    <s v="India"/>
    <m/>
    <n v="1"/>
    <n v="-28.53"/>
    <s v="No Sales"/>
    <n v="599"/>
    <n v="216"/>
    <n v="144"/>
    <n v="0.3989983305509182"/>
  </r>
  <r>
    <d v="2026-09-05T00:00:00"/>
    <x v="10"/>
    <s v="Face Care"/>
    <s v="Enabled"/>
    <s v="AG | Vitamin C Serum"/>
    <s v="Sponsored Products"/>
    <s v="asin=b0uy3hj2k9"/>
    <x v="4"/>
    <x v="71"/>
    <s v="SKN-001"/>
    <x v="2"/>
    <n v="1032"/>
    <n v="9"/>
    <n v="0.008720930232558139"/>
    <n v="12.46"/>
    <n v="112.14"/>
    <n v="0"/>
    <n v="0"/>
    <n v="0"/>
    <s v=""/>
    <n v="0"/>
    <n v="0"/>
    <n v="15"/>
    <s v="INR"/>
    <s v="India"/>
    <m/>
    <n v="1"/>
    <n v="-112.14"/>
    <s v="No Sales"/>
    <n v="599"/>
    <n v="216"/>
    <n v="144"/>
    <n v="0.3989983305509182"/>
  </r>
  <r>
    <d v="2026-09-05T00:00:00"/>
    <x v="10"/>
    <s v="Face Care"/>
    <s v="Enabled"/>
    <s v="AG | Sunscreen Spf 50"/>
    <s v="Sponsored Products"/>
    <s v="asin=b0b74umgnh"/>
    <x v="4"/>
    <x v="280"/>
    <s v="SKN-006"/>
    <x v="1"/>
    <n v="629"/>
    <n v="3"/>
    <n v="0.004769475357710651"/>
    <n v="5.359999999999999"/>
    <n v="16.08"/>
    <n v="0"/>
    <n v="0"/>
    <n v="0"/>
    <s v=""/>
    <n v="0"/>
    <n v="0"/>
    <n v="8"/>
    <s v="INR"/>
    <s v="India"/>
    <m/>
    <n v="1"/>
    <n v="-16.08"/>
    <s v="No Sales"/>
    <n v="449"/>
    <n v="162"/>
    <n v="130"/>
    <n v="0.3496659242761693"/>
  </r>
  <r>
    <d v="2026-09-05T00:00:00"/>
    <x v="10"/>
    <s v="Face Care"/>
    <s v="Enabled"/>
    <s v="AG | Sunscreen Spf 50"/>
    <s v="Sponsored Products"/>
    <s v="asin=b0s40ccjfn"/>
    <x v="4"/>
    <x v="76"/>
    <s v="SKN-006"/>
    <x v="1"/>
    <n v="409"/>
    <n v="2"/>
    <n v="0.004889975550122249"/>
    <n v="6.7"/>
    <n v="13.4"/>
    <n v="0"/>
    <n v="0"/>
    <n v="0"/>
    <s v=""/>
    <n v="0"/>
    <n v="0"/>
    <n v="9.5"/>
    <s v="INR"/>
    <s v="India"/>
    <m/>
    <n v="1"/>
    <n v="-13.4"/>
    <s v="No Sales"/>
    <n v="449"/>
    <n v="162"/>
    <n v="130"/>
    <n v="0.3496659242761693"/>
  </r>
  <r>
    <d v="2026-09-05T00:00:00"/>
    <x v="10"/>
    <s v="Face Care"/>
    <s v="Enabled"/>
    <s v="AG | Sunscreen Spf 50"/>
    <s v="Sponsored Products"/>
    <s v="asin=b0bwse9sgm"/>
    <x v="4"/>
    <x v="281"/>
    <s v="SKN-006"/>
    <x v="1"/>
    <n v="447"/>
    <n v="2"/>
    <n v="0.004474272930648769"/>
    <n v="6.8"/>
    <n v="13.6"/>
    <n v="0"/>
    <n v="0"/>
    <n v="0"/>
    <s v=""/>
    <n v="0"/>
    <n v="0"/>
    <n v="11.5"/>
    <s v="INR"/>
    <s v="India"/>
    <s v="promo window"/>
    <n v="1"/>
    <n v="-13.6"/>
    <s v="No Sales"/>
    <n v="449"/>
    <n v="162"/>
    <n v="130"/>
    <n v="0.3496659242761693"/>
  </r>
  <r>
    <d v="2026-09-05T00:00:00"/>
    <x v="10"/>
    <s v="Face Care"/>
    <s v="Enabled"/>
    <s v="AG | Sunscreen Spf 50"/>
    <s v="Sponsored Products"/>
    <s v="asin=b0q7ldyo0l"/>
    <x v="4"/>
    <x v="74"/>
    <s v="SKN-006"/>
    <x v="0"/>
    <n v="362"/>
    <n v="2"/>
    <n v="0.005524861878453038"/>
    <n v="9.890000000000001"/>
    <n v="19.78"/>
    <n v="0"/>
    <n v="0"/>
    <n v="0"/>
    <s v=""/>
    <n v="0"/>
    <n v="0"/>
    <n v="11"/>
    <s v="INR"/>
    <s v="India"/>
    <m/>
    <n v="1"/>
    <n v="-19.78"/>
    <s v="No Sales"/>
    <n v="449"/>
    <n v="162"/>
    <n v="130"/>
    <n v="0.3496659242761693"/>
  </r>
  <r>
    <d v="2026-09-05T00:00:00"/>
    <x v="10"/>
    <s v="Face Care"/>
    <s v="Enabled"/>
    <s v="AG | Sunscreen Spf 50"/>
    <s v="Sponsored Products"/>
    <s v="asin=b0kz0mqav8"/>
    <x v="4"/>
    <x v="75"/>
    <s v="SKN-006"/>
    <x v="1"/>
    <n v="1490"/>
    <n v="4"/>
    <n v="0.002684563758389262"/>
    <n v="5.45"/>
    <n v="21.8"/>
    <n v="0"/>
    <n v="0"/>
    <n v="0"/>
    <s v=""/>
    <n v="0"/>
    <n v="0"/>
    <n v="7.5"/>
    <s v="INR"/>
    <s v="India"/>
    <m/>
    <n v="1"/>
    <n v="-21.8"/>
    <s v="No Sales"/>
    <n v="449"/>
    <n v="162"/>
    <n v="130"/>
    <n v="0.3496659242761693"/>
  </r>
  <r>
    <d v="2026-09-05T00:00:00"/>
    <x v="10"/>
    <s v="Face Care"/>
    <s v="Enabled"/>
    <s v="AG | Face Wash"/>
    <s v="Sponsored Products"/>
    <s v="asin=b0kht5rj8u"/>
    <x v="4"/>
    <x v="83"/>
    <s v="SKN-008"/>
    <x v="1"/>
    <n v="436"/>
    <n v="2"/>
    <n v="0.004587155963302753"/>
    <n v="4.39"/>
    <n v="8.779999999999999"/>
    <n v="0"/>
    <n v="0"/>
    <n v="0"/>
    <s v=""/>
    <n v="0"/>
    <n v="0"/>
    <n v="7"/>
    <s v="INR"/>
    <s v="India"/>
    <m/>
    <n v="1"/>
    <n v="-8.779999999999999"/>
    <s v="No Sales"/>
    <n v="299"/>
    <n v="114"/>
    <n v="107"/>
    <n v="0.2608695652173913"/>
  </r>
  <r>
    <d v="2026-09-05T00:00:00"/>
    <x v="11"/>
    <s v="Face Care"/>
    <s v="Enabled"/>
    <s v="AG | Under Eye Cream"/>
    <s v="Sponsored Products"/>
    <s v="under eye cream"/>
    <x v="2"/>
    <x v="84"/>
    <s v="SKN-011"/>
    <x v="1"/>
    <n v="2466"/>
    <n v="4"/>
    <n v="0.0016220600162206"/>
    <n v="7.26"/>
    <n v="29.04"/>
    <n v="499"/>
    <n v="1"/>
    <n v="1"/>
    <n v="0.05819639278557114"/>
    <n v="17.1831955922865"/>
    <n v="0.25"/>
    <n v="11.5"/>
    <s v="INR"/>
    <s v="India"/>
    <m/>
    <n v="1"/>
    <n v="164.96"/>
    <s v="Profitable"/>
    <n v="499"/>
    <n v="180"/>
    <n v="125"/>
    <n v="0.3887775551102204"/>
  </r>
  <r>
    <d v="2026-09-05T00:00:00"/>
    <x v="11"/>
    <s v="Face Care"/>
    <s v="Enabled"/>
    <s v="AG | Under Eye Cream"/>
    <s v="Sponsored Products"/>
    <s v="eye cream"/>
    <x v="2"/>
    <x v="282"/>
    <s v="SKN-011"/>
    <x v="0"/>
    <n v="606"/>
    <n v="7"/>
    <n v="0.01155115511551155"/>
    <n v="18.54"/>
    <n v="129.78"/>
    <n v="0"/>
    <n v="0"/>
    <n v="0"/>
    <s v=""/>
    <n v="0"/>
    <n v="0"/>
    <n v="19.5"/>
    <s v="INR"/>
    <s v="India"/>
    <m/>
    <n v="1"/>
    <n v="-129.78"/>
    <s v="No Sales"/>
    <n v="499"/>
    <n v="180"/>
    <n v="125"/>
    <n v="0.3887775551102204"/>
  </r>
  <r>
    <d v="2026-09-05T00:00:00"/>
    <x v="11"/>
    <s v="Face Care"/>
    <s v="Enabled"/>
    <s v="AG | Under Eye Cream"/>
    <s v="Sponsored Products"/>
    <s v="eye cream for night use"/>
    <x v="2"/>
    <x v="250"/>
    <s v="SKN-011"/>
    <x v="0"/>
    <n v="378"/>
    <n v="3"/>
    <n v="0.007936507936507936"/>
    <n v="19"/>
    <n v="57"/>
    <n v="499"/>
    <n v="1"/>
    <n v="1"/>
    <n v="0.1142284569138277"/>
    <n v="8.754385964912281"/>
    <n v="0.3333333333333333"/>
    <n v="19"/>
    <s v="INR"/>
    <s v="India"/>
    <m/>
    <n v="1"/>
    <n v="137"/>
    <s v="Profitable"/>
    <n v="499"/>
    <n v="180"/>
    <n v="125"/>
    <n v="0.3887775551102204"/>
  </r>
  <r>
    <d v="2026-09-05T00:00:00"/>
    <x v="11"/>
    <s v="Face Care"/>
    <s v="Enabled"/>
    <s v="AG | Under Eye Cream"/>
    <s v="Sponsored Products"/>
    <s v="dark circles cream"/>
    <x v="2"/>
    <x v="283"/>
    <s v="SKN-011"/>
    <x v="2"/>
    <n v="2795"/>
    <n v="18"/>
    <n v="0.006440071556350626"/>
    <n v="14.14"/>
    <n v="254.52"/>
    <n v="0"/>
    <n v="0"/>
    <n v="0"/>
    <s v=""/>
    <n v="0"/>
    <n v="0"/>
    <n v="19.5"/>
    <s v="INR"/>
    <s v="India"/>
    <m/>
    <n v="1"/>
    <n v="-254.52"/>
    <s v="No Sales"/>
    <n v="499"/>
    <n v="180"/>
    <n v="125"/>
    <n v="0.3887775551102204"/>
  </r>
  <r>
    <d v="2026-09-05T00:00:00"/>
    <x v="11"/>
    <s v="Face Care"/>
    <s v="Enabled"/>
    <s v="AG | Lip Sleeping Mask"/>
    <s v="Sponsored Products"/>
    <s v="lip mask"/>
    <x v="2"/>
    <x v="196"/>
    <s v="SKN-016"/>
    <x v="0"/>
    <n v="1080"/>
    <n v="7"/>
    <n v="0.006481481481481481"/>
    <n v="7.82"/>
    <n v="54.74"/>
    <n v="897"/>
    <n v="3"/>
    <n v="3"/>
    <n v="0.06102564102564103"/>
    <n v="16.38655462184874"/>
    <n v="0.4285714285714285"/>
    <n v="9"/>
    <s v="INR"/>
    <s v="India"/>
    <m/>
    <n v="1"/>
    <n v="209.26"/>
    <s v="Profitable"/>
    <n v="299"/>
    <n v="114"/>
    <n v="97"/>
    <n v="0.294314381270903"/>
  </r>
  <r>
    <d v="2026-09-05T00:00:00"/>
    <x v="11"/>
    <s v="Face Care"/>
    <s v="Enabled"/>
    <s v="AG | Lip Sleeping Mask"/>
    <s v="Sponsored Products"/>
    <s v="lip mask overnight for women"/>
    <x v="2"/>
    <x v="149"/>
    <s v="SKN-016"/>
    <x v="0"/>
    <n v="396"/>
    <n v="3"/>
    <n v="0.007575757575757576"/>
    <n v="12"/>
    <n v="36"/>
    <n v="0"/>
    <n v="0"/>
    <n v="0"/>
    <s v=""/>
    <n v="0"/>
    <n v="0"/>
    <n v="12"/>
    <s v="INR"/>
    <s v="India"/>
    <m/>
    <n v="1"/>
    <n v="-36"/>
    <s v="No Sales"/>
    <n v="299"/>
    <n v="114"/>
    <n v="97"/>
    <n v="0.294314381270903"/>
  </r>
  <r>
    <d v="2026-09-05T00:00:00"/>
    <x v="11"/>
    <s v="Face Care"/>
    <s v="Enabled"/>
    <s v="AG | Lip Sleeping Mask"/>
    <s v="Sponsored Products"/>
    <s v="lip sleeping mask"/>
    <x v="2"/>
    <x v="86"/>
    <s v="SKN-016"/>
    <x v="0"/>
    <n v="1308"/>
    <n v="27"/>
    <n v="0.02064220183486239"/>
    <n v="10"/>
    <n v="270"/>
    <n v="0"/>
    <n v="0"/>
    <n v="0"/>
    <s v=""/>
    <n v="0"/>
    <n v="0"/>
    <n v="10"/>
    <s v="INR"/>
    <s v="India"/>
    <m/>
    <n v="1"/>
    <n v="-270"/>
    <s v="No Sales"/>
    <n v="299"/>
    <n v="114"/>
    <n v="97"/>
    <n v="0.294314381270903"/>
  </r>
  <r>
    <d v="2026-09-14T00:00:00"/>
    <x v="4"/>
    <s v="Face Care"/>
    <s v="Enabled"/>
    <s v="AG | Niacinamide Serum"/>
    <s v="Sponsored Products"/>
    <s v="niacinamide 10% serum"/>
    <x v="1"/>
    <x v="264"/>
    <s v="SKN-002"/>
    <x v="0"/>
    <n v="190"/>
    <n v="6"/>
    <n v="0.03157894736842105"/>
    <n v="0"/>
    <n v="0"/>
    <n v="0"/>
    <n v="0"/>
    <n v="0"/>
    <s v=""/>
    <s v=""/>
    <n v="0"/>
    <n v="10.5"/>
    <s v="INR"/>
    <s v="India"/>
    <m/>
    <n v="2"/>
    <n v="0"/>
    <s v="No Spend"/>
    <n v="549"/>
    <n v="192"/>
    <n v="139"/>
    <n v="0.3970856102003643"/>
  </r>
  <r>
    <d v="2026-09-05T00:00:00"/>
    <x v="2"/>
    <s v="Face Care"/>
    <s v="Paused"/>
    <s v="AG | Clay Face Mask"/>
    <s v="Sponsored Products"/>
    <s v="clay face mask"/>
    <x v="1"/>
    <x v="90"/>
    <s v="SKN-012"/>
    <x v="0"/>
    <n v="751"/>
    <n v="6"/>
    <n v="0.007989347536617843"/>
    <n v="8.66"/>
    <n v="51.96"/>
    <n v="0"/>
    <n v="0"/>
    <n v="0"/>
    <s v=""/>
    <n v="0"/>
    <n v="0"/>
    <n v="11"/>
    <s v="INR"/>
    <s v="India"/>
    <s v="check main image"/>
    <n v="1"/>
    <n v="-51.96"/>
    <s v="No Sales"/>
    <n v="379"/>
    <n v="140"/>
    <n v="114"/>
    <n v="0.3298153034300791"/>
  </r>
  <r>
    <d v="2026-09-05T00:00:00"/>
    <x v="2"/>
    <s v="Face Care"/>
    <s v="Paused"/>
    <s v="AG | Clay Face Mask"/>
    <s v="Sponsored Products"/>
    <s v="clay face mask"/>
    <x v="1"/>
    <x v="94"/>
    <s v="SKN-012"/>
    <x v="2"/>
    <n v="908"/>
    <n v="4"/>
    <n v="0.004405286343612335"/>
    <n v="8.48"/>
    <n v="33.92"/>
    <n v="0"/>
    <n v="0"/>
    <n v="0"/>
    <s v=""/>
    <n v="0"/>
    <n v="0"/>
    <n v="10"/>
    <s v="INR"/>
    <s v="India"/>
    <m/>
    <n v="1"/>
    <n v="-33.92"/>
    <s v="No Sales"/>
    <n v="379"/>
    <n v="140"/>
    <n v="114"/>
    <n v="0.3298153034300791"/>
  </r>
  <r>
    <d v="2026-09-05T00:00:00"/>
    <x v="2"/>
    <s v="Face Care"/>
    <s v="Paused"/>
    <s v="AG | Clay Face Mask"/>
    <s v="Sponsored Products"/>
    <s v="multani mitti face pack"/>
    <x v="1"/>
    <x v="284"/>
    <s v="SKN-012"/>
    <x v="1"/>
    <n v="143"/>
    <n v="3"/>
    <n v="0.02097902097902098"/>
    <n v="6.91"/>
    <n v="20.73"/>
    <n v="0"/>
    <n v="0"/>
    <n v="0"/>
    <s v=""/>
    <n v="0"/>
    <n v="0"/>
    <n v="12"/>
    <s v="INR"/>
    <s v="India"/>
    <m/>
    <n v="1"/>
    <n v="-20.73"/>
    <s v="No Sales"/>
    <n v="379"/>
    <n v="140"/>
    <n v="114"/>
    <n v="0.3298153034300791"/>
  </r>
  <r>
    <d v="2026-09-05T00:00:00"/>
    <x v="2"/>
    <s v="Face Care"/>
    <s v="Paused"/>
    <s v="AG | Aloe Vera Gel"/>
    <s v="Sponsored Products"/>
    <s v="aloe vera gel"/>
    <x v="1"/>
    <x v="285"/>
    <s v="SKN-013"/>
    <x v="2"/>
    <n v="144"/>
    <n v="1"/>
    <n v="0.006944444444444444"/>
    <n v="4.16"/>
    <n v="4.16"/>
    <n v="0"/>
    <n v="0"/>
    <n v="0"/>
    <s v=""/>
    <n v="0"/>
    <n v="0"/>
    <n v="7"/>
    <s v="INR"/>
    <s v="India"/>
    <m/>
    <n v="1"/>
    <n v="-4.16"/>
    <s v="No Sales"/>
    <n v="249"/>
    <n v="100"/>
    <n v="112"/>
    <n v="0.1485943775100401"/>
  </r>
  <r>
    <d v="2026-09-05T00:00:00"/>
    <x v="2"/>
    <s v="Face Care"/>
    <s v="Paused"/>
    <s v="AG | Aloe Vera Gel"/>
    <s v="Sponsored Products"/>
    <s v="aloe vera gel for face"/>
    <x v="1"/>
    <x v="286"/>
    <s v="SKN-013"/>
    <x v="0"/>
    <n v="154"/>
    <n v="0"/>
    <n v="0"/>
    <s v=""/>
    <n v="0"/>
    <n v="0"/>
    <n v="0"/>
    <n v="0"/>
    <s v=""/>
    <s v=""/>
    <s v=""/>
    <n v="7"/>
    <s v="INR"/>
    <s v="India"/>
    <m/>
    <n v="1"/>
    <n v="0"/>
    <s v="No Spend"/>
    <n v="249"/>
    <n v="100"/>
    <n v="112"/>
    <n v="0.1485943775100401"/>
  </r>
  <r>
    <d v="2026-09-05T00:00:00"/>
    <x v="2"/>
    <s v="Face Care"/>
    <s v="Paused"/>
    <s v="AG | Aloe Vera Gel"/>
    <s v="Sponsored Products"/>
    <s v="aloe vera gel for face"/>
    <x v="1"/>
    <x v="287"/>
    <s v="SKN-013"/>
    <x v="1"/>
    <n v="333"/>
    <n v="0"/>
    <n v="0"/>
    <s v=""/>
    <n v="0"/>
    <n v="0"/>
    <n v="0"/>
    <n v="0"/>
    <s v=""/>
    <s v=""/>
    <s v=""/>
    <n v="6.5"/>
    <s v="INR"/>
    <s v="India"/>
    <m/>
    <n v="1"/>
    <n v="0"/>
    <s v="No Spend"/>
    <n v="249"/>
    <n v="100"/>
    <n v="112"/>
    <n v="0.1485943775100401"/>
  </r>
  <r>
    <d v="2026-09-05T00:00:00"/>
    <x v="7"/>
    <s v="Brand"/>
    <s v="Enabled"/>
    <s v="AG | Sunscreen Spf 50"/>
    <s v="Sponsored Products"/>
    <s v="auralis sunscreen"/>
    <x v="2"/>
    <x v="98"/>
    <s v="SKN-006"/>
    <x v="2"/>
    <n v="482"/>
    <n v="14"/>
    <n v="0.02904564315352697"/>
    <n v="3.1"/>
    <n v="43.4"/>
    <n v="449"/>
    <n v="1"/>
    <n v="1"/>
    <n v="0.09665924276169265"/>
    <n v="10.34562211981567"/>
    <n v="0.07142857142857142"/>
    <n v="5"/>
    <s v="INR"/>
    <s v="India"/>
    <m/>
    <n v="1"/>
    <n v="113.6"/>
    <s v="Profitable"/>
    <n v="449"/>
    <n v="162"/>
    <n v="130"/>
    <n v="0.3496659242761693"/>
  </r>
  <r>
    <d v="2026-09-05T00:00:00"/>
    <x v="7"/>
    <s v="Brand"/>
    <s v="Enabled"/>
    <s v="AG | Sunscreen Spf 50"/>
    <s v="Sponsored Products"/>
    <s v="auralis sunscreen spf 50"/>
    <x v="2"/>
    <x v="152"/>
    <s v="SKN-006"/>
    <x v="1"/>
    <n v="422"/>
    <n v="4"/>
    <n v="0.009478672985781991"/>
    <n v="3.59"/>
    <n v="14.36"/>
    <n v="0"/>
    <n v="0"/>
    <n v="0"/>
    <s v=""/>
    <n v="0"/>
    <n v="0"/>
    <n v="5.5"/>
    <s v="INR"/>
    <s v="India"/>
    <m/>
    <n v="1"/>
    <n v="-14.36"/>
    <s v="No Sales"/>
    <n v="449"/>
    <n v="162"/>
    <n v="130"/>
    <n v="0.3496659242761693"/>
  </r>
  <r>
    <d v="2026-09-05T00:00:00"/>
    <x v="7"/>
    <s v="Brand"/>
    <s v="Enabled"/>
    <s v="AG | Kumkumadi Oil"/>
    <s v="Sponsored Products"/>
    <s v="auralis kumkumadi tailam"/>
    <x v="2"/>
    <x v="154"/>
    <s v="SKN-024"/>
    <x v="1"/>
    <n v="389"/>
    <n v="4"/>
    <n v="0.0102827763496144"/>
    <n v="9.67"/>
    <n v="38.68"/>
    <n v="1299"/>
    <n v="1"/>
    <n v="1"/>
    <n v="0.02977675134719015"/>
    <n v="33.58324715615305"/>
    <n v="0.25"/>
    <n v="15.5"/>
    <s v="INR"/>
    <s v="India"/>
    <m/>
    <n v="1"/>
    <s v=""/>
    <s v="Cost missing"/>
    <s v=""/>
    <s v=""/>
    <s v=""/>
    <s v=""/>
  </r>
  <r>
    <d v="2026-09-05T00:00:00"/>
    <x v="7"/>
    <s v="Brand"/>
    <s v="Enabled"/>
    <s v="AG | Kumkumadi Oil"/>
    <s v="Sponsored Products"/>
    <s v="auralis naturals"/>
    <x v="2"/>
    <x v="100"/>
    <s v="SKN-024"/>
    <x v="1"/>
    <n v="281"/>
    <n v="3"/>
    <n v="0.01067615658362989"/>
    <n v="11.48"/>
    <n v="34.44"/>
    <n v="0"/>
    <n v="0"/>
    <n v="0"/>
    <s v=""/>
    <n v="0"/>
    <n v="0"/>
    <n v="15"/>
    <s v="INR"/>
    <s v="India"/>
    <m/>
    <n v="1"/>
    <s v=""/>
    <s v="Cost missing"/>
    <s v=""/>
    <s v=""/>
    <s v=""/>
    <s v=""/>
  </r>
  <r>
    <d v="2026-09-06T00:00:00"/>
    <x v="0"/>
    <s v="Face Care"/>
    <s v="Enabled"/>
    <s v="AG | Vitamin C Serum"/>
    <s v="Sponsored Products"/>
    <s v="substitutes"/>
    <x v="0"/>
    <x v="223"/>
    <s v="SKN-001"/>
    <x v="0"/>
    <n v="371"/>
    <n v="2"/>
    <n v="0.005390835579514825"/>
    <n v="14.5"/>
    <n v="29"/>
    <n v="0"/>
    <n v="0"/>
    <n v="0"/>
    <s v=""/>
    <n v="0"/>
    <n v="0"/>
    <n v="14.5"/>
    <s v="INR"/>
    <s v="India"/>
    <m/>
    <n v="1"/>
    <n v="-29"/>
    <s v="No Sales"/>
    <n v="599"/>
    <n v="216"/>
    <n v="144"/>
    <n v="0.3989983305509182"/>
  </r>
  <r>
    <d v="2026-09-06T00:00:00"/>
    <x v="0"/>
    <s v="Face Care"/>
    <s v="Enabled"/>
    <s v="AG | Vitamin C Serum"/>
    <s v="Sponsored Products"/>
    <s v="close-match"/>
    <x v="0"/>
    <x v="24"/>
    <s v="SKN-001"/>
    <x v="0"/>
    <n v="1559"/>
    <n v="28"/>
    <n v="0.01796023091725465"/>
    <n v="10.81"/>
    <n v="302.68"/>
    <n v="1198"/>
    <n v="2"/>
    <n v="2"/>
    <n v="0.2526544240400668"/>
    <n v="3.95797541958504"/>
    <n v="0.07142857142857142"/>
    <n v="12"/>
    <s v="INR"/>
    <s v="India"/>
    <m/>
    <n v="1"/>
    <n v="175.32"/>
    <s v="Profitable"/>
    <n v="599"/>
    <n v="216"/>
    <n v="144"/>
    <n v="0.3989983305509182"/>
  </r>
  <r>
    <d v="2026-09-11T00:00:00"/>
    <x v="7"/>
    <s v="Brand"/>
    <s v="Enabled"/>
    <s v="AG | Vitamin C Serum"/>
    <s v="Sponsored Products"/>
    <s v="auralis face serum"/>
    <x v="2"/>
    <x v="95"/>
    <s v="SKN-001"/>
    <x v="1"/>
    <n v="88"/>
    <n v="6"/>
    <n v="0.06818181818181818"/>
    <n v="0"/>
    <n v="0"/>
    <n v="0"/>
    <n v="0"/>
    <n v="0"/>
    <s v=""/>
    <s v=""/>
    <n v="0"/>
    <n v="7.5"/>
    <s v="INR"/>
    <s v="India"/>
    <m/>
    <n v="2"/>
    <n v="0"/>
    <s v="No Spend"/>
    <n v="599"/>
    <n v="216"/>
    <n v="144"/>
    <n v="0.3989983305509182"/>
  </r>
  <r>
    <d v="2026-09-06T00:00:00"/>
    <x v="0"/>
    <s v="Face Care"/>
    <s v="Enabled"/>
    <s v="AG | Vitamin C Serum"/>
    <s v="Sponsored Products"/>
    <s v="complements"/>
    <x v="0"/>
    <x v="204"/>
    <s v="SKN-001"/>
    <x v="2"/>
    <n v="675"/>
    <n v="4"/>
    <n v="0.005925925925925926"/>
    <n v="9.529999999999999"/>
    <n v="38.12"/>
    <n v="0"/>
    <n v="0"/>
    <n v="0"/>
    <s v=""/>
    <n v="0"/>
    <n v="0"/>
    <n v="13.5"/>
    <s v="INR"/>
    <s v="India"/>
    <m/>
    <n v="1"/>
    <n v="-38.12"/>
    <s v="No Sales"/>
    <n v="599"/>
    <n v="216"/>
    <n v="144"/>
    <n v="0.3989983305509182"/>
  </r>
  <r>
    <d v="2026-09-06T00:00:00"/>
    <x v="0"/>
    <s v="Face Care"/>
    <s v="Enabled"/>
    <s v="AG | Vitamin C Serum"/>
    <s v="Sponsored Products"/>
    <s v="close-match"/>
    <x v="0"/>
    <x v="23"/>
    <s v="SKN-001"/>
    <x v="2"/>
    <n v="342"/>
    <n v="6"/>
    <n v="0.01754385964912281"/>
    <n v="8.9"/>
    <n v="53.4"/>
    <n v="0"/>
    <n v="0"/>
    <n v="0"/>
    <s v=""/>
    <n v="0"/>
    <n v="0"/>
    <n v="11.5"/>
    <s v="INR"/>
    <s v="India"/>
    <m/>
    <n v="1"/>
    <n v="-53.4"/>
    <s v="No Sales"/>
    <n v="599"/>
    <n v="216"/>
    <n v="144"/>
    <n v="0.3989983305509182"/>
  </r>
  <r>
    <d v="2026-09-06T00:00:00"/>
    <x v="0"/>
    <s v="Face Care"/>
    <s v="Enabled"/>
    <s v="AG | Gel Moisturizer"/>
    <s v="Sponsored Products"/>
    <s v="close-match"/>
    <x v="0"/>
    <x v="157"/>
    <s v="SKN-005"/>
    <x v="0"/>
    <n v="199"/>
    <n v="1"/>
    <n v="0.005025125628140704"/>
    <n v="11.5"/>
    <n v="11.5"/>
    <n v="0"/>
    <n v="0"/>
    <n v="0"/>
    <s v=""/>
    <n v="0"/>
    <n v="0"/>
    <n v="12"/>
    <s v="INR"/>
    <s v="India"/>
    <m/>
    <n v="1"/>
    <n v="-11.5"/>
    <s v="No Sales"/>
    <n v="399"/>
    <n v="148"/>
    <n v="126"/>
    <n v="0.3132832080200501"/>
  </r>
  <r>
    <d v="2026-09-06T00:00:00"/>
    <x v="0"/>
    <s v="Face Care"/>
    <s v="Enabled"/>
    <s v="AG | Gel Moisturizer"/>
    <s v="Sponsored Products"/>
    <s v="complements"/>
    <x v="0"/>
    <x v="41"/>
    <s v="SKN-005"/>
    <x v="2"/>
    <n v="1095"/>
    <n v="10"/>
    <n v="0.0091324200913242"/>
    <n v="7.279999999999999"/>
    <n v="72.8"/>
    <n v="0"/>
    <n v="0"/>
    <n v="0"/>
    <s v=""/>
    <n v="0"/>
    <n v="0"/>
    <n v="9.5"/>
    <s v="INR"/>
    <s v="India"/>
    <m/>
    <n v="1"/>
    <n v="-72.8"/>
    <s v="No Sales"/>
    <n v="399"/>
    <n v="148"/>
    <n v="126"/>
    <n v="0.3132832080200501"/>
  </r>
  <r>
    <d v="2026-09-06T00:00:00"/>
    <x v="0"/>
    <s v="Face Care"/>
    <s v="Enabled"/>
    <s v="AG | Sunscreen Spf 50"/>
    <s v="Sponsored Products"/>
    <s v="close-match"/>
    <x v="0"/>
    <x v="255"/>
    <s v="SKN-006"/>
    <x v="0"/>
    <n v="176"/>
    <n v="4"/>
    <n v="0.02272727272727273"/>
    <n v="12"/>
    <n v="48"/>
    <n v="0"/>
    <n v="0"/>
    <n v="0"/>
    <s v=""/>
    <n v="0"/>
    <n v="0"/>
    <n v="12"/>
    <s v="INR"/>
    <s v="India"/>
    <m/>
    <n v="1"/>
    <n v="-48"/>
    <s v="No Sales"/>
    <n v="449"/>
    <n v="162"/>
    <n v="130"/>
    <n v="0.3496659242761693"/>
  </r>
  <r>
    <d v="2026-09-06T00:00:00"/>
    <x v="0"/>
    <s v="Face Care"/>
    <s v="Enabled"/>
    <s v="AG | Sunscreen Spf 50"/>
    <s v="Sponsored Products"/>
    <s v="close-match"/>
    <x v="0"/>
    <x v="210"/>
    <s v="SKN-006"/>
    <x v="2"/>
    <n v="543"/>
    <n v="7"/>
    <n v="0.01289134438305709"/>
    <n v="5.38"/>
    <n v="37.66"/>
    <n v="898"/>
    <n v="1"/>
    <n v="2"/>
    <n v="0.04193763919821826"/>
    <n v="23.84492830589485"/>
    <n v="0.1428571428571428"/>
    <n v="9.5"/>
    <s v="INR"/>
    <s v="India"/>
    <m/>
    <n v="1"/>
    <n v="276.34"/>
    <s v="Profitable"/>
    <n v="449"/>
    <n v="162"/>
    <n v="130"/>
    <n v="0.3496659242761693"/>
  </r>
  <r>
    <d v="2026-09-06T00:00:00"/>
    <x v="0"/>
    <s v="Face Care"/>
    <s v="Enabled"/>
    <s v="AG | Sunscreen Spf 50"/>
    <s v="Sponsored Products"/>
    <s v="close-match"/>
    <x v="0"/>
    <x v="7"/>
    <s v="SKN-006"/>
    <x v="2"/>
    <n v="4306"/>
    <n v="26"/>
    <n v="0.006038086391082211"/>
    <n v="7.94"/>
    <n v="206.44"/>
    <n v="0"/>
    <n v="0"/>
    <n v="0"/>
    <s v=""/>
    <n v="0"/>
    <n v="0"/>
    <n v="12"/>
    <s v="INR"/>
    <s v="India"/>
    <m/>
    <n v="1"/>
    <n v="-206.44"/>
    <s v="No Sales"/>
    <n v="449"/>
    <n v="162"/>
    <n v="130"/>
    <n v="0.3496659242761693"/>
  </r>
  <r>
    <d v="2026-09-06T00:00:00"/>
    <x v="0"/>
    <s v="Face Care"/>
    <s v="Enabled"/>
    <s v="AG | Face Wash"/>
    <s v="Sponsored Products"/>
    <s v="loose-match"/>
    <x v="0"/>
    <x v="119"/>
    <s v="SKN-008"/>
    <x v="0"/>
    <n v="2352"/>
    <n v="27"/>
    <n v="0.01147959183673469"/>
    <n v="5.48"/>
    <n v="147.96"/>
    <n v="299"/>
    <n v="1"/>
    <n v="1"/>
    <n v="0.4948494983277592"/>
    <n v="2.020816436874831"/>
    <n v="0.03703703703703703"/>
    <n v="6"/>
    <s v="INR"/>
    <s v="India"/>
    <m/>
    <n v="1"/>
    <n v="-69.96000000000001"/>
    <s v="Losing"/>
    <n v="299"/>
    <n v="114"/>
    <n v="107"/>
    <n v="0.2608695652173913"/>
  </r>
  <r>
    <d v="2026-09-06T00:00:00"/>
    <x v="1"/>
    <s v="Body &amp; Hair"/>
    <s v="Enabled"/>
    <s v="AG | Body Lotion"/>
    <s v="Sponsored Products"/>
    <s v="close-match"/>
    <x v="0"/>
    <x v="288"/>
    <s v="SKN-017"/>
    <x v="1"/>
    <n v="422"/>
    <n v="4"/>
    <n v="0.009478672985781991"/>
    <n v="5.97"/>
    <n v="23.88"/>
    <n v="898"/>
    <n v="2"/>
    <n v="2"/>
    <n v="0.0265924276169265"/>
    <n v="37.60469011725294"/>
    <n v="0.5"/>
    <n v="9"/>
    <s v="INR"/>
    <s v="India"/>
    <m/>
    <n v="1"/>
    <n v="262.12"/>
    <s v="Profitable"/>
    <n v="449"/>
    <n v="166"/>
    <n v="140"/>
    <n v="0.3184855233853007"/>
  </r>
  <r>
    <d v="2026-09-06T00:00:00"/>
    <x v="1"/>
    <s v="Body &amp; Hair"/>
    <s v="Enabled"/>
    <s v="AG | Body Lotion"/>
    <s v="Sponsored Products"/>
    <s v="loose-match"/>
    <x v="0"/>
    <x v="13"/>
    <s v="SKN-017"/>
    <x v="1"/>
    <n v="316"/>
    <n v="5"/>
    <n v="0.01582278481012658"/>
    <n v="5.13"/>
    <n v="25.65"/>
    <n v="0"/>
    <n v="0"/>
    <n v="0"/>
    <s v=""/>
    <n v="0"/>
    <n v="0"/>
    <n v="9"/>
    <s v="INR"/>
    <s v="India"/>
    <s v="promo window"/>
    <n v="1"/>
    <n v="-25.65"/>
    <s v="No Sales"/>
    <n v="449"/>
    <n v="166"/>
    <n v="140"/>
    <n v="0.3184855233853007"/>
  </r>
  <r>
    <d v="2026-09-06T00:00:00"/>
    <x v="1"/>
    <s v="Body &amp; Hair"/>
    <s v="Enabled"/>
    <s v="AG | Body Wash"/>
    <s v="Sponsored Products"/>
    <s v="close-match"/>
    <x v="0"/>
    <x v="15"/>
    <s v="SKN-018"/>
    <x v="1"/>
    <n v="1334"/>
    <n v="12"/>
    <n v="0.008995502248875561"/>
    <n v="5.16"/>
    <n v="61.92"/>
    <n v="0"/>
    <n v="0"/>
    <n v="0"/>
    <s v=""/>
    <n v="0"/>
    <n v="0"/>
    <n v="8.5"/>
    <s v="INR"/>
    <s v="India"/>
    <m/>
    <n v="1"/>
    <n v="-61.92"/>
    <s v="No Sales"/>
    <n v="349"/>
    <n v="133"/>
    <n v="121"/>
    <n v="0.2722063037249284"/>
  </r>
  <r>
    <d v="2026-09-06T00:00:00"/>
    <x v="1"/>
    <s v="Body &amp; Hair"/>
    <s v="Enabled"/>
    <s v="AG | Body Wash"/>
    <s v="Sponsored Products"/>
    <s v="close-match"/>
    <x v="0"/>
    <x v="140"/>
    <s v="SKN-018"/>
    <x v="2"/>
    <n v="653"/>
    <n v="9"/>
    <n v="0.01378254211332312"/>
    <n v="6.77"/>
    <n v="60.93"/>
    <n v="349"/>
    <n v="1"/>
    <n v="1"/>
    <n v="0.1745845272206304"/>
    <n v="5.727884457574266"/>
    <n v="0.1111111111111111"/>
    <n v="10.5"/>
    <s v="INR"/>
    <s v="India"/>
    <m/>
    <n v="1"/>
    <n v="34.07"/>
    <s v="Profitable"/>
    <n v="349"/>
    <n v="133"/>
    <n v="121"/>
    <n v="0.2722063037249284"/>
  </r>
  <r>
    <d v="2026-09-06T00:00:00"/>
    <x v="1"/>
    <s v="Body &amp; Hair"/>
    <s v="Enabled"/>
    <s v="AG | Body Wash"/>
    <s v="Sponsored Products"/>
    <s v="loose-match"/>
    <x v="0"/>
    <x v="289"/>
    <s v="SKN-018"/>
    <x v="2"/>
    <n v="401"/>
    <n v="2"/>
    <n v="0.004987531172069825"/>
    <n v="5.64"/>
    <n v="11.28"/>
    <n v="0"/>
    <n v="0"/>
    <n v="0"/>
    <s v=""/>
    <n v="0"/>
    <n v="0"/>
    <n v="8"/>
    <s v="INR"/>
    <s v="India"/>
    <m/>
    <n v="1"/>
    <n v="-11.28"/>
    <s v="No Sales"/>
    <n v="349"/>
    <n v="133"/>
    <n v="121"/>
    <n v="0.2722063037249284"/>
  </r>
  <r>
    <d v="2026-09-06T00:00:00"/>
    <x v="1"/>
    <s v="Body &amp; Hair"/>
    <s v="Enabled"/>
    <s v="AG | Body Wash"/>
    <s v="Sponsored Products"/>
    <s v="close-match"/>
    <x v="0"/>
    <x v="139"/>
    <s v="SKN-018"/>
    <x v="2"/>
    <n v="757"/>
    <n v="3"/>
    <n v="0.003963011889035667"/>
    <n v="5.17"/>
    <n v="15.51"/>
    <n v="0"/>
    <n v="0"/>
    <n v="0"/>
    <s v=""/>
    <n v="0"/>
    <n v="0"/>
    <n v="7"/>
    <s v="INR"/>
    <s v="India"/>
    <m/>
    <n v="1"/>
    <n v="-15.51"/>
    <s v="No Sales"/>
    <n v="349"/>
    <n v="133"/>
    <n v="121"/>
    <n v="0.2722063037249284"/>
  </r>
  <r>
    <d v="2026-09-06T00:00:00"/>
    <x v="1"/>
    <s v="Body &amp; Hair"/>
    <s v="Enabled"/>
    <s v="AG | Onion Hair Oil"/>
    <s v="Sponsored Products"/>
    <s v="close-match"/>
    <x v="0"/>
    <x v="57"/>
    <s v="SKN-021"/>
    <x v="1"/>
    <n v="505"/>
    <n v="6"/>
    <n v="0.01188118811881188"/>
    <n v="3.95"/>
    <n v="23.7"/>
    <n v="399"/>
    <n v="1"/>
    <n v="1"/>
    <n v="0.0593984962406015"/>
    <n v="16.83544303797468"/>
    <n v="0.1666666666666667"/>
    <n v="7.5"/>
    <s v="INR"/>
    <s v="India"/>
    <m/>
    <n v="1"/>
    <n v="101.3"/>
    <s v="Profitable"/>
    <n v="399"/>
    <n v="148"/>
    <n v="126"/>
    <n v="0.3132832080200501"/>
  </r>
  <r>
    <d v="2026-09-06T00:00:00"/>
    <x v="1"/>
    <s v="Body &amp; Hair"/>
    <s v="Enabled"/>
    <s v="AG | Onion Hair Oil"/>
    <s v="Sponsored Products"/>
    <s v="close-match"/>
    <x v="0"/>
    <x v="20"/>
    <s v="SKN-021"/>
    <x v="0"/>
    <n v="331"/>
    <n v="1"/>
    <n v="0.003021148036253776"/>
    <n v="9.210000000000001"/>
    <n v="9.210000000000001"/>
    <n v="0"/>
    <n v="0"/>
    <n v="0"/>
    <s v=""/>
    <n v="0"/>
    <n v="0"/>
    <n v="11"/>
    <s v="INR"/>
    <s v="India"/>
    <m/>
    <n v="1"/>
    <n v="-9.210000000000001"/>
    <s v="No Sales"/>
    <n v="399"/>
    <n v="148"/>
    <n v="126"/>
    <n v="0.3132832080200501"/>
  </r>
  <r>
    <d v="2026-09-06T00:00:00"/>
    <x v="1"/>
    <s v="Body &amp; Hair"/>
    <s v="Enabled"/>
    <s v="AG | Onion Hair Oil"/>
    <s v="Sponsored Products"/>
    <s v="close-match"/>
    <x v="0"/>
    <x v="242"/>
    <s v="SKN-021"/>
    <x v="0"/>
    <n v="160"/>
    <n v="3"/>
    <n v="0.01875"/>
    <n v="8.41"/>
    <n v="25.23"/>
    <n v="0"/>
    <n v="0"/>
    <n v="0"/>
    <s v=""/>
    <n v="0"/>
    <n v="0"/>
    <n v="10"/>
    <s v="INR"/>
    <s v="India"/>
    <m/>
    <n v="1"/>
    <n v="-25.23"/>
    <s v="No Sales"/>
    <n v="399"/>
    <n v="148"/>
    <n v="126"/>
    <n v="0.3132832080200501"/>
  </r>
  <r>
    <d v="2026-09-06T00:00:00"/>
    <x v="1"/>
    <s v="Body &amp; Hair"/>
    <s v="Enabled"/>
    <s v="AG | Anti Dandruff Shampoo"/>
    <s v="Sponsored Products"/>
    <s v="substitutes"/>
    <x v="0"/>
    <x v="109"/>
    <s v="SKN-022"/>
    <x v="2"/>
    <n v="731"/>
    <n v="5"/>
    <n v="0.006839945280437756"/>
    <n v="6.34"/>
    <n v="31.7"/>
    <n v="429"/>
    <n v="1"/>
    <n v="1"/>
    <n v="0.07389277389277389"/>
    <n v="13.53312302839117"/>
    <n v="0.2"/>
    <n v="10"/>
    <s v="INR"/>
    <s v="India"/>
    <m/>
    <n v="1"/>
    <n v="99.3"/>
    <s v="Profitable"/>
    <n v="429"/>
    <n v="159"/>
    <n v="139"/>
    <n v="0.3053613053613053"/>
  </r>
  <r>
    <d v="2026-09-06T00:00:00"/>
    <x v="1"/>
    <s v="Body &amp; Hair"/>
    <s v="Enabled"/>
    <s v="AG | Anti Dandruff Shampoo"/>
    <s v="Sponsored Products"/>
    <s v="close-match"/>
    <x v="0"/>
    <x v="184"/>
    <s v="SKN-022"/>
    <x v="2"/>
    <n v="3797"/>
    <n v="20"/>
    <n v="0.005267316302343956"/>
    <n v="5.39"/>
    <n v="107.8"/>
    <n v="858"/>
    <n v="2"/>
    <n v="2"/>
    <n v="0.1256410256410256"/>
    <n v="7.959183673469388"/>
    <n v="0.1"/>
    <n v="8"/>
    <s v="INR"/>
    <s v="India"/>
    <m/>
    <n v="1"/>
    <n v="154.2"/>
    <s v="Profitable"/>
    <n v="429"/>
    <n v="159"/>
    <n v="139"/>
    <n v="0.3053613053613053"/>
  </r>
  <r>
    <d v="2026-09-06T00:00:00"/>
    <x v="3"/>
    <s v="Face Care"/>
    <s v="Enabled"/>
    <s v="AG | Niacinamide Serum"/>
    <s v="Sponsored Products"/>
    <s v="niacinamide serum for teenagers"/>
    <x v="2"/>
    <x v="219"/>
    <s v="SKN-002"/>
    <x v="2"/>
    <n v="948"/>
    <n v="6"/>
    <n v="0.006329113924050633"/>
    <n v="10.4"/>
    <n v="62.4"/>
    <n v="0"/>
    <n v="0"/>
    <n v="0"/>
    <s v=""/>
    <n v="0"/>
    <n v="0"/>
    <n v="16.5"/>
    <s v="INR"/>
    <s v="India"/>
    <m/>
    <n v="1"/>
    <n v="-62.4"/>
    <s v="No Sales"/>
    <n v="549"/>
    <n v="192"/>
    <n v="139"/>
    <n v="0.3970856102003643"/>
  </r>
  <r>
    <d v="2026-09-06T00:00:00"/>
    <x v="3"/>
    <s v="Face Care"/>
    <s v="Enabled"/>
    <s v="AG | Hyaluronic Acid Serum"/>
    <s v="Sponsored Products"/>
    <s v="hyaluronic acid serum"/>
    <x v="2"/>
    <x v="35"/>
    <s v="SKN-003"/>
    <x v="1"/>
    <n v="550"/>
    <n v="3"/>
    <n v="0.005454545454545455"/>
    <n v="13.5"/>
    <n v="40.5"/>
    <n v="0"/>
    <n v="0"/>
    <n v="0"/>
    <s v=""/>
    <n v="0"/>
    <n v="0"/>
    <n v="19.5"/>
    <s v="INR"/>
    <s v="India"/>
    <m/>
    <n v="1"/>
    <n v="-40.5"/>
    <s v="No Sales"/>
    <n v="649"/>
    <n v="234"/>
    <n v="148"/>
    <n v="0.4114021571648691"/>
  </r>
  <r>
    <d v="2026-09-06T00:00:00"/>
    <x v="3"/>
    <s v="Face Care"/>
    <s v="Enabled"/>
    <s v="AG | Hyaluronic Acid Serum"/>
    <s v="Sponsored Products"/>
    <s v="face serum hyaluronic"/>
    <x v="2"/>
    <x v="290"/>
    <s v="SKN-003"/>
    <x v="1"/>
    <n v="866"/>
    <n v="3"/>
    <n v="0.003464203233256351"/>
    <n v="14.32"/>
    <n v="42.96"/>
    <n v="0"/>
    <n v="0"/>
    <n v="0"/>
    <s v=""/>
    <n v="0"/>
    <n v="0"/>
    <n v="18.5"/>
    <s v="INR"/>
    <s v="India"/>
    <m/>
    <n v="1"/>
    <n v="-42.96"/>
    <s v="No Sales"/>
    <n v="649"/>
    <n v="234"/>
    <n v="148"/>
    <n v="0.4114021571648691"/>
  </r>
  <r>
    <d v="2026-09-06T00:00:00"/>
    <x v="3"/>
    <s v="Face Care"/>
    <s v="Enabled"/>
    <s v="AG | Retinol Night Cream"/>
    <s v="Sponsored Products"/>
    <s v="retinol cream for women"/>
    <x v="2"/>
    <x v="221"/>
    <s v="SKN-004"/>
    <x v="1"/>
    <n v="435"/>
    <n v="3"/>
    <n v="0.006896551724137931"/>
    <n v="18.87"/>
    <n v="56.61"/>
    <n v="799"/>
    <n v="1"/>
    <n v="1"/>
    <n v="0.07085106382978723"/>
    <n v="14.11411411411411"/>
    <n v="0.3333333333333333"/>
    <n v="26.5"/>
    <s v="INR"/>
    <s v="India"/>
    <m/>
    <n v="1"/>
    <n v="308.39"/>
    <s v="Profitable"/>
    <n v="799"/>
    <n v="272"/>
    <n v="162"/>
    <n v="0.4568210262828536"/>
  </r>
  <r>
    <d v="2026-09-06T00:00:00"/>
    <x v="3"/>
    <s v="Face Care"/>
    <s v="Enabled"/>
    <s v="AG | Retinol Night Cream"/>
    <s v="Sponsored Products"/>
    <s v="retinol night cream"/>
    <x v="2"/>
    <x v="165"/>
    <s v="SKN-004"/>
    <x v="2"/>
    <n v="2059"/>
    <n v="11"/>
    <n v="0.005342399222923749"/>
    <n v="15.77"/>
    <n v="173.47"/>
    <n v="1598"/>
    <n v="2"/>
    <n v="2"/>
    <n v="0.1085544430538173"/>
    <n v="9.211967487173574"/>
    <n v="0.1818181818181818"/>
    <n v="20.5"/>
    <s v="INR"/>
    <s v="India"/>
    <m/>
    <n v="1"/>
    <n v="556.53"/>
    <s v="Profitable"/>
    <n v="799"/>
    <n v="272"/>
    <n v="162"/>
    <n v="0.4568210262828536"/>
  </r>
  <r>
    <d v="2026-09-06T00:00:00"/>
    <x v="3"/>
    <s v="Face Care"/>
    <s v="Enabled"/>
    <s v="AG | Retinol Night Cream"/>
    <s v="Sponsored Products"/>
    <s v="night cream for face for dry skin"/>
    <x v="2"/>
    <x v="168"/>
    <s v="SKN-004"/>
    <x v="2"/>
    <n v="788"/>
    <n v="4"/>
    <n v="0.005076142131979695"/>
    <n v="13.84"/>
    <n v="55.36"/>
    <n v="0"/>
    <n v="0"/>
    <n v="0"/>
    <s v=""/>
    <n v="0"/>
    <n v="0"/>
    <n v="23.5"/>
    <s v="INR"/>
    <s v="India"/>
    <m/>
    <n v="1"/>
    <n v="-55.36"/>
    <s v="No Sales"/>
    <n v="799"/>
    <n v="272"/>
    <n v="162"/>
    <n v="0.4568210262828536"/>
  </r>
  <r>
    <d v="2026-09-06T00:00:00"/>
    <x v="4"/>
    <s v="Face Care"/>
    <s v="Enabled"/>
    <s v="AG | Vitamin C Serum"/>
    <s v="Sponsored Products"/>
    <s v="vit c face serum"/>
    <x v="1"/>
    <x v="291"/>
    <s v="SKN-001"/>
    <x v="0"/>
    <n v="101"/>
    <n v="0"/>
    <n v="0"/>
    <s v=""/>
    <n v="0"/>
    <n v="0"/>
    <n v="0"/>
    <n v="0"/>
    <s v=""/>
    <s v=""/>
    <s v=""/>
    <n v="11"/>
    <s v="INR"/>
    <s v="India"/>
    <m/>
    <n v="1"/>
    <n v="0"/>
    <s v="No Spend"/>
    <n v="599"/>
    <n v="216"/>
    <n v="144"/>
    <n v="0.3989983305509182"/>
  </r>
  <r>
    <d v="2026-09-06T00:00:00"/>
    <x v="4"/>
    <s v="Face Care"/>
    <s v="Enabled"/>
    <s v="AG | Vitamin C Serum"/>
    <s v="Sponsored Products"/>
    <s v="vitamin c serum"/>
    <x v="1"/>
    <x v="292"/>
    <s v="SKN-001"/>
    <x v="1"/>
    <n v="723"/>
    <n v="5"/>
    <n v="0.006915629322268326"/>
    <n v="12.55"/>
    <n v="62.75"/>
    <n v="0"/>
    <n v="0"/>
    <n v="0"/>
    <s v=""/>
    <n v="0"/>
    <n v="0"/>
    <n v="19"/>
    <s v="INR"/>
    <s v="India"/>
    <m/>
    <n v="1"/>
    <n v="-62.75"/>
    <s v="No Sales"/>
    <n v="599"/>
    <n v="216"/>
    <n v="144"/>
    <n v="0.3989983305509182"/>
  </r>
  <r>
    <d v="2026-09-06T00:00:00"/>
    <x v="4"/>
    <s v="Face Care"/>
    <s v="Enabled"/>
    <s v="AG | Vitamin C Serum"/>
    <s v="Sponsored Products"/>
    <s v="vit c face serum"/>
    <x v="1"/>
    <x v="267"/>
    <s v="SKN-001"/>
    <x v="2"/>
    <n v="2459"/>
    <n v="15"/>
    <n v="0.006100040666937779"/>
    <n v="12.15"/>
    <n v="182.25"/>
    <n v="0"/>
    <n v="0"/>
    <n v="0"/>
    <s v=""/>
    <n v="0"/>
    <n v="0"/>
    <n v="15.5"/>
    <s v="INR"/>
    <s v="India"/>
    <m/>
    <n v="1"/>
    <n v="-182.25"/>
    <s v="No Sales"/>
    <n v="599"/>
    <n v="216"/>
    <n v="144"/>
    <n v="0.3989983305509182"/>
  </r>
  <r>
    <d v="2026-09-06T00:00:00"/>
    <x v="4"/>
    <s v="Face Care"/>
    <s v="Enabled"/>
    <s v="AG | Niacinamide Serum"/>
    <s v="Sponsored Products"/>
    <s v="niacinamide serum"/>
    <x v="1"/>
    <x v="172"/>
    <s v="SKN-002"/>
    <x v="0"/>
    <n v="328"/>
    <n v="3"/>
    <n v="0.009146341463414634"/>
    <n v="13.44"/>
    <n v="40.32"/>
    <n v="0"/>
    <n v="0"/>
    <n v="0"/>
    <s v=""/>
    <n v="0"/>
    <n v="0"/>
    <n v="15"/>
    <s v="INR"/>
    <s v="India"/>
    <m/>
    <n v="1"/>
    <n v="-40.32"/>
    <s v="No Sales"/>
    <n v="549"/>
    <n v="192"/>
    <n v="139"/>
    <n v="0.3970856102003643"/>
  </r>
  <r>
    <d v="2026-09-06T00:00:00"/>
    <x v="4"/>
    <s v="Face Care"/>
    <s v="Enabled"/>
    <s v="AG | Hyaluronic Acid Serum"/>
    <s v="Sponsored Products"/>
    <s v="hyaluronic acid serum"/>
    <x v="1"/>
    <x v="110"/>
    <s v="SKN-003"/>
    <x v="0"/>
    <n v="310"/>
    <n v="4"/>
    <n v="0.01290322580645161"/>
    <n v="16.99"/>
    <n v="67.95999999999999"/>
    <n v="0"/>
    <n v="0"/>
    <n v="0"/>
    <s v=""/>
    <n v="0"/>
    <n v="0"/>
    <n v="18"/>
    <s v="INR"/>
    <s v="India"/>
    <m/>
    <n v="1"/>
    <n v="-67.95999999999999"/>
    <s v="No Sales"/>
    <n v="649"/>
    <n v="234"/>
    <n v="148"/>
    <n v="0.4114021571648691"/>
  </r>
  <r>
    <d v="2026-09-06T00:00:00"/>
    <x v="4"/>
    <s v="Face Care"/>
    <s v="Enabled"/>
    <s v="AG | Hyaluronic Acid Serum"/>
    <s v="Sponsored Products"/>
    <s v="hyaluronic serum"/>
    <x v="1"/>
    <x v="29"/>
    <s v="SKN-003"/>
    <x v="2"/>
    <n v="1222"/>
    <n v="15"/>
    <n v="0.01227495908346972"/>
    <n v="9.81"/>
    <n v="147.15"/>
    <n v="2596"/>
    <n v="3"/>
    <n v="4"/>
    <n v="0.05668335901386749"/>
    <n v="17.64186204553177"/>
    <n v="0.2"/>
    <n v="14"/>
    <s v="INR"/>
    <s v="India"/>
    <m/>
    <n v="1"/>
    <n v="920.85"/>
    <s v="Profitable"/>
    <n v="649"/>
    <n v="234"/>
    <n v="148"/>
    <n v="0.4114021571648691"/>
  </r>
  <r>
    <d v="2026-09-06T00:00:00"/>
    <x v="5"/>
    <s v="Face Care"/>
    <s v="Enabled"/>
    <s v="AG | Sunscreen Spf 50"/>
    <s v="Sponsored Products"/>
    <s v="sunscreen"/>
    <x v="3"/>
    <x v="209"/>
    <s v="SKN-006"/>
    <x v="1"/>
    <n v="732"/>
    <n v="10"/>
    <n v="0.01366120218579235"/>
    <n v="6.6"/>
    <n v="66"/>
    <n v="0"/>
    <n v="0"/>
    <n v="0"/>
    <s v=""/>
    <n v="0"/>
    <n v="0"/>
    <n v="12"/>
    <s v="INR"/>
    <s v="India"/>
    <m/>
    <n v="1"/>
    <n v="-66"/>
    <s v="No Sales"/>
    <n v="449"/>
    <n v="162"/>
    <n v="130"/>
    <n v="0.3496659242761693"/>
  </r>
  <r>
    <d v="2026-09-06T00:00:00"/>
    <x v="5"/>
    <s v="Face Care"/>
    <s v="Enabled"/>
    <s v="AG | Sunscreen Spf 50"/>
    <s v="Sponsored Products"/>
    <s v="sunscreen spf 50"/>
    <x v="3"/>
    <x v="293"/>
    <s v="SKN-006"/>
    <x v="2"/>
    <n v="306"/>
    <n v="0"/>
    <n v="0"/>
    <s v=""/>
    <n v="0"/>
    <n v="0"/>
    <n v="0"/>
    <n v="0"/>
    <s v=""/>
    <s v=""/>
    <s v=""/>
    <n v="14"/>
    <s v="INR"/>
    <s v="India"/>
    <m/>
    <n v="1"/>
    <n v="0"/>
    <s v="No Spend"/>
    <n v="449"/>
    <n v="162"/>
    <n v="130"/>
    <n v="0.3496659242761693"/>
  </r>
  <r>
    <d v="2026-09-06T00:00:00"/>
    <x v="5"/>
    <s v="Face Care"/>
    <s v="Enabled"/>
    <s v="AG | Sunscreen Spf 50"/>
    <s v="Sponsored Products"/>
    <s v="sunscreen spf 50"/>
    <x v="3"/>
    <x v="294"/>
    <s v="SKN-006"/>
    <x v="0"/>
    <n v="76"/>
    <n v="0"/>
    <n v="0"/>
    <s v=""/>
    <n v="0"/>
    <n v="0"/>
    <n v="0"/>
    <n v="0"/>
    <s v=""/>
    <s v=""/>
    <s v=""/>
    <n v="9"/>
    <s v="INR"/>
    <s v="India"/>
    <m/>
    <n v="1"/>
    <n v="0"/>
    <s v="No Spend"/>
    <n v="449"/>
    <n v="162"/>
    <n v="130"/>
    <n v="0.3496659242761693"/>
  </r>
  <r>
    <d v="2026-09-06T00:00:00"/>
    <x v="5"/>
    <s v="Face Care"/>
    <s v="Enabled"/>
    <s v="AG | Sunscreen Spf 50"/>
    <s v="Sponsored Products"/>
    <s v="sunscreen spf 50"/>
    <x v="3"/>
    <x v="295"/>
    <s v="SKN-006"/>
    <x v="0"/>
    <n v="152"/>
    <n v="3"/>
    <n v="0.01973684210526316"/>
    <n v="8.35"/>
    <n v="25.05"/>
    <n v="449"/>
    <n v="1"/>
    <n v="1"/>
    <n v="0.05579064587973274"/>
    <n v="17.92415169660678"/>
    <n v="0.3333333333333333"/>
    <n v="10"/>
    <s v="INR"/>
    <s v="India"/>
    <m/>
    <n v="1"/>
    <n v="131.95"/>
    <s v="Profitable"/>
    <n v="449"/>
    <n v="162"/>
    <n v="130"/>
    <n v="0.3496659242761693"/>
  </r>
  <r>
    <d v="2026-09-06T00:00:00"/>
    <x v="6"/>
    <s v="Face Care"/>
    <s v="Enabled"/>
    <s v="AG | Gel Moisturizer"/>
    <s v="Sponsored Products"/>
    <s v="gel moisturizer"/>
    <x v="1"/>
    <x v="114"/>
    <s v="SKN-005"/>
    <x v="2"/>
    <n v="2200"/>
    <n v="19"/>
    <n v="0.008636363636363636"/>
    <n v="8.109999999999999"/>
    <n v="154.09"/>
    <n v="1995"/>
    <n v="5"/>
    <n v="5"/>
    <n v="0.07723809523809524"/>
    <n v="12.94697903822441"/>
    <n v="0.2631578947368421"/>
    <n v="11.5"/>
    <s v="INR"/>
    <s v="India"/>
    <m/>
    <n v="1"/>
    <n v="470.91"/>
    <s v="Profitable"/>
    <n v="399"/>
    <n v="148"/>
    <n v="126"/>
    <n v="0.3132832080200501"/>
  </r>
  <r>
    <d v="2026-09-06T00:00:00"/>
    <x v="6"/>
    <s v="Face Care"/>
    <s v="Enabled"/>
    <s v="AG | Gel Moisturizer"/>
    <s v="Sponsored Products"/>
    <s v="oil free moisturizer"/>
    <x v="1"/>
    <x v="208"/>
    <s v="SKN-005"/>
    <x v="1"/>
    <n v="143"/>
    <n v="1"/>
    <n v="0.006993006993006993"/>
    <n v="8.48"/>
    <n v="8.48"/>
    <n v="0"/>
    <n v="0"/>
    <n v="0"/>
    <s v=""/>
    <n v="0"/>
    <n v="0"/>
    <n v="12"/>
    <s v="INR"/>
    <s v="India"/>
    <m/>
    <n v="1"/>
    <n v="-8.48"/>
    <s v="No Sales"/>
    <n v="399"/>
    <n v="148"/>
    <n v="126"/>
    <n v="0.3132832080200501"/>
  </r>
  <r>
    <d v="2026-09-06T00:00:00"/>
    <x v="6"/>
    <s v="Face Care"/>
    <s v="Enabled"/>
    <s v="AG | Face Wash"/>
    <s v="Sponsored Products"/>
    <s v="foaming face wash"/>
    <x v="1"/>
    <x v="44"/>
    <s v="SKN-008"/>
    <x v="2"/>
    <n v="534"/>
    <n v="2"/>
    <n v="0.003745318352059925"/>
    <n v="7.28"/>
    <n v="14.56"/>
    <n v="0"/>
    <n v="0"/>
    <n v="0"/>
    <s v=""/>
    <n v="0"/>
    <n v="0"/>
    <n v="9"/>
    <s v="INR"/>
    <s v="India"/>
    <s v="see seller email"/>
    <n v="1"/>
    <n v="-14.56"/>
    <s v="No Sales"/>
    <n v="299"/>
    <n v="114"/>
    <n v="107"/>
    <n v="0.2608695652173913"/>
  </r>
  <r>
    <d v="2026-09-06T00:00:00"/>
    <x v="6"/>
    <s v="Face Care"/>
    <s v="Enabled"/>
    <s v="AG | Face Wash"/>
    <s v="Sponsored Products"/>
    <s v="foaming face wash"/>
    <x v="1"/>
    <x v="296"/>
    <s v="SKN-008"/>
    <x v="0"/>
    <n v="368"/>
    <n v="6"/>
    <n v="0.01630434782608696"/>
    <n v="5.95"/>
    <n v="35.7"/>
    <n v="299"/>
    <n v="1"/>
    <n v="1"/>
    <n v="0.1193979933110368"/>
    <n v="8.375350140056021"/>
    <n v="0.1666666666666667"/>
    <n v="7.5"/>
    <s v="INR"/>
    <s v="India"/>
    <m/>
    <n v="1"/>
    <n v="42.3"/>
    <s v="Profitable"/>
    <n v="299"/>
    <n v="114"/>
    <n v="107"/>
    <n v="0.2608695652173913"/>
  </r>
  <r>
    <d v="2026-09-06T00:00:00"/>
    <x v="6"/>
    <s v="Face Care"/>
    <s v="Enabled"/>
    <s v="AG | Face Wash"/>
    <s v="Sponsored Products"/>
    <s v="face wash"/>
    <x v="1"/>
    <x v="181"/>
    <s v="SKN-008"/>
    <x v="1"/>
    <n v="146"/>
    <n v="2"/>
    <n v="0.0136986301369863"/>
    <n v="7.06"/>
    <n v="14.12"/>
    <n v="0"/>
    <n v="0"/>
    <n v="0"/>
    <s v=""/>
    <n v="0"/>
    <n v="0"/>
    <n v="9"/>
    <s v="INR"/>
    <s v="India"/>
    <m/>
    <n v="1"/>
    <n v="-14.12"/>
    <s v="No Sales"/>
    <n v="299"/>
    <n v="114"/>
    <n v="107"/>
    <n v="0.2608695652173913"/>
  </r>
  <r>
    <d v="2026-09-06T00:00:00"/>
    <x v="6"/>
    <s v="Face Care"/>
    <s v="Enabled"/>
    <s v="AG | Face Wash"/>
    <s v="Sponsored Products"/>
    <s v="face wash"/>
    <x v="1"/>
    <x v="297"/>
    <s v="SKN-008"/>
    <x v="2"/>
    <n v="234"/>
    <n v="0"/>
    <n v="0"/>
    <s v=""/>
    <n v="0"/>
    <n v="0"/>
    <n v="0"/>
    <n v="0"/>
    <s v=""/>
    <s v=""/>
    <s v=""/>
    <n v="8"/>
    <s v="INR"/>
    <s v="India"/>
    <m/>
    <n v="1"/>
    <n v="0"/>
    <s v="No Spend"/>
    <n v="299"/>
    <n v="114"/>
    <n v="107"/>
    <n v="0.2608695652173913"/>
  </r>
  <r>
    <d v="2026-09-06T00:00:00"/>
    <x v="6"/>
    <s v="Face Care"/>
    <s v="Enabled"/>
    <s v="AG | Face Wash"/>
    <s v="Sponsored Products"/>
    <s v="foaming face wash"/>
    <x v="1"/>
    <x v="298"/>
    <s v="SKN-008"/>
    <x v="1"/>
    <n v="817"/>
    <n v="4"/>
    <n v="0.004895960832313341"/>
    <n v="6"/>
    <n v="24"/>
    <n v="0"/>
    <n v="0"/>
    <n v="0"/>
    <s v=""/>
    <n v="0"/>
    <n v="0"/>
    <n v="7.5"/>
    <s v="INR"/>
    <s v="India"/>
    <m/>
    <n v="1"/>
    <n v="-24"/>
    <s v="No Sales"/>
    <n v="299"/>
    <n v="114"/>
    <n v="107"/>
    <n v="0.2608695652173913"/>
  </r>
  <r>
    <d v="2026-09-06T00:00:00"/>
    <x v="6"/>
    <s v="Face Care"/>
    <s v="Enabled"/>
    <s v="AG | Face Wash"/>
    <s v="Sponsored Products"/>
    <s v="foaming face wash"/>
    <x v="1"/>
    <x v="299"/>
    <s v="SKN-008"/>
    <x v="2"/>
    <n v="304"/>
    <n v="3"/>
    <n v="0.009868421052631578"/>
    <n v="4.63"/>
    <n v="13.89"/>
    <n v="0"/>
    <n v="0"/>
    <n v="0"/>
    <s v=""/>
    <n v="0"/>
    <n v="0"/>
    <n v="6"/>
    <s v="INR"/>
    <s v="India"/>
    <m/>
    <n v="1"/>
    <n v="-13.89"/>
    <s v="No Sales"/>
    <n v="299"/>
    <n v="114"/>
    <n v="107"/>
    <n v="0.2608695652173913"/>
  </r>
  <r>
    <d v="2026-09-06T00:00:00"/>
    <x v="6"/>
    <s v="Face Care"/>
    <s v="Enabled"/>
    <s v="AG | Salicylic Acid Face Wash"/>
    <s v="Sponsored Products"/>
    <s v="acne face wash"/>
    <x v="1"/>
    <x v="45"/>
    <s v="SKN-009"/>
    <x v="2"/>
    <n v="1534"/>
    <n v="5"/>
    <n v="0.003259452411994785"/>
    <n v="4.779999999999999"/>
    <n v="23.9"/>
    <n v="279"/>
    <n v="1"/>
    <n v="1"/>
    <n v="0.08566308243727598"/>
    <n v="11.67364016736402"/>
    <n v="0.2"/>
    <n v="8"/>
    <s v="INR"/>
    <s v="India"/>
    <m/>
    <n v="1"/>
    <n v="44.1"/>
    <s v="Profitable"/>
    <n v="279"/>
    <n v="106"/>
    <n v="105"/>
    <n v="0.2437275985663082"/>
  </r>
  <r>
    <d v="2026-09-06T00:00:00"/>
    <x v="6"/>
    <s v="Face Care"/>
    <s v="Enabled"/>
    <s v="AG | Salicylic Acid Face Wash"/>
    <s v="Sponsored Products"/>
    <s v="acne face wash"/>
    <x v="1"/>
    <x v="300"/>
    <s v="SKN-009"/>
    <x v="2"/>
    <n v="311"/>
    <n v="0"/>
    <n v="0"/>
    <s v=""/>
    <n v="0"/>
    <n v="0"/>
    <n v="0"/>
    <n v="0"/>
    <s v=""/>
    <s v=""/>
    <s v=""/>
    <n v="8.5"/>
    <s v="INR"/>
    <s v="India"/>
    <m/>
    <n v="1"/>
    <n v="0"/>
    <s v="No Spend"/>
    <n v="279"/>
    <n v="106"/>
    <n v="105"/>
    <n v="0.2437275985663082"/>
  </r>
  <r>
    <d v="2026-09-06T00:00:00"/>
    <x v="6"/>
    <s v="Face Care"/>
    <s v="Enabled"/>
    <s v="AG | Rose Water Toner"/>
    <s v="Sponsored Products"/>
    <s v="rose water toner"/>
    <x v="1"/>
    <x v="124"/>
    <s v="SKN-010"/>
    <x v="0"/>
    <n v="60"/>
    <n v="1"/>
    <n v="0.01666666666666667"/>
    <n v="5.5"/>
    <n v="5.5"/>
    <n v="0"/>
    <n v="0"/>
    <n v="0"/>
    <s v=""/>
    <n v="0"/>
    <n v="0"/>
    <n v="5.5"/>
    <s v="INR"/>
    <s v="India"/>
    <m/>
    <n v="1"/>
    <n v="-5.5"/>
    <s v="No Sales"/>
    <n v="249"/>
    <n v="100"/>
    <n v="102"/>
    <n v="0.1887550200803213"/>
  </r>
  <r>
    <d v="2026-09-06T00:00:00"/>
    <x v="6"/>
    <s v="Face Care"/>
    <s v="Enabled"/>
    <s v="AG | Rose Water Toner"/>
    <s v="Sponsored Products"/>
    <s v="face toner"/>
    <x v="1"/>
    <x v="301"/>
    <s v="SKN-010"/>
    <x v="0"/>
    <n v="84"/>
    <n v="0"/>
    <n v="0"/>
    <s v=""/>
    <n v="0"/>
    <n v="0"/>
    <n v="0"/>
    <n v="0"/>
    <s v=""/>
    <s v=""/>
    <s v=""/>
    <n v="7"/>
    <s v="INR"/>
    <s v="India"/>
    <m/>
    <n v="1"/>
    <n v="0"/>
    <s v="No Spend"/>
    <n v="249"/>
    <n v="100"/>
    <n v="102"/>
    <n v="0.1887550200803213"/>
  </r>
  <r>
    <d v="2026-09-06T00:00:00"/>
    <x v="6"/>
    <s v="Face Care"/>
    <s v="Enabled"/>
    <s v="AG | Rose Water Toner"/>
    <s v="Sponsored Products"/>
    <s v="rose water toner"/>
    <x v="1"/>
    <x v="212"/>
    <s v="SKN-010"/>
    <x v="0"/>
    <n v="679"/>
    <n v="8"/>
    <n v="0.0117820324005891"/>
    <n v="6.5"/>
    <n v="52"/>
    <n v="0"/>
    <n v="0"/>
    <n v="0"/>
    <s v=""/>
    <n v="0"/>
    <n v="0"/>
    <n v="6.5"/>
    <s v="INR"/>
    <s v="India"/>
    <m/>
    <n v="1"/>
    <n v="-52"/>
    <s v="No Sales"/>
    <n v="249"/>
    <n v="100"/>
    <n v="102"/>
    <n v="0.1887550200803213"/>
  </r>
  <r>
    <d v="2026-09-06T00:00:00"/>
    <x v="6"/>
    <s v="Face Care"/>
    <s v="Enabled"/>
    <s v="AG | Sheet Mask"/>
    <s v="Sponsored Products"/>
    <s v="sheet mask"/>
    <x v="1"/>
    <x v="302"/>
    <s v="SKN-014"/>
    <x v="0"/>
    <n v="218"/>
    <n v="2"/>
    <n v="0.009174311926605505"/>
    <n v="5.65"/>
    <n v="11.3"/>
    <n v="0"/>
    <n v="0"/>
    <n v="0"/>
    <s v=""/>
    <n v="0"/>
    <n v="0"/>
    <n v="6.5"/>
    <s v="INR"/>
    <s v="India"/>
    <m/>
    <n v="1"/>
    <n v="-11.3"/>
    <s v="No Sales"/>
    <n v="349"/>
    <n v="133"/>
    <n v="111"/>
    <n v="0.3008595988538682"/>
  </r>
  <r>
    <d v="2026-09-06T00:00:00"/>
    <x v="8"/>
    <s v="Body &amp; Hair"/>
    <s v="Enabled"/>
    <s v="AG | Onion Hair Oil"/>
    <s v="Sponsored Products"/>
    <s v="hair oil"/>
    <x v="3"/>
    <x v="18"/>
    <s v="SKN-021"/>
    <x v="0"/>
    <n v="1254"/>
    <n v="17"/>
    <n v="0.01355661881977671"/>
    <n v="12.99"/>
    <n v="220.83"/>
    <n v="399"/>
    <n v="1"/>
    <n v="1"/>
    <n v="0.5534586466165414"/>
    <n v="1.806819725580763"/>
    <n v="0.05882352941176471"/>
    <n v="13.5"/>
    <s v="INR"/>
    <s v="India"/>
    <m/>
    <n v="1"/>
    <n v="-95.83000000000001"/>
    <s v="Losing"/>
    <n v="399"/>
    <n v="148"/>
    <n v="126"/>
    <n v="0.3132832080200501"/>
  </r>
  <r>
    <d v="2026-09-06T00:00:00"/>
    <x v="8"/>
    <s v="Body &amp; Hair"/>
    <s v="Enabled"/>
    <s v="AG | Onion Hair Oil"/>
    <s v="Sponsored Products"/>
    <s v="hair oil"/>
    <x v="3"/>
    <x v="242"/>
    <s v="SKN-021"/>
    <x v="2"/>
    <n v="216"/>
    <n v="2"/>
    <n v="0.009259259259259259"/>
    <n v="6.08"/>
    <n v="12.16"/>
    <n v="0"/>
    <n v="0"/>
    <n v="0"/>
    <s v=""/>
    <n v="0"/>
    <n v="0"/>
    <n v="8.5"/>
    <s v="INR"/>
    <s v="India"/>
    <m/>
    <n v="1"/>
    <n v="-12.16"/>
    <s v="No Sales"/>
    <n v="399"/>
    <n v="148"/>
    <n v="126"/>
    <n v="0.3132832080200501"/>
  </r>
  <r>
    <d v="2026-09-06T00:00:00"/>
    <x v="8"/>
    <s v="Body &amp; Hair"/>
    <s v="Enabled"/>
    <s v="AG | Anti Dandruff Shampoo"/>
    <s v="Sponsored Products"/>
    <s v="dandruff shampoo"/>
    <x v="3"/>
    <x v="303"/>
    <s v="SKN-022"/>
    <x v="1"/>
    <n v="471"/>
    <n v="0"/>
    <n v="0"/>
    <s v=""/>
    <n v="0"/>
    <n v="0"/>
    <n v="0"/>
    <n v="0"/>
    <s v=""/>
    <s v=""/>
    <s v=""/>
    <n v="14.5"/>
    <s v="INR"/>
    <s v="India"/>
    <m/>
    <n v="1"/>
    <n v="0"/>
    <s v="No Spend"/>
    <n v="429"/>
    <n v="159"/>
    <n v="139"/>
    <n v="0.3053613053613053"/>
  </r>
  <r>
    <d v="2026-09-06T00:00:00"/>
    <x v="8"/>
    <s v="Body &amp; Hair"/>
    <s v="Enabled"/>
    <s v="AG | Anti Dandruff Shampoo"/>
    <s v="Sponsored Products"/>
    <s v="anti dandruff shampoo"/>
    <x v="3"/>
    <x v="244"/>
    <s v="SKN-022"/>
    <x v="0"/>
    <n v="134"/>
    <n v="1"/>
    <n v="0.007462686567164179"/>
    <n v="7.44"/>
    <n v="7.44"/>
    <n v="0"/>
    <n v="0"/>
    <n v="0"/>
    <s v=""/>
    <n v="0"/>
    <n v="0"/>
    <n v="9"/>
    <s v="INR"/>
    <s v="India"/>
    <m/>
    <n v="1"/>
    <n v="-7.44"/>
    <s v="No Sales"/>
    <n v="429"/>
    <n v="159"/>
    <n v="139"/>
    <n v="0.3053613053613053"/>
  </r>
  <r>
    <d v="2026-09-06T00:00:00"/>
    <x v="8"/>
    <s v="Body &amp; Hair"/>
    <s v="Enabled"/>
    <s v="AG | Hair Serum"/>
    <s v="Sponsored Products"/>
    <s v="hair serum for frizzy hair"/>
    <x v="3"/>
    <x v="304"/>
    <s v="SKN-023"/>
    <x v="0"/>
    <n v="564"/>
    <n v="2"/>
    <n v="0.003546099290780142"/>
    <n v="19"/>
    <n v="38"/>
    <n v="0"/>
    <n v="0"/>
    <n v="0"/>
    <s v=""/>
    <n v="0"/>
    <n v="0"/>
    <n v="19"/>
    <s v="INR"/>
    <s v="India"/>
    <m/>
    <n v="1"/>
    <n v="-38"/>
    <s v="No Sales"/>
    <n v="549"/>
    <n v="198"/>
    <n v="139"/>
    <n v="0.3861566484517304"/>
  </r>
  <r>
    <d v="2026-09-06T00:00:00"/>
    <x v="8"/>
    <s v="Body &amp; Hair"/>
    <s v="Enabled"/>
    <s v="AG | Hair Serum"/>
    <s v="Sponsored Products"/>
    <s v="hair serum"/>
    <x v="3"/>
    <x v="305"/>
    <s v="SKN-023"/>
    <x v="0"/>
    <n v="380"/>
    <n v="4"/>
    <n v="0.01052631578947368"/>
    <n v="10.95"/>
    <n v="43.8"/>
    <n v="0"/>
    <n v="0"/>
    <n v="0"/>
    <s v=""/>
    <n v="0"/>
    <n v="0"/>
    <n v="11"/>
    <s v="INR"/>
    <s v="India"/>
    <m/>
    <n v="1"/>
    <n v="-43.8"/>
    <s v="No Sales"/>
    <n v="549"/>
    <n v="198"/>
    <n v="139"/>
    <n v="0.3861566484517304"/>
  </r>
  <r>
    <d v="2026-09-06T00:00:00"/>
    <x v="9"/>
    <s v="Body &amp; Hair"/>
    <s v="Enabled"/>
    <s v="AG | Body Lotion"/>
    <s v="Sponsored Products"/>
    <s v="shea body lotion"/>
    <x v="2"/>
    <x v="138"/>
    <s v="SKN-017"/>
    <x v="1"/>
    <n v="1220"/>
    <n v="10"/>
    <n v="0.00819672131147541"/>
    <n v="10.09"/>
    <n v="100.9"/>
    <n v="0"/>
    <n v="0"/>
    <n v="0"/>
    <s v=""/>
    <n v="0"/>
    <n v="0"/>
    <n v="14.5"/>
    <s v="INR"/>
    <s v="India"/>
    <m/>
    <n v="1"/>
    <n v="-100.9"/>
    <s v="No Sales"/>
    <n v="449"/>
    <n v="166"/>
    <n v="140"/>
    <n v="0.3184855233853007"/>
  </r>
  <r>
    <d v="2026-09-06T00:00:00"/>
    <x v="9"/>
    <s v="Body &amp; Hair"/>
    <s v="Enabled"/>
    <s v="AG | Body Lotion"/>
    <s v="Sponsored Products"/>
    <s v="body lotion for dry skin"/>
    <x v="2"/>
    <x v="11"/>
    <s v="SKN-017"/>
    <x v="2"/>
    <n v="2603"/>
    <n v="16"/>
    <n v="0.006146753745678064"/>
    <n v="9.24"/>
    <n v="147.84"/>
    <n v="0"/>
    <n v="0"/>
    <n v="0"/>
    <s v=""/>
    <n v="0"/>
    <n v="0"/>
    <n v="15"/>
    <s v="INR"/>
    <s v="India"/>
    <m/>
    <n v="1"/>
    <n v="-147.84"/>
    <s v="No Sales"/>
    <n v="449"/>
    <n v="166"/>
    <n v="140"/>
    <n v="0.3184855233853007"/>
  </r>
  <r>
    <d v="2026-09-06T00:00:00"/>
    <x v="9"/>
    <s v="Body &amp; Hair"/>
    <s v="Enabled"/>
    <s v="AG | Body Lotion"/>
    <s v="Sponsored Products"/>
    <s v="body lotion"/>
    <x v="2"/>
    <x v="136"/>
    <s v="SKN-017"/>
    <x v="2"/>
    <n v="2322"/>
    <n v="27"/>
    <n v="0.01162790697674419"/>
    <n v="11.89"/>
    <n v="321.03"/>
    <n v="449"/>
    <n v="1"/>
    <n v="1"/>
    <n v="0.7149888641425389"/>
    <n v="1.398623181634115"/>
    <n v="0.03703703703703703"/>
    <n v="15.5"/>
    <s v="INR"/>
    <s v="India"/>
    <m/>
    <n v="1"/>
    <n v="-178.03"/>
    <s v="Losing"/>
    <n v="449"/>
    <n v="166"/>
    <n v="140"/>
    <n v="0.3184855233853007"/>
  </r>
  <r>
    <d v="2026-09-06T00:00:00"/>
    <x v="9"/>
    <s v="Body &amp; Hair"/>
    <s v="Enabled"/>
    <s v="AG | Body Wash"/>
    <s v="Sponsored Products"/>
    <s v="body wash"/>
    <x v="2"/>
    <x v="15"/>
    <s v="SKN-018"/>
    <x v="1"/>
    <n v="1405"/>
    <n v="9"/>
    <n v="0.006405693950177936"/>
    <n v="6.12"/>
    <n v="55.08"/>
    <n v="0"/>
    <n v="0"/>
    <n v="0"/>
    <s v=""/>
    <n v="0"/>
    <n v="0"/>
    <n v="8.5"/>
    <s v="INR"/>
    <s v="India"/>
    <m/>
    <n v="1"/>
    <n v="-55.08"/>
    <s v="No Sales"/>
    <n v="349"/>
    <n v="133"/>
    <n v="121"/>
    <n v="0.2722063037249284"/>
  </r>
  <r>
    <d v="2026-09-06T00:00:00"/>
    <x v="9"/>
    <s v="Body &amp; Hair"/>
    <s v="Enabled"/>
    <s v="AG | Body Wash"/>
    <s v="Sponsored Products"/>
    <s v="body wash gift set"/>
    <x v="2"/>
    <x v="107"/>
    <s v="SKN-018"/>
    <x v="1"/>
    <n v="294"/>
    <n v="4"/>
    <n v="0.01360544217687075"/>
    <n v="8.4"/>
    <n v="33.6"/>
    <n v="0"/>
    <n v="0"/>
    <n v="0"/>
    <s v=""/>
    <n v="0"/>
    <n v="0"/>
    <n v="13"/>
    <s v="INR"/>
    <s v="India"/>
    <m/>
    <n v="1"/>
    <n v="-33.6"/>
    <s v="No Sales"/>
    <n v="349"/>
    <n v="133"/>
    <n v="121"/>
    <n v="0.2722063037249284"/>
  </r>
  <r>
    <d v="2026-09-06T00:00:00"/>
    <x v="9"/>
    <s v="Body &amp; Hair"/>
    <s v="Enabled"/>
    <s v="AG | Body Wash"/>
    <s v="Sponsored Products"/>
    <s v="body wash for women"/>
    <x v="2"/>
    <x v="139"/>
    <s v="SKN-018"/>
    <x v="0"/>
    <n v="324"/>
    <n v="5"/>
    <n v="0.0154320987654321"/>
    <n v="7.01"/>
    <n v="35.05"/>
    <n v="0"/>
    <n v="0"/>
    <n v="0"/>
    <s v=""/>
    <n v="0"/>
    <n v="0"/>
    <n v="8.5"/>
    <s v="INR"/>
    <s v="India"/>
    <m/>
    <n v="1"/>
    <n v="-35.05"/>
    <s v="No Sales"/>
    <n v="349"/>
    <n v="133"/>
    <n v="121"/>
    <n v="0.2722063037249284"/>
  </r>
  <r>
    <d v="2026-09-06T00:00:00"/>
    <x v="9"/>
    <s v="Body &amp; Hair"/>
    <s v="Enabled"/>
    <s v="AG | Body Wash"/>
    <s v="Sponsored Products"/>
    <s v="shower gel"/>
    <x v="2"/>
    <x v="64"/>
    <s v="SKN-018"/>
    <x v="0"/>
    <n v="1374"/>
    <n v="20"/>
    <n v="0.01455604075691412"/>
    <n v="11.03"/>
    <n v="220.6"/>
    <n v="0"/>
    <n v="0"/>
    <n v="0"/>
    <s v=""/>
    <n v="0"/>
    <n v="0"/>
    <n v="13"/>
    <s v="INR"/>
    <s v="India"/>
    <m/>
    <n v="1"/>
    <n v="-220.6"/>
    <s v="No Sales"/>
    <n v="349"/>
    <n v="133"/>
    <n v="121"/>
    <n v="0.2722063037249284"/>
  </r>
  <r>
    <d v="2026-09-06T00:00:00"/>
    <x v="9"/>
    <s v="Body &amp; Hair"/>
    <s v="Enabled"/>
    <s v="AG | Body Wash"/>
    <s v="Sponsored Products"/>
    <s v="body wash for women under 300"/>
    <x v="2"/>
    <x v="16"/>
    <s v="SKN-018"/>
    <x v="0"/>
    <n v="287"/>
    <n v="7"/>
    <n v="0.02439024390243903"/>
    <n v="12"/>
    <n v="84"/>
    <n v="698"/>
    <n v="2"/>
    <n v="2"/>
    <n v="0.1203438395415473"/>
    <n v="8.30952380952381"/>
    <n v="0.2857142857142857"/>
    <n v="12"/>
    <s v="INR"/>
    <s v="India"/>
    <m/>
    <n v="1"/>
    <n v="106"/>
    <s v="Profitable"/>
    <n v="349"/>
    <n v="133"/>
    <n v="121"/>
    <n v="0.2722063037249284"/>
  </r>
  <r>
    <d v="2026-09-06T00:00:00"/>
    <x v="9"/>
    <s v="Body &amp; Hair"/>
    <s v="Enabled"/>
    <s v="AG | Body Wash"/>
    <s v="Sponsored Products"/>
    <s v="body wash for women for stretch marks"/>
    <x v="2"/>
    <x v="140"/>
    <s v="SKN-018"/>
    <x v="2"/>
    <n v="826"/>
    <n v="8"/>
    <n v="0.009685230024213076"/>
    <n v="7.6"/>
    <n v="60.8"/>
    <n v="0"/>
    <n v="0"/>
    <n v="0"/>
    <s v=""/>
    <n v="0"/>
    <n v="0"/>
    <n v="9"/>
    <s v="INR"/>
    <s v="India"/>
    <m/>
    <n v="1"/>
    <n v="-60.8"/>
    <s v="No Sales"/>
    <n v="349"/>
    <n v="133"/>
    <n v="121"/>
    <n v="0.2722063037249284"/>
  </r>
  <r>
    <d v="2026-09-06T00:00:00"/>
    <x v="9"/>
    <s v="Body &amp; Hair"/>
    <s v="Enabled"/>
    <s v="AG | Foot Cream"/>
    <s v="Sponsored Products"/>
    <s v="foot cream"/>
    <x v="2"/>
    <x v="190"/>
    <s v="SKN-019"/>
    <x v="1"/>
    <n v="963"/>
    <n v="13"/>
    <n v="0.01349948078920041"/>
    <n v="5.74"/>
    <n v="74.62"/>
    <n v="598"/>
    <n v="1"/>
    <n v="2"/>
    <n v="0.1247826086956522"/>
    <n v="8.013937282229964"/>
    <n v="0.07692307692307693"/>
    <n v="11"/>
    <s v="INR"/>
    <s v="India"/>
    <m/>
    <n v="1"/>
    <n v="87.38"/>
    <s v="Profitable"/>
    <n v="299"/>
    <n v="111"/>
    <n v="107"/>
    <n v="0.2709030100334448"/>
  </r>
  <r>
    <d v="2026-09-06T00:00:00"/>
    <x v="9"/>
    <s v="Body &amp; Hair"/>
    <s v="Enabled"/>
    <s v="AG | Foot Cream"/>
    <s v="Sponsored Products"/>
    <s v="foot cream with aloe vera"/>
    <x v="2"/>
    <x v="306"/>
    <s v="SKN-019"/>
    <x v="1"/>
    <n v="804"/>
    <n v="8"/>
    <n v="0.009950248756218905"/>
    <n v="7.01"/>
    <n v="56.08"/>
    <n v="0"/>
    <n v="0"/>
    <n v="0"/>
    <s v=""/>
    <n v="0"/>
    <n v="0"/>
    <n v="12"/>
    <s v="INR"/>
    <s v="India"/>
    <m/>
    <n v="1"/>
    <n v="-56.08"/>
    <s v="No Sales"/>
    <n v="299"/>
    <n v="111"/>
    <n v="107"/>
    <n v="0.2709030100334448"/>
  </r>
  <r>
    <d v="2026-09-06T00:00:00"/>
    <x v="9"/>
    <s v="Body &amp; Hair"/>
    <s v="Enabled"/>
    <s v="AG | Hand Cream"/>
    <s v="Sponsored Products"/>
    <s v="hand cream"/>
    <x v="2"/>
    <x v="67"/>
    <s v="SKN-020"/>
    <x v="0"/>
    <n v="1761"/>
    <n v="19"/>
    <n v="0.0107893242475866"/>
    <n v="8.190000000000001"/>
    <n v="155.61"/>
    <n v="0"/>
    <n v="0"/>
    <n v="0"/>
    <s v=""/>
    <n v="0"/>
    <n v="0"/>
    <n v="9.5"/>
    <s v="INR"/>
    <s v="India"/>
    <m/>
    <n v="1"/>
    <n v="-155.61"/>
    <s v="No Sales"/>
    <n v="249"/>
    <n v="95"/>
    <n v="92"/>
    <n v="0.248995983935743"/>
  </r>
  <r>
    <d v="2026-09-06T00:00:00"/>
    <x v="9"/>
    <s v="Body &amp; Hair"/>
    <s v="Enabled"/>
    <s v="AG | Hand Cream"/>
    <s v="Sponsored Products"/>
    <s v="ayurvedic moisturizing hand cream"/>
    <x v="2"/>
    <x v="70"/>
    <s v="SKN-020"/>
    <x v="1"/>
    <n v="1088"/>
    <n v="8"/>
    <n v="0.007352941176470588"/>
    <n v="5.06"/>
    <n v="40.48"/>
    <n v="498"/>
    <n v="1"/>
    <n v="2"/>
    <n v="0.08128514056224899"/>
    <n v="12.30237154150198"/>
    <n v="0.125"/>
    <n v="9"/>
    <s v="INR"/>
    <s v="India"/>
    <m/>
    <n v="1"/>
    <n v="83.52000000000001"/>
    <s v="Profitable"/>
    <n v="249"/>
    <n v="95"/>
    <n v="92"/>
    <n v="0.248995983935743"/>
  </r>
  <r>
    <d v="2026-09-06T00:00:00"/>
    <x v="10"/>
    <s v="Face Care"/>
    <s v="Enabled"/>
    <s v="AG | Vitamin C Serum"/>
    <s v="Sponsored Products"/>
    <s v="asin=b0805y66fw"/>
    <x v="4"/>
    <x v="247"/>
    <s v="SKN-001"/>
    <x v="1"/>
    <n v="403"/>
    <n v="2"/>
    <n v="0.004962779156327543"/>
    <n v="10.57"/>
    <n v="21.14"/>
    <n v="0"/>
    <n v="0"/>
    <n v="0"/>
    <s v=""/>
    <n v="0"/>
    <n v="0"/>
    <n v="15.5"/>
    <s v="INR"/>
    <s v="India"/>
    <m/>
    <n v="1"/>
    <n v="-21.14"/>
    <s v="No Sales"/>
    <n v="599"/>
    <n v="216"/>
    <n v="144"/>
    <n v="0.3989983305509182"/>
  </r>
  <r>
    <d v="2026-09-06T00:00:00"/>
    <x v="10"/>
    <s v="Face Care"/>
    <s v="Enabled"/>
    <s v="AG | Vitamin C Serum"/>
    <s v="Sponsored Products"/>
    <s v="asin=b02q7x86or"/>
    <x v="4"/>
    <x v="248"/>
    <s v="SKN-001"/>
    <x v="1"/>
    <n v="990"/>
    <n v="3"/>
    <n v="0.00303030303030303"/>
    <n v="8.82"/>
    <n v="26.46"/>
    <n v="0"/>
    <n v="0"/>
    <n v="0"/>
    <s v=""/>
    <n v="0"/>
    <n v="0"/>
    <n v="12.5"/>
    <s v="INR"/>
    <s v="India"/>
    <m/>
    <n v="1"/>
    <n v="-26.46"/>
    <s v="No Sales"/>
    <n v="599"/>
    <n v="216"/>
    <n v="144"/>
    <n v="0.3989983305509182"/>
  </r>
  <r>
    <d v="2026-09-06T00:00:00"/>
    <x v="10"/>
    <s v="Face Care"/>
    <s v="Enabled"/>
    <s v="AG | Sunscreen Spf 50"/>
    <s v="Sponsored Products"/>
    <s v="asin=b0tq3uc0ll"/>
    <x v="4"/>
    <x v="307"/>
    <s v="SKN-006"/>
    <x v="1"/>
    <n v="397"/>
    <n v="1"/>
    <n v="0.002518891687657431"/>
    <n v="8.59"/>
    <n v="8.59"/>
    <n v="0"/>
    <n v="0"/>
    <n v="0"/>
    <s v=""/>
    <n v="0"/>
    <n v="0"/>
    <n v="11.5"/>
    <s v="INR"/>
    <s v="India"/>
    <m/>
    <n v="1"/>
    <n v="-8.59"/>
    <s v="No Sales"/>
    <n v="449"/>
    <n v="162"/>
    <n v="130"/>
    <n v="0.3496659242761693"/>
  </r>
  <r>
    <d v="2026-09-06T00:00:00"/>
    <x v="10"/>
    <s v="Face Care"/>
    <s v="Enabled"/>
    <s v="AG | Sunscreen Spf 50"/>
    <s v="Sponsored Products"/>
    <s v="asin=b0p9o1icqm"/>
    <x v="4"/>
    <x v="193"/>
    <s v="SKN-006"/>
    <x v="1"/>
    <n v="336"/>
    <n v="0"/>
    <n v="0"/>
    <s v=""/>
    <n v="0"/>
    <n v="0"/>
    <n v="0"/>
    <n v="0"/>
    <s v=""/>
    <s v=""/>
    <s v=""/>
    <n v="10.5"/>
    <s v="INR"/>
    <s v="India"/>
    <m/>
    <n v="1"/>
    <n v="0"/>
    <s v="No Spend"/>
    <n v="449"/>
    <n v="162"/>
    <n v="130"/>
    <n v="0.3496659242761693"/>
  </r>
  <r>
    <d v="2026-09-06T00:00:00"/>
    <x v="10"/>
    <s v="Face Care"/>
    <s v="Enabled"/>
    <s v="AG | Sunscreen Spf 50"/>
    <s v="Sponsored Products"/>
    <s v="asin=b0g254ysji"/>
    <x v="4"/>
    <x v="308"/>
    <s v="SKN-006"/>
    <x v="1"/>
    <n v="601"/>
    <n v="5"/>
    <n v="0.008319467554076539"/>
    <n v="10.07"/>
    <n v="50.35"/>
    <n v="0"/>
    <n v="0"/>
    <n v="0"/>
    <s v=""/>
    <n v="0"/>
    <n v="0"/>
    <n v="13"/>
    <s v="INR"/>
    <s v="India"/>
    <m/>
    <n v="1"/>
    <n v="-50.35"/>
    <s v="No Sales"/>
    <n v="449"/>
    <n v="162"/>
    <n v="130"/>
    <n v="0.3496659242761693"/>
  </r>
  <r>
    <d v="2026-09-06T00:00:00"/>
    <x v="10"/>
    <s v="Face Care"/>
    <s v="Enabled"/>
    <s v="AG | Face Wash"/>
    <s v="Sponsored Products"/>
    <s v="asin=b0k1vxahqj"/>
    <x v="4"/>
    <x v="78"/>
    <s v="SKN-008"/>
    <x v="1"/>
    <n v="490"/>
    <n v="4"/>
    <n v="0.00816326530612245"/>
    <n v="3.74"/>
    <n v="14.96"/>
    <n v="0"/>
    <n v="0"/>
    <n v="0"/>
    <s v=""/>
    <n v="0"/>
    <n v="0"/>
    <n v="6.5"/>
    <s v="INR"/>
    <s v="India"/>
    <m/>
    <n v="1"/>
    <n v="-14.96"/>
    <s v="No Sales"/>
    <n v="299"/>
    <n v="114"/>
    <n v="107"/>
    <n v="0.2608695652173913"/>
  </r>
  <r>
    <d v="2026-09-09T00:00:00"/>
    <x v="6"/>
    <s v="Face Care"/>
    <s v="Enabled"/>
    <s v="AG | Gel Moisturizer"/>
    <s v="Sponsored Products"/>
    <s v="oil free moisturizer"/>
    <x v="1"/>
    <x v="271"/>
    <s v="SKN-005"/>
    <x v="1"/>
    <n v="443"/>
    <n v="0"/>
    <n v="0"/>
    <s v=""/>
    <n v="0"/>
    <n v="0"/>
    <n v="0"/>
    <n v="0"/>
    <s v=""/>
    <s v=""/>
    <s v=""/>
    <n v="11"/>
    <s v="INR"/>
    <s v="India"/>
    <m/>
    <n v="2"/>
    <n v="0"/>
    <s v="No Spend"/>
    <n v="399"/>
    <n v="148"/>
    <n v="126"/>
    <n v="0.3132832080200501"/>
  </r>
  <r>
    <d v="2026-09-06T00:00:00"/>
    <x v="11"/>
    <s v="Face Care"/>
    <s v="Enabled"/>
    <s v="AG | Under Eye Cream"/>
    <s v="Sponsored Products"/>
    <s v="eye cream for night use"/>
    <x v="2"/>
    <x v="250"/>
    <s v="SKN-011"/>
    <x v="0"/>
    <n v="607"/>
    <n v="7"/>
    <n v="0.01153212520593081"/>
    <n v="15.13"/>
    <n v="105.91"/>
    <n v="499"/>
    <n v="1"/>
    <n v="1"/>
    <n v="0.2122444889779559"/>
    <n v="4.71154754036446"/>
    <n v="0.1428571428571428"/>
    <n v="19"/>
    <s v="INR"/>
    <s v="India"/>
    <m/>
    <n v="1"/>
    <n v="88.09"/>
    <s v="Profitable"/>
    <n v="499"/>
    <n v="180"/>
    <n v="125"/>
    <n v="0.3887775551102204"/>
  </r>
  <r>
    <d v="2026-09-06T00:00:00"/>
    <x v="11"/>
    <s v="Face Care"/>
    <s v="Enabled"/>
    <s v="AG | Under Eye Cream"/>
    <s v="Sponsored Products"/>
    <s v="under eye cream"/>
    <x v="2"/>
    <x v="84"/>
    <s v="SKN-011"/>
    <x v="0"/>
    <n v="580"/>
    <n v="3"/>
    <n v="0.005172413793103448"/>
    <n v="11.5"/>
    <n v="34.5"/>
    <n v="998"/>
    <n v="1"/>
    <n v="2"/>
    <n v="0.03456913827655311"/>
    <n v="28.92753623188406"/>
    <n v="0.3333333333333333"/>
    <n v="11.5"/>
    <s v="INR"/>
    <s v="India"/>
    <m/>
    <n v="1"/>
    <n v="353.5"/>
    <s v="Profitable"/>
    <n v="499"/>
    <n v="180"/>
    <n v="125"/>
    <n v="0.3887775551102204"/>
  </r>
  <r>
    <d v="2026-09-06T00:00:00"/>
    <x v="11"/>
    <s v="Face Care"/>
    <s v="Enabled"/>
    <s v="AG | Under Eye Cream"/>
    <s v="Sponsored Products"/>
    <s v="dark circles cream"/>
    <x v="2"/>
    <x v="283"/>
    <s v="SKN-011"/>
    <x v="1"/>
    <n v="1459"/>
    <n v="10"/>
    <n v="0.006854009595613434"/>
    <n v="13.11"/>
    <n v="131.1"/>
    <n v="0"/>
    <n v="0"/>
    <n v="0"/>
    <s v=""/>
    <n v="0"/>
    <n v="0"/>
    <n v="19.5"/>
    <s v="INR"/>
    <s v="India"/>
    <m/>
    <n v="1"/>
    <n v="-131.1"/>
    <s v="No Sales"/>
    <n v="499"/>
    <n v="180"/>
    <n v="125"/>
    <n v="0.3887775551102204"/>
  </r>
  <r>
    <d v="2026-09-06T00:00:00"/>
    <x v="11"/>
    <s v="Face Care"/>
    <s v="Enabled"/>
    <s v="AG | Lip Balm"/>
    <s v="Sponsored Products"/>
    <s v="lip balm"/>
    <x v="2"/>
    <x v="85"/>
    <s v="SKN-015"/>
    <x v="1"/>
    <n v="658"/>
    <n v="5"/>
    <n v="0.007598784194528876"/>
    <n v="4.01"/>
    <n v="20.05"/>
    <n v="199"/>
    <n v="1"/>
    <n v="1"/>
    <n v="0.1007537688442211"/>
    <n v="9.925187032418952"/>
    <n v="0.2"/>
    <n v="6"/>
    <s v="INR"/>
    <s v="India"/>
    <m/>
    <n v="1"/>
    <n v="14.95"/>
    <s v="Profitable"/>
    <n v="199"/>
    <n v="76"/>
    <n v="88"/>
    <n v="0.1758793969849246"/>
  </r>
  <r>
    <d v="2026-09-06T00:00:00"/>
    <x v="11"/>
    <s v="Face Care"/>
    <s v="Enabled"/>
    <s v="AG | Lip Sleeping Mask"/>
    <s v="Sponsored Products"/>
    <s v="lip sleeping mask"/>
    <x v="2"/>
    <x v="86"/>
    <s v="SKN-016"/>
    <x v="1"/>
    <n v="1925"/>
    <n v="23"/>
    <n v="0.01194805194805195"/>
    <n v="6.84"/>
    <n v="157.32"/>
    <n v="0"/>
    <n v="0"/>
    <n v="0"/>
    <s v=""/>
    <n v="0"/>
    <n v="0"/>
    <n v="10"/>
    <s v="INR"/>
    <s v="India"/>
    <m/>
    <n v="1"/>
    <n v="-157.32"/>
    <s v="No Sales"/>
    <n v="299"/>
    <n v="114"/>
    <n v="97"/>
    <n v="0.294314381270903"/>
  </r>
  <r>
    <d v="2026-09-06T00:00:00"/>
    <x v="11"/>
    <s v="Face Care"/>
    <s v="Enabled"/>
    <s v="AG | Lip Sleeping Mask"/>
    <s v="Sponsored Products"/>
    <s v="lip sleeping mask for winter"/>
    <x v="2"/>
    <x v="87"/>
    <s v="SKN-016"/>
    <x v="0"/>
    <n v="525"/>
    <n v="0"/>
    <n v="0"/>
    <s v=""/>
    <n v="0"/>
    <n v="0"/>
    <n v="0"/>
    <n v="0"/>
    <s v=""/>
    <s v=""/>
    <s v=""/>
    <n v="10"/>
    <s v="INR"/>
    <s v="India"/>
    <m/>
    <n v="1"/>
    <n v="0"/>
    <s v="No Spend"/>
    <n v="299"/>
    <n v="114"/>
    <n v="97"/>
    <n v="0.294314381270903"/>
  </r>
  <r>
    <d v="2026-09-06T00:00:00"/>
    <x v="11"/>
    <s v="Face Care"/>
    <s v="Enabled"/>
    <s v="AG | Lip Sleeping Mask"/>
    <s v="Sponsored Products"/>
    <s v="tinted lip mask overnight"/>
    <x v="2"/>
    <x v="148"/>
    <s v="SKN-016"/>
    <x v="2"/>
    <n v="585"/>
    <n v="4"/>
    <n v="0.006837606837606838"/>
    <n v="5.75"/>
    <n v="23"/>
    <n v="0"/>
    <n v="0"/>
    <n v="0"/>
    <s v=""/>
    <n v="0"/>
    <n v="0"/>
    <n v="10"/>
    <s v="INR"/>
    <s v="India"/>
    <m/>
    <n v="1"/>
    <n v="-23"/>
    <s v="No Sales"/>
    <n v="299"/>
    <n v="114"/>
    <n v="97"/>
    <n v="0.294314381270903"/>
  </r>
  <r>
    <d v="2026-09-06T00:00:00"/>
    <x v="2"/>
    <s v="Face Care"/>
    <s v="Paused"/>
    <s v="AG | Clay Face Mask"/>
    <s v="Sponsored Products"/>
    <s v="multani mitti face pack"/>
    <x v="1"/>
    <x v="197"/>
    <s v="SKN-012"/>
    <x v="0"/>
    <n v="322"/>
    <n v="4"/>
    <n v="0.0124223602484472"/>
    <n v="6.54"/>
    <n v="26.16"/>
    <n v="0"/>
    <n v="0"/>
    <n v="0"/>
    <s v=""/>
    <n v="0"/>
    <n v="0"/>
    <n v="7.5"/>
    <s v="INR"/>
    <s v="India"/>
    <m/>
    <n v="1"/>
    <n v="-26.16"/>
    <s v="No Sales"/>
    <n v="379"/>
    <n v="140"/>
    <n v="114"/>
    <n v="0.3298153034300791"/>
  </r>
  <r>
    <d v="2026-09-06T00:00:00"/>
    <x v="2"/>
    <s v="Face Care"/>
    <s v="Paused"/>
    <s v="AG | Clay Face Mask"/>
    <s v="Sponsored Products"/>
    <s v="multani mitti face pack"/>
    <x v="1"/>
    <x v="199"/>
    <s v="SKN-012"/>
    <x v="0"/>
    <n v="70"/>
    <n v="1"/>
    <n v="0.01428571428571429"/>
    <n v="11.5"/>
    <n v="11.5"/>
    <n v="0"/>
    <n v="0"/>
    <n v="0"/>
    <s v=""/>
    <n v="0"/>
    <n v="0"/>
    <n v="11.5"/>
    <s v="INR"/>
    <s v="India"/>
    <m/>
    <n v="1"/>
    <n v="-11.5"/>
    <s v="No Sales"/>
    <n v="379"/>
    <n v="140"/>
    <n v="114"/>
    <n v="0.3298153034300791"/>
  </r>
  <r>
    <d v="2026-09-06T00:00:00"/>
    <x v="2"/>
    <s v="Face Care"/>
    <s v="Paused"/>
    <s v="AG | Aloe Vera Gel"/>
    <s v="Sponsored Products"/>
    <s v="aloe vera gel for face"/>
    <x v="1"/>
    <x v="287"/>
    <s v="SKN-013"/>
    <x v="1"/>
    <n v="695"/>
    <n v="2"/>
    <n v="0.002877697841726619"/>
    <n v="4.23"/>
    <n v="8.460000000000001"/>
    <n v="0"/>
    <n v="0"/>
    <n v="0"/>
    <s v=""/>
    <n v="0"/>
    <n v="0"/>
    <n v="6.5"/>
    <s v="INR"/>
    <s v="India"/>
    <m/>
    <n v="1"/>
    <n v="-8.460000000000001"/>
    <s v="No Sales"/>
    <n v="249"/>
    <n v="100"/>
    <n v="112"/>
    <n v="0.1485943775100401"/>
  </r>
  <r>
    <d v="2026-09-06T00:00:00"/>
    <x v="7"/>
    <s v="Brand"/>
    <s v="Enabled"/>
    <s v="AG | Vitamin C Serum"/>
    <s v="Sponsored Products"/>
    <s v="auralis face serum vitamin c"/>
    <x v="2"/>
    <x v="47"/>
    <s v="SKN-001"/>
    <x v="0"/>
    <n v="650"/>
    <n v="24"/>
    <n v="0.03692307692307693"/>
    <n v="7.05"/>
    <n v="169.2"/>
    <n v="2995"/>
    <n v="5"/>
    <n v="5"/>
    <n v="0.05649415692821368"/>
    <n v="17.70094562647754"/>
    <n v="0.2083333333333333"/>
    <n v="8"/>
    <s v="INR"/>
    <s v="India"/>
    <m/>
    <n v="1"/>
    <n v="1025.8"/>
    <s v="Profitable"/>
    <n v="599"/>
    <n v="216"/>
    <n v="144"/>
    <n v="0.3989983305509182"/>
  </r>
  <r>
    <d v="2026-09-06T00:00:00"/>
    <x v="7"/>
    <s v="Brand"/>
    <s v="Enabled"/>
    <s v="AG | Vitamin C Serum"/>
    <s v="Sponsored Products"/>
    <s v="auralis vit c face serum"/>
    <x v="2"/>
    <x v="96"/>
    <s v="SKN-001"/>
    <x v="2"/>
    <n v="587"/>
    <n v="9"/>
    <n v="0.01533219761499148"/>
    <n v="5.56"/>
    <n v="50.04"/>
    <n v="0"/>
    <n v="0"/>
    <n v="0"/>
    <s v=""/>
    <n v="0"/>
    <n v="0"/>
    <n v="6.5"/>
    <s v="INR"/>
    <s v="India"/>
    <m/>
    <n v="1"/>
    <n v="-50.04"/>
    <s v="No Sales"/>
    <n v="599"/>
    <n v="216"/>
    <n v="144"/>
    <n v="0.3989983305509182"/>
  </r>
  <r>
    <d v="2026-09-06T00:00:00"/>
    <x v="7"/>
    <s v="Brand"/>
    <s v="Enabled"/>
    <s v="AG | Vitamin C Serum"/>
    <s v="Sponsored Products"/>
    <s v="auralis vitamin c serum"/>
    <x v="2"/>
    <x v="97"/>
    <s v="SKN-001"/>
    <x v="0"/>
    <n v="323"/>
    <n v="16"/>
    <n v="0.04953560371517028"/>
    <n v="7.29"/>
    <n v="116.64"/>
    <n v="1198"/>
    <n v="2"/>
    <n v="2"/>
    <n v="0.09736227045075126"/>
    <n v="10.27091906721536"/>
    <n v="0.125"/>
    <n v="9"/>
    <s v="INR"/>
    <s v="India"/>
    <m/>
    <n v="1"/>
    <n v="361.36"/>
    <s v="Profitable"/>
    <n v="599"/>
    <n v="216"/>
    <n v="144"/>
    <n v="0.3989983305509182"/>
  </r>
  <r>
    <d v="2026-09-06T00:00:00"/>
    <x v="7"/>
    <s v="Brand"/>
    <s v="Enabled"/>
    <s v="AG | Sunscreen Spf 50"/>
    <s v="Sponsored Products"/>
    <s v="auralis naturals sunscreen spf 50"/>
    <x v="2"/>
    <x v="153"/>
    <s v="SKN-006"/>
    <x v="2"/>
    <n v="368"/>
    <n v="3"/>
    <n v="0.008152173913043478"/>
    <n v="4.37"/>
    <n v="13.11"/>
    <n v="0"/>
    <n v="0"/>
    <n v="0"/>
    <s v=""/>
    <n v="0"/>
    <n v="0"/>
    <n v="6"/>
    <s v="INR"/>
    <s v="India"/>
    <m/>
    <n v="1"/>
    <n v="-13.11"/>
    <s v="No Sales"/>
    <n v="449"/>
    <n v="162"/>
    <n v="130"/>
    <n v="0.3496659242761693"/>
  </r>
  <r>
    <d v="2026-09-27T00:00:00"/>
    <x v="6"/>
    <s v="Face Care"/>
    <s v="Enabled"/>
    <s v="AG | Gel Moisturizer"/>
    <s v="Sponsored Products"/>
    <s v="gel moisturizer"/>
    <x v="1"/>
    <x v="114"/>
    <s v="SKN-005"/>
    <x v="0"/>
    <n v="2450000"/>
    <n v="8"/>
    <n v="3.265306122448979e-06"/>
    <n v="11.02"/>
    <n v="88.16"/>
    <n v="798"/>
    <n v="2"/>
    <n v="2"/>
    <n v="0.1104761904761905"/>
    <n v="9.051724137931036"/>
    <n v="0.25"/>
    <n v="11.5"/>
    <s v="INR"/>
    <s v="India"/>
    <m/>
    <n v="4"/>
    <n v="161.84"/>
    <s v="Profitable"/>
    <n v="399"/>
    <n v="148"/>
    <n v="126"/>
    <n v="0.3132832080200501"/>
  </r>
  <r>
    <d v="2026-09-06T00:00:00"/>
    <x v="7"/>
    <s v="Brand"/>
    <s v="Enabled"/>
    <s v="AG | Sunscreen Spf 50"/>
    <s v="Sponsored Products"/>
    <s v="auralis sunscreen"/>
    <x v="2"/>
    <x v="98"/>
    <s v="SKN-006"/>
    <x v="0"/>
    <n v="312"/>
    <n v="14"/>
    <n v="0.04487179487179487"/>
    <n v="5"/>
    <n v="70"/>
    <n v="449"/>
    <n v="1"/>
    <n v="1"/>
    <n v="0.155902004454343"/>
    <n v="6.414285714285715"/>
    <n v="0.07142857142857142"/>
    <n v="5"/>
    <s v="INR"/>
    <s v="India"/>
    <m/>
    <n v="1"/>
    <n v="87"/>
    <s v="Profitable"/>
    <n v="449"/>
    <n v="162"/>
    <n v="130"/>
    <n v="0.3496659242761693"/>
  </r>
  <r>
    <d v="2026-09-06T00:00:00"/>
    <x v="7"/>
    <s v="Brand"/>
    <s v="Enabled"/>
    <s v="AG | Sunscreen Spf 50"/>
    <s v="Sponsored Products"/>
    <s v="auralis sunscreen spf 50"/>
    <x v="2"/>
    <x v="152"/>
    <s v="SKN-006"/>
    <x v="2"/>
    <n v="500"/>
    <n v="3"/>
    <n v="0.006"/>
    <n v="3.45"/>
    <n v="10.35"/>
    <n v="0"/>
    <n v="0"/>
    <n v="0"/>
    <s v=""/>
    <n v="0"/>
    <n v="0"/>
    <n v="5.5"/>
    <s v="INR"/>
    <s v="India"/>
    <m/>
    <n v="1"/>
    <n v="-10.35"/>
    <s v="No Sales"/>
    <n v="449"/>
    <n v="162"/>
    <n v="130"/>
    <n v="0.3496659242761693"/>
  </r>
  <r>
    <d v="2026-09-06T00:00:00"/>
    <x v="7"/>
    <s v="Brand"/>
    <s v="Enabled"/>
    <s v="AG | Sunscreen Spf 50"/>
    <s v="Sponsored Products"/>
    <s v="auralis spf 50 sunscreen for face"/>
    <x v="2"/>
    <x v="99"/>
    <s v="SKN-006"/>
    <x v="0"/>
    <n v="60"/>
    <n v="2"/>
    <n v="0.03333333333333333"/>
    <n v="6.5"/>
    <n v="13"/>
    <n v="0"/>
    <n v="0"/>
    <n v="0"/>
    <s v=""/>
    <n v="0"/>
    <n v="0"/>
    <n v="6.5"/>
    <s v="INR"/>
    <s v="India"/>
    <m/>
    <n v="1"/>
    <n v="-13"/>
    <s v="No Sales"/>
    <n v="449"/>
    <n v="162"/>
    <n v="130"/>
    <n v="0.3496659242761693"/>
  </r>
  <r>
    <d v="2026-09-06T00:00:00"/>
    <x v="7"/>
    <s v="Brand"/>
    <s v="Enabled"/>
    <s v="AG | Sunscreen Spf 50"/>
    <s v="Sponsored Products"/>
    <s v="auralis naturals"/>
    <x v="2"/>
    <x v="100"/>
    <s v="SKN-006"/>
    <x v="1"/>
    <n v="311"/>
    <n v="5"/>
    <n v="0.01607717041800643"/>
    <n v="4.38"/>
    <n v="21.9"/>
    <n v="449"/>
    <n v="1"/>
    <n v="1"/>
    <n v="0.0487750556792873"/>
    <n v="20.50228310502283"/>
    <n v="0.2"/>
    <n v="7.5"/>
    <s v="INR"/>
    <s v="India"/>
    <m/>
    <n v="1"/>
    <n v="135.1"/>
    <s v="Profitable"/>
    <n v="449"/>
    <n v="162"/>
    <n v="130"/>
    <n v="0.3496659242761693"/>
  </r>
  <r>
    <d v="2026-09-07T00:00:00"/>
    <x v="0"/>
    <s v="Face Care"/>
    <s v="Enabled"/>
    <s v="AG | Vitamin C Serum"/>
    <s v="Sponsored Products"/>
    <s v="close-match"/>
    <x v="0"/>
    <x v="309"/>
    <s v="SKN-001"/>
    <x v="1"/>
    <n v="296"/>
    <n v="1"/>
    <n v="0.003378378378378379"/>
    <n v="13.68"/>
    <n v="13.68"/>
    <n v="0"/>
    <n v="0"/>
    <n v="0"/>
    <s v=""/>
    <n v="0"/>
    <n v="0"/>
    <n v="18"/>
    <s v="INR"/>
    <s v="India"/>
    <m/>
    <n v="1"/>
    <n v="-13.68"/>
    <s v="No Sales"/>
    <n v="599"/>
    <n v="216"/>
    <n v="144"/>
    <n v="0.3989983305509182"/>
  </r>
  <r>
    <d v="2026-09-07T00:00:00"/>
    <x v="0"/>
    <s v="Face Care"/>
    <s v="Enabled"/>
    <s v="AG | Vitamin C Serum"/>
    <s v="Sponsored Products"/>
    <s v="loose-match"/>
    <x v="0"/>
    <x v="310"/>
    <s v="SKN-001"/>
    <x v="1"/>
    <n v="265"/>
    <n v="6"/>
    <n v="0.02264150943396226"/>
    <n v="9.299999999999999"/>
    <n v="55.8"/>
    <n v="599"/>
    <n v="1"/>
    <n v="1"/>
    <n v="0.09315525876460767"/>
    <n v="10.73476702508961"/>
    <n v="0.1666666666666667"/>
    <n v="15.5"/>
    <s v="INR"/>
    <s v="India"/>
    <s v="see seller email"/>
    <n v="1"/>
    <n v="183.2"/>
    <s v="Profitable"/>
    <n v="599"/>
    <n v="216"/>
    <n v="144"/>
    <n v="0.3989983305509182"/>
  </r>
  <r>
    <d v="2026-09-07T00:00:00"/>
    <x v="0"/>
    <s v="Face Care"/>
    <s v="Enabled"/>
    <s v="AG | Vitamin C Serum"/>
    <s v="Sponsored Products"/>
    <s v="loose-match"/>
    <x v="0"/>
    <x v="311"/>
    <s v="SKN-001"/>
    <x v="2"/>
    <n v="166"/>
    <n v="1"/>
    <n v="0.006024096385542169"/>
    <n v="11"/>
    <n v="11"/>
    <n v="0"/>
    <n v="0"/>
    <n v="0"/>
    <s v=""/>
    <n v="0"/>
    <n v="0"/>
    <n v="16"/>
    <s v="INR"/>
    <s v="India"/>
    <m/>
    <n v="1"/>
    <n v="-11"/>
    <s v="No Sales"/>
    <n v="599"/>
    <n v="216"/>
    <n v="144"/>
    <n v="0.3989983305509182"/>
  </r>
  <r>
    <d v="2026-09-07T00:00:00"/>
    <x v="0"/>
    <s v="Face Care"/>
    <s v="Enabled"/>
    <s v="AG | Vitamin C Serum"/>
    <s v="Sponsored Products"/>
    <s v="close-match"/>
    <x v="0"/>
    <x v="24"/>
    <s v="SKN-001"/>
    <x v="2"/>
    <n v="1136"/>
    <n v="11"/>
    <n v="0.009683098591549295"/>
    <n v="8.65"/>
    <n v="95.15000000000001"/>
    <n v="0"/>
    <n v="0"/>
    <n v="0"/>
    <s v=""/>
    <n v="0"/>
    <n v="0"/>
    <n v="12"/>
    <s v="INR"/>
    <s v="India"/>
    <m/>
    <n v="1"/>
    <n v="-95.15000000000001"/>
    <s v="No Sales"/>
    <n v="599"/>
    <n v="216"/>
    <n v="144"/>
    <n v="0.3989983305509182"/>
  </r>
  <r>
    <d v="2026-09-07T00:00:00"/>
    <x v="0"/>
    <s v="Face Care"/>
    <s v="Enabled"/>
    <s v="AG | Vitamin C Serum"/>
    <s v="Sponsored Products"/>
    <s v="close-match"/>
    <x v="0"/>
    <x v="23"/>
    <s v="SKN-001"/>
    <x v="0"/>
    <n v="166"/>
    <n v="3"/>
    <n v="0.01807228915662651"/>
    <n v="11.5"/>
    <n v="34.5"/>
    <n v="0"/>
    <n v="0"/>
    <n v="0"/>
    <s v=""/>
    <n v="0"/>
    <n v="0"/>
    <n v="11.5"/>
    <s v="INR"/>
    <s v="India"/>
    <m/>
    <n v="1"/>
    <n v="-34.5"/>
    <s v="No Sales"/>
    <n v="599"/>
    <n v="216"/>
    <n v="144"/>
    <n v="0.3989983305509182"/>
  </r>
  <r>
    <d v="2026-09-07T00:00:00"/>
    <x v="0"/>
    <s v="Face Care"/>
    <s v="Enabled"/>
    <s v="AG | Niacinamide Serum"/>
    <s v="Sponsored Products"/>
    <s v="close-match"/>
    <x v="0"/>
    <x v="27"/>
    <s v="SKN-002"/>
    <x v="2"/>
    <n v="973"/>
    <n v="7"/>
    <n v="0.007194244604316547"/>
    <n v="6.37"/>
    <n v="44.59"/>
    <n v="0"/>
    <n v="0"/>
    <n v="0"/>
    <s v=""/>
    <n v="0"/>
    <n v="0"/>
    <n v="10"/>
    <s v="INR"/>
    <s v="India"/>
    <m/>
    <n v="1"/>
    <n v="-44.59"/>
    <s v="No Sales"/>
    <n v="549"/>
    <n v="192"/>
    <n v="139"/>
    <n v="0.3970856102003643"/>
  </r>
  <r>
    <d v="2026-09-07T00:00:00"/>
    <x v="0"/>
    <s v="Face Care"/>
    <s v="Enabled"/>
    <s v="AG | Niacinamide Serum"/>
    <s v="Sponsored Products"/>
    <s v="close-match"/>
    <x v="0"/>
    <x v="312"/>
    <s v="SKN-002"/>
    <x v="0"/>
    <n v="174"/>
    <n v="4"/>
    <n v="0.02298850574712644"/>
    <n v="13.5"/>
    <n v="54"/>
    <n v="549"/>
    <n v="1"/>
    <n v="1"/>
    <n v="0.09836065573770492"/>
    <n v="10.16666666666667"/>
    <n v="0.25"/>
    <n v="13.5"/>
    <s v="INR"/>
    <s v="India"/>
    <m/>
    <n v="1"/>
    <n v="164"/>
    <s v="Profitable"/>
    <n v="549"/>
    <n v="192"/>
    <n v="139"/>
    <n v="0.3970856102003643"/>
  </r>
  <r>
    <d v="2026-09-07T00:00:00"/>
    <x v="0"/>
    <s v="Face Care"/>
    <s v="Enabled"/>
    <s v="AG | Niacinamide Serum"/>
    <s v="Sponsored Products"/>
    <s v="close-match"/>
    <x v="0"/>
    <x v="113"/>
    <s v="SKN-002"/>
    <x v="0"/>
    <n v="304"/>
    <n v="6"/>
    <n v="0.01973684210526316"/>
    <n v="12.5"/>
    <n v="75"/>
    <n v="0"/>
    <n v="0"/>
    <n v="0"/>
    <s v=""/>
    <n v="0"/>
    <n v="0"/>
    <n v="12.5"/>
    <s v="INR"/>
    <s v="India"/>
    <m/>
    <n v="1"/>
    <n v="-75"/>
    <s v="No Sales"/>
    <n v="549"/>
    <n v="192"/>
    <n v="139"/>
    <n v="0.3970856102003643"/>
  </r>
  <r>
    <d v="2026-09-07T00:00:00"/>
    <x v="0"/>
    <s v="Face Care"/>
    <s v="Enabled"/>
    <s v="AG | Gel Moisturizer"/>
    <s v="Sponsored Products"/>
    <s v="loose-match"/>
    <x v="0"/>
    <x v="313"/>
    <s v="SKN-005"/>
    <x v="0"/>
    <n v="136"/>
    <n v="4"/>
    <n v="0.02941176470588235"/>
    <n v="10.86"/>
    <n v="43.44"/>
    <n v="0"/>
    <n v="0"/>
    <n v="0"/>
    <s v=""/>
    <n v="0"/>
    <n v="0"/>
    <n v="11"/>
    <s v="INR"/>
    <s v="India"/>
    <m/>
    <n v="1"/>
    <n v="-43.44"/>
    <s v="No Sales"/>
    <n v="399"/>
    <n v="148"/>
    <n v="126"/>
    <n v="0.3132832080200501"/>
  </r>
  <r>
    <d v="2026-09-07T00:00:00"/>
    <x v="0"/>
    <s v="Face Care"/>
    <s v="Enabled"/>
    <s v="AG | Gel Moisturizer"/>
    <s v="Sponsored Products"/>
    <s v="loose-match"/>
    <x v="0"/>
    <x v="94"/>
    <s v="SKN-005"/>
    <x v="2"/>
    <n v="1447"/>
    <n v="8"/>
    <n v="0.0055286800276434"/>
    <n v="6.11"/>
    <n v="48.88"/>
    <n v="0"/>
    <n v="0"/>
    <n v="0"/>
    <s v=""/>
    <n v="0"/>
    <n v="0"/>
    <n v="8.5"/>
    <s v="INR"/>
    <s v="India"/>
    <m/>
    <n v="1"/>
    <n v="-48.88"/>
    <s v="No Sales"/>
    <n v="399"/>
    <n v="148"/>
    <n v="126"/>
    <n v="0.3132832080200501"/>
  </r>
  <r>
    <d v="2026-09-07T00:00:00"/>
    <x v="0"/>
    <s v="Face Care"/>
    <s v="Enabled"/>
    <s v="AG | Gel Moisturizer"/>
    <s v="Sponsored Products"/>
    <s v="close-match"/>
    <x v="0"/>
    <x v="6"/>
    <s v="SKN-005"/>
    <x v="1"/>
    <n v="1025"/>
    <n v="8"/>
    <n v="0.007804878048780488"/>
    <n v="8.300000000000001"/>
    <n v="66.40000000000001"/>
    <n v="0"/>
    <n v="0"/>
    <n v="0"/>
    <s v=""/>
    <n v="0"/>
    <n v="0"/>
    <n v="12"/>
    <s v="INR"/>
    <s v="India"/>
    <m/>
    <n v="1"/>
    <n v="-66.40000000000001"/>
    <s v="No Sales"/>
    <n v="399"/>
    <n v="148"/>
    <n v="126"/>
    <n v="0.3132832080200501"/>
  </r>
  <r>
    <d v="2026-09-07T00:00:00"/>
    <x v="0"/>
    <s v="Face Care"/>
    <s v="Enabled"/>
    <s v="AG | Gel Moisturizer"/>
    <s v="Sponsored Products"/>
    <s v="close-match"/>
    <x v="0"/>
    <x v="314"/>
    <s v="SKN-005"/>
    <x v="1"/>
    <n v="111"/>
    <n v="0"/>
    <n v="0"/>
    <s v=""/>
    <n v="0"/>
    <n v="0"/>
    <n v="0"/>
    <n v="0"/>
    <s v=""/>
    <s v=""/>
    <s v=""/>
    <n v="9"/>
    <s v="INR"/>
    <s v="India"/>
    <m/>
    <n v="1"/>
    <n v="0"/>
    <s v="No Spend"/>
    <n v="399"/>
    <n v="148"/>
    <n v="126"/>
    <n v="0.3132832080200501"/>
  </r>
  <r>
    <d v="2026-09-07T00:00:00"/>
    <x v="0"/>
    <s v="Face Care"/>
    <s v="Enabled"/>
    <s v="AG | Gel Moisturizer"/>
    <s v="Sponsored Products"/>
    <s v="complements"/>
    <x v="0"/>
    <x v="41"/>
    <s v="SKN-005"/>
    <x v="0"/>
    <n v="166"/>
    <n v="0"/>
    <n v="0"/>
    <s v=""/>
    <n v="0"/>
    <n v="0"/>
    <n v="0"/>
    <n v="0"/>
    <s v=""/>
    <s v=""/>
    <s v=""/>
    <n v="9.5"/>
    <s v="INR"/>
    <s v="India"/>
    <m/>
    <n v="1"/>
    <n v="0"/>
    <s v="No Spend"/>
    <n v="399"/>
    <n v="148"/>
    <n v="126"/>
    <n v="0.3132832080200501"/>
  </r>
  <r>
    <d v="2026-09-07T00:00:00"/>
    <x v="0"/>
    <s v="Face Care"/>
    <s v="Enabled"/>
    <s v="AG | Gel Moisturizer"/>
    <s v="Sponsored Products"/>
    <s v="close-match"/>
    <x v="0"/>
    <x v="114"/>
    <s v="SKN-005"/>
    <x v="2"/>
    <n v="813"/>
    <n v="5"/>
    <n v="0.006150061500615006"/>
    <n v="9.1"/>
    <n v="45.5"/>
    <n v="0"/>
    <n v="0"/>
    <n v="0"/>
    <s v=""/>
    <n v="0"/>
    <n v="0"/>
    <n v="12.5"/>
    <s v="INR"/>
    <s v="India"/>
    <m/>
    <n v="1"/>
    <n v="-45.5"/>
    <s v="No Sales"/>
    <n v="399"/>
    <n v="148"/>
    <n v="126"/>
    <n v="0.3132832080200501"/>
  </r>
  <r>
    <d v="2026-09-07T00:00:00"/>
    <x v="0"/>
    <s v="Face Care"/>
    <s v="Enabled"/>
    <s v="AG | Sunscreen Spf 50"/>
    <s v="Sponsored Products"/>
    <s v="close-match"/>
    <x v="0"/>
    <x v="210"/>
    <s v="SKN-006"/>
    <x v="0"/>
    <n v="505"/>
    <n v="6"/>
    <n v="0.01188118811881188"/>
    <n v="8.609999999999999"/>
    <n v="51.66"/>
    <n v="898"/>
    <n v="1"/>
    <n v="2"/>
    <n v="0.05752783964365256"/>
    <n v="17.38288811459543"/>
    <n v="0.1666666666666667"/>
    <n v="9.5"/>
    <s v="INR"/>
    <s v="India"/>
    <m/>
    <n v="1"/>
    <n v="262.34"/>
    <s v="Profitable"/>
    <n v="449"/>
    <n v="162"/>
    <n v="130"/>
    <n v="0.3496659242761693"/>
  </r>
  <r>
    <d v="2026-09-07T00:00:00"/>
    <x v="0"/>
    <s v="Face Care"/>
    <s v="Enabled"/>
    <s v="AG | Sunscreen Spf 50"/>
    <s v="Sponsored Products"/>
    <s v="close-match"/>
    <x v="0"/>
    <x v="7"/>
    <s v="SKN-006"/>
    <x v="2"/>
    <n v="4161"/>
    <n v="18"/>
    <n v="0.004325883201153569"/>
    <n v="9.42"/>
    <n v="169.56"/>
    <n v="0"/>
    <n v="0"/>
    <n v="0"/>
    <s v=""/>
    <n v="0"/>
    <n v="0"/>
    <n v="12"/>
    <s v="INR"/>
    <s v="India"/>
    <m/>
    <n v="1"/>
    <n v="-169.56"/>
    <s v="No Sales"/>
    <n v="449"/>
    <n v="162"/>
    <n v="130"/>
    <n v="0.3496659242761693"/>
  </r>
  <r>
    <d v="2026-09-07T00:00:00"/>
    <x v="0"/>
    <s v="Face Care"/>
    <s v="Enabled"/>
    <s v="AG | Face Wash"/>
    <s v="Sponsored Products"/>
    <s v="loose-match"/>
    <x v="0"/>
    <x v="160"/>
    <s v="SKN-008"/>
    <x v="0"/>
    <n v="263"/>
    <n v="2"/>
    <n v="0.007604562737642586"/>
    <n v="8"/>
    <n v="16"/>
    <n v="0"/>
    <n v="0"/>
    <n v="0"/>
    <s v=""/>
    <n v="0"/>
    <n v="0"/>
    <n v="8"/>
    <s v="INR"/>
    <s v="India"/>
    <m/>
    <n v="1"/>
    <n v="-16"/>
    <s v="No Sales"/>
    <n v="299"/>
    <n v="114"/>
    <n v="107"/>
    <n v="0.2608695652173913"/>
  </r>
  <r>
    <d v="2026-09-07T00:00:00"/>
    <x v="0"/>
    <s v="Face Care"/>
    <s v="Enabled"/>
    <s v="AG | Face Wash"/>
    <s v="Sponsored Products"/>
    <s v="close-match"/>
    <x v="0"/>
    <x v="121"/>
    <s v="SKN-008"/>
    <x v="2"/>
    <n v="426"/>
    <n v="6"/>
    <n v="0.01408450704225352"/>
    <n v="3.66"/>
    <n v="21.96"/>
    <n v="0"/>
    <n v="0"/>
    <n v="0"/>
    <s v=""/>
    <n v="0"/>
    <n v="0"/>
    <n v="6"/>
    <s v="INR"/>
    <s v="India"/>
    <m/>
    <n v="1"/>
    <n v="-21.96"/>
    <s v="No Sales"/>
    <n v="299"/>
    <n v="114"/>
    <n v="107"/>
    <n v="0.2608695652173913"/>
  </r>
  <r>
    <d v="2026-09-07T00:00:00"/>
    <x v="0"/>
    <s v="Face Care"/>
    <s v="Enabled"/>
    <s v="AG | Face Wash"/>
    <s v="Sponsored Products"/>
    <s v="substitutes"/>
    <x v="0"/>
    <x v="315"/>
    <s v="SKN-008"/>
    <x v="0"/>
    <n v="219"/>
    <n v="5"/>
    <n v="0.0228310502283105"/>
    <n v="7"/>
    <n v="35"/>
    <n v="0"/>
    <n v="0"/>
    <n v="0"/>
    <s v=""/>
    <n v="0"/>
    <n v="0"/>
    <n v="7"/>
    <s v="INR"/>
    <s v="India"/>
    <m/>
    <n v="1"/>
    <n v="-35"/>
    <s v="No Sales"/>
    <n v="299"/>
    <n v="114"/>
    <n v="107"/>
    <n v="0.2608695652173913"/>
  </r>
  <r>
    <d v="2026-09-07T00:00:00"/>
    <x v="0"/>
    <s v="Face Care"/>
    <s v="Enabled"/>
    <s v="AG | Rose Water Toner"/>
    <s v="Sponsored Products"/>
    <s v="loose-match"/>
    <x v="0"/>
    <x v="316"/>
    <s v="SKN-010"/>
    <x v="1"/>
    <n v="147"/>
    <n v="2"/>
    <n v="0.01360544217687075"/>
    <n v="3.13"/>
    <n v="6.26"/>
    <n v="0"/>
    <n v="0"/>
    <n v="0"/>
    <s v=""/>
    <n v="0"/>
    <n v="0"/>
    <n v="5.5"/>
    <s v="INR"/>
    <s v="India"/>
    <m/>
    <n v="1"/>
    <n v="-6.26"/>
    <s v="No Sales"/>
    <n v="249"/>
    <n v="100"/>
    <n v="102"/>
    <n v="0.1887550200803213"/>
  </r>
  <r>
    <d v="2026-09-07T00:00:00"/>
    <x v="0"/>
    <s v="Face Care"/>
    <s v="Enabled"/>
    <s v="AG | Rose Water Toner"/>
    <s v="Sponsored Products"/>
    <s v="close-match"/>
    <x v="0"/>
    <x v="162"/>
    <s v="SKN-010"/>
    <x v="2"/>
    <n v="602"/>
    <n v="6"/>
    <n v="0.009966777408637873"/>
    <n v="4.16"/>
    <n v="24.96"/>
    <n v="0"/>
    <n v="0"/>
    <n v="0"/>
    <s v=""/>
    <n v="0"/>
    <n v="0"/>
    <n v="6"/>
    <s v="INR"/>
    <s v="India"/>
    <m/>
    <n v="1"/>
    <n v="-24.96"/>
    <s v="No Sales"/>
    <n v="249"/>
    <n v="100"/>
    <n v="102"/>
    <n v="0.1887550200803213"/>
  </r>
  <r>
    <d v="2026-09-07T00:00:00"/>
    <x v="0"/>
    <s v="Face Care"/>
    <s v="Enabled"/>
    <s v="AG | Rose Water Toner"/>
    <s v="Sponsored Products"/>
    <s v="loose-match"/>
    <x v="0"/>
    <x v="125"/>
    <s v="SKN-010"/>
    <x v="2"/>
    <n v="456"/>
    <n v="2"/>
    <n v="0.004385964912280702"/>
    <n v="3.51"/>
    <n v="7.02"/>
    <n v="0"/>
    <n v="0"/>
    <n v="0"/>
    <s v=""/>
    <n v="0"/>
    <n v="0"/>
    <n v="6.5"/>
    <s v="INR"/>
    <s v="India"/>
    <m/>
    <n v="1"/>
    <n v="-7.02"/>
    <s v="No Sales"/>
    <n v="249"/>
    <n v="100"/>
    <n v="102"/>
    <n v="0.1887550200803213"/>
  </r>
  <r>
    <d v="2026-09-07T00:00:00"/>
    <x v="0"/>
    <s v="Face Care"/>
    <s v="Enabled"/>
    <s v="AG | Rose Water Toner"/>
    <s v="Sponsored Products"/>
    <s v="loose-match"/>
    <x v="0"/>
    <x v="41"/>
    <s v="SKN-010"/>
    <x v="0"/>
    <n v="172"/>
    <n v="4"/>
    <n v="0.02325581395348837"/>
    <n v="6"/>
    <n v="24"/>
    <n v="0"/>
    <n v="0"/>
    <n v="0"/>
    <s v=""/>
    <n v="0"/>
    <n v="0"/>
    <n v="6"/>
    <s v="INR"/>
    <s v="India"/>
    <m/>
    <n v="1"/>
    <n v="-24"/>
    <s v="No Sales"/>
    <n v="249"/>
    <n v="100"/>
    <n v="102"/>
    <n v="0.1887550200803213"/>
  </r>
  <r>
    <d v="2026-09-07T00:00:00"/>
    <x v="0"/>
    <s v="Face Care"/>
    <s v="Enabled"/>
    <s v="AG | Rose Water Toner"/>
    <s v="Sponsored Products"/>
    <s v="close-match"/>
    <x v="0"/>
    <x v="8"/>
    <s v="SKN-010"/>
    <x v="1"/>
    <n v="679"/>
    <n v="4"/>
    <n v="0.005891016200294551"/>
    <n v="5.49"/>
    <n v="21.96"/>
    <n v="249"/>
    <n v="1"/>
    <n v="1"/>
    <n v="0.08819277108433736"/>
    <n v="11.33879781420765"/>
    <n v="0.25"/>
    <n v="8"/>
    <s v="INR"/>
    <s v="India"/>
    <m/>
    <n v="1"/>
    <n v="25.04"/>
    <s v="Profitable"/>
    <n v="249"/>
    <n v="100"/>
    <n v="102"/>
    <n v="0.1887550200803213"/>
  </r>
  <r>
    <d v="2026-09-07T00:00:00"/>
    <x v="1"/>
    <s v="Body &amp; Hair"/>
    <s v="Enabled"/>
    <s v="AG | Body Lotion"/>
    <s v="Sponsored Products"/>
    <s v="close-match"/>
    <x v="0"/>
    <x v="11"/>
    <s v="SKN-017"/>
    <x v="2"/>
    <n v="756"/>
    <n v="4"/>
    <n v="0.005291005291005291"/>
    <n v="8.6"/>
    <n v="34.4"/>
    <n v="0"/>
    <n v="0"/>
    <n v="0"/>
    <s v=""/>
    <n v="0"/>
    <n v="0"/>
    <n v="12"/>
    <s v="INR"/>
    <s v="India"/>
    <m/>
    <n v="1"/>
    <n v="-34.4"/>
    <s v="No Sales"/>
    <n v="449"/>
    <n v="166"/>
    <n v="140"/>
    <n v="0.3184855233853007"/>
  </r>
  <r>
    <d v="2026-09-07T00:00:00"/>
    <x v="1"/>
    <s v="Body &amp; Hair"/>
    <s v="Enabled"/>
    <s v="AG | Body Wash"/>
    <s v="Sponsored Products"/>
    <s v="loose-match"/>
    <x v="0"/>
    <x v="317"/>
    <s v="SKN-018"/>
    <x v="0"/>
    <n v="62"/>
    <n v="2"/>
    <n v="0.03225806451612903"/>
    <n v="6.23"/>
    <n v="12.46"/>
    <n v="0"/>
    <n v="0"/>
    <n v="0"/>
    <s v=""/>
    <n v="0"/>
    <n v="0"/>
    <n v="7"/>
    <s v="INR"/>
    <s v="India"/>
    <m/>
    <n v="1"/>
    <n v="-12.46"/>
    <s v="No Sales"/>
    <n v="349"/>
    <n v="133"/>
    <n v="121"/>
    <n v="0.2722063037249284"/>
  </r>
  <r>
    <d v="2026-09-07T00:00:00"/>
    <x v="1"/>
    <s v="Body &amp; Hair"/>
    <s v="Enabled"/>
    <s v="AG | Body Wash"/>
    <s v="Sponsored Products"/>
    <s v="loose-match"/>
    <x v="0"/>
    <x v="289"/>
    <s v="SKN-018"/>
    <x v="2"/>
    <n v="310"/>
    <n v="1"/>
    <n v="0.003225806451612903"/>
    <n v="5.32"/>
    <n v="5.32"/>
    <n v="0"/>
    <n v="0"/>
    <n v="0"/>
    <s v=""/>
    <n v="0"/>
    <n v="0"/>
    <n v="8"/>
    <s v="INR"/>
    <s v="India"/>
    <m/>
    <n v="1"/>
    <n v="-5.32"/>
    <s v="No Sales"/>
    <n v="349"/>
    <n v="133"/>
    <n v="121"/>
    <n v="0.2722063037249284"/>
  </r>
  <r>
    <d v="2026-09-07T00:00:00"/>
    <x v="1"/>
    <s v="Body &amp; Hair"/>
    <s v="Enabled"/>
    <s v="AG | Body Wash"/>
    <s v="Sponsored Products"/>
    <s v="close-match"/>
    <x v="0"/>
    <x v="15"/>
    <s v="SKN-018"/>
    <x v="0"/>
    <n v="998"/>
    <n v="20"/>
    <n v="0.02004008016032064"/>
    <n v="8.5"/>
    <n v="170"/>
    <n v="1047"/>
    <n v="3"/>
    <n v="3"/>
    <n v="0.1623686723973257"/>
    <n v="6.158823529411765"/>
    <n v="0.15"/>
    <n v="8.5"/>
    <s v="INR"/>
    <s v="India"/>
    <m/>
    <n v="1"/>
    <n v="115"/>
    <s v="Profitable"/>
    <n v="349"/>
    <n v="133"/>
    <n v="121"/>
    <n v="0.2722063037249284"/>
  </r>
  <r>
    <d v="2026-09-07T00:00:00"/>
    <x v="1"/>
    <s v="Body &amp; Hair"/>
    <s v="Enabled"/>
    <s v="AG | Body Wash"/>
    <s v="Sponsored Products"/>
    <s v="substitutes"/>
    <x v="0"/>
    <x v="257"/>
    <s v="SKN-018"/>
    <x v="2"/>
    <n v="356"/>
    <n v="4"/>
    <n v="0.01123595505617977"/>
    <n v="4.43"/>
    <n v="17.72"/>
    <n v="0"/>
    <n v="0"/>
    <n v="0"/>
    <s v=""/>
    <n v="0"/>
    <n v="0"/>
    <n v="7"/>
    <s v="INR"/>
    <s v="India"/>
    <m/>
    <n v="1"/>
    <n v="-17.72"/>
    <s v="No Sales"/>
    <n v="349"/>
    <n v="133"/>
    <n v="121"/>
    <n v="0.2722063037249284"/>
  </r>
  <r>
    <d v="2026-09-07T00:00:00"/>
    <x v="1"/>
    <s v="Body &amp; Hair"/>
    <s v="Enabled"/>
    <s v="AG | Onion Hair Oil"/>
    <s v="Sponsored Products"/>
    <s v="close-match"/>
    <x v="0"/>
    <x v="215"/>
    <s v="SKN-021"/>
    <x v="2"/>
    <n v="1034"/>
    <n v="8"/>
    <n v="0.007736943907156673"/>
    <n v="4.98"/>
    <n v="39.84"/>
    <n v="399"/>
    <n v="1"/>
    <n v="1"/>
    <n v="0.09984962406015038"/>
    <n v="10.01506024096386"/>
    <n v="0.125"/>
    <n v="9"/>
    <s v="INR"/>
    <s v="India"/>
    <m/>
    <n v="1"/>
    <n v="85.16"/>
    <s v="Profitable"/>
    <n v="399"/>
    <n v="148"/>
    <n v="126"/>
    <n v="0.3132832080200501"/>
  </r>
  <r>
    <d v="2026-09-07T00:00:00"/>
    <x v="1"/>
    <s v="Body &amp; Hair"/>
    <s v="Enabled"/>
    <s v="AG | Onion Hair Oil"/>
    <s v="Sponsored Products"/>
    <s v="close-match"/>
    <x v="0"/>
    <x v="242"/>
    <s v="SKN-021"/>
    <x v="1"/>
    <n v="259"/>
    <n v="4"/>
    <n v="0.01544401544401544"/>
    <n v="8.029999999999999"/>
    <n v="32.12"/>
    <n v="0"/>
    <n v="0"/>
    <n v="0"/>
    <s v=""/>
    <n v="0"/>
    <n v="0"/>
    <n v="10"/>
    <s v="INR"/>
    <s v="India"/>
    <m/>
    <n v="1"/>
    <n v="-32.12"/>
    <s v="No Sales"/>
    <n v="399"/>
    <n v="148"/>
    <n v="126"/>
    <n v="0.3132832080200501"/>
  </r>
  <r>
    <d v="2026-09-07T00:00:00"/>
    <x v="1"/>
    <s v="Body &amp; Hair"/>
    <s v="Enabled"/>
    <s v="AG | Onion Hair Oil"/>
    <s v="Sponsored Products"/>
    <s v="loose-match"/>
    <x v="0"/>
    <x v="183"/>
    <s v="SKN-021"/>
    <x v="0"/>
    <n v="215"/>
    <n v="2"/>
    <n v="0.009302325581395349"/>
    <n v="8.99"/>
    <n v="17.98"/>
    <n v="0"/>
    <n v="0"/>
    <n v="0"/>
    <s v=""/>
    <n v="0"/>
    <n v="0"/>
    <n v="11"/>
    <s v="INR"/>
    <s v="India"/>
    <m/>
    <n v="1"/>
    <n v="-17.98"/>
    <s v="No Sales"/>
    <n v="399"/>
    <n v="148"/>
    <n v="126"/>
    <n v="0.3132832080200501"/>
  </r>
  <r>
    <d v="2026-09-07T00:00:00"/>
    <x v="1"/>
    <s v="Body &amp; Hair"/>
    <s v="Enabled"/>
    <s v="AG | Onion Hair Oil"/>
    <s v="Sponsored Products"/>
    <s v="substitutes"/>
    <x v="0"/>
    <x v="55"/>
    <s v="SKN-021"/>
    <x v="1"/>
    <n v="1030"/>
    <n v="4"/>
    <n v="0.003883495145631068"/>
    <n v="5.98"/>
    <n v="23.92"/>
    <n v="0"/>
    <n v="0"/>
    <n v="0"/>
    <s v=""/>
    <n v="0"/>
    <n v="0"/>
    <n v="10"/>
    <s v="INR"/>
    <s v="India"/>
    <m/>
    <n v="1"/>
    <n v="-23.92"/>
    <s v="No Sales"/>
    <n v="399"/>
    <n v="148"/>
    <n v="126"/>
    <n v="0.3132832080200501"/>
  </r>
  <r>
    <d v="2026-09-07T00:00:00"/>
    <x v="1"/>
    <s v="Body &amp; Hair"/>
    <s v="Enabled"/>
    <s v="AG | Onion Hair Oil"/>
    <s v="Sponsored Products"/>
    <s v="loose-match"/>
    <x v="0"/>
    <x v="18"/>
    <s v="SKN-021"/>
    <x v="1"/>
    <n v="1992"/>
    <n v="14"/>
    <n v="0.007028112449799197"/>
    <n v="6.26"/>
    <n v="87.64"/>
    <n v="399"/>
    <n v="1"/>
    <n v="1"/>
    <n v="0.2196491228070175"/>
    <n v="4.552715654952077"/>
    <n v="0.07142857142857142"/>
    <n v="9.5"/>
    <s v="INR"/>
    <s v="India"/>
    <m/>
    <n v="1"/>
    <n v="37.36"/>
    <s v="Profitable"/>
    <n v="399"/>
    <n v="148"/>
    <n v="126"/>
    <n v="0.3132832080200501"/>
  </r>
  <r>
    <d v="2026-09-07T00:00:00"/>
    <x v="1"/>
    <s v="Body &amp; Hair"/>
    <s v="Enabled"/>
    <s v="AG | Onion Hair Oil"/>
    <s v="Sponsored Products"/>
    <s v="close-match"/>
    <x v="0"/>
    <x v="20"/>
    <s v="SKN-021"/>
    <x v="2"/>
    <n v="432"/>
    <n v="1"/>
    <n v="0.002314814814814815"/>
    <n v="5.94"/>
    <n v="5.94"/>
    <n v="0"/>
    <n v="0"/>
    <n v="0"/>
    <s v=""/>
    <n v="0"/>
    <n v="0"/>
    <n v="11"/>
    <s v="INR"/>
    <s v="India"/>
    <m/>
    <n v="1"/>
    <n v="-5.94"/>
    <s v="No Sales"/>
    <n v="399"/>
    <n v="148"/>
    <n v="126"/>
    <n v="0.3132832080200501"/>
  </r>
  <r>
    <d v="2026-09-07T00:00:00"/>
    <x v="1"/>
    <s v="Body &amp; Hair"/>
    <s v="Enabled"/>
    <s v="AG | Onion Hair Oil"/>
    <s v="Sponsored Products"/>
    <s v="loose-match"/>
    <x v="0"/>
    <x v="21"/>
    <s v="SKN-021"/>
    <x v="2"/>
    <n v="718"/>
    <n v="3"/>
    <n v="0.004178272980501393"/>
    <n v="6.93"/>
    <n v="20.79"/>
    <n v="0"/>
    <n v="0"/>
    <n v="0"/>
    <s v=""/>
    <n v="0"/>
    <n v="0"/>
    <n v="12.5"/>
    <s v="INR"/>
    <s v="India"/>
    <m/>
    <n v="1"/>
    <n v="-20.79"/>
    <s v="No Sales"/>
    <n v="399"/>
    <n v="148"/>
    <n v="126"/>
    <n v="0.3132832080200501"/>
  </r>
  <r>
    <d v="2026-09-07T00:00:00"/>
    <x v="1"/>
    <s v="Body &amp; Hair"/>
    <s v="Enabled"/>
    <s v="AG | Anti Dandruff Shampoo"/>
    <s v="Sponsored Products"/>
    <s v="close-match"/>
    <x v="0"/>
    <x v="185"/>
    <s v="SKN-022"/>
    <x v="2"/>
    <n v="725"/>
    <n v="7"/>
    <n v="0.009655172413793104"/>
    <n v="9.07"/>
    <n v="63.49"/>
    <n v="0"/>
    <n v="0"/>
    <n v="0"/>
    <s v=""/>
    <n v="0"/>
    <n v="0"/>
    <n v="11"/>
    <s v="INR"/>
    <s v="India"/>
    <m/>
    <n v="1"/>
    <n v="-63.49"/>
    <s v="No Sales"/>
    <n v="429"/>
    <n v="159"/>
    <n v="139"/>
    <n v="0.3053613053613053"/>
  </r>
  <r>
    <d v="2026-09-07T00:00:00"/>
    <x v="1"/>
    <s v="Body &amp; Hair"/>
    <s v="Enabled"/>
    <s v="AG | Anti Dandruff Shampoo"/>
    <s v="Sponsored Products"/>
    <s v="close-match"/>
    <x v="0"/>
    <x v="184"/>
    <s v="SKN-022"/>
    <x v="1"/>
    <n v="2092"/>
    <n v="13"/>
    <n v="0.00621414913957935"/>
    <n v="6.44"/>
    <n v="83.72"/>
    <n v="429"/>
    <n v="1"/>
    <n v="1"/>
    <n v="0.1951515151515152"/>
    <n v="5.124223602484472"/>
    <n v="0.07692307692307693"/>
    <n v="8"/>
    <s v="INR"/>
    <s v="India"/>
    <m/>
    <n v="1"/>
    <n v="47.28"/>
    <s v="Profitable"/>
    <n v="429"/>
    <n v="159"/>
    <n v="139"/>
    <n v="0.3053613053613053"/>
  </r>
  <r>
    <d v="2026-09-07T00:00:00"/>
    <x v="3"/>
    <s v="Face Care"/>
    <s v="Enabled"/>
    <s v="AG | Vitamin C Serum"/>
    <s v="Sponsored Products"/>
    <s v="face serum vitamin c"/>
    <x v="2"/>
    <x v="25"/>
    <s v="SKN-001"/>
    <x v="0"/>
    <n v="275"/>
    <n v="4"/>
    <n v="0.01454545454545455"/>
    <n v="13.68"/>
    <n v="54.72"/>
    <n v="0"/>
    <n v="0"/>
    <n v="0"/>
    <s v=""/>
    <n v="0"/>
    <n v="0"/>
    <n v="15.5"/>
    <s v="INR"/>
    <s v="India"/>
    <m/>
    <n v="1"/>
    <n v="-54.72"/>
    <s v="No Sales"/>
    <n v="599"/>
    <n v="216"/>
    <n v="144"/>
    <n v="0.3989983305509182"/>
  </r>
  <r>
    <d v="2026-09-07T00:00:00"/>
    <x v="3"/>
    <s v="Face Care"/>
    <s v="Enabled"/>
    <s v="AG | Vitamin C Serum"/>
    <s v="Sponsored Products"/>
    <s v="vitamin c serum"/>
    <x v="2"/>
    <x v="267"/>
    <s v="SKN-001"/>
    <x v="0"/>
    <n v="525"/>
    <n v="5"/>
    <n v="0.009523809523809525"/>
    <n v="15.97"/>
    <n v="79.84999999999999"/>
    <n v="0"/>
    <n v="0"/>
    <n v="0"/>
    <s v=""/>
    <n v="0"/>
    <n v="0"/>
    <n v="19.5"/>
    <s v="INR"/>
    <s v="India"/>
    <m/>
    <n v="1"/>
    <n v="-79.84999999999999"/>
    <s v="No Sales"/>
    <n v="599"/>
    <n v="216"/>
    <n v="144"/>
    <n v="0.3989983305509182"/>
  </r>
  <r>
    <d v="2026-09-07T00:00:00"/>
    <x v="3"/>
    <s v="Face Care"/>
    <s v="Enabled"/>
    <s v="AG | Vitamin C Serum"/>
    <s v="Sponsored Products"/>
    <s v="vit c face serum for sensitive skin"/>
    <x v="2"/>
    <x v="170"/>
    <s v="SKN-001"/>
    <x v="0"/>
    <n v="165"/>
    <n v="3"/>
    <n v="0.01818181818181818"/>
    <n v="16.29"/>
    <n v="48.87"/>
    <n v="0"/>
    <n v="0"/>
    <n v="0"/>
    <s v=""/>
    <n v="0"/>
    <n v="0"/>
    <n v="20"/>
    <s v="INR"/>
    <s v="India"/>
    <m/>
    <n v="1"/>
    <n v="-48.87"/>
    <s v="No Sales"/>
    <n v="599"/>
    <n v="216"/>
    <n v="144"/>
    <n v="0.3989983305509182"/>
  </r>
  <r>
    <d v="2026-09-07T00:00:00"/>
    <x v="3"/>
    <s v="Face Care"/>
    <s v="Enabled"/>
    <s v="AG | Niacinamide Serum"/>
    <s v="Sponsored Products"/>
    <s v="niacinamide serum with vitamin e"/>
    <x v="2"/>
    <x v="1"/>
    <s v="SKN-002"/>
    <x v="0"/>
    <n v="226"/>
    <n v="5"/>
    <n v="0.02212389380530973"/>
    <n v="15.5"/>
    <n v="77.5"/>
    <n v="0"/>
    <n v="0"/>
    <n v="0"/>
    <s v=""/>
    <n v="0"/>
    <n v="0"/>
    <n v="15.5"/>
    <s v="INR"/>
    <s v="India"/>
    <m/>
    <n v="1"/>
    <n v="-77.5"/>
    <s v="No Sales"/>
    <n v="549"/>
    <n v="192"/>
    <n v="139"/>
    <n v="0.3970856102003643"/>
  </r>
  <r>
    <d v="2026-09-07T00:00:00"/>
    <x v="3"/>
    <s v="Face Care"/>
    <s v="Enabled"/>
    <s v="AG | Niacinamide Serum"/>
    <s v="Sponsored Products"/>
    <s v="niacinamide serum for teenagers"/>
    <x v="2"/>
    <x v="219"/>
    <s v="SKN-002"/>
    <x v="2"/>
    <n v="704"/>
    <n v="5"/>
    <n v="0.007102272727272727"/>
    <n v="12.56"/>
    <n v="62.8"/>
    <n v="0"/>
    <n v="0"/>
    <n v="0"/>
    <s v=""/>
    <n v="0"/>
    <n v="0"/>
    <n v="16.5"/>
    <s v="INR"/>
    <s v="India"/>
    <m/>
    <n v="1"/>
    <n v="-62.8"/>
    <s v="No Sales"/>
    <n v="549"/>
    <n v="192"/>
    <n v="139"/>
    <n v="0.3970856102003643"/>
  </r>
  <r>
    <d v="2026-09-07T00:00:00"/>
    <x v="3"/>
    <s v="Face Care"/>
    <s v="Enabled"/>
    <s v="AG | Niacinamide Serum"/>
    <s v="Sponsored Products"/>
    <s v="niacinamide 10% serum"/>
    <x v="2"/>
    <x v="3"/>
    <s v="SKN-002"/>
    <x v="1"/>
    <n v="373"/>
    <n v="4"/>
    <n v="0.01072386058981233"/>
    <n v="9.640000000000001"/>
    <n v="38.56"/>
    <n v="0"/>
    <n v="0"/>
    <n v="0"/>
    <s v=""/>
    <n v="0"/>
    <n v="0"/>
    <n v="15"/>
    <s v="INR"/>
    <s v="India"/>
    <m/>
    <n v="1"/>
    <n v="-38.56"/>
    <s v="No Sales"/>
    <n v="549"/>
    <n v="192"/>
    <n v="139"/>
    <n v="0.3970856102003643"/>
  </r>
  <r>
    <d v="2026-09-07T00:00:00"/>
    <x v="3"/>
    <s v="Face Care"/>
    <s v="Enabled"/>
    <s v="AG | Niacinamide Serum"/>
    <s v="Sponsored Products"/>
    <s v="10% niacinamide face serum"/>
    <x v="2"/>
    <x v="113"/>
    <s v="SKN-002"/>
    <x v="1"/>
    <n v="371"/>
    <n v="2"/>
    <n v="0.005390835579514825"/>
    <n v="14.39"/>
    <n v="28.78"/>
    <n v="0"/>
    <n v="0"/>
    <n v="0"/>
    <s v=""/>
    <n v="0"/>
    <n v="0"/>
    <n v="20"/>
    <s v="INR"/>
    <s v="India"/>
    <m/>
    <n v="1"/>
    <n v="-28.78"/>
    <s v="No Sales"/>
    <n v="549"/>
    <n v="192"/>
    <n v="139"/>
    <n v="0.3970856102003643"/>
  </r>
  <r>
    <d v="2026-09-07T00:00:00"/>
    <x v="3"/>
    <s v="Face Care"/>
    <s v="Enabled"/>
    <s v="AG | Hyaluronic Acid Serum"/>
    <s v="Sponsored Products"/>
    <s v="hyaluronic acid serum for dry skin"/>
    <x v="2"/>
    <x v="28"/>
    <s v="SKN-003"/>
    <x v="2"/>
    <n v="307"/>
    <n v="3"/>
    <n v="0.009771986970684038"/>
    <n v="14.52"/>
    <n v="43.56"/>
    <n v="0"/>
    <n v="0"/>
    <n v="0"/>
    <s v=""/>
    <n v="0"/>
    <n v="0"/>
    <n v="24"/>
    <s v="INR"/>
    <s v="India"/>
    <m/>
    <n v="1"/>
    <n v="-43.56"/>
    <s v="No Sales"/>
    <n v="649"/>
    <n v="234"/>
    <n v="148"/>
    <n v="0.4114021571648691"/>
  </r>
  <r>
    <d v="2026-09-07T00:00:00"/>
    <x v="3"/>
    <s v="Face Care"/>
    <s v="Enabled"/>
    <s v="AG | Hyaluronic Acid Serum"/>
    <s v="Sponsored Products"/>
    <s v="hyaluronic acid serum"/>
    <x v="2"/>
    <x v="35"/>
    <s v="SKN-003"/>
    <x v="1"/>
    <n v="956"/>
    <n v="8"/>
    <n v="0.008368200836820083"/>
    <n v="15.02"/>
    <n v="120.16"/>
    <n v="0"/>
    <n v="0"/>
    <n v="0"/>
    <s v=""/>
    <n v="0"/>
    <n v="0"/>
    <n v="19.5"/>
    <s v="INR"/>
    <s v="India"/>
    <m/>
    <n v="1"/>
    <n v="-120.16"/>
    <s v="No Sales"/>
    <n v="649"/>
    <n v="234"/>
    <n v="148"/>
    <n v="0.4114021571648691"/>
  </r>
  <r>
    <d v="2026-09-07T00:00:00"/>
    <x v="3"/>
    <s v="Face Care"/>
    <s v="Enabled"/>
    <s v="AG | Hyaluronic Acid Serum"/>
    <s v="Sponsored Products"/>
    <s v="hyaluronic serum for sensitive skin"/>
    <x v="2"/>
    <x v="111"/>
    <s v="SKN-003"/>
    <x v="1"/>
    <n v="774"/>
    <n v="4"/>
    <n v="0.00516795865633075"/>
    <n v="12.1"/>
    <n v="48.4"/>
    <n v="0"/>
    <n v="0"/>
    <n v="0"/>
    <s v=""/>
    <n v="0"/>
    <n v="0"/>
    <n v="21.5"/>
    <s v="INR"/>
    <s v="India"/>
    <m/>
    <n v="1"/>
    <n v="-48.4"/>
    <s v="No Sales"/>
    <n v="649"/>
    <n v="234"/>
    <n v="148"/>
    <n v="0.4114021571648691"/>
  </r>
  <r>
    <d v="2026-09-07T00:00:00"/>
    <x v="3"/>
    <s v="Face Care"/>
    <s v="Enabled"/>
    <s v="AG | Retinol Night Cream"/>
    <s v="Sponsored Products"/>
    <s v="retinol cream"/>
    <x v="2"/>
    <x v="112"/>
    <s v="SKN-004"/>
    <x v="1"/>
    <n v="645"/>
    <n v="2"/>
    <n v="0.00310077519379845"/>
    <n v="14.79"/>
    <n v="29.58"/>
    <n v="0"/>
    <n v="0"/>
    <n v="0"/>
    <s v=""/>
    <n v="0"/>
    <n v="0"/>
    <n v="21.5"/>
    <s v="INR"/>
    <s v="India"/>
    <m/>
    <n v="1"/>
    <n v="-29.58"/>
    <s v="No Sales"/>
    <n v="799"/>
    <n v="272"/>
    <n v="162"/>
    <n v="0.4568210262828536"/>
  </r>
  <r>
    <d v="2026-09-07T00:00:00"/>
    <x v="3"/>
    <s v="Face Care"/>
    <s v="Enabled"/>
    <s v="AG | Retinol Night Cream"/>
    <s v="Sponsored Products"/>
    <s v="night cream for face for dry skin"/>
    <x v="2"/>
    <x v="168"/>
    <s v="SKN-004"/>
    <x v="0"/>
    <n v="161"/>
    <n v="3"/>
    <n v="0.01863354037267081"/>
    <n v="22.73"/>
    <n v="68.19"/>
    <n v="799"/>
    <n v="1"/>
    <n v="1"/>
    <n v="0.0853441802252816"/>
    <n v="11.71726059539522"/>
    <n v="0.3333333333333333"/>
    <n v="23.5"/>
    <s v="INR"/>
    <s v="India"/>
    <m/>
    <n v="1"/>
    <n v="296.81"/>
    <s v="Profitable"/>
    <n v="799"/>
    <n v="272"/>
    <n v="162"/>
    <n v="0.4568210262828536"/>
  </r>
  <r>
    <d v="2026-09-07T00:00:00"/>
    <x v="3"/>
    <s v="Face Care"/>
    <s v="Enabled"/>
    <s v="AG | Retinol Night Cream"/>
    <s v="Sponsored Products"/>
    <s v="retinol night cream under 300"/>
    <x v="2"/>
    <x v="166"/>
    <s v="SKN-004"/>
    <x v="0"/>
    <n v="398"/>
    <n v="5"/>
    <n v="0.01256281407035176"/>
    <n v="20.74"/>
    <n v="103.7"/>
    <n v="0"/>
    <n v="0"/>
    <n v="0"/>
    <s v=""/>
    <n v="0"/>
    <n v="0"/>
    <n v="22.5"/>
    <s v="INR"/>
    <s v="India"/>
    <m/>
    <n v="1"/>
    <n v="-103.7"/>
    <s v="No Sales"/>
    <n v="799"/>
    <n v="272"/>
    <n v="162"/>
    <n v="0.4568210262828536"/>
  </r>
  <r>
    <d v="2026-09-07T00:00:00"/>
    <x v="3"/>
    <s v="Face Care"/>
    <s v="Enabled"/>
    <s v="AG | Retinol Night Cream"/>
    <s v="Sponsored Products"/>
    <s v="retinol cream for women"/>
    <x v="2"/>
    <x v="221"/>
    <s v="SKN-004"/>
    <x v="0"/>
    <n v="199"/>
    <n v="2"/>
    <n v="0.01005025125628141"/>
    <n v="22.23"/>
    <n v="44.46"/>
    <n v="0"/>
    <n v="0"/>
    <n v="0"/>
    <s v=""/>
    <n v="0"/>
    <n v="0"/>
    <n v="26.5"/>
    <s v="INR"/>
    <s v="India"/>
    <m/>
    <n v="1"/>
    <n v="-44.46"/>
    <s v="No Sales"/>
    <n v="799"/>
    <n v="272"/>
    <n v="162"/>
    <n v="0.4568210262828536"/>
  </r>
  <r>
    <d v="2026-09-07T00:00:00"/>
    <x v="3"/>
    <s v="Face Care"/>
    <s v="Enabled"/>
    <s v="AG | Retinol Night Cream"/>
    <s v="Sponsored Products"/>
    <s v="retinol night cream"/>
    <x v="2"/>
    <x v="165"/>
    <s v="SKN-004"/>
    <x v="0"/>
    <n v="2960"/>
    <n v="34"/>
    <n v="0.01148648648648649"/>
    <n v="20.5"/>
    <n v="697"/>
    <n v="1598"/>
    <n v="2"/>
    <n v="2"/>
    <n v="0.4361702127659575"/>
    <n v="2.292682926829268"/>
    <n v="0.05882352941176471"/>
    <n v="20.5"/>
    <s v="INR"/>
    <s v="India"/>
    <m/>
    <n v="1"/>
    <n v="33"/>
    <s v="Profitable"/>
    <n v="799"/>
    <n v="272"/>
    <n v="162"/>
    <n v="0.4568210262828536"/>
  </r>
  <r>
    <d v="2026-09-07T00:00:00"/>
    <x v="3"/>
    <s v="Face Care"/>
    <s v="Enabled"/>
    <s v="AG | Retinol Night Cream"/>
    <s v="Sponsored Products"/>
    <s v="night cream for face"/>
    <x v="2"/>
    <x v="30"/>
    <s v="SKN-004"/>
    <x v="2"/>
    <n v="413"/>
    <n v="1"/>
    <n v="0.002421307506053269"/>
    <n v="17.84"/>
    <n v="17.84"/>
    <n v="0"/>
    <n v="0"/>
    <n v="0"/>
    <s v=""/>
    <n v="0"/>
    <n v="0"/>
    <n v="23.5"/>
    <s v="INR"/>
    <s v="India"/>
    <m/>
    <n v="1"/>
    <n v="-17.84"/>
    <s v="No Sales"/>
    <n v="799"/>
    <n v="272"/>
    <n v="162"/>
    <n v="0.4568210262828536"/>
  </r>
  <r>
    <d v="2026-09-07T00:00:00"/>
    <x v="3"/>
    <s v="Face Care"/>
    <s v="Enabled"/>
    <s v="AG | Retinol Night Cream"/>
    <s v="Sponsored Products"/>
    <s v="retinol cream combo"/>
    <x v="2"/>
    <x v="220"/>
    <s v="SKN-004"/>
    <x v="2"/>
    <n v="485"/>
    <n v="4"/>
    <n v="0.008247422680412371"/>
    <n v="11.37"/>
    <n v="45.48"/>
    <n v="0"/>
    <n v="0"/>
    <n v="0"/>
    <s v=""/>
    <n v="0"/>
    <n v="0"/>
    <n v="21"/>
    <s v="INR"/>
    <s v="India"/>
    <m/>
    <n v="1"/>
    <n v="-45.48"/>
    <s v="No Sales"/>
    <n v="799"/>
    <n v="272"/>
    <n v="162"/>
    <n v="0.4568210262828536"/>
  </r>
  <r>
    <d v="2026-09-07T00:00:00"/>
    <x v="4"/>
    <s v="Face Care"/>
    <s v="Enabled"/>
    <s v="AG | Vitamin C Serum"/>
    <s v="Sponsored Products"/>
    <s v="vitamin c serum"/>
    <x v="1"/>
    <x v="202"/>
    <s v="SKN-001"/>
    <x v="0"/>
    <n v="53"/>
    <n v="0"/>
    <n v="0"/>
    <s v=""/>
    <n v="0"/>
    <n v="0"/>
    <n v="0"/>
    <n v="0"/>
    <s v=""/>
    <s v=""/>
    <s v=""/>
    <n v="15.5"/>
    <s v="INR"/>
    <s v="India"/>
    <m/>
    <n v="1"/>
    <n v="0"/>
    <s v="No Spend"/>
    <n v="599"/>
    <n v="216"/>
    <n v="144"/>
    <n v="0.3989983305509182"/>
  </r>
  <r>
    <d v="2026-09-07T00:00:00"/>
    <x v="4"/>
    <s v="Face Care"/>
    <s v="Enabled"/>
    <s v="AG | Vitamin C Serum"/>
    <s v="Sponsored Products"/>
    <s v="vit c face serum"/>
    <x v="1"/>
    <x v="267"/>
    <s v="SKN-001"/>
    <x v="1"/>
    <n v="1018"/>
    <n v="8"/>
    <n v="0.007858546168958742"/>
    <n v="10.33"/>
    <n v="82.64"/>
    <n v="0"/>
    <n v="0"/>
    <n v="0"/>
    <s v=""/>
    <n v="0"/>
    <n v="0"/>
    <n v="15.5"/>
    <s v="INR"/>
    <s v="India"/>
    <m/>
    <n v="1"/>
    <n v="-82.64"/>
    <s v="No Sales"/>
    <n v="599"/>
    <n v="216"/>
    <n v="144"/>
    <n v="0.3989983305509182"/>
  </r>
  <r>
    <d v="2026-09-07T00:00:00"/>
    <x v="4"/>
    <s v="Face Care"/>
    <s v="Enabled"/>
    <s v="AG | Vitamin C Serum"/>
    <s v="Sponsored Products"/>
    <s v="vitamin c serum"/>
    <x v="1"/>
    <x v="25"/>
    <s v="SKN-001"/>
    <x v="0"/>
    <n v="1051"/>
    <n v="20"/>
    <n v="0.01902949571836346"/>
    <n v="15.5"/>
    <n v="310"/>
    <n v="599"/>
    <n v="1"/>
    <n v="1"/>
    <n v="0.5175292153589316"/>
    <n v="1.932258064516129"/>
    <n v="0.05"/>
    <n v="15.5"/>
    <s v="INR"/>
    <s v="India"/>
    <m/>
    <n v="1"/>
    <n v="-71"/>
    <s v="Losing"/>
    <n v="599"/>
    <n v="216"/>
    <n v="144"/>
    <n v="0.3989983305509182"/>
  </r>
  <r>
    <d v="2026-09-07T00:00:00"/>
    <x v="4"/>
    <s v="Face Care"/>
    <s v="Enabled"/>
    <s v="AG | Vitamin C Serum"/>
    <s v="Sponsored Products"/>
    <s v="vit c face serum"/>
    <x v="1"/>
    <x v="169"/>
    <s v="SKN-001"/>
    <x v="1"/>
    <n v="401"/>
    <n v="3"/>
    <n v="0.007481296758104738"/>
    <n v="11.15"/>
    <n v="33.45"/>
    <n v="599"/>
    <n v="1"/>
    <n v="1"/>
    <n v="0.05584307178631052"/>
    <n v="17.90732436472346"/>
    <n v="0.3333333333333333"/>
    <n v="15.5"/>
    <s v="INR"/>
    <s v="India"/>
    <m/>
    <n v="1"/>
    <n v="205.55"/>
    <s v="Profitable"/>
    <n v="599"/>
    <n v="216"/>
    <n v="144"/>
    <n v="0.3989983305509182"/>
  </r>
  <r>
    <d v="2026-09-07T00:00:00"/>
    <x v="4"/>
    <s v="Face Care"/>
    <s v="Enabled"/>
    <s v="AG | Niacinamide Serum"/>
    <s v="Sponsored Products"/>
    <s v="niacinamide 10% serum"/>
    <x v="1"/>
    <x v="32"/>
    <s v="SKN-002"/>
    <x v="0"/>
    <n v="477"/>
    <n v="0"/>
    <n v="0"/>
    <s v=""/>
    <n v="0"/>
    <n v="0"/>
    <n v="0"/>
    <n v="0"/>
    <s v=""/>
    <s v=""/>
    <s v=""/>
    <n v="12.5"/>
    <s v="INR"/>
    <s v="India"/>
    <m/>
    <n v="1"/>
    <n v="0"/>
    <s v="No Spend"/>
    <n v="549"/>
    <n v="192"/>
    <n v="139"/>
    <n v="0.3970856102003643"/>
  </r>
  <r>
    <d v="2026-09-07T00:00:00"/>
    <x v="4"/>
    <s v="Face Care"/>
    <s v="Enabled"/>
    <s v="AG | Niacinamide Serum"/>
    <s v="Sponsored Products"/>
    <s v="niacinamide serum"/>
    <x v="1"/>
    <x v="26"/>
    <s v="SKN-002"/>
    <x v="2"/>
    <n v="965"/>
    <n v="6"/>
    <n v="0.006217616580310881"/>
    <n v="12.15"/>
    <n v="72.90000000000001"/>
    <n v="0"/>
    <n v="0"/>
    <n v="0"/>
    <s v=""/>
    <n v="0"/>
    <n v="0"/>
    <n v="15"/>
    <s v="INR"/>
    <s v="India"/>
    <m/>
    <n v="1"/>
    <n v="-72.90000000000001"/>
    <s v="No Sales"/>
    <n v="549"/>
    <n v="192"/>
    <n v="139"/>
    <n v="0.3970856102003643"/>
  </r>
  <r>
    <d v="2026-09-07T00:00:00"/>
    <x v="4"/>
    <s v="Face Care"/>
    <s v="Enabled"/>
    <s v="AG | Niacinamide Serum"/>
    <s v="Sponsored Products"/>
    <s v="niacinamide serum"/>
    <x v="1"/>
    <x v="27"/>
    <s v="SKN-002"/>
    <x v="1"/>
    <n v="1121"/>
    <n v="9"/>
    <n v="0.008028545941123996"/>
    <n v="12.97"/>
    <n v="116.73"/>
    <n v="0"/>
    <n v="0"/>
    <n v="0"/>
    <s v=""/>
    <n v="0"/>
    <n v="0"/>
    <n v="16.5"/>
    <s v="INR"/>
    <s v="India"/>
    <m/>
    <n v="1"/>
    <n v="-116.73"/>
    <s v="No Sales"/>
    <n v="549"/>
    <n v="192"/>
    <n v="139"/>
    <n v="0.3970856102003643"/>
  </r>
  <r>
    <d v="2026-09-07T00:00:00"/>
    <x v="4"/>
    <s v="Face Care"/>
    <s v="Enabled"/>
    <s v="AG | Niacinamide Serum"/>
    <s v="Sponsored Products"/>
    <s v="niacinamide serum"/>
    <x v="1"/>
    <x v="1"/>
    <s v="SKN-002"/>
    <x v="0"/>
    <n v="215"/>
    <n v="5"/>
    <n v="0.02325581395348837"/>
    <n v="12"/>
    <n v="60"/>
    <n v="0"/>
    <n v="0"/>
    <n v="0"/>
    <s v=""/>
    <n v="0"/>
    <n v="0"/>
    <n v="12"/>
    <s v="INR"/>
    <s v="India"/>
    <m/>
    <n v="1"/>
    <n v="-60"/>
    <s v="No Sales"/>
    <n v="549"/>
    <n v="192"/>
    <n v="139"/>
    <n v="0.3970856102003643"/>
  </r>
  <r>
    <d v="2026-09-07T00:00:00"/>
    <x v="4"/>
    <s v="Face Care"/>
    <s v="Enabled"/>
    <s v="AG | Hyaluronic Acid Serum"/>
    <s v="Sponsored Products"/>
    <s v="hyaluronic acid serum"/>
    <x v="1"/>
    <x v="35"/>
    <s v="SKN-003"/>
    <x v="0"/>
    <n v="598"/>
    <n v="8"/>
    <n v="0.01337792642140468"/>
    <n v="14.75"/>
    <n v="118"/>
    <n v="0"/>
    <n v="0"/>
    <n v="0"/>
    <s v=""/>
    <n v="0"/>
    <n v="0"/>
    <n v="16"/>
    <s v="INR"/>
    <s v="India"/>
    <m/>
    <n v="1"/>
    <n v="-118"/>
    <s v="No Sales"/>
    <n v="649"/>
    <n v="234"/>
    <n v="148"/>
    <n v="0.4114021571648691"/>
  </r>
  <r>
    <d v="2026-09-07T00:00:00"/>
    <x v="4"/>
    <s v="Face Care"/>
    <s v="Enabled"/>
    <s v="AG | Hyaluronic Acid Serum"/>
    <s v="Sponsored Products"/>
    <s v="hyaluronic acid serum"/>
    <x v="1"/>
    <x v="110"/>
    <s v="SKN-003"/>
    <x v="2"/>
    <n v="248"/>
    <n v="5"/>
    <n v="0.02016129032258064"/>
    <n v="10.75"/>
    <n v="53.75"/>
    <n v="0"/>
    <n v="0"/>
    <n v="0"/>
    <s v=""/>
    <n v="0"/>
    <n v="0"/>
    <n v="18"/>
    <s v="INR"/>
    <s v="India"/>
    <m/>
    <n v="1"/>
    <n v="-53.75"/>
    <s v="No Sales"/>
    <n v="649"/>
    <n v="234"/>
    <n v="148"/>
    <n v="0.4114021571648691"/>
  </r>
  <r>
    <d v="2026-09-07T00:00:00"/>
    <x v="4"/>
    <s v="Face Care"/>
    <s v="Enabled"/>
    <s v="AG | Hyaluronic Acid Serum"/>
    <s v="Sponsored Products"/>
    <s v="hyaluronic serum"/>
    <x v="1"/>
    <x v="53"/>
    <s v="SKN-003"/>
    <x v="2"/>
    <n v="390"/>
    <n v="0"/>
    <n v="0"/>
    <s v=""/>
    <n v="0"/>
    <n v="0"/>
    <n v="0"/>
    <n v="0"/>
    <s v=""/>
    <s v=""/>
    <s v=""/>
    <n v="15"/>
    <s v="INR"/>
    <s v="India"/>
    <m/>
    <n v="1"/>
    <n v="0"/>
    <s v="No Spend"/>
    <n v="649"/>
    <n v="234"/>
    <n v="148"/>
    <n v="0.4114021571648691"/>
  </r>
  <r>
    <d v="2026-09-07T00:00:00"/>
    <x v="4"/>
    <s v="Face Care"/>
    <s v="Enabled"/>
    <s v="AG | Hyaluronic Acid Serum"/>
    <s v="Sponsored Products"/>
    <s v="hyaluronic acid serum"/>
    <x v="1"/>
    <x v="318"/>
    <s v="SKN-003"/>
    <x v="2"/>
    <n v="207"/>
    <n v="0"/>
    <n v="0"/>
    <s v=""/>
    <n v="0"/>
    <n v="0"/>
    <n v="0"/>
    <n v="0"/>
    <s v=""/>
    <s v=""/>
    <s v=""/>
    <n v="19.5"/>
    <s v="INR"/>
    <s v="India"/>
    <m/>
    <n v="1"/>
    <n v="0"/>
    <s v="No Spend"/>
    <n v="649"/>
    <n v="234"/>
    <n v="148"/>
    <n v="0.4114021571648691"/>
  </r>
  <r>
    <d v="2026-09-07T00:00:00"/>
    <x v="5"/>
    <s v="Face Care"/>
    <s v="Enabled"/>
    <s v="AG | Sunscreen Spf 50"/>
    <s v="Sponsored Products"/>
    <s v="sunscreen"/>
    <x v="3"/>
    <x v="39"/>
    <s v="SKN-006"/>
    <x v="2"/>
    <n v="933"/>
    <n v="6"/>
    <n v="0.006430868167202572"/>
    <n v="7.45"/>
    <n v="44.7"/>
    <n v="0"/>
    <n v="0"/>
    <n v="0"/>
    <s v=""/>
    <n v="0"/>
    <n v="0"/>
    <n v="13"/>
    <s v="INR"/>
    <s v="India"/>
    <m/>
    <n v="1"/>
    <n v="-44.7"/>
    <s v="No Sales"/>
    <n v="449"/>
    <n v="162"/>
    <n v="130"/>
    <n v="0.3496659242761693"/>
  </r>
  <r>
    <d v="2026-09-07T00:00:00"/>
    <x v="5"/>
    <s v="Face Care"/>
    <s v="Enabled"/>
    <s v="AG | Tinted Sunscreen"/>
    <s v="Sponsored Products"/>
    <s v="tinted sunscreen"/>
    <x v="3"/>
    <x v="319"/>
    <s v="SKN-007"/>
    <x v="2"/>
    <n v="88"/>
    <n v="1"/>
    <n v="0.01136363636363636"/>
    <n v="10.64"/>
    <n v="10.64"/>
    <n v="0"/>
    <n v="0"/>
    <n v="0"/>
    <s v=""/>
    <n v="0"/>
    <n v="0"/>
    <n v="15.5"/>
    <s v="INR"/>
    <s v="India"/>
    <m/>
    <n v="1"/>
    <n v="-10.64"/>
    <s v="No Sales"/>
    <n v="549"/>
    <n v="203"/>
    <n v="139"/>
    <n v="0.3770491803278688"/>
  </r>
  <r>
    <d v="2026-09-07T00:00:00"/>
    <x v="5"/>
    <s v="Face Care"/>
    <s v="Enabled"/>
    <s v="AG | Tinted Sunscreen"/>
    <s v="Sponsored Products"/>
    <s v="tinted sunscreen spf 40"/>
    <x v="3"/>
    <x v="177"/>
    <s v="SKN-007"/>
    <x v="1"/>
    <n v="1898"/>
    <n v="15"/>
    <n v="0.007903055848261328"/>
    <n v="6.819999999999999"/>
    <n v="102.3"/>
    <n v="0"/>
    <n v="0"/>
    <n v="0"/>
    <s v=""/>
    <n v="0"/>
    <n v="0"/>
    <n v="12"/>
    <s v="INR"/>
    <s v="India"/>
    <m/>
    <n v="1"/>
    <n v="-102.3"/>
    <s v="No Sales"/>
    <n v="549"/>
    <n v="203"/>
    <n v="139"/>
    <n v="0.3770491803278688"/>
  </r>
  <r>
    <d v="2026-09-07T00:00:00"/>
    <x v="5"/>
    <s v="Face Care"/>
    <s v="Enabled"/>
    <s v="AG | Tinted Sunscreen"/>
    <s v="Sponsored Products"/>
    <s v="tinted sunscreen spf 40"/>
    <x v="3"/>
    <x v="320"/>
    <s v="SKN-007"/>
    <x v="1"/>
    <n v="1315"/>
    <n v="12"/>
    <n v="0.009125475285171103"/>
    <n v="7.71"/>
    <n v="92.52"/>
    <n v="0"/>
    <n v="0"/>
    <n v="0"/>
    <s v=""/>
    <n v="0"/>
    <n v="0"/>
    <n v="12.5"/>
    <s v="INR"/>
    <s v="India"/>
    <m/>
    <n v="1"/>
    <n v="-92.52"/>
    <s v="No Sales"/>
    <n v="549"/>
    <n v="203"/>
    <n v="139"/>
    <n v="0.3770491803278688"/>
  </r>
  <r>
    <d v="2026-09-07T00:00:00"/>
    <x v="5"/>
    <s v="Face Care"/>
    <s v="Enabled"/>
    <s v="AG | Tinted Sunscreen"/>
    <s v="Sponsored Products"/>
    <s v="tinted sunscreen spf 40"/>
    <x v="3"/>
    <x v="321"/>
    <s v="SKN-007"/>
    <x v="2"/>
    <n v="952"/>
    <n v="9"/>
    <n v="0.009453781512605041"/>
    <n v="8.84"/>
    <n v="79.56"/>
    <n v="0"/>
    <n v="0"/>
    <n v="0"/>
    <s v=""/>
    <n v="0"/>
    <n v="0"/>
    <n v="16"/>
    <s v="INR"/>
    <s v="India"/>
    <m/>
    <n v="1"/>
    <n v="-79.56"/>
    <s v="No Sales"/>
    <n v="549"/>
    <n v="203"/>
    <n v="139"/>
    <n v="0.3770491803278688"/>
  </r>
  <r>
    <d v="2026-09-07T00:00:00"/>
    <x v="6"/>
    <s v="Face Care"/>
    <s v="Enabled"/>
    <s v="AG | Gel Moisturizer"/>
    <s v="Sponsored Products"/>
    <s v="gel moisturizer"/>
    <x v="1"/>
    <x v="114"/>
    <s v="SKN-005"/>
    <x v="1"/>
    <n v="279"/>
    <n v="3"/>
    <n v="0.01075268817204301"/>
    <n v="5.91"/>
    <n v="17.73"/>
    <n v="0"/>
    <n v="0"/>
    <n v="0"/>
    <s v=""/>
    <n v="0"/>
    <n v="0"/>
    <n v="11.5"/>
    <s v="INR"/>
    <s v="India"/>
    <m/>
    <n v="1"/>
    <n v="-17.73"/>
    <s v="No Sales"/>
    <n v="399"/>
    <n v="148"/>
    <n v="126"/>
    <n v="0.3132832080200501"/>
  </r>
  <r>
    <d v="2026-09-07T00:00:00"/>
    <x v="6"/>
    <s v="Face Care"/>
    <s v="Enabled"/>
    <s v="AG | Gel Moisturizer"/>
    <s v="Sponsored Products"/>
    <s v="gel moisturizer"/>
    <x v="1"/>
    <x v="322"/>
    <s v="SKN-005"/>
    <x v="2"/>
    <n v="131"/>
    <n v="1"/>
    <n v="0.007633587786259542"/>
    <n v="7.58"/>
    <n v="7.58"/>
    <n v="0"/>
    <n v="0"/>
    <n v="0"/>
    <s v=""/>
    <n v="0"/>
    <n v="0"/>
    <n v="9.5"/>
    <s v="INR"/>
    <s v="India"/>
    <m/>
    <n v="1"/>
    <n v="-7.58"/>
    <s v="No Sales"/>
    <n v="399"/>
    <n v="148"/>
    <n v="126"/>
    <n v="0.3132832080200501"/>
  </r>
  <r>
    <d v="2026-09-07T00:00:00"/>
    <x v="6"/>
    <s v="Face Care"/>
    <s v="Enabled"/>
    <s v="AG | Gel Moisturizer"/>
    <s v="Sponsored Products"/>
    <s v="gel moisturizer"/>
    <x v="1"/>
    <x v="253"/>
    <s v="SKN-005"/>
    <x v="0"/>
    <n v="164"/>
    <n v="3"/>
    <n v="0.01829268292682927"/>
    <n v="10.5"/>
    <n v="31.5"/>
    <n v="0"/>
    <n v="0"/>
    <n v="0"/>
    <s v=""/>
    <n v="0"/>
    <n v="0"/>
    <n v="10.5"/>
    <s v="INR"/>
    <s v="India"/>
    <m/>
    <n v="1"/>
    <n v="-31.5"/>
    <s v="No Sales"/>
    <n v="399"/>
    <n v="148"/>
    <n v="126"/>
    <n v="0.3132832080200501"/>
  </r>
  <r>
    <d v="2026-09-07T00:00:00"/>
    <x v="6"/>
    <s v="Face Care"/>
    <s v="Enabled"/>
    <s v="AG | Face Wash"/>
    <s v="Sponsored Products"/>
    <s v="foaming face wash"/>
    <x v="1"/>
    <x v="44"/>
    <s v="SKN-008"/>
    <x v="0"/>
    <n v="136"/>
    <n v="3"/>
    <n v="0.02205882352941177"/>
    <n v="8.130000000000001"/>
    <n v="24.39"/>
    <n v="0"/>
    <n v="0"/>
    <n v="0"/>
    <s v=""/>
    <n v="0"/>
    <n v="0"/>
    <n v="9"/>
    <s v="INR"/>
    <s v="India"/>
    <m/>
    <n v="1"/>
    <n v="-24.39"/>
    <s v="No Sales"/>
    <n v="299"/>
    <n v="114"/>
    <n v="107"/>
    <n v="0.2608695652173913"/>
  </r>
  <r>
    <d v="2026-09-07T00:00:00"/>
    <x v="6"/>
    <s v="Face Care"/>
    <s v="Enabled"/>
    <s v="AG | Face Wash"/>
    <s v="Sponsored Products"/>
    <s v="foaming face wash"/>
    <x v="1"/>
    <x v="121"/>
    <s v="SKN-008"/>
    <x v="0"/>
    <n v="499"/>
    <n v="5"/>
    <n v="0.01002004008016032"/>
    <n v="8.629999999999999"/>
    <n v="43.15"/>
    <n v="0"/>
    <n v="0"/>
    <n v="0"/>
    <s v=""/>
    <n v="0"/>
    <n v="0"/>
    <n v="9"/>
    <s v="INR"/>
    <s v="India"/>
    <m/>
    <n v="1"/>
    <n v="-43.15"/>
    <s v="No Sales"/>
    <n v="299"/>
    <n v="114"/>
    <n v="107"/>
    <n v="0.2608695652173913"/>
  </r>
  <r>
    <d v="2026-09-07T00:00:00"/>
    <x v="6"/>
    <s v="Face Care"/>
    <s v="Enabled"/>
    <s v="AG | Face Wash"/>
    <s v="Sponsored Products"/>
    <s v="foaming face wash"/>
    <x v="1"/>
    <x v="119"/>
    <s v="SKN-008"/>
    <x v="0"/>
    <n v="1068"/>
    <n v="7"/>
    <n v="0.006554307116104869"/>
    <n v="7.5"/>
    <n v="52.5"/>
    <n v="0"/>
    <n v="0"/>
    <n v="0"/>
    <s v=""/>
    <n v="0"/>
    <n v="0"/>
    <n v="9"/>
    <s v="INR"/>
    <s v="India"/>
    <m/>
    <n v="1"/>
    <n v="-52.5"/>
    <s v="No Sales"/>
    <n v="299"/>
    <n v="114"/>
    <n v="107"/>
    <n v="0.2608695652173913"/>
  </r>
  <r>
    <d v="2026-09-07T00:00:00"/>
    <x v="6"/>
    <s v="Face Care"/>
    <s v="Enabled"/>
    <s v="AG | Face Wash"/>
    <s v="Sponsored Products"/>
    <s v="foaming face wash"/>
    <x v="1"/>
    <x v="234"/>
    <s v="SKN-008"/>
    <x v="2"/>
    <n v="281"/>
    <n v="3"/>
    <n v="0.01067615658362989"/>
    <n v="6.390000000000001"/>
    <n v="19.17"/>
    <n v="0"/>
    <n v="0"/>
    <n v="0"/>
    <s v=""/>
    <n v="0"/>
    <n v="0"/>
    <n v="8.5"/>
    <s v="INR"/>
    <s v="India"/>
    <m/>
    <n v="1"/>
    <n v="-19.17"/>
    <s v="No Sales"/>
    <n v="299"/>
    <n v="114"/>
    <n v="107"/>
    <n v="0.2608695652173913"/>
  </r>
  <r>
    <d v="2026-09-07T00:00:00"/>
    <x v="6"/>
    <s v="Face Care"/>
    <s v="Enabled"/>
    <s v="AG | Salicylic Acid Face Wash"/>
    <s v="Sponsored Products"/>
    <s v="salicylic acid face wash"/>
    <x v="1"/>
    <x v="323"/>
    <s v="SKN-009"/>
    <x v="1"/>
    <n v="449"/>
    <n v="6"/>
    <n v="0.0133630289532294"/>
    <n v="3.71"/>
    <n v="22.26"/>
    <n v="0"/>
    <n v="0"/>
    <n v="0"/>
    <s v=""/>
    <n v="0"/>
    <n v="0"/>
    <n v="5.5"/>
    <s v="INR"/>
    <s v="India"/>
    <m/>
    <n v="1"/>
    <n v="-22.26"/>
    <s v="No Sales"/>
    <n v="279"/>
    <n v="106"/>
    <n v="105"/>
    <n v="0.2437275985663082"/>
  </r>
  <r>
    <d v="2026-09-07T00:00:00"/>
    <x v="6"/>
    <s v="Face Care"/>
    <s v="Enabled"/>
    <s v="AG | Salicylic Acid Face Wash"/>
    <s v="Sponsored Products"/>
    <s v="acne face wash"/>
    <x v="1"/>
    <x v="45"/>
    <s v="SKN-009"/>
    <x v="1"/>
    <n v="586"/>
    <n v="0"/>
    <n v="0"/>
    <s v=""/>
    <n v="0"/>
    <n v="0"/>
    <n v="0"/>
    <n v="0"/>
    <s v=""/>
    <s v=""/>
    <s v=""/>
    <n v="8"/>
    <s v="INR"/>
    <s v="India"/>
    <m/>
    <n v="1"/>
    <n v="0"/>
    <s v="No Spend"/>
    <n v="279"/>
    <n v="106"/>
    <n v="105"/>
    <n v="0.2437275985663082"/>
  </r>
  <r>
    <d v="2026-09-07T00:00:00"/>
    <x v="6"/>
    <s v="Face Care"/>
    <s v="Enabled"/>
    <s v="AG | Salicylic Acid Face Wash"/>
    <s v="Sponsored Products"/>
    <s v="salicylic acid face wash"/>
    <x v="1"/>
    <x v="324"/>
    <s v="SKN-009"/>
    <x v="1"/>
    <n v="49"/>
    <n v="1"/>
    <n v="0.02040816326530612"/>
    <n v="5.47"/>
    <n v="5.47"/>
    <n v="0"/>
    <n v="0"/>
    <n v="0"/>
    <s v=""/>
    <n v="0"/>
    <n v="0"/>
    <n v="7.5"/>
    <s v="INR"/>
    <s v="India"/>
    <m/>
    <n v="1"/>
    <n v="-5.47"/>
    <s v="No Sales"/>
    <n v="279"/>
    <n v="106"/>
    <n v="105"/>
    <n v="0.2437275985663082"/>
  </r>
  <r>
    <d v="2026-09-07T00:00:00"/>
    <x v="6"/>
    <s v="Face Care"/>
    <s v="Enabled"/>
    <s v="AG | Salicylic Acid Face Wash"/>
    <s v="Sponsored Products"/>
    <s v="acne face wash"/>
    <x v="1"/>
    <x v="325"/>
    <s v="SKN-009"/>
    <x v="2"/>
    <n v="644"/>
    <n v="7"/>
    <n v="0.0108695652173913"/>
    <n v="5.159999999999999"/>
    <n v="36.12"/>
    <n v="0"/>
    <n v="0"/>
    <n v="0"/>
    <s v=""/>
    <n v="0"/>
    <n v="0"/>
    <n v="8.5"/>
    <s v="INR"/>
    <s v="India"/>
    <s v="bid reviewed"/>
    <n v="1"/>
    <n v="-36.12"/>
    <s v="No Sales"/>
    <n v="279"/>
    <n v="106"/>
    <n v="105"/>
    <n v="0.2437275985663082"/>
  </r>
  <r>
    <d v="2026-09-26T00:00:00"/>
    <x v="9"/>
    <s v="Body &amp; Hair"/>
    <s v="Enabled"/>
    <s v="AG | Foot Cream"/>
    <s v="Sponsored Products"/>
    <s v="foot cream"/>
    <x v="2"/>
    <x v="190"/>
    <s v="SKN-019"/>
    <x v="0"/>
    <n v="782"/>
    <n v="8"/>
    <n v="0.01023017902813299"/>
    <n v="9.800000000000001"/>
    <n v="78.40000000000001"/>
    <n v="299"/>
    <n v="1"/>
    <n v="1"/>
    <n v="0.2622073578595318"/>
    <n v="3.813775510204081"/>
    <n v="0.125"/>
    <n v="11"/>
    <s v="INR"/>
    <s v="India"/>
    <m/>
    <n v="4"/>
    <n v="2.599999999999994"/>
    <s v="Profitable"/>
    <n v="299"/>
    <n v="111"/>
    <n v="107"/>
    <n v="0.2709030100334448"/>
  </r>
  <r>
    <d v="2026-09-07T00:00:00"/>
    <x v="6"/>
    <s v="Face Care"/>
    <s v="Enabled"/>
    <s v="AG | Rose Water Toner"/>
    <s v="Sponsored Products"/>
    <s v="face toner"/>
    <x v="1"/>
    <x v="172"/>
    <s v="SKN-010"/>
    <x v="2"/>
    <n v="781"/>
    <n v="10"/>
    <n v="0.01280409731113956"/>
    <n v="4.23"/>
    <n v="42.3"/>
    <n v="0"/>
    <n v="0"/>
    <n v="0"/>
    <s v=""/>
    <n v="0"/>
    <n v="0"/>
    <n v="5"/>
    <s v="INR"/>
    <s v="India"/>
    <m/>
    <n v="1"/>
    <n v="-42.3"/>
    <s v="No Sales"/>
    <n v="249"/>
    <n v="100"/>
    <n v="102"/>
    <n v="0.1887550200803213"/>
  </r>
  <r>
    <d v="2026-09-07T00:00:00"/>
    <x v="6"/>
    <s v="Face Care"/>
    <s v="Enabled"/>
    <s v="AG | Sheet Mask"/>
    <s v="Sponsored Products"/>
    <s v="face sheet mask"/>
    <x v="1"/>
    <x v="326"/>
    <s v="SKN-014"/>
    <x v="0"/>
    <n v="215"/>
    <n v="2"/>
    <n v="0.009302325581395349"/>
    <n v="10.5"/>
    <n v="21"/>
    <n v="0"/>
    <n v="0"/>
    <n v="0"/>
    <s v=""/>
    <n v="0"/>
    <n v="0"/>
    <n v="10.5"/>
    <s v="INR"/>
    <s v="India"/>
    <m/>
    <n v="1"/>
    <n v="-21"/>
    <s v="No Sales"/>
    <n v="349"/>
    <n v="133"/>
    <n v="111"/>
    <n v="0.3008595988538682"/>
  </r>
  <r>
    <d v="2026-09-07T00:00:00"/>
    <x v="8"/>
    <s v="Body &amp; Hair"/>
    <s v="Enabled"/>
    <s v="AG | Onion Hair Oil"/>
    <s v="Sponsored Products"/>
    <s v="hair oil"/>
    <x v="3"/>
    <x v="327"/>
    <s v="SKN-021"/>
    <x v="0"/>
    <n v="143"/>
    <n v="3"/>
    <n v="0.02097902097902098"/>
    <n v="12.5"/>
    <n v="37.5"/>
    <n v="0"/>
    <n v="0"/>
    <n v="0"/>
    <s v=""/>
    <n v="0"/>
    <n v="0"/>
    <n v="12.5"/>
    <s v="INR"/>
    <s v="India"/>
    <m/>
    <n v="1"/>
    <n v="-37.5"/>
    <s v="No Sales"/>
    <n v="399"/>
    <n v="148"/>
    <n v="126"/>
    <n v="0.3132832080200501"/>
  </r>
  <r>
    <d v="2026-09-07T00:00:00"/>
    <x v="8"/>
    <s v="Body &amp; Hair"/>
    <s v="Enabled"/>
    <s v="AG | Anti Dandruff Shampoo"/>
    <s v="Sponsored Products"/>
    <s v="anti dandruff shampoo"/>
    <x v="3"/>
    <x v="260"/>
    <s v="SKN-022"/>
    <x v="1"/>
    <n v="478"/>
    <n v="4"/>
    <n v="0.008368200836820083"/>
    <n v="9.710000000000001"/>
    <n v="38.84"/>
    <n v="0"/>
    <n v="0"/>
    <n v="0"/>
    <s v=""/>
    <n v="0"/>
    <n v="0"/>
    <n v="12.5"/>
    <s v="INR"/>
    <s v="India"/>
    <m/>
    <n v="1"/>
    <n v="-38.84"/>
    <s v="No Sales"/>
    <n v="429"/>
    <n v="159"/>
    <n v="139"/>
    <n v="0.3053613053613053"/>
  </r>
  <r>
    <d v="2026-09-07T00:00:00"/>
    <x v="8"/>
    <s v="Body &amp; Hair"/>
    <s v="Enabled"/>
    <s v="AG | Anti Dandruff Shampoo"/>
    <s v="Sponsored Products"/>
    <s v="anti dandruff shampoo"/>
    <x v="3"/>
    <x v="328"/>
    <s v="SKN-022"/>
    <x v="2"/>
    <n v="381"/>
    <n v="2"/>
    <n v="0.005249343832020997"/>
    <n v="6.92"/>
    <n v="13.84"/>
    <n v="0"/>
    <n v="0"/>
    <n v="0"/>
    <s v=""/>
    <n v="0"/>
    <n v="0"/>
    <n v="11"/>
    <s v="INR"/>
    <s v="India"/>
    <m/>
    <n v="1"/>
    <n v="-13.84"/>
    <s v="No Sales"/>
    <n v="429"/>
    <n v="159"/>
    <n v="139"/>
    <n v="0.3053613053613053"/>
  </r>
  <r>
    <d v="2026-09-07T00:00:00"/>
    <x v="8"/>
    <s v="Body &amp; Hair"/>
    <s v="Enabled"/>
    <s v="AG | Anti Dandruff Shampoo"/>
    <s v="Sponsored Products"/>
    <s v="dandruff shampoo"/>
    <x v="3"/>
    <x v="218"/>
    <s v="SKN-022"/>
    <x v="0"/>
    <n v="123"/>
    <n v="1"/>
    <n v="0.008130081300813009"/>
    <n v="14.5"/>
    <n v="14.5"/>
    <n v="0"/>
    <n v="0"/>
    <n v="0"/>
    <s v=""/>
    <n v="0"/>
    <n v="0"/>
    <n v="14.5"/>
    <s v="INR"/>
    <s v="India"/>
    <m/>
    <n v="1"/>
    <n v="-14.5"/>
    <s v="No Sales"/>
    <n v="429"/>
    <n v="159"/>
    <n v="139"/>
    <n v="0.3053613053613053"/>
  </r>
  <r>
    <d v="2026-09-07T00:00:00"/>
    <x v="8"/>
    <s v="Body &amp; Hair"/>
    <s v="Enabled"/>
    <s v="AG | Anti Dandruff Shampoo"/>
    <s v="Sponsored Products"/>
    <s v="dandruff shampoo"/>
    <x v="3"/>
    <x v="186"/>
    <s v="SKN-022"/>
    <x v="0"/>
    <n v="359"/>
    <n v="6"/>
    <n v="0.01671309192200557"/>
    <n v="12.22"/>
    <n v="73.31999999999999"/>
    <n v="0"/>
    <n v="0"/>
    <n v="0"/>
    <s v=""/>
    <n v="0"/>
    <n v="0"/>
    <n v="13"/>
    <s v="INR"/>
    <s v="India"/>
    <m/>
    <n v="1"/>
    <n v="-73.31999999999999"/>
    <s v="No Sales"/>
    <n v="429"/>
    <n v="159"/>
    <n v="139"/>
    <n v="0.3053613053613053"/>
  </r>
  <r>
    <d v="2026-09-07T00:00:00"/>
    <x v="8"/>
    <s v="Body &amp; Hair"/>
    <s v="Enabled"/>
    <s v="AG | Hair Serum"/>
    <s v="Sponsored Products"/>
    <s v="hair serum for frizzy hair"/>
    <x v="3"/>
    <x v="134"/>
    <s v="SKN-023"/>
    <x v="2"/>
    <n v="1749"/>
    <n v="5"/>
    <n v="0.002858776443682104"/>
    <n v="8.68"/>
    <n v="43.4"/>
    <n v="0"/>
    <n v="0"/>
    <n v="0"/>
    <s v=""/>
    <n v="0"/>
    <n v="0"/>
    <n v="12.5"/>
    <s v="INR"/>
    <s v="India"/>
    <m/>
    <n v="1"/>
    <n v="-43.4"/>
    <s v="No Sales"/>
    <n v="549"/>
    <n v="198"/>
    <n v="139"/>
    <n v="0.3861566484517304"/>
  </r>
  <r>
    <d v="2026-09-07T00:00:00"/>
    <x v="9"/>
    <s v="Body &amp; Hair"/>
    <s v="Enabled"/>
    <s v="AG | Body Lotion"/>
    <s v="Sponsored Products"/>
    <s v="shea body lotion pack of 2"/>
    <x v="2"/>
    <x v="329"/>
    <s v="SKN-017"/>
    <x v="0"/>
    <n v="166"/>
    <n v="0"/>
    <n v="0"/>
    <s v=""/>
    <n v="0"/>
    <n v="0"/>
    <n v="0"/>
    <n v="0"/>
    <s v=""/>
    <s v=""/>
    <s v=""/>
    <n v="12.5"/>
    <s v="INR"/>
    <s v="India"/>
    <m/>
    <n v="1"/>
    <n v="0"/>
    <s v="No Spend"/>
    <n v="449"/>
    <n v="166"/>
    <n v="140"/>
    <n v="0.3184855233853007"/>
  </r>
  <r>
    <d v="2026-09-07T00:00:00"/>
    <x v="9"/>
    <s v="Body &amp; Hair"/>
    <s v="Enabled"/>
    <s v="AG | Body Wash"/>
    <s v="Sponsored Products"/>
    <s v="body wash"/>
    <x v="2"/>
    <x v="15"/>
    <s v="SKN-018"/>
    <x v="1"/>
    <n v="630"/>
    <n v="3"/>
    <n v="0.004761904761904762"/>
    <n v="6.46"/>
    <n v="19.38"/>
    <n v="0"/>
    <n v="0"/>
    <n v="0"/>
    <s v=""/>
    <n v="0"/>
    <n v="0"/>
    <n v="8.5"/>
    <s v="INR"/>
    <s v="India"/>
    <m/>
    <n v="1"/>
    <n v="-19.38"/>
    <s v="No Sales"/>
    <n v="349"/>
    <n v="133"/>
    <n v="121"/>
    <n v="0.2722063037249284"/>
  </r>
  <r>
    <d v="2026-09-07T00:00:00"/>
    <x v="9"/>
    <s v="Body &amp; Hair"/>
    <s v="Enabled"/>
    <s v="AG | Body Wash"/>
    <s v="Sponsored Products"/>
    <s v="body wash gift set"/>
    <x v="2"/>
    <x v="107"/>
    <s v="SKN-018"/>
    <x v="2"/>
    <n v="710"/>
    <n v="3"/>
    <n v="0.004225352112676056"/>
    <n v="8.470000000000001"/>
    <n v="25.41"/>
    <n v="0"/>
    <n v="0"/>
    <n v="0"/>
    <s v=""/>
    <n v="0"/>
    <n v="0"/>
    <n v="13"/>
    <s v="INR"/>
    <s v="India"/>
    <m/>
    <n v="1"/>
    <n v="-25.41"/>
    <s v="No Sales"/>
    <n v="349"/>
    <n v="133"/>
    <n v="121"/>
    <n v="0.2722063037249284"/>
  </r>
  <r>
    <d v="2026-09-07T00:00:00"/>
    <x v="9"/>
    <s v="Body &amp; Hair"/>
    <s v="Enabled"/>
    <s v="AG | Foot Cream"/>
    <s v="Sponsored Products"/>
    <s v="heel repair cream"/>
    <x v="2"/>
    <x v="330"/>
    <s v="SKN-019"/>
    <x v="2"/>
    <n v="512"/>
    <n v="3"/>
    <n v="0.005859375"/>
    <n v="7.239999999999999"/>
    <n v="21.72"/>
    <n v="299"/>
    <n v="1"/>
    <n v="1"/>
    <n v="0.07264214046822742"/>
    <n v="13.76611418047882"/>
    <n v="0.3333333333333333"/>
    <n v="9"/>
    <s v="INR"/>
    <s v="India"/>
    <m/>
    <n v="1"/>
    <n v="59.28"/>
    <s v="Profitable"/>
    <n v="299"/>
    <n v="111"/>
    <n v="107"/>
    <n v="0.2709030100334448"/>
  </r>
  <r>
    <d v="2026-09-07T00:00:00"/>
    <x v="9"/>
    <s v="Body &amp; Hair"/>
    <s v="Enabled"/>
    <s v="AG | Foot Cream"/>
    <s v="Sponsored Products"/>
    <s v="foot cream"/>
    <x v="2"/>
    <x v="190"/>
    <s v="SKN-019"/>
    <x v="2"/>
    <n v="1453"/>
    <n v="11"/>
    <n v="0.007570543702684102"/>
    <n v="5.95"/>
    <n v="65.45"/>
    <n v="897"/>
    <n v="2"/>
    <n v="3"/>
    <n v="0.07296544035674471"/>
    <n v="13.70511841100076"/>
    <n v="0.1818181818181818"/>
    <n v="11"/>
    <s v="INR"/>
    <s v="India"/>
    <m/>
    <n v="1"/>
    <n v="177.55"/>
    <s v="Profitable"/>
    <n v="299"/>
    <n v="111"/>
    <n v="107"/>
    <n v="0.2709030100334448"/>
  </r>
  <r>
    <d v="2026-09-07T00:00:00"/>
    <x v="9"/>
    <s v="Body &amp; Hair"/>
    <s v="Enabled"/>
    <s v="AG | Foot Cream"/>
    <s v="Sponsored Products"/>
    <s v="organic foot cream"/>
    <x v="2"/>
    <x v="189"/>
    <s v="SKN-019"/>
    <x v="1"/>
    <n v="125"/>
    <n v="0"/>
    <n v="0"/>
    <s v=""/>
    <n v="0"/>
    <n v="0"/>
    <n v="0"/>
    <n v="0"/>
    <s v=""/>
    <s v=""/>
    <s v=""/>
    <n v="8.5"/>
    <s v="INR"/>
    <s v="India"/>
    <m/>
    <n v="1"/>
    <n v="0"/>
    <s v="No Spend"/>
    <n v="299"/>
    <n v="111"/>
    <n v="107"/>
    <n v="0.2709030100334448"/>
  </r>
  <r>
    <d v="2026-09-07T00:00:00"/>
    <x v="9"/>
    <s v="Body &amp; Hair"/>
    <s v="Enabled"/>
    <s v="AG | Foot Cream"/>
    <s v="Sponsored Products"/>
    <s v="foot cream with aloe vera"/>
    <x v="2"/>
    <x v="306"/>
    <s v="SKN-019"/>
    <x v="1"/>
    <n v="260"/>
    <n v="4"/>
    <n v="0.01538461538461539"/>
    <n v="6.16"/>
    <n v="24.64"/>
    <n v="0"/>
    <n v="0"/>
    <n v="0"/>
    <s v=""/>
    <n v="0"/>
    <n v="0"/>
    <n v="12"/>
    <s v="INR"/>
    <s v="India"/>
    <m/>
    <n v="1"/>
    <n v="-24.64"/>
    <s v="No Sales"/>
    <n v="299"/>
    <n v="111"/>
    <n v="107"/>
    <n v="0.2709030100334448"/>
  </r>
  <r>
    <d v="2026-09-07T00:00:00"/>
    <x v="9"/>
    <s v="Body &amp; Hair"/>
    <s v="Enabled"/>
    <s v="AG | Hand Cream"/>
    <s v="Sponsored Products"/>
    <s v="hand cream for dry hands"/>
    <x v="2"/>
    <x v="192"/>
    <s v="SKN-020"/>
    <x v="2"/>
    <n v="848"/>
    <n v="4"/>
    <n v="0.004716981132075472"/>
    <n v="3.93"/>
    <n v="15.72"/>
    <n v="0"/>
    <n v="0"/>
    <n v="0"/>
    <s v=""/>
    <n v="0"/>
    <n v="0"/>
    <n v="7"/>
    <s v="INR"/>
    <s v="India"/>
    <m/>
    <n v="1"/>
    <n v="-15.72"/>
    <s v="No Sales"/>
    <n v="249"/>
    <n v="95"/>
    <n v="92"/>
    <n v="0.248995983935743"/>
  </r>
  <r>
    <d v="2026-09-07T00:00:00"/>
    <x v="9"/>
    <s v="Body &amp; Hair"/>
    <s v="Enabled"/>
    <s v="AG | Hand Cream"/>
    <s v="Sponsored Products"/>
    <s v="hand cream for dry hands for women"/>
    <x v="2"/>
    <x v="279"/>
    <s v="SKN-020"/>
    <x v="2"/>
    <n v="359"/>
    <n v="1"/>
    <n v="0.002785515320334262"/>
    <n v="4.37"/>
    <n v="4.37"/>
    <n v="0"/>
    <n v="0"/>
    <n v="0"/>
    <s v=""/>
    <n v="0"/>
    <n v="0"/>
    <n v="8"/>
    <s v="INR"/>
    <s v="India"/>
    <m/>
    <n v="1"/>
    <n v="-4.37"/>
    <s v="No Sales"/>
    <n v="249"/>
    <n v="95"/>
    <n v="92"/>
    <n v="0.248995983935743"/>
  </r>
  <r>
    <d v="2026-09-07T00:00:00"/>
    <x v="10"/>
    <s v="Face Care"/>
    <s v="Enabled"/>
    <s v="AG | Vitamin C Serum"/>
    <s v="Sponsored Products"/>
    <s v="asin=b02q7x86or"/>
    <x v="4"/>
    <x v="248"/>
    <s v="SKN-001"/>
    <x v="1"/>
    <n v="1821"/>
    <n v="8"/>
    <n v="0.004393190554640308"/>
    <n v="8.31"/>
    <n v="66.48"/>
    <n v="0"/>
    <n v="0"/>
    <n v="0"/>
    <s v=""/>
    <n v="0"/>
    <n v="0"/>
    <n v="12.5"/>
    <s v="INR"/>
    <s v="India"/>
    <m/>
    <n v="1"/>
    <n v="-66.48"/>
    <s v="No Sales"/>
    <n v="599"/>
    <n v="216"/>
    <n v="144"/>
    <n v="0.3989983305509182"/>
  </r>
  <r>
    <d v="2026-09-07T00:00:00"/>
    <x v="10"/>
    <s v="Face Care"/>
    <s v="Enabled"/>
    <s v="AG | Vitamin C Serum"/>
    <s v="Sponsored Products"/>
    <s v="asin=b0x06u517h"/>
    <x v="4"/>
    <x v="331"/>
    <s v="SKN-001"/>
    <x v="1"/>
    <n v="315"/>
    <n v="2"/>
    <n v="0.006349206349206349"/>
    <n v="10.05"/>
    <n v="20.1"/>
    <n v="0"/>
    <n v="0"/>
    <n v="0"/>
    <s v=""/>
    <n v="0"/>
    <n v="0"/>
    <n v="14.5"/>
    <s v="INR"/>
    <s v="India"/>
    <m/>
    <n v="1"/>
    <n v="-20.1"/>
    <s v="No Sales"/>
    <n v="599"/>
    <n v="216"/>
    <n v="144"/>
    <n v="0.3989983305509182"/>
  </r>
  <r>
    <d v="2026-09-07T00:00:00"/>
    <x v="10"/>
    <s v="Face Care"/>
    <s v="Enabled"/>
    <s v="AG | Vitamin C Serum"/>
    <s v="Sponsored Products"/>
    <s v="asin=b0xanrgqoz"/>
    <x v="4"/>
    <x v="72"/>
    <s v="SKN-001"/>
    <x v="1"/>
    <n v="603"/>
    <n v="3"/>
    <n v="0.004975124378109453"/>
    <n v="9.459999999999999"/>
    <n v="28.38"/>
    <n v="0"/>
    <n v="0"/>
    <n v="0"/>
    <s v=""/>
    <n v="0"/>
    <n v="0"/>
    <n v="12"/>
    <s v="INR"/>
    <s v="India"/>
    <m/>
    <n v="1"/>
    <n v="-28.38"/>
    <s v="No Sales"/>
    <n v="599"/>
    <n v="216"/>
    <n v="144"/>
    <n v="0.3989983305509182"/>
  </r>
  <r>
    <d v="2026-09-07T00:00:00"/>
    <x v="10"/>
    <s v="Face Care"/>
    <s v="Enabled"/>
    <s v="AG | Sunscreen Spf 50"/>
    <s v="Sponsored Products"/>
    <s v="asin=b0s40ccjfn"/>
    <x v="4"/>
    <x v="76"/>
    <s v="SKN-006"/>
    <x v="1"/>
    <n v="796"/>
    <n v="2"/>
    <n v="0.002512562814070352"/>
    <n v="5.01"/>
    <n v="10.02"/>
    <n v="0"/>
    <n v="0"/>
    <n v="0"/>
    <s v=""/>
    <n v="0"/>
    <n v="0"/>
    <n v="9.5"/>
    <s v="INR"/>
    <s v="India"/>
    <m/>
    <n v="1"/>
    <n v="-10.02"/>
    <s v="No Sales"/>
    <n v="449"/>
    <n v="162"/>
    <n v="130"/>
    <n v="0.3496659242761693"/>
  </r>
  <r>
    <d v="2026-09-07T00:00:00"/>
    <x v="10"/>
    <s v="Face Care"/>
    <s v="Enabled"/>
    <s v="AG | Sunscreen Spf 50"/>
    <s v="Sponsored Products"/>
    <s v="asin=b0tq3uc0ll"/>
    <x v="4"/>
    <x v="307"/>
    <s v="SKN-006"/>
    <x v="1"/>
    <n v="595"/>
    <n v="1"/>
    <n v="0.001680672268907563"/>
    <n v="7.25"/>
    <n v="7.25"/>
    <n v="0"/>
    <n v="0"/>
    <n v="0"/>
    <s v=""/>
    <n v="0"/>
    <n v="0"/>
    <n v="11.5"/>
    <s v="INR"/>
    <s v="India"/>
    <m/>
    <n v="1"/>
    <n v="-7.25"/>
    <s v="No Sales"/>
    <n v="449"/>
    <n v="162"/>
    <n v="130"/>
    <n v="0.3496659242761693"/>
  </r>
  <r>
    <d v="2026-09-07T00:00:00"/>
    <x v="10"/>
    <s v="Face Care"/>
    <s v="Enabled"/>
    <s v="AG | Face Wash"/>
    <s v="Sponsored Products"/>
    <s v="asin=b0ha6dl3dm"/>
    <x v="4"/>
    <x v="82"/>
    <s v="SKN-008"/>
    <x v="1"/>
    <n v="166"/>
    <n v="1"/>
    <n v="0.006024096385542169"/>
    <n v="5.63"/>
    <n v="5.63"/>
    <n v="0"/>
    <n v="0"/>
    <n v="0"/>
    <s v=""/>
    <n v="0"/>
    <n v="0"/>
    <n v="7"/>
    <s v="INR"/>
    <s v="India"/>
    <m/>
    <n v="1"/>
    <n v="-5.63"/>
    <s v="No Sales"/>
    <n v="299"/>
    <n v="114"/>
    <n v="107"/>
    <n v="0.2608695652173913"/>
  </r>
  <r>
    <d v="2026-09-07T00:00:00"/>
    <x v="10"/>
    <s v="Face Care"/>
    <s v="Enabled"/>
    <s v="AG | Face Wash"/>
    <s v="Sponsored Products"/>
    <s v="asin=b0kpjx3wru"/>
    <x v="4"/>
    <x v="80"/>
    <s v="SKN-008"/>
    <x v="1"/>
    <n v="726"/>
    <n v="1"/>
    <n v="0.001377410468319559"/>
    <n v="4.05"/>
    <n v="4.05"/>
    <n v="0"/>
    <n v="0"/>
    <n v="0"/>
    <s v=""/>
    <n v="0"/>
    <n v="0"/>
    <n v="6.5"/>
    <s v="INR"/>
    <s v="India"/>
    <m/>
    <n v="1"/>
    <n v="-4.05"/>
    <s v="No Sales"/>
    <n v="299"/>
    <n v="114"/>
    <n v="107"/>
    <n v="0.2608695652173913"/>
  </r>
  <r>
    <d v="2026-09-07T00:00:00"/>
    <x v="10"/>
    <s v="Face Care"/>
    <s v="Enabled"/>
    <s v="AG | Face Wash"/>
    <s v="Sponsored Products"/>
    <s v="asin=b0g26g1i7r"/>
    <x v="4"/>
    <x v="77"/>
    <s v="SKN-008"/>
    <x v="1"/>
    <n v="2026"/>
    <n v="6"/>
    <n v="0.002961500493583416"/>
    <n v="3.41"/>
    <n v="20.46"/>
    <n v="0"/>
    <n v="0"/>
    <n v="0"/>
    <s v=""/>
    <n v="0"/>
    <n v="0"/>
    <n v="5.5"/>
    <s v="INR"/>
    <s v="India"/>
    <m/>
    <n v="1"/>
    <n v="-20.46"/>
    <s v="No Sales"/>
    <n v="299"/>
    <n v="114"/>
    <n v="107"/>
    <n v="0.2608695652173913"/>
  </r>
  <r>
    <d v="2026-09-07T00:00:00"/>
    <x v="10"/>
    <s v="Face Care"/>
    <s v="Enabled"/>
    <s v="AG | Face Wash"/>
    <s v="Sponsored Products"/>
    <s v="asin=b0wezftacn"/>
    <x v="4"/>
    <x v="81"/>
    <s v="SKN-008"/>
    <x v="1"/>
    <n v="1219"/>
    <n v="10"/>
    <n v="0.008203445447087777"/>
    <n v="5.92"/>
    <n v="59.2"/>
    <n v="299"/>
    <n v="1"/>
    <n v="1"/>
    <n v="0.1979933110367893"/>
    <n v="5.050675675675675"/>
    <n v="0.1"/>
    <n v="8.5"/>
    <s v="INR"/>
    <s v="India"/>
    <m/>
    <n v="1"/>
    <n v="18.8"/>
    <s v="Profitable"/>
    <n v="299"/>
    <n v="114"/>
    <n v="107"/>
    <n v="0.2608695652173913"/>
  </r>
  <r>
    <d v="2026-09-07T00:00:00"/>
    <x v="10"/>
    <s v="Face Care"/>
    <s v="Enabled"/>
    <s v="AG | Face Wash"/>
    <s v="Sponsored Products"/>
    <s v="asin=b0dnix2i0i"/>
    <x v="4"/>
    <x v="142"/>
    <s v="SKN-008"/>
    <x v="0"/>
    <n v="354"/>
    <n v="1"/>
    <n v="0.002824858757062147"/>
    <n v="6.57"/>
    <n v="6.57"/>
    <n v="0"/>
    <n v="0"/>
    <n v="0"/>
    <s v=""/>
    <n v="0"/>
    <n v="0"/>
    <n v="7.5"/>
    <s v="INR"/>
    <s v="India"/>
    <s v="promo window"/>
    <n v="1"/>
    <n v="-6.57"/>
    <s v="No Sales"/>
    <n v="299"/>
    <n v="114"/>
    <n v="107"/>
    <n v="0.2608695652173913"/>
  </r>
  <r>
    <d v="2026-09-07T00:00:00"/>
    <x v="10"/>
    <s v="Face Care"/>
    <s v="Enabled"/>
    <s v="AG | Face Wash"/>
    <s v="Sponsored Products"/>
    <s v="asin=b0tkjhqzf8"/>
    <x v="4"/>
    <x v="79"/>
    <s v="SKN-008"/>
    <x v="1"/>
    <n v="596"/>
    <n v="1"/>
    <n v="0.001677852348993289"/>
    <n v="6.15"/>
    <n v="6.15"/>
    <n v="0"/>
    <n v="0"/>
    <n v="0"/>
    <s v=""/>
    <n v="0"/>
    <n v="0"/>
    <n v="8.5"/>
    <s v="INR"/>
    <s v="India"/>
    <m/>
    <n v="1"/>
    <n v="-6.15"/>
    <s v="No Sales"/>
    <n v="299"/>
    <n v="114"/>
    <n v="107"/>
    <n v="0.2608695652173913"/>
  </r>
  <r>
    <d v="2026-09-07T00:00:00"/>
    <x v="11"/>
    <s v="Face Care"/>
    <s v="Enabled"/>
    <s v="AG | Under Eye Cream"/>
    <s v="Sponsored Products"/>
    <s v="under eye cream for summer"/>
    <x v="2"/>
    <x v="332"/>
    <s v="SKN-011"/>
    <x v="1"/>
    <n v="547"/>
    <n v="2"/>
    <n v="0.003656307129798903"/>
    <n v="10.23"/>
    <n v="20.46"/>
    <n v="0"/>
    <n v="0"/>
    <n v="0"/>
    <s v=""/>
    <n v="0"/>
    <n v="0"/>
    <n v="14"/>
    <s v="INR"/>
    <s v="India"/>
    <m/>
    <n v="1"/>
    <n v="-20.46"/>
    <s v="No Sales"/>
    <n v="499"/>
    <n v="180"/>
    <n v="125"/>
    <n v="0.3887775551102204"/>
  </r>
  <r>
    <d v="2026-09-07T00:00:00"/>
    <x v="11"/>
    <s v="Face Care"/>
    <s v="Enabled"/>
    <s v="AG | Under Eye Cream"/>
    <s v="Sponsored Products"/>
    <s v="under eye cream"/>
    <x v="2"/>
    <x v="84"/>
    <s v="SKN-011"/>
    <x v="2"/>
    <n v="1917"/>
    <n v="12"/>
    <n v="0.006259780907668232"/>
    <n v="8.040000000000001"/>
    <n v="96.48"/>
    <n v="499"/>
    <n v="1"/>
    <n v="1"/>
    <n v="0.1933466933867735"/>
    <n v="5.172056384742952"/>
    <n v="0.08333333333333333"/>
    <n v="11.5"/>
    <s v="INR"/>
    <s v="India"/>
    <m/>
    <n v="1"/>
    <n v="97.52"/>
    <s v="Profitable"/>
    <n v="499"/>
    <n v="180"/>
    <n v="125"/>
    <n v="0.3887775551102204"/>
  </r>
  <r>
    <d v="2026-09-07T00:00:00"/>
    <x v="11"/>
    <s v="Face Care"/>
    <s v="Enabled"/>
    <s v="AG | Under Eye Cream"/>
    <s v="Sponsored Products"/>
    <s v="eye cream"/>
    <x v="2"/>
    <x v="282"/>
    <s v="SKN-011"/>
    <x v="2"/>
    <n v="1831"/>
    <n v="14"/>
    <n v="0.007646095030038231"/>
    <n v="14.28"/>
    <n v="199.92"/>
    <n v="0"/>
    <n v="0"/>
    <n v="0"/>
    <s v=""/>
    <n v="0"/>
    <n v="0"/>
    <n v="19.5"/>
    <s v="INR"/>
    <s v="India"/>
    <m/>
    <n v="1"/>
    <n v="-199.92"/>
    <s v="No Sales"/>
    <n v="499"/>
    <n v="180"/>
    <n v="125"/>
    <n v="0.3887775551102204"/>
  </r>
  <r>
    <d v="2026-09-07T00:00:00"/>
    <x v="11"/>
    <s v="Face Care"/>
    <s v="Enabled"/>
    <s v="AG | Lip Balm"/>
    <s v="Sponsored Products"/>
    <s v="lip balm spf"/>
    <x v="2"/>
    <x v="333"/>
    <s v="SKN-015"/>
    <x v="0"/>
    <n v="300"/>
    <n v="7"/>
    <n v="0.02333333333333333"/>
    <n v="6.350000000000001"/>
    <n v="44.45"/>
    <n v="199"/>
    <n v="1"/>
    <n v="1"/>
    <n v="0.2233668341708543"/>
    <n v="4.476940382452193"/>
    <n v="0.1428571428571428"/>
    <n v="7.5"/>
    <s v="INR"/>
    <s v="India"/>
    <m/>
    <n v="1"/>
    <n v="-9.450000000000003"/>
    <s v="Losing"/>
    <n v="199"/>
    <n v="76"/>
    <n v="88"/>
    <n v="0.1758793969849246"/>
  </r>
  <r>
    <d v="2026-09-07T00:00:00"/>
    <x v="11"/>
    <s v="Face Care"/>
    <s v="Enabled"/>
    <s v="AG | Lip Balm"/>
    <s v="Sponsored Products"/>
    <s v="lip balm"/>
    <x v="2"/>
    <x v="85"/>
    <s v="SKN-015"/>
    <x v="1"/>
    <n v="1876"/>
    <n v="20"/>
    <n v="0.01066098081023454"/>
    <n v="4.720000000000001"/>
    <n v="94.40000000000001"/>
    <n v="597"/>
    <n v="2"/>
    <n v="3"/>
    <n v="0.1581239530988275"/>
    <n v="6.324152542372881"/>
    <n v="0.1"/>
    <n v="6"/>
    <s v="INR"/>
    <s v="India"/>
    <m/>
    <n v="1"/>
    <n v="10.59999999999999"/>
    <s v="Profitable"/>
    <n v="199"/>
    <n v="76"/>
    <n v="88"/>
    <n v="0.1758793969849246"/>
  </r>
  <r>
    <d v="2026-09-07T00:00:00"/>
    <x v="11"/>
    <s v="Face Care"/>
    <s v="Enabled"/>
    <s v="AG | Lip Balm"/>
    <s v="Sponsored Products"/>
    <s v="tinted lip balm"/>
    <x v="2"/>
    <x v="147"/>
    <s v="SKN-015"/>
    <x v="1"/>
    <n v="643"/>
    <n v="7"/>
    <n v="0.01088646967340591"/>
    <n v="3.5"/>
    <n v="24.5"/>
    <n v="199"/>
    <n v="1"/>
    <n v="1"/>
    <n v="0.1231155778894472"/>
    <n v="8.122448979591837"/>
    <n v="0.1428571428571428"/>
    <n v="6"/>
    <s v="INR"/>
    <s v="India"/>
    <m/>
    <n v="1"/>
    <n v="10.5"/>
    <s v="Profitable"/>
    <n v="199"/>
    <n v="76"/>
    <n v="88"/>
    <n v="0.1758793969849246"/>
  </r>
  <r>
    <d v="2026-09-07T00:00:00"/>
    <x v="11"/>
    <s v="Face Care"/>
    <s v="Enabled"/>
    <s v="AG | Lip Balm"/>
    <s v="Sponsored Products"/>
    <s v="lip balm with shea butter"/>
    <x v="2"/>
    <x v="145"/>
    <s v="SKN-015"/>
    <x v="1"/>
    <n v="1986"/>
    <n v="22"/>
    <n v="0.01107754279959718"/>
    <n v="3.04"/>
    <n v="66.88"/>
    <n v="597"/>
    <n v="3"/>
    <n v="3"/>
    <n v="0.1120268006700167"/>
    <n v="8.926435406698566"/>
    <n v="0.1363636363636364"/>
    <n v="5"/>
    <s v="INR"/>
    <s v="India"/>
    <m/>
    <n v="1"/>
    <n v="38.12"/>
    <s v="Profitable"/>
    <n v="199"/>
    <n v="76"/>
    <n v="88"/>
    <n v="0.1758793969849246"/>
  </r>
  <r>
    <d v="2026-09-07T00:00:00"/>
    <x v="11"/>
    <s v="Face Care"/>
    <s v="Enabled"/>
    <s v="AG | Lip Balm"/>
    <s v="Sponsored Products"/>
    <s v="tinted lip balm overnight"/>
    <x v="2"/>
    <x v="144"/>
    <s v="SKN-015"/>
    <x v="0"/>
    <n v="710"/>
    <n v="12"/>
    <n v="0.01690140845070422"/>
    <n v="5.350000000000001"/>
    <n v="64.2"/>
    <n v="398"/>
    <n v="2"/>
    <n v="2"/>
    <n v="0.1613065326633166"/>
    <n v="6.199376947040498"/>
    <n v="0.1666666666666667"/>
    <n v="5.5"/>
    <s v="INR"/>
    <s v="India"/>
    <m/>
    <n v="1"/>
    <n v="5.799999999999997"/>
    <s v="Profitable"/>
    <n v="199"/>
    <n v="76"/>
    <n v="88"/>
    <n v="0.1758793969849246"/>
  </r>
  <r>
    <d v="2026-09-07T00:00:00"/>
    <x v="11"/>
    <s v="Face Care"/>
    <s v="Enabled"/>
    <s v="AG | Lip Balm"/>
    <s v="Sponsored Products"/>
    <s v="best tinted lip balm"/>
    <x v="2"/>
    <x v="334"/>
    <s v="SKN-015"/>
    <x v="0"/>
    <n v="126"/>
    <n v="2"/>
    <n v="0.01587301587301587"/>
    <n v="5.5"/>
    <n v="11"/>
    <n v="0"/>
    <n v="0"/>
    <n v="0"/>
    <s v=""/>
    <n v="0"/>
    <n v="0"/>
    <n v="5.5"/>
    <s v="INR"/>
    <s v="India"/>
    <m/>
    <n v="1"/>
    <n v="-11"/>
    <s v="No Sales"/>
    <n v="199"/>
    <n v="76"/>
    <n v="88"/>
    <n v="0.1758793969849246"/>
  </r>
  <r>
    <d v="2026-09-07T00:00:00"/>
    <x v="11"/>
    <s v="Face Care"/>
    <s v="Enabled"/>
    <s v="AG | Lip Sleeping Mask"/>
    <s v="Sponsored Products"/>
    <s v="lip sleeping mask"/>
    <x v="2"/>
    <x v="86"/>
    <s v="SKN-016"/>
    <x v="1"/>
    <n v="861"/>
    <n v="7"/>
    <n v="0.008130081300813009"/>
    <n v="6.44"/>
    <n v="45.08"/>
    <n v="0"/>
    <n v="0"/>
    <n v="0"/>
    <s v=""/>
    <n v="0"/>
    <n v="0"/>
    <n v="10"/>
    <s v="INR"/>
    <s v="India"/>
    <m/>
    <n v="1"/>
    <n v="-45.08"/>
    <s v="No Sales"/>
    <n v="299"/>
    <n v="114"/>
    <n v="97"/>
    <n v="0.294314381270903"/>
  </r>
  <r>
    <d v="2026-09-07T00:00:00"/>
    <x v="11"/>
    <s v="Face Care"/>
    <s v="Enabled"/>
    <s v="AG | Lip Sleeping Mask"/>
    <s v="Sponsored Products"/>
    <s v="lip mask"/>
    <x v="2"/>
    <x v="196"/>
    <s v="SKN-016"/>
    <x v="1"/>
    <n v="1056"/>
    <n v="3"/>
    <n v="0.002840909090909091"/>
    <n v="6.8"/>
    <n v="20.4"/>
    <n v="0"/>
    <n v="0"/>
    <n v="0"/>
    <s v=""/>
    <n v="0"/>
    <n v="0"/>
    <n v="9"/>
    <s v="INR"/>
    <s v="India"/>
    <m/>
    <n v="1"/>
    <n v="-20.4"/>
    <s v="No Sales"/>
    <n v="299"/>
    <n v="114"/>
    <n v="97"/>
    <n v="0.294314381270903"/>
  </r>
  <r>
    <d v="2026-09-07T00:00:00"/>
    <x v="11"/>
    <s v="Face Care"/>
    <s v="Enabled"/>
    <s v="AG | Lip Sleeping Mask"/>
    <s v="Sponsored Products"/>
    <s v="lip mask overnight long lasting"/>
    <x v="2"/>
    <x v="335"/>
    <s v="SKN-016"/>
    <x v="1"/>
    <n v="231"/>
    <n v="0"/>
    <n v="0"/>
    <s v=""/>
    <n v="0"/>
    <n v="0"/>
    <n v="0"/>
    <n v="0"/>
    <s v=""/>
    <s v=""/>
    <s v=""/>
    <n v="8"/>
    <s v="INR"/>
    <s v="India"/>
    <m/>
    <n v="1"/>
    <n v="0"/>
    <s v="No Spend"/>
    <n v="299"/>
    <n v="114"/>
    <n v="97"/>
    <n v="0.294314381270903"/>
  </r>
  <r>
    <d v="2026-09-07T00:00:00"/>
    <x v="11"/>
    <s v="Face Care"/>
    <s v="Enabled"/>
    <s v="AG | Lip Sleeping Mask"/>
    <s v="Sponsored Products"/>
    <s v="lip mask for pink lips"/>
    <x v="2"/>
    <x v="195"/>
    <s v="SKN-016"/>
    <x v="2"/>
    <n v="395"/>
    <n v="4"/>
    <n v="0.01012658227848101"/>
    <n v="6.75"/>
    <n v="27"/>
    <n v="0"/>
    <n v="0"/>
    <n v="0"/>
    <s v=""/>
    <n v="0"/>
    <n v="0"/>
    <n v="11.5"/>
    <s v="INR"/>
    <s v="India"/>
    <m/>
    <n v="1"/>
    <n v="-27"/>
    <s v="No Sales"/>
    <n v="299"/>
    <n v="114"/>
    <n v="97"/>
    <n v="0.294314381270903"/>
  </r>
  <r>
    <d v="2026-09-07T00:00:00"/>
    <x v="2"/>
    <s v="Face Care"/>
    <s v="Paused"/>
    <s v="AG | Clay Face Mask"/>
    <s v="Sponsored Products"/>
    <s v="clay face mask"/>
    <x v="1"/>
    <x v="90"/>
    <s v="SKN-012"/>
    <x v="2"/>
    <n v="1878"/>
    <n v="15"/>
    <n v="0.007987220447284345"/>
    <n v="9.35"/>
    <n v="140.25"/>
    <n v="379"/>
    <n v="1"/>
    <n v="1"/>
    <n v="0.3700527704485488"/>
    <n v="2.702317290552585"/>
    <n v="0.06666666666666667"/>
    <n v="11"/>
    <s v="INR"/>
    <s v="India"/>
    <m/>
    <n v="1"/>
    <n v="-15.25"/>
    <s v="Losing"/>
    <n v="379"/>
    <n v="140"/>
    <n v="114"/>
    <n v="0.3298153034300791"/>
  </r>
  <r>
    <d v="2026-09-07T00:00:00"/>
    <x v="2"/>
    <s v="Face Care"/>
    <s v="Paused"/>
    <s v="AG | Clay Face Mask"/>
    <s v="Sponsored Products"/>
    <s v="clay face mask"/>
    <x v="1"/>
    <x v="198"/>
    <s v="SKN-012"/>
    <x v="0"/>
    <n v="306"/>
    <n v="4"/>
    <n v="0.0130718954248366"/>
    <n v="7.25"/>
    <n v="29"/>
    <n v="0"/>
    <n v="0"/>
    <n v="0"/>
    <s v=""/>
    <n v="0"/>
    <n v="0"/>
    <n v="8.5"/>
    <s v="INR"/>
    <s v="India"/>
    <s v="check main image"/>
    <n v="1"/>
    <n v="-29"/>
    <s v="No Sales"/>
    <n v="379"/>
    <n v="140"/>
    <n v="114"/>
    <n v="0.3298153034300791"/>
  </r>
  <r>
    <d v="2026-09-07T00:00:00"/>
    <x v="2"/>
    <s v="Face Care"/>
    <s v="Paused"/>
    <s v="AG | Aloe Vera Gel"/>
    <s v="Sponsored Products"/>
    <s v="aloe vera gel"/>
    <x v="1"/>
    <x v="336"/>
    <s v="SKN-013"/>
    <x v="1"/>
    <n v="406"/>
    <n v="0"/>
    <n v="0"/>
    <s v=""/>
    <n v="0"/>
    <n v="0"/>
    <n v="0"/>
    <n v="0"/>
    <s v=""/>
    <s v=""/>
    <s v=""/>
    <n v="5.5"/>
    <s v="INR"/>
    <s v="India"/>
    <m/>
    <n v="1"/>
    <n v="0"/>
    <s v="No Spend"/>
    <n v="249"/>
    <n v="100"/>
    <n v="112"/>
    <n v="0.1485943775100401"/>
  </r>
  <r>
    <d v="2026-09-07T00:00:00"/>
    <x v="2"/>
    <s v="Face Care"/>
    <s v="Paused"/>
    <s v="AG | Aloe Vera Gel"/>
    <s v="Sponsored Products"/>
    <s v="aloe vera gel"/>
    <x v="1"/>
    <x v="337"/>
    <s v="SKN-013"/>
    <x v="2"/>
    <n v="212"/>
    <n v="3"/>
    <n v="0.01415094339622642"/>
    <n v="5.09"/>
    <n v="15.27"/>
    <n v="0"/>
    <n v="0"/>
    <n v="0"/>
    <s v=""/>
    <n v="0"/>
    <n v="0"/>
    <n v="6.5"/>
    <s v="INR"/>
    <s v="India"/>
    <m/>
    <n v="1"/>
    <n v="-15.27"/>
    <s v="No Sales"/>
    <n v="249"/>
    <n v="100"/>
    <n v="112"/>
    <n v="0.1485943775100401"/>
  </r>
  <r>
    <d v="2026-09-07T00:00:00"/>
    <x v="2"/>
    <s v="Face Care"/>
    <s v="Paused"/>
    <s v="AG | Aloe Vera Gel"/>
    <s v="Sponsored Products"/>
    <s v="aloe vera gel"/>
    <x v="1"/>
    <x v="338"/>
    <s v="SKN-013"/>
    <x v="1"/>
    <n v="356"/>
    <n v="2"/>
    <n v="0.005617977528089887"/>
    <n v="2.77"/>
    <n v="5.54"/>
    <n v="249"/>
    <n v="1"/>
    <n v="1"/>
    <n v="0.02224899598393574"/>
    <n v="44.94584837545126"/>
    <n v="0.5"/>
    <n v="4.5"/>
    <s v="INR"/>
    <s v="India"/>
    <m/>
    <n v="1"/>
    <n v="31.46"/>
    <s v="Profitable"/>
    <n v="249"/>
    <n v="100"/>
    <n v="112"/>
    <n v="0.1485943775100401"/>
  </r>
  <r>
    <d v="2026-09-07T00:00:00"/>
    <x v="7"/>
    <s v="Brand"/>
    <s v="Enabled"/>
    <s v="AG | Vitamin C Serum"/>
    <s v="Sponsored Products"/>
    <s v="auralis naturals vitamin c serum"/>
    <x v="2"/>
    <x v="201"/>
    <s v="SKN-001"/>
    <x v="2"/>
    <n v="164"/>
    <n v="2"/>
    <n v="0.01219512195121951"/>
    <n v="5.69"/>
    <n v="11.38"/>
    <n v="0"/>
    <n v="0"/>
    <n v="0"/>
    <s v=""/>
    <n v="0"/>
    <n v="0"/>
    <n v="8"/>
    <s v="INR"/>
    <s v="India"/>
    <m/>
    <n v="1"/>
    <n v="-11.38"/>
    <s v="No Sales"/>
    <n v="599"/>
    <n v="216"/>
    <n v="144"/>
    <n v="0.3989983305509182"/>
  </r>
  <r>
    <d v="2026-09-07T00:00:00"/>
    <x v="7"/>
    <s v="Brand"/>
    <s v="Enabled"/>
    <s v="AG | Vitamin C Serum"/>
    <s v="Sponsored Products"/>
    <s v="auralis vitamin c serum"/>
    <x v="2"/>
    <x v="97"/>
    <s v="SKN-001"/>
    <x v="1"/>
    <n v="143"/>
    <n v="3"/>
    <n v="0.02097902097902098"/>
    <n v="5.78"/>
    <n v="17.34"/>
    <n v="0"/>
    <n v="0"/>
    <n v="0"/>
    <s v=""/>
    <n v="0"/>
    <n v="0"/>
    <n v="9"/>
    <s v="INR"/>
    <s v="India"/>
    <m/>
    <n v="1"/>
    <n v="-17.34"/>
    <s v="No Sales"/>
    <n v="599"/>
    <n v="216"/>
    <n v="144"/>
    <n v="0.3989983305509182"/>
  </r>
  <r>
    <d v="2026-09-07T00:00:00"/>
    <x v="7"/>
    <s v="Brand"/>
    <s v="Enabled"/>
    <s v="AG | Vitamin C Serum"/>
    <s v="Sponsored Products"/>
    <s v="auralis face serum"/>
    <x v="2"/>
    <x v="95"/>
    <s v="SKN-001"/>
    <x v="1"/>
    <n v="203"/>
    <n v="3"/>
    <n v="0.01477832512315271"/>
    <n v="5.33"/>
    <n v="15.99"/>
    <n v="0"/>
    <n v="0"/>
    <n v="0"/>
    <s v=""/>
    <n v="0"/>
    <n v="0"/>
    <n v="7.5"/>
    <s v="INR"/>
    <s v="India"/>
    <m/>
    <n v="1"/>
    <n v="-15.99"/>
    <s v="No Sales"/>
    <n v="599"/>
    <n v="216"/>
    <n v="144"/>
    <n v="0.3989983305509182"/>
  </r>
  <r>
    <d v="2026-09-07T00:00:00"/>
    <x v="7"/>
    <s v="Brand"/>
    <s v="Enabled"/>
    <s v="AG | Vitamin C Serum"/>
    <s v="Sponsored Products"/>
    <s v="auralis vit c face serum"/>
    <x v="2"/>
    <x v="96"/>
    <s v="SKN-001"/>
    <x v="1"/>
    <n v="138"/>
    <n v="5"/>
    <n v="0.03623188405797102"/>
    <n v="4.96"/>
    <n v="24.8"/>
    <n v="599"/>
    <n v="1"/>
    <n v="1"/>
    <n v="0.04140233722871452"/>
    <n v="24.15322580645161"/>
    <n v="0.2"/>
    <n v="6.5"/>
    <s v="INR"/>
    <s v="India"/>
    <m/>
    <n v="1"/>
    <n v="214.2"/>
    <s v="Profitable"/>
    <n v="599"/>
    <n v="216"/>
    <n v="144"/>
    <n v="0.3989983305509182"/>
  </r>
  <r>
    <d v="2026-09-07T00:00:00"/>
    <x v="7"/>
    <s v="Brand"/>
    <s v="Enabled"/>
    <s v="AG | Sunscreen Spf 50"/>
    <s v="Sponsored Products"/>
    <s v="auralis sunscreen"/>
    <x v="2"/>
    <x v="98"/>
    <s v="SKN-006"/>
    <x v="0"/>
    <n v="194"/>
    <n v="13"/>
    <n v="0.06701030927835051"/>
    <n v="4.02"/>
    <n v="52.26"/>
    <n v="0"/>
    <n v="0"/>
    <n v="0"/>
    <s v=""/>
    <n v="0"/>
    <n v="0"/>
    <n v="5"/>
    <s v="INR"/>
    <s v="India"/>
    <m/>
    <n v="1"/>
    <n v="-52.26"/>
    <s v="No Sales"/>
    <n v="449"/>
    <n v="162"/>
    <n v="130"/>
    <n v="0.3496659242761693"/>
  </r>
  <r>
    <d v="2026-09-07T00:00:00"/>
    <x v="7"/>
    <s v="Brand"/>
    <s v="Enabled"/>
    <s v="AG | Sunscreen Spf 50"/>
    <s v="Sponsored Products"/>
    <s v="auralis sunscreen spf 50"/>
    <x v="2"/>
    <x v="152"/>
    <s v="SKN-006"/>
    <x v="0"/>
    <n v="221"/>
    <n v="5"/>
    <n v="0.02262443438914027"/>
    <n v="5.08"/>
    <n v="25.4"/>
    <n v="449"/>
    <n v="1"/>
    <n v="1"/>
    <n v="0.05657015590200445"/>
    <n v="17.67716535433071"/>
    <n v="0.2"/>
    <n v="5.5"/>
    <s v="INR"/>
    <s v="India"/>
    <m/>
    <n v="1"/>
    <n v="131.6"/>
    <s v="Profitable"/>
    <n v="449"/>
    <n v="162"/>
    <n v="130"/>
    <n v="0.3496659242761693"/>
  </r>
  <r>
    <d v="2026-09-07T00:00:00"/>
    <x v="7"/>
    <s v="Brand"/>
    <s v="Enabled"/>
    <s v="AG | Sunscreen Spf 50"/>
    <s v="Sponsored Products"/>
    <s v="auralis naturals sunscreen spf 50"/>
    <x v="2"/>
    <x v="153"/>
    <s v="SKN-006"/>
    <x v="2"/>
    <n v="273"/>
    <n v="6"/>
    <n v="0.02197802197802198"/>
    <n v="4.7"/>
    <n v="28.2"/>
    <n v="0"/>
    <n v="0"/>
    <n v="0"/>
    <s v=""/>
    <n v="0"/>
    <n v="0"/>
    <n v="6"/>
    <s v="INR"/>
    <s v="India"/>
    <m/>
    <n v="1"/>
    <n v="-28.2"/>
    <s v="No Sales"/>
    <n v="449"/>
    <n v="162"/>
    <n v="130"/>
    <n v="0.3496659242761693"/>
  </r>
  <r>
    <d v="2026-09-07T00:00:00"/>
    <x v="7"/>
    <s v="Brand"/>
    <s v="Enabled"/>
    <s v="AG | Kumkumadi Oil"/>
    <s v="Sponsored Products"/>
    <s v="auralis face oil"/>
    <x v="2"/>
    <x v="102"/>
    <s v="SKN-024"/>
    <x v="1"/>
    <n v="196"/>
    <n v="4"/>
    <n v="0.02040816326530612"/>
    <n v="11.08"/>
    <n v="44.32"/>
    <n v="0"/>
    <n v="0"/>
    <n v="0"/>
    <s v=""/>
    <n v="0"/>
    <n v="0"/>
    <n v="16"/>
    <s v="INR"/>
    <s v="India"/>
    <m/>
    <n v="1"/>
    <s v=""/>
    <s v="Cost missing"/>
    <s v=""/>
    <s v=""/>
    <s v=""/>
    <s v=""/>
  </r>
  <r>
    <d v="2026-09-07T00:00:00"/>
    <x v="7"/>
    <s v="Brand"/>
    <s v="Enabled"/>
    <s v="AG | Kumkumadi Oil"/>
    <s v="Sponsored Products"/>
    <s v="auralis face oil for glowing skin"/>
    <x v="2"/>
    <x v="101"/>
    <s v="SKN-024"/>
    <x v="2"/>
    <n v="640"/>
    <n v="9"/>
    <n v="0.0140625"/>
    <n v="10.74"/>
    <n v="96.66"/>
    <n v="2598"/>
    <n v="1"/>
    <n v="2"/>
    <n v="0.03720554272517321"/>
    <n v="26.87771570453135"/>
    <n v="0.1111111111111111"/>
    <n v="16.5"/>
    <s v="INR"/>
    <s v="India"/>
    <m/>
    <n v="1"/>
    <s v=""/>
    <s v="Cost missing"/>
    <s v=""/>
    <s v=""/>
    <s v=""/>
    <s v=""/>
  </r>
  <r>
    <d v="2026-09-07T00:00:00"/>
    <x v="7"/>
    <s v="Brand"/>
    <s v="Enabled"/>
    <s v="AG | Kumkumadi Oil"/>
    <s v="Sponsored Products"/>
    <s v="auralis naturals kumkumadi oil"/>
    <x v="2"/>
    <x v="339"/>
    <s v="SKN-024"/>
    <x v="1"/>
    <n v="221"/>
    <n v="2"/>
    <n v="0.009049773755656109"/>
    <n v="8.109999999999999"/>
    <n v="16.22"/>
    <n v="0"/>
    <n v="0"/>
    <n v="0"/>
    <s v=""/>
    <n v="0"/>
    <n v="0"/>
    <n v="15.5"/>
    <s v="INR"/>
    <s v="India"/>
    <m/>
    <n v="1"/>
    <s v=""/>
    <s v="Cost missing"/>
    <s v=""/>
    <s v=""/>
    <s v=""/>
    <s v=""/>
  </r>
  <r>
    <d v="2026-09-07T00:00:00"/>
    <x v="7"/>
    <s v="Brand"/>
    <s v="Enabled"/>
    <s v="AG | Kumkumadi Oil"/>
    <s v="Sponsored Products"/>
    <s v="auralis kumkumadi oil"/>
    <x v="2"/>
    <x v="340"/>
    <s v="SKN-024"/>
    <x v="0"/>
    <n v="72"/>
    <n v="2"/>
    <n v="0.02777777777777778"/>
    <n v="21.5"/>
    <n v="43"/>
    <n v="0"/>
    <n v="0"/>
    <n v="0"/>
    <s v=""/>
    <n v="0"/>
    <n v="0"/>
    <n v="21.5"/>
    <s v="INR"/>
    <s v="India"/>
    <m/>
    <n v="1"/>
    <s v=""/>
    <s v="Cost missing"/>
    <s v=""/>
    <s v=""/>
    <s v=""/>
    <s v=""/>
  </r>
  <r>
    <d v="2026-09-08T00:00:00"/>
    <x v="0"/>
    <s v="Face Care"/>
    <s v="Enabled"/>
    <s v="AG | Niacinamide Serum"/>
    <s v="Sponsored Products"/>
    <s v="substitutes"/>
    <x v="0"/>
    <x v="31"/>
    <s v="SKN-002"/>
    <x v="0"/>
    <n v="172"/>
    <n v="0"/>
    <n v="0"/>
    <s v=""/>
    <n v="0"/>
    <n v="0"/>
    <n v="0"/>
    <n v="0"/>
    <s v=""/>
    <s v=""/>
    <s v=""/>
    <n v="12"/>
    <s v="INR"/>
    <s v="India"/>
    <m/>
    <n v="2"/>
    <n v="0"/>
    <s v="No Spend"/>
    <n v="549"/>
    <n v="192"/>
    <n v="139"/>
    <n v="0.3970856102003643"/>
  </r>
  <r>
    <d v="2026-09-08T00:00:00"/>
    <x v="0"/>
    <s v="Face Care"/>
    <s v="Enabled"/>
    <s v="AG | Gel Moisturizer"/>
    <s v="Sponsored Products"/>
    <s v="close-match"/>
    <x v="0"/>
    <x v="314"/>
    <s v="SKN-005"/>
    <x v="0"/>
    <n v="111"/>
    <n v="0"/>
    <n v="0"/>
    <s v=""/>
    <n v="0"/>
    <n v="0"/>
    <n v="0"/>
    <n v="0"/>
    <s v=""/>
    <s v=""/>
    <s v=""/>
    <n v="9"/>
    <s v="INR"/>
    <s v="India"/>
    <m/>
    <n v="2"/>
    <n v="0"/>
    <s v="No Spend"/>
    <n v="399"/>
    <n v="148"/>
    <n v="126"/>
    <n v="0.3132832080200501"/>
  </r>
  <r>
    <d v="2026-09-08T00:00:00"/>
    <x v="0"/>
    <s v="Face Care"/>
    <s v="Enabled"/>
    <s v="AG | Gel Moisturizer"/>
    <s v="Sponsored Products"/>
    <s v="loose-match"/>
    <x v="0"/>
    <x v="313"/>
    <s v="SKN-005"/>
    <x v="2"/>
    <n v="196"/>
    <n v="1"/>
    <n v="0.00510204081632653"/>
    <n v="7.17"/>
    <n v="7.17"/>
    <n v="0"/>
    <n v="0"/>
    <n v="0"/>
    <s v=""/>
    <n v="0"/>
    <n v="0"/>
    <n v="11"/>
    <s v="INR"/>
    <s v="India"/>
    <m/>
    <n v="2"/>
    <n v="-7.17"/>
    <s v="No Sales"/>
    <n v="399"/>
    <n v="148"/>
    <n v="126"/>
    <n v="0.3132832080200501"/>
  </r>
  <r>
    <d v="2026-09-17T00:00:00"/>
    <x v="3"/>
    <s v="Face Care"/>
    <s v="Enabled"/>
    <s v="AG | Hyaluronic Acid Serum"/>
    <s v="Sponsored Products"/>
    <s v="hyaluronic acid serum"/>
    <x v="2"/>
    <x v="35"/>
    <s v="SKN-003"/>
    <x v="1"/>
    <n v="2848"/>
    <n v="28"/>
    <n v="0.009831460674157303"/>
    <n v="0"/>
    <n v="0"/>
    <n v="1947"/>
    <n v="3"/>
    <n v="3"/>
    <n v="0"/>
    <s v=""/>
    <n v="0.1071428571428571"/>
    <n v="19.5"/>
    <s v="INR"/>
    <s v="India"/>
    <m/>
    <n v="3"/>
    <n v="801"/>
    <s v="No Spend"/>
    <n v="649"/>
    <n v="234"/>
    <n v="148"/>
    <n v="0.4114021571648691"/>
  </r>
  <r>
    <d v="2026-09-08T00:00:00"/>
    <x v="0"/>
    <s v="Face Care"/>
    <s v="Enabled"/>
    <s v="AG | Gel Moisturizer"/>
    <s v="Sponsored Products"/>
    <s v="substitutes"/>
    <x v="0"/>
    <x v="341"/>
    <s v="SKN-005"/>
    <x v="1"/>
    <n v="269"/>
    <n v="1"/>
    <n v="0.003717472118959108"/>
    <n v="5.97"/>
    <n v="5.97"/>
    <n v="0"/>
    <n v="0"/>
    <n v="0"/>
    <s v=""/>
    <n v="0"/>
    <n v="0"/>
    <n v="9"/>
    <s v="INR"/>
    <s v="India"/>
    <m/>
    <n v="2"/>
    <n v="-5.97"/>
    <s v="No Sales"/>
    <n v="399"/>
    <n v="148"/>
    <n v="126"/>
    <n v="0.3132832080200501"/>
  </r>
  <r>
    <d v="2026-09-08T00:00:00"/>
    <x v="0"/>
    <s v="Face Care"/>
    <s v="Enabled"/>
    <s v="AG | Gel Moisturizer"/>
    <s v="Sponsored Products"/>
    <s v="loose-match"/>
    <x v="0"/>
    <x v="342"/>
    <s v="SKN-005"/>
    <x v="2"/>
    <n v="158"/>
    <n v="0"/>
    <n v="0"/>
    <s v=""/>
    <n v="0"/>
    <n v="0"/>
    <n v="0"/>
    <n v="0"/>
    <s v=""/>
    <s v=""/>
    <s v=""/>
    <n v="8.5"/>
    <s v="INR"/>
    <s v="India"/>
    <m/>
    <n v="2"/>
    <n v="0"/>
    <s v="No Spend"/>
    <n v="399"/>
    <n v="148"/>
    <n v="126"/>
    <n v="0.3132832080200501"/>
  </r>
  <r>
    <d v="2026-09-08T00:00:00"/>
    <x v="0"/>
    <s v="Face Care"/>
    <s v="Enabled"/>
    <s v="AG | Sunscreen Spf 50"/>
    <s v="Sponsored Products"/>
    <s v="close-match"/>
    <x v="0"/>
    <x v="39"/>
    <s v="SKN-006"/>
    <x v="2"/>
    <n v="856"/>
    <n v="4"/>
    <n v="0.004672897196261682"/>
    <n v="9.460000000000001"/>
    <n v="37.84"/>
    <n v="0"/>
    <n v="0"/>
    <n v="0"/>
    <s v=""/>
    <n v="0"/>
    <n v="0"/>
    <n v="12"/>
    <s v="INR"/>
    <s v="India"/>
    <m/>
    <n v="2"/>
    <n v="-37.84"/>
    <s v="No Sales"/>
    <n v="449"/>
    <n v="162"/>
    <n v="130"/>
    <n v="0.3496659242761693"/>
  </r>
  <r>
    <d v="2026-09-08T00:00:00"/>
    <x v="0"/>
    <s v="Face Care"/>
    <s v="Enabled"/>
    <s v="AG | Sunscreen Spf 50"/>
    <s v="Sponsored Products"/>
    <s v="loose-match"/>
    <x v="0"/>
    <x v="209"/>
    <s v="SKN-006"/>
    <x v="1"/>
    <n v="299"/>
    <n v="2"/>
    <n v="0.006688963210702341"/>
    <n v="4.29"/>
    <n v="8.58"/>
    <n v="0"/>
    <n v="0"/>
    <n v="0"/>
    <s v=""/>
    <n v="0"/>
    <n v="0"/>
    <n v="8"/>
    <s v="INR"/>
    <s v="India"/>
    <m/>
    <n v="2"/>
    <n v="-8.58"/>
    <s v="No Sales"/>
    <n v="449"/>
    <n v="162"/>
    <n v="130"/>
    <n v="0.3496659242761693"/>
  </r>
  <r>
    <d v="2026-09-08T00:00:00"/>
    <x v="0"/>
    <s v="Face Care"/>
    <s v="Enabled"/>
    <s v="AG | Face Wash"/>
    <s v="Sponsored Products"/>
    <s v="loose-match"/>
    <x v="0"/>
    <x v="119"/>
    <s v="SKN-008"/>
    <x v="0"/>
    <n v="368"/>
    <n v="3"/>
    <n v="0.008152173913043478"/>
    <n v="6"/>
    <n v="18"/>
    <n v="0"/>
    <n v="0"/>
    <n v="0"/>
    <s v=""/>
    <n v="0"/>
    <n v="0"/>
    <n v="6"/>
    <s v="INR"/>
    <s v="India"/>
    <m/>
    <n v="2"/>
    <n v="-18"/>
    <s v="No Sales"/>
    <n v="299"/>
    <n v="114"/>
    <n v="107"/>
    <n v="0.2608695652173913"/>
  </r>
  <r>
    <d v="2026-09-08T00:00:00"/>
    <x v="0"/>
    <s v="Face Care"/>
    <s v="Enabled"/>
    <s v="AG | Face Wash"/>
    <s v="Sponsored Products"/>
    <s v="close-match"/>
    <x v="0"/>
    <x v="343"/>
    <s v="SKN-008"/>
    <x v="2"/>
    <n v="288"/>
    <n v="6"/>
    <n v="0.02083333333333333"/>
    <n v="6.100000000000001"/>
    <n v="36.6"/>
    <n v="0"/>
    <n v="0"/>
    <n v="0"/>
    <s v=""/>
    <n v="0"/>
    <n v="0"/>
    <n v="9"/>
    <s v="INR"/>
    <s v="India"/>
    <m/>
    <n v="2"/>
    <n v="-36.6"/>
    <s v="No Sales"/>
    <n v="299"/>
    <n v="114"/>
    <n v="107"/>
    <n v="0.2608695652173913"/>
  </r>
  <r>
    <d v="2026-09-08T00:00:00"/>
    <x v="0"/>
    <s v="Face Care"/>
    <s v="Enabled"/>
    <s v="AG | Face Wash"/>
    <s v="Sponsored Products"/>
    <s v="substitutes"/>
    <x v="0"/>
    <x v="344"/>
    <s v="SKN-008"/>
    <x v="1"/>
    <n v="215"/>
    <n v="2"/>
    <n v="0.009302325581395349"/>
    <n v="4.13"/>
    <n v="8.26"/>
    <n v="0"/>
    <n v="0"/>
    <n v="0"/>
    <s v=""/>
    <n v="0"/>
    <n v="0"/>
    <n v="5.5"/>
    <s v="INR"/>
    <s v="India"/>
    <m/>
    <n v="2"/>
    <n v="-8.26"/>
    <s v="No Sales"/>
    <n v="299"/>
    <n v="114"/>
    <n v="107"/>
    <n v="0.2608695652173913"/>
  </r>
  <r>
    <d v="2026-09-08T00:00:00"/>
    <x v="0"/>
    <s v="Face Care"/>
    <s v="Enabled"/>
    <s v="AG | Rose Water Toner"/>
    <s v="Sponsored Products"/>
    <s v="loose-match"/>
    <x v="0"/>
    <x v="125"/>
    <s v="SKN-010"/>
    <x v="0"/>
    <n v="183"/>
    <n v="0"/>
    <n v="0"/>
    <s v=""/>
    <n v="0"/>
    <n v="0"/>
    <n v="0"/>
    <n v="0"/>
    <s v=""/>
    <s v=""/>
    <s v=""/>
    <n v="6.5"/>
    <s v="INR"/>
    <s v="India"/>
    <m/>
    <n v="2"/>
    <n v="0"/>
    <s v="No Spend"/>
    <n v="249"/>
    <n v="100"/>
    <n v="102"/>
    <n v="0.1887550200803213"/>
  </r>
  <r>
    <d v="2026-09-08T00:00:00"/>
    <x v="1"/>
    <s v="Body &amp; Hair"/>
    <s v="Enabled"/>
    <s v="AG | Body Lotion"/>
    <s v="Sponsored Products"/>
    <s v="loose-match"/>
    <x v="0"/>
    <x v="138"/>
    <s v="SKN-017"/>
    <x v="1"/>
    <n v="1048"/>
    <n v="14"/>
    <n v="0.0133587786259542"/>
    <n v="6.42"/>
    <n v="89.88"/>
    <n v="0"/>
    <n v="0"/>
    <n v="0"/>
    <s v=""/>
    <n v="0"/>
    <n v="0"/>
    <n v="9"/>
    <s v="INR"/>
    <s v="India"/>
    <m/>
    <n v="2"/>
    <n v="-89.88"/>
    <s v="No Sales"/>
    <n v="449"/>
    <n v="166"/>
    <n v="140"/>
    <n v="0.3184855233853007"/>
  </r>
  <r>
    <d v="2026-09-08T00:00:00"/>
    <x v="1"/>
    <s v="Body &amp; Hair"/>
    <s v="Enabled"/>
    <s v="AG | Body Lotion"/>
    <s v="Sponsored Products"/>
    <s v="loose-match"/>
    <x v="0"/>
    <x v="345"/>
    <s v="SKN-017"/>
    <x v="0"/>
    <n v="172"/>
    <n v="3"/>
    <n v="0.01744186046511628"/>
    <n v="12"/>
    <n v="36"/>
    <n v="0"/>
    <n v="0"/>
    <n v="0"/>
    <s v=""/>
    <n v="0"/>
    <n v="0"/>
    <n v="12"/>
    <s v="INR"/>
    <s v="India"/>
    <m/>
    <n v="2"/>
    <n v="-36"/>
    <s v="No Sales"/>
    <n v="449"/>
    <n v="166"/>
    <n v="140"/>
    <n v="0.3184855233853007"/>
  </r>
  <r>
    <d v="2026-09-08T00:00:00"/>
    <x v="1"/>
    <s v="Body &amp; Hair"/>
    <s v="Enabled"/>
    <s v="AG | Body Lotion"/>
    <s v="Sponsored Products"/>
    <s v="loose-match"/>
    <x v="0"/>
    <x v="136"/>
    <s v="SKN-017"/>
    <x v="0"/>
    <n v="2813"/>
    <n v="51"/>
    <n v="0.01813011020263064"/>
    <n v="14"/>
    <n v="714"/>
    <n v="1796"/>
    <n v="3"/>
    <n v="4"/>
    <n v="0.3975501113585746"/>
    <n v="2.515406162464986"/>
    <n v="0.05882352941176471"/>
    <n v="14"/>
    <s v="INR"/>
    <s v="India"/>
    <m/>
    <n v="2"/>
    <n v="-142"/>
    <s v="Losing"/>
    <n v="449"/>
    <n v="166"/>
    <n v="140"/>
    <n v="0.3184855233853007"/>
  </r>
  <r>
    <d v="2026-09-08T00:00:00"/>
    <x v="1"/>
    <s v="Body &amp; Hair"/>
    <s v="Enabled"/>
    <s v="AG | Body Lotion"/>
    <s v="Sponsored Products"/>
    <s v="complements"/>
    <x v="0"/>
    <x v="346"/>
    <s v="SKN-017"/>
    <x v="2"/>
    <n v="1551"/>
    <n v="7"/>
    <n v="0.004513217279174726"/>
    <n v="8.879999999999999"/>
    <n v="62.16"/>
    <n v="0"/>
    <n v="0"/>
    <n v="0"/>
    <s v=""/>
    <n v="0"/>
    <n v="0"/>
    <n v="10.5"/>
    <s v="INR"/>
    <s v="India"/>
    <m/>
    <n v="2"/>
    <n v="-62.16"/>
    <s v="No Sales"/>
    <n v="449"/>
    <n v="166"/>
    <n v="140"/>
    <n v="0.3184855233853007"/>
  </r>
  <r>
    <d v="2026-09-08T00:00:00"/>
    <x v="1"/>
    <s v="Body &amp; Hair"/>
    <s v="Enabled"/>
    <s v="AG | Body Lotion"/>
    <s v="Sponsored Products"/>
    <s v="close-match"/>
    <x v="0"/>
    <x v="288"/>
    <s v="SKN-017"/>
    <x v="2"/>
    <n v="503"/>
    <n v="2"/>
    <n v="0.003976143141153081"/>
    <n v="7.55"/>
    <n v="15.1"/>
    <n v="0"/>
    <n v="0"/>
    <n v="0"/>
    <s v=""/>
    <n v="0"/>
    <n v="0"/>
    <n v="9"/>
    <s v="INR"/>
    <s v="India"/>
    <m/>
    <n v="2"/>
    <n v="-15.1"/>
    <s v="No Sales"/>
    <n v="449"/>
    <n v="166"/>
    <n v="140"/>
    <n v="0.3184855233853007"/>
  </r>
  <r>
    <d v="2026-09-08T00:00:00"/>
    <x v="1"/>
    <s v="Body &amp; Hair"/>
    <s v="Enabled"/>
    <s v="AG | Body Wash"/>
    <s v="Sponsored Products"/>
    <s v="close-match"/>
    <x v="0"/>
    <x v="140"/>
    <s v="SKN-018"/>
    <x v="0"/>
    <n v="143"/>
    <n v="4"/>
    <n v="0.02797202797202797"/>
    <n v="10.5"/>
    <n v="42"/>
    <n v="0"/>
    <n v="0"/>
    <n v="0"/>
    <s v=""/>
    <n v="0"/>
    <n v="0"/>
    <n v="10.5"/>
    <s v="INR"/>
    <s v="India"/>
    <m/>
    <n v="2"/>
    <n v="-42"/>
    <s v="No Sales"/>
    <n v="349"/>
    <n v="133"/>
    <n v="121"/>
    <n v="0.2722063037249284"/>
  </r>
  <r>
    <d v="2026-09-08T00:00:00"/>
    <x v="1"/>
    <s v="Body &amp; Hair"/>
    <s v="Enabled"/>
    <s v="AG | Body Wash"/>
    <s v="Sponsored Products"/>
    <s v="complements"/>
    <x v="0"/>
    <x v="258"/>
    <s v="SKN-018"/>
    <x v="2"/>
    <n v="373"/>
    <n v="4"/>
    <n v="0.01072386058981233"/>
    <n v="5.75"/>
    <n v="23"/>
    <n v="0"/>
    <n v="0"/>
    <n v="0"/>
    <s v=""/>
    <n v="0"/>
    <n v="0"/>
    <n v="7"/>
    <s v="INR"/>
    <s v="India"/>
    <m/>
    <n v="2"/>
    <n v="-23"/>
    <s v="No Sales"/>
    <n v="349"/>
    <n v="133"/>
    <n v="121"/>
    <n v="0.2722063037249284"/>
  </r>
  <r>
    <d v="2026-09-08T00:00:00"/>
    <x v="1"/>
    <s v="Body &amp; Hair"/>
    <s v="Enabled"/>
    <s v="AG | Onion Hair Oil"/>
    <s v="Sponsored Products"/>
    <s v="loose-match"/>
    <x v="0"/>
    <x v="18"/>
    <s v="SKN-021"/>
    <x v="1"/>
    <n v="1572"/>
    <n v="8"/>
    <n v="0.005089058524173028"/>
    <n v="6.79"/>
    <n v="54.32"/>
    <n v="0"/>
    <n v="0"/>
    <n v="0"/>
    <s v=""/>
    <n v="0"/>
    <n v="0"/>
    <n v="9.5"/>
    <s v="INR"/>
    <s v="India"/>
    <m/>
    <n v="2"/>
    <n v="-54.32"/>
    <s v="No Sales"/>
    <n v="399"/>
    <n v="148"/>
    <n v="126"/>
    <n v="0.3132832080200501"/>
  </r>
  <r>
    <d v="2026-09-08T00:00:00"/>
    <x v="1"/>
    <s v="Body &amp; Hair"/>
    <s v="Enabled"/>
    <s v="AG | Onion Hair Oil"/>
    <s v="Sponsored Products"/>
    <s v="close-match"/>
    <x v="0"/>
    <x v="215"/>
    <s v="SKN-021"/>
    <x v="2"/>
    <n v="1460"/>
    <n v="11"/>
    <n v="0.007534246575342466"/>
    <n v="5.71"/>
    <n v="62.81"/>
    <n v="399"/>
    <n v="1"/>
    <n v="1"/>
    <n v="0.1574185463659148"/>
    <n v="6.352491641458366"/>
    <n v="0.09090909090909091"/>
    <n v="9"/>
    <s v="INR"/>
    <s v="India"/>
    <m/>
    <n v="2"/>
    <n v="62.19"/>
    <s v="Profitable"/>
    <n v="399"/>
    <n v="148"/>
    <n v="126"/>
    <n v="0.3132832080200501"/>
  </r>
  <r>
    <d v="2026-09-08T00:00:00"/>
    <x v="1"/>
    <s v="Body &amp; Hair"/>
    <s v="Enabled"/>
    <s v="AG | Onion Hair Oil"/>
    <s v="Sponsored Products"/>
    <s v="close-match"/>
    <x v="0"/>
    <x v="242"/>
    <s v="SKN-021"/>
    <x v="2"/>
    <n v="555"/>
    <n v="4"/>
    <n v="0.007207207207207207"/>
    <n v="8.5"/>
    <n v="34"/>
    <n v="0"/>
    <n v="0"/>
    <n v="0"/>
    <s v=""/>
    <n v="0"/>
    <n v="0"/>
    <n v="10"/>
    <s v="INR"/>
    <s v="India"/>
    <m/>
    <n v="2"/>
    <n v="-34"/>
    <s v="No Sales"/>
    <n v="399"/>
    <n v="148"/>
    <n v="126"/>
    <n v="0.3132832080200501"/>
  </r>
  <r>
    <d v="2026-09-08T00:00:00"/>
    <x v="1"/>
    <s v="Body &amp; Hair"/>
    <s v="Enabled"/>
    <s v="AG | Onion Hair Oil"/>
    <s v="Sponsored Products"/>
    <s v="close-match"/>
    <x v="0"/>
    <x v="347"/>
    <s v="SKN-021"/>
    <x v="0"/>
    <n v="131"/>
    <n v="1"/>
    <n v="0.007633587786259542"/>
    <n v="11.5"/>
    <n v="11.5"/>
    <n v="0"/>
    <n v="0"/>
    <n v="0"/>
    <s v=""/>
    <n v="0"/>
    <n v="0"/>
    <n v="11.5"/>
    <s v="INR"/>
    <s v="India"/>
    <m/>
    <n v="2"/>
    <n v="-11.5"/>
    <s v="No Sales"/>
    <n v="399"/>
    <n v="148"/>
    <n v="126"/>
    <n v="0.3132832080200501"/>
  </r>
  <r>
    <d v="2026-09-08T00:00:00"/>
    <x v="1"/>
    <s v="Body &amp; Hair"/>
    <s v="Enabled"/>
    <s v="AG | Onion Hair Oil"/>
    <s v="Sponsored Products"/>
    <s v="loose-match"/>
    <x v="0"/>
    <x v="183"/>
    <s v="SKN-021"/>
    <x v="2"/>
    <n v="163"/>
    <n v="0"/>
    <n v="0"/>
    <s v=""/>
    <n v="0"/>
    <n v="0"/>
    <n v="0"/>
    <n v="0"/>
    <s v=""/>
    <s v=""/>
    <s v=""/>
    <n v="11"/>
    <s v="INR"/>
    <s v="India"/>
    <m/>
    <n v="2"/>
    <n v="0"/>
    <s v="No Spend"/>
    <n v="399"/>
    <n v="148"/>
    <n v="126"/>
    <n v="0.3132832080200501"/>
  </r>
  <r>
    <d v="2026-09-08T00:00:00"/>
    <x v="1"/>
    <s v="Body &amp; Hair"/>
    <s v="Enabled"/>
    <s v="AG | Onion Hair Oil"/>
    <s v="Sponsored Products"/>
    <s v="loose-match"/>
    <x v="0"/>
    <x v="348"/>
    <s v="SKN-021"/>
    <x v="0"/>
    <n v="109"/>
    <n v="0"/>
    <n v="0"/>
    <s v=""/>
    <n v="0"/>
    <n v="0"/>
    <n v="0"/>
    <n v="0"/>
    <s v=""/>
    <s v=""/>
    <s v=""/>
    <n v="12.5"/>
    <s v="INR"/>
    <s v="India"/>
    <m/>
    <n v="2"/>
    <n v="0"/>
    <s v="No Spend"/>
    <n v="399"/>
    <n v="148"/>
    <n v="126"/>
    <n v="0.3132832080200501"/>
  </r>
  <r>
    <d v="2026-09-08T00:00:00"/>
    <x v="1"/>
    <s v="Body &amp; Hair"/>
    <s v="Enabled"/>
    <s v="AG | Onion Hair Oil"/>
    <s v="Sponsored Products"/>
    <s v="substitutes"/>
    <x v="0"/>
    <x v="55"/>
    <s v="SKN-021"/>
    <x v="1"/>
    <n v="382"/>
    <n v="2"/>
    <n v="0.005235602094240838"/>
    <n v="8.050000000000001"/>
    <n v="16.1"/>
    <n v="0"/>
    <n v="0"/>
    <n v="0"/>
    <s v=""/>
    <n v="0"/>
    <n v="0"/>
    <n v="10"/>
    <s v="INR"/>
    <s v="India"/>
    <m/>
    <n v="2"/>
    <n v="-16.1"/>
    <s v="No Sales"/>
    <n v="399"/>
    <n v="148"/>
    <n v="126"/>
    <n v="0.3132832080200501"/>
  </r>
  <r>
    <d v="2026-09-08T00:00:00"/>
    <x v="1"/>
    <s v="Body &amp; Hair"/>
    <s v="Enabled"/>
    <s v="AG | Anti Dandruff Shampoo"/>
    <s v="Sponsored Products"/>
    <s v="loose-match"/>
    <x v="0"/>
    <x v="59"/>
    <s v="SKN-022"/>
    <x v="0"/>
    <n v="801"/>
    <n v="6"/>
    <n v="0.00749063670411985"/>
    <n v="10.17"/>
    <n v="61.02"/>
    <n v="0"/>
    <n v="0"/>
    <n v="0"/>
    <s v=""/>
    <n v="0"/>
    <n v="0"/>
    <n v="11.5"/>
    <s v="INR"/>
    <s v="India"/>
    <m/>
    <n v="2"/>
    <n v="-61.02"/>
    <s v="No Sales"/>
    <n v="429"/>
    <n v="159"/>
    <n v="139"/>
    <n v="0.3053613053613053"/>
  </r>
  <r>
    <d v="2026-09-22T00:00:00"/>
    <x v="12"/>
    <s v="Face Care"/>
    <s v="Enabled"/>
    <s v="AG | Under Eye Cream"/>
    <s v="Sponsored Products"/>
    <s v="eye cream for night use"/>
    <x v="2"/>
    <x v="250"/>
    <s v="SKN-011"/>
    <x v="2"/>
    <n v="567"/>
    <n v="4"/>
    <n v="0.007054673721340388"/>
    <n v="13.35"/>
    <n v="53.4"/>
    <n v="499"/>
    <n v="1"/>
    <n v="1"/>
    <n v="0.1070140280561122"/>
    <n v="9.344569288389513"/>
    <n v="0.25"/>
    <n v="19"/>
    <s v="INR"/>
    <s v="India"/>
    <m/>
    <n v="4"/>
    <n v="140.6"/>
    <s v="Profitable"/>
    <n v="499"/>
    <n v="180"/>
    <n v="125"/>
    <n v="0.3887775551102204"/>
  </r>
  <r>
    <d v="2026-09-08T00:00:00"/>
    <x v="1"/>
    <s v="Body &amp; Hair"/>
    <s v="Enabled"/>
    <s v="AG | Anti Dandruff Shampoo"/>
    <s v="Sponsored Products"/>
    <s v="close-match"/>
    <x v="0"/>
    <x v="185"/>
    <s v="SKN-022"/>
    <x v="2"/>
    <n v="706"/>
    <n v="7"/>
    <n v="0.009915014164305949"/>
    <n v="6.75"/>
    <n v="47.25"/>
    <n v="0"/>
    <n v="0"/>
    <n v="0"/>
    <s v=""/>
    <n v="0"/>
    <n v="0"/>
    <n v="11"/>
    <s v="INR"/>
    <s v="India"/>
    <m/>
    <n v="2"/>
    <n v="-47.25"/>
    <s v="No Sales"/>
    <n v="429"/>
    <n v="159"/>
    <n v="139"/>
    <n v="0.3053613053613053"/>
  </r>
  <r>
    <d v="2026-09-08T00:00:00"/>
    <x v="1"/>
    <s v="Body &amp; Hair"/>
    <s v="Enabled"/>
    <s v="AG | Anti Dandruff Shampoo"/>
    <s v="Sponsored Products"/>
    <s v="loose-match"/>
    <x v="0"/>
    <x v="187"/>
    <s v="SKN-022"/>
    <x v="2"/>
    <n v="664"/>
    <n v="4"/>
    <n v="0.006024096385542169"/>
    <n v="4.4"/>
    <n v="17.6"/>
    <n v="0"/>
    <n v="0"/>
    <n v="0"/>
    <s v=""/>
    <n v="0"/>
    <n v="0"/>
    <n v="7.5"/>
    <s v="INR"/>
    <s v="India"/>
    <m/>
    <n v="2"/>
    <n v="-17.6"/>
    <s v="No Sales"/>
    <n v="429"/>
    <n v="159"/>
    <n v="139"/>
    <n v="0.3053613053613053"/>
  </r>
  <r>
    <d v="2026-09-08T00:00:00"/>
    <x v="3"/>
    <s v="Face Care"/>
    <s v="Enabled"/>
    <s v="AG | Vitamin C Serum"/>
    <s v="Sponsored Products"/>
    <s v="vit c face serum for sensitive skin"/>
    <x v="2"/>
    <x v="170"/>
    <s v="SKN-001"/>
    <x v="2"/>
    <n v="1035"/>
    <n v="2"/>
    <n v="0.001932367149758454"/>
    <n v="13.67"/>
    <n v="27.34"/>
    <n v="0"/>
    <n v="0"/>
    <n v="0"/>
    <s v=""/>
    <n v="0"/>
    <n v="0"/>
    <n v="20"/>
    <s v="INR"/>
    <s v="India"/>
    <m/>
    <n v="2"/>
    <n v="-27.34"/>
    <s v="No Sales"/>
    <n v="599"/>
    <n v="216"/>
    <n v="144"/>
    <n v="0.3989983305509182"/>
  </r>
  <r>
    <d v="2026-09-08T00:00:00"/>
    <x v="3"/>
    <s v="Face Care"/>
    <s v="Enabled"/>
    <s v="AG | Vitamin C Serum"/>
    <s v="Sponsored Products"/>
    <s v="vit c face serum"/>
    <x v="2"/>
    <x v="24"/>
    <s v="SKN-001"/>
    <x v="2"/>
    <n v="901"/>
    <n v="11"/>
    <n v="0.01220865704772475"/>
    <n v="11.5"/>
    <n v="126.5"/>
    <n v="599"/>
    <n v="1"/>
    <n v="1"/>
    <n v="0.2111853088480801"/>
    <n v="4.735177865612648"/>
    <n v="0.09090909090909091"/>
    <n v="14"/>
    <s v="INR"/>
    <s v="India"/>
    <m/>
    <n v="2"/>
    <n v="112.5"/>
    <s v="Profitable"/>
    <n v="599"/>
    <n v="216"/>
    <n v="144"/>
    <n v="0.3989983305509182"/>
  </r>
  <r>
    <d v="2026-09-08T00:00:00"/>
    <x v="3"/>
    <s v="Face Care"/>
    <s v="Enabled"/>
    <s v="AG | Niacinamide Serum"/>
    <s v="Sponsored Products"/>
    <s v="10% niacinamide face serum"/>
    <x v="2"/>
    <x v="113"/>
    <s v="SKN-002"/>
    <x v="0"/>
    <n v="303"/>
    <n v="5"/>
    <n v="0.0165016501650165"/>
    <n v="16.73"/>
    <n v="83.65000000000001"/>
    <n v="2196"/>
    <n v="2"/>
    <n v="4"/>
    <n v="0.03809198542805101"/>
    <n v="26.252241482367"/>
    <n v="0.4"/>
    <n v="20"/>
    <s v="INR"/>
    <s v="India"/>
    <m/>
    <n v="2"/>
    <n v="788.35"/>
    <s v="Profitable"/>
    <n v="549"/>
    <n v="192"/>
    <n v="139"/>
    <n v="0.3970856102003643"/>
  </r>
  <r>
    <d v="2026-09-08T00:00:00"/>
    <x v="3"/>
    <s v="Face Care"/>
    <s v="Enabled"/>
    <s v="AG | Niacinamide Serum"/>
    <s v="Sponsored Products"/>
    <s v="niacinamide serum"/>
    <x v="2"/>
    <x v="27"/>
    <s v="SKN-002"/>
    <x v="2"/>
    <n v="1293"/>
    <n v="12"/>
    <n v="0.009280742459396751"/>
    <n v="10.55"/>
    <n v="126.6"/>
    <n v="0"/>
    <n v="0"/>
    <n v="0"/>
    <s v=""/>
    <n v="0"/>
    <n v="0"/>
    <n v="15"/>
    <s v="INR"/>
    <s v="India"/>
    <m/>
    <n v="2"/>
    <n v="-126.6"/>
    <s v="No Sales"/>
    <n v="549"/>
    <n v="192"/>
    <n v="139"/>
    <n v="0.3970856102003643"/>
  </r>
  <r>
    <d v="2026-09-08T00:00:00"/>
    <x v="3"/>
    <s v="Face Care"/>
    <s v="Enabled"/>
    <s v="AG | Niacinamide Serum"/>
    <s v="Sponsored Products"/>
    <s v="niacinamide 10% serum"/>
    <x v="2"/>
    <x v="3"/>
    <s v="SKN-002"/>
    <x v="1"/>
    <n v="1121"/>
    <n v="5"/>
    <n v="0.004460303300624443"/>
    <n v="9.59"/>
    <n v="47.95"/>
    <n v="0"/>
    <n v="0"/>
    <n v="0"/>
    <s v=""/>
    <n v="0"/>
    <n v="0"/>
    <n v="15"/>
    <s v="INR"/>
    <s v="India"/>
    <m/>
    <n v="2"/>
    <n v="-47.95"/>
    <s v="No Sales"/>
    <n v="549"/>
    <n v="192"/>
    <n v="139"/>
    <n v="0.3970856102003643"/>
  </r>
  <r>
    <d v="2026-09-08T00:00:00"/>
    <x v="3"/>
    <s v="Face Care"/>
    <s v="Enabled"/>
    <s v="AG | Niacinamide Serum"/>
    <s v="Sponsored Products"/>
    <s v="niacinamide 10% serum under 300"/>
    <x v="2"/>
    <x v="26"/>
    <s v="SKN-002"/>
    <x v="2"/>
    <n v="414"/>
    <n v="3"/>
    <n v="0.007246376811594203"/>
    <n v="10.03"/>
    <n v="30.09"/>
    <n v="1098"/>
    <n v="2"/>
    <n v="2"/>
    <n v="0.02740437158469945"/>
    <n v="36.49052841475573"/>
    <n v="0.6666666666666666"/>
    <n v="13"/>
    <s v="INR"/>
    <s v="India"/>
    <m/>
    <n v="2"/>
    <n v="405.91"/>
    <s v="Profitable"/>
    <n v="549"/>
    <n v="192"/>
    <n v="139"/>
    <n v="0.3970856102003643"/>
  </r>
  <r>
    <d v="2026-09-08T00:00:00"/>
    <x v="3"/>
    <s v="Face Care"/>
    <s v="Enabled"/>
    <s v="AG | Hyaluronic Acid Serum"/>
    <s v="Sponsored Products"/>
    <s v="face serum hyaluronic under 300"/>
    <x v="2"/>
    <x v="349"/>
    <s v="SKN-003"/>
    <x v="0"/>
    <n v="264"/>
    <n v="2"/>
    <n v="0.007575757575757576"/>
    <n v="15"/>
    <n v="30"/>
    <n v="649"/>
    <n v="1"/>
    <n v="1"/>
    <n v="0.04622496147919877"/>
    <n v="21.63333333333333"/>
    <n v="0.5"/>
    <n v="17"/>
    <s v="INR"/>
    <s v="India"/>
    <m/>
    <n v="2"/>
    <n v="237"/>
    <s v="Profitable"/>
    <n v="649"/>
    <n v="234"/>
    <n v="148"/>
    <n v="0.4114021571648691"/>
  </r>
  <r>
    <d v="2026-09-08T00:00:00"/>
    <x v="3"/>
    <s v="Face Care"/>
    <s v="Enabled"/>
    <s v="AG | Hyaluronic Acid Serum"/>
    <s v="Sponsored Products"/>
    <s v="hyaluronic acid serum"/>
    <x v="2"/>
    <x v="35"/>
    <s v="SKN-003"/>
    <x v="1"/>
    <n v="1176"/>
    <n v="11"/>
    <n v="0.009353741496598639"/>
    <n v="15.29"/>
    <n v="168.19"/>
    <n v="0"/>
    <n v="0"/>
    <n v="0"/>
    <s v=""/>
    <n v="0"/>
    <n v="0"/>
    <n v="19.5"/>
    <s v="INR"/>
    <s v="India"/>
    <m/>
    <n v="2"/>
    <n v="-168.19"/>
    <s v="No Sales"/>
    <n v="649"/>
    <n v="234"/>
    <n v="148"/>
    <n v="0.4114021571648691"/>
  </r>
  <r>
    <d v="2026-09-08T00:00:00"/>
    <x v="3"/>
    <s v="Face Care"/>
    <s v="Enabled"/>
    <s v="AG | Hyaluronic Acid Serum"/>
    <s v="Sponsored Products"/>
    <s v="hyaluronic serum for women"/>
    <x v="2"/>
    <x v="110"/>
    <s v="SKN-003"/>
    <x v="2"/>
    <n v="785"/>
    <n v="5"/>
    <n v="0.006369426751592357"/>
    <n v="15.91"/>
    <n v="79.55"/>
    <n v="0"/>
    <n v="0"/>
    <n v="0"/>
    <s v=""/>
    <n v="0"/>
    <n v="0"/>
    <n v="20.5"/>
    <s v="INR"/>
    <s v="India"/>
    <m/>
    <n v="2"/>
    <n v="-79.55"/>
    <s v="No Sales"/>
    <n v="649"/>
    <n v="234"/>
    <n v="148"/>
    <n v="0.4114021571648691"/>
  </r>
  <r>
    <d v="2026-09-08T00:00:00"/>
    <x v="3"/>
    <s v="Face Care"/>
    <s v="Enabled"/>
    <s v="AG | Retinol Night Cream"/>
    <s v="Sponsored Products"/>
    <s v="retinol night cream under 300"/>
    <x v="2"/>
    <x v="166"/>
    <s v="SKN-004"/>
    <x v="0"/>
    <n v="794"/>
    <n v="13"/>
    <n v="0.0163727959697733"/>
    <n v="21.62"/>
    <n v="281.06"/>
    <n v="3196"/>
    <n v="3"/>
    <n v="4"/>
    <n v="0.08794117647058823"/>
    <n v="11.37123745819398"/>
    <n v="0.2307692307692308"/>
    <n v="22.5"/>
    <s v="INR"/>
    <s v="India"/>
    <m/>
    <n v="2"/>
    <n v="1178.94"/>
    <s v="Profitable"/>
    <n v="799"/>
    <n v="272"/>
    <n v="162"/>
    <n v="0.4568210262828536"/>
  </r>
  <r>
    <d v="2026-09-08T00:00:00"/>
    <x v="4"/>
    <s v="Face Care"/>
    <s v="Enabled"/>
    <s v="AG | Vitamin C Serum"/>
    <s v="Sponsored Products"/>
    <s v="vit c face serum"/>
    <x v="1"/>
    <x v="172"/>
    <s v="SKN-001"/>
    <x v="1"/>
    <n v="196"/>
    <n v="0"/>
    <n v="0"/>
    <s v=""/>
    <n v="0"/>
    <n v="0"/>
    <n v="0"/>
    <n v="0"/>
    <s v=""/>
    <s v=""/>
    <s v=""/>
    <n v="14.5"/>
    <s v="INR"/>
    <s v="India"/>
    <m/>
    <n v="2"/>
    <n v="0"/>
    <s v="No Spend"/>
    <n v="599"/>
    <n v="216"/>
    <n v="144"/>
    <n v="0.3989983305509182"/>
  </r>
  <r>
    <d v="2026-09-08T00:00:00"/>
    <x v="4"/>
    <s v="Face Care"/>
    <s v="Enabled"/>
    <s v="AG | Vitamin C Serum"/>
    <s v="Sponsored Products"/>
    <s v="vitamin c serum"/>
    <x v="1"/>
    <x v="224"/>
    <s v="SKN-001"/>
    <x v="1"/>
    <n v="456"/>
    <n v="0"/>
    <n v="0"/>
    <s v=""/>
    <n v="0"/>
    <n v="0"/>
    <n v="0"/>
    <n v="0"/>
    <s v=""/>
    <s v=""/>
    <s v=""/>
    <n v="13"/>
    <s v="INR"/>
    <s v="India"/>
    <m/>
    <n v="2"/>
    <n v="0"/>
    <s v="No Spend"/>
    <n v="599"/>
    <n v="216"/>
    <n v="144"/>
    <n v="0.3989983305509182"/>
  </r>
  <r>
    <d v="2026-09-08T00:00:00"/>
    <x v="4"/>
    <s v="Face Care"/>
    <s v="Enabled"/>
    <s v="AG | Vitamin C Serum"/>
    <s v="Sponsored Products"/>
    <s v="vitamin c serum"/>
    <x v="1"/>
    <x v="292"/>
    <s v="SKN-001"/>
    <x v="2"/>
    <n v="336"/>
    <n v="0"/>
    <n v="0"/>
    <s v=""/>
    <n v="0"/>
    <n v="0"/>
    <n v="0"/>
    <n v="0"/>
    <s v=""/>
    <s v=""/>
    <s v=""/>
    <n v="19"/>
    <s v="INR"/>
    <s v="India"/>
    <m/>
    <n v="2"/>
    <n v="0"/>
    <s v="No Spend"/>
    <n v="599"/>
    <n v="216"/>
    <n v="144"/>
    <n v="0.3989983305509182"/>
  </r>
  <r>
    <d v="2026-09-08T00:00:00"/>
    <x v="4"/>
    <s v="Face Care"/>
    <s v="Enabled"/>
    <s v="AG | Vitamin C Serum"/>
    <s v="Sponsored Products"/>
    <s v="vitamin c serum"/>
    <x v="1"/>
    <x v="0"/>
    <s v="SKN-001"/>
    <x v="0"/>
    <n v="78"/>
    <n v="3"/>
    <n v="0.03846153846153846"/>
    <n v="12"/>
    <n v="36"/>
    <n v="0"/>
    <n v="0"/>
    <n v="0"/>
    <s v=""/>
    <n v="0"/>
    <n v="0"/>
    <n v="12"/>
    <s v="INR"/>
    <s v="India"/>
    <m/>
    <n v="2"/>
    <n v="-36"/>
    <s v="No Sales"/>
    <n v="599"/>
    <n v="216"/>
    <n v="144"/>
    <n v="0.3989983305509182"/>
  </r>
  <r>
    <d v="2026-09-08T00:00:00"/>
    <x v="4"/>
    <s v="Face Care"/>
    <s v="Enabled"/>
    <s v="AG | Niacinamide Serum"/>
    <s v="Sponsored Products"/>
    <s v="niacinamide 10% serum"/>
    <x v="1"/>
    <x v="204"/>
    <s v="SKN-002"/>
    <x v="2"/>
    <n v="154"/>
    <n v="0"/>
    <n v="0"/>
    <s v=""/>
    <n v="0"/>
    <n v="0"/>
    <n v="0"/>
    <n v="0"/>
    <s v=""/>
    <s v=""/>
    <s v=""/>
    <n v="15.5"/>
    <s v="INR"/>
    <s v="India"/>
    <m/>
    <n v="2"/>
    <n v="0"/>
    <s v="No Spend"/>
    <n v="549"/>
    <n v="192"/>
    <n v="139"/>
    <n v="0.3970856102003643"/>
  </r>
  <r>
    <d v="2026-09-08T00:00:00"/>
    <x v="4"/>
    <s v="Face Care"/>
    <s v="Enabled"/>
    <s v="AG | Niacinamide Serum"/>
    <s v="Sponsored Products"/>
    <s v="niacinamide serum"/>
    <x v="1"/>
    <x v="350"/>
    <s v="SKN-002"/>
    <x v="2"/>
    <n v="284"/>
    <n v="2"/>
    <n v="0.007042253521126761"/>
    <n v="7.54"/>
    <n v="15.08"/>
    <n v="0"/>
    <n v="0"/>
    <n v="0"/>
    <s v=""/>
    <n v="0"/>
    <n v="0"/>
    <n v="12.5"/>
    <s v="INR"/>
    <s v="India"/>
    <m/>
    <n v="2"/>
    <n v="-15.08"/>
    <s v="No Sales"/>
    <n v="549"/>
    <n v="192"/>
    <n v="139"/>
    <n v="0.3970856102003643"/>
  </r>
  <r>
    <d v="2026-09-08T00:00:00"/>
    <x v="4"/>
    <s v="Face Care"/>
    <s v="Enabled"/>
    <s v="AG | Niacinamide Serum"/>
    <s v="Sponsored Products"/>
    <s v="niacinamide serum"/>
    <x v="1"/>
    <x v="351"/>
    <s v="SKN-002"/>
    <x v="1"/>
    <n v="180"/>
    <n v="1"/>
    <n v="0.005555555555555556"/>
    <n v="7.55"/>
    <n v="7.55"/>
    <n v="0"/>
    <n v="0"/>
    <n v="0"/>
    <s v=""/>
    <n v="0"/>
    <n v="0"/>
    <n v="12"/>
    <s v="INR"/>
    <s v="India"/>
    <m/>
    <n v="2"/>
    <n v="-7.55"/>
    <s v="No Sales"/>
    <n v="549"/>
    <n v="192"/>
    <n v="139"/>
    <n v="0.3970856102003643"/>
  </r>
  <r>
    <d v="2026-09-08T00:00:00"/>
    <x v="4"/>
    <s v="Face Care"/>
    <s v="Enabled"/>
    <s v="AG | Hyaluronic Acid Serum"/>
    <s v="Sponsored Products"/>
    <s v="hyaluronic acid serum"/>
    <x v="1"/>
    <x v="35"/>
    <s v="SKN-003"/>
    <x v="1"/>
    <n v="1219"/>
    <n v="8"/>
    <n v="0.006562756357670222"/>
    <n v="9.07"/>
    <n v="72.56"/>
    <n v="649"/>
    <n v="1"/>
    <n v="1"/>
    <n v="0.1118027734976888"/>
    <n v="8.944321940463064"/>
    <n v="0.125"/>
    <n v="16"/>
    <s v="INR"/>
    <s v="India"/>
    <m/>
    <n v="2"/>
    <n v="194.44"/>
    <s v="Profitable"/>
    <n v="649"/>
    <n v="234"/>
    <n v="148"/>
    <n v="0.4114021571648691"/>
  </r>
  <r>
    <d v="2026-09-08T00:00:00"/>
    <x v="4"/>
    <s v="Face Care"/>
    <s v="Enabled"/>
    <s v="AG | Hyaluronic Acid Serum"/>
    <s v="Sponsored Products"/>
    <s v="hyaluronic serum"/>
    <x v="1"/>
    <x v="29"/>
    <s v="SKN-003"/>
    <x v="0"/>
    <n v="213"/>
    <n v="3"/>
    <n v="0.01408450704225352"/>
    <n v="14"/>
    <n v="42"/>
    <n v="0"/>
    <n v="0"/>
    <n v="0"/>
    <s v=""/>
    <n v="0"/>
    <n v="0"/>
    <n v="14"/>
    <s v="INR"/>
    <s v="India"/>
    <m/>
    <n v="2"/>
    <n v="-42"/>
    <s v="No Sales"/>
    <n v="649"/>
    <n v="234"/>
    <n v="148"/>
    <n v="0.4114021571648691"/>
  </r>
  <r>
    <d v="2026-09-08T00:00:00"/>
    <x v="5"/>
    <s v="Face Care"/>
    <s v="Enabled"/>
    <s v="AG | Sunscreen Spf 50"/>
    <s v="Sponsored Products"/>
    <s v="sunscreen"/>
    <x v="3"/>
    <x v="7"/>
    <s v="SKN-006"/>
    <x v="2"/>
    <n v="943"/>
    <n v="3"/>
    <n v="0.003181336161187699"/>
    <n v="9.290000000000001"/>
    <n v="27.87"/>
    <n v="0"/>
    <n v="0"/>
    <n v="0"/>
    <s v=""/>
    <n v="0"/>
    <n v="0"/>
    <n v="11"/>
    <s v="INR"/>
    <s v="India"/>
    <m/>
    <n v="2"/>
    <n v="-27.87"/>
    <s v="No Sales"/>
    <n v="449"/>
    <n v="162"/>
    <n v="130"/>
    <n v="0.3496659242761693"/>
  </r>
  <r>
    <d v="2026-09-08T00:00:00"/>
    <x v="5"/>
    <s v="Face Care"/>
    <s v="Enabled"/>
    <s v="AG | Sunscreen Spf 50"/>
    <s v="Sponsored Products"/>
    <s v="sunscreen"/>
    <x v="3"/>
    <x v="37"/>
    <s v="SKN-006"/>
    <x v="2"/>
    <n v="311"/>
    <n v="1"/>
    <n v="0.003215434083601286"/>
    <n v="10.97"/>
    <n v="10.97"/>
    <n v="0"/>
    <n v="0"/>
    <n v="0"/>
    <s v=""/>
    <n v="0"/>
    <n v="0"/>
    <n v="13"/>
    <s v="INR"/>
    <s v="India"/>
    <m/>
    <n v="2"/>
    <n v="-10.97"/>
    <s v="No Sales"/>
    <n v="449"/>
    <n v="162"/>
    <n v="130"/>
    <n v="0.3496659242761693"/>
  </r>
  <r>
    <d v="2026-09-08T00:00:00"/>
    <x v="5"/>
    <s v="Face Care"/>
    <s v="Enabled"/>
    <s v="AG | Tinted Sunscreen"/>
    <s v="Sponsored Products"/>
    <s v="tinted sunscreen spf 40"/>
    <x v="3"/>
    <x v="227"/>
    <s v="SKN-007"/>
    <x v="2"/>
    <n v="324"/>
    <n v="0"/>
    <n v="0"/>
    <s v=""/>
    <n v="0"/>
    <n v="0"/>
    <n v="0"/>
    <n v="0"/>
    <s v=""/>
    <s v=""/>
    <s v=""/>
    <n v="15.5"/>
    <s v="INR"/>
    <s v="India"/>
    <m/>
    <n v="2"/>
    <n v="0"/>
    <s v="No Spend"/>
    <n v="549"/>
    <n v="203"/>
    <n v="139"/>
    <n v="0.3770491803278688"/>
  </r>
  <r>
    <d v="2026-09-08T00:00:00"/>
    <x v="5"/>
    <s v="Face Care"/>
    <s v="Enabled"/>
    <s v="AG | Tinted Sunscreen"/>
    <s v="Sponsored Products"/>
    <s v="tinted sunscreen spf 40"/>
    <x v="3"/>
    <x v="177"/>
    <s v="SKN-007"/>
    <x v="1"/>
    <n v="1193"/>
    <n v="14"/>
    <n v="0.01173512154233026"/>
    <n v="7.43"/>
    <n v="104.02"/>
    <n v="1647"/>
    <n v="3"/>
    <n v="3"/>
    <n v="0.063157255616272"/>
    <n v="15.83349355893098"/>
    <n v="0.2142857142857143"/>
    <n v="12"/>
    <s v="INR"/>
    <s v="India"/>
    <m/>
    <n v="2"/>
    <n v="516.98"/>
    <s v="Profitable"/>
    <n v="549"/>
    <n v="203"/>
    <n v="139"/>
    <n v="0.3770491803278688"/>
  </r>
  <r>
    <d v="2026-09-08T00:00:00"/>
    <x v="5"/>
    <s v="Face Care"/>
    <s v="Enabled"/>
    <s v="AG | Tinted Sunscreen"/>
    <s v="Sponsored Products"/>
    <s v="tinted sunscreen"/>
    <x v="3"/>
    <x v="229"/>
    <s v="SKN-007"/>
    <x v="2"/>
    <n v="1811"/>
    <n v="4"/>
    <n v="0.002208724461623413"/>
    <n v="8.77"/>
    <n v="35.08"/>
    <n v="1098"/>
    <n v="1"/>
    <n v="2"/>
    <n v="0.03194899817850638"/>
    <n v="31.29988597491448"/>
    <n v="0.25"/>
    <n v="15"/>
    <s v="INR"/>
    <s v="India"/>
    <m/>
    <n v="2"/>
    <n v="378.92"/>
    <s v="Profitable"/>
    <n v="549"/>
    <n v="203"/>
    <n v="139"/>
    <n v="0.3770491803278688"/>
  </r>
  <r>
    <d v="2026-09-08T00:00:00"/>
    <x v="5"/>
    <s v="Face Care"/>
    <s v="Enabled"/>
    <s v="AG | Tinted Sunscreen"/>
    <s v="Sponsored Products"/>
    <s v="tinted sunscreen spf 40"/>
    <x v="3"/>
    <x v="231"/>
    <s v="SKN-007"/>
    <x v="1"/>
    <n v="373"/>
    <n v="4"/>
    <n v="0.01072386058981233"/>
    <n v="7.14"/>
    <n v="28.56"/>
    <n v="0"/>
    <n v="0"/>
    <n v="0"/>
    <s v=""/>
    <n v="0"/>
    <n v="0"/>
    <n v="13"/>
    <s v="INR"/>
    <s v="India"/>
    <m/>
    <n v="2"/>
    <n v="-28.56"/>
    <s v="No Sales"/>
    <n v="549"/>
    <n v="203"/>
    <n v="139"/>
    <n v="0.3770491803278688"/>
  </r>
  <r>
    <d v="2026-09-08T00:00:00"/>
    <x v="6"/>
    <s v="Face Care"/>
    <s v="Enabled"/>
    <s v="AG | Gel Moisturizer"/>
    <s v="Sponsored Products"/>
    <s v="oil free moisturizer"/>
    <x v="1"/>
    <x v="118"/>
    <s v="SKN-005"/>
    <x v="2"/>
    <n v="546"/>
    <n v="8"/>
    <n v="0.01465201465201465"/>
    <n v="8.619999999999999"/>
    <n v="68.95999999999999"/>
    <n v="0"/>
    <n v="0"/>
    <n v="0"/>
    <s v=""/>
    <n v="0"/>
    <n v="0"/>
    <n v="11"/>
    <s v="INR"/>
    <s v="India"/>
    <m/>
    <n v="2"/>
    <n v="-68.95999999999999"/>
    <s v="No Sales"/>
    <n v="399"/>
    <n v="148"/>
    <n v="126"/>
    <n v="0.3132832080200501"/>
  </r>
  <r>
    <d v="2026-09-08T00:00:00"/>
    <x v="6"/>
    <s v="Face Care"/>
    <s v="Enabled"/>
    <s v="AG | Face Wash"/>
    <s v="Sponsored Products"/>
    <s v="face wash"/>
    <x v="1"/>
    <x v="236"/>
    <s v="SKN-008"/>
    <x v="2"/>
    <n v="115"/>
    <n v="1"/>
    <n v="0.008695652173913044"/>
    <n v="5.61"/>
    <n v="5.61"/>
    <n v="0"/>
    <n v="0"/>
    <n v="0"/>
    <s v=""/>
    <n v="0"/>
    <n v="0"/>
    <n v="8"/>
    <s v="INR"/>
    <s v="India"/>
    <m/>
    <n v="2"/>
    <n v="-5.61"/>
    <s v="No Sales"/>
    <n v="299"/>
    <n v="114"/>
    <n v="107"/>
    <n v="0.2608695652173913"/>
  </r>
  <r>
    <d v="2026-09-08T00:00:00"/>
    <x v="6"/>
    <s v="Face Care"/>
    <s v="Enabled"/>
    <s v="AG | Face Wash"/>
    <s v="Sponsored Products"/>
    <s v="foaming face wash"/>
    <x v="1"/>
    <x v="343"/>
    <s v="SKN-008"/>
    <x v="2"/>
    <n v="260"/>
    <n v="3"/>
    <n v="0.01153846153846154"/>
    <n v="4.350000000000001"/>
    <n v="13.05"/>
    <n v="0"/>
    <n v="0"/>
    <n v="0"/>
    <s v=""/>
    <n v="0"/>
    <n v="0"/>
    <n v="5.5"/>
    <s v="INR"/>
    <s v="India"/>
    <m/>
    <n v="2"/>
    <n v="-13.05"/>
    <s v="No Sales"/>
    <n v="299"/>
    <n v="114"/>
    <n v="107"/>
    <n v="0.2608695652173913"/>
  </r>
  <r>
    <d v="2026-09-08T00:00:00"/>
    <x v="6"/>
    <s v="Face Care"/>
    <s v="Enabled"/>
    <s v="AG | Salicylic Acid Face Wash"/>
    <s v="Sponsored Products"/>
    <s v="acne face wash"/>
    <x v="1"/>
    <x v="158"/>
    <s v="SKN-009"/>
    <x v="0"/>
    <n v="617"/>
    <n v="5"/>
    <n v="0.008103727714748784"/>
    <n v="8.5"/>
    <n v="42.5"/>
    <n v="0"/>
    <n v="0"/>
    <n v="0"/>
    <s v=""/>
    <n v="0"/>
    <n v="0"/>
    <n v="8.5"/>
    <s v="INR"/>
    <s v="India"/>
    <m/>
    <n v="2"/>
    <n v="-42.5"/>
    <s v="No Sales"/>
    <n v="279"/>
    <n v="106"/>
    <n v="105"/>
    <n v="0.2437275985663082"/>
  </r>
  <r>
    <d v="2026-09-08T00:00:00"/>
    <x v="6"/>
    <s v="Face Care"/>
    <s v="Enabled"/>
    <s v="AG | Salicylic Acid Face Wash"/>
    <s v="Sponsored Products"/>
    <s v="salicylic acid face wash"/>
    <x v="1"/>
    <x v="352"/>
    <s v="SKN-009"/>
    <x v="0"/>
    <n v="192"/>
    <n v="4"/>
    <n v="0.02083333333333333"/>
    <n v="5.53"/>
    <n v="22.12"/>
    <n v="0"/>
    <n v="0"/>
    <n v="0"/>
    <s v=""/>
    <n v="0"/>
    <n v="0"/>
    <n v="6"/>
    <s v="INR"/>
    <s v="India"/>
    <m/>
    <n v="2"/>
    <n v="-22.12"/>
    <s v="No Sales"/>
    <n v="279"/>
    <n v="106"/>
    <n v="105"/>
    <n v="0.2437275985663082"/>
  </r>
  <r>
    <d v="2026-09-08T00:00:00"/>
    <x v="6"/>
    <s v="Face Care"/>
    <s v="Enabled"/>
    <s v="AG | Salicylic Acid Face Wash"/>
    <s v="Sponsored Products"/>
    <s v="salicylic acid face wash"/>
    <x v="1"/>
    <x v="123"/>
    <s v="SKN-009"/>
    <x v="1"/>
    <n v="1435"/>
    <n v="9"/>
    <n v="0.006271777003484321"/>
    <n v="3.85"/>
    <n v="34.65"/>
    <n v="0"/>
    <n v="0"/>
    <n v="0"/>
    <s v=""/>
    <n v="0"/>
    <n v="0"/>
    <n v="5.5"/>
    <s v="INR"/>
    <s v="India"/>
    <m/>
    <n v="2"/>
    <n v="-34.65"/>
    <s v="No Sales"/>
    <n v="279"/>
    <n v="106"/>
    <n v="105"/>
    <n v="0.2437275985663082"/>
  </r>
  <r>
    <d v="2026-09-08T00:00:00"/>
    <x v="6"/>
    <s v="Face Care"/>
    <s v="Enabled"/>
    <s v="AG | Salicylic Acid Face Wash"/>
    <s v="Sponsored Products"/>
    <s v="acne face wash"/>
    <x v="1"/>
    <x v="46"/>
    <s v="SKN-009"/>
    <x v="2"/>
    <n v="233"/>
    <n v="3"/>
    <n v="0.0128755364806867"/>
    <n v="3.43"/>
    <n v="10.29"/>
    <n v="0"/>
    <n v="0"/>
    <n v="0"/>
    <s v=""/>
    <n v="0"/>
    <n v="0"/>
    <n v="6"/>
    <s v="INR"/>
    <s v="India"/>
    <m/>
    <n v="2"/>
    <n v="-10.29"/>
    <s v="No Sales"/>
    <n v="279"/>
    <n v="106"/>
    <n v="105"/>
    <n v="0.2437275985663082"/>
  </r>
  <r>
    <d v="2026-09-08T00:00:00"/>
    <x v="6"/>
    <s v="Face Care"/>
    <s v="Enabled"/>
    <s v="AG | Rose Water Toner"/>
    <s v="Sponsored Products"/>
    <s v="rose water toner"/>
    <x v="1"/>
    <x v="240"/>
    <s v="SKN-010"/>
    <x v="0"/>
    <n v="80"/>
    <n v="2"/>
    <n v="0.025"/>
    <n v="5.5"/>
    <n v="11"/>
    <n v="0"/>
    <n v="0"/>
    <n v="0"/>
    <s v=""/>
    <n v="0"/>
    <n v="0"/>
    <n v="5.5"/>
    <s v="INR"/>
    <s v="India"/>
    <m/>
    <n v="2"/>
    <n v="-11"/>
    <s v="No Sales"/>
    <n v="249"/>
    <n v="100"/>
    <n v="102"/>
    <n v="0.1887550200803213"/>
  </r>
  <r>
    <d v="2026-09-08T00:00:00"/>
    <x v="6"/>
    <s v="Face Care"/>
    <s v="Enabled"/>
    <s v="AG | Rose Water Toner"/>
    <s v="Sponsored Products"/>
    <s v="face toner"/>
    <x v="1"/>
    <x v="172"/>
    <s v="SKN-010"/>
    <x v="1"/>
    <n v="389"/>
    <n v="1"/>
    <n v="0.002570694087403599"/>
    <n v="3.07"/>
    <n v="3.07"/>
    <n v="0"/>
    <n v="0"/>
    <n v="0"/>
    <s v=""/>
    <n v="0"/>
    <n v="0"/>
    <n v="5"/>
    <s v="INR"/>
    <s v="India"/>
    <m/>
    <n v="2"/>
    <n v="-3.07"/>
    <s v="No Sales"/>
    <n v="249"/>
    <n v="100"/>
    <n v="102"/>
    <n v="0.1887550200803213"/>
  </r>
  <r>
    <d v="2026-09-08T00:00:00"/>
    <x v="6"/>
    <s v="Face Care"/>
    <s v="Enabled"/>
    <s v="AG | Rose Water Toner"/>
    <s v="Sponsored Products"/>
    <s v="rose water toner"/>
    <x v="1"/>
    <x v="10"/>
    <s v="SKN-010"/>
    <x v="2"/>
    <n v="511"/>
    <n v="6"/>
    <n v="0.01174168297455969"/>
    <n v="5.26"/>
    <n v="31.56"/>
    <n v="0"/>
    <n v="0"/>
    <n v="0"/>
    <s v=""/>
    <n v="0"/>
    <n v="0"/>
    <n v="7"/>
    <s v="INR"/>
    <s v="India"/>
    <m/>
    <n v="2"/>
    <n v="-31.56"/>
    <s v="No Sales"/>
    <n v="249"/>
    <n v="100"/>
    <n v="102"/>
    <n v="0.1887550200803213"/>
  </r>
  <r>
    <d v="2026-09-08T00:00:00"/>
    <x v="6"/>
    <s v="Face Care"/>
    <s v="Enabled"/>
    <s v="AG | Sheet Mask"/>
    <s v="Sponsored Products"/>
    <s v="face sheet mask"/>
    <x v="1"/>
    <x v="353"/>
    <s v="SKN-014"/>
    <x v="0"/>
    <n v="68"/>
    <n v="1"/>
    <n v="0.01470588235294118"/>
    <n v="8.5"/>
    <n v="8.5"/>
    <n v="0"/>
    <n v="0"/>
    <n v="0"/>
    <s v=""/>
    <n v="0"/>
    <n v="0"/>
    <n v="8.5"/>
    <s v="INR"/>
    <s v="India"/>
    <m/>
    <n v="2"/>
    <n v="-8.5"/>
    <s v="No Sales"/>
    <n v="349"/>
    <n v="133"/>
    <n v="111"/>
    <n v="0.3008595988538682"/>
  </r>
  <r>
    <d v="2026-09-08T00:00:00"/>
    <x v="6"/>
    <s v="Face Care"/>
    <s v="Enabled"/>
    <s v="AG | Sheet Mask"/>
    <s v="Sponsored Products"/>
    <s v="sheet mask"/>
    <x v="1"/>
    <x v="354"/>
    <s v="SKN-014"/>
    <x v="1"/>
    <n v="319"/>
    <n v="2"/>
    <n v="0.006269592476489028"/>
    <n v="3.65"/>
    <n v="7.3"/>
    <n v="0"/>
    <n v="0"/>
    <n v="0"/>
    <s v=""/>
    <n v="0"/>
    <n v="0"/>
    <n v="6.5"/>
    <s v="INR"/>
    <s v="India"/>
    <m/>
    <n v="2"/>
    <n v="-7.3"/>
    <s v="No Sales"/>
    <n v="349"/>
    <n v="133"/>
    <n v="111"/>
    <n v="0.3008595988538682"/>
  </r>
  <r>
    <d v="2026-09-08T00:00:00"/>
    <x v="8"/>
    <s v="Body &amp; Hair"/>
    <s v="Enabled"/>
    <s v="AG | Onion Hair Oil"/>
    <s v="Sponsored Products"/>
    <s v="onion hair oil"/>
    <x v="3"/>
    <x v="215"/>
    <s v="SKN-021"/>
    <x v="0"/>
    <n v="981"/>
    <n v="15"/>
    <n v="0.01529051987767584"/>
    <n v="6.85"/>
    <n v="102.75"/>
    <n v="399"/>
    <n v="1"/>
    <n v="1"/>
    <n v="0.2575187969924812"/>
    <n v="3.883211678832117"/>
    <n v="0.06666666666666667"/>
    <n v="8.5"/>
    <s v="INR"/>
    <s v="India"/>
    <m/>
    <n v="2"/>
    <n v="22.25"/>
    <s v="Profitable"/>
    <n v="399"/>
    <n v="148"/>
    <n v="126"/>
    <n v="0.3132832080200501"/>
  </r>
  <r>
    <d v="2026-09-08T00:00:00"/>
    <x v="8"/>
    <s v="Body &amp; Hair"/>
    <s v="Enabled"/>
    <s v="AG | Onion Hair Oil"/>
    <s v="Sponsored Products"/>
    <s v="onion hair oil"/>
    <x v="3"/>
    <x v="19"/>
    <s v="SKN-021"/>
    <x v="2"/>
    <n v="729"/>
    <n v="6"/>
    <n v="0.00823045267489712"/>
    <n v="6.2"/>
    <n v="37.2"/>
    <n v="0"/>
    <n v="0"/>
    <n v="0"/>
    <s v=""/>
    <n v="0"/>
    <n v="0"/>
    <n v="9"/>
    <s v="INR"/>
    <s v="India"/>
    <m/>
    <n v="2"/>
    <n v="-37.2"/>
    <s v="No Sales"/>
    <n v="399"/>
    <n v="148"/>
    <n v="126"/>
    <n v="0.3132832080200501"/>
  </r>
  <r>
    <d v="2026-09-08T00:00:00"/>
    <x v="8"/>
    <s v="Body &amp; Hair"/>
    <s v="Enabled"/>
    <s v="AG | Anti Dandruff Shampoo"/>
    <s v="Sponsored Products"/>
    <s v="dandruff shampoo"/>
    <x v="3"/>
    <x v="186"/>
    <s v="SKN-022"/>
    <x v="0"/>
    <n v="548"/>
    <n v="14"/>
    <n v="0.02554744525547445"/>
    <n v="13"/>
    <n v="182"/>
    <n v="0"/>
    <n v="0"/>
    <n v="0"/>
    <s v=""/>
    <n v="0"/>
    <n v="0"/>
    <n v="13"/>
    <s v="INR"/>
    <s v="India"/>
    <m/>
    <n v="2"/>
    <n v="-182"/>
    <s v="No Sales"/>
    <n v="429"/>
    <n v="159"/>
    <n v="139"/>
    <n v="0.3053613053613053"/>
  </r>
  <r>
    <d v="2026-09-08T00:00:00"/>
    <x v="8"/>
    <s v="Body &amp; Hair"/>
    <s v="Enabled"/>
    <s v="AG | Anti Dandruff Shampoo"/>
    <s v="Sponsored Products"/>
    <s v="dandruff shampoo"/>
    <x v="3"/>
    <x v="263"/>
    <s v="SKN-022"/>
    <x v="1"/>
    <n v="678"/>
    <n v="7"/>
    <n v="0.01032448377581121"/>
    <n v="5.74"/>
    <n v="40.18"/>
    <n v="0"/>
    <n v="0"/>
    <n v="0"/>
    <s v=""/>
    <n v="0"/>
    <n v="0"/>
    <n v="10.5"/>
    <s v="INR"/>
    <s v="India"/>
    <m/>
    <n v="2"/>
    <n v="-40.18"/>
    <s v="No Sales"/>
    <n v="429"/>
    <n v="159"/>
    <n v="139"/>
    <n v="0.3053613053613053"/>
  </r>
  <r>
    <d v="2026-09-08T00:00:00"/>
    <x v="8"/>
    <s v="Body &amp; Hair"/>
    <s v="Enabled"/>
    <s v="AG | Anti Dandruff Shampoo"/>
    <s v="Sponsored Products"/>
    <s v="anti dandruff shampoo"/>
    <x v="3"/>
    <x v="187"/>
    <s v="SKN-022"/>
    <x v="0"/>
    <n v="724"/>
    <n v="12"/>
    <n v="0.01657458563535912"/>
    <n v="7.670000000000001"/>
    <n v="92.04000000000001"/>
    <n v="858"/>
    <n v="2"/>
    <n v="2"/>
    <n v="0.1072727272727273"/>
    <n v="9.322033898305085"/>
    <n v="0.1666666666666667"/>
    <n v="9.5"/>
    <s v="INR"/>
    <s v="India"/>
    <m/>
    <n v="2"/>
    <n v="169.96"/>
    <s v="Profitable"/>
    <n v="429"/>
    <n v="159"/>
    <n v="139"/>
    <n v="0.3053613053613053"/>
  </r>
  <r>
    <d v="2026-09-08T00:00:00"/>
    <x v="8"/>
    <s v="Body &amp; Hair"/>
    <s v="Enabled"/>
    <s v="AG | Hair Serum"/>
    <s v="Sponsored Products"/>
    <s v="hair serum"/>
    <x v="3"/>
    <x v="355"/>
    <s v="SKN-023"/>
    <x v="2"/>
    <n v="459"/>
    <n v="2"/>
    <n v="0.004357298474945534"/>
    <n v="12.91"/>
    <n v="25.82"/>
    <n v="0"/>
    <n v="0"/>
    <n v="0"/>
    <s v=""/>
    <n v="0"/>
    <n v="0"/>
    <n v="17"/>
    <s v="INR"/>
    <s v="India"/>
    <m/>
    <n v="2"/>
    <n v="-25.82"/>
    <s v="No Sales"/>
    <n v="549"/>
    <n v="198"/>
    <n v="139"/>
    <n v="0.3861566484517304"/>
  </r>
  <r>
    <d v="2026-09-08T00:00:00"/>
    <x v="8"/>
    <s v="Body &amp; Hair"/>
    <s v="Enabled"/>
    <s v="AG | Hair Serum"/>
    <s v="Sponsored Products"/>
    <s v="hair serum for frizzy hair"/>
    <x v="3"/>
    <x v="259"/>
    <s v="SKN-023"/>
    <x v="0"/>
    <n v="442"/>
    <n v="3"/>
    <n v="0.006787330316742082"/>
    <n v="12.28"/>
    <n v="36.84"/>
    <n v="549"/>
    <n v="1"/>
    <n v="1"/>
    <n v="0.06710382513661203"/>
    <n v="14.90228013029316"/>
    <n v="0.3333333333333333"/>
    <n v="13.5"/>
    <s v="INR"/>
    <s v="India"/>
    <m/>
    <n v="2"/>
    <n v="175.16"/>
    <s v="Profitable"/>
    <n v="549"/>
    <n v="198"/>
    <n v="139"/>
    <n v="0.3861566484517304"/>
  </r>
  <r>
    <d v="2026-09-08T00:00:00"/>
    <x v="9"/>
    <s v="Body &amp; Hair"/>
    <s v="Enabled"/>
    <s v="AG | Body Lotion"/>
    <s v="Sponsored Products"/>
    <s v="shea body lotion pack of 2"/>
    <x v="2"/>
    <x v="329"/>
    <s v="SKN-017"/>
    <x v="0"/>
    <n v="675"/>
    <n v="1"/>
    <n v="0.001481481481481481"/>
    <n v="12.5"/>
    <n v="12.5"/>
    <n v="0"/>
    <n v="0"/>
    <n v="0"/>
    <s v=""/>
    <n v="0"/>
    <n v="0"/>
    <n v="12.5"/>
    <s v="INR"/>
    <s v="India"/>
    <m/>
    <n v="2"/>
    <n v="-12.5"/>
    <s v="No Sales"/>
    <n v="449"/>
    <n v="166"/>
    <n v="140"/>
    <n v="0.3184855233853007"/>
  </r>
  <r>
    <d v="2026-09-08T00:00:00"/>
    <x v="9"/>
    <s v="Body &amp; Hair"/>
    <s v="Enabled"/>
    <s v="AG | Body Lotion"/>
    <s v="Sponsored Products"/>
    <s v="body lotion for dry skin"/>
    <x v="2"/>
    <x v="11"/>
    <s v="SKN-017"/>
    <x v="2"/>
    <n v="832"/>
    <n v="8"/>
    <n v="0.009615384615384616"/>
    <n v="11.06"/>
    <n v="88.48"/>
    <n v="0"/>
    <n v="0"/>
    <n v="0"/>
    <s v=""/>
    <n v="0"/>
    <n v="0"/>
    <n v="15"/>
    <s v="INR"/>
    <s v="India"/>
    <m/>
    <n v="2"/>
    <n v="-88.48"/>
    <s v="No Sales"/>
    <n v="449"/>
    <n v="166"/>
    <n v="140"/>
    <n v="0.3184855233853007"/>
  </r>
  <r>
    <d v="2026-09-08T00:00:00"/>
    <x v="9"/>
    <s v="Body &amp; Hair"/>
    <s v="Enabled"/>
    <s v="AG | Body Lotion"/>
    <s v="Sponsored Products"/>
    <s v="shea body lotion paraben free"/>
    <x v="2"/>
    <x v="135"/>
    <s v="SKN-017"/>
    <x v="0"/>
    <n v="236"/>
    <n v="3"/>
    <n v="0.01271186440677966"/>
    <n v="18"/>
    <n v="54"/>
    <n v="0"/>
    <n v="0"/>
    <n v="0"/>
    <s v=""/>
    <n v="0"/>
    <n v="0"/>
    <n v="18"/>
    <s v="INR"/>
    <s v="India"/>
    <m/>
    <n v="2"/>
    <n v="-54"/>
    <s v="No Sales"/>
    <n v="449"/>
    <n v="166"/>
    <n v="140"/>
    <n v="0.3184855233853007"/>
  </r>
  <r>
    <d v="2026-09-08T00:00:00"/>
    <x v="9"/>
    <s v="Body &amp; Hair"/>
    <s v="Enabled"/>
    <s v="AG | Body Lotion"/>
    <s v="Sponsored Products"/>
    <s v="shea body lotion"/>
    <x v="2"/>
    <x v="138"/>
    <s v="SKN-017"/>
    <x v="2"/>
    <n v="2995"/>
    <n v="17"/>
    <n v="0.005676126878130217"/>
    <n v="11.84"/>
    <n v="201.28"/>
    <n v="0"/>
    <n v="0"/>
    <n v="0"/>
    <s v=""/>
    <n v="0"/>
    <n v="0"/>
    <n v="14.5"/>
    <s v="INR"/>
    <s v="India"/>
    <m/>
    <n v="2"/>
    <n v="-201.28"/>
    <s v="No Sales"/>
    <n v="449"/>
    <n v="166"/>
    <n v="140"/>
    <n v="0.3184855233853007"/>
  </r>
  <r>
    <d v="2026-09-08T00:00:00"/>
    <x v="9"/>
    <s v="Body &amp; Hair"/>
    <s v="Enabled"/>
    <s v="AG | Foot Cream"/>
    <s v="Sponsored Products"/>
    <s v="cracked heel cream under 500"/>
    <x v="2"/>
    <x v="278"/>
    <s v="SKN-019"/>
    <x v="2"/>
    <n v="1621"/>
    <n v="10"/>
    <n v="0.006169031462060457"/>
    <n v="5.470000000000001"/>
    <n v="54.7"/>
    <n v="299"/>
    <n v="1"/>
    <n v="1"/>
    <n v="0.182943143812709"/>
    <n v="5.46617915904936"/>
    <n v="0.1"/>
    <n v="8"/>
    <s v="INR"/>
    <s v="India"/>
    <m/>
    <n v="2"/>
    <n v="26.3"/>
    <s v="Profitable"/>
    <n v="299"/>
    <n v="111"/>
    <n v="107"/>
    <n v="0.2709030100334448"/>
  </r>
  <r>
    <d v="2026-09-08T00:00:00"/>
    <x v="9"/>
    <s v="Body &amp; Hair"/>
    <s v="Enabled"/>
    <s v="AG | Foot Cream"/>
    <s v="Sponsored Products"/>
    <s v="heel repair cream"/>
    <x v="2"/>
    <x v="330"/>
    <s v="SKN-019"/>
    <x v="2"/>
    <n v="902"/>
    <n v="3"/>
    <n v="0.003325942350332594"/>
    <n v="6.7"/>
    <n v="20.1"/>
    <n v="0"/>
    <n v="0"/>
    <n v="0"/>
    <s v=""/>
    <n v="0"/>
    <n v="0"/>
    <n v="9"/>
    <s v="INR"/>
    <s v="India"/>
    <m/>
    <n v="2"/>
    <n v="-20.1"/>
    <s v="No Sales"/>
    <n v="299"/>
    <n v="111"/>
    <n v="107"/>
    <n v="0.2709030100334448"/>
  </r>
  <r>
    <d v="2026-09-05T00:00:00"/>
    <x v="1"/>
    <s v="Body &amp; Hair"/>
    <s v="Enabled"/>
    <s v="AG | Anti Dandruff Shampoo"/>
    <s v="Sponsored Products"/>
    <s v="close-match"/>
    <x v="0"/>
    <x v="261"/>
    <s v="SKN-022"/>
    <x v="1"/>
    <n v="43"/>
    <n v="71"/>
    <n v="1.651162790697674"/>
    <n v="12"/>
    <n v="852"/>
    <n v="0"/>
    <n v="0"/>
    <n v="0"/>
    <s v=""/>
    <n v="0"/>
    <n v="0"/>
    <n v="12"/>
    <s v="INR"/>
    <s v="India"/>
    <m/>
    <n v="1"/>
    <n v="-852"/>
    <s v="No Sales"/>
    <n v="429"/>
    <n v="159"/>
    <n v="139"/>
    <n v="0.3053613053613053"/>
  </r>
  <r>
    <d v="2026-09-08T00:00:00"/>
    <x v="9"/>
    <s v="Body &amp; Hair"/>
    <s v="Enabled"/>
    <s v="AG | Foot Cream"/>
    <s v="Sponsored Products"/>
    <s v="foot cream"/>
    <x v="2"/>
    <x v="190"/>
    <s v="SKN-019"/>
    <x v="2"/>
    <n v="4462"/>
    <n v="17"/>
    <n v="0.003809950694755715"/>
    <n v="9.07"/>
    <n v="154.19"/>
    <n v="897"/>
    <n v="2"/>
    <n v="3"/>
    <n v="0.1718952062430323"/>
    <n v="5.817497892210909"/>
    <n v="0.1176470588235294"/>
    <n v="11"/>
    <s v="INR"/>
    <s v="India"/>
    <m/>
    <n v="2"/>
    <n v="88.81"/>
    <s v="Profitable"/>
    <n v="299"/>
    <n v="111"/>
    <n v="107"/>
    <n v="0.2709030100334448"/>
  </r>
  <r>
    <d v="2026-09-08T00:00:00"/>
    <x v="9"/>
    <s v="Body &amp; Hair"/>
    <s v="Enabled"/>
    <s v="AG | Hand Cream"/>
    <s v="Sponsored Products"/>
    <s v="hand cream for dry hands"/>
    <x v="2"/>
    <x v="192"/>
    <s v="SKN-020"/>
    <x v="0"/>
    <n v="364"/>
    <n v="2"/>
    <n v="0.005494505494505495"/>
    <n v="7"/>
    <n v="14"/>
    <n v="0"/>
    <n v="0"/>
    <n v="0"/>
    <s v=""/>
    <n v="0"/>
    <n v="0"/>
    <n v="7"/>
    <s v="INR"/>
    <s v="India"/>
    <m/>
    <n v="2"/>
    <n v="-14"/>
    <s v="No Sales"/>
    <n v="249"/>
    <n v="95"/>
    <n v="92"/>
    <n v="0.248995983935743"/>
  </r>
  <r>
    <d v="2026-09-08T00:00:00"/>
    <x v="9"/>
    <s v="Body &amp; Hair"/>
    <s v="Enabled"/>
    <s v="AG | Hand Cream"/>
    <s v="Sponsored Products"/>
    <s v="hand cream"/>
    <x v="2"/>
    <x v="67"/>
    <s v="SKN-020"/>
    <x v="1"/>
    <n v="2349"/>
    <n v="7"/>
    <n v="0.002979991485738612"/>
    <n v="6.61"/>
    <n v="46.27"/>
    <n v="0"/>
    <n v="0"/>
    <n v="0"/>
    <s v=""/>
    <n v="0"/>
    <n v="0"/>
    <n v="9.5"/>
    <s v="INR"/>
    <s v="India"/>
    <m/>
    <n v="2"/>
    <n v="-46.27"/>
    <s v="No Sales"/>
    <n v="249"/>
    <n v="95"/>
    <n v="92"/>
    <n v="0.248995983935743"/>
  </r>
  <r>
    <d v="2026-09-08T00:00:00"/>
    <x v="9"/>
    <s v="Body &amp; Hair"/>
    <s v="Enabled"/>
    <s v="AG | Hand Cream"/>
    <s v="Sponsored Products"/>
    <s v="hand cream for dry hands for men and women"/>
    <x v="2"/>
    <x v="356"/>
    <s v="SKN-020"/>
    <x v="2"/>
    <n v="1992"/>
    <n v="10"/>
    <n v="0.005020080321285141"/>
    <n v="4.029999999999999"/>
    <n v="40.3"/>
    <n v="747"/>
    <n v="2"/>
    <n v="3"/>
    <n v="0.0539491298527443"/>
    <n v="18.53598014888338"/>
    <n v="0.2"/>
    <n v="6"/>
    <s v="INR"/>
    <s v="India"/>
    <m/>
    <n v="2"/>
    <n v="145.7"/>
    <s v="Profitable"/>
    <n v="249"/>
    <n v="95"/>
    <n v="92"/>
    <n v="0.248995983935743"/>
  </r>
  <r>
    <d v="2026-09-08T00:00:00"/>
    <x v="10"/>
    <s v="Face Care"/>
    <s v="Enabled"/>
    <s v="AG | Vitamin C Serum"/>
    <s v="Sponsored Products"/>
    <s v="asin=b02q7x86or"/>
    <x v="4"/>
    <x v="248"/>
    <s v="SKN-001"/>
    <x v="1"/>
    <n v="2352"/>
    <n v="10"/>
    <n v="0.004251700680272109"/>
    <n v="9.459999999999999"/>
    <n v="94.59999999999999"/>
    <n v="0"/>
    <n v="0"/>
    <n v="0"/>
    <s v=""/>
    <n v="0"/>
    <n v="0"/>
    <n v="12.5"/>
    <s v="INR"/>
    <s v="India"/>
    <m/>
    <n v="2"/>
    <n v="-94.59999999999999"/>
    <s v="No Sales"/>
    <n v="599"/>
    <n v="216"/>
    <n v="144"/>
    <n v="0.3989983305509182"/>
  </r>
  <r>
    <d v="2026-09-08T00:00:00"/>
    <x v="10"/>
    <s v="Face Care"/>
    <s v="Enabled"/>
    <s v="AG | Vitamin C Serum"/>
    <s v="Sponsored Products"/>
    <s v="asin=b0v9x88sct"/>
    <x v="4"/>
    <x v="249"/>
    <s v="SKN-001"/>
    <x v="1"/>
    <n v="754"/>
    <n v="7"/>
    <n v="0.009283819628647215"/>
    <n v="10.64"/>
    <n v="74.48"/>
    <n v="0"/>
    <n v="0"/>
    <n v="0"/>
    <s v=""/>
    <n v="0"/>
    <n v="0"/>
    <n v="16"/>
    <s v="INR"/>
    <s v="India"/>
    <s v="price test"/>
    <n v="2"/>
    <n v="-74.48"/>
    <s v="No Sales"/>
    <n v="599"/>
    <n v="216"/>
    <n v="144"/>
    <n v="0.3989983305509182"/>
  </r>
  <r>
    <d v="2026-09-08T00:00:00"/>
    <x v="10"/>
    <s v="Face Care"/>
    <s v="Enabled"/>
    <s v="AG | Vitamin C Serum"/>
    <s v="Sponsored Products"/>
    <s v="asin=b0xanrgqoz"/>
    <x v="4"/>
    <x v="72"/>
    <s v="SKN-001"/>
    <x v="1"/>
    <n v="790"/>
    <n v="4"/>
    <n v="0.005063291139240506"/>
    <n v="9.029999999999999"/>
    <n v="36.12"/>
    <n v="0"/>
    <n v="0"/>
    <n v="0"/>
    <s v=""/>
    <n v="0"/>
    <n v="0"/>
    <n v="12"/>
    <s v="INR"/>
    <s v="India"/>
    <m/>
    <n v="2"/>
    <n v="-36.12"/>
    <s v="No Sales"/>
    <n v="599"/>
    <n v="216"/>
    <n v="144"/>
    <n v="0.3989983305509182"/>
  </r>
  <r>
    <d v="2026-09-08T00:00:00"/>
    <x v="10"/>
    <s v="Face Care"/>
    <s v="Enabled"/>
    <s v="AG | Sunscreen Spf 50"/>
    <s v="Sponsored Products"/>
    <s v="asin=b0bwse9sgm"/>
    <x v="4"/>
    <x v="281"/>
    <s v="SKN-006"/>
    <x v="1"/>
    <n v="782"/>
    <n v="4"/>
    <n v="0.005115089514066497"/>
    <n v="8.69"/>
    <n v="34.76"/>
    <n v="0"/>
    <n v="0"/>
    <n v="0"/>
    <s v=""/>
    <n v="0"/>
    <n v="0"/>
    <n v="11.5"/>
    <s v="INR"/>
    <s v="India"/>
    <m/>
    <n v="2"/>
    <n v="-34.76"/>
    <s v="No Sales"/>
    <n v="449"/>
    <n v="162"/>
    <n v="130"/>
    <n v="0.3496659242761693"/>
  </r>
  <r>
    <d v="2026-09-08T00:00:00"/>
    <x v="10"/>
    <s v="Face Care"/>
    <s v="Enabled"/>
    <s v="AG | Face Wash"/>
    <s v="Sponsored Products"/>
    <s v="asin=b0wezftacn"/>
    <x v="4"/>
    <x v="81"/>
    <s v="SKN-008"/>
    <x v="1"/>
    <n v="545"/>
    <n v="4"/>
    <n v="0.007339449541284404"/>
    <n v="4.53"/>
    <n v="18.12"/>
    <n v="0"/>
    <n v="0"/>
    <n v="0"/>
    <s v=""/>
    <n v="0"/>
    <n v="0"/>
    <n v="8.5"/>
    <s v="INR"/>
    <s v="India"/>
    <m/>
    <n v="2"/>
    <n v="-18.12"/>
    <s v="No Sales"/>
    <n v="299"/>
    <n v="114"/>
    <n v="107"/>
    <n v="0.2608695652173913"/>
  </r>
  <r>
    <d v="2026-09-08T00:00:00"/>
    <x v="10"/>
    <s v="Face Care"/>
    <s v="Enabled"/>
    <s v="AG | Face Wash"/>
    <s v="Sponsored Products"/>
    <s v="asin=b0dnix2i0i"/>
    <x v="4"/>
    <x v="142"/>
    <s v="SKN-008"/>
    <x v="1"/>
    <n v="214"/>
    <n v="3"/>
    <n v="0.01401869158878505"/>
    <n v="4.06"/>
    <n v="12.18"/>
    <n v="0"/>
    <n v="0"/>
    <n v="0"/>
    <s v=""/>
    <n v="0"/>
    <n v="0"/>
    <n v="7.5"/>
    <s v="INR"/>
    <s v="India"/>
    <m/>
    <n v="2"/>
    <n v="-12.18"/>
    <s v="No Sales"/>
    <n v="299"/>
    <n v="114"/>
    <n v="107"/>
    <n v="0.2608695652173913"/>
  </r>
  <r>
    <d v="2026-09-08T00:00:00"/>
    <x v="10"/>
    <s v="Face Care"/>
    <s v="Enabled"/>
    <s v="AG | Face Wash"/>
    <s v="Sponsored Products"/>
    <s v="asin=b0u2gusdfc"/>
    <x v="4"/>
    <x v="357"/>
    <s v="SKN-008"/>
    <x v="1"/>
    <n v="420"/>
    <n v="0"/>
    <n v="0"/>
    <s v=""/>
    <n v="0"/>
    <n v="0"/>
    <n v="0"/>
    <n v="0"/>
    <s v=""/>
    <s v=""/>
    <s v=""/>
    <n v="8"/>
    <s v="INR"/>
    <s v="India"/>
    <m/>
    <n v="2"/>
    <n v="0"/>
    <s v="No Spend"/>
    <n v="299"/>
    <n v="114"/>
    <n v="107"/>
    <n v="0.2608695652173913"/>
  </r>
  <r>
    <d v="2026-09-08T00:00:00"/>
    <x v="11"/>
    <s v="Face Care"/>
    <s v="Enabled"/>
    <s v="AG | Under Eye Cream"/>
    <s v="Sponsored Products"/>
    <s v="eye cream for pigmentation"/>
    <x v="2"/>
    <x v="358"/>
    <s v="SKN-011"/>
    <x v="2"/>
    <n v="721"/>
    <n v="1"/>
    <n v="0.001386962552011096"/>
    <n v="9.9"/>
    <n v="9.9"/>
    <n v="0"/>
    <n v="0"/>
    <n v="0"/>
    <s v=""/>
    <n v="0"/>
    <n v="0"/>
    <n v="16"/>
    <s v="INR"/>
    <s v="India"/>
    <m/>
    <n v="2"/>
    <n v="-9.9"/>
    <s v="No Sales"/>
    <n v="499"/>
    <n v="180"/>
    <n v="125"/>
    <n v="0.3887775551102204"/>
  </r>
  <r>
    <d v="2026-09-08T00:00:00"/>
    <x v="11"/>
    <s v="Face Care"/>
    <s v="Enabled"/>
    <s v="AG | Lip Balm"/>
    <s v="Sponsored Products"/>
    <s v="lip balm spf"/>
    <x v="2"/>
    <x v="333"/>
    <s v="SKN-015"/>
    <x v="1"/>
    <n v="771"/>
    <n v="5"/>
    <n v="0.00648508430609598"/>
    <n v="4.52"/>
    <n v="22.6"/>
    <n v="199"/>
    <n v="1"/>
    <n v="1"/>
    <n v="0.1135678391959799"/>
    <n v="8.805309734513274"/>
    <n v="0.2"/>
    <n v="7.5"/>
    <s v="INR"/>
    <s v="India"/>
    <m/>
    <n v="2"/>
    <n v="12.4"/>
    <s v="Profitable"/>
    <n v="199"/>
    <n v="76"/>
    <n v="88"/>
    <n v="0.1758793969849246"/>
  </r>
  <r>
    <d v="2026-09-08T00:00:00"/>
    <x v="11"/>
    <s v="Face Care"/>
    <s v="Enabled"/>
    <s v="AG | Lip Balm"/>
    <s v="Sponsored Products"/>
    <s v="tinted lip balm"/>
    <x v="2"/>
    <x v="147"/>
    <s v="SKN-015"/>
    <x v="2"/>
    <n v="1155"/>
    <n v="6"/>
    <n v="0.005194805194805195"/>
    <n v="4.79"/>
    <n v="28.74"/>
    <n v="0"/>
    <n v="0"/>
    <n v="0"/>
    <s v=""/>
    <n v="0"/>
    <n v="0"/>
    <n v="6"/>
    <s v="INR"/>
    <s v="India"/>
    <m/>
    <n v="2"/>
    <n v="-28.74"/>
    <s v="No Sales"/>
    <n v="199"/>
    <n v="76"/>
    <n v="88"/>
    <n v="0.1758793969849246"/>
  </r>
  <r>
    <d v="2026-09-08T00:00:00"/>
    <x v="11"/>
    <s v="Face Care"/>
    <s v="Enabled"/>
    <s v="AG | Lip Balm"/>
    <s v="Sponsored Products"/>
    <s v="lip balm"/>
    <x v="2"/>
    <x v="85"/>
    <s v="SKN-015"/>
    <x v="0"/>
    <n v="902"/>
    <n v="12"/>
    <n v="0.01330376940133038"/>
    <n v="6"/>
    <n v="72"/>
    <n v="597"/>
    <n v="3"/>
    <n v="3"/>
    <n v="0.1206030150753769"/>
    <n v="8.291666666666666"/>
    <n v="0.25"/>
    <n v="6"/>
    <s v="INR"/>
    <s v="India"/>
    <m/>
    <n v="2"/>
    <n v="33"/>
    <s v="Profitable"/>
    <n v="199"/>
    <n v="76"/>
    <n v="88"/>
    <n v="0.1758793969849246"/>
  </r>
  <r>
    <d v="2026-09-08T00:00:00"/>
    <x v="11"/>
    <s v="Face Care"/>
    <s v="Enabled"/>
    <s v="AG | Lip Sleeping Mask"/>
    <s v="Sponsored Products"/>
    <s v="lip sleeping mask"/>
    <x v="2"/>
    <x v="86"/>
    <s v="SKN-016"/>
    <x v="1"/>
    <n v="1654"/>
    <n v="23"/>
    <n v="0.01390568319226118"/>
    <n v="6.73"/>
    <n v="154.79"/>
    <n v="0"/>
    <n v="0"/>
    <n v="0"/>
    <s v=""/>
    <n v="0"/>
    <n v="0"/>
    <n v="10"/>
    <s v="INR"/>
    <s v="India"/>
    <m/>
    <n v="2"/>
    <n v="-154.79"/>
    <s v="No Sales"/>
    <n v="299"/>
    <n v="114"/>
    <n v="97"/>
    <n v="0.294314381270903"/>
  </r>
  <r>
    <d v="2026-09-08T00:00:00"/>
    <x v="11"/>
    <s v="Face Care"/>
    <s v="Enabled"/>
    <s v="AG | Lip Sleeping Mask"/>
    <s v="Sponsored Products"/>
    <s v="lip mask overnight long lasting"/>
    <x v="2"/>
    <x v="335"/>
    <s v="SKN-016"/>
    <x v="2"/>
    <n v="1154"/>
    <n v="6"/>
    <n v="0.005199306759098787"/>
    <n v="6.69"/>
    <n v="40.14"/>
    <n v="299"/>
    <n v="1"/>
    <n v="1"/>
    <n v="0.134247491638796"/>
    <n v="7.448928749377179"/>
    <n v="0.1666666666666667"/>
    <n v="8"/>
    <s v="INR"/>
    <s v="India"/>
    <m/>
    <n v="2"/>
    <n v="47.86"/>
    <s v="Profitable"/>
    <n v="299"/>
    <n v="114"/>
    <n v="97"/>
    <n v="0.294314381270903"/>
  </r>
  <r>
    <d v="2026-09-08T00:00:00"/>
    <x v="11"/>
    <s v="Face Care"/>
    <s v="Enabled"/>
    <s v="AG | Lip Sleeping Mask"/>
    <s v="Sponsored Products"/>
    <s v="lip mask"/>
    <x v="2"/>
    <x v="196"/>
    <s v="SKN-016"/>
    <x v="2"/>
    <n v="1002"/>
    <n v="1"/>
    <n v="0.000998003992015968"/>
    <n v="6.4"/>
    <n v="6.4"/>
    <n v="0"/>
    <n v="0"/>
    <n v="0"/>
    <s v=""/>
    <n v="0"/>
    <n v="0"/>
    <n v="9"/>
    <s v="INR"/>
    <s v="India"/>
    <m/>
    <n v="2"/>
    <n v="-6.4"/>
    <s v="No Sales"/>
    <n v="299"/>
    <n v="114"/>
    <n v="97"/>
    <n v="0.294314381270903"/>
  </r>
  <r>
    <d v="2026-09-08T00:00:00"/>
    <x v="11"/>
    <s v="Face Care"/>
    <s v="Enabled"/>
    <s v="AG | Lip Sleeping Mask"/>
    <s v="Sponsored Products"/>
    <s v="lip sleeping mask for winter"/>
    <x v="2"/>
    <x v="87"/>
    <s v="SKN-016"/>
    <x v="1"/>
    <n v="570"/>
    <n v="3"/>
    <n v="0.005263157894736842"/>
    <n v="5.13"/>
    <n v="15.39"/>
    <n v="299"/>
    <n v="1"/>
    <n v="1"/>
    <n v="0.05147157190635452"/>
    <n v="19.42820012995452"/>
    <n v="0.3333333333333333"/>
    <n v="10"/>
    <s v="INR"/>
    <s v="India"/>
    <m/>
    <n v="2"/>
    <n v="72.61"/>
    <s v="Profitable"/>
    <n v="299"/>
    <n v="114"/>
    <n v="97"/>
    <n v="0.294314381270903"/>
  </r>
  <r>
    <d v="2026-09-08T00:00:00"/>
    <x v="11"/>
    <s v="Face Care"/>
    <s v="Enabled"/>
    <s v="AG | Lip Sleeping Mask"/>
    <s v="Sponsored Products"/>
    <s v="lip mask overnight"/>
    <x v="2"/>
    <x v="88"/>
    <s v="SKN-016"/>
    <x v="0"/>
    <n v="453"/>
    <n v="9"/>
    <n v="0.01986754966887417"/>
    <n v="12"/>
    <n v="108"/>
    <n v="299"/>
    <n v="1"/>
    <n v="1"/>
    <n v="0.3612040133779264"/>
    <n v="2.768518518518519"/>
    <n v="0.1111111111111111"/>
    <n v="12"/>
    <s v="INR"/>
    <s v="India"/>
    <m/>
    <n v="2"/>
    <n v="-20"/>
    <s v="Losing"/>
    <n v="299"/>
    <n v="114"/>
    <n v="97"/>
    <n v="0.294314381270903"/>
  </r>
  <r>
    <d v="2026-09-08T00:00:00"/>
    <x v="2"/>
    <s v="Face Care"/>
    <s v="Paused"/>
    <s v="AG | Clay Face Mask"/>
    <s v="Sponsored Products"/>
    <s v="clay face mask"/>
    <x v="1"/>
    <x v="359"/>
    <s v="SKN-012"/>
    <x v="0"/>
    <n v="144"/>
    <n v="2"/>
    <n v="0.01388888888888889"/>
    <n v="10.5"/>
    <n v="21"/>
    <n v="0"/>
    <n v="0"/>
    <n v="0"/>
    <s v=""/>
    <n v="0"/>
    <n v="0"/>
    <n v="10.5"/>
    <s v="INR"/>
    <s v="India"/>
    <m/>
    <n v="2"/>
    <n v="-21"/>
    <s v="No Sales"/>
    <n v="379"/>
    <n v="140"/>
    <n v="114"/>
    <n v="0.3298153034300791"/>
  </r>
  <r>
    <d v="2026-09-08T00:00:00"/>
    <x v="2"/>
    <s v="Face Care"/>
    <s v="Paused"/>
    <s v="AG | Clay Face Mask"/>
    <s v="Sponsored Products"/>
    <s v="clay face mask"/>
    <x v="1"/>
    <x v="90"/>
    <s v="SKN-012"/>
    <x v="1"/>
    <n v="1526"/>
    <n v="6"/>
    <n v="0.003931847968545216"/>
    <n v="8.09"/>
    <n v="48.54"/>
    <n v="0"/>
    <n v="0"/>
    <n v="0"/>
    <s v=""/>
    <n v="0"/>
    <n v="0"/>
    <n v="11"/>
    <s v="INR"/>
    <s v="India"/>
    <m/>
    <n v="2"/>
    <n v="-48.54"/>
    <s v="No Sales"/>
    <n v="379"/>
    <n v="140"/>
    <n v="114"/>
    <n v="0.3298153034300791"/>
  </r>
  <r>
    <d v="2026-09-08T00:00:00"/>
    <x v="2"/>
    <s v="Face Care"/>
    <s v="Paused"/>
    <s v="AG | Clay Face Mask"/>
    <s v="Sponsored Products"/>
    <s v="multani mitti face pack"/>
    <x v="1"/>
    <x v="150"/>
    <s v="SKN-012"/>
    <x v="0"/>
    <n v="667"/>
    <n v="4"/>
    <n v="0.005997001499250375"/>
    <n v="10"/>
    <n v="40"/>
    <n v="0"/>
    <n v="0"/>
    <n v="0"/>
    <s v=""/>
    <n v="0"/>
    <n v="0"/>
    <n v="10"/>
    <s v="INR"/>
    <s v="India"/>
    <m/>
    <n v="2"/>
    <n v="-40"/>
    <s v="No Sales"/>
    <n v="379"/>
    <n v="140"/>
    <n v="114"/>
    <n v="0.3298153034300791"/>
  </r>
  <r>
    <d v="2026-09-08T00:00:00"/>
    <x v="2"/>
    <s v="Face Care"/>
    <s v="Paused"/>
    <s v="AG | Clay Face Mask"/>
    <s v="Sponsored Products"/>
    <s v="multani mitti face pack"/>
    <x v="1"/>
    <x v="360"/>
    <s v="SKN-012"/>
    <x v="0"/>
    <n v="276"/>
    <n v="4"/>
    <n v="0.01449275362318841"/>
    <n v="6.12"/>
    <n v="24.48"/>
    <n v="0"/>
    <n v="0"/>
    <n v="0"/>
    <s v=""/>
    <n v="0"/>
    <n v="0"/>
    <n v="7"/>
    <s v="INR"/>
    <s v="India"/>
    <m/>
    <n v="2"/>
    <n v="-24.48"/>
    <s v="No Sales"/>
    <n v="379"/>
    <n v="140"/>
    <n v="114"/>
    <n v="0.3298153034300791"/>
  </r>
  <r>
    <d v="2026-09-08T00:00:00"/>
    <x v="2"/>
    <s v="Face Care"/>
    <s v="Paused"/>
    <s v="AG | Clay Face Mask"/>
    <s v="Sponsored Products"/>
    <s v="multani mitti face pack"/>
    <x v="1"/>
    <x v="199"/>
    <s v="SKN-012"/>
    <x v="0"/>
    <n v="96"/>
    <n v="2"/>
    <n v="0.02083333333333333"/>
    <n v="11.5"/>
    <n v="23"/>
    <n v="379"/>
    <n v="1"/>
    <n v="1"/>
    <n v="0.06068601583113457"/>
    <n v="16.47826086956522"/>
    <n v="0.5"/>
    <n v="11.5"/>
    <s v="INR"/>
    <s v="India"/>
    <m/>
    <n v="2"/>
    <n v="102"/>
    <s v="Profitable"/>
    <n v="379"/>
    <n v="140"/>
    <n v="114"/>
    <n v="0.3298153034300791"/>
  </r>
  <r>
    <d v="2026-09-08T00:00:00"/>
    <x v="2"/>
    <s v="Face Care"/>
    <s v="Paused"/>
    <s v="AG | Clay Face Mask"/>
    <s v="Sponsored Products"/>
    <s v="clay face mask"/>
    <x v="1"/>
    <x v="198"/>
    <s v="SKN-012"/>
    <x v="0"/>
    <n v="552"/>
    <n v="4"/>
    <n v="0.007246376811594203"/>
    <n v="8.5"/>
    <n v="34"/>
    <n v="0"/>
    <n v="0"/>
    <n v="0"/>
    <s v=""/>
    <n v="0"/>
    <n v="0"/>
    <n v="8.5"/>
    <s v="INR"/>
    <s v="India"/>
    <s v="budget raised"/>
    <n v="2"/>
    <n v="-34"/>
    <s v="No Sales"/>
    <n v="379"/>
    <n v="140"/>
    <n v="114"/>
    <n v="0.3298153034300791"/>
  </r>
  <r>
    <d v="2026-09-08T00:00:00"/>
    <x v="2"/>
    <s v="Face Care"/>
    <s v="Paused"/>
    <s v="AG | Aloe Vera Gel"/>
    <s v="Sponsored Products"/>
    <s v="aloe vera gel for face"/>
    <x v="1"/>
    <x v="158"/>
    <s v="SKN-013"/>
    <x v="2"/>
    <n v="3541"/>
    <n v="5"/>
    <n v="0.001412030499858797"/>
    <n v="5.31"/>
    <n v="26.55"/>
    <n v="0"/>
    <n v="0"/>
    <n v="0"/>
    <s v=""/>
    <n v="0"/>
    <n v="0"/>
    <n v="6.5"/>
    <s v="INR"/>
    <s v="India"/>
    <m/>
    <n v="2"/>
    <n v="-26.55"/>
    <s v="No Sales"/>
    <n v="249"/>
    <n v="100"/>
    <n v="112"/>
    <n v="0.1485943775100401"/>
  </r>
  <r>
    <d v="2026-09-08T00:00:00"/>
    <x v="2"/>
    <s v="Face Care"/>
    <s v="Paused"/>
    <s v="AG | Aloe Vera Gel"/>
    <s v="Sponsored Products"/>
    <s v="aloe vera gel for face"/>
    <x v="1"/>
    <x v="286"/>
    <s v="SKN-013"/>
    <x v="2"/>
    <n v="122"/>
    <n v="0"/>
    <n v="0"/>
    <s v=""/>
    <n v="0"/>
    <n v="0"/>
    <n v="0"/>
    <n v="0"/>
    <s v=""/>
    <s v=""/>
    <s v=""/>
    <n v="7"/>
    <s v="INR"/>
    <s v="India"/>
    <m/>
    <n v="2"/>
    <n v="0"/>
    <s v="No Spend"/>
    <n v="249"/>
    <n v="100"/>
    <n v="112"/>
    <n v="0.1485943775100401"/>
  </r>
  <r>
    <d v="2026-09-08T00:00:00"/>
    <x v="2"/>
    <s v="Face Care"/>
    <s v="Paused"/>
    <s v="AG | Aloe Vera Gel"/>
    <s v="Sponsored Products"/>
    <s v="aloe vera gel for face"/>
    <x v="1"/>
    <x v="41"/>
    <s v="SKN-013"/>
    <x v="1"/>
    <n v="434"/>
    <n v="2"/>
    <n v="0.004608294930875576"/>
    <n v="4.53"/>
    <n v="9.06"/>
    <n v="0"/>
    <n v="0"/>
    <n v="0"/>
    <s v=""/>
    <n v="0"/>
    <n v="0"/>
    <n v="6"/>
    <s v="INR"/>
    <s v="India"/>
    <m/>
    <n v="2"/>
    <n v="-9.06"/>
    <s v="No Sales"/>
    <n v="249"/>
    <n v="100"/>
    <n v="112"/>
    <n v="0.1485943775100401"/>
  </r>
  <r>
    <d v="2026-09-08T00:00:00"/>
    <x v="2"/>
    <s v="Face Care"/>
    <s v="Paused"/>
    <s v="AG | Aloe Vera Gel"/>
    <s v="Sponsored Products"/>
    <s v="aloe vera gel for face"/>
    <x v="1"/>
    <x v="151"/>
    <s v="SKN-013"/>
    <x v="2"/>
    <n v="262"/>
    <n v="1"/>
    <n v="0.003816793893129771"/>
    <n v="4.33"/>
    <n v="4.33"/>
    <n v="0"/>
    <n v="0"/>
    <n v="0"/>
    <s v=""/>
    <n v="0"/>
    <n v="0"/>
    <n v="6.5"/>
    <s v="INR"/>
    <s v="India"/>
    <m/>
    <n v="2"/>
    <n v="-4.33"/>
    <s v="No Sales"/>
    <n v="249"/>
    <n v="100"/>
    <n v="112"/>
    <n v="0.1485943775100401"/>
  </r>
  <r>
    <d v="2026-09-08T00:00:00"/>
    <x v="2"/>
    <s v="Face Care"/>
    <s v="Paused"/>
    <s v="AG | Aloe Vera Gel"/>
    <s v="Sponsored Products"/>
    <s v="aloe vera gel"/>
    <x v="1"/>
    <x v="361"/>
    <s v="SKN-013"/>
    <x v="1"/>
    <n v="150"/>
    <n v="3"/>
    <n v="0.02"/>
    <n v="3.05"/>
    <n v="9.15"/>
    <n v="0"/>
    <n v="0"/>
    <n v="0"/>
    <s v=""/>
    <n v="0"/>
    <n v="0"/>
    <n v="5"/>
    <s v="INR"/>
    <s v="India"/>
    <m/>
    <n v="2"/>
    <n v="-9.15"/>
    <s v="No Sales"/>
    <n v="249"/>
    <n v="100"/>
    <n v="112"/>
    <n v="0.1485943775100401"/>
  </r>
  <r>
    <d v="2026-09-08T00:00:00"/>
    <x v="7"/>
    <s v="Brand"/>
    <s v="Enabled"/>
    <s v="AG | Vitamin C Serum"/>
    <s v="Sponsored Products"/>
    <s v="auralis vit c face serum"/>
    <x v="2"/>
    <x v="96"/>
    <s v="SKN-001"/>
    <x v="0"/>
    <n v="171"/>
    <n v="3"/>
    <n v="0.01754385964912281"/>
    <n v="6.5"/>
    <n v="19.5"/>
    <n v="0"/>
    <n v="0"/>
    <n v="0"/>
    <s v=""/>
    <n v="0"/>
    <n v="0"/>
    <n v="6.5"/>
    <s v="INR"/>
    <s v="India"/>
    <m/>
    <n v="2"/>
    <n v="-19.5"/>
    <s v="No Sales"/>
    <n v="599"/>
    <n v="216"/>
    <n v="144"/>
    <n v="0.3989983305509182"/>
  </r>
  <r>
    <d v="2026-09-08T00:00:00"/>
    <x v="7"/>
    <s v="Brand"/>
    <s v="Enabled"/>
    <s v="AG | Vitamin C Serum"/>
    <s v="Sponsored Products"/>
    <s v="auralis naturals"/>
    <x v="2"/>
    <x v="100"/>
    <s v="SKN-001"/>
    <x v="0"/>
    <n v="121"/>
    <n v="6"/>
    <n v="0.04958677685950413"/>
    <n v="8.5"/>
    <n v="51"/>
    <n v="0"/>
    <n v="0"/>
    <n v="0"/>
    <s v=""/>
    <n v="0"/>
    <n v="0"/>
    <n v="8.5"/>
    <s v="INR"/>
    <s v="India"/>
    <m/>
    <n v="2"/>
    <n v="-51"/>
    <s v="No Sales"/>
    <n v="599"/>
    <n v="216"/>
    <n v="144"/>
    <n v="0.3989983305509182"/>
  </r>
  <r>
    <d v="2026-09-08T00:00:00"/>
    <x v="7"/>
    <s v="Brand"/>
    <s v="Enabled"/>
    <s v="AG | Sunscreen Spf 50"/>
    <s v="Sponsored Products"/>
    <s v="auralis spf 50 sunscreen for face"/>
    <x v="2"/>
    <x v="99"/>
    <s v="SKN-006"/>
    <x v="2"/>
    <n v="926"/>
    <n v="13"/>
    <n v="0.01403887688984881"/>
    <n v="4.19"/>
    <n v="54.47"/>
    <n v="449"/>
    <n v="1"/>
    <n v="1"/>
    <n v="0.1213140311804009"/>
    <n v="8.243069579585093"/>
    <n v="0.07692307692307693"/>
    <n v="6.5"/>
    <s v="INR"/>
    <s v="India"/>
    <m/>
    <n v="2"/>
    <n v="102.53"/>
    <s v="Profitable"/>
    <n v="449"/>
    <n v="162"/>
    <n v="130"/>
    <n v="0.3496659242761693"/>
  </r>
  <r>
    <d v="2026-09-23T00:00:00"/>
    <x v="3"/>
    <s v="Face Care"/>
    <s v="Enabled"/>
    <s v="AG | Vitamin C Serum"/>
    <s v="Sponsored Products"/>
    <s v="vit c face serum for sensitive skin"/>
    <x v="2"/>
    <x v="170"/>
    <s v="SKN-001"/>
    <x v="1"/>
    <n v="638"/>
    <n v="4"/>
    <n v="0.006269592476489028"/>
    <n v="11.28"/>
    <n v="45.12"/>
    <n v="1198"/>
    <n v="2"/>
    <n v="2"/>
    <n v="0.03766277128547579"/>
    <n v="26.55141843971631"/>
    <n v="0.5"/>
    <n v="20"/>
    <s v="INR"/>
    <s v="India"/>
    <m/>
    <n v="4"/>
    <n v="432.88"/>
    <s v="Profitable"/>
    <n v="599"/>
    <n v="216"/>
    <n v="144"/>
    <n v="0.3989983305509182"/>
  </r>
  <r>
    <d v="2026-09-08T00:00:00"/>
    <x v="7"/>
    <s v="Brand"/>
    <s v="Enabled"/>
    <s v="AG | Kumkumadi Oil"/>
    <s v="Sponsored Products"/>
    <s v="auralis naturals kumkumadi oil"/>
    <x v="2"/>
    <x v="339"/>
    <s v="SKN-024"/>
    <x v="0"/>
    <n v="94"/>
    <n v="3"/>
    <n v="0.03191489361702127"/>
    <n v="15.5"/>
    <n v="46.5"/>
    <n v="0"/>
    <n v="0"/>
    <n v="0"/>
    <s v=""/>
    <n v="0"/>
    <n v="0"/>
    <n v="15.5"/>
    <s v="INR"/>
    <s v="India"/>
    <m/>
    <n v="2"/>
    <s v=""/>
    <s v="Cost missing"/>
    <s v=""/>
    <s v=""/>
    <s v=""/>
    <s v=""/>
  </r>
  <r>
    <d v="2026-09-08T00:00:00"/>
    <x v="7"/>
    <s v="Brand"/>
    <s v="Enabled"/>
    <s v="AG | Kumkumadi Oil"/>
    <s v="Sponsored Products"/>
    <s v="auralis kumkumadi oil"/>
    <x v="2"/>
    <x v="340"/>
    <s v="SKN-024"/>
    <x v="2"/>
    <n v="308"/>
    <n v="3"/>
    <n v="0.00974025974025974"/>
    <n v="12.93"/>
    <n v="38.79"/>
    <n v="1299"/>
    <n v="1"/>
    <n v="1"/>
    <n v="0.02986143187066975"/>
    <n v="33.48801237432328"/>
    <n v="0.3333333333333333"/>
    <n v="21.5"/>
    <s v="INR"/>
    <s v="India"/>
    <m/>
    <n v="2"/>
    <s v=""/>
    <s v="Cost missing"/>
    <s v=""/>
    <s v=""/>
    <s v=""/>
    <s v=""/>
  </r>
  <r>
    <d v="2026-09-09T00:00:00"/>
    <x v="0"/>
    <s v="Face Care"/>
    <s v="Enabled"/>
    <s v="AG | Vitamin C Serum"/>
    <s v="Sponsored Products"/>
    <s v="loose-match"/>
    <x v="0"/>
    <x v="311"/>
    <s v="SKN-001"/>
    <x v="1"/>
    <n v="169"/>
    <n v="0"/>
    <n v="0"/>
    <s v=""/>
    <n v="0"/>
    <n v="0"/>
    <n v="0"/>
    <n v="0"/>
    <s v=""/>
    <s v=""/>
    <s v=""/>
    <n v="16"/>
    <s v="INR"/>
    <s v="India"/>
    <m/>
    <n v="2"/>
    <n v="0"/>
    <s v="No Spend"/>
    <n v="599"/>
    <n v="216"/>
    <n v="144"/>
    <n v="0.3989983305509182"/>
  </r>
  <r>
    <d v="2026-09-09T00:00:00"/>
    <x v="0"/>
    <s v="Face Care"/>
    <s v="Enabled"/>
    <s v="AG | Niacinamide Serum"/>
    <s v="Sponsored Products"/>
    <s v="close-match"/>
    <x v="0"/>
    <x v="27"/>
    <s v="SKN-002"/>
    <x v="0"/>
    <n v="1822"/>
    <n v="33"/>
    <n v="0.01811196487376509"/>
    <n v="9.479999999999999"/>
    <n v="312.84"/>
    <n v="0"/>
    <n v="0"/>
    <n v="0"/>
    <s v=""/>
    <n v="0"/>
    <n v="0"/>
    <n v="10"/>
    <s v="INR"/>
    <s v="India"/>
    <m/>
    <n v="2"/>
    <n v="-312.84"/>
    <s v="No Sales"/>
    <n v="549"/>
    <n v="192"/>
    <n v="139"/>
    <n v="0.3970856102003643"/>
  </r>
  <r>
    <d v="2026-09-09T00:00:00"/>
    <x v="0"/>
    <s v="Face Care"/>
    <s v="Enabled"/>
    <s v="AG | Gel Moisturizer"/>
    <s v="Sponsored Products"/>
    <s v="close-match"/>
    <x v="0"/>
    <x v="6"/>
    <s v="SKN-005"/>
    <x v="2"/>
    <n v="1405"/>
    <n v="9"/>
    <n v="0.006405693950177936"/>
    <n v="9.970000000000001"/>
    <n v="89.73"/>
    <n v="0"/>
    <n v="0"/>
    <n v="0"/>
    <s v=""/>
    <n v="0"/>
    <n v="0"/>
    <n v="12"/>
    <s v="INR"/>
    <s v="India"/>
    <m/>
    <n v="2"/>
    <n v="-89.73"/>
    <s v="No Sales"/>
    <n v="399"/>
    <n v="148"/>
    <n v="126"/>
    <n v="0.3132832080200501"/>
  </r>
  <r>
    <d v="2026-09-09T00:00:00"/>
    <x v="0"/>
    <s v="Face Care"/>
    <s v="Enabled"/>
    <s v="AG | Gel Moisturizer"/>
    <s v="Sponsored Products"/>
    <s v="close-match"/>
    <x v="0"/>
    <x v="362"/>
    <s v="SKN-005"/>
    <x v="1"/>
    <n v="249"/>
    <n v="2"/>
    <n v="0.008032128514056224"/>
    <n v="7.19"/>
    <n v="14.38"/>
    <n v="0"/>
    <n v="0"/>
    <n v="0"/>
    <s v=""/>
    <n v="0"/>
    <n v="0"/>
    <n v="11.5"/>
    <s v="INR"/>
    <s v="India"/>
    <m/>
    <n v="2"/>
    <n v="-14.38"/>
    <s v="No Sales"/>
    <n v="399"/>
    <n v="148"/>
    <n v="126"/>
    <n v="0.3132832080200501"/>
  </r>
  <r>
    <d v="2026-09-09T00:00:00"/>
    <x v="0"/>
    <s v="Face Care"/>
    <s v="Enabled"/>
    <s v="AG | Gel Moisturizer"/>
    <s v="Sponsored Products"/>
    <s v="close-match"/>
    <x v="0"/>
    <x v="363"/>
    <s v="SKN-005"/>
    <x v="0"/>
    <n v="296"/>
    <n v="8"/>
    <n v="0.02702702702702703"/>
    <n v="8"/>
    <n v="64"/>
    <n v="0"/>
    <n v="0"/>
    <n v="0"/>
    <s v=""/>
    <n v="0"/>
    <n v="0"/>
    <n v="8"/>
    <s v="INR"/>
    <s v="India"/>
    <m/>
    <n v="2"/>
    <n v="-64"/>
    <s v="No Sales"/>
    <n v="399"/>
    <n v="148"/>
    <n v="126"/>
    <n v="0.3132832080200501"/>
  </r>
  <r>
    <d v="2026-09-09T00:00:00"/>
    <x v="0"/>
    <s v="Face Care"/>
    <s v="Enabled"/>
    <s v="AG | Sunscreen Spf 50"/>
    <s v="Sponsored Products"/>
    <s v="close-match"/>
    <x v="0"/>
    <x v="364"/>
    <s v="SKN-006"/>
    <x v="0"/>
    <n v="87"/>
    <n v="1"/>
    <n v="0.01149425287356322"/>
    <n v="11"/>
    <n v="11"/>
    <n v="0"/>
    <n v="0"/>
    <n v="0"/>
    <s v=""/>
    <n v="0"/>
    <n v="0"/>
    <n v="11"/>
    <s v="INR"/>
    <s v="India"/>
    <m/>
    <n v="2"/>
    <n v="-11"/>
    <s v="No Sales"/>
    <n v="449"/>
    <n v="162"/>
    <n v="130"/>
    <n v="0.3496659242761693"/>
  </r>
  <r>
    <d v="2026-09-09T00:00:00"/>
    <x v="0"/>
    <s v="Face Care"/>
    <s v="Enabled"/>
    <s v="AG | Face Wash"/>
    <s v="Sponsored Products"/>
    <s v="close-match"/>
    <x v="0"/>
    <x v="272"/>
    <s v="SKN-008"/>
    <x v="0"/>
    <n v="460"/>
    <n v="12"/>
    <n v="0.02608695652173913"/>
    <n v="5.96"/>
    <n v="71.52"/>
    <n v="598"/>
    <n v="1"/>
    <n v="2"/>
    <n v="0.1195986622073578"/>
    <n v="8.361297539149888"/>
    <n v="0.08333333333333333"/>
    <n v="6"/>
    <s v="INR"/>
    <s v="India"/>
    <m/>
    <n v="2"/>
    <n v="84.48"/>
    <s v="Profitable"/>
    <n v="299"/>
    <n v="114"/>
    <n v="107"/>
    <n v="0.2608695652173913"/>
  </r>
  <r>
    <d v="2026-09-09T00:00:00"/>
    <x v="0"/>
    <s v="Face Care"/>
    <s v="Enabled"/>
    <s v="AG | Rose Water Toner"/>
    <s v="Sponsored Products"/>
    <s v="close-match"/>
    <x v="0"/>
    <x v="51"/>
    <s v="SKN-010"/>
    <x v="2"/>
    <n v="335"/>
    <n v="1"/>
    <n v="0.002985074626865672"/>
    <n v="4.83"/>
    <n v="4.83"/>
    <n v="0"/>
    <n v="0"/>
    <n v="0"/>
    <s v=""/>
    <n v="0"/>
    <n v="0"/>
    <n v="6.5"/>
    <s v="INR"/>
    <s v="India"/>
    <m/>
    <n v="2"/>
    <n v="-4.83"/>
    <s v="No Sales"/>
    <n v="249"/>
    <n v="100"/>
    <n v="102"/>
    <n v="0.1887550200803213"/>
  </r>
  <r>
    <d v="2026-09-09T00:00:00"/>
    <x v="1"/>
    <s v="Body &amp; Hair"/>
    <s v="Enabled"/>
    <s v="AG | Body Lotion"/>
    <s v="Sponsored Products"/>
    <s v="close-match"/>
    <x v="0"/>
    <x v="11"/>
    <s v="SKN-017"/>
    <x v="1"/>
    <n v="716"/>
    <n v="7"/>
    <n v="0.009776536312849162"/>
    <n v="7.409999999999999"/>
    <n v="51.87"/>
    <n v="0"/>
    <n v="0"/>
    <n v="0"/>
    <s v=""/>
    <n v="0"/>
    <n v="0"/>
    <n v="12"/>
    <s v="INR"/>
    <s v="India"/>
    <m/>
    <n v="2"/>
    <n v="-51.87"/>
    <s v="No Sales"/>
    <n v="449"/>
    <n v="166"/>
    <n v="140"/>
    <n v="0.3184855233853007"/>
  </r>
  <r>
    <d v="2026-09-09T00:00:00"/>
    <x v="1"/>
    <s v="Body &amp; Hair"/>
    <s v="Enabled"/>
    <s v="AG | Body Lotion"/>
    <s v="Sponsored Products"/>
    <s v="close-match"/>
    <x v="0"/>
    <x v="256"/>
    <s v="SKN-017"/>
    <x v="0"/>
    <n v="205"/>
    <n v="1"/>
    <n v="0.004878048780487805"/>
    <n v="9.31"/>
    <n v="9.31"/>
    <n v="0"/>
    <n v="0"/>
    <n v="0"/>
    <s v=""/>
    <n v="0"/>
    <n v="0"/>
    <n v="9.5"/>
    <s v="INR"/>
    <s v="India"/>
    <m/>
    <n v="2"/>
    <n v="-9.31"/>
    <s v="No Sales"/>
    <n v="449"/>
    <n v="166"/>
    <n v="140"/>
    <n v="0.3184855233853007"/>
  </r>
  <r>
    <d v="2026-09-09T00:00:00"/>
    <x v="1"/>
    <s v="Body &amp; Hair"/>
    <s v="Enabled"/>
    <s v="AG | Body Lotion"/>
    <s v="Sponsored Products"/>
    <s v="close-match"/>
    <x v="0"/>
    <x v="246"/>
    <s v="SKN-017"/>
    <x v="0"/>
    <n v="487"/>
    <n v="9"/>
    <n v="0.01848049281314168"/>
    <n v="11.05"/>
    <n v="99.45"/>
    <n v="0"/>
    <n v="0"/>
    <n v="0"/>
    <s v=""/>
    <n v="0"/>
    <n v="0"/>
    <n v="13"/>
    <s v="INR"/>
    <s v="India"/>
    <m/>
    <n v="2"/>
    <n v="-99.45"/>
    <s v="No Sales"/>
    <n v="449"/>
    <n v="166"/>
    <n v="140"/>
    <n v="0.3184855233853007"/>
  </r>
  <r>
    <d v="2026-09-09T00:00:00"/>
    <x v="1"/>
    <s v="Body &amp; Hair"/>
    <s v="Enabled"/>
    <s v="AG | Body Lotion"/>
    <s v="Sponsored Products"/>
    <s v="loose-match"/>
    <x v="0"/>
    <x v="136"/>
    <s v="SKN-017"/>
    <x v="0"/>
    <n v="1230"/>
    <n v="25"/>
    <n v="0.02032520325203252"/>
    <n v="14"/>
    <n v="350"/>
    <n v="0"/>
    <n v="0"/>
    <n v="0"/>
    <s v=""/>
    <n v="0"/>
    <n v="0"/>
    <n v="14"/>
    <s v="INR"/>
    <s v="India"/>
    <m/>
    <n v="2"/>
    <n v="-350"/>
    <s v="No Sales"/>
    <n v="449"/>
    <n v="166"/>
    <n v="140"/>
    <n v="0.3184855233853007"/>
  </r>
  <r>
    <d v="2026-09-09T00:00:00"/>
    <x v="1"/>
    <s v="Body &amp; Hair"/>
    <s v="Enabled"/>
    <s v="AG | Body Wash"/>
    <s v="Sponsored Products"/>
    <s v="loose-match"/>
    <x v="0"/>
    <x v="365"/>
    <s v="SKN-018"/>
    <x v="0"/>
    <n v="97"/>
    <n v="1"/>
    <n v="0.01030927835051546"/>
    <n v="8.5"/>
    <n v="8.5"/>
    <n v="0"/>
    <n v="0"/>
    <n v="0"/>
    <s v=""/>
    <n v="0"/>
    <n v="0"/>
    <n v="8.5"/>
    <s v="INR"/>
    <s v="India"/>
    <m/>
    <n v="2"/>
    <n v="-8.5"/>
    <s v="No Sales"/>
    <n v="349"/>
    <n v="133"/>
    <n v="121"/>
    <n v="0.2722063037249284"/>
  </r>
  <r>
    <d v="2026-09-09T00:00:00"/>
    <x v="1"/>
    <s v="Body &amp; Hair"/>
    <s v="Enabled"/>
    <s v="AG | Onion Hair Oil"/>
    <s v="Sponsored Products"/>
    <s v="loose-match"/>
    <x v="0"/>
    <x v="259"/>
    <s v="SKN-021"/>
    <x v="0"/>
    <n v="222"/>
    <n v="3"/>
    <n v="0.01351351351351351"/>
    <n v="9.58"/>
    <n v="28.74"/>
    <n v="0"/>
    <n v="0"/>
    <n v="0"/>
    <s v=""/>
    <n v="0"/>
    <n v="0"/>
    <n v="10.5"/>
    <s v="INR"/>
    <s v="India"/>
    <m/>
    <n v="2"/>
    <n v="-28.74"/>
    <s v="No Sales"/>
    <n v="399"/>
    <n v="148"/>
    <n v="126"/>
    <n v="0.3132832080200501"/>
  </r>
  <r>
    <d v="2026-09-09T00:00:00"/>
    <x v="1"/>
    <s v="Body &amp; Hair"/>
    <s v="Enabled"/>
    <s v="AG | Onion Hair Oil"/>
    <s v="Sponsored Products"/>
    <s v="close-match"/>
    <x v="0"/>
    <x v="215"/>
    <s v="SKN-021"/>
    <x v="0"/>
    <n v="280"/>
    <n v="7"/>
    <n v="0.025"/>
    <n v="9"/>
    <n v="63"/>
    <n v="0"/>
    <n v="0"/>
    <n v="0"/>
    <s v=""/>
    <n v="0"/>
    <n v="0"/>
    <n v="9"/>
    <s v="INR"/>
    <s v="India"/>
    <m/>
    <n v="2"/>
    <n v="-63"/>
    <s v="No Sales"/>
    <n v="399"/>
    <n v="148"/>
    <n v="126"/>
    <n v="0.3132832080200501"/>
  </r>
  <r>
    <d v="2026-09-09T00:00:00"/>
    <x v="1"/>
    <s v="Body &amp; Hair"/>
    <s v="Enabled"/>
    <s v="AG | Onion Hair Oil"/>
    <s v="Sponsored Products"/>
    <s v="loose-match"/>
    <x v="0"/>
    <x v="18"/>
    <s v="SKN-021"/>
    <x v="0"/>
    <n v="1130"/>
    <n v="10"/>
    <n v="0.008849557522123894"/>
    <n v="9.5"/>
    <n v="95"/>
    <n v="0"/>
    <n v="0"/>
    <n v="0"/>
    <s v=""/>
    <n v="0"/>
    <n v="0"/>
    <n v="9.5"/>
    <s v="INR"/>
    <s v="India"/>
    <m/>
    <n v="2"/>
    <n v="-95"/>
    <s v="No Sales"/>
    <n v="399"/>
    <n v="148"/>
    <n v="126"/>
    <n v="0.3132832080200501"/>
  </r>
  <r>
    <d v="2026-09-09T00:00:00"/>
    <x v="1"/>
    <s v="Body &amp; Hair"/>
    <s v="Enabled"/>
    <s v="AG | Anti Dandruff Shampoo"/>
    <s v="Sponsored Products"/>
    <s v="loose-match"/>
    <x v="0"/>
    <x v="59"/>
    <s v="SKN-022"/>
    <x v="2"/>
    <n v="4520"/>
    <n v="18"/>
    <n v="0.003982300884955752"/>
    <n v="7.27"/>
    <n v="130.86"/>
    <n v="0"/>
    <n v="0"/>
    <n v="0"/>
    <s v=""/>
    <n v="0"/>
    <n v="0"/>
    <n v="11.5"/>
    <s v="INR"/>
    <s v="India"/>
    <m/>
    <n v="2"/>
    <n v="-130.86"/>
    <s v="No Sales"/>
    <n v="429"/>
    <n v="159"/>
    <n v="139"/>
    <n v="0.3053613053613053"/>
  </r>
  <r>
    <d v="2026-09-09T00:00:00"/>
    <x v="1"/>
    <s v="Body &amp; Hair"/>
    <s v="Enabled"/>
    <s v="AG | Anti Dandruff Shampoo"/>
    <s v="Sponsored Products"/>
    <s v="close-match"/>
    <x v="0"/>
    <x v="185"/>
    <s v="SKN-022"/>
    <x v="2"/>
    <n v="1053"/>
    <n v="9"/>
    <n v="0.008547008547008548"/>
    <n v="9.199999999999999"/>
    <n v="82.8"/>
    <n v="0"/>
    <n v="0"/>
    <n v="0"/>
    <s v=""/>
    <n v="0"/>
    <n v="0"/>
    <n v="11"/>
    <s v="INR"/>
    <s v="India"/>
    <m/>
    <n v="2"/>
    <n v="-82.8"/>
    <s v="No Sales"/>
    <n v="429"/>
    <n v="159"/>
    <n v="139"/>
    <n v="0.3053613053613053"/>
  </r>
  <r>
    <d v="2026-09-09T00:00:00"/>
    <x v="1"/>
    <s v="Body &amp; Hair"/>
    <s v="Enabled"/>
    <s v="AG | Anti Dandruff Shampoo"/>
    <s v="Sponsored Products"/>
    <s v="loose-match"/>
    <x v="0"/>
    <x v="262"/>
    <s v="SKN-022"/>
    <x v="2"/>
    <n v="878"/>
    <n v="1"/>
    <n v="0.001138952164009112"/>
    <n v="5.92"/>
    <n v="5.92"/>
    <n v="0"/>
    <n v="0"/>
    <n v="0"/>
    <s v=""/>
    <n v="0"/>
    <n v="0"/>
    <n v="8.5"/>
    <s v="INR"/>
    <s v="India"/>
    <m/>
    <n v="2"/>
    <n v="-5.92"/>
    <s v="No Sales"/>
    <n v="429"/>
    <n v="159"/>
    <n v="139"/>
    <n v="0.3053613053613053"/>
  </r>
  <r>
    <d v="2026-09-09T00:00:00"/>
    <x v="1"/>
    <s v="Body &amp; Hair"/>
    <s v="Enabled"/>
    <s v="AG | Anti Dandruff Shampoo"/>
    <s v="Sponsored Products"/>
    <s v="close-match"/>
    <x v="0"/>
    <x v="366"/>
    <s v="SKN-022"/>
    <x v="0"/>
    <n v="142"/>
    <n v="0"/>
    <n v="0"/>
    <s v=""/>
    <n v="0"/>
    <n v="0"/>
    <n v="0"/>
    <n v="0"/>
    <s v=""/>
    <s v=""/>
    <s v=""/>
    <n v="10"/>
    <s v="INR"/>
    <s v="India"/>
    <m/>
    <n v="2"/>
    <n v="0"/>
    <s v="No Spend"/>
    <n v="429"/>
    <n v="159"/>
    <n v="139"/>
    <n v="0.3053613053613053"/>
  </r>
  <r>
    <d v="2026-09-09T00:00:00"/>
    <x v="1"/>
    <s v="Body &amp; Hair"/>
    <s v="Enabled"/>
    <s v="AG | Anti Dandruff Shampoo"/>
    <s v="Sponsored Products"/>
    <s v="loose-match"/>
    <x v="0"/>
    <x v="186"/>
    <s v="SKN-022"/>
    <x v="1"/>
    <n v="750"/>
    <n v="3"/>
    <n v="0.004"/>
    <n v="6.56"/>
    <n v="19.68"/>
    <n v="0"/>
    <n v="0"/>
    <n v="0"/>
    <s v=""/>
    <n v="0"/>
    <n v="0"/>
    <n v="10"/>
    <s v="INR"/>
    <s v="India"/>
    <m/>
    <n v="2"/>
    <n v="-19.68"/>
    <s v="No Sales"/>
    <n v="429"/>
    <n v="159"/>
    <n v="139"/>
    <n v="0.3053613053613053"/>
  </r>
  <r>
    <d v="2026-09-09T00:00:00"/>
    <x v="3"/>
    <s v="Face Care"/>
    <s v="Enabled"/>
    <s v="AG | Niacinamide Serum"/>
    <s v="Sponsored Products"/>
    <s v="niacinamide 10% serum under 300"/>
    <x v="2"/>
    <x v="26"/>
    <s v="SKN-002"/>
    <x v="0"/>
    <n v="344"/>
    <n v="7"/>
    <n v="0.02034883720930233"/>
    <n v="13"/>
    <n v="91"/>
    <n v="549"/>
    <n v="1"/>
    <n v="1"/>
    <n v="0.1657559198542805"/>
    <n v="6.032967032967033"/>
    <n v="0.1428571428571428"/>
    <n v="13"/>
    <s v="INR"/>
    <s v="India"/>
    <m/>
    <n v="2"/>
    <n v="127"/>
    <s v="Profitable"/>
    <n v="549"/>
    <n v="192"/>
    <n v="139"/>
    <n v="0.3970856102003643"/>
  </r>
  <r>
    <d v="2026-09-09T00:00:00"/>
    <x v="3"/>
    <s v="Face Care"/>
    <s v="Enabled"/>
    <s v="AG | Niacinamide Serum"/>
    <s v="Sponsored Products"/>
    <s v="10% niacinamide face serum"/>
    <x v="2"/>
    <x v="113"/>
    <s v="SKN-002"/>
    <x v="0"/>
    <n v="435"/>
    <n v="6"/>
    <n v="0.01379310344827586"/>
    <n v="20"/>
    <n v="120"/>
    <n v="549"/>
    <n v="1"/>
    <n v="1"/>
    <n v="0.2185792349726776"/>
    <n v="4.575"/>
    <n v="0.1666666666666667"/>
    <n v="20"/>
    <s v="INR"/>
    <s v="India"/>
    <m/>
    <n v="2"/>
    <n v="98"/>
    <s v="Profitable"/>
    <n v="549"/>
    <n v="192"/>
    <n v="139"/>
    <n v="0.3970856102003643"/>
  </r>
  <r>
    <d v="2026-09-09T00:00:00"/>
    <x v="3"/>
    <s v="Face Care"/>
    <s v="Enabled"/>
    <s v="AG | Niacinamide Serum"/>
    <s v="Sponsored Products"/>
    <s v="niacinamide 10% serum for face"/>
    <x v="2"/>
    <x v="164"/>
    <s v="SKN-002"/>
    <x v="0"/>
    <n v="274"/>
    <n v="3"/>
    <n v="0.01094890510948905"/>
    <n v="11.17"/>
    <n v="33.51"/>
    <n v="549"/>
    <n v="1"/>
    <n v="1"/>
    <n v="0.06103825136612021"/>
    <n v="16.38316920322292"/>
    <n v="0.3333333333333333"/>
    <n v="13.5"/>
    <s v="INR"/>
    <s v="India"/>
    <m/>
    <n v="2"/>
    <n v="184.49"/>
    <s v="Profitable"/>
    <n v="549"/>
    <n v="192"/>
    <n v="139"/>
    <n v="0.3970856102003643"/>
  </r>
  <r>
    <d v="2026-09-09T00:00:00"/>
    <x v="3"/>
    <s v="Face Care"/>
    <s v="Enabled"/>
    <s v="AG | Niacinamide Serum"/>
    <s v="Sponsored Products"/>
    <s v="niacinamide 10% serum"/>
    <x v="2"/>
    <x v="3"/>
    <s v="SKN-002"/>
    <x v="0"/>
    <n v="715"/>
    <n v="5"/>
    <n v="0.006993006993006993"/>
    <n v="12.09"/>
    <n v="60.45"/>
    <n v="0"/>
    <n v="0"/>
    <n v="0"/>
    <s v=""/>
    <n v="0"/>
    <n v="0"/>
    <n v="15"/>
    <s v="INR"/>
    <s v="India"/>
    <m/>
    <n v="2"/>
    <n v="-60.45"/>
    <s v="No Sales"/>
    <n v="549"/>
    <n v="192"/>
    <n v="139"/>
    <n v="0.3970856102003643"/>
  </r>
  <r>
    <d v="2026-09-09T00:00:00"/>
    <x v="3"/>
    <s v="Face Care"/>
    <s v="Enabled"/>
    <s v="AG | Hyaluronic Acid Serum"/>
    <s v="Sponsored Products"/>
    <s v="hyaluronic serum"/>
    <x v="2"/>
    <x v="29"/>
    <s v="SKN-003"/>
    <x v="2"/>
    <n v="737"/>
    <n v="4"/>
    <n v="0.005427408412483039"/>
    <n v="17.06"/>
    <n v="68.23999999999999"/>
    <n v="649"/>
    <n v="1"/>
    <n v="1"/>
    <n v="0.1051463790446841"/>
    <n v="9.510550996483001"/>
    <n v="0.25"/>
    <n v="25"/>
    <s v="INR"/>
    <s v="India"/>
    <m/>
    <n v="2"/>
    <n v="198.76"/>
    <s v="Profitable"/>
    <n v="649"/>
    <n v="234"/>
    <n v="148"/>
    <n v="0.4114021571648691"/>
  </r>
  <r>
    <d v="2026-09-09T00:00:00"/>
    <x v="3"/>
    <s v="Face Care"/>
    <s v="Enabled"/>
    <s v="AG | Hyaluronic Acid Serum"/>
    <s v="Sponsored Products"/>
    <s v="hyaluronic acid serum"/>
    <x v="2"/>
    <x v="35"/>
    <s v="SKN-003"/>
    <x v="2"/>
    <n v="1563"/>
    <n v="7"/>
    <n v="0.004478566858605247"/>
    <n v="16.43"/>
    <n v="115.01"/>
    <n v="649"/>
    <n v="1"/>
    <n v="1"/>
    <n v="0.177211093990755"/>
    <n v="5.642987566298583"/>
    <n v="0.1428571428571428"/>
    <n v="19.5"/>
    <s v="INR"/>
    <s v="India"/>
    <m/>
    <n v="2"/>
    <n v="151.99"/>
    <s v="Profitable"/>
    <n v="649"/>
    <n v="234"/>
    <n v="148"/>
    <n v="0.4114021571648691"/>
  </r>
  <r>
    <d v="2026-09-09T00:00:00"/>
    <x v="3"/>
    <s v="Face Care"/>
    <s v="Enabled"/>
    <s v="AG | Retinol Night Cream"/>
    <s v="Sponsored Products"/>
    <s v="retinol cream"/>
    <x v="2"/>
    <x v="112"/>
    <s v="SKN-004"/>
    <x v="0"/>
    <n v="521"/>
    <n v="6"/>
    <n v="0.01151631477927063"/>
    <n v="17.4"/>
    <n v="104.4"/>
    <n v="0"/>
    <n v="0"/>
    <n v="0"/>
    <s v=""/>
    <n v="0"/>
    <n v="0"/>
    <n v="21.5"/>
    <s v="INR"/>
    <s v="India"/>
    <m/>
    <n v="2"/>
    <n v="-104.4"/>
    <s v="No Sales"/>
    <n v="799"/>
    <n v="272"/>
    <n v="162"/>
    <n v="0.4568210262828536"/>
  </r>
  <r>
    <d v="2026-09-09T00:00:00"/>
    <x v="4"/>
    <s v="Face Care"/>
    <s v="Enabled"/>
    <s v="AG | Vitamin C Serum"/>
    <s v="Sponsored Products"/>
    <s v="vit c face serum"/>
    <x v="1"/>
    <x v="203"/>
    <s v="SKN-001"/>
    <x v="2"/>
    <n v="177"/>
    <n v="2"/>
    <n v="0.01129943502824859"/>
    <n v="14.89"/>
    <n v="29.78"/>
    <n v="0"/>
    <n v="0"/>
    <n v="0"/>
    <s v=""/>
    <n v="0"/>
    <n v="0"/>
    <n v="17.5"/>
    <s v="INR"/>
    <s v="India"/>
    <m/>
    <n v="2"/>
    <n v="-29.78"/>
    <s v="No Sales"/>
    <n v="599"/>
    <n v="216"/>
    <n v="144"/>
    <n v="0.3989983305509182"/>
  </r>
  <r>
    <d v="2026-09-09T00:00:00"/>
    <x v="4"/>
    <s v="Face Care"/>
    <s v="Enabled"/>
    <s v="AG | Niacinamide Serum"/>
    <s v="Sponsored Products"/>
    <s v="niacinamide serum"/>
    <x v="1"/>
    <x v="26"/>
    <s v="SKN-002"/>
    <x v="0"/>
    <n v="177"/>
    <n v="5"/>
    <n v="0.02824858757062147"/>
    <n v="14.66"/>
    <n v="73.3"/>
    <n v="1098"/>
    <n v="2"/>
    <n v="2"/>
    <n v="0.06675774134790528"/>
    <n v="14.97953615279673"/>
    <n v="0.4"/>
    <n v="15"/>
    <s v="INR"/>
    <s v="India"/>
    <m/>
    <n v="2"/>
    <n v="362.7"/>
    <s v="Profitable"/>
    <n v="549"/>
    <n v="192"/>
    <n v="139"/>
    <n v="0.3970856102003643"/>
  </r>
  <r>
    <d v="2026-09-09T00:00:00"/>
    <x v="4"/>
    <s v="Face Care"/>
    <s v="Enabled"/>
    <s v="AG | Niacinamide Serum"/>
    <s v="Sponsored Products"/>
    <s v="niacinamide 10% serum"/>
    <x v="1"/>
    <x v="264"/>
    <s v="SKN-002"/>
    <x v="2"/>
    <n v="672"/>
    <n v="2"/>
    <n v="0.002976190476190476"/>
    <n v="6.5"/>
    <n v="13"/>
    <n v="0"/>
    <n v="0"/>
    <n v="0"/>
    <s v=""/>
    <n v="0"/>
    <n v="0"/>
    <n v="10.5"/>
    <s v="INR"/>
    <s v="India"/>
    <m/>
    <n v="2"/>
    <n v="-13"/>
    <s v="No Sales"/>
    <n v="549"/>
    <n v="192"/>
    <n v="139"/>
    <n v="0.3970856102003643"/>
  </r>
  <r>
    <d v="2026-09-09T00:00:00"/>
    <x v="4"/>
    <s v="Face Care"/>
    <s v="Enabled"/>
    <s v="AG | Niacinamide Serum"/>
    <s v="Sponsored Products"/>
    <s v="niacinamide serum"/>
    <x v="1"/>
    <x v="113"/>
    <s v="SKN-002"/>
    <x v="0"/>
    <n v="659"/>
    <n v="8"/>
    <n v="0.01213960546282246"/>
    <n v="10.65"/>
    <n v="85.2"/>
    <n v="0"/>
    <n v="0"/>
    <n v="0"/>
    <s v=""/>
    <n v="0"/>
    <n v="0"/>
    <n v="12.5"/>
    <s v="INR"/>
    <s v="India"/>
    <m/>
    <n v="2"/>
    <n v="-85.2"/>
    <s v="No Sales"/>
    <n v="549"/>
    <n v="192"/>
    <n v="139"/>
    <n v="0.3970856102003643"/>
  </r>
  <r>
    <d v="2026-09-09T00:00:00"/>
    <x v="4"/>
    <s v="Face Care"/>
    <s v="Enabled"/>
    <s v="AG | Niacinamide Serum"/>
    <s v="Sponsored Products"/>
    <s v="niacinamide 10% serum"/>
    <x v="1"/>
    <x v="3"/>
    <s v="SKN-002"/>
    <x v="1"/>
    <n v="1300"/>
    <n v="7"/>
    <n v="0.005384615384615384"/>
    <n v="7.17"/>
    <n v="50.19"/>
    <n v="0"/>
    <n v="0"/>
    <n v="0"/>
    <s v=""/>
    <n v="0"/>
    <n v="0"/>
    <n v="11"/>
    <s v="INR"/>
    <s v="India"/>
    <m/>
    <n v="2"/>
    <n v="-50.19"/>
    <s v="No Sales"/>
    <n v="549"/>
    <n v="192"/>
    <n v="139"/>
    <n v="0.3970856102003643"/>
  </r>
  <r>
    <d v="2026-09-09T00:00:00"/>
    <x v="4"/>
    <s v="Face Care"/>
    <s v="Enabled"/>
    <s v="AG | Hyaluronic Acid Serum"/>
    <s v="Sponsored Products"/>
    <s v="hyaluronic serum"/>
    <x v="1"/>
    <x v="367"/>
    <s v="SKN-003"/>
    <x v="1"/>
    <n v="480"/>
    <n v="2"/>
    <n v="0.004166666666666667"/>
    <n v="14.74"/>
    <n v="29.48"/>
    <n v="0"/>
    <n v="0"/>
    <n v="0"/>
    <s v=""/>
    <n v="0"/>
    <n v="0"/>
    <n v="18.5"/>
    <s v="INR"/>
    <s v="India"/>
    <m/>
    <n v="2"/>
    <n v="-29.48"/>
    <s v="No Sales"/>
    <n v="649"/>
    <n v="234"/>
    <n v="148"/>
    <n v="0.4114021571648691"/>
  </r>
  <r>
    <d v="2026-09-09T00:00:00"/>
    <x v="4"/>
    <s v="Face Care"/>
    <s v="Enabled"/>
    <s v="AG | Hyaluronic Acid Serum"/>
    <s v="Sponsored Products"/>
    <s v="hyaluronic acid serum"/>
    <x v="1"/>
    <x v="290"/>
    <s v="SKN-003"/>
    <x v="1"/>
    <n v="1780"/>
    <n v="21"/>
    <n v="0.01179775280898876"/>
    <n v="13.4"/>
    <n v="281.4"/>
    <n v="2596"/>
    <n v="3"/>
    <n v="4"/>
    <n v="0.1083975346687211"/>
    <n v="9.225302061122957"/>
    <n v="0.1428571428571428"/>
    <n v="20"/>
    <s v="INR"/>
    <s v="India"/>
    <m/>
    <n v="2"/>
    <n v="786.6"/>
    <s v="Profitable"/>
    <n v="649"/>
    <n v="234"/>
    <n v="148"/>
    <n v="0.4114021571648691"/>
  </r>
  <r>
    <d v="2026-09-09T00:00:00"/>
    <x v="4"/>
    <s v="Face Care"/>
    <s v="Enabled"/>
    <s v="AG | Hyaluronic Acid Serum"/>
    <s v="Sponsored Products"/>
    <s v="hyaluronic serum"/>
    <x v="1"/>
    <x v="53"/>
    <s v="SKN-003"/>
    <x v="0"/>
    <n v="197"/>
    <n v="1"/>
    <n v="0.005076142131979695"/>
    <n v="11.94"/>
    <n v="11.94"/>
    <n v="0"/>
    <n v="0"/>
    <n v="0"/>
    <s v=""/>
    <n v="0"/>
    <n v="0"/>
    <n v="15"/>
    <s v="INR"/>
    <s v="India"/>
    <m/>
    <n v="2"/>
    <n v="-11.94"/>
    <s v="No Sales"/>
    <n v="649"/>
    <n v="234"/>
    <n v="148"/>
    <n v="0.4114021571648691"/>
  </r>
  <r>
    <d v="2026-09-09T00:00:00"/>
    <x v="4"/>
    <s v="Face Care"/>
    <s v="Enabled"/>
    <s v="AG | Hyaluronic Acid Serum"/>
    <s v="Sponsored Products"/>
    <s v="hyaluronic acid serum"/>
    <x v="1"/>
    <x v="349"/>
    <s v="SKN-003"/>
    <x v="2"/>
    <n v="671"/>
    <n v="4"/>
    <n v="0.005961251862891207"/>
    <n v="16.67"/>
    <n v="66.68000000000001"/>
    <n v="0"/>
    <n v="0"/>
    <n v="0"/>
    <s v=""/>
    <n v="0"/>
    <n v="0"/>
    <n v="19.5"/>
    <s v="INR"/>
    <s v="India"/>
    <m/>
    <n v="2"/>
    <n v="-66.68000000000001"/>
    <s v="No Sales"/>
    <n v="649"/>
    <n v="234"/>
    <n v="148"/>
    <n v="0.4114021571648691"/>
  </r>
  <r>
    <d v="2026-09-15T00:00:00"/>
    <x v="0"/>
    <s v="Face Care"/>
    <s v="Enabled"/>
    <s v="AG | Gel Moisturizer"/>
    <s v="Sponsored Products"/>
    <s v="close-match"/>
    <x v="0"/>
    <x v="6"/>
    <s v="SKN-005"/>
    <x v="0"/>
    <n v="0"/>
    <n v="0"/>
    <s v=""/>
    <s v=""/>
    <n v="42.73"/>
    <n v="0"/>
    <n v="0"/>
    <n v="0"/>
    <s v=""/>
    <n v="0"/>
    <s v=""/>
    <n v="12"/>
    <s v="INR"/>
    <s v="India"/>
    <m/>
    <n v="3"/>
    <n v="-42.73"/>
    <s v="No Sales"/>
    <n v="399"/>
    <n v="148"/>
    <n v="126"/>
    <n v="0.3132832080200501"/>
  </r>
  <r>
    <d v="2026-09-09T00:00:00"/>
    <x v="4"/>
    <s v="Face Care"/>
    <s v="Enabled"/>
    <s v="AG | Hyaluronic Acid Serum"/>
    <s v="Sponsored Products"/>
    <s v="hyaluronic serum"/>
    <x v="1"/>
    <x v="368"/>
    <s v="SKN-003"/>
    <x v="2"/>
    <n v="205"/>
    <n v="2"/>
    <n v="0.00975609756097561"/>
    <n v="10.11"/>
    <n v="20.22"/>
    <n v="0"/>
    <n v="0"/>
    <n v="0"/>
    <s v=""/>
    <n v="0"/>
    <n v="0"/>
    <n v="18"/>
    <s v="INR"/>
    <s v="India"/>
    <m/>
    <n v="2"/>
    <n v="-20.22"/>
    <s v="No Sales"/>
    <n v="649"/>
    <n v="234"/>
    <n v="148"/>
    <n v="0.4114021571648691"/>
  </r>
  <r>
    <d v="2026-09-09T00:00:00"/>
    <x v="5"/>
    <s v="Face Care"/>
    <s v="Enabled"/>
    <s v="AG | Sunscreen Spf 50"/>
    <s v="Sponsored Products"/>
    <s v="sunscreen spf 50"/>
    <x v="3"/>
    <x v="294"/>
    <s v="SKN-006"/>
    <x v="2"/>
    <n v="292"/>
    <n v="4"/>
    <n v="0.0136986301369863"/>
    <n v="7"/>
    <n v="28"/>
    <n v="0"/>
    <n v="0"/>
    <n v="0"/>
    <s v=""/>
    <n v="0"/>
    <n v="0"/>
    <n v="9"/>
    <s v="INR"/>
    <s v="India"/>
    <m/>
    <n v="2"/>
    <n v="-28"/>
    <s v="No Sales"/>
    <n v="449"/>
    <n v="162"/>
    <n v="130"/>
    <n v="0.3496659242761693"/>
  </r>
  <r>
    <d v="2026-09-09T00:00:00"/>
    <x v="5"/>
    <s v="Face Care"/>
    <s v="Enabled"/>
    <s v="AG | Sunscreen Spf 50"/>
    <s v="Sponsored Products"/>
    <s v="sunscreen"/>
    <x v="3"/>
    <x v="7"/>
    <s v="SKN-006"/>
    <x v="2"/>
    <n v="2123"/>
    <n v="6"/>
    <n v="0.002826189354686764"/>
    <n v="8.9"/>
    <n v="53.4"/>
    <n v="0"/>
    <n v="0"/>
    <n v="0"/>
    <s v=""/>
    <n v="0"/>
    <n v="0"/>
    <n v="11"/>
    <s v="INR"/>
    <s v="India"/>
    <m/>
    <n v="2"/>
    <n v="-53.4"/>
    <s v="No Sales"/>
    <n v="449"/>
    <n v="162"/>
    <n v="130"/>
    <n v="0.3496659242761693"/>
  </r>
  <r>
    <d v="2026-09-09T00:00:00"/>
    <x v="5"/>
    <s v="Face Care"/>
    <s v="Enabled"/>
    <s v="AG | Sunscreen Spf 50"/>
    <s v="Sponsored Products"/>
    <s v="sunscreen"/>
    <x v="3"/>
    <x v="39"/>
    <s v="SKN-006"/>
    <x v="0"/>
    <n v="387"/>
    <n v="2"/>
    <n v="0.00516795865633075"/>
    <n v="13"/>
    <n v="26"/>
    <n v="0"/>
    <n v="0"/>
    <n v="0"/>
    <s v=""/>
    <n v="0"/>
    <n v="0"/>
    <n v="13"/>
    <s v="INR"/>
    <s v="India"/>
    <m/>
    <n v="2"/>
    <n v="-26"/>
    <s v="No Sales"/>
    <n v="449"/>
    <n v="162"/>
    <n v="130"/>
    <n v="0.3496659242761693"/>
  </r>
  <r>
    <d v="2026-09-09T00:00:00"/>
    <x v="5"/>
    <s v="Face Care"/>
    <s v="Enabled"/>
    <s v="AG | Sunscreen Spf 50"/>
    <s v="Sponsored Products"/>
    <s v="sunscreen spf 50"/>
    <x v="3"/>
    <x v="295"/>
    <s v="SKN-006"/>
    <x v="1"/>
    <n v="85"/>
    <n v="0"/>
    <n v="0"/>
    <s v=""/>
    <n v="0"/>
    <n v="0"/>
    <n v="0"/>
    <n v="0"/>
    <s v=""/>
    <s v=""/>
    <s v=""/>
    <n v="10"/>
    <s v="INR"/>
    <s v="India"/>
    <m/>
    <n v="2"/>
    <n v="0"/>
    <s v="No Spend"/>
    <n v="449"/>
    <n v="162"/>
    <n v="130"/>
    <n v="0.3496659242761693"/>
  </r>
  <r>
    <d v="2026-09-09T00:00:00"/>
    <x v="5"/>
    <s v="Face Care"/>
    <s v="Enabled"/>
    <s v="AG | Tinted Sunscreen"/>
    <s v="Sponsored Products"/>
    <s v="tinted sunscreen"/>
    <x v="3"/>
    <x v="232"/>
    <s v="SKN-007"/>
    <x v="0"/>
    <n v="929"/>
    <n v="24"/>
    <n v="0.02583423035522067"/>
    <n v="19"/>
    <n v="456"/>
    <n v="1098"/>
    <n v="1"/>
    <n v="2"/>
    <n v="0.4153005464480874"/>
    <n v="2.407894736842105"/>
    <n v="0.04166666666666666"/>
    <n v="19"/>
    <s v="INR"/>
    <s v="India"/>
    <m/>
    <n v="2"/>
    <n v="-42"/>
    <s v="Losing"/>
    <n v="549"/>
    <n v="203"/>
    <n v="139"/>
    <n v="0.3770491803278688"/>
  </r>
  <r>
    <d v="2026-09-09T00:00:00"/>
    <x v="5"/>
    <s v="Face Care"/>
    <s v="Enabled"/>
    <s v="AG | Tinted Sunscreen"/>
    <s v="Sponsored Products"/>
    <s v="tinted sunscreen spf 40"/>
    <x v="3"/>
    <x v="320"/>
    <s v="SKN-007"/>
    <x v="1"/>
    <n v="737"/>
    <n v="5"/>
    <n v="0.0067842605156038"/>
    <n v="8.5"/>
    <n v="42.5"/>
    <n v="549"/>
    <n v="1"/>
    <n v="1"/>
    <n v="0.07741347905282331"/>
    <n v="12.91764705882353"/>
    <n v="0.2"/>
    <n v="12.5"/>
    <s v="INR"/>
    <s v="India"/>
    <m/>
    <n v="2"/>
    <n v="164.5"/>
    <s v="Profitable"/>
    <n v="549"/>
    <n v="203"/>
    <n v="139"/>
    <n v="0.3770491803278688"/>
  </r>
  <r>
    <d v="2026-09-09T00:00:00"/>
    <x v="6"/>
    <s v="Face Care"/>
    <s v="Enabled"/>
    <s v="AG | Face Wash"/>
    <s v="Sponsored Products"/>
    <s v="foaming face wash"/>
    <x v="1"/>
    <x v="119"/>
    <s v="SKN-008"/>
    <x v="1"/>
    <n v="1351"/>
    <n v="7"/>
    <n v="0.005181347150259068"/>
    <n v="4.88"/>
    <n v="34.16"/>
    <n v="0"/>
    <n v="0"/>
    <n v="0"/>
    <s v=""/>
    <n v="0"/>
    <n v="0"/>
    <n v="9"/>
    <s v="INR"/>
    <s v="India"/>
    <m/>
    <n v="2"/>
    <n v="-34.16"/>
    <s v="No Sales"/>
    <n v="299"/>
    <n v="114"/>
    <n v="107"/>
    <n v="0.2608695652173913"/>
  </r>
  <r>
    <d v="2026-09-09T00:00:00"/>
    <x v="6"/>
    <s v="Face Care"/>
    <s v="Enabled"/>
    <s v="AG | Face Wash"/>
    <s v="Sponsored Products"/>
    <s v="face wash"/>
    <x v="1"/>
    <x v="204"/>
    <s v="SKN-008"/>
    <x v="1"/>
    <n v="247"/>
    <n v="1"/>
    <n v="0.004048582995951417"/>
    <n v="5.8"/>
    <n v="5.8"/>
    <n v="0"/>
    <n v="0"/>
    <n v="0"/>
    <s v=""/>
    <n v="0"/>
    <n v="0"/>
    <n v="8"/>
    <s v="INR"/>
    <s v="India"/>
    <m/>
    <n v="2"/>
    <n v="-5.8"/>
    <s v="No Sales"/>
    <n v="299"/>
    <n v="114"/>
    <n v="107"/>
    <n v="0.2608695652173913"/>
  </r>
  <r>
    <d v="2026-09-09T00:00:00"/>
    <x v="6"/>
    <s v="Face Care"/>
    <s v="Enabled"/>
    <s v="AG | Salicylic Acid Face Wash"/>
    <s v="Sponsored Products"/>
    <s v="salicylic acid face wash"/>
    <x v="1"/>
    <x v="123"/>
    <s v="SKN-009"/>
    <x v="2"/>
    <n v="3853"/>
    <n v="18"/>
    <n v="0.004671684401764859"/>
    <n v="4.47"/>
    <n v="80.45999999999999"/>
    <n v="837"/>
    <n v="3"/>
    <n v="3"/>
    <n v="0.0961290322580645"/>
    <n v="10.40268456375839"/>
    <n v="0.1666666666666667"/>
    <n v="5.5"/>
    <s v="INR"/>
    <s v="India"/>
    <m/>
    <n v="2"/>
    <n v="123.54"/>
    <s v="Profitable"/>
    <n v="279"/>
    <n v="106"/>
    <n v="105"/>
    <n v="0.2437275985663082"/>
  </r>
  <r>
    <d v="2026-09-09T00:00:00"/>
    <x v="6"/>
    <s v="Face Care"/>
    <s v="Enabled"/>
    <s v="AG | Salicylic Acid Face Wash"/>
    <s v="Sponsored Products"/>
    <s v="acne face wash"/>
    <x v="1"/>
    <x v="300"/>
    <s v="SKN-009"/>
    <x v="2"/>
    <n v="1095"/>
    <n v="9"/>
    <n v="0.00821917808219178"/>
    <n v="6.9"/>
    <n v="62.1"/>
    <n v="0"/>
    <n v="0"/>
    <n v="0"/>
    <s v=""/>
    <n v="0"/>
    <n v="0"/>
    <n v="8.5"/>
    <s v="INR"/>
    <s v="India"/>
    <m/>
    <n v="2"/>
    <n v="-62.1"/>
    <s v="No Sales"/>
    <n v="279"/>
    <n v="106"/>
    <n v="105"/>
    <n v="0.2437275985663082"/>
  </r>
  <r>
    <d v="2026-09-09T00:00:00"/>
    <x v="6"/>
    <s v="Face Care"/>
    <s v="Enabled"/>
    <s v="AG | Salicylic Acid Face Wash"/>
    <s v="Sponsored Products"/>
    <s v="acne face wash"/>
    <x v="1"/>
    <x v="45"/>
    <s v="SKN-009"/>
    <x v="1"/>
    <n v="1700"/>
    <n v="10"/>
    <n v="0.005882352941176471"/>
    <n v="5.16"/>
    <n v="51.6"/>
    <n v="279"/>
    <n v="1"/>
    <n v="1"/>
    <n v="0.1849462365591398"/>
    <n v="5.406976744186046"/>
    <n v="0.1"/>
    <n v="8"/>
    <s v="INR"/>
    <s v="India"/>
    <m/>
    <n v="2"/>
    <n v="16.4"/>
    <s v="Profitable"/>
    <n v="279"/>
    <n v="106"/>
    <n v="105"/>
    <n v="0.2437275985663082"/>
  </r>
  <r>
    <d v="2026-09-09T00:00:00"/>
    <x v="6"/>
    <s v="Face Care"/>
    <s v="Enabled"/>
    <s v="AG | Salicylic Acid Face Wash"/>
    <s v="Sponsored Products"/>
    <s v="salicylic acid face wash"/>
    <x v="1"/>
    <x v="369"/>
    <s v="SKN-009"/>
    <x v="2"/>
    <n v="347"/>
    <n v="2"/>
    <n v="0.005763688760806916"/>
    <n v="5.46"/>
    <n v="10.92"/>
    <n v="0"/>
    <n v="0"/>
    <n v="0"/>
    <s v=""/>
    <n v="0"/>
    <n v="0"/>
    <n v="8.5"/>
    <s v="INR"/>
    <s v="India"/>
    <m/>
    <n v="2"/>
    <n v="-10.92"/>
    <s v="No Sales"/>
    <n v="279"/>
    <n v="106"/>
    <n v="105"/>
    <n v="0.2437275985663082"/>
  </r>
  <r>
    <d v="2026-09-09T00:00:00"/>
    <x v="6"/>
    <s v="Face Care"/>
    <s v="Enabled"/>
    <s v="AG | Rose Water Toner"/>
    <s v="Sponsored Products"/>
    <s v="face toner"/>
    <x v="1"/>
    <x v="370"/>
    <s v="SKN-010"/>
    <x v="2"/>
    <n v="343"/>
    <n v="5"/>
    <n v="0.01457725947521866"/>
    <n v="2.7"/>
    <n v="13.5"/>
    <n v="0"/>
    <n v="0"/>
    <n v="0"/>
    <s v=""/>
    <n v="0"/>
    <n v="0"/>
    <n v="4.5"/>
    <s v="INR"/>
    <s v="India"/>
    <m/>
    <n v="2"/>
    <n v="-13.5"/>
    <s v="No Sales"/>
    <n v="249"/>
    <n v="100"/>
    <n v="102"/>
    <n v="0.1887550200803213"/>
  </r>
  <r>
    <d v="2026-09-09T00:00:00"/>
    <x v="6"/>
    <s v="Face Care"/>
    <s v="Enabled"/>
    <s v="AG | Rose Water Toner"/>
    <s v="Sponsored Products"/>
    <s v="face toner"/>
    <x v="1"/>
    <x v="213"/>
    <s v="SKN-010"/>
    <x v="1"/>
    <n v="557"/>
    <n v="8"/>
    <n v="0.01436265709156194"/>
    <n v="2.36"/>
    <n v="18.88"/>
    <n v="0"/>
    <n v="0"/>
    <n v="0"/>
    <s v=""/>
    <n v="0"/>
    <n v="0"/>
    <n v="4.5"/>
    <s v="INR"/>
    <s v="India"/>
    <m/>
    <n v="2"/>
    <n v="-18.88"/>
    <s v="No Sales"/>
    <n v="249"/>
    <n v="100"/>
    <n v="102"/>
    <n v="0.1887550200803213"/>
  </r>
  <r>
    <d v="2026-09-09T00:00:00"/>
    <x v="6"/>
    <s v="Face Care"/>
    <s v="Enabled"/>
    <s v="AG | Rose Water Toner"/>
    <s v="Sponsored Products"/>
    <s v="face toner"/>
    <x v="1"/>
    <x v="162"/>
    <s v="SKN-010"/>
    <x v="0"/>
    <n v="634"/>
    <n v="11"/>
    <n v="0.01735015772870662"/>
    <n v="6"/>
    <n v="66"/>
    <n v="0"/>
    <n v="0"/>
    <n v="0"/>
    <s v=""/>
    <n v="0"/>
    <n v="0"/>
    <n v="6"/>
    <s v="INR"/>
    <s v="India"/>
    <m/>
    <n v="2"/>
    <n v="-66"/>
    <s v="No Sales"/>
    <n v="249"/>
    <n v="100"/>
    <n v="102"/>
    <n v="0.1887550200803213"/>
  </r>
  <r>
    <d v="2026-09-09T00:00:00"/>
    <x v="6"/>
    <s v="Face Care"/>
    <s v="Enabled"/>
    <s v="AG | Rose Water Toner"/>
    <s v="Sponsored Products"/>
    <s v="face toner"/>
    <x v="1"/>
    <x v="172"/>
    <s v="SKN-010"/>
    <x v="0"/>
    <n v="215"/>
    <n v="3"/>
    <n v="0.01395348837209302"/>
    <n v="5"/>
    <n v="15"/>
    <n v="0"/>
    <n v="0"/>
    <n v="0"/>
    <s v=""/>
    <n v="0"/>
    <n v="0"/>
    <n v="5"/>
    <s v="INR"/>
    <s v="India"/>
    <m/>
    <n v="2"/>
    <n v="-15"/>
    <s v="No Sales"/>
    <n v="249"/>
    <n v="100"/>
    <n v="102"/>
    <n v="0.1887550200803213"/>
  </r>
  <r>
    <d v="2026-09-09T00:00:00"/>
    <x v="6"/>
    <s v="Face Care"/>
    <s v="Enabled"/>
    <s v="AG | Sheet Mask"/>
    <s v="Sponsored Products"/>
    <s v="sheet mask"/>
    <x v="1"/>
    <x v="158"/>
    <s v="SKN-014"/>
    <x v="2"/>
    <n v="1074"/>
    <n v="5"/>
    <n v="0.004655493482309125"/>
    <n v="6.58"/>
    <n v="32.9"/>
    <n v="0"/>
    <n v="0"/>
    <n v="0"/>
    <s v=""/>
    <n v="0"/>
    <n v="0"/>
    <n v="9"/>
    <s v="INR"/>
    <s v="India"/>
    <m/>
    <n v="2"/>
    <n v="-32.9"/>
    <s v="No Sales"/>
    <n v="349"/>
    <n v="133"/>
    <n v="111"/>
    <n v="0.3008595988538682"/>
  </r>
  <r>
    <d v="2026-09-09T00:00:00"/>
    <x v="6"/>
    <s v="Face Care"/>
    <s v="Enabled"/>
    <s v="AG | Sheet Mask"/>
    <s v="Sponsored Products"/>
    <s v="face sheet mask"/>
    <x v="1"/>
    <x v="371"/>
    <s v="SKN-014"/>
    <x v="0"/>
    <n v="277"/>
    <n v="5"/>
    <n v="0.01805054151624549"/>
    <n v="7.52"/>
    <n v="37.6"/>
    <n v="0"/>
    <n v="0"/>
    <n v="0"/>
    <s v=""/>
    <n v="0"/>
    <n v="0"/>
    <n v="9.5"/>
    <s v="INR"/>
    <s v="India"/>
    <m/>
    <n v="2"/>
    <n v="-37.6"/>
    <s v="No Sales"/>
    <n v="349"/>
    <n v="133"/>
    <n v="111"/>
    <n v="0.3008595988538682"/>
  </r>
  <r>
    <d v="2026-09-09T00:00:00"/>
    <x v="6"/>
    <s v="Face Care"/>
    <s v="Enabled"/>
    <s v="AG | Sheet Mask"/>
    <s v="Sponsored Products"/>
    <s v="face sheet mask"/>
    <x v="1"/>
    <x v="372"/>
    <s v="SKN-014"/>
    <x v="1"/>
    <n v="221"/>
    <n v="0"/>
    <n v="0"/>
    <s v=""/>
    <n v="0"/>
    <n v="0"/>
    <n v="0"/>
    <n v="0"/>
    <s v=""/>
    <s v=""/>
    <s v=""/>
    <n v="10.5"/>
    <s v="INR"/>
    <s v="India"/>
    <m/>
    <n v="2"/>
    <n v="0"/>
    <s v="No Spend"/>
    <n v="349"/>
    <n v="133"/>
    <n v="111"/>
    <n v="0.3008595988538682"/>
  </r>
  <r>
    <d v="2026-09-09T00:00:00"/>
    <x v="8"/>
    <s v="Body &amp; Hair"/>
    <s v="Enabled"/>
    <s v="AG | Onion Hair Oil"/>
    <s v="Sponsored Products"/>
    <s v="onion hair oil"/>
    <x v="3"/>
    <x v="373"/>
    <s v="SKN-021"/>
    <x v="1"/>
    <n v="97"/>
    <n v="0"/>
    <n v="0"/>
    <s v=""/>
    <n v="0"/>
    <n v="0"/>
    <n v="0"/>
    <n v="0"/>
    <s v=""/>
    <s v=""/>
    <s v=""/>
    <n v="9.5"/>
    <s v="INR"/>
    <s v="India"/>
    <m/>
    <n v="2"/>
    <n v="0"/>
    <s v="No Spend"/>
    <n v="399"/>
    <n v="148"/>
    <n v="126"/>
    <n v="0.3132832080200501"/>
  </r>
  <r>
    <d v="2026-09-09T00:00:00"/>
    <x v="8"/>
    <s v="Body &amp; Hair"/>
    <s v="Enabled"/>
    <s v="AG | Onion Hair Oil"/>
    <s v="Sponsored Products"/>
    <s v="onion hair oil"/>
    <x v="3"/>
    <x v="56"/>
    <s v="SKN-021"/>
    <x v="2"/>
    <n v="1351"/>
    <n v="5"/>
    <n v="0.003700962250185048"/>
    <n v="7.540000000000001"/>
    <n v="37.7"/>
    <n v="0"/>
    <n v="0"/>
    <n v="0"/>
    <s v=""/>
    <n v="0"/>
    <n v="0"/>
    <n v="10"/>
    <s v="INR"/>
    <s v="India"/>
    <m/>
    <n v="2"/>
    <n v="-37.7"/>
    <s v="No Sales"/>
    <n v="399"/>
    <n v="148"/>
    <n v="126"/>
    <n v="0.3132832080200501"/>
  </r>
  <r>
    <d v="2026-09-09T00:00:00"/>
    <x v="8"/>
    <s v="Body &amp; Hair"/>
    <s v="Enabled"/>
    <s v="AG | Onion Hair Oil"/>
    <s v="Sponsored Products"/>
    <s v="hair oil"/>
    <x v="3"/>
    <x v="217"/>
    <s v="SKN-021"/>
    <x v="2"/>
    <n v="289"/>
    <n v="2"/>
    <n v="0.006920415224913495"/>
    <n v="6.9"/>
    <n v="13.8"/>
    <n v="0"/>
    <n v="0"/>
    <n v="0"/>
    <s v=""/>
    <n v="0"/>
    <n v="0"/>
    <n v="12.5"/>
    <s v="INR"/>
    <s v="India"/>
    <m/>
    <n v="2"/>
    <n v="-13.8"/>
    <s v="No Sales"/>
    <n v="399"/>
    <n v="148"/>
    <n v="126"/>
    <n v="0.3132832080200501"/>
  </r>
  <r>
    <d v="2026-09-09T00:00:00"/>
    <x v="8"/>
    <s v="Body &amp; Hair"/>
    <s v="Enabled"/>
    <s v="AG | Onion Hair Oil"/>
    <s v="Sponsored Products"/>
    <s v="hair oil"/>
    <x v="3"/>
    <x v="18"/>
    <s v="SKN-021"/>
    <x v="0"/>
    <n v="747"/>
    <n v="7"/>
    <n v="0.009370816599732263"/>
    <n v="12.94"/>
    <n v="90.58"/>
    <n v="0"/>
    <n v="0"/>
    <n v="0"/>
    <s v=""/>
    <n v="0"/>
    <n v="0"/>
    <n v="13.5"/>
    <s v="INR"/>
    <s v="India"/>
    <m/>
    <n v="2"/>
    <n v="-90.58"/>
    <s v="No Sales"/>
    <n v="399"/>
    <n v="148"/>
    <n v="126"/>
    <n v="0.3132832080200501"/>
  </r>
  <r>
    <d v="2026-09-09T00:00:00"/>
    <x v="8"/>
    <s v="Body &amp; Hair"/>
    <s v="Enabled"/>
    <s v="AG | Onion Hair Oil"/>
    <s v="Sponsored Products"/>
    <s v="hair oil"/>
    <x v="3"/>
    <x v="327"/>
    <s v="SKN-021"/>
    <x v="2"/>
    <n v="967"/>
    <n v="4"/>
    <n v="0.004136504653567736"/>
    <n v="10.2"/>
    <n v="40.8"/>
    <n v="0"/>
    <n v="0"/>
    <n v="0"/>
    <s v=""/>
    <n v="0"/>
    <n v="0"/>
    <n v="12.5"/>
    <s v="INR"/>
    <s v="India"/>
    <m/>
    <n v="2"/>
    <n v="-40.8"/>
    <s v="No Sales"/>
    <n v="399"/>
    <n v="148"/>
    <n v="126"/>
    <n v="0.3132832080200501"/>
  </r>
  <r>
    <d v="2026-09-09T00:00:00"/>
    <x v="8"/>
    <s v="Body &amp; Hair"/>
    <s v="Enabled"/>
    <s v="AG | Anti Dandruff Shampoo"/>
    <s v="Sponsored Products"/>
    <s v="anti dandruff shampoo"/>
    <x v="3"/>
    <x v="59"/>
    <s v="SKN-022"/>
    <x v="2"/>
    <n v="1513"/>
    <n v="7"/>
    <n v="0.004626569729015202"/>
    <n v="10.42"/>
    <n v="72.94"/>
    <n v="0"/>
    <n v="0"/>
    <n v="0"/>
    <s v=""/>
    <n v="0"/>
    <n v="0"/>
    <n v="13.5"/>
    <s v="INR"/>
    <s v="India"/>
    <m/>
    <n v="2"/>
    <n v="-72.94"/>
    <s v="No Sales"/>
    <n v="429"/>
    <n v="159"/>
    <n v="139"/>
    <n v="0.3053613053613053"/>
  </r>
  <r>
    <d v="2026-09-09T00:00:00"/>
    <x v="8"/>
    <s v="Body &amp; Hair"/>
    <s v="Enabled"/>
    <s v="AG | Anti Dandruff Shampoo"/>
    <s v="Sponsored Products"/>
    <s v="anti dandruff shampoo"/>
    <x v="3"/>
    <x v="328"/>
    <s v="SKN-022"/>
    <x v="0"/>
    <n v="95"/>
    <n v="3"/>
    <n v="0.03157894736842105"/>
    <n v="11"/>
    <n v="33"/>
    <n v="429"/>
    <n v="1"/>
    <n v="1"/>
    <n v="0.07692307692307693"/>
    <n v="13"/>
    <n v="0.3333333333333333"/>
    <n v="11"/>
    <s v="INR"/>
    <s v="India"/>
    <m/>
    <n v="2"/>
    <n v="98"/>
    <s v="Profitable"/>
    <n v="429"/>
    <n v="159"/>
    <n v="139"/>
    <n v="0.3053613053613053"/>
  </r>
  <r>
    <d v="2026-09-09T00:00:00"/>
    <x v="8"/>
    <s v="Body &amp; Hair"/>
    <s v="Enabled"/>
    <s v="AG | Anti Dandruff Shampoo"/>
    <s v="Sponsored Products"/>
    <s v="anti dandruff shampoo"/>
    <x v="3"/>
    <x v="260"/>
    <s v="SKN-022"/>
    <x v="0"/>
    <n v="236"/>
    <n v="5"/>
    <n v="0.0211864406779661"/>
    <n v="12.5"/>
    <n v="62.5"/>
    <n v="0"/>
    <n v="0"/>
    <n v="0"/>
    <s v=""/>
    <n v="0"/>
    <n v="0"/>
    <n v="12.5"/>
    <s v="INR"/>
    <s v="India"/>
    <m/>
    <n v="2"/>
    <n v="-62.5"/>
    <s v="No Sales"/>
    <n v="429"/>
    <n v="159"/>
    <n v="139"/>
    <n v="0.3053613053613053"/>
  </r>
  <r>
    <d v="2026-09-09T00:00:00"/>
    <x v="8"/>
    <s v="Body &amp; Hair"/>
    <s v="Enabled"/>
    <s v="AG | Anti Dandruff Shampoo"/>
    <s v="Sponsored Products"/>
    <s v="dandruff shampoo"/>
    <x v="3"/>
    <x v="374"/>
    <s v="SKN-022"/>
    <x v="0"/>
    <n v="223"/>
    <n v="2"/>
    <n v="0.008968609865470852"/>
    <n v="9.92"/>
    <n v="19.84"/>
    <n v="0"/>
    <n v="0"/>
    <n v="0"/>
    <s v=""/>
    <n v="0"/>
    <n v="0"/>
    <n v="12"/>
    <s v="INR"/>
    <s v="India"/>
    <m/>
    <n v="2"/>
    <n v="-19.84"/>
    <s v="No Sales"/>
    <n v="429"/>
    <n v="159"/>
    <n v="139"/>
    <n v="0.3053613053613053"/>
  </r>
  <r>
    <d v="2026-09-09T00:00:00"/>
    <x v="8"/>
    <s v="Body &amp; Hair"/>
    <s v="Enabled"/>
    <s v="AG | Hair Serum"/>
    <s v="Sponsored Products"/>
    <s v="hair serum"/>
    <x v="3"/>
    <x v="62"/>
    <s v="SKN-023"/>
    <x v="0"/>
    <n v="151"/>
    <n v="4"/>
    <n v="0.02649006622516556"/>
    <n v="10.9"/>
    <n v="43.6"/>
    <n v="0"/>
    <n v="0"/>
    <n v="0"/>
    <s v=""/>
    <n v="0"/>
    <n v="0"/>
    <n v="12"/>
    <s v="INR"/>
    <s v="India"/>
    <m/>
    <n v="2"/>
    <n v="-43.6"/>
    <s v="No Sales"/>
    <n v="549"/>
    <n v="198"/>
    <n v="139"/>
    <n v="0.3861566484517304"/>
  </r>
  <r>
    <d v="2026-09-09T00:00:00"/>
    <x v="8"/>
    <s v="Body &amp; Hair"/>
    <s v="Enabled"/>
    <s v="AG | Hair Serum"/>
    <s v="Sponsored Products"/>
    <s v="hair serum for frizzy hair"/>
    <x v="3"/>
    <x v="134"/>
    <s v="SKN-023"/>
    <x v="1"/>
    <n v="1383"/>
    <n v="8"/>
    <n v="0.005784526391901663"/>
    <n v="6.69"/>
    <n v="53.52"/>
    <n v="0"/>
    <n v="0"/>
    <n v="0"/>
    <s v=""/>
    <n v="0"/>
    <n v="0"/>
    <n v="12.5"/>
    <s v="INR"/>
    <s v="India"/>
    <m/>
    <n v="2"/>
    <n v="-53.52"/>
    <s v="No Sales"/>
    <n v="549"/>
    <n v="198"/>
    <n v="139"/>
    <n v="0.3861566484517304"/>
  </r>
  <r>
    <d v="2026-09-09T00:00:00"/>
    <x v="8"/>
    <s v="Body &amp; Hair"/>
    <s v="Enabled"/>
    <s v="AG | Hair Serum"/>
    <s v="Sponsored Products"/>
    <s v="hair serum"/>
    <x v="3"/>
    <x v="60"/>
    <s v="SKN-023"/>
    <x v="2"/>
    <n v="1131"/>
    <n v="7"/>
    <n v="0.00618921308576481"/>
    <n v="8.73"/>
    <n v="61.11"/>
    <n v="0"/>
    <n v="0"/>
    <n v="0"/>
    <s v=""/>
    <n v="0"/>
    <n v="0"/>
    <n v="12"/>
    <s v="INR"/>
    <s v="India"/>
    <m/>
    <n v="2"/>
    <n v="-61.11"/>
    <s v="No Sales"/>
    <n v="549"/>
    <n v="198"/>
    <n v="139"/>
    <n v="0.3861566484517304"/>
  </r>
  <r>
    <d v="2026-09-09T00:00:00"/>
    <x v="9"/>
    <s v="Body &amp; Hair"/>
    <s v="Enabled"/>
    <s v="AG | Body Lotion"/>
    <s v="Sponsored Products"/>
    <s v="body lotion for dry skin"/>
    <x v="2"/>
    <x v="11"/>
    <s v="SKN-017"/>
    <x v="2"/>
    <n v="813"/>
    <n v="2"/>
    <n v="0.002460024600246003"/>
    <n v="11.87"/>
    <n v="23.74"/>
    <n v="0"/>
    <n v="0"/>
    <n v="0"/>
    <s v=""/>
    <n v="0"/>
    <n v="0"/>
    <n v="15"/>
    <s v="INR"/>
    <s v="India"/>
    <m/>
    <n v="2"/>
    <n v="-23.74"/>
    <s v="No Sales"/>
    <n v="449"/>
    <n v="166"/>
    <n v="140"/>
    <n v="0.3184855233853007"/>
  </r>
  <r>
    <d v="2026-09-09T00:00:00"/>
    <x v="9"/>
    <s v="Body &amp; Hair"/>
    <s v="Enabled"/>
    <s v="AG | Body Lotion"/>
    <s v="Sponsored Products"/>
    <s v="body lotion"/>
    <x v="2"/>
    <x v="136"/>
    <s v="SKN-017"/>
    <x v="2"/>
    <n v="2511"/>
    <n v="20"/>
    <n v="0.007964954201513341"/>
    <n v="11.54"/>
    <n v="230.8"/>
    <n v="0"/>
    <n v="0"/>
    <n v="0"/>
    <s v=""/>
    <n v="0"/>
    <n v="0"/>
    <n v="15.5"/>
    <s v="INR"/>
    <s v="India"/>
    <m/>
    <n v="2"/>
    <n v="-230.8"/>
    <s v="No Sales"/>
    <n v="449"/>
    <n v="166"/>
    <n v="140"/>
    <n v="0.3184855233853007"/>
  </r>
  <r>
    <d v="2026-09-09T00:00:00"/>
    <x v="9"/>
    <s v="Body &amp; Hair"/>
    <s v="Enabled"/>
    <s v="AG | Body Lotion"/>
    <s v="Sponsored Products"/>
    <s v="body lotion for daily use"/>
    <x v="2"/>
    <x v="137"/>
    <s v="SKN-017"/>
    <x v="2"/>
    <n v="503"/>
    <n v="3"/>
    <n v="0.005964214711729622"/>
    <n v="13.18"/>
    <n v="39.54"/>
    <n v="0"/>
    <n v="0"/>
    <n v="0"/>
    <s v=""/>
    <n v="0"/>
    <n v="0"/>
    <n v="16.5"/>
    <s v="INR"/>
    <s v="India"/>
    <m/>
    <n v="2"/>
    <n v="-39.54"/>
    <s v="No Sales"/>
    <n v="449"/>
    <n v="166"/>
    <n v="140"/>
    <n v="0.3184855233853007"/>
  </r>
  <r>
    <d v="2026-09-09T00:00:00"/>
    <x v="9"/>
    <s v="Body &amp; Hair"/>
    <s v="Enabled"/>
    <s v="AG | Body Wash"/>
    <s v="Sponsored Products"/>
    <s v="body wash"/>
    <x v="2"/>
    <x v="15"/>
    <s v="SKN-018"/>
    <x v="2"/>
    <n v="1365"/>
    <n v="12"/>
    <n v="0.008791208791208791"/>
    <n v="6.16"/>
    <n v="73.92"/>
    <n v="0"/>
    <n v="0"/>
    <n v="0"/>
    <s v=""/>
    <n v="0"/>
    <n v="0"/>
    <n v="8.5"/>
    <s v="INR"/>
    <s v="India"/>
    <m/>
    <n v="2"/>
    <n v="-73.92"/>
    <s v="No Sales"/>
    <n v="349"/>
    <n v="133"/>
    <n v="121"/>
    <n v="0.2722063037249284"/>
  </r>
  <r>
    <d v="2026-09-09T00:00:00"/>
    <x v="9"/>
    <s v="Body &amp; Hair"/>
    <s v="Enabled"/>
    <s v="AG | Body Wash"/>
    <s v="Sponsored Products"/>
    <s v="shower gel"/>
    <x v="2"/>
    <x v="64"/>
    <s v="SKN-018"/>
    <x v="2"/>
    <n v="1223"/>
    <n v="9"/>
    <n v="0.007358953393295176"/>
    <n v="7.199999999999999"/>
    <n v="64.8"/>
    <n v="349"/>
    <n v="1"/>
    <n v="1"/>
    <n v="0.1856733524355301"/>
    <n v="5.385802469135803"/>
    <n v="0.1111111111111111"/>
    <n v="13"/>
    <s v="INR"/>
    <s v="India"/>
    <m/>
    <n v="2"/>
    <n v="30.2"/>
    <s v="Profitable"/>
    <n v="349"/>
    <n v="133"/>
    <n v="121"/>
    <n v="0.2722063037249284"/>
  </r>
  <r>
    <d v="2026-09-09T00:00:00"/>
    <x v="9"/>
    <s v="Body &amp; Hair"/>
    <s v="Enabled"/>
    <s v="AG | Foot Cream"/>
    <s v="Sponsored Products"/>
    <s v="foot cream"/>
    <x v="2"/>
    <x v="190"/>
    <s v="SKN-019"/>
    <x v="1"/>
    <n v="799"/>
    <n v="3"/>
    <n v="0.003754693366708385"/>
    <n v="6.609999999999999"/>
    <n v="19.83"/>
    <n v="0"/>
    <n v="0"/>
    <n v="0"/>
    <s v=""/>
    <n v="0"/>
    <n v="0"/>
    <n v="11"/>
    <s v="INR"/>
    <s v="India"/>
    <m/>
    <n v="2"/>
    <n v="-19.83"/>
    <s v="No Sales"/>
    <n v="299"/>
    <n v="111"/>
    <n v="107"/>
    <n v="0.2709030100334448"/>
  </r>
  <r>
    <d v="2026-09-09T00:00:00"/>
    <x v="9"/>
    <s v="Body &amp; Hair"/>
    <s v="Enabled"/>
    <s v="AG | Foot Cream"/>
    <s v="Sponsored Products"/>
    <s v="cracked heel cream"/>
    <x v="2"/>
    <x v="65"/>
    <s v="SKN-019"/>
    <x v="0"/>
    <n v="442"/>
    <n v="6"/>
    <n v="0.01357466063348416"/>
    <n v="8"/>
    <n v="48"/>
    <n v="299"/>
    <n v="1"/>
    <n v="1"/>
    <n v="0.1605351170568562"/>
    <n v="6.229166666666667"/>
    <n v="0.1666666666666667"/>
    <n v="8"/>
    <s v="INR"/>
    <s v="India"/>
    <m/>
    <n v="2"/>
    <n v="33"/>
    <s v="Profitable"/>
    <n v="299"/>
    <n v="111"/>
    <n v="107"/>
    <n v="0.2709030100334448"/>
  </r>
  <r>
    <d v="2026-09-09T00:00:00"/>
    <x v="9"/>
    <s v="Body &amp; Hair"/>
    <s v="Enabled"/>
    <s v="AG | Foot Cream"/>
    <s v="Sponsored Products"/>
    <s v="foot cream with aloe vera"/>
    <x v="2"/>
    <x v="306"/>
    <s v="SKN-019"/>
    <x v="0"/>
    <n v="276"/>
    <n v="6"/>
    <n v="0.02173913043478261"/>
    <n v="12"/>
    <n v="72"/>
    <n v="299"/>
    <n v="1"/>
    <n v="1"/>
    <n v="0.2408026755852843"/>
    <n v="4.152777777777778"/>
    <n v="0.1666666666666667"/>
    <n v="12"/>
    <s v="INR"/>
    <s v="India"/>
    <m/>
    <n v="2"/>
    <n v="9"/>
    <s v="Profitable"/>
    <n v="299"/>
    <n v="111"/>
    <n v="107"/>
    <n v="0.2709030100334448"/>
  </r>
  <r>
    <d v="2026-09-09T00:00:00"/>
    <x v="9"/>
    <s v="Body &amp; Hair"/>
    <s v="Enabled"/>
    <s v="AG | Foot Cream"/>
    <s v="Sponsored Products"/>
    <s v="cracked heel cream pack of 2"/>
    <x v="2"/>
    <x v="375"/>
    <s v="SKN-019"/>
    <x v="1"/>
    <n v="751"/>
    <n v="6"/>
    <n v="0.007989347536617843"/>
    <n v="5.82"/>
    <n v="34.92"/>
    <n v="0"/>
    <n v="0"/>
    <n v="0"/>
    <s v=""/>
    <n v="0"/>
    <n v="0"/>
    <n v="9"/>
    <s v="INR"/>
    <s v="India"/>
    <m/>
    <n v="2"/>
    <n v="-34.92"/>
    <s v="No Sales"/>
    <n v="299"/>
    <n v="111"/>
    <n v="107"/>
    <n v="0.2709030100334448"/>
  </r>
  <r>
    <d v="2026-09-09T00:00:00"/>
    <x v="9"/>
    <s v="Body &amp; Hair"/>
    <s v="Enabled"/>
    <s v="AG | Foot Cream"/>
    <s v="Sponsored Products"/>
    <s v="organic foot cream"/>
    <x v="2"/>
    <x v="189"/>
    <s v="SKN-019"/>
    <x v="1"/>
    <n v="299"/>
    <n v="1"/>
    <n v="0.003344481605351171"/>
    <n v="5.55"/>
    <n v="5.55"/>
    <n v="0"/>
    <n v="0"/>
    <n v="0"/>
    <s v=""/>
    <n v="0"/>
    <n v="0"/>
    <n v="8.5"/>
    <s v="INR"/>
    <s v="India"/>
    <m/>
    <n v="2"/>
    <n v="-5.55"/>
    <s v="No Sales"/>
    <n v="299"/>
    <n v="111"/>
    <n v="107"/>
    <n v="0.2709030100334448"/>
  </r>
  <r>
    <d v="2026-09-09T00:00:00"/>
    <x v="9"/>
    <s v="Body &amp; Hair"/>
    <s v="Enabled"/>
    <s v="AG | Foot Cream"/>
    <s v="Sponsored Products"/>
    <s v="foot cream for kids"/>
    <x v="2"/>
    <x v="66"/>
    <s v="SKN-019"/>
    <x v="2"/>
    <n v="1451"/>
    <n v="13"/>
    <n v="0.008959338387319091"/>
    <n v="5.38"/>
    <n v="69.94"/>
    <n v="0"/>
    <n v="0"/>
    <n v="0"/>
    <s v=""/>
    <n v="0"/>
    <n v="0"/>
    <n v="8"/>
    <s v="INR"/>
    <s v="India"/>
    <m/>
    <n v="2"/>
    <n v="-69.94"/>
    <s v="No Sales"/>
    <n v="299"/>
    <n v="111"/>
    <n v="107"/>
    <n v="0.2709030100334448"/>
  </r>
  <r>
    <d v="2026-09-09T00:00:00"/>
    <x v="9"/>
    <s v="Body &amp; Hair"/>
    <s v="Enabled"/>
    <s v="AG | Foot Cream"/>
    <s v="Sponsored Products"/>
    <s v="cracked heel cream under 500"/>
    <x v="2"/>
    <x v="278"/>
    <s v="SKN-019"/>
    <x v="1"/>
    <n v="213"/>
    <n v="1"/>
    <n v="0.004694835680751174"/>
    <n v="4.1"/>
    <n v="4.1"/>
    <n v="0"/>
    <n v="0"/>
    <n v="0"/>
    <s v=""/>
    <n v="0"/>
    <n v="0"/>
    <n v="8"/>
    <s v="INR"/>
    <s v="India"/>
    <m/>
    <n v="2"/>
    <n v="-4.1"/>
    <s v="No Sales"/>
    <n v="299"/>
    <n v="111"/>
    <n v="107"/>
    <n v="0.2709030100334448"/>
  </r>
  <r>
    <d v="2026-09-09T00:00:00"/>
    <x v="9"/>
    <s v="Body &amp; Hair"/>
    <s v="Enabled"/>
    <s v="AG | Hand Cream"/>
    <s v="Sponsored Products"/>
    <s v="moisturizing hand cream pack of 2"/>
    <x v="2"/>
    <x v="191"/>
    <s v="SKN-020"/>
    <x v="1"/>
    <n v="362"/>
    <n v="2"/>
    <n v="0.005524861878453038"/>
    <n v="4.69"/>
    <n v="9.380000000000001"/>
    <n v="0"/>
    <n v="0"/>
    <n v="0"/>
    <s v=""/>
    <n v="0"/>
    <n v="0"/>
    <n v="8.5"/>
    <s v="INR"/>
    <s v="India"/>
    <m/>
    <n v="2"/>
    <n v="-9.380000000000001"/>
    <s v="No Sales"/>
    <n v="249"/>
    <n v="95"/>
    <n v="92"/>
    <n v="0.248995983935743"/>
  </r>
  <r>
    <d v="2026-09-09T00:00:00"/>
    <x v="9"/>
    <s v="Body &amp; Hair"/>
    <s v="Enabled"/>
    <s v="AG | Hand Cream"/>
    <s v="Sponsored Products"/>
    <s v="hand cream"/>
    <x v="2"/>
    <x v="67"/>
    <s v="SKN-020"/>
    <x v="1"/>
    <n v="2170"/>
    <n v="12"/>
    <n v="0.005529953917050691"/>
    <n v="7.32"/>
    <n v="87.84"/>
    <n v="498"/>
    <n v="2"/>
    <n v="2"/>
    <n v="0.1763855421686747"/>
    <n v="5.669398907103825"/>
    <n v="0.1666666666666667"/>
    <n v="9.5"/>
    <s v="INR"/>
    <s v="India"/>
    <m/>
    <n v="2"/>
    <n v="36.16"/>
    <s v="Profitable"/>
    <n v="249"/>
    <n v="95"/>
    <n v="92"/>
    <n v="0.248995983935743"/>
  </r>
  <r>
    <d v="2026-09-09T00:00:00"/>
    <x v="9"/>
    <s v="Body &amp; Hair"/>
    <s v="Enabled"/>
    <s v="AG | Hand Cream"/>
    <s v="Sponsored Products"/>
    <s v="moisturizing hand cream"/>
    <x v="2"/>
    <x v="68"/>
    <s v="SKN-020"/>
    <x v="2"/>
    <n v="567"/>
    <n v="4"/>
    <n v="0.007054673721340388"/>
    <n v="4.4"/>
    <n v="17.6"/>
    <n v="0"/>
    <n v="0"/>
    <n v="0"/>
    <s v=""/>
    <n v="0"/>
    <n v="0"/>
    <n v="6"/>
    <s v="INR"/>
    <s v="India"/>
    <m/>
    <n v="2"/>
    <n v="-17.6"/>
    <s v="No Sales"/>
    <n v="249"/>
    <n v="95"/>
    <n v="92"/>
    <n v="0.248995983935743"/>
  </r>
  <r>
    <d v="2026-09-09T00:00:00"/>
    <x v="9"/>
    <s v="Body &amp; Hair"/>
    <s v="Enabled"/>
    <s v="AG | Hand Cream"/>
    <s v="Sponsored Products"/>
    <s v="hand cream for dry hands for men and women"/>
    <x v="2"/>
    <x v="356"/>
    <s v="SKN-020"/>
    <x v="1"/>
    <n v="264"/>
    <n v="0"/>
    <n v="0"/>
    <s v=""/>
    <n v="0"/>
    <n v="0"/>
    <n v="0"/>
    <n v="0"/>
    <s v=""/>
    <s v=""/>
    <s v=""/>
    <n v="6"/>
    <s v="INR"/>
    <s v="India"/>
    <m/>
    <n v="2"/>
    <n v="0"/>
    <s v="No Spend"/>
    <n v="249"/>
    <n v="95"/>
    <n v="92"/>
    <n v="0.248995983935743"/>
  </r>
  <r>
    <d v="2026-09-09T00:00:00"/>
    <x v="9"/>
    <s v="Body &amp; Hair"/>
    <s v="Enabled"/>
    <s v="AG | Hand Cream"/>
    <s v="Sponsored Products"/>
    <s v="hand cream for dry hands"/>
    <x v="2"/>
    <x v="192"/>
    <s v="SKN-020"/>
    <x v="1"/>
    <n v="463"/>
    <n v="0"/>
    <n v="0"/>
    <s v=""/>
    <n v="0"/>
    <n v="0"/>
    <n v="0"/>
    <n v="0"/>
    <s v=""/>
    <s v=""/>
    <s v=""/>
    <n v="7"/>
    <s v="INR"/>
    <s v="India"/>
    <m/>
    <n v="2"/>
    <n v="0"/>
    <s v="No Spend"/>
    <n v="249"/>
    <n v="95"/>
    <n v="92"/>
    <n v="0.248995983935743"/>
  </r>
  <r>
    <d v="2026-09-09T00:00:00"/>
    <x v="9"/>
    <s v="Body &amp; Hair"/>
    <s v="Enabled"/>
    <s v="AG | Hand Cream"/>
    <s v="Sponsored Products"/>
    <s v="hand cream for dry hands non sticky"/>
    <x v="2"/>
    <x v="69"/>
    <s v="SKN-020"/>
    <x v="2"/>
    <n v="550"/>
    <n v="5"/>
    <n v="0.00909090909090909"/>
    <n v="3.99"/>
    <n v="19.95"/>
    <n v="0"/>
    <n v="0"/>
    <n v="0"/>
    <s v=""/>
    <n v="0"/>
    <n v="0"/>
    <n v="6.5"/>
    <s v="INR"/>
    <s v="India"/>
    <m/>
    <n v="2"/>
    <n v="-19.95"/>
    <s v="No Sales"/>
    <n v="249"/>
    <n v="95"/>
    <n v="92"/>
    <n v="0.248995983935743"/>
  </r>
  <r>
    <d v="2026-09-09T00:00:00"/>
    <x v="9"/>
    <s v="Body &amp; Hair"/>
    <s v="Enabled"/>
    <s v="AG | Hand Cream"/>
    <s v="Sponsored Products"/>
    <s v="hand cream for dry hands for women"/>
    <x v="2"/>
    <x v="279"/>
    <s v="SKN-020"/>
    <x v="0"/>
    <n v="178"/>
    <n v="1"/>
    <n v="0.005617977528089887"/>
    <n v="8"/>
    <n v="8"/>
    <n v="0"/>
    <n v="0"/>
    <n v="0"/>
    <s v=""/>
    <n v="0"/>
    <n v="0"/>
    <n v="8"/>
    <s v="INR"/>
    <s v="India"/>
    <m/>
    <n v="2"/>
    <n v="-8"/>
    <s v="No Sales"/>
    <n v="249"/>
    <n v="95"/>
    <n v="92"/>
    <n v="0.248995983935743"/>
  </r>
  <r>
    <d v="2026-09-09T00:00:00"/>
    <x v="10"/>
    <s v="Face Care"/>
    <s v="Enabled"/>
    <s v="AG | Vitamin C Serum"/>
    <s v="Sponsored Products"/>
    <s v="asin=b0450pvv5k"/>
    <x v="4"/>
    <x v="141"/>
    <s v="SKN-001"/>
    <x v="1"/>
    <n v="675"/>
    <n v="3"/>
    <n v="0.004444444444444444"/>
    <n v="8.619999999999999"/>
    <n v="25.86"/>
    <n v="0"/>
    <n v="0"/>
    <n v="0"/>
    <s v=""/>
    <n v="0"/>
    <n v="0"/>
    <n v="11.5"/>
    <s v="INR"/>
    <s v="India"/>
    <m/>
    <n v="2"/>
    <n v="-25.86"/>
    <s v="No Sales"/>
    <n v="599"/>
    <n v="216"/>
    <n v="144"/>
    <n v="0.3989983305509182"/>
  </r>
  <r>
    <d v="2026-09-09T00:00:00"/>
    <x v="10"/>
    <s v="Face Care"/>
    <s v="Enabled"/>
    <s v="AG | Vitamin C Serum"/>
    <s v="Sponsored Products"/>
    <s v="asin=b0xsxjz6ph"/>
    <x v="4"/>
    <x v="376"/>
    <s v="SKN-001"/>
    <x v="1"/>
    <n v="286"/>
    <n v="0"/>
    <n v="0"/>
    <s v=""/>
    <n v="0"/>
    <n v="0"/>
    <n v="0"/>
    <n v="0"/>
    <s v=""/>
    <s v=""/>
    <s v=""/>
    <n v="13"/>
    <s v="INR"/>
    <s v="India"/>
    <m/>
    <n v="2"/>
    <n v="0"/>
    <s v="No Spend"/>
    <n v="599"/>
    <n v="216"/>
    <n v="144"/>
    <n v="0.3989983305509182"/>
  </r>
  <r>
    <d v="2026-09-09T00:00:00"/>
    <x v="10"/>
    <s v="Face Care"/>
    <s v="Enabled"/>
    <s v="AG | Sunscreen Spf 50"/>
    <s v="Sponsored Products"/>
    <s v="asin=b0q7ldyo0l"/>
    <x v="4"/>
    <x v="74"/>
    <s v="SKN-006"/>
    <x v="2"/>
    <n v="869"/>
    <n v="2"/>
    <n v="0.002301495972382048"/>
    <n v="7.49"/>
    <n v="14.98"/>
    <n v="0"/>
    <n v="0"/>
    <n v="0"/>
    <s v=""/>
    <n v="0"/>
    <n v="0"/>
    <n v="11"/>
    <s v="INR"/>
    <s v="India"/>
    <m/>
    <n v="2"/>
    <n v="-14.98"/>
    <s v="No Sales"/>
    <n v="449"/>
    <n v="162"/>
    <n v="130"/>
    <n v="0.3496659242761693"/>
  </r>
  <r>
    <d v="2026-09-09T00:00:00"/>
    <x v="10"/>
    <s v="Face Care"/>
    <s v="Enabled"/>
    <s v="AG | Sunscreen Spf 50"/>
    <s v="Sponsored Products"/>
    <s v="asin=b0kz0mqav8"/>
    <x v="4"/>
    <x v="75"/>
    <s v="SKN-006"/>
    <x v="1"/>
    <n v="693"/>
    <n v="3"/>
    <n v="0.004329004329004329"/>
    <n v="4.26"/>
    <n v="12.78"/>
    <n v="0"/>
    <n v="0"/>
    <n v="0"/>
    <s v=""/>
    <n v="0"/>
    <n v="0"/>
    <n v="7.5"/>
    <s v="INR"/>
    <s v="India"/>
    <m/>
    <n v="2"/>
    <n v="-12.78"/>
    <s v="No Sales"/>
    <n v="449"/>
    <n v="162"/>
    <n v="130"/>
    <n v="0.3496659242761693"/>
  </r>
  <r>
    <d v="2026-09-09T00:00:00"/>
    <x v="10"/>
    <s v="Face Care"/>
    <s v="Enabled"/>
    <s v="AG | Sunscreen Spf 50"/>
    <s v="Sponsored Products"/>
    <s v="asin=b0wpuh9d9e"/>
    <x v="4"/>
    <x v="377"/>
    <s v="SKN-006"/>
    <x v="2"/>
    <n v="311"/>
    <n v="0"/>
    <n v="0"/>
    <s v=""/>
    <n v="0"/>
    <n v="0"/>
    <n v="0"/>
    <n v="0"/>
    <s v=""/>
    <s v=""/>
    <s v=""/>
    <n v="11"/>
    <s v="INR"/>
    <s v="India"/>
    <s v="festive offer live"/>
    <n v="2"/>
    <n v="0"/>
    <s v="No Spend"/>
    <n v="449"/>
    <n v="162"/>
    <n v="130"/>
    <n v="0.3496659242761693"/>
  </r>
  <r>
    <d v="2026-09-09T00:00:00"/>
    <x v="10"/>
    <s v="Face Care"/>
    <s v="Enabled"/>
    <s v="AG | Face Wash"/>
    <s v="Sponsored Products"/>
    <s v="asin=b0kht5rj8u"/>
    <x v="4"/>
    <x v="83"/>
    <s v="SKN-008"/>
    <x v="1"/>
    <n v="333"/>
    <n v="1"/>
    <n v="0.003003003003003003"/>
    <n v="5.51"/>
    <n v="5.51"/>
    <n v="0"/>
    <n v="0"/>
    <n v="0"/>
    <s v=""/>
    <n v="0"/>
    <n v="0"/>
    <n v="7"/>
    <s v="INR"/>
    <s v="India"/>
    <m/>
    <n v="2"/>
    <n v="-5.51"/>
    <s v="No Sales"/>
    <n v="299"/>
    <n v="114"/>
    <n v="107"/>
    <n v="0.2608695652173913"/>
  </r>
  <r>
    <d v="2026-09-09T00:00:00"/>
    <x v="10"/>
    <s v="Face Care"/>
    <s v="Enabled"/>
    <s v="AG | Face Wash"/>
    <s v="Sponsored Products"/>
    <s v="asin=b0g26g1i7r"/>
    <x v="4"/>
    <x v="77"/>
    <s v="SKN-008"/>
    <x v="1"/>
    <n v="786"/>
    <n v="2"/>
    <n v="0.002544529262086514"/>
    <n v="3.13"/>
    <n v="6.26"/>
    <n v="0"/>
    <n v="0"/>
    <n v="0"/>
    <s v=""/>
    <n v="0"/>
    <n v="0"/>
    <n v="5.5"/>
    <s v="INR"/>
    <s v="India"/>
    <m/>
    <n v="2"/>
    <n v="-6.26"/>
    <s v="No Sales"/>
    <n v="299"/>
    <n v="114"/>
    <n v="107"/>
    <n v="0.2608695652173913"/>
  </r>
  <r>
    <d v="2026-09-09T00:00:00"/>
    <x v="11"/>
    <s v="Face Care"/>
    <s v="Enabled"/>
    <s v="AG | Under Eye Cream"/>
    <s v="Sponsored Products"/>
    <s v="eye cream for night use"/>
    <x v="2"/>
    <x v="250"/>
    <s v="SKN-011"/>
    <x v="2"/>
    <n v="613"/>
    <n v="0"/>
    <n v="0"/>
    <s v=""/>
    <n v="0"/>
    <n v="0"/>
    <n v="0"/>
    <n v="0"/>
    <s v=""/>
    <s v=""/>
    <s v=""/>
    <n v="19"/>
    <s v="INR"/>
    <s v="India"/>
    <m/>
    <n v="2"/>
    <n v="0"/>
    <s v="No Spend"/>
    <n v="499"/>
    <n v="180"/>
    <n v="125"/>
    <n v="0.3887775551102204"/>
  </r>
  <r>
    <d v="2026-09-09T00:00:00"/>
    <x v="11"/>
    <s v="Face Care"/>
    <s v="Enabled"/>
    <s v="AG | Lip Balm"/>
    <s v="Sponsored Products"/>
    <s v="tinted lip balm overnight"/>
    <x v="2"/>
    <x v="144"/>
    <s v="SKN-015"/>
    <x v="2"/>
    <n v="121"/>
    <n v="2"/>
    <n v="0.01652892561983471"/>
    <n v="4.54"/>
    <n v="9.08"/>
    <n v="0"/>
    <n v="0"/>
    <n v="0"/>
    <s v=""/>
    <n v="0"/>
    <n v="0"/>
    <n v="5.5"/>
    <s v="INR"/>
    <s v="India"/>
    <m/>
    <n v="2"/>
    <n v="-9.08"/>
    <s v="No Sales"/>
    <n v="199"/>
    <n v="76"/>
    <n v="88"/>
    <n v="0.1758793969849246"/>
  </r>
  <r>
    <d v="2026-09-09T00:00:00"/>
    <x v="11"/>
    <s v="Face Care"/>
    <s v="Enabled"/>
    <s v="AG | Lip Balm"/>
    <s v="Sponsored Products"/>
    <s v="lip balm"/>
    <x v="2"/>
    <x v="85"/>
    <s v="SKN-015"/>
    <x v="2"/>
    <n v="1404"/>
    <n v="9"/>
    <n v="0.00641025641025641"/>
    <n v="3.43"/>
    <n v="30.87"/>
    <n v="0"/>
    <n v="0"/>
    <n v="0"/>
    <s v=""/>
    <n v="0"/>
    <n v="0"/>
    <n v="6"/>
    <s v="INR"/>
    <s v="India"/>
    <m/>
    <n v="2"/>
    <n v="-30.87"/>
    <s v="No Sales"/>
    <n v="199"/>
    <n v="76"/>
    <n v="88"/>
    <n v="0.1758793969849246"/>
  </r>
  <r>
    <d v="2026-09-09T00:00:00"/>
    <x v="11"/>
    <s v="Face Care"/>
    <s v="Enabled"/>
    <s v="AG | Lip Sleeping Mask"/>
    <s v="Sponsored Products"/>
    <s v="lip sleeping mask"/>
    <x v="2"/>
    <x v="86"/>
    <s v="SKN-016"/>
    <x v="1"/>
    <n v="2324"/>
    <n v="18"/>
    <n v="0.00774526678141136"/>
    <n v="6.92"/>
    <n v="124.56"/>
    <n v="0"/>
    <n v="0"/>
    <n v="0"/>
    <s v=""/>
    <n v="0"/>
    <n v="0"/>
    <n v="10"/>
    <s v="INR"/>
    <s v="India"/>
    <m/>
    <n v="2"/>
    <n v="-124.56"/>
    <s v="No Sales"/>
    <n v="299"/>
    <n v="114"/>
    <n v="97"/>
    <n v="0.294314381270903"/>
  </r>
  <r>
    <d v="2026-09-09T00:00:00"/>
    <x v="11"/>
    <s v="Face Care"/>
    <s v="Enabled"/>
    <s v="AG | Lip Sleeping Mask"/>
    <s v="Sponsored Products"/>
    <s v="lip mask"/>
    <x v="2"/>
    <x v="196"/>
    <s v="SKN-016"/>
    <x v="2"/>
    <n v="903"/>
    <n v="2"/>
    <n v="0.00221483942414175"/>
    <n v="5.28"/>
    <n v="10.56"/>
    <n v="0"/>
    <n v="0"/>
    <n v="0"/>
    <s v=""/>
    <n v="0"/>
    <n v="0"/>
    <n v="9"/>
    <s v="INR"/>
    <s v="India"/>
    <m/>
    <n v="2"/>
    <n v="-10.56"/>
    <s v="No Sales"/>
    <n v="299"/>
    <n v="114"/>
    <n v="97"/>
    <n v="0.294314381270903"/>
  </r>
  <r>
    <d v="2026-09-09T00:00:00"/>
    <x v="11"/>
    <s v="Face Care"/>
    <s v="Enabled"/>
    <s v="AG | Lip Sleeping Mask"/>
    <s v="Sponsored Products"/>
    <s v="lip mask overnight"/>
    <x v="2"/>
    <x v="88"/>
    <s v="SKN-016"/>
    <x v="0"/>
    <n v="839"/>
    <n v="8"/>
    <n v="0.009535160905840286"/>
    <n v="12"/>
    <n v="96"/>
    <n v="0"/>
    <n v="0"/>
    <n v="0"/>
    <s v=""/>
    <n v="0"/>
    <n v="0"/>
    <n v="12"/>
    <s v="INR"/>
    <s v="India"/>
    <s v="price test"/>
    <n v="2"/>
    <n v="-96"/>
    <s v="No Sales"/>
    <n v="299"/>
    <n v="114"/>
    <n v="97"/>
    <n v="0.294314381270903"/>
  </r>
  <r>
    <d v="2026-09-09T00:00:00"/>
    <x v="2"/>
    <s v="Face Care"/>
    <s v="Paused"/>
    <s v="AG | Clay Face Mask"/>
    <s v="Sponsored Products"/>
    <s v="clay face mask"/>
    <x v="1"/>
    <x v="90"/>
    <s v="SKN-012"/>
    <x v="2"/>
    <n v="2115"/>
    <n v="12"/>
    <n v="0.005673758865248227"/>
    <n v="7.04"/>
    <n v="84.48"/>
    <n v="0"/>
    <n v="0"/>
    <n v="0"/>
    <s v=""/>
    <n v="0"/>
    <n v="0"/>
    <n v="11"/>
    <s v="INR"/>
    <s v="India"/>
    <m/>
    <n v="2"/>
    <n v="-84.48"/>
    <s v="No Sales"/>
    <n v="379"/>
    <n v="140"/>
    <n v="114"/>
    <n v="0.3298153034300791"/>
  </r>
  <r>
    <d v="2026-09-09T00:00:00"/>
    <x v="2"/>
    <s v="Face Care"/>
    <s v="Paused"/>
    <s v="AG | Clay Face Mask"/>
    <s v="Sponsored Products"/>
    <s v="multani mitti face pack"/>
    <x v="1"/>
    <x v="378"/>
    <s v="SKN-012"/>
    <x v="0"/>
    <n v="138"/>
    <n v="4"/>
    <n v="0.02898550724637681"/>
    <n v="10"/>
    <n v="40"/>
    <n v="379"/>
    <n v="1"/>
    <n v="1"/>
    <n v="0.1055408970976253"/>
    <n v="9.475"/>
    <n v="0.25"/>
    <n v="10"/>
    <s v="INR"/>
    <s v="India"/>
    <m/>
    <n v="2"/>
    <n v="85"/>
    <s v="Profitable"/>
    <n v="379"/>
    <n v="140"/>
    <n v="114"/>
    <n v="0.3298153034300791"/>
  </r>
  <r>
    <d v="2026-09-09T00:00:00"/>
    <x v="2"/>
    <s v="Face Care"/>
    <s v="Paused"/>
    <s v="AG | Clay Face Mask"/>
    <s v="Sponsored Products"/>
    <s v="clay face mask"/>
    <x v="1"/>
    <x v="198"/>
    <s v="SKN-012"/>
    <x v="2"/>
    <n v="2001"/>
    <n v="4"/>
    <n v="0.001999000499750125"/>
    <n v="6.99"/>
    <n v="27.96"/>
    <n v="379"/>
    <n v="1"/>
    <n v="1"/>
    <n v="0.07377308707124011"/>
    <n v="13.55507868383405"/>
    <n v="0.25"/>
    <n v="8.5"/>
    <s v="INR"/>
    <s v="India"/>
    <m/>
    <n v="2"/>
    <n v="97.03999999999999"/>
    <s v="Profitable"/>
    <n v="379"/>
    <n v="140"/>
    <n v="114"/>
    <n v="0.3298153034300791"/>
  </r>
  <r>
    <d v="2026-09-09T00:00:00"/>
    <x v="2"/>
    <s v="Face Care"/>
    <s v="Paused"/>
    <s v="AG | Clay Face Mask"/>
    <s v="Sponsored Products"/>
    <s v="multani mitti face pack"/>
    <x v="1"/>
    <x v="251"/>
    <s v="SKN-012"/>
    <x v="1"/>
    <n v="554"/>
    <n v="6"/>
    <n v="0.01083032490974729"/>
    <n v="5.899999999999999"/>
    <n v="35.4"/>
    <n v="379"/>
    <n v="1"/>
    <n v="1"/>
    <n v="0.09340369393139841"/>
    <n v="10.70621468926554"/>
    <n v="0.1666666666666667"/>
    <n v="8.5"/>
    <s v="INR"/>
    <s v="India"/>
    <m/>
    <n v="2"/>
    <n v="89.59999999999999"/>
    <s v="Profitable"/>
    <n v="379"/>
    <n v="140"/>
    <n v="114"/>
    <n v="0.3298153034300791"/>
  </r>
  <r>
    <d v="2026-09-09T00:00:00"/>
    <x v="2"/>
    <s v="Face Care"/>
    <s v="Paused"/>
    <s v="AG | Clay Face Mask"/>
    <s v="Sponsored Products"/>
    <s v="multani mitti face pack"/>
    <x v="1"/>
    <x v="379"/>
    <s v="SKN-012"/>
    <x v="1"/>
    <n v="917"/>
    <n v="10"/>
    <n v="0.0109051254089422"/>
    <n v="6.220000000000001"/>
    <n v="62.2"/>
    <n v="0"/>
    <n v="0"/>
    <n v="0"/>
    <s v=""/>
    <n v="0"/>
    <n v="0"/>
    <n v="8.5"/>
    <s v="INR"/>
    <s v="India"/>
    <m/>
    <n v="2"/>
    <n v="-62.2"/>
    <s v="No Sales"/>
    <n v="379"/>
    <n v="140"/>
    <n v="114"/>
    <n v="0.3298153034300791"/>
  </r>
  <r>
    <d v="2026-09-03T00:00:00"/>
    <x v="0"/>
    <s v="Face Care"/>
    <s v="Enabled"/>
    <s v="AG | Rose Water Toner"/>
    <s v="Sponsored Products"/>
    <s v="loose-match"/>
    <x v="0"/>
    <x v="161"/>
    <s v="SKN-010"/>
    <x v="2"/>
    <n v="0"/>
    <n v="0"/>
    <s v=""/>
    <s v=""/>
    <n v="-71.75"/>
    <n v="0"/>
    <n v="0"/>
    <n v="0"/>
    <s v=""/>
    <n v="0"/>
    <s v=""/>
    <n v="4.5"/>
    <s v="INR"/>
    <s v="India"/>
    <s v="ad credit"/>
    <n v="1"/>
    <n v="71.75"/>
    <s v="Review"/>
    <n v="249"/>
    <n v="100"/>
    <n v="102"/>
    <n v="0.1887550200803213"/>
  </r>
  <r>
    <d v="2026-09-09T00:00:00"/>
    <x v="2"/>
    <s v="Face Care"/>
    <s v="Paused"/>
    <s v="AG | Clay Face Mask"/>
    <s v="Sponsored Products"/>
    <s v="multani mitti face pack"/>
    <x v="1"/>
    <x v="150"/>
    <s v="SKN-012"/>
    <x v="2"/>
    <n v="1204"/>
    <n v="3"/>
    <n v="0.002491694352159468"/>
    <n v="7.640000000000001"/>
    <n v="22.92"/>
    <n v="379"/>
    <n v="1"/>
    <n v="1"/>
    <n v="0.06047493403693932"/>
    <n v="16.53577661431065"/>
    <n v="0.3333333333333333"/>
    <n v="10"/>
    <s v="INR"/>
    <s v="India"/>
    <m/>
    <n v="2"/>
    <n v="102.08"/>
    <s v="Profitable"/>
    <n v="379"/>
    <n v="140"/>
    <n v="114"/>
    <n v="0.3298153034300791"/>
  </r>
  <r>
    <d v="2026-09-09T00:00:00"/>
    <x v="7"/>
    <s v="Brand"/>
    <s v="Enabled"/>
    <s v="AG | Vitamin C Serum"/>
    <s v="Sponsored Products"/>
    <s v="auralis vitamin c serum"/>
    <x v="2"/>
    <x v="97"/>
    <s v="SKN-001"/>
    <x v="2"/>
    <n v="312"/>
    <n v="4"/>
    <n v="0.01282051282051282"/>
    <n v="6.76"/>
    <n v="27.04"/>
    <n v="0"/>
    <n v="0"/>
    <n v="0"/>
    <s v=""/>
    <n v="0"/>
    <n v="0"/>
    <n v="9"/>
    <s v="INR"/>
    <s v="India"/>
    <m/>
    <n v="2"/>
    <n v="-27.04"/>
    <s v="No Sales"/>
    <n v="599"/>
    <n v="216"/>
    <n v="144"/>
    <n v="0.3989983305509182"/>
  </r>
  <r>
    <d v="2026-09-09T00:00:00"/>
    <x v="7"/>
    <s v="Brand"/>
    <s v="Enabled"/>
    <s v="AG | Vitamin C Serum"/>
    <s v="Sponsored Products"/>
    <s v="auralis face serum"/>
    <x v="2"/>
    <x v="95"/>
    <s v="SKN-001"/>
    <x v="1"/>
    <n v="214"/>
    <n v="1"/>
    <n v="0.004672897196261682"/>
    <n v="5.76"/>
    <n v="5.76"/>
    <n v="599"/>
    <n v="1"/>
    <n v="1"/>
    <n v="0.009616026711185308"/>
    <n v="103.9930555555556"/>
    <n v="1"/>
    <n v="7.5"/>
    <s v="INR"/>
    <s v="India"/>
    <m/>
    <n v="2"/>
    <n v="233.24"/>
    <s v="Profitable"/>
    <n v="599"/>
    <n v="216"/>
    <n v="144"/>
    <n v="0.3989983305509182"/>
  </r>
  <r>
    <d v="2026-09-09T00:00:00"/>
    <x v="7"/>
    <s v="Brand"/>
    <s v="Enabled"/>
    <s v="AG | Vitamin C Serum"/>
    <s v="Sponsored Products"/>
    <s v="auralis naturals vitamin c serum"/>
    <x v="2"/>
    <x v="201"/>
    <s v="SKN-001"/>
    <x v="0"/>
    <n v="227"/>
    <n v="5"/>
    <n v="0.02202643171806168"/>
    <n v="7.23"/>
    <n v="36.15"/>
    <n v="0"/>
    <n v="0"/>
    <n v="0"/>
    <s v=""/>
    <n v="0"/>
    <n v="0"/>
    <n v="8"/>
    <s v="INR"/>
    <s v="India"/>
    <m/>
    <n v="2"/>
    <n v="-36.15"/>
    <s v="No Sales"/>
    <n v="599"/>
    <n v="216"/>
    <n v="144"/>
    <n v="0.3989983305509182"/>
  </r>
  <r>
    <d v="2026-09-09T00:00:00"/>
    <x v="7"/>
    <s v="Brand"/>
    <s v="Enabled"/>
    <s v="AG | Vitamin C Serum"/>
    <s v="Sponsored Products"/>
    <s v="auralis vit c face serum"/>
    <x v="2"/>
    <x v="96"/>
    <s v="SKN-001"/>
    <x v="2"/>
    <n v="369"/>
    <n v="3"/>
    <n v="0.008130081300813009"/>
    <n v="5.22"/>
    <n v="15.66"/>
    <n v="599"/>
    <n v="1"/>
    <n v="1"/>
    <n v="0.02614357262103506"/>
    <n v="38.25031928480205"/>
    <n v="0.3333333333333333"/>
    <n v="6.5"/>
    <s v="INR"/>
    <s v="India"/>
    <m/>
    <n v="2"/>
    <n v="223.34"/>
    <s v="Profitable"/>
    <n v="599"/>
    <n v="216"/>
    <n v="144"/>
    <n v="0.3989983305509182"/>
  </r>
  <r>
    <d v="2026-09-09T00:00:00"/>
    <x v="7"/>
    <s v="Brand"/>
    <s v="Enabled"/>
    <s v="AG | Sunscreen Spf 50"/>
    <s v="Sponsored Products"/>
    <s v="auralis sunscreen"/>
    <x v="2"/>
    <x v="98"/>
    <s v="SKN-006"/>
    <x v="2"/>
    <n v="424"/>
    <n v="8"/>
    <n v="0.01886792452830189"/>
    <n v="3.88"/>
    <n v="31.04"/>
    <n v="0"/>
    <n v="0"/>
    <n v="0"/>
    <s v=""/>
    <n v="0"/>
    <n v="0"/>
    <n v="5"/>
    <s v="INR"/>
    <s v="India"/>
    <m/>
    <n v="2"/>
    <n v="-31.04"/>
    <s v="No Sales"/>
    <n v="449"/>
    <n v="162"/>
    <n v="130"/>
    <n v="0.3496659242761693"/>
  </r>
  <r>
    <d v="2026-09-10T00:00:00"/>
    <x v="0"/>
    <s v="Face Care"/>
    <s v="Enabled"/>
    <s v="AG | Vitamin C Serum"/>
    <s v="Sponsored Products"/>
    <s v="loose-match"/>
    <x v="0"/>
    <x v="25"/>
    <s v="SKN-001"/>
    <x v="2"/>
    <n v="2131"/>
    <n v="19"/>
    <n v="0.008916001877053027"/>
    <n v="13.07"/>
    <n v="248.33"/>
    <n v="599"/>
    <n v="1"/>
    <n v="1"/>
    <n v="0.4145742904841402"/>
    <n v="2.412112914267305"/>
    <n v="0.05263157894736842"/>
    <n v="18.5"/>
    <s v="INR"/>
    <s v="India"/>
    <s v="listing updated"/>
    <n v="2"/>
    <n v="-9.330000000000013"/>
    <s v="Losing"/>
    <n v="599"/>
    <n v="216"/>
    <n v="144"/>
    <n v="0.3989983305509182"/>
  </r>
  <r>
    <d v="2026-09-10T00:00:00"/>
    <x v="0"/>
    <s v="Face Care"/>
    <s v="Enabled"/>
    <s v="AG | Niacinamide Serum"/>
    <s v="Sponsored Products"/>
    <s v="substitutes"/>
    <x v="0"/>
    <x v="156"/>
    <s v="SKN-002"/>
    <x v="2"/>
    <n v="639"/>
    <n v="3"/>
    <n v="0.004694835680751174"/>
    <n v="10.53"/>
    <n v="31.59"/>
    <n v="0"/>
    <n v="0"/>
    <n v="0"/>
    <s v=""/>
    <n v="0"/>
    <n v="0"/>
    <n v="13"/>
    <s v="INR"/>
    <s v="India"/>
    <m/>
    <n v="2"/>
    <n v="-31.59"/>
    <s v="No Sales"/>
    <n v="549"/>
    <n v="192"/>
    <n v="139"/>
    <n v="0.3970856102003643"/>
  </r>
  <r>
    <d v="2026-09-10T00:00:00"/>
    <x v="0"/>
    <s v="Face Care"/>
    <s v="Enabled"/>
    <s v="AG | Niacinamide Serum"/>
    <s v="Sponsored Products"/>
    <s v="loose-match"/>
    <x v="0"/>
    <x v="3"/>
    <s v="SKN-002"/>
    <x v="2"/>
    <n v="456"/>
    <n v="2"/>
    <n v="0.004385964912280702"/>
    <n v="8.44"/>
    <n v="16.88"/>
    <n v="0"/>
    <n v="0"/>
    <n v="0"/>
    <s v=""/>
    <n v="0"/>
    <n v="0"/>
    <n v="10"/>
    <s v="INR"/>
    <s v="India"/>
    <m/>
    <n v="2"/>
    <n v="-16.88"/>
    <s v="No Sales"/>
    <n v="549"/>
    <n v="192"/>
    <n v="139"/>
    <n v="0.3970856102003643"/>
  </r>
  <r>
    <d v="2026-09-10T00:00:00"/>
    <x v="0"/>
    <s v="Face Care"/>
    <s v="Enabled"/>
    <s v="AG | Niacinamide Serum"/>
    <s v="Sponsored Products"/>
    <s v="close-match"/>
    <x v="0"/>
    <x v="206"/>
    <s v="SKN-002"/>
    <x v="2"/>
    <n v="479"/>
    <n v="4"/>
    <n v="0.008350730688935281"/>
    <n v="12.7"/>
    <n v="50.8"/>
    <n v="0"/>
    <n v="0"/>
    <n v="0"/>
    <s v=""/>
    <n v="0"/>
    <n v="0"/>
    <n v="16"/>
    <s v="INR"/>
    <s v="India"/>
    <m/>
    <n v="2"/>
    <n v="-50.8"/>
    <s v="No Sales"/>
    <n v="549"/>
    <n v="192"/>
    <n v="139"/>
    <n v="0.3970856102003643"/>
  </r>
  <r>
    <d v="2026-09-10T00:00:00"/>
    <x v="0"/>
    <s v="Face Care"/>
    <s v="Enabled"/>
    <s v="AG | Niacinamide Serum"/>
    <s v="Sponsored Products"/>
    <s v="close-match"/>
    <x v="0"/>
    <x v="27"/>
    <s v="SKN-002"/>
    <x v="1"/>
    <n v="472"/>
    <n v="7"/>
    <n v="0.01483050847457627"/>
    <n v="7.39"/>
    <n v="51.73"/>
    <n v="0"/>
    <n v="0"/>
    <n v="0"/>
    <s v=""/>
    <n v="0"/>
    <n v="0"/>
    <n v="10"/>
    <s v="INR"/>
    <s v="India"/>
    <m/>
    <n v="2"/>
    <n v="-51.73"/>
    <s v="No Sales"/>
    <n v="549"/>
    <n v="192"/>
    <n v="139"/>
    <n v="0.3970856102003643"/>
  </r>
  <r>
    <d v="2026-09-10T00:00:00"/>
    <x v="0"/>
    <s v="Face Care"/>
    <s v="Enabled"/>
    <s v="AG | Niacinamide Serum"/>
    <s v="Sponsored Products"/>
    <s v="close-match"/>
    <x v="0"/>
    <x v="205"/>
    <s v="SKN-002"/>
    <x v="2"/>
    <n v="300"/>
    <n v="2"/>
    <n v="0.006666666666666667"/>
    <n v="8.26"/>
    <n v="16.52"/>
    <n v="0"/>
    <n v="0"/>
    <n v="0"/>
    <s v=""/>
    <n v="0"/>
    <n v="0"/>
    <n v="13.5"/>
    <s v="INR"/>
    <s v="India"/>
    <m/>
    <n v="2"/>
    <n v="-16.52"/>
    <s v="No Sales"/>
    <n v="549"/>
    <n v="192"/>
    <n v="139"/>
    <n v="0.3970856102003643"/>
  </r>
  <r>
    <d v="2026-09-10T00:00:00"/>
    <x v="0"/>
    <s v="Face Care"/>
    <s v="Enabled"/>
    <s v="AG | Niacinamide Serum"/>
    <s v="Sponsored Products"/>
    <s v="loose-match"/>
    <x v="0"/>
    <x v="380"/>
    <s v="SKN-002"/>
    <x v="0"/>
    <n v="85"/>
    <n v="3"/>
    <n v="0.03529411764705882"/>
    <n v="10"/>
    <n v="30"/>
    <n v="0"/>
    <n v="0"/>
    <n v="0"/>
    <s v=""/>
    <n v="0"/>
    <n v="0"/>
    <n v="10"/>
    <s v="INR"/>
    <s v="India"/>
    <m/>
    <n v="2"/>
    <n v="-30"/>
    <s v="No Sales"/>
    <n v="549"/>
    <n v="192"/>
    <n v="139"/>
    <n v="0.3970856102003643"/>
  </r>
  <r>
    <d v="2026-09-10T00:00:00"/>
    <x v="0"/>
    <s v="Face Care"/>
    <s v="Enabled"/>
    <s v="AG | Gel Moisturizer"/>
    <s v="Sponsored Products"/>
    <s v="close-match"/>
    <x v="0"/>
    <x v="208"/>
    <s v="SKN-005"/>
    <x v="1"/>
    <n v="159"/>
    <n v="4"/>
    <n v="0.02515723270440252"/>
    <n v="9.720000000000001"/>
    <n v="38.88"/>
    <n v="0"/>
    <n v="0"/>
    <n v="0"/>
    <s v=""/>
    <n v="0"/>
    <n v="0"/>
    <n v="12.5"/>
    <s v="INR"/>
    <s v="India"/>
    <s v="budget raised"/>
    <n v="2"/>
    <n v="-38.88"/>
    <s v="No Sales"/>
    <n v="399"/>
    <n v="148"/>
    <n v="126"/>
    <n v="0.3132832080200501"/>
  </r>
  <r>
    <d v="2026-09-10T00:00:00"/>
    <x v="0"/>
    <s v="Face Care"/>
    <s v="Enabled"/>
    <s v="AG | Gel Moisturizer"/>
    <s v="Sponsored Products"/>
    <s v="close-match"/>
    <x v="0"/>
    <x v="157"/>
    <s v="SKN-005"/>
    <x v="2"/>
    <n v="314"/>
    <n v="2"/>
    <n v="0.006369426751592357"/>
    <n v="6.61"/>
    <n v="13.22"/>
    <n v="0"/>
    <n v="0"/>
    <n v="0"/>
    <s v=""/>
    <n v="0"/>
    <n v="0"/>
    <n v="12"/>
    <s v="INR"/>
    <s v="India"/>
    <m/>
    <n v="2"/>
    <n v="-13.22"/>
    <s v="No Sales"/>
    <n v="399"/>
    <n v="148"/>
    <n v="126"/>
    <n v="0.3132832080200501"/>
  </r>
  <r>
    <d v="2026-09-10T00:00:00"/>
    <x v="0"/>
    <s v="Face Care"/>
    <s v="Enabled"/>
    <s v="AG | Gel Moisturizer"/>
    <s v="Sponsored Products"/>
    <s v="close-match"/>
    <x v="0"/>
    <x v="6"/>
    <s v="SKN-005"/>
    <x v="1"/>
    <n v="629"/>
    <n v="11"/>
    <n v="0.01748807631160572"/>
    <n v="7.22"/>
    <n v="79.42"/>
    <n v="0"/>
    <n v="0"/>
    <n v="0"/>
    <s v=""/>
    <n v="0"/>
    <n v="0"/>
    <n v="12"/>
    <s v="INR"/>
    <s v="India"/>
    <m/>
    <n v="2"/>
    <n v="-79.42"/>
    <s v="No Sales"/>
    <n v="399"/>
    <n v="148"/>
    <n v="126"/>
    <n v="0.3132832080200501"/>
  </r>
  <r>
    <d v="2026-09-10T00:00:00"/>
    <x v="0"/>
    <s v="Face Care"/>
    <s v="Enabled"/>
    <s v="AG | Sunscreen Spf 50"/>
    <s v="Sponsored Products"/>
    <s v="close-match"/>
    <x v="0"/>
    <x v="39"/>
    <s v="SKN-006"/>
    <x v="2"/>
    <n v="704"/>
    <n v="6"/>
    <n v="0.008522727272727272"/>
    <n v="7.73"/>
    <n v="46.38"/>
    <n v="0"/>
    <n v="0"/>
    <n v="0"/>
    <s v=""/>
    <n v="0"/>
    <n v="0"/>
    <n v="12"/>
    <s v="INR"/>
    <s v="India"/>
    <m/>
    <n v="2"/>
    <n v="-46.38"/>
    <s v="No Sales"/>
    <n v="449"/>
    <n v="162"/>
    <n v="130"/>
    <n v="0.3496659242761693"/>
  </r>
  <r>
    <d v="2026-09-10T00:00:00"/>
    <x v="0"/>
    <s v="Face Care"/>
    <s v="Enabled"/>
    <s v="AG | Sunscreen Spf 50"/>
    <s v="Sponsored Products"/>
    <s v="loose-match"/>
    <x v="0"/>
    <x v="104"/>
    <s v="SKN-006"/>
    <x v="2"/>
    <n v="782"/>
    <n v="4"/>
    <n v="0.005115089514066497"/>
    <n v="6.64"/>
    <n v="26.56"/>
    <n v="0"/>
    <n v="0"/>
    <n v="0"/>
    <s v=""/>
    <n v="0"/>
    <n v="0"/>
    <n v="8"/>
    <s v="INR"/>
    <s v="India"/>
    <m/>
    <n v="2"/>
    <n v="-26.56"/>
    <s v="No Sales"/>
    <n v="449"/>
    <n v="162"/>
    <n v="130"/>
    <n v="0.3496659242761693"/>
  </r>
  <r>
    <d v="2026-09-10T00:00:00"/>
    <x v="0"/>
    <s v="Face Care"/>
    <s v="Enabled"/>
    <s v="AG | Face Wash"/>
    <s v="Sponsored Products"/>
    <s v="loose-match"/>
    <x v="0"/>
    <x v="296"/>
    <s v="SKN-008"/>
    <x v="2"/>
    <n v="299"/>
    <n v="1"/>
    <n v="0.003344481605351171"/>
    <n v="3.86"/>
    <n v="3.86"/>
    <n v="299"/>
    <n v="1"/>
    <n v="1"/>
    <n v="0.01290969899665552"/>
    <n v="77.46113989637306"/>
    <n v="1"/>
    <n v="6.5"/>
    <s v="INR"/>
    <s v="India"/>
    <m/>
    <n v="2"/>
    <n v="74.14"/>
    <s v="Profitable"/>
    <n v="299"/>
    <n v="114"/>
    <n v="107"/>
    <n v="0.2608695652173913"/>
  </r>
  <r>
    <d v="2026-09-10T00:00:00"/>
    <x v="0"/>
    <s v="Face Care"/>
    <s v="Enabled"/>
    <s v="AG | Face Wash"/>
    <s v="Sponsored Products"/>
    <s v="loose-match"/>
    <x v="0"/>
    <x v="235"/>
    <s v="SKN-008"/>
    <x v="0"/>
    <n v="120"/>
    <n v="2"/>
    <n v="0.01666666666666667"/>
    <n v="7"/>
    <n v="14"/>
    <n v="0"/>
    <n v="0"/>
    <n v="0"/>
    <s v=""/>
    <n v="0"/>
    <n v="0"/>
    <n v="7"/>
    <s v="INR"/>
    <s v="India"/>
    <m/>
    <n v="2"/>
    <n v="-14"/>
    <s v="No Sales"/>
    <n v="299"/>
    <n v="114"/>
    <n v="107"/>
    <n v="0.2608695652173913"/>
  </r>
  <r>
    <d v="2026-09-10T00:00:00"/>
    <x v="0"/>
    <s v="Face Care"/>
    <s v="Enabled"/>
    <s v="AG | Rose Water Toner"/>
    <s v="Sponsored Products"/>
    <s v="substitutes"/>
    <x v="0"/>
    <x v="381"/>
    <s v="SKN-010"/>
    <x v="2"/>
    <n v="715"/>
    <n v="0"/>
    <n v="0"/>
    <s v=""/>
    <n v="0"/>
    <n v="0"/>
    <n v="0"/>
    <n v="0"/>
    <s v=""/>
    <s v=""/>
    <s v=""/>
    <n v="7.5"/>
    <s v="INR"/>
    <s v="India"/>
    <m/>
    <n v="2"/>
    <n v="0"/>
    <s v="No Spend"/>
    <n v="249"/>
    <n v="100"/>
    <n v="102"/>
    <n v="0.1887550200803213"/>
  </r>
  <r>
    <d v="2026-09-10T00:00:00"/>
    <x v="0"/>
    <s v="Face Care"/>
    <s v="Enabled"/>
    <s v="AG | Rose Water Toner"/>
    <s v="Sponsored Products"/>
    <s v="loose-match"/>
    <x v="0"/>
    <x v="125"/>
    <s v="SKN-010"/>
    <x v="0"/>
    <n v="675"/>
    <n v="7"/>
    <n v="0.01037037037037037"/>
    <n v="6.5"/>
    <n v="45.5"/>
    <n v="0"/>
    <n v="0"/>
    <n v="0"/>
    <s v=""/>
    <n v="0"/>
    <n v="0"/>
    <n v="6.5"/>
    <s v="INR"/>
    <s v="India"/>
    <m/>
    <n v="2"/>
    <n v="-45.5"/>
    <s v="No Sales"/>
    <n v="249"/>
    <n v="100"/>
    <n v="102"/>
    <n v="0.1887550200803213"/>
  </r>
  <r>
    <d v="2026-09-10T00:00:00"/>
    <x v="0"/>
    <s v="Face Care"/>
    <s v="Enabled"/>
    <s v="AG | Rose Water Toner"/>
    <s v="Sponsored Products"/>
    <s v="close-match"/>
    <x v="0"/>
    <x v="50"/>
    <s v="SKN-010"/>
    <x v="2"/>
    <n v="313"/>
    <n v="3"/>
    <n v="0.009584664536741214"/>
    <n v="5.08"/>
    <n v="15.24"/>
    <n v="249"/>
    <n v="1"/>
    <n v="1"/>
    <n v="0.06120481927710843"/>
    <n v="16.33858267716536"/>
    <n v="0.3333333333333333"/>
    <n v="6.5"/>
    <s v="INR"/>
    <s v="India"/>
    <m/>
    <n v="2"/>
    <n v="31.76"/>
    <s v="Profitable"/>
    <n v="249"/>
    <n v="100"/>
    <n v="102"/>
    <n v="0.1887550200803213"/>
  </r>
  <r>
    <d v="2026-09-10T00:00:00"/>
    <x v="0"/>
    <s v="Face Care"/>
    <s v="Enabled"/>
    <s v="AG | Rose Water Toner"/>
    <s v="Sponsored Products"/>
    <s v="close-match"/>
    <x v="0"/>
    <x v="51"/>
    <s v="SKN-010"/>
    <x v="1"/>
    <n v="664"/>
    <n v="4"/>
    <n v="0.006024096385542169"/>
    <n v="3.61"/>
    <n v="14.44"/>
    <n v="249"/>
    <n v="1"/>
    <n v="1"/>
    <n v="0.05799196787148594"/>
    <n v="17.24376731301939"/>
    <n v="0.25"/>
    <n v="6.5"/>
    <s v="INR"/>
    <s v="India"/>
    <m/>
    <n v="2"/>
    <n v="32.56"/>
    <s v="Profitable"/>
    <n v="249"/>
    <n v="100"/>
    <n v="102"/>
    <n v="0.1887550200803213"/>
  </r>
  <r>
    <d v="2026-09-10T00:00:00"/>
    <x v="0"/>
    <s v="Face Care"/>
    <s v="Enabled"/>
    <s v="AG | Rose Water Toner"/>
    <s v="Sponsored Products"/>
    <s v="loose-match"/>
    <x v="0"/>
    <x v="316"/>
    <s v="SKN-010"/>
    <x v="2"/>
    <n v="296"/>
    <n v="3"/>
    <n v="0.01013513513513514"/>
    <n v="3.37"/>
    <n v="10.11"/>
    <n v="249"/>
    <n v="1"/>
    <n v="1"/>
    <n v="0.04060240963855422"/>
    <n v="24.62908011869436"/>
    <n v="0.3333333333333333"/>
    <n v="5.5"/>
    <s v="INR"/>
    <s v="India"/>
    <m/>
    <n v="2"/>
    <n v="36.89"/>
    <s v="Profitable"/>
    <n v="249"/>
    <n v="100"/>
    <n v="102"/>
    <n v="0.1887550200803213"/>
  </r>
  <r>
    <d v="2026-09-10T00:00:00"/>
    <x v="1"/>
    <s v="Body &amp; Hair"/>
    <s v="Enabled"/>
    <s v="AG | Body Lotion"/>
    <s v="Sponsored Products"/>
    <s v="loose-match"/>
    <x v="0"/>
    <x v="138"/>
    <s v="SKN-017"/>
    <x v="0"/>
    <n v="330"/>
    <n v="4"/>
    <n v="0.01212121212121212"/>
    <n v="7.46"/>
    <n v="29.84"/>
    <n v="0"/>
    <n v="0"/>
    <n v="0"/>
    <s v=""/>
    <n v="0"/>
    <n v="0"/>
    <n v="9"/>
    <s v="INR"/>
    <s v="India"/>
    <m/>
    <n v="2"/>
    <n v="-29.84"/>
    <s v="No Sales"/>
    <n v="449"/>
    <n v="166"/>
    <n v="140"/>
    <n v="0.3184855233853007"/>
  </r>
  <r>
    <d v="2026-09-10T00:00:00"/>
    <x v="1"/>
    <s v="Body &amp; Hair"/>
    <s v="Enabled"/>
    <s v="AG | Body Lotion"/>
    <s v="Sponsored Products"/>
    <s v="close-match"/>
    <x v="0"/>
    <x v="382"/>
    <s v="SKN-017"/>
    <x v="1"/>
    <n v="188"/>
    <n v="3"/>
    <n v="0.01595744680851064"/>
    <n v="7.04"/>
    <n v="21.12"/>
    <n v="0"/>
    <n v="0"/>
    <n v="0"/>
    <s v=""/>
    <n v="0"/>
    <n v="0"/>
    <n v="9.5"/>
    <s v="INR"/>
    <s v="India"/>
    <m/>
    <n v="2"/>
    <n v="-21.12"/>
    <s v="No Sales"/>
    <n v="449"/>
    <n v="166"/>
    <n v="140"/>
    <n v="0.3184855233853007"/>
  </r>
  <r>
    <d v="2026-09-10T00:00:00"/>
    <x v="1"/>
    <s v="Body &amp; Hair"/>
    <s v="Enabled"/>
    <s v="AG | Body Wash"/>
    <s v="Sponsored Products"/>
    <s v="close-match"/>
    <x v="0"/>
    <x v="63"/>
    <s v="SKN-018"/>
    <x v="0"/>
    <n v="142"/>
    <n v="2"/>
    <n v="0.01408450704225352"/>
    <n v="9"/>
    <n v="18"/>
    <n v="0"/>
    <n v="0"/>
    <n v="0"/>
    <s v=""/>
    <n v="0"/>
    <n v="0"/>
    <n v="9"/>
    <s v="INR"/>
    <s v="India"/>
    <m/>
    <n v="2"/>
    <n v="-18"/>
    <s v="No Sales"/>
    <n v="349"/>
    <n v="133"/>
    <n v="121"/>
    <n v="0.2722063037249284"/>
  </r>
  <r>
    <d v="2026-09-10T00:00:00"/>
    <x v="1"/>
    <s v="Body &amp; Hair"/>
    <s v="Enabled"/>
    <s v="AG | Onion Hair Oil"/>
    <s v="Sponsored Products"/>
    <s v="loose-match"/>
    <x v="0"/>
    <x v="383"/>
    <s v="SKN-021"/>
    <x v="1"/>
    <n v="203"/>
    <n v="1"/>
    <n v="0.004926108374384237"/>
    <n v="6.59"/>
    <n v="6.59"/>
    <n v="0"/>
    <n v="0"/>
    <n v="0"/>
    <s v=""/>
    <n v="0"/>
    <n v="0"/>
    <n v="9.5"/>
    <s v="INR"/>
    <s v="India"/>
    <m/>
    <n v="2"/>
    <n v="-6.59"/>
    <s v="No Sales"/>
    <n v="399"/>
    <n v="148"/>
    <n v="126"/>
    <n v="0.3132832080200501"/>
  </r>
  <r>
    <d v="2026-09-10T00:00:00"/>
    <x v="1"/>
    <s v="Body &amp; Hair"/>
    <s v="Enabled"/>
    <s v="AG | Onion Hair Oil"/>
    <s v="Sponsored Products"/>
    <s v="loose-match"/>
    <x v="0"/>
    <x v="259"/>
    <s v="SKN-021"/>
    <x v="0"/>
    <n v="221"/>
    <n v="3"/>
    <n v="0.01357466063348416"/>
    <n v="10.5"/>
    <n v="31.5"/>
    <n v="0"/>
    <n v="0"/>
    <n v="0"/>
    <s v=""/>
    <n v="0"/>
    <n v="0"/>
    <n v="10.5"/>
    <s v="INR"/>
    <s v="India"/>
    <m/>
    <n v="2"/>
    <n v="-31.5"/>
    <s v="No Sales"/>
    <n v="399"/>
    <n v="148"/>
    <n v="126"/>
    <n v="0.3132832080200501"/>
  </r>
  <r>
    <d v="2026-09-10T00:00:00"/>
    <x v="3"/>
    <s v="Face Care"/>
    <s v="Enabled"/>
    <s v="AG | Vitamin C Serum"/>
    <s v="Sponsored Products"/>
    <s v="vit c face serum"/>
    <x v="2"/>
    <x v="24"/>
    <s v="SKN-001"/>
    <x v="0"/>
    <n v="755"/>
    <n v="10"/>
    <n v="0.01324503311258278"/>
    <n v="14"/>
    <n v="140"/>
    <n v="599"/>
    <n v="1"/>
    <n v="1"/>
    <n v="0.2337228714524207"/>
    <n v="4.278571428571428"/>
    <n v="0.1"/>
    <n v="14"/>
    <s v="INR"/>
    <s v="India"/>
    <m/>
    <n v="2"/>
    <n v="99"/>
    <s v="Profitable"/>
    <n v="599"/>
    <n v="216"/>
    <n v="144"/>
    <n v="0.3989983305509182"/>
  </r>
  <r>
    <d v="2026-09-10T00:00:00"/>
    <x v="3"/>
    <s v="Face Care"/>
    <s v="Enabled"/>
    <s v="AG | Vitamin C Serum"/>
    <s v="Sponsored Products"/>
    <s v="organic face serum vitamin c"/>
    <x v="2"/>
    <x v="222"/>
    <s v="SKN-001"/>
    <x v="0"/>
    <n v="211"/>
    <n v="4"/>
    <n v="0.01895734597156398"/>
    <n v="17.79"/>
    <n v="71.16"/>
    <n v="0"/>
    <n v="0"/>
    <n v="0"/>
    <s v=""/>
    <n v="0"/>
    <n v="0"/>
    <n v="22"/>
    <s v="INR"/>
    <s v="India"/>
    <m/>
    <n v="2"/>
    <n v="-71.16"/>
    <s v="No Sales"/>
    <n v="599"/>
    <n v="216"/>
    <n v="144"/>
    <n v="0.3989983305509182"/>
  </r>
  <r>
    <d v="2026-09-10T00:00:00"/>
    <x v="3"/>
    <s v="Face Care"/>
    <s v="Enabled"/>
    <s v="AG | Vitamin C Serum"/>
    <s v="Sponsored Products"/>
    <s v="face serum vitamin c price"/>
    <x v="2"/>
    <x v="169"/>
    <s v="SKN-001"/>
    <x v="2"/>
    <n v="289"/>
    <n v="1"/>
    <n v="0.003460207612456748"/>
    <n v="9.77"/>
    <n v="9.77"/>
    <n v="0"/>
    <n v="0"/>
    <n v="0"/>
    <s v=""/>
    <n v="0"/>
    <n v="0"/>
    <n v="15"/>
    <s v="INR"/>
    <s v="India"/>
    <m/>
    <n v="2"/>
    <n v="-9.77"/>
    <s v="No Sales"/>
    <n v="599"/>
    <n v="216"/>
    <n v="144"/>
    <n v="0.3989983305509182"/>
  </r>
  <r>
    <d v="2026-09-10T00:00:00"/>
    <x v="3"/>
    <s v="Face Care"/>
    <s v="Enabled"/>
    <s v="AG | Niacinamide Serum"/>
    <s v="Sponsored Products"/>
    <s v="niacinamide serum"/>
    <x v="2"/>
    <x v="27"/>
    <s v="SKN-002"/>
    <x v="2"/>
    <n v="2280"/>
    <n v="18"/>
    <n v="0.007894736842105263"/>
    <n v="9.720000000000001"/>
    <n v="174.96"/>
    <n v="0"/>
    <n v="0"/>
    <n v="0"/>
    <s v=""/>
    <n v="0"/>
    <n v="0"/>
    <n v="15"/>
    <s v="INR"/>
    <s v="India"/>
    <m/>
    <n v="2"/>
    <n v="-174.96"/>
    <s v="No Sales"/>
    <n v="549"/>
    <n v="192"/>
    <n v="139"/>
    <n v="0.3970856102003643"/>
  </r>
  <r>
    <d v="2026-09-10T00:00:00"/>
    <x v="3"/>
    <s v="Face Care"/>
    <s v="Enabled"/>
    <s v="AG | Niacinamide Serum"/>
    <s v="Sponsored Products"/>
    <s v="niacinamide 10% serum"/>
    <x v="2"/>
    <x v="3"/>
    <s v="SKN-002"/>
    <x v="2"/>
    <n v="609"/>
    <n v="1"/>
    <n v="0.001642036124794745"/>
    <n v="12.54"/>
    <n v="12.54"/>
    <n v="0"/>
    <n v="0"/>
    <n v="0"/>
    <s v=""/>
    <n v="0"/>
    <n v="0"/>
    <n v="15"/>
    <s v="INR"/>
    <s v="India"/>
    <m/>
    <n v="2"/>
    <n v="-12.54"/>
    <s v="No Sales"/>
    <n v="549"/>
    <n v="192"/>
    <n v="139"/>
    <n v="0.3970856102003643"/>
  </r>
  <r>
    <d v="2026-09-10T00:00:00"/>
    <x v="3"/>
    <s v="Face Care"/>
    <s v="Enabled"/>
    <s v="AG | Niacinamide Serum"/>
    <s v="Sponsored Products"/>
    <s v="niacinamide 10% serum for face"/>
    <x v="2"/>
    <x v="164"/>
    <s v="SKN-002"/>
    <x v="0"/>
    <n v="306"/>
    <n v="6"/>
    <n v="0.0196078431372549"/>
    <n v="13.39"/>
    <n v="80.34"/>
    <n v="549"/>
    <n v="1"/>
    <n v="1"/>
    <n v="0.1463387978142077"/>
    <n v="6.833457804331591"/>
    <n v="0.1666666666666667"/>
    <n v="13.5"/>
    <s v="INR"/>
    <s v="India"/>
    <m/>
    <n v="2"/>
    <n v="137.66"/>
    <s v="Profitable"/>
    <n v="549"/>
    <n v="192"/>
    <n v="139"/>
    <n v="0.3970856102003643"/>
  </r>
  <r>
    <d v="2026-09-10T00:00:00"/>
    <x v="3"/>
    <s v="Face Care"/>
    <s v="Enabled"/>
    <s v="AG | Niacinamide Serum"/>
    <s v="Sponsored Products"/>
    <s v="10% niacinamide face serum"/>
    <x v="2"/>
    <x v="113"/>
    <s v="SKN-002"/>
    <x v="1"/>
    <n v="539"/>
    <n v="5"/>
    <n v="0.00927643784786642"/>
    <n v="14.04"/>
    <n v="70.2"/>
    <n v="1098"/>
    <n v="1"/>
    <n v="2"/>
    <n v="0.06393442622950819"/>
    <n v="15.64102564102564"/>
    <n v="0.2"/>
    <n v="20"/>
    <s v="INR"/>
    <s v="India"/>
    <m/>
    <n v="2"/>
    <n v="365.8"/>
    <s v="Profitable"/>
    <n v="549"/>
    <n v="192"/>
    <n v="139"/>
    <n v="0.3970856102003643"/>
  </r>
  <r>
    <d v="2026-09-10T00:00:00"/>
    <x v="3"/>
    <s v="Face Care"/>
    <s v="Enabled"/>
    <s v="AG | Niacinamide Serum"/>
    <s v="Sponsored Products"/>
    <s v="niacinamide serum for teenagers"/>
    <x v="2"/>
    <x v="219"/>
    <s v="SKN-002"/>
    <x v="1"/>
    <n v="571"/>
    <n v="1"/>
    <n v="0.001751313485113835"/>
    <n v="9.67"/>
    <n v="9.67"/>
    <n v="0"/>
    <n v="0"/>
    <n v="0"/>
    <s v=""/>
    <n v="0"/>
    <n v="0"/>
    <n v="16.5"/>
    <s v="INR"/>
    <s v="India"/>
    <m/>
    <n v="2"/>
    <n v="-9.67"/>
    <s v="No Sales"/>
    <n v="549"/>
    <n v="192"/>
    <n v="139"/>
    <n v="0.3970856102003643"/>
  </r>
  <r>
    <d v="2026-09-10T00:00:00"/>
    <x v="3"/>
    <s v="Face Care"/>
    <s v="Enabled"/>
    <s v="AG | Hyaluronic Acid Serum"/>
    <s v="Sponsored Products"/>
    <s v="hyaluronic serum"/>
    <x v="2"/>
    <x v="29"/>
    <s v="SKN-003"/>
    <x v="2"/>
    <n v="667"/>
    <n v="8"/>
    <n v="0.01199400299850075"/>
    <n v="17.9"/>
    <n v="143.2"/>
    <n v="649"/>
    <n v="1"/>
    <n v="1"/>
    <n v="0.2206471494607088"/>
    <n v="4.532122905027934"/>
    <n v="0.125"/>
    <n v="25"/>
    <s v="INR"/>
    <s v="India"/>
    <m/>
    <n v="2"/>
    <n v="123.8"/>
    <s v="Profitable"/>
    <n v="649"/>
    <n v="234"/>
    <n v="148"/>
    <n v="0.4114021571648691"/>
  </r>
  <r>
    <d v="2026-09-10T00:00:00"/>
    <x v="3"/>
    <s v="Face Care"/>
    <s v="Enabled"/>
    <s v="AG | Hyaluronic Acid Serum"/>
    <s v="Sponsored Products"/>
    <s v="face serum hyaluronic under 300"/>
    <x v="2"/>
    <x v="349"/>
    <s v="SKN-003"/>
    <x v="2"/>
    <n v="1312"/>
    <n v="6"/>
    <n v="0.004573170731707317"/>
    <n v="13.02"/>
    <n v="78.12"/>
    <n v="0"/>
    <n v="0"/>
    <n v="0"/>
    <s v=""/>
    <n v="0"/>
    <n v="0"/>
    <n v="17"/>
    <s v="INR"/>
    <s v="India"/>
    <m/>
    <n v="2"/>
    <n v="-78.12"/>
    <s v="No Sales"/>
    <n v="649"/>
    <n v="234"/>
    <n v="148"/>
    <n v="0.4114021571648691"/>
  </r>
  <r>
    <d v="2026-09-10T00:00:00"/>
    <x v="3"/>
    <s v="Face Care"/>
    <s v="Enabled"/>
    <s v="AG | Hyaluronic Acid Serum"/>
    <s v="Sponsored Products"/>
    <s v="face serum hyaluronic"/>
    <x v="2"/>
    <x v="290"/>
    <s v="SKN-003"/>
    <x v="0"/>
    <n v="539"/>
    <n v="13"/>
    <n v="0.02411873840445269"/>
    <n v="18.3"/>
    <n v="237.9"/>
    <n v="649"/>
    <n v="1"/>
    <n v="1"/>
    <n v="0.3665639445300463"/>
    <n v="2.728036990332072"/>
    <n v="0.07692307692307693"/>
    <n v="18.5"/>
    <s v="INR"/>
    <s v="India"/>
    <m/>
    <n v="2"/>
    <n v="29.09999999999999"/>
    <s v="Profitable"/>
    <n v="649"/>
    <n v="234"/>
    <n v="148"/>
    <n v="0.4114021571648691"/>
  </r>
  <r>
    <d v="2026-09-10T00:00:00"/>
    <x v="4"/>
    <s v="Face Care"/>
    <s v="Enabled"/>
    <s v="AG | Vitamin C Serum"/>
    <s v="Sponsored Products"/>
    <s v="vit c face serum"/>
    <x v="1"/>
    <x v="204"/>
    <s v="SKN-001"/>
    <x v="2"/>
    <n v="701"/>
    <n v="3"/>
    <n v="0.00427960057061341"/>
    <n v="13.94"/>
    <n v="41.82"/>
    <n v="0"/>
    <n v="0"/>
    <n v="0"/>
    <s v=""/>
    <n v="0"/>
    <n v="0"/>
    <n v="18.5"/>
    <s v="INR"/>
    <s v="India"/>
    <m/>
    <n v="2"/>
    <n v="-41.82"/>
    <s v="No Sales"/>
    <n v="599"/>
    <n v="216"/>
    <n v="144"/>
    <n v="0.3989983305509182"/>
  </r>
  <r>
    <d v="2026-09-10T00:00:00"/>
    <x v="4"/>
    <s v="Face Care"/>
    <s v="Enabled"/>
    <s v="AG | Vitamin C Serum"/>
    <s v="Sponsored Products"/>
    <s v="vit c face serum"/>
    <x v="1"/>
    <x v="384"/>
    <s v="SKN-001"/>
    <x v="2"/>
    <n v="435"/>
    <n v="3"/>
    <n v="0.006896551724137931"/>
    <n v="7.56"/>
    <n v="22.68"/>
    <n v="0"/>
    <n v="0"/>
    <n v="0"/>
    <s v=""/>
    <n v="0"/>
    <n v="0"/>
    <n v="12"/>
    <s v="INR"/>
    <s v="India"/>
    <m/>
    <n v="2"/>
    <n v="-22.68"/>
    <s v="No Sales"/>
    <n v="599"/>
    <n v="216"/>
    <n v="144"/>
    <n v="0.3989983305509182"/>
  </r>
  <r>
    <d v="2026-09-10T00:00:00"/>
    <x v="4"/>
    <s v="Face Care"/>
    <s v="Enabled"/>
    <s v="AG | Vitamin C Serum"/>
    <s v="Sponsored Products"/>
    <s v="vit c face serum"/>
    <x v="1"/>
    <x v="155"/>
    <s v="SKN-001"/>
    <x v="2"/>
    <n v="124"/>
    <n v="0"/>
    <n v="0"/>
    <s v=""/>
    <n v="0"/>
    <n v="0"/>
    <n v="0"/>
    <n v="0"/>
    <s v=""/>
    <s v=""/>
    <s v=""/>
    <n v="14.5"/>
    <s v="INR"/>
    <s v="India"/>
    <m/>
    <n v="2"/>
    <n v="0"/>
    <s v="No Spend"/>
    <n v="599"/>
    <n v="216"/>
    <n v="144"/>
    <n v="0.3989983305509182"/>
  </r>
  <r>
    <d v="2026-09-10T00:00:00"/>
    <x v="4"/>
    <s v="Face Care"/>
    <s v="Enabled"/>
    <s v="AG | Vitamin C Serum"/>
    <s v="Sponsored Products"/>
    <s v="vit c face serum"/>
    <x v="1"/>
    <x v="267"/>
    <s v="SKN-001"/>
    <x v="0"/>
    <n v="795"/>
    <n v="16"/>
    <n v="0.02012578616352201"/>
    <n v="15.5"/>
    <n v="248"/>
    <n v="1198"/>
    <n v="2"/>
    <n v="2"/>
    <n v="0.2070116861435726"/>
    <n v="4.830645161290323"/>
    <n v="0.125"/>
    <n v="15.5"/>
    <s v="INR"/>
    <s v="India"/>
    <m/>
    <n v="2"/>
    <n v="230"/>
    <s v="Profitable"/>
    <n v="599"/>
    <n v="216"/>
    <n v="144"/>
    <n v="0.3989983305509182"/>
  </r>
  <r>
    <d v="2026-09-10T00:00:00"/>
    <x v="4"/>
    <s v="Face Care"/>
    <s v="Enabled"/>
    <s v="AG | Niacinamide Serum"/>
    <s v="Sponsored Products"/>
    <s v="niacinamide serum"/>
    <x v="1"/>
    <x v="27"/>
    <s v="SKN-002"/>
    <x v="1"/>
    <n v="1222"/>
    <n v="7"/>
    <n v="0.005728314238952537"/>
    <n v="10.6"/>
    <n v="74.2"/>
    <n v="0"/>
    <n v="0"/>
    <n v="0"/>
    <s v=""/>
    <n v="0"/>
    <n v="0"/>
    <n v="16.5"/>
    <s v="INR"/>
    <s v="India"/>
    <m/>
    <n v="2"/>
    <n v="-74.2"/>
    <s v="No Sales"/>
    <n v="549"/>
    <n v="192"/>
    <n v="139"/>
    <n v="0.3970856102003643"/>
  </r>
  <r>
    <d v="2026-09-10T00:00:00"/>
    <x v="4"/>
    <s v="Face Care"/>
    <s v="Enabled"/>
    <s v="AG | Hyaluronic Acid Serum"/>
    <s v="Sponsored Products"/>
    <s v="hyaluronic serum"/>
    <x v="1"/>
    <x v="29"/>
    <s v="SKN-003"/>
    <x v="2"/>
    <n v="699"/>
    <n v="6"/>
    <n v="0.008583690987124463"/>
    <n v="8.119999999999999"/>
    <n v="48.72"/>
    <n v="0"/>
    <n v="0"/>
    <n v="0"/>
    <s v=""/>
    <n v="0"/>
    <n v="0"/>
    <n v="14"/>
    <s v="INR"/>
    <s v="India"/>
    <m/>
    <n v="2"/>
    <n v="-48.72"/>
    <s v="No Sales"/>
    <n v="649"/>
    <n v="234"/>
    <n v="148"/>
    <n v="0.4114021571648691"/>
  </r>
  <r>
    <d v="2026-09-10T00:00:00"/>
    <x v="4"/>
    <s v="Face Care"/>
    <s v="Enabled"/>
    <s v="AG | Hyaluronic Acid Serum"/>
    <s v="Sponsored Products"/>
    <s v="hyaluronic acid serum"/>
    <x v="1"/>
    <x v="290"/>
    <s v="SKN-003"/>
    <x v="0"/>
    <n v="543"/>
    <n v="10"/>
    <n v="0.01841620626151013"/>
    <n v="17.42"/>
    <n v="174.2"/>
    <n v="0"/>
    <n v="0"/>
    <n v="0"/>
    <s v=""/>
    <n v="0"/>
    <n v="0"/>
    <n v="20"/>
    <s v="INR"/>
    <s v="India"/>
    <m/>
    <n v="2"/>
    <n v="-174.2"/>
    <s v="No Sales"/>
    <n v="649"/>
    <n v="234"/>
    <n v="148"/>
    <n v="0.4114021571648691"/>
  </r>
  <r>
    <d v="2026-09-21T00:00:00"/>
    <x v="6"/>
    <s v="Face Care"/>
    <s v="Enabled"/>
    <s v="AG | Sheet Mask"/>
    <s v="Sponsored Products"/>
    <s v="sheet mask"/>
    <x v="1"/>
    <x v="385"/>
    <s v="SKN-014"/>
    <x v="0"/>
    <n v="105"/>
    <n v="0"/>
    <n v="0"/>
    <s v=""/>
    <n v="0"/>
    <n v="0"/>
    <n v="0"/>
    <n v="0"/>
    <s v=""/>
    <s v=""/>
    <s v=""/>
    <n v="7.5"/>
    <s v="INR"/>
    <s v="India"/>
    <m/>
    <n v="3"/>
    <n v="0"/>
    <s v="No Spend"/>
    <n v="349"/>
    <n v="133"/>
    <n v="111"/>
    <n v="0.3008595988538682"/>
  </r>
  <r>
    <d v="2026-09-10T00:00:00"/>
    <x v="5"/>
    <s v="Face Care"/>
    <s v="Enabled"/>
    <s v="AG | Sunscreen Spf 50"/>
    <s v="Sponsored Products"/>
    <s v="sunscreen spf 50"/>
    <x v="3"/>
    <x v="386"/>
    <s v="SKN-006"/>
    <x v="0"/>
    <n v="501"/>
    <n v="2"/>
    <n v="0.003992015968063872"/>
    <n v="10"/>
    <n v="20"/>
    <n v="449"/>
    <n v="1"/>
    <n v="1"/>
    <n v="0.044543429844098"/>
    <n v="22.45"/>
    <n v="0.5"/>
    <n v="10"/>
    <s v="INR"/>
    <s v="India"/>
    <m/>
    <n v="2"/>
    <n v="137"/>
    <s v="Profitable"/>
    <n v="449"/>
    <n v="162"/>
    <n v="130"/>
    <n v="0.3496659242761693"/>
  </r>
  <r>
    <d v="2026-09-10T00:00:00"/>
    <x v="5"/>
    <s v="Face Care"/>
    <s v="Enabled"/>
    <s v="AG | Sunscreen Spf 50"/>
    <s v="Sponsored Products"/>
    <s v="sunscreen"/>
    <x v="3"/>
    <x v="320"/>
    <s v="SKN-006"/>
    <x v="0"/>
    <n v="476"/>
    <n v="3"/>
    <n v="0.006302521008403362"/>
    <n v="12.19"/>
    <n v="36.57"/>
    <n v="0"/>
    <n v="0"/>
    <n v="0"/>
    <s v=""/>
    <n v="0"/>
    <n v="0"/>
    <n v="14"/>
    <s v="INR"/>
    <s v="India"/>
    <m/>
    <n v="2"/>
    <n v="-36.57"/>
    <s v="No Sales"/>
    <n v="449"/>
    <n v="162"/>
    <n v="130"/>
    <n v="0.3496659242761693"/>
  </r>
  <r>
    <d v="2026-09-10T00:00:00"/>
    <x v="5"/>
    <s v="Face Care"/>
    <s v="Enabled"/>
    <s v="AG | Sunscreen Spf 50"/>
    <s v="Sponsored Products"/>
    <s v="sunscreen spf 50"/>
    <x v="3"/>
    <x v="36"/>
    <s v="SKN-006"/>
    <x v="0"/>
    <n v="171"/>
    <n v="6"/>
    <n v="0.03508771929824561"/>
    <n v="13.5"/>
    <n v="81"/>
    <n v="0"/>
    <n v="0"/>
    <n v="0"/>
    <s v=""/>
    <n v="0"/>
    <n v="0"/>
    <n v="13.5"/>
    <s v="INR"/>
    <s v="India"/>
    <m/>
    <n v="2"/>
    <n v="-81"/>
    <s v="No Sales"/>
    <n v="449"/>
    <n v="162"/>
    <n v="130"/>
    <n v="0.3496659242761693"/>
  </r>
  <r>
    <d v="2026-09-10T00:00:00"/>
    <x v="5"/>
    <s v="Face Care"/>
    <s v="Enabled"/>
    <s v="AG | Sunscreen Spf 50"/>
    <s v="Sponsored Products"/>
    <s v="sunscreen"/>
    <x v="3"/>
    <x v="173"/>
    <s v="SKN-006"/>
    <x v="0"/>
    <n v="80"/>
    <n v="1"/>
    <n v="0.0125"/>
    <n v="12.5"/>
    <n v="12.5"/>
    <n v="0"/>
    <n v="0"/>
    <n v="0"/>
    <s v=""/>
    <n v="0"/>
    <n v="0"/>
    <n v="12.5"/>
    <s v="INR"/>
    <s v="India"/>
    <m/>
    <n v="2"/>
    <n v="-12.5"/>
    <s v="No Sales"/>
    <n v="449"/>
    <n v="162"/>
    <n v="130"/>
    <n v="0.3496659242761693"/>
  </r>
  <r>
    <d v="2026-09-10T00:00:00"/>
    <x v="5"/>
    <s v="Face Care"/>
    <s v="Enabled"/>
    <s v="AG | Tinted Sunscreen"/>
    <s v="Sponsored Products"/>
    <s v="tinted sunscreen spf 40"/>
    <x v="3"/>
    <x v="177"/>
    <s v="SKN-007"/>
    <x v="0"/>
    <n v="1222"/>
    <n v="18"/>
    <n v="0.01472995090016367"/>
    <n v="10.63"/>
    <n v="191.34"/>
    <n v="549"/>
    <n v="1"/>
    <n v="1"/>
    <n v="0.3485245901639344"/>
    <n v="2.869238005644402"/>
    <n v="0.05555555555555555"/>
    <n v="12"/>
    <s v="INR"/>
    <s v="India"/>
    <m/>
    <n v="2"/>
    <n v="15.66"/>
    <s v="Profitable"/>
    <n v="549"/>
    <n v="203"/>
    <n v="139"/>
    <n v="0.3770491803278688"/>
  </r>
  <r>
    <d v="2026-09-10T00:00:00"/>
    <x v="5"/>
    <s v="Face Care"/>
    <s v="Enabled"/>
    <s v="AG | Tinted Sunscreen"/>
    <s v="Sponsored Products"/>
    <s v="tinted sunscreen spf 40"/>
    <x v="3"/>
    <x v="387"/>
    <s v="SKN-007"/>
    <x v="1"/>
    <n v="123"/>
    <n v="0"/>
    <n v="0"/>
    <s v=""/>
    <n v="0"/>
    <n v="0"/>
    <n v="0"/>
    <n v="0"/>
    <s v=""/>
    <s v=""/>
    <s v=""/>
    <n v="16.5"/>
    <s v="INR"/>
    <s v="India"/>
    <m/>
    <n v="2"/>
    <n v="0"/>
    <s v="No Spend"/>
    <n v="549"/>
    <n v="203"/>
    <n v="139"/>
    <n v="0.3770491803278688"/>
  </r>
  <r>
    <d v="2026-09-10T00:00:00"/>
    <x v="5"/>
    <s v="Face Care"/>
    <s v="Enabled"/>
    <s v="AG | Tinted Sunscreen"/>
    <s v="Sponsored Products"/>
    <s v="tinted sunscreen spf 40"/>
    <x v="3"/>
    <x v="230"/>
    <s v="SKN-007"/>
    <x v="0"/>
    <n v="159"/>
    <n v="0"/>
    <n v="0"/>
    <s v=""/>
    <n v="0"/>
    <n v="0"/>
    <n v="0"/>
    <n v="0"/>
    <s v=""/>
    <s v=""/>
    <s v=""/>
    <n v="13"/>
    <s v="INR"/>
    <s v="India"/>
    <m/>
    <n v="2"/>
    <n v="0"/>
    <s v="No Spend"/>
    <n v="549"/>
    <n v="203"/>
    <n v="139"/>
    <n v="0.3770491803278688"/>
  </r>
  <r>
    <d v="2026-09-10T00:00:00"/>
    <x v="6"/>
    <s v="Face Care"/>
    <s v="Enabled"/>
    <s v="AG | Gel Moisturizer"/>
    <s v="Sponsored Products"/>
    <s v="gel moisturizer"/>
    <x v="1"/>
    <x v="388"/>
    <s v="SKN-005"/>
    <x v="0"/>
    <n v="159"/>
    <n v="1"/>
    <n v="0.006289308176100629"/>
    <n v="10.5"/>
    <n v="10.5"/>
    <n v="0"/>
    <n v="0"/>
    <n v="0"/>
    <s v=""/>
    <n v="0"/>
    <n v="0"/>
    <n v="10.5"/>
    <s v="INR"/>
    <s v="India"/>
    <m/>
    <n v="2"/>
    <n v="-10.5"/>
    <s v="No Sales"/>
    <n v="399"/>
    <n v="148"/>
    <n v="126"/>
    <n v="0.3132832080200501"/>
  </r>
  <r>
    <d v="2026-09-10T00:00:00"/>
    <x v="6"/>
    <s v="Face Care"/>
    <s v="Enabled"/>
    <s v="AG | Gel Moisturizer"/>
    <s v="Sponsored Products"/>
    <s v="oil free moisturizer"/>
    <x v="1"/>
    <x v="271"/>
    <s v="SKN-005"/>
    <x v="0"/>
    <n v="616"/>
    <n v="9"/>
    <n v="0.01461038961038961"/>
    <n v="11"/>
    <n v="99"/>
    <n v="0"/>
    <n v="0"/>
    <n v="0"/>
    <s v=""/>
    <n v="0"/>
    <n v="0"/>
    <n v="11"/>
    <s v="INR"/>
    <s v="India"/>
    <m/>
    <n v="2"/>
    <n v="-99"/>
    <s v="No Sales"/>
    <n v="399"/>
    <n v="148"/>
    <n v="126"/>
    <n v="0.3132832080200501"/>
  </r>
  <r>
    <d v="2026-09-10T00:00:00"/>
    <x v="6"/>
    <s v="Face Care"/>
    <s v="Enabled"/>
    <s v="AG | Face Wash"/>
    <s v="Sponsored Products"/>
    <s v="foaming face wash"/>
    <x v="1"/>
    <x v="121"/>
    <s v="SKN-008"/>
    <x v="0"/>
    <n v="327"/>
    <n v="4"/>
    <n v="0.01223241590214067"/>
    <n v="7.82"/>
    <n v="31.28"/>
    <n v="0"/>
    <n v="0"/>
    <n v="0"/>
    <s v=""/>
    <n v="0"/>
    <n v="0"/>
    <n v="9"/>
    <s v="INR"/>
    <s v="India"/>
    <m/>
    <n v="2"/>
    <n v="-31.28"/>
    <s v="No Sales"/>
    <n v="299"/>
    <n v="114"/>
    <n v="107"/>
    <n v="0.2608695652173913"/>
  </r>
  <r>
    <d v="2026-09-10T00:00:00"/>
    <x v="6"/>
    <s v="Face Care"/>
    <s v="Enabled"/>
    <s v="AG | Face Wash"/>
    <s v="Sponsored Products"/>
    <s v="foaming face wash"/>
    <x v="1"/>
    <x v="389"/>
    <s v="SKN-008"/>
    <x v="0"/>
    <n v="48"/>
    <n v="0"/>
    <n v="0"/>
    <s v=""/>
    <n v="0"/>
    <n v="0"/>
    <n v="0"/>
    <n v="0"/>
    <s v=""/>
    <s v=""/>
    <s v=""/>
    <n v="6"/>
    <s v="INR"/>
    <s v="India"/>
    <m/>
    <n v="2"/>
    <n v="0"/>
    <s v="No Spend"/>
    <n v="299"/>
    <n v="114"/>
    <n v="107"/>
    <n v="0.2608695652173913"/>
  </r>
  <r>
    <d v="2026-09-10T00:00:00"/>
    <x v="6"/>
    <s v="Face Care"/>
    <s v="Enabled"/>
    <s v="AG | Face Wash"/>
    <s v="Sponsored Products"/>
    <s v="foaming face wash"/>
    <x v="1"/>
    <x v="120"/>
    <s v="SKN-008"/>
    <x v="0"/>
    <n v="91"/>
    <n v="0"/>
    <n v="0"/>
    <s v=""/>
    <n v="0"/>
    <n v="0"/>
    <n v="0"/>
    <n v="0"/>
    <s v=""/>
    <s v=""/>
    <s v=""/>
    <n v="9"/>
    <s v="INR"/>
    <s v="India"/>
    <m/>
    <n v="2"/>
    <n v="0"/>
    <s v="No Spend"/>
    <n v="299"/>
    <n v="114"/>
    <n v="107"/>
    <n v="0.2608695652173913"/>
  </r>
  <r>
    <d v="2026-09-10T00:00:00"/>
    <x v="6"/>
    <s v="Face Care"/>
    <s v="Enabled"/>
    <s v="AG | Salicylic Acid Face Wash"/>
    <s v="Sponsored Products"/>
    <s v="salicylic acid face wash"/>
    <x v="1"/>
    <x v="53"/>
    <s v="SKN-009"/>
    <x v="1"/>
    <n v="678"/>
    <n v="2"/>
    <n v="0.002949852507374631"/>
    <n v="3.26"/>
    <n v="6.52"/>
    <n v="0"/>
    <n v="0"/>
    <n v="0"/>
    <s v=""/>
    <n v="0"/>
    <n v="0"/>
    <n v="5"/>
    <s v="INR"/>
    <s v="India"/>
    <m/>
    <n v="2"/>
    <n v="-6.52"/>
    <s v="No Sales"/>
    <n v="279"/>
    <n v="106"/>
    <n v="105"/>
    <n v="0.2437275985663082"/>
  </r>
  <r>
    <d v="2026-09-10T00:00:00"/>
    <x v="6"/>
    <s v="Face Care"/>
    <s v="Enabled"/>
    <s v="AG | Rose Water Toner"/>
    <s v="Sponsored Products"/>
    <s v="face toner"/>
    <x v="1"/>
    <x v="162"/>
    <s v="SKN-010"/>
    <x v="1"/>
    <n v="570"/>
    <n v="2"/>
    <n v="0.003508771929824561"/>
    <n v="3.51"/>
    <n v="7.02"/>
    <n v="0"/>
    <n v="0"/>
    <n v="0"/>
    <s v=""/>
    <n v="0"/>
    <n v="0"/>
    <n v="6"/>
    <s v="INR"/>
    <s v="India"/>
    <m/>
    <n v="2"/>
    <n v="-7.02"/>
    <s v="No Sales"/>
    <n v="249"/>
    <n v="100"/>
    <n v="102"/>
    <n v="0.1887550200803213"/>
  </r>
  <r>
    <d v="2026-09-10T00:00:00"/>
    <x v="6"/>
    <s v="Face Care"/>
    <s v="Enabled"/>
    <s v="AG | Sheet Mask"/>
    <s v="Sponsored Products"/>
    <s v="sheet mask"/>
    <x v="1"/>
    <x v="52"/>
    <s v="SKN-014"/>
    <x v="2"/>
    <n v="334"/>
    <n v="3"/>
    <n v="0.008982035928143712"/>
    <n v="6.07"/>
    <n v="18.21"/>
    <n v="0"/>
    <n v="0"/>
    <n v="0"/>
    <s v=""/>
    <n v="0"/>
    <n v="0"/>
    <n v="10.5"/>
    <s v="INR"/>
    <s v="India"/>
    <m/>
    <n v="2"/>
    <n v="-18.21"/>
    <s v="No Sales"/>
    <n v="349"/>
    <n v="133"/>
    <n v="111"/>
    <n v="0.3008595988538682"/>
  </r>
  <r>
    <d v="2026-09-10T00:00:00"/>
    <x v="6"/>
    <s v="Face Care"/>
    <s v="Enabled"/>
    <s v="AG | Sheet Mask"/>
    <s v="Sponsored Products"/>
    <s v="sheet mask"/>
    <x v="1"/>
    <x v="390"/>
    <s v="SKN-014"/>
    <x v="2"/>
    <n v="789"/>
    <n v="2"/>
    <n v="0.002534854245880862"/>
    <n v="7.63"/>
    <n v="15.26"/>
    <n v="0"/>
    <n v="0"/>
    <n v="0"/>
    <s v=""/>
    <n v="0"/>
    <n v="0"/>
    <n v="10.5"/>
    <s v="INR"/>
    <s v="India"/>
    <m/>
    <n v="2"/>
    <n v="-15.26"/>
    <s v="No Sales"/>
    <n v="349"/>
    <n v="133"/>
    <n v="111"/>
    <n v="0.3008595988538682"/>
  </r>
  <r>
    <d v="2026-09-10T00:00:00"/>
    <x v="8"/>
    <s v="Body &amp; Hair"/>
    <s v="Enabled"/>
    <s v="AG | Onion Hair Oil"/>
    <s v="Sponsored Products"/>
    <s v="hair oil"/>
    <x v="3"/>
    <x v="20"/>
    <s v="SKN-021"/>
    <x v="1"/>
    <n v="1174"/>
    <n v="8"/>
    <n v="0.006814310051107325"/>
    <n v="4.72"/>
    <n v="37.76"/>
    <n v="0"/>
    <n v="0"/>
    <n v="0"/>
    <s v=""/>
    <n v="0"/>
    <n v="0"/>
    <n v="8.5"/>
    <s v="INR"/>
    <s v="India"/>
    <m/>
    <n v="2"/>
    <n v="-37.76"/>
    <s v="No Sales"/>
    <n v="399"/>
    <n v="148"/>
    <n v="126"/>
    <n v="0.3132832080200501"/>
  </r>
  <r>
    <d v="2026-09-10T00:00:00"/>
    <x v="8"/>
    <s v="Body &amp; Hair"/>
    <s v="Enabled"/>
    <s v="AG | Onion Hair Oil"/>
    <s v="Sponsored Products"/>
    <s v="onion hair oil"/>
    <x v="3"/>
    <x v="391"/>
    <s v="SKN-021"/>
    <x v="0"/>
    <n v="80"/>
    <n v="1"/>
    <n v="0.0125"/>
    <n v="11.5"/>
    <n v="11.5"/>
    <n v="0"/>
    <n v="0"/>
    <n v="0"/>
    <s v=""/>
    <n v="0"/>
    <n v="0"/>
    <n v="11.5"/>
    <s v="INR"/>
    <s v="India"/>
    <m/>
    <n v="2"/>
    <n v="-11.5"/>
    <s v="No Sales"/>
    <n v="399"/>
    <n v="148"/>
    <n v="126"/>
    <n v="0.3132832080200501"/>
  </r>
  <r>
    <d v="2026-09-10T00:00:00"/>
    <x v="8"/>
    <s v="Body &amp; Hair"/>
    <s v="Enabled"/>
    <s v="AG | Anti Dandruff Shampoo"/>
    <s v="Sponsored Products"/>
    <s v="anti dandruff shampoo"/>
    <x v="3"/>
    <x v="392"/>
    <s v="SKN-022"/>
    <x v="1"/>
    <n v="563"/>
    <n v="2"/>
    <n v="0.003552397868561279"/>
    <n v="9.81"/>
    <n v="19.62"/>
    <n v="0"/>
    <n v="0"/>
    <n v="0"/>
    <s v=""/>
    <n v="0"/>
    <n v="0"/>
    <n v="13.5"/>
    <s v="INR"/>
    <s v="India"/>
    <m/>
    <n v="2"/>
    <n v="-19.62"/>
    <s v="No Sales"/>
    <n v="429"/>
    <n v="159"/>
    <n v="139"/>
    <n v="0.3053613053613053"/>
  </r>
  <r>
    <d v="2026-09-10T00:00:00"/>
    <x v="8"/>
    <s v="Body &amp; Hair"/>
    <s v="Enabled"/>
    <s v="AG | Anti Dandruff Shampoo"/>
    <s v="Sponsored Products"/>
    <s v="dandruff shampoo"/>
    <x v="3"/>
    <x v="186"/>
    <s v="SKN-022"/>
    <x v="1"/>
    <n v="418"/>
    <n v="0"/>
    <n v="0"/>
    <s v=""/>
    <n v="0"/>
    <n v="0"/>
    <n v="0"/>
    <n v="0"/>
    <s v=""/>
    <s v=""/>
    <s v=""/>
    <n v="13"/>
    <s v="INR"/>
    <s v="India"/>
    <m/>
    <n v="2"/>
    <n v="0"/>
    <s v="No Spend"/>
    <n v="429"/>
    <n v="159"/>
    <n v="139"/>
    <n v="0.3053613053613053"/>
  </r>
  <r>
    <d v="2026-09-10T00:00:00"/>
    <x v="8"/>
    <s v="Body &amp; Hair"/>
    <s v="Enabled"/>
    <s v="AG | Anti Dandruff Shampoo"/>
    <s v="Sponsored Products"/>
    <s v="anti dandruff shampoo"/>
    <x v="3"/>
    <x v="393"/>
    <s v="SKN-022"/>
    <x v="2"/>
    <n v="84"/>
    <n v="0"/>
    <n v="0"/>
    <s v=""/>
    <n v="0"/>
    <n v="0"/>
    <n v="0"/>
    <n v="0"/>
    <s v=""/>
    <s v=""/>
    <s v=""/>
    <n v="9"/>
    <s v="INR"/>
    <s v="India"/>
    <m/>
    <n v="2"/>
    <n v="0"/>
    <s v="No Spend"/>
    <n v="429"/>
    <n v="159"/>
    <n v="139"/>
    <n v="0.3053613053613053"/>
  </r>
  <r>
    <d v="2026-09-10T00:00:00"/>
    <x v="8"/>
    <s v="Body &amp; Hair"/>
    <s v="Enabled"/>
    <s v="AG | Hair Serum"/>
    <s v="Sponsored Products"/>
    <s v="hair serum"/>
    <x v="3"/>
    <x v="394"/>
    <s v="SKN-023"/>
    <x v="0"/>
    <n v="234"/>
    <n v="0"/>
    <n v="0"/>
    <s v=""/>
    <n v="0"/>
    <n v="0"/>
    <n v="0"/>
    <n v="0"/>
    <s v=""/>
    <s v=""/>
    <s v=""/>
    <n v="14.5"/>
    <s v="INR"/>
    <s v="India"/>
    <m/>
    <n v="2"/>
    <n v="0"/>
    <s v="No Spend"/>
    <n v="549"/>
    <n v="198"/>
    <n v="139"/>
    <n v="0.3861566484517304"/>
  </r>
  <r>
    <d v="2026-09-10T00:00:00"/>
    <x v="8"/>
    <s v="Body &amp; Hair"/>
    <s v="Enabled"/>
    <s v="AG | Hair Serum"/>
    <s v="Sponsored Products"/>
    <s v="hair serum"/>
    <x v="3"/>
    <x v="60"/>
    <s v="SKN-023"/>
    <x v="1"/>
    <n v="837"/>
    <n v="7"/>
    <n v="0.008363201911589008"/>
    <n v="9.17"/>
    <n v="64.19"/>
    <n v="1098"/>
    <n v="2"/>
    <n v="2"/>
    <n v="0.05846083788706739"/>
    <n v="17.10546814145506"/>
    <n v="0.2857142857142857"/>
    <n v="12"/>
    <s v="INR"/>
    <s v="India"/>
    <m/>
    <n v="2"/>
    <n v="359.81"/>
    <s v="Profitable"/>
    <n v="549"/>
    <n v="198"/>
    <n v="139"/>
    <n v="0.3861566484517304"/>
  </r>
  <r>
    <d v="2026-09-10T00:00:00"/>
    <x v="8"/>
    <s v="Body &amp; Hair"/>
    <s v="Enabled"/>
    <s v="AG | Hair Serum"/>
    <s v="Sponsored Products"/>
    <s v="hair serum for frizzy hair"/>
    <x v="3"/>
    <x v="395"/>
    <s v="SKN-023"/>
    <x v="0"/>
    <n v="226"/>
    <n v="3"/>
    <n v="0.01327433628318584"/>
    <n v="11.73"/>
    <n v="35.19"/>
    <n v="0"/>
    <n v="0"/>
    <n v="0"/>
    <s v=""/>
    <n v="0"/>
    <n v="0"/>
    <n v="15"/>
    <s v="INR"/>
    <s v="India"/>
    <m/>
    <n v="2"/>
    <n v="-35.19"/>
    <s v="No Sales"/>
    <n v="549"/>
    <n v="198"/>
    <n v="139"/>
    <n v="0.3861566484517304"/>
  </r>
  <r>
    <d v="2026-09-10T00:00:00"/>
    <x v="8"/>
    <s v="Body &amp; Hair"/>
    <s v="Enabled"/>
    <s v="AG | Hair Serum"/>
    <s v="Sponsored Products"/>
    <s v="hair serum for frizzy hair"/>
    <x v="3"/>
    <x v="259"/>
    <s v="SKN-023"/>
    <x v="2"/>
    <n v="515"/>
    <n v="3"/>
    <n v="0.005825242718446602"/>
    <n v="10.7"/>
    <n v="32.1"/>
    <n v="0"/>
    <n v="0"/>
    <n v="0"/>
    <s v=""/>
    <n v="0"/>
    <n v="0"/>
    <n v="13.5"/>
    <s v="INR"/>
    <s v="India"/>
    <m/>
    <n v="2"/>
    <n v="-32.1"/>
    <s v="No Sales"/>
    <n v="549"/>
    <n v="198"/>
    <n v="139"/>
    <n v="0.3861566484517304"/>
  </r>
  <r>
    <d v="2026-09-10T00:00:00"/>
    <x v="9"/>
    <s v="Body &amp; Hair"/>
    <s v="Enabled"/>
    <s v="AG | Body Lotion"/>
    <s v="Sponsored Products"/>
    <s v="shea body lotion"/>
    <x v="2"/>
    <x v="138"/>
    <s v="SKN-017"/>
    <x v="0"/>
    <n v="764"/>
    <n v="16"/>
    <n v="0.02094240837696335"/>
    <n v="12.64"/>
    <n v="202.24"/>
    <n v="0"/>
    <n v="0"/>
    <n v="0"/>
    <s v=""/>
    <n v="0"/>
    <n v="0"/>
    <n v="14.5"/>
    <s v="INR"/>
    <s v="India"/>
    <m/>
    <n v="2"/>
    <n v="-202.24"/>
    <s v="No Sales"/>
    <n v="449"/>
    <n v="166"/>
    <n v="140"/>
    <n v="0.3184855233853007"/>
  </r>
  <r>
    <d v="2026-09-10T00:00:00"/>
    <x v="9"/>
    <s v="Body &amp; Hair"/>
    <s v="Enabled"/>
    <s v="AG | Body Lotion"/>
    <s v="Sponsored Products"/>
    <s v="shea body lotion pack of 2"/>
    <x v="2"/>
    <x v="329"/>
    <s v="SKN-017"/>
    <x v="1"/>
    <n v="252"/>
    <n v="2"/>
    <n v="0.007936507936507936"/>
    <n v="8.529999999999999"/>
    <n v="17.06"/>
    <n v="0"/>
    <n v="0"/>
    <n v="0"/>
    <s v=""/>
    <n v="0"/>
    <n v="0"/>
    <n v="12.5"/>
    <s v="INR"/>
    <s v="India"/>
    <m/>
    <n v="2"/>
    <n v="-17.06"/>
    <s v="No Sales"/>
    <n v="449"/>
    <n v="166"/>
    <n v="140"/>
    <n v="0.3184855233853007"/>
  </r>
  <r>
    <d v="2026-09-10T00:00:00"/>
    <x v="9"/>
    <s v="Body &amp; Hair"/>
    <s v="Enabled"/>
    <s v="AG | Body Wash"/>
    <s v="Sponsored Products"/>
    <s v="body wash for women for stretch marks"/>
    <x v="2"/>
    <x v="140"/>
    <s v="SKN-018"/>
    <x v="0"/>
    <n v="421"/>
    <n v="8"/>
    <n v="0.01900237529691211"/>
    <n v="9"/>
    <n v="72"/>
    <n v="0"/>
    <n v="0"/>
    <n v="0"/>
    <s v=""/>
    <n v="0"/>
    <n v="0"/>
    <n v="9"/>
    <s v="INR"/>
    <s v="India"/>
    <m/>
    <n v="2"/>
    <n v="-72"/>
    <s v="No Sales"/>
    <n v="349"/>
    <n v="133"/>
    <n v="121"/>
    <n v="0.2722063037249284"/>
  </r>
  <r>
    <d v="2026-09-10T00:00:00"/>
    <x v="9"/>
    <s v="Body &amp; Hair"/>
    <s v="Enabled"/>
    <s v="AG | Body Wash"/>
    <s v="Sponsored Products"/>
    <s v="shower gel"/>
    <x v="2"/>
    <x v="64"/>
    <s v="SKN-018"/>
    <x v="1"/>
    <n v="1163"/>
    <n v="15"/>
    <n v="0.01289767841788478"/>
    <n v="9.270000000000001"/>
    <n v="139.05"/>
    <n v="349"/>
    <n v="1"/>
    <n v="1"/>
    <n v="0.3984240687679084"/>
    <n v="2.509888529306005"/>
    <n v="0.06666666666666667"/>
    <n v="13"/>
    <s v="INR"/>
    <s v="India"/>
    <m/>
    <n v="2"/>
    <n v="-44.05000000000001"/>
    <s v="Losing"/>
    <n v="349"/>
    <n v="133"/>
    <n v="121"/>
    <n v="0.2722063037249284"/>
  </r>
  <r>
    <d v="2026-09-10T00:00:00"/>
    <x v="9"/>
    <s v="Body &amp; Hair"/>
    <s v="Enabled"/>
    <s v="AG | Body Wash"/>
    <s v="Sponsored Products"/>
    <s v="body wash"/>
    <x v="2"/>
    <x v="15"/>
    <s v="SKN-018"/>
    <x v="1"/>
    <n v="1180"/>
    <n v="12"/>
    <n v="0.01016949152542373"/>
    <n v="5.09"/>
    <n v="61.08"/>
    <n v="349"/>
    <n v="1"/>
    <n v="1"/>
    <n v="0.1750143266475645"/>
    <n v="5.713817943680419"/>
    <n v="0.08333333333333333"/>
    <n v="8.5"/>
    <s v="INR"/>
    <s v="India"/>
    <m/>
    <n v="2"/>
    <n v="33.92"/>
    <s v="Profitable"/>
    <n v="349"/>
    <n v="133"/>
    <n v="121"/>
    <n v="0.2722063037249284"/>
  </r>
  <r>
    <d v="2026-09-10T00:00:00"/>
    <x v="9"/>
    <s v="Body &amp; Hair"/>
    <s v="Enabled"/>
    <s v="AG | Foot Cream"/>
    <s v="Sponsored Products"/>
    <s v="heel repair cream"/>
    <x v="2"/>
    <x v="330"/>
    <s v="SKN-019"/>
    <x v="0"/>
    <n v="260"/>
    <n v="2"/>
    <n v="0.007692307692307693"/>
    <n v="9"/>
    <n v="18"/>
    <n v="0"/>
    <n v="0"/>
    <n v="0"/>
    <s v=""/>
    <n v="0"/>
    <n v="0"/>
    <n v="9"/>
    <s v="INR"/>
    <s v="India"/>
    <m/>
    <n v="2"/>
    <n v="-18"/>
    <s v="No Sales"/>
    <n v="299"/>
    <n v="111"/>
    <n v="107"/>
    <n v="0.2709030100334448"/>
  </r>
  <r>
    <d v="2026-09-10T00:00:00"/>
    <x v="9"/>
    <s v="Body &amp; Hair"/>
    <s v="Enabled"/>
    <s v="AG | Foot Cream"/>
    <s v="Sponsored Products"/>
    <s v="cracked heel cream"/>
    <x v="2"/>
    <x v="65"/>
    <s v="SKN-019"/>
    <x v="2"/>
    <n v="2077"/>
    <n v="8"/>
    <n v="0.003851709195955705"/>
    <n v="5.25"/>
    <n v="42"/>
    <n v="598"/>
    <n v="2"/>
    <n v="2"/>
    <n v="0.07023411371237458"/>
    <n v="14.23809523809524"/>
    <n v="0.25"/>
    <n v="8"/>
    <s v="INR"/>
    <s v="India"/>
    <m/>
    <n v="2"/>
    <n v="120"/>
    <s v="Profitable"/>
    <n v="299"/>
    <n v="111"/>
    <n v="107"/>
    <n v="0.2709030100334448"/>
  </r>
  <r>
    <d v="2026-09-10T00:00:00"/>
    <x v="9"/>
    <s v="Body &amp; Hair"/>
    <s v="Enabled"/>
    <s v="AG | Foot Cream"/>
    <s v="Sponsored Products"/>
    <s v="foot cream"/>
    <x v="2"/>
    <x v="190"/>
    <s v="SKN-019"/>
    <x v="2"/>
    <n v="1701"/>
    <n v="10"/>
    <n v="0.005878894767783657"/>
    <n v="7.159999999999999"/>
    <n v="71.59999999999999"/>
    <n v="598"/>
    <n v="2"/>
    <n v="2"/>
    <n v="0.1197324414715719"/>
    <n v="8.351955307262571"/>
    <n v="0.2"/>
    <n v="11"/>
    <s v="INR"/>
    <s v="India"/>
    <m/>
    <n v="2"/>
    <n v="90.40000000000001"/>
    <s v="Profitable"/>
    <n v="299"/>
    <n v="111"/>
    <n v="107"/>
    <n v="0.2709030100334448"/>
  </r>
  <r>
    <d v="2026-09-10T00:00:00"/>
    <x v="9"/>
    <s v="Body &amp; Hair"/>
    <s v="Enabled"/>
    <s v="AG | Hand Cream"/>
    <s v="Sponsored Products"/>
    <s v="hand cream"/>
    <x v="2"/>
    <x v="67"/>
    <s v="SKN-020"/>
    <x v="1"/>
    <n v="1037"/>
    <n v="4"/>
    <n v="0.003857280617164899"/>
    <n v="5.15"/>
    <n v="20.6"/>
    <n v="0"/>
    <n v="0"/>
    <n v="0"/>
    <s v=""/>
    <n v="0"/>
    <n v="0"/>
    <n v="9.5"/>
    <s v="INR"/>
    <s v="India"/>
    <m/>
    <n v="2"/>
    <n v="-20.6"/>
    <s v="No Sales"/>
    <n v="249"/>
    <n v="95"/>
    <n v="92"/>
    <n v="0.248995983935743"/>
  </r>
  <r>
    <d v="2026-09-10T00:00:00"/>
    <x v="10"/>
    <s v="Face Care"/>
    <s v="Enabled"/>
    <s v="AG | Vitamin C Serum"/>
    <s v="Sponsored Products"/>
    <s v="asin=b0xfgvzro7"/>
    <x v="4"/>
    <x v="396"/>
    <s v="SKN-001"/>
    <x v="1"/>
    <n v="384"/>
    <n v="1"/>
    <n v="0.002604166666666667"/>
    <n v="8.220000000000001"/>
    <n v="8.220000000000001"/>
    <n v="0"/>
    <n v="0"/>
    <n v="0"/>
    <s v=""/>
    <n v="0"/>
    <n v="0"/>
    <n v="13"/>
    <s v="INR"/>
    <s v="India"/>
    <m/>
    <n v="2"/>
    <n v="-8.220000000000001"/>
    <s v="No Sales"/>
    <n v="599"/>
    <n v="216"/>
    <n v="144"/>
    <n v="0.3989983305509182"/>
  </r>
  <r>
    <d v="2026-09-10T00:00:00"/>
    <x v="10"/>
    <s v="Face Care"/>
    <s v="Enabled"/>
    <s v="AG | Vitamin C Serum"/>
    <s v="Sponsored Products"/>
    <s v="asin=b0450pvv5k"/>
    <x v="4"/>
    <x v="141"/>
    <s v="SKN-001"/>
    <x v="2"/>
    <n v="704"/>
    <n v="2"/>
    <n v="0.002840909090909091"/>
    <n v="8.119999999999999"/>
    <n v="16.24"/>
    <n v="0"/>
    <n v="0"/>
    <n v="0"/>
    <s v=""/>
    <n v="0"/>
    <n v="0"/>
    <n v="11.5"/>
    <s v="INR"/>
    <s v="India"/>
    <m/>
    <n v="2"/>
    <n v="-16.24"/>
    <s v="No Sales"/>
    <n v="599"/>
    <n v="216"/>
    <n v="144"/>
    <n v="0.3989983305509182"/>
  </r>
  <r>
    <d v="2026-09-10T00:00:00"/>
    <x v="10"/>
    <s v="Face Care"/>
    <s v="Enabled"/>
    <s v="AG | Vitamin C Serum"/>
    <s v="Sponsored Products"/>
    <s v="asin=b02q7x86or"/>
    <x v="4"/>
    <x v="248"/>
    <s v="SKN-001"/>
    <x v="2"/>
    <n v="1010"/>
    <n v="3"/>
    <n v="0.00297029702970297"/>
    <n v="6.93"/>
    <n v="20.79"/>
    <n v="0"/>
    <n v="0"/>
    <n v="0"/>
    <s v=""/>
    <n v="0"/>
    <n v="0"/>
    <n v="12.5"/>
    <s v="INR"/>
    <s v="India"/>
    <m/>
    <n v="2"/>
    <n v="-20.79"/>
    <s v="No Sales"/>
    <n v="599"/>
    <n v="216"/>
    <n v="144"/>
    <n v="0.3989983305509182"/>
  </r>
  <r>
    <d v="2026-09-10T00:00:00"/>
    <x v="10"/>
    <s v="Face Care"/>
    <s v="Enabled"/>
    <s v="AG | Sunscreen Spf 50"/>
    <s v="Sponsored Products"/>
    <s v="asin=b0kz0mqav8"/>
    <x v="4"/>
    <x v="75"/>
    <s v="SKN-006"/>
    <x v="1"/>
    <n v="776"/>
    <n v="2"/>
    <n v="0.002577319587628866"/>
    <n v="4.9"/>
    <n v="9.800000000000001"/>
    <n v="0"/>
    <n v="0"/>
    <n v="0"/>
    <s v=""/>
    <n v="0"/>
    <n v="0"/>
    <n v="7.5"/>
    <s v="INR"/>
    <s v="India"/>
    <m/>
    <n v="2"/>
    <n v="-9.800000000000001"/>
    <s v="No Sales"/>
    <n v="449"/>
    <n v="162"/>
    <n v="130"/>
    <n v="0.3496659242761693"/>
  </r>
  <r>
    <d v="2026-09-10T00:00:00"/>
    <x v="10"/>
    <s v="Face Care"/>
    <s v="Enabled"/>
    <s v="AG | Sunscreen Spf 50"/>
    <s v="Sponsored Products"/>
    <s v="asin=b0p9o1icqm"/>
    <x v="4"/>
    <x v="193"/>
    <s v="SKN-006"/>
    <x v="1"/>
    <n v="958"/>
    <n v="4"/>
    <n v="0.004175365344467641"/>
    <n v="6.59"/>
    <n v="26.36"/>
    <n v="0"/>
    <n v="0"/>
    <n v="0"/>
    <s v=""/>
    <n v="0"/>
    <n v="0"/>
    <n v="10.5"/>
    <s v="INR"/>
    <s v="India"/>
    <m/>
    <n v="2"/>
    <n v="-26.36"/>
    <s v="No Sales"/>
    <n v="449"/>
    <n v="162"/>
    <n v="130"/>
    <n v="0.3496659242761693"/>
  </r>
  <r>
    <d v="2026-09-10T00:00:00"/>
    <x v="10"/>
    <s v="Face Care"/>
    <s v="Enabled"/>
    <s v="AG | Sunscreen Spf 50"/>
    <s v="Sponsored Products"/>
    <s v="asin=b0bwse9sgm"/>
    <x v="4"/>
    <x v="281"/>
    <s v="SKN-006"/>
    <x v="0"/>
    <n v="221"/>
    <n v="2"/>
    <n v="0.009049773755656109"/>
    <n v="11.5"/>
    <n v="23"/>
    <n v="0"/>
    <n v="0"/>
    <n v="0"/>
    <s v=""/>
    <n v="0"/>
    <n v="0"/>
    <n v="11.5"/>
    <s v="INR"/>
    <s v="India"/>
    <m/>
    <n v="2"/>
    <n v="-23"/>
    <s v="No Sales"/>
    <n v="449"/>
    <n v="162"/>
    <n v="130"/>
    <n v="0.3496659242761693"/>
  </r>
  <r>
    <d v="2026-09-10T00:00:00"/>
    <x v="10"/>
    <s v="Face Care"/>
    <s v="Enabled"/>
    <s v="AG | Face Wash"/>
    <s v="Sponsored Products"/>
    <s v="asin=b0kpjx3wru"/>
    <x v="4"/>
    <x v="80"/>
    <s v="SKN-008"/>
    <x v="1"/>
    <n v="683"/>
    <n v="2"/>
    <n v="0.002928257686676428"/>
    <n v="3.55"/>
    <n v="7.1"/>
    <n v="0"/>
    <n v="0"/>
    <n v="0"/>
    <s v=""/>
    <n v="0"/>
    <n v="0"/>
    <n v="6.5"/>
    <s v="INR"/>
    <s v="India"/>
    <m/>
    <n v="2"/>
    <n v="-7.1"/>
    <s v="No Sales"/>
    <n v="299"/>
    <n v="114"/>
    <n v="107"/>
    <n v="0.2608695652173913"/>
  </r>
  <r>
    <d v="2026-09-10T00:00:00"/>
    <x v="10"/>
    <s v="Face Care"/>
    <s v="Enabled"/>
    <s v="AG | Face Wash"/>
    <s v="Sponsored Products"/>
    <s v="asin=b0g26g1i7r"/>
    <x v="4"/>
    <x v="77"/>
    <s v="SKN-008"/>
    <x v="1"/>
    <n v="842"/>
    <n v="5"/>
    <n v="0.005938242280285035"/>
    <n v="3.97"/>
    <n v="19.85"/>
    <n v="0"/>
    <n v="0"/>
    <n v="0"/>
    <s v=""/>
    <n v="0"/>
    <n v="0"/>
    <n v="5.5"/>
    <s v="INR"/>
    <s v="India"/>
    <m/>
    <n v="2"/>
    <n v="-19.85"/>
    <s v="No Sales"/>
    <n v="299"/>
    <n v="114"/>
    <n v="107"/>
    <n v="0.2608695652173913"/>
  </r>
  <r>
    <d v="2026-09-10T00:00:00"/>
    <x v="10"/>
    <s v="Face Care"/>
    <s v="Enabled"/>
    <s v="AG | Face Wash"/>
    <s v="Sponsored Products"/>
    <s v="asin=b0u2gusdfc"/>
    <x v="4"/>
    <x v="357"/>
    <s v="SKN-008"/>
    <x v="2"/>
    <n v="761"/>
    <n v="1"/>
    <n v="0.001314060446780552"/>
    <n v="5.65"/>
    <n v="5.65"/>
    <n v="0"/>
    <n v="0"/>
    <n v="0"/>
    <s v=""/>
    <n v="0"/>
    <n v="0"/>
    <n v="8"/>
    <s v="INR"/>
    <s v="India"/>
    <m/>
    <n v="2"/>
    <n v="-5.65"/>
    <s v="No Sales"/>
    <n v="299"/>
    <n v="114"/>
    <n v="107"/>
    <n v="0.2608695652173913"/>
  </r>
  <r>
    <d v="2026-09-10T00:00:00"/>
    <x v="11"/>
    <s v="Face Care"/>
    <s v="Enabled"/>
    <s v="AG | Under Eye Cream"/>
    <s v="Sponsored Products"/>
    <s v="dark circles cream for beginners"/>
    <x v="2"/>
    <x v="143"/>
    <s v="SKN-011"/>
    <x v="2"/>
    <n v="716"/>
    <n v="5"/>
    <n v="0.006983240223463687"/>
    <n v="12.23"/>
    <n v="61.15"/>
    <n v="0"/>
    <n v="0"/>
    <n v="0"/>
    <s v=""/>
    <n v="0"/>
    <n v="0"/>
    <n v="15"/>
    <s v="INR"/>
    <s v="India"/>
    <m/>
    <n v="2"/>
    <n v="-61.15"/>
    <s v="No Sales"/>
    <n v="499"/>
    <n v="180"/>
    <n v="125"/>
    <n v="0.3887775551102204"/>
  </r>
  <r>
    <d v="2026-09-10T00:00:00"/>
    <x v="11"/>
    <s v="Face Care"/>
    <s v="Enabled"/>
    <s v="AG | Lip Balm"/>
    <s v="Sponsored Products"/>
    <s v="lip balm"/>
    <x v="2"/>
    <x v="85"/>
    <s v="SKN-015"/>
    <x v="1"/>
    <n v="2199"/>
    <n v="12"/>
    <n v="0.005457025920873124"/>
    <n v="3.47"/>
    <n v="41.64"/>
    <n v="199"/>
    <n v="1"/>
    <n v="1"/>
    <n v="0.2092462311557789"/>
    <n v="4.779058597502401"/>
    <n v="0.08333333333333333"/>
    <n v="6"/>
    <s v="INR"/>
    <s v="India"/>
    <m/>
    <n v="2"/>
    <n v="-6.640000000000001"/>
    <s v="Losing"/>
    <n v="199"/>
    <n v="76"/>
    <n v="88"/>
    <n v="0.1758793969849246"/>
  </r>
  <r>
    <d v="2026-09-10T00:00:00"/>
    <x v="11"/>
    <s v="Face Care"/>
    <s v="Enabled"/>
    <s v="AG | Lip Balm"/>
    <s v="Sponsored Products"/>
    <s v="tinted lip balm"/>
    <x v="2"/>
    <x v="147"/>
    <s v="SKN-015"/>
    <x v="1"/>
    <n v="1209"/>
    <n v="9"/>
    <n v="0.007444168734491315"/>
    <n v="3.37"/>
    <n v="30.33"/>
    <n v="0"/>
    <n v="0"/>
    <n v="0"/>
    <s v=""/>
    <n v="0"/>
    <n v="0"/>
    <n v="6"/>
    <s v="INR"/>
    <s v="India"/>
    <m/>
    <n v="2"/>
    <n v="-30.33"/>
    <s v="No Sales"/>
    <n v="199"/>
    <n v="76"/>
    <n v="88"/>
    <n v="0.1758793969849246"/>
  </r>
  <r>
    <d v="2026-09-10T00:00:00"/>
    <x v="11"/>
    <s v="Face Care"/>
    <s v="Enabled"/>
    <s v="AG | Lip Balm"/>
    <s v="Sponsored Products"/>
    <s v="best tinted lip balm"/>
    <x v="2"/>
    <x v="334"/>
    <s v="SKN-015"/>
    <x v="1"/>
    <n v="375"/>
    <n v="3"/>
    <n v="0.008"/>
    <n v="4.43"/>
    <n v="13.29"/>
    <n v="0"/>
    <n v="0"/>
    <n v="0"/>
    <s v=""/>
    <n v="0"/>
    <n v="0"/>
    <n v="5.5"/>
    <s v="INR"/>
    <s v="India"/>
    <m/>
    <n v="2"/>
    <n v="-13.29"/>
    <s v="No Sales"/>
    <n v="199"/>
    <n v="76"/>
    <n v="88"/>
    <n v="0.1758793969849246"/>
  </r>
  <r>
    <d v="2026-09-10T00:00:00"/>
    <x v="11"/>
    <s v="Face Care"/>
    <s v="Enabled"/>
    <s v="AG | Lip Balm"/>
    <s v="Sponsored Products"/>
    <s v="lip balm spf"/>
    <x v="2"/>
    <x v="333"/>
    <s v="SKN-015"/>
    <x v="2"/>
    <n v="546"/>
    <n v="4"/>
    <n v="0.007326007326007326"/>
    <n v="5.25"/>
    <n v="21"/>
    <n v="0"/>
    <n v="0"/>
    <n v="0"/>
    <s v=""/>
    <n v="0"/>
    <n v="0"/>
    <n v="7.5"/>
    <s v="INR"/>
    <s v="India"/>
    <m/>
    <n v="2"/>
    <n v="-21"/>
    <s v="No Sales"/>
    <n v="199"/>
    <n v="76"/>
    <n v="88"/>
    <n v="0.1758793969849246"/>
  </r>
  <r>
    <d v="2026-09-10T00:00:00"/>
    <x v="11"/>
    <s v="Face Care"/>
    <s v="Enabled"/>
    <s v="AG | Lip Balm"/>
    <s v="Sponsored Products"/>
    <s v="natural lip balm spf"/>
    <x v="2"/>
    <x v="194"/>
    <s v="SKN-015"/>
    <x v="0"/>
    <n v="279"/>
    <n v="2"/>
    <n v="0.007168458781362007"/>
    <n v="5.82"/>
    <n v="11.64"/>
    <n v="0"/>
    <n v="0"/>
    <n v="0"/>
    <s v=""/>
    <n v="0"/>
    <n v="0"/>
    <n v="6"/>
    <s v="INR"/>
    <s v="India"/>
    <m/>
    <n v="2"/>
    <n v="-11.64"/>
    <s v="No Sales"/>
    <n v="199"/>
    <n v="76"/>
    <n v="88"/>
    <n v="0.1758793969849246"/>
  </r>
  <r>
    <d v="2026-09-10T00:00:00"/>
    <x v="2"/>
    <s v="Face Care"/>
    <s v="Paused"/>
    <s v="AG | Clay Face Mask"/>
    <s v="Sponsored Products"/>
    <s v="clay face mask"/>
    <x v="1"/>
    <x v="397"/>
    <s v="SKN-012"/>
    <x v="1"/>
    <n v="191"/>
    <n v="4"/>
    <n v="0.02094240837696335"/>
    <n v="7.18"/>
    <n v="28.72"/>
    <n v="0"/>
    <n v="0"/>
    <n v="0"/>
    <s v=""/>
    <n v="0"/>
    <n v="0"/>
    <n v="11"/>
    <s v="INR"/>
    <s v="India"/>
    <m/>
    <n v="2"/>
    <n v="-28.72"/>
    <s v="No Sales"/>
    <n v="379"/>
    <n v="140"/>
    <n v="114"/>
    <n v="0.3298153034300791"/>
  </r>
  <r>
    <d v="2026-09-10T00:00:00"/>
    <x v="2"/>
    <s v="Face Care"/>
    <s v="Paused"/>
    <s v="AG | Clay Face Mask"/>
    <s v="Sponsored Products"/>
    <s v="multani mitti face pack"/>
    <x v="1"/>
    <x v="398"/>
    <s v="SKN-012"/>
    <x v="0"/>
    <n v="53"/>
    <n v="1"/>
    <n v="0.01886792452830189"/>
    <n v="7.7"/>
    <n v="7.7"/>
    <n v="0"/>
    <n v="0"/>
    <n v="0"/>
    <s v=""/>
    <n v="0"/>
    <n v="0"/>
    <n v="8.5"/>
    <s v="INR"/>
    <s v="India"/>
    <m/>
    <n v="2"/>
    <n v="-7.7"/>
    <s v="No Sales"/>
    <n v="379"/>
    <n v="140"/>
    <n v="114"/>
    <n v="0.3298153034300791"/>
  </r>
  <r>
    <d v="2026-09-10T00:00:00"/>
    <x v="2"/>
    <s v="Face Care"/>
    <s v="Paused"/>
    <s v="AG | Clay Face Mask"/>
    <s v="Sponsored Products"/>
    <s v="multani mitti face pack"/>
    <x v="1"/>
    <x v="399"/>
    <s v="SKN-012"/>
    <x v="1"/>
    <n v="250"/>
    <n v="1"/>
    <n v="0.004"/>
    <n v="6.14"/>
    <n v="6.14"/>
    <n v="0"/>
    <n v="0"/>
    <n v="0"/>
    <s v=""/>
    <n v="0"/>
    <n v="0"/>
    <n v="12"/>
    <s v="INR"/>
    <s v="India"/>
    <m/>
    <n v="2"/>
    <n v="-6.14"/>
    <s v="No Sales"/>
    <n v="379"/>
    <n v="140"/>
    <n v="114"/>
    <n v="0.3298153034300791"/>
  </r>
  <r>
    <d v="2026-09-10T00:00:00"/>
    <x v="2"/>
    <s v="Face Care"/>
    <s v="Paused"/>
    <s v="AG | Clay Face Mask"/>
    <s v="Sponsored Products"/>
    <s v="multani mitti face pack"/>
    <x v="1"/>
    <x v="284"/>
    <s v="SKN-012"/>
    <x v="0"/>
    <n v="78"/>
    <n v="1"/>
    <n v="0.01282051282051282"/>
    <n v="9.699999999999999"/>
    <n v="9.699999999999999"/>
    <n v="0"/>
    <n v="0"/>
    <n v="0"/>
    <s v=""/>
    <n v="0"/>
    <n v="0"/>
    <n v="12"/>
    <s v="INR"/>
    <s v="India"/>
    <m/>
    <n v="2"/>
    <n v="-9.699999999999999"/>
    <s v="No Sales"/>
    <n v="379"/>
    <n v="140"/>
    <n v="114"/>
    <n v="0.3298153034300791"/>
  </r>
  <r>
    <d v="2026-09-10T00:00:00"/>
    <x v="7"/>
    <s v="Brand"/>
    <s v="Enabled"/>
    <s v="AG | Vitamin C Serum"/>
    <s v="Sponsored Products"/>
    <s v="auralis vitamin c serum"/>
    <x v="2"/>
    <x v="97"/>
    <s v="SKN-001"/>
    <x v="0"/>
    <n v="391"/>
    <n v="10"/>
    <n v="0.02557544757033248"/>
    <n v="8.959999999999999"/>
    <n v="89.59999999999999"/>
    <n v="599"/>
    <n v="1"/>
    <n v="1"/>
    <n v="0.1495826377295492"/>
    <n v="6.685267857142858"/>
    <n v="0.1"/>
    <n v="9"/>
    <s v="INR"/>
    <s v="India"/>
    <m/>
    <n v="2"/>
    <n v="149.4"/>
    <s v="Profitable"/>
    <n v="599"/>
    <n v="216"/>
    <n v="144"/>
    <n v="0.3989983305509182"/>
  </r>
  <r>
    <d v="2026-09-10T00:00:00"/>
    <x v="7"/>
    <s v="Brand"/>
    <s v="Enabled"/>
    <s v="AG | Sunscreen Spf 50"/>
    <s v="Sponsored Products"/>
    <s v="auralis sunscreen"/>
    <x v="2"/>
    <x v="98"/>
    <s v="SKN-006"/>
    <x v="1"/>
    <n v="214"/>
    <n v="1"/>
    <n v="0.004672897196261682"/>
    <n v="3.84"/>
    <n v="3.84"/>
    <n v="0"/>
    <n v="0"/>
    <n v="0"/>
    <s v=""/>
    <n v="0"/>
    <n v="0"/>
    <n v="7.5"/>
    <s v="INR"/>
    <s v="India"/>
    <m/>
    <n v="2"/>
    <n v="-3.84"/>
    <s v="No Sales"/>
    <n v="449"/>
    <n v="162"/>
    <n v="130"/>
    <n v="0.3496659242761693"/>
  </r>
  <r>
    <d v="2026-09-10T00:00:00"/>
    <x v="7"/>
    <s v="Brand"/>
    <s v="Enabled"/>
    <s v="AG | Sunscreen Spf 50"/>
    <s v="Sponsored Products"/>
    <s v="auralis sunscreen spf 50"/>
    <x v="2"/>
    <x v="152"/>
    <s v="SKN-006"/>
    <x v="2"/>
    <n v="628"/>
    <n v="7"/>
    <n v="0.01114649681528662"/>
    <n v="4.67"/>
    <n v="32.69"/>
    <n v="449"/>
    <n v="1"/>
    <n v="1"/>
    <n v="0.07280623608017817"/>
    <n v="13.73508718262466"/>
    <n v="0.1428571428571428"/>
    <n v="5.5"/>
    <s v="INR"/>
    <s v="India"/>
    <m/>
    <n v="2"/>
    <n v="124.31"/>
    <s v="Profitable"/>
    <n v="449"/>
    <n v="162"/>
    <n v="130"/>
    <n v="0.3496659242761693"/>
  </r>
  <r>
    <d v="2026-09-10T00:00:00"/>
    <x v="7"/>
    <s v="Brand"/>
    <s v="Enabled"/>
    <s v="AG | Kumkumadi Oil"/>
    <s v="Sponsored Products"/>
    <s v="auralis kumkumadi oil"/>
    <x v="2"/>
    <x v="340"/>
    <s v="SKN-024"/>
    <x v="0"/>
    <n v="147"/>
    <n v="3"/>
    <n v="0.02040816326530612"/>
    <n v="20.89"/>
    <n v="62.67"/>
    <n v="1299"/>
    <n v="1"/>
    <n v="1"/>
    <n v="0.04824480369515011"/>
    <n v="20.72762087123025"/>
    <n v="0.3333333333333333"/>
    <n v="21.5"/>
    <s v="INR"/>
    <s v="India"/>
    <m/>
    <n v="2"/>
    <s v=""/>
    <s v="Cost missing"/>
    <s v=""/>
    <s v=""/>
    <s v=""/>
    <s v=""/>
  </r>
  <r>
    <d v="2026-09-10T00:00:00"/>
    <x v="7"/>
    <s v="Brand"/>
    <s v="Enabled"/>
    <s v="AG | Kumkumadi Oil"/>
    <s v="Sponsored Products"/>
    <s v="auralis face oil for glowing skin"/>
    <x v="2"/>
    <x v="101"/>
    <s v="SKN-024"/>
    <x v="2"/>
    <n v="309"/>
    <n v="5"/>
    <n v="0.01618122977346278"/>
    <n v="11.76"/>
    <n v="58.8"/>
    <n v="0"/>
    <n v="0"/>
    <n v="0"/>
    <s v=""/>
    <n v="0"/>
    <n v="0"/>
    <n v="16.5"/>
    <s v="INR"/>
    <s v="India"/>
    <m/>
    <n v="2"/>
    <s v=""/>
    <s v="Cost missing"/>
    <s v=""/>
    <s v=""/>
    <s v=""/>
    <s v=""/>
  </r>
  <r>
    <d v="2026-09-11T00:00:00"/>
    <x v="0"/>
    <s v="Face Care"/>
    <s v="Enabled"/>
    <s v="AG | Vitamin C Serum"/>
    <s v="Sponsored Products"/>
    <s v="loose-match"/>
    <x v="0"/>
    <x v="267"/>
    <s v="SKN-001"/>
    <x v="0"/>
    <n v="1027"/>
    <n v="12"/>
    <n v="0.01168451801363194"/>
    <n v="13.5"/>
    <n v="162"/>
    <n v="0"/>
    <n v="0"/>
    <n v="0"/>
    <s v=""/>
    <n v="0"/>
    <n v="0"/>
    <n v="13.5"/>
    <s v="INR"/>
    <s v="India"/>
    <m/>
    <n v="2"/>
    <n v="-162"/>
    <s v="No Sales"/>
    <n v="599"/>
    <n v="216"/>
    <n v="144"/>
    <n v="0.3989983305509182"/>
  </r>
  <r>
    <d v="2026-09-11T00:00:00"/>
    <x v="0"/>
    <s v="Face Care"/>
    <s v="Enabled"/>
    <s v="AG | Gel Moisturizer"/>
    <s v="Sponsored Products"/>
    <s v="substitutes"/>
    <x v="0"/>
    <x v="400"/>
    <s v="SKN-005"/>
    <x v="2"/>
    <n v="384"/>
    <n v="0"/>
    <n v="0"/>
    <s v=""/>
    <n v="0"/>
    <n v="0"/>
    <n v="0"/>
    <n v="0"/>
    <s v=""/>
    <s v=""/>
    <s v=""/>
    <n v="11"/>
    <s v="INR"/>
    <s v="India"/>
    <m/>
    <n v="2"/>
    <n v="0"/>
    <s v="No Spend"/>
    <n v="399"/>
    <n v="148"/>
    <n v="126"/>
    <n v="0.3132832080200501"/>
  </r>
  <r>
    <d v="2026-09-11T00:00:00"/>
    <x v="0"/>
    <s v="Face Care"/>
    <s v="Enabled"/>
    <s v="AG | Gel Moisturizer"/>
    <s v="Sponsored Products"/>
    <s v="close-match"/>
    <x v="0"/>
    <x v="401"/>
    <s v="SKN-005"/>
    <x v="1"/>
    <n v="135"/>
    <n v="1"/>
    <n v="0.007407407407407408"/>
    <n v="8.23"/>
    <n v="8.23"/>
    <n v="0"/>
    <n v="0"/>
    <n v="0"/>
    <s v=""/>
    <n v="0"/>
    <n v="0"/>
    <n v="12"/>
    <s v="INR"/>
    <s v="India"/>
    <m/>
    <n v="2"/>
    <n v="-8.23"/>
    <s v="No Sales"/>
    <n v="399"/>
    <n v="148"/>
    <n v="126"/>
    <n v="0.3132832080200501"/>
  </r>
  <r>
    <d v="2026-09-11T00:00:00"/>
    <x v="0"/>
    <s v="Face Care"/>
    <s v="Enabled"/>
    <s v="AG | Gel Moisturizer"/>
    <s v="Sponsored Products"/>
    <s v="loose-match"/>
    <x v="0"/>
    <x v="4"/>
    <s v="SKN-005"/>
    <x v="0"/>
    <n v="55"/>
    <n v="2"/>
    <n v="0.03636363636363636"/>
    <n v="10.85"/>
    <n v="21.7"/>
    <n v="0"/>
    <n v="0"/>
    <n v="0"/>
    <s v=""/>
    <n v="0"/>
    <n v="0"/>
    <n v="12"/>
    <s v="INR"/>
    <s v="India"/>
    <m/>
    <n v="2"/>
    <n v="-21.7"/>
    <s v="No Sales"/>
    <n v="399"/>
    <n v="148"/>
    <n v="126"/>
    <n v="0.3132832080200501"/>
  </r>
  <r>
    <d v="2026-09-19T00:00:00"/>
    <x v="7"/>
    <s v="Brand"/>
    <s v="Enabled"/>
    <s v="AG | Vitamin C Serum"/>
    <s v="Sponsored Products"/>
    <s v="auralis face serum vitamin c"/>
    <x v="2"/>
    <x v="47"/>
    <s v=""/>
    <x v="2"/>
    <n v="788"/>
    <n v="14"/>
    <n v="0.01776649746192894"/>
    <n v="4.89"/>
    <n v="68.45999999999999"/>
    <n v="1797"/>
    <n v="2"/>
    <n v="3"/>
    <n v="0.03809682804674457"/>
    <n v="26.24890446976337"/>
    <n v="0.1428571428571428"/>
    <n v="8"/>
    <s v="INR"/>
    <s v="India"/>
    <m/>
    <n v="3"/>
    <s v=""/>
    <s v="Cost missing"/>
    <s v=""/>
    <s v=""/>
    <s v=""/>
    <s v=""/>
  </r>
  <r>
    <d v="2026-09-11T00:00:00"/>
    <x v="0"/>
    <s v="Face Care"/>
    <s v="Enabled"/>
    <s v="AG | Gel Moisturizer"/>
    <s v="Sponsored Products"/>
    <s v="complements"/>
    <x v="0"/>
    <x v="41"/>
    <s v="SKN-005"/>
    <x v="0"/>
    <n v="407"/>
    <n v="6"/>
    <n v="0.01474201474201474"/>
    <n v="9.5"/>
    <n v="57"/>
    <n v="0"/>
    <n v="0"/>
    <n v="0"/>
    <s v=""/>
    <n v="0"/>
    <n v="0"/>
    <n v="9.5"/>
    <s v="INR"/>
    <s v="India"/>
    <m/>
    <n v="2"/>
    <n v="-57"/>
    <s v="No Sales"/>
    <n v="399"/>
    <n v="148"/>
    <n v="126"/>
    <n v="0.3132832080200501"/>
  </r>
  <r>
    <d v="2026-09-11T00:00:00"/>
    <x v="0"/>
    <s v="Face Care"/>
    <s v="Enabled"/>
    <s v="AG | Sunscreen Spf 50"/>
    <s v="Sponsored Products"/>
    <s v="loose-match"/>
    <x v="0"/>
    <x v="117"/>
    <s v="SKN-006"/>
    <x v="0"/>
    <n v="44"/>
    <n v="1"/>
    <n v="0.02272727272727273"/>
    <n v="13.5"/>
    <n v="13.5"/>
    <n v="0"/>
    <n v="0"/>
    <n v="0"/>
    <s v=""/>
    <n v="0"/>
    <n v="0"/>
    <n v="13.5"/>
    <s v="INR"/>
    <s v="India"/>
    <m/>
    <n v="2"/>
    <n v="-13.5"/>
    <s v="No Sales"/>
    <n v="449"/>
    <n v="162"/>
    <n v="130"/>
    <n v="0.3496659242761693"/>
  </r>
  <r>
    <d v="2026-09-11T00:00:00"/>
    <x v="0"/>
    <s v="Face Care"/>
    <s v="Enabled"/>
    <s v="AG | Sunscreen Spf 50"/>
    <s v="Sponsored Products"/>
    <s v="close-match"/>
    <x v="0"/>
    <x v="7"/>
    <s v="SKN-006"/>
    <x v="1"/>
    <n v="3027"/>
    <n v="11"/>
    <n v="0.003633961017509085"/>
    <n v="7.51"/>
    <n v="82.61"/>
    <n v="0"/>
    <n v="0"/>
    <n v="0"/>
    <s v=""/>
    <n v="0"/>
    <n v="0"/>
    <n v="12"/>
    <s v="INR"/>
    <s v="India"/>
    <m/>
    <n v="2"/>
    <n v="-82.61"/>
    <s v="No Sales"/>
    <n v="449"/>
    <n v="162"/>
    <n v="130"/>
    <n v="0.3496659242761693"/>
  </r>
  <r>
    <d v="2026-09-15T00:00:00"/>
    <x v="6"/>
    <s v="Face Care"/>
    <s v="Enabled"/>
    <s v="AG | Face Wash"/>
    <s v="Sponsored Products"/>
    <s v="foaming face wash"/>
    <x v="1"/>
    <x v="273"/>
    <s v="SKN-008"/>
    <x v="2"/>
    <n v="0"/>
    <n v="0"/>
    <s v=""/>
    <s v=""/>
    <n v="60"/>
    <n v="0"/>
    <n v="0"/>
    <n v="0"/>
    <s v=""/>
    <n v="0"/>
    <s v=""/>
    <n v="8.5"/>
    <s v="INR"/>
    <s v="India"/>
    <m/>
    <n v="3"/>
    <n v="-60"/>
    <s v="No Sales"/>
    <n v="299"/>
    <n v="114"/>
    <n v="107"/>
    <n v="0.2608695652173913"/>
  </r>
  <r>
    <d v="2026-09-11T00:00:00"/>
    <x v="0"/>
    <s v="Face Care"/>
    <s v="Enabled"/>
    <s v="AG | Sunscreen Spf 50"/>
    <s v="Sponsored Products"/>
    <s v="substitutes"/>
    <x v="0"/>
    <x v="402"/>
    <s v="SKN-006"/>
    <x v="0"/>
    <n v="231"/>
    <n v="0"/>
    <n v="0"/>
    <s v=""/>
    <n v="0"/>
    <n v="0"/>
    <n v="0"/>
    <n v="0"/>
    <s v=""/>
    <s v=""/>
    <s v=""/>
    <n v="12.5"/>
    <s v="INR"/>
    <s v="India"/>
    <m/>
    <n v="2"/>
    <n v="0"/>
    <s v="No Spend"/>
    <n v="449"/>
    <n v="162"/>
    <n v="130"/>
    <n v="0.3496659242761693"/>
  </r>
  <r>
    <d v="2026-09-11T00:00:00"/>
    <x v="0"/>
    <s v="Face Care"/>
    <s v="Enabled"/>
    <s v="AG | Face Wash"/>
    <s v="Sponsored Products"/>
    <s v="loose-match"/>
    <x v="0"/>
    <x v="119"/>
    <s v="SKN-008"/>
    <x v="0"/>
    <n v="1685"/>
    <n v="17"/>
    <n v="0.01008902077151335"/>
    <n v="6"/>
    <n v="102"/>
    <n v="0"/>
    <n v="0"/>
    <n v="0"/>
    <s v=""/>
    <n v="0"/>
    <n v="0"/>
    <n v="6"/>
    <s v="INR"/>
    <s v="India"/>
    <m/>
    <n v="2"/>
    <n v="-102"/>
    <s v="No Sales"/>
    <n v="299"/>
    <n v="114"/>
    <n v="107"/>
    <n v="0.2608695652173913"/>
  </r>
  <r>
    <d v="2026-09-11T00:00:00"/>
    <x v="0"/>
    <s v="Face Care"/>
    <s v="Enabled"/>
    <s v="AG | Face Wash"/>
    <s v="Sponsored Products"/>
    <s v="close-match"/>
    <x v="0"/>
    <x v="272"/>
    <s v="SKN-008"/>
    <x v="0"/>
    <n v="861"/>
    <n v="10"/>
    <n v="0.0116144018583043"/>
    <n v="4.71"/>
    <n v="47.1"/>
    <n v="0"/>
    <n v="0"/>
    <n v="0"/>
    <s v=""/>
    <n v="0"/>
    <n v="0"/>
    <n v="6"/>
    <s v="INR"/>
    <s v="India"/>
    <m/>
    <n v="2"/>
    <n v="-47.1"/>
    <s v="No Sales"/>
    <n v="299"/>
    <n v="114"/>
    <n v="107"/>
    <n v="0.2608695652173913"/>
  </r>
  <r>
    <d v="2026-09-11T00:00:00"/>
    <x v="1"/>
    <s v="Body &amp; Hair"/>
    <s v="Enabled"/>
    <s v="AG | Body Lotion"/>
    <s v="Sponsored Products"/>
    <s v="loose-match"/>
    <x v="0"/>
    <x v="403"/>
    <s v="SKN-017"/>
    <x v="1"/>
    <n v="179"/>
    <n v="1"/>
    <n v="0.00558659217877095"/>
    <n v="6.3"/>
    <n v="6.3"/>
    <n v="0"/>
    <n v="0"/>
    <n v="0"/>
    <s v=""/>
    <n v="0"/>
    <n v="0"/>
    <n v="9"/>
    <s v="INR"/>
    <s v="India"/>
    <m/>
    <n v="2"/>
    <n v="-6.3"/>
    <s v="No Sales"/>
    <n v="449"/>
    <n v="166"/>
    <n v="140"/>
    <n v="0.3184855233853007"/>
  </r>
  <r>
    <d v="2026-09-11T00:00:00"/>
    <x v="1"/>
    <s v="Body &amp; Hair"/>
    <s v="Enabled"/>
    <s v="AG | Body Lotion"/>
    <s v="Sponsored Products"/>
    <s v="loose-match"/>
    <x v="0"/>
    <x v="188"/>
    <s v="SKN-017"/>
    <x v="1"/>
    <n v="279"/>
    <n v="1"/>
    <n v="0.003584229390681004"/>
    <n v="9.619999999999999"/>
    <n v="9.619999999999999"/>
    <n v="0"/>
    <n v="0"/>
    <n v="0"/>
    <s v=""/>
    <n v="0"/>
    <n v="0"/>
    <n v="13"/>
    <s v="INR"/>
    <s v="India"/>
    <m/>
    <n v="2"/>
    <n v="-9.619999999999999"/>
    <s v="No Sales"/>
    <n v="449"/>
    <n v="166"/>
    <n v="140"/>
    <n v="0.3184855233853007"/>
  </r>
  <r>
    <d v="2026-09-27T00:00:00"/>
    <x v="2"/>
    <s v="Face Care"/>
    <s v="Paused"/>
    <s v="AG | Aloe Vera Gel"/>
    <s v="Sponsored Products"/>
    <s v="aloe vera gel for face"/>
    <x v="1"/>
    <x v="158"/>
    <s v="SKN-013"/>
    <x v="2"/>
    <n v="1590"/>
    <n v="10"/>
    <n v="0.006289308176100629"/>
    <n v="9.970000000000001"/>
    <n v="99.7"/>
    <n v="0"/>
    <n v="0"/>
    <n v="0"/>
    <s v=""/>
    <n v="0"/>
    <n v="0"/>
    <n v="6.5"/>
    <s v="INR"/>
    <s v="India"/>
    <m/>
    <n v="4"/>
    <n v="-99.7"/>
    <s v="No Sales"/>
    <n v="249"/>
    <n v="100"/>
    <n v="112"/>
    <n v="0.1485943775100401"/>
  </r>
  <r>
    <d v="2026-09-11T00:00:00"/>
    <x v="1"/>
    <s v="Body &amp; Hair"/>
    <s v="Enabled"/>
    <s v="AG | Body Lotion"/>
    <s v="Sponsored Products"/>
    <s v="loose-match"/>
    <x v="0"/>
    <x v="136"/>
    <s v="SKN-017"/>
    <x v="2"/>
    <n v="1255"/>
    <n v="10"/>
    <n v="0.00796812749003984"/>
    <n v="9.66"/>
    <n v="96.59999999999999"/>
    <n v="0"/>
    <n v="0"/>
    <n v="0"/>
    <s v=""/>
    <n v="0"/>
    <n v="0"/>
    <n v="14"/>
    <s v="INR"/>
    <s v="India"/>
    <m/>
    <n v="2"/>
    <n v="-96.59999999999999"/>
    <s v="No Sales"/>
    <n v="449"/>
    <n v="166"/>
    <n v="140"/>
    <n v="0.3184855233853007"/>
  </r>
  <r>
    <d v="2026-09-11T00:00:00"/>
    <x v="1"/>
    <s v="Body &amp; Hair"/>
    <s v="Enabled"/>
    <s v="AG | Body Wash"/>
    <s v="Sponsored Products"/>
    <s v="close-match"/>
    <x v="0"/>
    <x v="15"/>
    <s v="SKN-018"/>
    <x v="2"/>
    <n v="579"/>
    <n v="4"/>
    <n v="0.006908462867012089"/>
    <n v="5.81"/>
    <n v="23.24"/>
    <n v="0"/>
    <n v="0"/>
    <n v="0"/>
    <s v=""/>
    <n v="0"/>
    <n v="0"/>
    <n v="8.5"/>
    <s v="INR"/>
    <s v="India"/>
    <s v="budget raised"/>
    <n v="2"/>
    <n v="-23.24"/>
    <s v="No Sales"/>
    <n v="349"/>
    <n v="133"/>
    <n v="121"/>
    <n v="0.2722063037249284"/>
  </r>
  <r>
    <d v="2026-09-11T00:00:00"/>
    <x v="1"/>
    <s v="Body &amp; Hair"/>
    <s v="Enabled"/>
    <s v="AG | Onion Hair Oil"/>
    <s v="Sponsored Products"/>
    <s v="close-match"/>
    <x v="0"/>
    <x v="215"/>
    <s v="SKN-021"/>
    <x v="1"/>
    <n v="606"/>
    <n v="12"/>
    <n v="0.0198019801980198"/>
    <n v="5.68"/>
    <n v="68.16"/>
    <n v="0"/>
    <n v="0"/>
    <n v="0"/>
    <s v=""/>
    <n v="0"/>
    <n v="0"/>
    <n v="9"/>
    <s v="INR"/>
    <s v="India"/>
    <m/>
    <n v="2"/>
    <n v="-68.16"/>
    <s v="No Sales"/>
    <n v="399"/>
    <n v="148"/>
    <n v="126"/>
    <n v="0.3132832080200501"/>
  </r>
  <r>
    <d v="2026-09-11T00:00:00"/>
    <x v="1"/>
    <s v="Body &amp; Hair"/>
    <s v="Enabled"/>
    <s v="AG | Onion Hair Oil"/>
    <s v="Sponsored Products"/>
    <s v="close-match"/>
    <x v="0"/>
    <x v="19"/>
    <s v="SKN-021"/>
    <x v="1"/>
    <n v="457"/>
    <n v="2"/>
    <n v="0.00437636761487965"/>
    <n v="5.97"/>
    <n v="11.94"/>
    <n v="0"/>
    <n v="0"/>
    <n v="0"/>
    <s v=""/>
    <n v="0"/>
    <n v="0"/>
    <n v="7.5"/>
    <s v="INR"/>
    <s v="India"/>
    <m/>
    <n v="2"/>
    <n v="-11.94"/>
    <s v="No Sales"/>
    <n v="399"/>
    <n v="148"/>
    <n v="126"/>
    <n v="0.3132832080200501"/>
  </r>
  <r>
    <d v="2026-09-11T00:00:00"/>
    <x v="1"/>
    <s v="Body &amp; Hair"/>
    <s v="Enabled"/>
    <s v="AG | Onion Hair Oil"/>
    <s v="Sponsored Products"/>
    <s v="loose-match"/>
    <x v="0"/>
    <x v="18"/>
    <s v="SKN-021"/>
    <x v="0"/>
    <n v="691"/>
    <n v="6"/>
    <n v="0.008683068017366137"/>
    <n v="7.78"/>
    <n v="46.68"/>
    <n v="399"/>
    <n v="1"/>
    <n v="1"/>
    <n v="0.1169924812030075"/>
    <n v="8.547557840616967"/>
    <n v="0.1666666666666667"/>
    <n v="9.5"/>
    <s v="INR"/>
    <s v="India"/>
    <m/>
    <n v="2"/>
    <n v="78.31999999999999"/>
    <s v="Profitable"/>
    <n v="399"/>
    <n v="148"/>
    <n v="126"/>
    <n v="0.3132832080200501"/>
  </r>
  <r>
    <d v="2026-09-11T00:00:00"/>
    <x v="1"/>
    <s v="Body &amp; Hair"/>
    <s v="Enabled"/>
    <s v="AG | Anti Dandruff Shampoo"/>
    <s v="Sponsored Products"/>
    <s v="close-match"/>
    <x v="0"/>
    <x v="184"/>
    <s v="SKN-022"/>
    <x v="1"/>
    <n v="1487"/>
    <n v="13"/>
    <n v="0.008742434431741762"/>
    <n v="5.66"/>
    <n v="73.58"/>
    <n v="0"/>
    <n v="0"/>
    <n v="0"/>
    <s v=""/>
    <n v="0"/>
    <n v="0"/>
    <n v="8"/>
    <s v="INR"/>
    <s v="India"/>
    <m/>
    <n v="2"/>
    <n v="-73.58"/>
    <s v="No Sales"/>
    <n v="429"/>
    <n v="159"/>
    <n v="139"/>
    <n v="0.3053613053613053"/>
  </r>
  <r>
    <d v="2026-09-11T00:00:00"/>
    <x v="1"/>
    <s v="Body &amp; Hair"/>
    <s v="Enabled"/>
    <s v="AG | Anti Dandruff Shampoo"/>
    <s v="Sponsored Products"/>
    <s v="loose-match"/>
    <x v="0"/>
    <x v="187"/>
    <s v="SKN-022"/>
    <x v="1"/>
    <n v="766"/>
    <n v="15"/>
    <n v="0.0195822454308094"/>
    <n v="5.79"/>
    <n v="86.84999999999999"/>
    <n v="0"/>
    <n v="0"/>
    <n v="0"/>
    <s v=""/>
    <n v="0"/>
    <n v="0"/>
    <n v="7.5"/>
    <s v="INR"/>
    <s v="India"/>
    <m/>
    <n v="2"/>
    <n v="-86.84999999999999"/>
    <s v="No Sales"/>
    <n v="429"/>
    <n v="159"/>
    <n v="139"/>
    <n v="0.3053613053613053"/>
  </r>
  <r>
    <d v="2026-09-05T00:00:00"/>
    <x v="0"/>
    <s v="Face Care"/>
    <s v="Enabled"/>
    <s v="AG | Vitamin C Serum"/>
    <s v="Sponsored Products"/>
    <s v="close-match"/>
    <x v="0"/>
    <x v="254"/>
    <s v="SKN-001"/>
    <x v="1"/>
    <n v="1330"/>
    <n v="17"/>
    <n v="0.01278195488721805"/>
    <n v="8.869999999999999"/>
    <n v="150.79"/>
    <n v="599"/>
    <n v="1"/>
    <n v="1"/>
    <n v="0.2517362270450751"/>
    <n v="3.972411963658068"/>
    <n v="0.05882352941176471"/>
    <n v="12"/>
    <s v="INR"/>
    <s v="India"/>
    <m/>
    <n v="1"/>
    <n v="88.21000000000001"/>
    <s v="Profitable"/>
    <n v="599"/>
    <n v="216"/>
    <n v="144"/>
    <n v="0.3989983305509182"/>
  </r>
  <r>
    <d v="2026-09-11T00:00:00"/>
    <x v="1"/>
    <s v="Body &amp; Hair"/>
    <s v="Enabled"/>
    <s v="AG | Anti Dandruff Shampoo"/>
    <s v="Sponsored Products"/>
    <s v="close-match"/>
    <x v="0"/>
    <x v="404"/>
    <s v="SKN-022"/>
    <x v="2"/>
    <n v="103"/>
    <n v="0"/>
    <n v="0"/>
    <s v=""/>
    <n v="0"/>
    <n v="0"/>
    <n v="0"/>
    <n v="0"/>
    <s v=""/>
    <s v=""/>
    <s v=""/>
    <n v="10"/>
    <s v="INR"/>
    <s v="India"/>
    <m/>
    <n v="2"/>
    <n v="0"/>
    <s v="No Spend"/>
    <n v="429"/>
    <n v="159"/>
    <n v="139"/>
    <n v="0.3053613053613053"/>
  </r>
  <r>
    <d v="2026-09-11T00:00:00"/>
    <x v="3"/>
    <s v="Face Care"/>
    <s v="Enabled"/>
    <s v="AG | Vitamin C Serum"/>
    <s v="Sponsored Products"/>
    <s v="vit c face serum"/>
    <x v="2"/>
    <x v="24"/>
    <s v="SKN-001"/>
    <x v="1"/>
    <n v="783"/>
    <n v="9"/>
    <n v="0.01149425287356322"/>
    <n v="7.84"/>
    <n v="70.56"/>
    <n v="0"/>
    <n v="0"/>
    <n v="0"/>
    <s v=""/>
    <n v="0"/>
    <n v="0"/>
    <n v="14"/>
    <s v="INR"/>
    <s v="India"/>
    <m/>
    <n v="2"/>
    <n v="-70.56"/>
    <s v="No Sales"/>
    <n v="599"/>
    <n v="216"/>
    <n v="144"/>
    <n v="0.3989983305509182"/>
  </r>
  <r>
    <d v="2026-09-11T00:00:00"/>
    <x v="3"/>
    <s v="Face Care"/>
    <s v="Enabled"/>
    <s v="AG | Vitamin C Serum"/>
    <s v="Sponsored Products"/>
    <s v="vitamin c serum"/>
    <x v="2"/>
    <x v="267"/>
    <s v="SKN-001"/>
    <x v="1"/>
    <n v="1513"/>
    <n v="12"/>
    <n v="0.007931262392597489"/>
    <n v="11.98"/>
    <n v="143.76"/>
    <n v="0"/>
    <n v="0"/>
    <n v="0"/>
    <s v=""/>
    <n v="0"/>
    <n v="0"/>
    <n v="19.5"/>
    <s v="INR"/>
    <s v="India"/>
    <m/>
    <n v="2"/>
    <n v="-143.76"/>
    <s v="No Sales"/>
    <n v="599"/>
    <n v="216"/>
    <n v="144"/>
    <n v="0.3989983305509182"/>
  </r>
  <r>
    <d v="2026-09-11T00:00:00"/>
    <x v="3"/>
    <s v="Face Care"/>
    <s v="Enabled"/>
    <s v="AG | Vitamin C Serum"/>
    <s v="Sponsored Products"/>
    <s v="vit c face serum for sensitive skin"/>
    <x v="2"/>
    <x v="170"/>
    <s v="SKN-001"/>
    <x v="0"/>
    <n v="225"/>
    <n v="2"/>
    <n v="0.008888888888888889"/>
    <n v="16.37"/>
    <n v="32.74"/>
    <n v="0"/>
    <n v="0"/>
    <n v="0"/>
    <s v=""/>
    <n v="0"/>
    <n v="0"/>
    <n v="20"/>
    <s v="INR"/>
    <s v="India"/>
    <s v="festive offer live"/>
    <n v="2"/>
    <n v="-32.74"/>
    <s v="No Sales"/>
    <n v="599"/>
    <n v="216"/>
    <n v="144"/>
    <n v="0.3989983305509182"/>
  </r>
  <r>
    <d v="2026-09-11T00:00:00"/>
    <x v="3"/>
    <s v="Face Care"/>
    <s v="Enabled"/>
    <s v="AG | Vitamin C Serum"/>
    <s v="Sponsored Products"/>
    <s v="face serum vitamin c pack of 2"/>
    <x v="2"/>
    <x v="23"/>
    <s v="SKN-001"/>
    <x v="0"/>
    <n v="329"/>
    <n v="5"/>
    <n v="0.01519756838905775"/>
    <n v="15.81"/>
    <n v="79.05"/>
    <n v="599"/>
    <n v="1"/>
    <n v="1"/>
    <n v="0.1319699499165276"/>
    <n v="7.577482605945605"/>
    <n v="0.2"/>
    <n v="18.5"/>
    <s v="INR"/>
    <s v="India"/>
    <m/>
    <n v="2"/>
    <n v="159.95"/>
    <s v="Profitable"/>
    <n v="599"/>
    <n v="216"/>
    <n v="144"/>
    <n v="0.3989983305509182"/>
  </r>
  <r>
    <d v="2026-09-11T00:00:00"/>
    <x v="3"/>
    <s v="Face Care"/>
    <s v="Enabled"/>
    <s v="AG | Niacinamide Serum"/>
    <s v="Sponsored Products"/>
    <s v="niacinamide 10% serum"/>
    <x v="2"/>
    <x v="3"/>
    <s v="SKN-002"/>
    <x v="0"/>
    <n v="802"/>
    <n v="8"/>
    <n v="0.009975062344139651"/>
    <n v="12.95"/>
    <n v="103.6"/>
    <n v="549"/>
    <n v="1"/>
    <n v="1"/>
    <n v="0.1887067395264116"/>
    <n v="5.2992277992278"/>
    <n v="0.125"/>
    <n v="15"/>
    <s v="INR"/>
    <s v="India"/>
    <m/>
    <n v="2"/>
    <n v="114.4"/>
    <s v="Profitable"/>
    <n v="549"/>
    <n v="192"/>
    <n v="139"/>
    <n v="0.3970856102003643"/>
  </r>
  <r>
    <d v="2026-09-11T00:00:00"/>
    <x v="3"/>
    <s v="Face Care"/>
    <s v="Enabled"/>
    <s v="AG | Niacinamide Serum"/>
    <s v="Sponsored Products"/>
    <s v="niacinamide 10% serum for face"/>
    <x v="2"/>
    <x v="164"/>
    <s v="SKN-002"/>
    <x v="0"/>
    <n v="93"/>
    <n v="0"/>
    <n v="0"/>
    <s v=""/>
    <n v="0"/>
    <n v="0"/>
    <n v="0"/>
    <n v="0"/>
    <s v=""/>
    <s v=""/>
    <s v=""/>
    <n v="13.5"/>
    <s v="INR"/>
    <s v="India"/>
    <m/>
    <n v="2"/>
    <n v="0"/>
    <s v="No Spend"/>
    <n v="549"/>
    <n v="192"/>
    <n v="139"/>
    <n v="0.3970856102003643"/>
  </r>
  <r>
    <d v="2026-09-11T00:00:00"/>
    <x v="3"/>
    <s v="Face Care"/>
    <s v="Enabled"/>
    <s v="AG | Niacinamide Serum"/>
    <s v="Sponsored Products"/>
    <s v="niacinamide serum for teenagers"/>
    <x v="2"/>
    <x v="219"/>
    <s v="SKN-002"/>
    <x v="1"/>
    <n v="874"/>
    <n v="6"/>
    <n v="0.006864988558352402"/>
    <n v="12.4"/>
    <n v="74.40000000000001"/>
    <n v="0"/>
    <n v="0"/>
    <n v="0"/>
    <s v=""/>
    <n v="0"/>
    <n v="0"/>
    <n v="16.5"/>
    <s v="INR"/>
    <s v="India"/>
    <m/>
    <n v="2"/>
    <n v="-74.40000000000001"/>
    <s v="No Sales"/>
    <n v="549"/>
    <n v="192"/>
    <n v="139"/>
    <n v="0.3970856102003643"/>
  </r>
  <r>
    <d v="2026-09-11T00:00:00"/>
    <x v="3"/>
    <s v="Face Care"/>
    <s v="Enabled"/>
    <s v="AG | Hyaluronic Acid Serum"/>
    <s v="Sponsored Products"/>
    <s v="hyaluronic serum for women"/>
    <x v="2"/>
    <x v="110"/>
    <s v="SKN-003"/>
    <x v="1"/>
    <n v="477"/>
    <n v="5"/>
    <n v="0.01048218029350105"/>
    <n v="10.57"/>
    <n v="52.85"/>
    <n v="0"/>
    <n v="0"/>
    <n v="0"/>
    <s v=""/>
    <n v="0"/>
    <n v="0"/>
    <n v="20.5"/>
    <s v="INR"/>
    <s v="India"/>
    <s v="check main image"/>
    <n v="2"/>
    <n v="-52.85"/>
    <s v="No Sales"/>
    <n v="649"/>
    <n v="234"/>
    <n v="148"/>
    <n v="0.4114021571648691"/>
  </r>
  <r>
    <d v="2026-09-11T00:00:00"/>
    <x v="3"/>
    <s v="Face Care"/>
    <s v="Enabled"/>
    <s v="AG | Hyaluronic Acid Serum"/>
    <s v="Sponsored Products"/>
    <s v="face serum hyaluronic for daily use"/>
    <x v="2"/>
    <x v="33"/>
    <s v="SKN-003"/>
    <x v="0"/>
    <n v="286"/>
    <n v="4"/>
    <n v="0.01398601398601399"/>
    <n v="20.5"/>
    <n v="82"/>
    <n v="0"/>
    <n v="0"/>
    <n v="0"/>
    <s v=""/>
    <n v="0"/>
    <n v="0"/>
    <n v="20.5"/>
    <s v="INR"/>
    <s v="India"/>
    <m/>
    <n v="2"/>
    <n v="-82"/>
    <s v="No Sales"/>
    <n v="649"/>
    <n v="234"/>
    <n v="148"/>
    <n v="0.4114021571648691"/>
  </r>
  <r>
    <d v="2026-09-11T00:00:00"/>
    <x v="3"/>
    <s v="Face Care"/>
    <s v="Enabled"/>
    <s v="AG | Retinol Night Cream"/>
    <s v="Sponsored Products"/>
    <s v="retinol cream for women"/>
    <x v="2"/>
    <x v="221"/>
    <s v="SKN-004"/>
    <x v="2"/>
    <n v="445"/>
    <n v="0"/>
    <n v="0"/>
    <s v=""/>
    <n v="0"/>
    <n v="0"/>
    <n v="0"/>
    <n v="0"/>
    <s v=""/>
    <s v=""/>
    <s v=""/>
    <n v="26.5"/>
    <s v="INR"/>
    <s v="India"/>
    <m/>
    <n v="2"/>
    <n v="0"/>
    <s v="No Spend"/>
    <n v="799"/>
    <n v="272"/>
    <n v="162"/>
    <n v="0.4568210262828536"/>
  </r>
  <r>
    <d v="2026-09-11T00:00:00"/>
    <x v="3"/>
    <s v="Face Care"/>
    <s v="Enabled"/>
    <s v="AG | Retinol Night Cream"/>
    <s v="Sponsored Products"/>
    <s v="night cream for face"/>
    <x v="2"/>
    <x v="30"/>
    <s v="SKN-004"/>
    <x v="0"/>
    <n v="665"/>
    <n v="4"/>
    <n v="0.006015037593984963"/>
    <n v="23.5"/>
    <n v="94"/>
    <n v="1598"/>
    <n v="1"/>
    <n v="2"/>
    <n v="0.05882352941176471"/>
    <n v="17"/>
    <n v="0.25"/>
    <n v="23.5"/>
    <s v="INR"/>
    <s v="India"/>
    <m/>
    <n v="2"/>
    <n v="636"/>
    <s v="Profitable"/>
    <n v="799"/>
    <n v="272"/>
    <n v="162"/>
    <n v="0.4568210262828536"/>
  </r>
  <r>
    <d v="2026-09-11T00:00:00"/>
    <x v="4"/>
    <s v="Face Care"/>
    <s v="Enabled"/>
    <s v="AG | Niacinamide Serum"/>
    <s v="Sponsored Products"/>
    <s v="niacinamide serum"/>
    <x v="1"/>
    <x v="27"/>
    <s v="SKN-002"/>
    <x v="1"/>
    <n v="1589"/>
    <n v="10"/>
    <n v="0.006293266205160479"/>
    <n v="11.74"/>
    <n v="117.4"/>
    <n v="0"/>
    <n v="0"/>
    <n v="0"/>
    <s v=""/>
    <n v="0"/>
    <n v="0"/>
    <n v="16.5"/>
    <s v="INR"/>
    <s v="India"/>
    <m/>
    <n v="2"/>
    <n v="-117.4"/>
    <s v="No Sales"/>
    <n v="549"/>
    <n v="192"/>
    <n v="139"/>
    <n v="0.3970856102003643"/>
  </r>
  <r>
    <d v="2026-09-11T00:00:00"/>
    <x v="4"/>
    <s v="Face Care"/>
    <s v="Enabled"/>
    <s v="AG | Niacinamide Serum"/>
    <s v="Sponsored Products"/>
    <s v="niacinamide serum"/>
    <x v="1"/>
    <x v="156"/>
    <s v="SKN-002"/>
    <x v="2"/>
    <n v="177"/>
    <n v="0"/>
    <n v="0"/>
    <s v=""/>
    <n v="0"/>
    <n v="0"/>
    <n v="0"/>
    <n v="0"/>
    <s v=""/>
    <s v=""/>
    <s v=""/>
    <n v="14.5"/>
    <s v="INR"/>
    <s v="India"/>
    <m/>
    <n v="2"/>
    <n v="0"/>
    <s v="No Spend"/>
    <n v="549"/>
    <n v="192"/>
    <n v="139"/>
    <n v="0.3970856102003643"/>
  </r>
  <r>
    <d v="2026-09-11T00:00:00"/>
    <x v="4"/>
    <s v="Face Care"/>
    <s v="Enabled"/>
    <s v="AG | Niacinamide Serum"/>
    <s v="Sponsored Products"/>
    <s v="niacinamide 10% serum"/>
    <x v="1"/>
    <x v="405"/>
    <s v="SKN-002"/>
    <x v="2"/>
    <n v="394"/>
    <n v="3"/>
    <n v="0.007614213197969543"/>
    <n v="12.26"/>
    <n v="36.78"/>
    <n v="0"/>
    <n v="0"/>
    <n v="0"/>
    <s v=""/>
    <n v="0"/>
    <n v="0"/>
    <n v="14.5"/>
    <s v="INR"/>
    <s v="India"/>
    <m/>
    <n v="2"/>
    <n v="-36.78"/>
    <s v="No Sales"/>
    <n v="549"/>
    <n v="192"/>
    <n v="139"/>
    <n v="0.3970856102003643"/>
  </r>
  <r>
    <d v="2026-09-11T00:00:00"/>
    <x v="4"/>
    <s v="Face Care"/>
    <s v="Enabled"/>
    <s v="AG | Niacinamide Serum"/>
    <s v="Sponsored Products"/>
    <s v="niacinamide serum"/>
    <x v="1"/>
    <x v="26"/>
    <s v="SKN-002"/>
    <x v="0"/>
    <n v="287"/>
    <n v="2"/>
    <n v="0.006968641114982578"/>
    <n v="15"/>
    <n v="30"/>
    <n v="0"/>
    <n v="0"/>
    <n v="0"/>
    <s v=""/>
    <n v="0"/>
    <n v="0"/>
    <n v="15"/>
    <s v="INR"/>
    <s v="India"/>
    <m/>
    <n v="2"/>
    <n v="-30"/>
    <s v="No Sales"/>
    <n v="549"/>
    <n v="192"/>
    <n v="139"/>
    <n v="0.3970856102003643"/>
  </r>
  <r>
    <d v="2026-09-11T00:00:00"/>
    <x v="4"/>
    <s v="Face Care"/>
    <s v="Enabled"/>
    <s v="AG | Hyaluronic Acid Serum"/>
    <s v="Sponsored Products"/>
    <s v="hyaluronic acid serum"/>
    <x v="1"/>
    <x v="35"/>
    <s v="SKN-003"/>
    <x v="0"/>
    <n v="642"/>
    <n v="5"/>
    <n v="0.00778816199376947"/>
    <n v="15.99"/>
    <n v="79.95"/>
    <n v="0"/>
    <n v="0"/>
    <n v="0"/>
    <s v=""/>
    <n v="0"/>
    <n v="0"/>
    <n v="16"/>
    <s v="INR"/>
    <s v="India"/>
    <m/>
    <n v="2"/>
    <n v="-79.95"/>
    <s v="No Sales"/>
    <n v="649"/>
    <n v="234"/>
    <n v="148"/>
    <n v="0.4114021571648691"/>
  </r>
  <r>
    <d v="2026-09-11T00:00:00"/>
    <x v="5"/>
    <s v="Face Care"/>
    <s v="Enabled"/>
    <s v="AG | Sunscreen Spf 50"/>
    <s v="Sponsored Products"/>
    <s v="sunscreen"/>
    <x v="3"/>
    <x v="7"/>
    <s v="SKN-006"/>
    <x v="2"/>
    <n v="1100"/>
    <n v="4"/>
    <n v="0.003636363636363636"/>
    <n v="6.7"/>
    <n v="26.8"/>
    <n v="0"/>
    <n v="0"/>
    <n v="0"/>
    <s v=""/>
    <n v="0"/>
    <n v="0"/>
    <n v="11"/>
    <s v="INR"/>
    <s v="India"/>
    <m/>
    <n v="2"/>
    <n v="-26.8"/>
    <s v="No Sales"/>
    <n v="449"/>
    <n v="162"/>
    <n v="130"/>
    <n v="0.3496659242761693"/>
  </r>
  <r>
    <d v="2026-09-11T00:00:00"/>
    <x v="5"/>
    <s v="Face Care"/>
    <s v="Enabled"/>
    <s v="AG | Sunscreen Spf 50"/>
    <s v="Sponsored Products"/>
    <s v="sunscreen spf 50"/>
    <x v="3"/>
    <x v="174"/>
    <s v="SKN-006"/>
    <x v="1"/>
    <n v="224"/>
    <n v="1"/>
    <n v="0.004464285714285714"/>
    <n v="6.52"/>
    <n v="6.52"/>
    <n v="0"/>
    <n v="0"/>
    <n v="0"/>
    <s v=""/>
    <n v="0"/>
    <n v="0"/>
    <n v="10.5"/>
    <s v="INR"/>
    <s v="India"/>
    <m/>
    <n v="2"/>
    <n v="-6.52"/>
    <s v="No Sales"/>
    <n v="449"/>
    <n v="162"/>
    <n v="130"/>
    <n v="0.3496659242761693"/>
  </r>
  <r>
    <d v="2026-09-11T00:00:00"/>
    <x v="5"/>
    <s v="Face Care"/>
    <s v="Enabled"/>
    <s v="AG | Sunscreen Spf 50"/>
    <s v="Sponsored Products"/>
    <s v="sunscreen spf 50"/>
    <x v="3"/>
    <x v="104"/>
    <s v="SKN-006"/>
    <x v="2"/>
    <n v="354"/>
    <n v="3"/>
    <n v="0.008474576271186441"/>
    <n v="12.25"/>
    <n v="36.75"/>
    <n v="0"/>
    <n v="0"/>
    <n v="0"/>
    <s v=""/>
    <n v="0"/>
    <n v="0"/>
    <n v="15"/>
    <s v="INR"/>
    <s v="India"/>
    <s v="new creative"/>
    <n v="2"/>
    <n v="-36.75"/>
    <s v="No Sales"/>
    <n v="449"/>
    <n v="162"/>
    <n v="130"/>
    <n v="0.3496659242761693"/>
  </r>
  <r>
    <d v="2026-09-11T00:00:00"/>
    <x v="5"/>
    <s v="Face Care"/>
    <s v="Enabled"/>
    <s v="AG | Sunscreen Spf 50"/>
    <s v="Sponsored Products"/>
    <s v="sunscreen"/>
    <x v="3"/>
    <x v="38"/>
    <s v="SKN-006"/>
    <x v="2"/>
    <n v="420"/>
    <n v="4"/>
    <n v="0.009523809523809525"/>
    <n v="11.42"/>
    <n v="45.68"/>
    <n v="0"/>
    <n v="0"/>
    <n v="0"/>
    <s v=""/>
    <n v="0"/>
    <n v="0"/>
    <n v="15"/>
    <s v="INR"/>
    <s v="India"/>
    <m/>
    <n v="2"/>
    <n v="-45.68"/>
    <s v="No Sales"/>
    <n v="449"/>
    <n v="162"/>
    <n v="130"/>
    <n v="0.3496659242761693"/>
  </r>
  <r>
    <d v="2026-09-11T00:00:00"/>
    <x v="5"/>
    <s v="Face Care"/>
    <s v="Enabled"/>
    <s v="AG | Sunscreen Spf 50"/>
    <s v="Sponsored Products"/>
    <s v="sunscreen"/>
    <x v="3"/>
    <x v="173"/>
    <s v="SKN-006"/>
    <x v="0"/>
    <n v="171"/>
    <n v="4"/>
    <n v="0.02339181286549707"/>
    <n v="12.5"/>
    <n v="50"/>
    <n v="1347"/>
    <n v="3"/>
    <n v="3"/>
    <n v="0.03711952487008166"/>
    <n v="26.94"/>
    <n v="0.75"/>
    <n v="12.5"/>
    <s v="INR"/>
    <s v="India"/>
    <m/>
    <n v="2"/>
    <n v="421"/>
    <s v="Profitable"/>
    <n v="449"/>
    <n v="162"/>
    <n v="130"/>
    <n v="0.3496659242761693"/>
  </r>
  <r>
    <d v="2026-09-11T00:00:00"/>
    <x v="5"/>
    <s v="Face Care"/>
    <s v="Enabled"/>
    <s v="AG | Tinted Sunscreen"/>
    <s v="Sponsored Products"/>
    <s v="tinted sunscreen spf 40"/>
    <x v="3"/>
    <x v="227"/>
    <s v="SKN-007"/>
    <x v="1"/>
    <n v="313"/>
    <n v="1"/>
    <n v="0.003194888178913738"/>
    <n v="12.03"/>
    <n v="12.03"/>
    <n v="0"/>
    <n v="0"/>
    <n v="0"/>
    <s v=""/>
    <n v="0"/>
    <n v="0"/>
    <n v="15.5"/>
    <s v="INR"/>
    <s v="India"/>
    <m/>
    <n v="2"/>
    <n v="-12.03"/>
    <s v="No Sales"/>
    <n v="549"/>
    <n v="203"/>
    <n v="139"/>
    <n v="0.3770491803278688"/>
  </r>
  <r>
    <d v="2026-09-11T00:00:00"/>
    <x v="5"/>
    <s v="Face Care"/>
    <s v="Enabled"/>
    <s v="AG | Tinted Sunscreen"/>
    <s v="Sponsored Products"/>
    <s v="tinted sunscreen spf 40"/>
    <x v="3"/>
    <x v="177"/>
    <s v="SKN-007"/>
    <x v="0"/>
    <n v="1540"/>
    <n v="30"/>
    <n v="0.01948051948051948"/>
    <n v="10.51"/>
    <n v="315.3"/>
    <n v="1098"/>
    <n v="2"/>
    <n v="2"/>
    <n v="0.2871584699453552"/>
    <n v="3.482397716460514"/>
    <n v="0.06666666666666667"/>
    <n v="12"/>
    <s v="INR"/>
    <s v="India"/>
    <m/>
    <n v="2"/>
    <n v="98.69999999999999"/>
    <s v="Profitable"/>
    <n v="549"/>
    <n v="203"/>
    <n v="139"/>
    <n v="0.3770491803278688"/>
  </r>
  <r>
    <d v="2026-09-11T00:00:00"/>
    <x v="6"/>
    <s v="Face Care"/>
    <s v="Enabled"/>
    <s v="AG | Face Wash"/>
    <s v="Sponsored Products"/>
    <s v="foaming face wash"/>
    <x v="1"/>
    <x v="315"/>
    <s v="SKN-008"/>
    <x v="2"/>
    <n v="130"/>
    <n v="0"/>
    <n v="0"/>
    <s v=""/>
    <n v="0"/>
    <n v="0"/>
    <n v="0"/>
    <n v="0"/>
    <s v=""/>
    <s v=""/>
    <s v=""/>
    <n v="5.5"/>
    <s v="INR"/>
    <s v="India"/>
    <m/>
    <n v="2"/>
    <n v="0"/>
    <s v="No Spend"/>
    <n v="299"/>
    <n v="114"/>
    <n v="107"/>
    <n v="0.2608695652173913"/>
  </r>
  <r>
    <d v="2026-09-11T00:00:00"/>
    <x v="6"/>
    <s v="Face Care"/>
    <s v="Enabled"/>
    <s v="AG | Salicylic Acid Face Wash"/>
    <s v="Sponsored Products"/>
    <s v="acne face wash"/>
    <x v="1"/>
    <x v="45"/>
    <s v="SKN-009"/>
    <x v="1"/>
    <n v="797"/>
    <n v="5"/>
    <n v="0.006273525721455458"/>
    <n v="5.71"/>
    <n v="28.55"/>
    <n v="0"/>
    <n v="0"/>
    <n v="0"/>
    <s v=""/>
    <n v="0"/>
    <n v="0"/>
    <n v="8"/>
    <s v="INR"/>
    <s v="India"/>
    <m/>
    <n v="2"/>
    <n v="-28.55"/>
    <s v="No Sales"/>
    <n v="279"/>
    <n v="106"/>
    <n v="105"/>
    <n v="0.2437275985663082"/>
  </r>
  <r>
    <d v="2026-09-11T00:00:00"/>
    <x v="6"/>
    <s v="Face Care"/>
    <s v="Enabled"/>
    <s v="AG | Salicylic Acid Face Wash"/>
    <s v="Sponsored Products"/>
    <s v="acne face wash"/>
    <x v="1"/>
    <x v="46"/>
    <s v="SKN-009"/>
    <x v="0"/>
    <n v="189"/>
    <n v="5"/>
    <n v="0.02645502645502645"/>
    <n v="5.79"/>
    <n v="28.95"/>
    <n v="0"/>
    <n v="0"/>
    <n v="0"/>
    <s v=""/>
    <n v="0"/>
    <n v="0"/>
    <n v="6"/>
    <s v="INR"/>
    <s v="India"/>
    <m/>
    <n v="2"/>
    <n v="-28.95"/>
    <s v="No Sales"/>
    <n v="279"/>
    <n v="106"/>
    <n v="105"/>
    <n v="0.2437275985663082"/>
  </r>
  <r>
    <d v="2026-09-11T00:00:00"/>
    <x v="6"/>
    <s v="Face Care"/>
    <s v="Enabled"/>
    <s v="AG | Salicylic Acid Face Wash"/>
    <s v="Sponsored Products"/>
    <s v="acne face wash"/>
    <x v="1"/>
    <x v="300"/>
    <s v="SKN-009"/>
    <x v="2"/>
    <n v="1281"/>
    <n v="11"/>
    <n v="0.008587041373926621"/>
    <n v="5.73"/>
    <n v="63.03"/>
    <n v="0"/>
    <n v="0"/>
    <n v="0"/>
    <s v=""/>
    <n v="0"/>
    <n v="0"/>
    <n v="8.5"/>
    <s v="INR"/>
    <s v="India"/>
    <m/>
    <n v="2"/>
    <n v="-63.03"/>
    <s v="No Sales"/>
    <n v="279"/>
    <n v="106"/>
    <n v="105"/>
    <n v="0.2437275985663082"/>
  </r>
  <r>
    <d v="2026-09-11T00:00:00"/>
    <x v="6"/>
    <s v="Face Care"/>
    <s v="Enabled"/>
    <s v="AG | Salicylic Acid Face Wash"/>
    <s v="Sponsored Products"/>
    <s v="salicylic acid face wash"/>
    <x v="1"/>
    <x v="323"/>
    <s v="SKN-009"/>
    <x v="2"/>
    <n v="720"/>
    <n v="4"/>
    <n v="0.005555555555555556"/>
    <n v="3.24"/>
    <n v="12.96"/>
    <n v="0"/>
    <n v="0"/>
    <n v="0"/>
    <s v=""/>
    <n v="0"/>
    <n v="0"/>
    <n v="5.5"/>
    <s v="INR"/>
    <s v="India"/>
    <m/>
    <n v="2"/>
    <n v="-12.96"/>
    <s v="No Sales"/>
    <n v="279"/>
    <n v="106"/>
    <n v="105"/>
    <n v="0.2437275985663082"/>
  </r>
  <r>
    <d v="2026-09-11T00:00:00"/>
    <x v="6"/>
    <s v="Face Care"/>
    <s v="Enabled"/>
    <s v="AG | Rose Water Toner"/>
    <s v="Sponsored Products"/>
    <s v="face toner"/>
    <x v="1"/>
    <x v="8"/>
    <s v="SKN-010"/>
    <x v="2"/>
    <n v="1514"/>
    <n v="2"/>
    <n v="0.001321003963011889"/>
    <n v="2.97"/>
    <n v="5.94"/>
    <n v="0"/>
    <n v="0"/>
    <n v="0"/>
    <s v=""/>
    <n v="0"/>
    <n v="0"/>
    <n v="4.5"/>
    <s v="INR"/>
    <s v="India"/>
    <m/>
    <n v="2"/>
    <n v="-5.94"/>
    <s v="No Sales"/>
    <n v="249"/>
    <n v="100"/>
    <n v="102"/>
    <n v="0.1887550200803213"/>
  </r>
  <r>
    <d v="2026-09-11T00:00:00"/>
    <x v="6"/>
    <s v="Face Care"/>
    <s v="Enabled"/>
    <s v="AG | Rose Water Toner"/>
    <s v="Sponsored Products"/>
    <s v="rose water toner"/>
    <x v="1"/>
    <x v="94"/>
    <s v="SKN-010"/>
    <x v="0"/>
    <n v="97"/>
    <n v="1"/>
    <n v="0.01030927835051546"/>
    <n v="5.49"/>
    <n v="5.49"/>
    <n v="0"/>
    <n v="0"/>
    <n v="0"/>
    <s v=""/>
    <n v="0"/>
    <n v="0"/>
    <n v="6.5"/>
    <s v="INR"/>
    <s v="India"/>
    <m/>
    <n v="2"/>
    <n v="-5.49"/>
    <s v="No Sales"/>
    <n v="249"/>
    <n v="100"/>
    <n v="102"/>
    <n v="0.1887550200803213"/>
  </r>
  <r>
    <d v="2026-09-11T00:00:00"/>
    <x v="6"/>
    <s v="Face Care"/>
    <s v="Enabled"/>
    <s v="AG | Rose Water Toner"/>
    <s v="Sponsored Products"/>
    <s v="face toner"/>
    <x v="1"/>
    <x v="406"/>
    <s v="SKN-010"/>
    <x v="1"/>
    <n v="103"/>
    <n v="0"/>
    <n v="0"/>
    <s v=""/>
    <n v="0"/>
    <n v="0"/>
    <n v="0"/>
    <n v="0"/>
    <s v=""/>
    <s v=""/>
    <s v=""/>
    <n v="7"/>
    <s v="INR"/>
    <s v="India"/>
    <m/>
    <n v="2"/>
    <n v="0"/>
    <s v="No Spend"/>
    <n v="249"/>
    <n v="100"/>
    <n v="102"/>
    <n v="0.1887550200803213"/>
  </r>
  <r>
    <d v="2026-09-11T00:00:00"/>
    <x v="6"/>
    <s v="Face Care"/>
    <s v="Enabled"/>
    <s v="AG | Sheet Mask"/>
    <s v="Sponsored Products"/>
    <s v="face sheet mask"/>
    <x v="1"/>
    <x v="372"/>
    <s v="SKN-014"/>
    <x v="2"/>
    <n v="514"/>
    <n v="4"/>
    <n v="0.007782101167315175"/>
    <n v="6.55"/>
    <n v="26.2"/>
    <n v="0"/>
    <n v="0"/>
    <n v="0"/>
    <s v=""/>
    <n v="0"/>
    <n v="0"/>
    <n v="10.5"/>
    <s v="INR"/>
    <s v="India"/>
    <m/>
    <n v="2"/>
    <n v="-26.2"/>
    <s v="No Sales"/>
    <n v="349"/>
    <n v="133"/>
    <n v="111"/>
    <n v="0.3008595988538682"/>
  </r>
  <r>
    <d v="2026-09-11T00:00:00"/>
    <x v="8"/>
    <s v="Body &amp; Hair"/>
    <s v="Enabled"/>
    <s v="AG | Anti Dandruff Shampoo"/>
    <s v="Sponsored Products"/>
    <s v="anti dandruff shampoo"/>
    <x v="3"/>
    <x v="392"/>
    <s v="SKN-022"/>
    <x v="1"/>
    <n v="325"/>
    <n v="1"/>
    <n v="0.003076923076923077"/>
    <n v="7.85"/>
    <n v="7.85"/>
    <n v="0"/>
    <n v="0"/>
    <n v="0"/>
    <s v=""/>
    <n v="0"/>
    <n v="0"/>
    <n v="13.5"/>
    <s v="INR"/>
    <s v="India"/>
    <m/>
    <n v="2"/>
    <n v="-7.85"/>
    <s v="No Sales"/>
    <n v="429"/>
    <n v="159"/>
    <n v="139"/>
    <n v="0.3053613053613053"/>
  </r>
  <r>
    <d v="2026-09-11T00:00:00"/>
    <x v="8"/>
    <s v="Body &amp; Hair"/>
    <s v="Enabled"/>
    <s v="AG | Anti Dandruff Shampoo"/>
    <s v="Sponsored Products"/>
    <s v="anti dandruff shampoo"/>
    <x v="3"/>
    <x v="261"/>
    <s v="SKN-022"/>
    <x v="2"/>
    <n v="185"/>
    <n v="1"/>
    <n v="0.005405405405405406"/>
    <n v="6.28"/>
    <n v="6.28"/>
    <n v="0"/>
    <n v="0"/>
    <n v="0"/>
    <s v=""/>
    <n v="0"/>
    <n v="0"/>
    <n v="10"/>
    <s v="INR"/>
    <s v="India"/>
    <m/>
    <n v="2"/>
    <n v="-6.28"/>
    <s v="No Sales"/>
    <n v="429"/>
    <n v="159"/>
    <n v="139"/>
    <n v="0.3053613053613053"/>
  </r>
  <r>
    <d v="2026-09-11T00:00:00"/>
    <x v="8"/>
    <s v="Body &amp; Hair"/>
    <s v="Enabled"/>
    <s v="AG | Anti Dandruff Shampoo"/>
    <s v="Sponsored Products"/>
    <s v="anti dandruff shampoo"/>
    <x v="3"/>
    <x v="243"/>
    <s v="SKN-022"/>
    <x v="0"/>
    <n v="384"/>
    <n v="1"/>
    <n v="0.002604166666666667"/>
    <n v="11"/>
    <n v="11"/>
    <n v="0"/>
    <n v="0"/>
    <n v="0"/>
    <s v=""/>
    <n v="0"/>
    <n v="0"/>
    <n v="11"/>
    <s v="INR"/>
    <s v="India"/>
    <m/>
    <n v="2"/>
    <n v="-11"/>
    <s v="No Sales"/>
    <n v="429"/>
    <n v="159"/>
    <n v="139"/>
    <n v="0.3053613053613053"/>
  </r>
  <r>
    <d v="2026-09-11T00:00:00"/>
    <x v="8"/>
    <s v="Body &amp; Hair"/>
    <s v="Enabled"/>
    <s v="AG | Hair Serum"/>
    <s v="Sponsored Products"/>
    <s v="hair serum for frizzy hair"/>
    <x v="3"/>
    <x v="407"/>
    <s v="SKN-023"/>
    <x v="1"/>
    <n v="514"/>
    <n v="2"/>
    <n v="0.003891050583657588"/>
    <n v="11.05"/>
    <n v="22.1"/>
    <n v="0"/>
    <n v="0"/>
    <n v="0"/>
    <s v=""/>
    <n v="0"/>
    <n v="0"/>
    <n v="18.5"/>
    <s v="INR"/>
    <s v="India"/>
    <m/>
    <n v="2"/>
    <n v="-22.1"/>
    <s v="No Sales"/>
    <n v="549"/>
    <n v="198"/>
    <n v="139"/>
    <n v="0.3861566484517304"/>
  </r>
  <r>
    <d v="2026-09-11T00:00:00"/>
    <x v="9"/>
    <s v="Body &amp; Hair"/>
    <s v="Enabled"/>
    <s v="AG | Body Lotion"/>
    <s v="Sponsored Products"/>
    <s v="body lotion for dry skin"/>
    <x v="2"/>
    <x v="11"/>
    <s v="SKN-017"/>
    <x v="1"/>
    <n v="720"/>
    <n v="7"/>
    <n v="0.009722222222222222"/>
    <n v="11.86"/>
    <n v="83.02"/>
    <n v="449"/>
    <n v="1"/>
    <n v="1"/>
    <n v="0.1848997772828508"/>
    <n v="5.408335340881716"/>
    <n v="0.1428571428571428"/>
    <n v="15"/>
    <s v="INR"/>
    <s v="India"/>
    <m/>
    <n v="2"/>
    <n v="59.98"/>
    <s v="Profitable"/>
    <n v="449"/>
    <n v="166"/>
    <n v="140"/>
    <n v="0.3184855233853007"/>
  </r>
  <r>
    <d v="2026-09-11T00:00:00"/>
    <x v="9"/>
    <s v="Body &amp; Hair"/>
    <s v="Enabled"/>
    <s v="AG | Body Wash"/>
    <s v="Sponsored Products"/>
    <s v="shower gel"/>
    <x v="2"/>
    <x v="64"/>
    <s v="SKN-018"/>
    <x v="0"/>
    <n v="1217"/>
    <n v="19"/>
    <n v="0.01561216105176664"/>
    <n v="11.91"/>
    <n v="226.29"/>
    <n v="698"/>
    <n v="1"/>
    <n v="2"/>
    <n v="0.3241977077363897"/>
    <n v="3.084537540324363"/>
    <n v="0.05263157894736842"/>
    <n v="13"/>
    <s v="INR"/>
    <s v="India"/>
    <m/>
    <n v="2"/>
    <n v="-36.28999999999999"/>
    <s v="Losing"/>
    <n v="349"/>
    <n v="133"/>
    <n v="121"/>
    <n v="0.2722063037249284"/>
  </r>
  <r>
    <d v="2026-09-11T00:00:00"/>
    <x v="9"/>
    <s v="Body &amp; Hair"/>
    <s v="Enabled"/>
    <s v="AG | Foot Cream"/>
    <s v="Sponsored Products"/>
    <s v="cracked heel cream"/>
    <x v="2"/>
    <x v="65"/>
    <s v="SKN-019"/>
    <x v="2"/>
    <n v="845"/>
    <n v="4"/>
    <n v="0.004733727810650888"/>
    <n v="6.78"/>
    <n v="27.12"/>
    <n v="0"/>
    <n v="0"/>
    <n v="0"/>
    <s v=""/>
    <n v="0"/>
    <n v="0"/>
    <n v="8"/>
    <s v="INR"/>
    <s v="India"/>
    <m/>
    <n v="2"/>
    <n v="-27.12"/>
    <s v="No Sales"/>
    <n v="299"/>
    <n v="111"/>
    <n v="107"/>
    <n v="0.2709030100334448"/>
  </r>
  <r>
    <d v="2026-09-11T00:00:00"/>
    <x v="9"/>
    <s v="Body &amp; Hair"/>
    <s v="Enabled"/>
    <s v="AG | Foot Cream"/>
    <s v="Sponsored Products"/>
    <s v="foot cream with aloe vera"/>
    <x v="2"/>
    <x v="306"/>
    <s v="SKN-019"/>
    <x v="2"/>
    <n v="539"/>
    <n v="2"/>
    <n v="0.003710575139146568"/>
    <n v="9.73"/>
    <n v="19.46"/>
    <n v="0"/>
    <n v="0"/>
    <n v="0"/>
    <s v=""/>
    <n v="0"/>
    <n v="0"/>
    <n v="12"/>
    <s v="INR"/>
    <s v="India"/>
    <m/>
    <n v="2"/>
    <n v="-19.46"/>
    <s v="No Sales"/>
    <n v="299"/>
    <n v="111"/>
    <n v="107"/>
    <n v="0.2709030100334448"/>
  </r>
  <r>
    <d v="2026-09-11T00:00:00"/>
    <x v="9"/>
    <s v="Body &amp; Hair"/>
    <s v="Enabled"/>
    <s v="AG | Foot Cream"/>
    <s v="Sponsored Products"/>
    <s v="foot cream for kids"/>
    <x v="2"/>
    <x v="66"/>
    <s v="SKN-019"/>
    <x v="0"/>
    <n v="294"/>
    <n v="3"/>
    <n v="0.01020408163265306"/>
    <n v="8"/>
    <n v="24"/>
    <n v="0"/>
    <n v="0"/>
    <n v="0"/>
    <s v=""/>
    <n v="0"/>
    <n v="0"/>
    <n v="8"/>
    <s v="INR"/>
    <s v="India"/>
    <m/>
    <n v="2"/>
    <n v="-24"/>
    <s v="No Sales"/>
    <n v="299"/>
    <n v="111"/>
    <n v="107"/>
    <n v="0.2709030100334448"/>
  </r>
  <r>
    <d v="2026-09-11T00:00:00"/>
    <x v="9"/>
    <s v="Body &amp; Hair"/>
    <s v="Enabled"/>
    <s v="AG | Foot Cream"/>
    <s v="Sponsored Products"/>
    <s v="foot cream"/>
    <x v="2"/>
    <x v="190"/>
    <s v="SKN-019"/>
    <x v="1"/>
    <n v="762"/>
    <n v="3"/>
    <n v="0.003937007874015748"/>
    <n v="6.640000000000001"/>
    <n v="19.92"/>
    <n v="598"/>
    <n v="2"/>
    <n v="2"/>
    <n v="0.03331103678929766"/>
    <n v="30.02008032128514"/>
    <n v="0.6666666666666666"/>
    <n v="11"/>
    <s v="INR"/>
    <s v="India"/>
    <m/>
    <n v="2"/>
    <n v="142.08"/>
    <s v="Profitable"/>
    <n v="299"/>
    <n v="111"/>
    <n v="107"/>
    <n v="0.2709030100334448"/>
  </r>
  <r>
    <d v="2026-09-11T00:00:00"/>
    <x v="9"/>
    <s v="Body &amp; Hair"/>
    <s v="Enabled"/>
    <s v="AG | Foot Cream"/>
    <s v="Sponsored Products"/>
    <s v="cracked heel cream pack of 2"/>
    <x v="2"/>
    <x v="375"/>
    <s v="SKN-019"/>
    <x v="2"/>
    <n v="461"/>
    <n v="3"/>
    <n v="0.006507592190889371"/>
    <n v="5.52"/>
    <n v="16.56"/>
    <n v="0"/>
    <n v="0"/>
    <n v="0"/>
    <s v=""/>
    <n v="0"/>
    <n v="0"/>
    <n v="9"/>
    <s v="INR"/>
    <s v="India"/>
    <m/>
    <n v="2"/>
    <n v="-16.56"/>
    <s v="No Sales"/>
    <n v="299"/>
    <n v="111"/>
    <n v="107"/>
    <n v="0.2709030100334448"/>
  </r>
  <r>
    <d v="2026-09-15T00:00:00"/>
    <x v="12"/>
    <s v="Face Care"/>
    <s v="Enabled"/>
    <s v="AG | Hyaluronic Acid Serum"/>
    <s v="Sponsored Products"/>
    <s v="hyaluronic acid serum for dry skin"/>
    <x v="2"/>
    <x v="28"/>
    <s v="SKN-003"/>
    <x v="2"/>
    <n v="229"/>
    <n v="0"/>
    <n v="0"/>
    <s v=""/>
    <n v="0"/>
    <n v="0"/>
    <n v="0"/>
    <n v="0"/>
    <s v=""/>
    <s v=""/>
    <s v=""/>
    <n v="24"/>
    <s v="INR"/>
    <s v="India"/>
    <m/>
    <n v="3"/>
    <n v="0"/>
    <s v="No Spend"/>
    <n v="649"/>
    <n v="234"/>
    <n v="148"/>
    <n v="0.4114021571648691"/>
  </r>
  <r>
    <d v="2026-09-11T00:00:00"/>
    <x v="9"/>
    <s v="Body &amp; Hair"/>
    <s v="Enabled"/>
    <s v="AG | Foot Cream"/>
    <s v="Sponsored Products"/>
    <s v="organic foot cream"/>
    <x v="2"/>
    <x v="189"/>
    <s v="SKN-019"/>
    <x v="0"/>
    <n v="299"/>
    <n v="0"/>
    <n v="0"/>
    <s v=""/>
    <n v="0"/>
    <n v="0"/>
    <n v="0"/>
    <n v="0"/>
    <s v=""/>
    <s v=""/>
    <s v=""/>
    <n v="8.5"/>
    <s v="INR"/>
    <s v="India"/>
    <m/>
    <n v="2"/>
    <n v="0"/>
    <s v="No Spend"/>
    <n v="299"/>
    <n v="111"/>
    <n v="107"/>
    <n v="0.2709030100334448"/>
  </r>
  <r>
    <d v="2026-09-11T00:00:00"/>
    <x v="9"/>
    <s v="Body &amp; Hair"/>
    <s v="Enabled"/>
    <s v="AG | Hand Cream"/>
    <s v="Sponsored Products"/>
    <s v="hand cream"/>
    <x v="2"/>
    <x v="67"/>
    <s v="SKN-020"/>
    <x v="0"/>
    <n v="1266"/>
    <n v="21"/>
    <n v="0.01658767772511848"/>
    <n v="7.989999999999999"/>
    <n v="167.79"/>
    <n v="747"/>
    <n v="3"/>
    <n v="3"/>
    <n v="0.2246184738955823"/>
    <n v="4.4519935633828"/>
    <n v="0.1428571428571428"/>
    <n v="9.5"/>
    <s v="INR"/>
    <s v="India"/>
    <m/>
    <n v="2"/>
    <n v="18.21000000000001"/>
    <s v="Profitable"/>
    <n v="249"/>
    <n v="95"/>
    <n v="92"/>
    <n v="0.248995983935743"/>
  </r>
  <r>
    <d v="2026-09-11T00:00:00"/>
    <x v="10"/>
    <s v="Face Care"/>
    <s v="Enabled"/>
    <s v="AG | Vitamin C Serum"/>
    <s v="Sponsored Products"/>
    <s v="asin=b0zayj4jvj"/>
    <x v="4"/>
    <x v="408"/>
    <s v="SKN-001"/>
    <x v="0"/>
    <n v="317"/>
    <n v="4"/>
    <n v="0.01261829652996845"/>
    <n v="14.5"/>
    <n v="58"/>
    <n v="599"/>
    <n v="1"/>
    <n v="1"/>
    <n v="0.09682804674457429"/>
    <n v="10.32758620689655"/>
    <n v="0.25"/>
    <n v="17"/>
    <s v="INR"/>
    <s v="India"/>
    <m/>
    <n v="2"/>
    <n v="181"/>
    <s v="Profitable"/>
    <n v="599"/>
    <n v="216"/>
    <n v="144"/>
    <n v="0.3989983305509182"/>
  </r>
  <r>
    <d v="2026-09-11T00:00:00"/>
    <x v="10"/>
    <s v="Face Care"/>
    <s v="Enabled"/>
    <s v="AG | Vitamin C Serum"/>
    <s v="Sponsored Products"/>
    <s v="asin=b0vjgkof8u"/>
    <x v="4"/>
    <x v="409"/>
    <s v="SKN-001"/>
    <x v="1"/>
    <n v="353"/>
    <n v="3"/>
    <n v="0.0084985835694051"/>
    <n v="6.890000000000001"/>
    <n v="20.67"/>
    <n v="0"/>
    <n v="0"/>
    <n v="0"/>
    <s v=""/>
    <n v="0"/>
    <n v="0"/>
    <n v="11.5"/>
    <s v="INR"/>
    <s v="India"/>
    <m/>
    <n v="2"/>
    <n v="-20.67"/>
    <s v="No Sales"/>
    <n v="599"/>
    <n v="216"/>
    <n v="144"/>
    <n v="0.3989983305509182"/>
  </r>
  <r>
    <d v="2026-09-11T00:00:00"/>
    <x v="10"/>
    <s v="Face Care"/>
    <s v="Enabled"/>
    <s v="AG | Sunscreen Spf 50"/>
    <s v="Sponsored Products"/>
    <s v="asin=b0kz0mqav8"/>
    <x v="4"/>
    <x v="75"/>
    <s v="SKN-006"/>
    <x v="1"/>
    <n v="1609"/>
    <n v="6"/>
    <n v="0.003729024238657551"/>
    <n v="4.87"/>
    <n v="29.22"/>
    <n v="0"/>
    <n v="0"/>
    <n v="0"/>
    <s v=""/>
    <n v="0"/>
    <n v="0"/>
    <n v="7.5"/>
    <s v="INR"/>
    <s v="India"/>
    <m/>
    <n v="2"/>
    <n v="-29.22"/>
    <s v="No Sales"/>
    <n v="449"/>
    <n v="162"/>
    <n v="130"/>
    <n v="0.3496659242761693"/>
  </r>
  <r>
    <d v="2026-09-11T00:00:00"/>
    <x v="10"/>
    <s v="Face Care"/>
    <s v="Enabled"/>
    <s v="AG | Sunscreen Spf 50"/>
    <s v="Sponsored Products"/>
    <s v="asin=b0b74umgnh"/>
    <x v="4"/>
    <x v="280"/>
    <s v="SKN-006"/>
    <x v="1"/>
    <n v="225"/>
    <n v="2"/>
    <n v="0.008888888888888889"/>
    <n v="4.72"/>
    <n v="9.44"/>
    <n v="0"/>
    <n v="0"/>
    <n v="0"/>
    <s v=""/>
    <n v="0"/>
    <n v="0"/>
    <n v="8"/>
    <s v="INR"/>
    <s v="India"/>
    <m/>
    <n v="2"/>
    <n v="-9.44"/>
    <s v="No Sales"/>
    <n v="449"/>
    <n v="162"/>
    <n v="130"/>
    <n v="0.3496659242761693"/>
  </r>
  <r>
    <d v="2026-09-11T00:00:00"/>
    <x v="10"/>
    <s v="Face Care"/>
    <s v="Enabled"/>
    <s v="AG | Sunscreen Spf 50"/>
    <s v="Sponsored Products"/>
    <s v="asin=b0ohusr4i6"/>
    <x v="4"/>
    <x v="410"/>
    <s v="SKN-006"/>
    <x v="1"/>
    <n v="657"/>
    <n v="4"/>
    <n v="0.0060882800608828"/>
    <n v="7.19"/>
    <n v="28.76"/>
    <n v="0"/>
    <n v="0"/>
    <n v="0"/>
    <s v=""/>
    <n v="0"/>
    <n v="0"/>
    <n v="12"/>
    <s v="INR"/>
    <s v="India"/>
    <s v="festive offer live"/>
    <n v="2"/>
    <n v="-28.76"/>
    <s v="No Sales"/>
    <n v="449"/>
    <n v="162"/>
    <n v="130"/>
    <n v="0.3496659242761693"/>
  </r>
  <r>
    <d v="2026-09-11T00:00:00"/>
    <x v="10"/>
    <s v="Face Care"/>
    <s v="Enabled"/>
    <s v="AG | Face Wash"/>
    <s v="Sponsored Products"/>
    <s v="asin=b0xz2dflwa"/>
    <x v="4"/>
    <x v="411"/>
    <s v="SKN-008"/>
    <x v="1"/>
    <n v="273"/>
    <n v="3"/>
    <n v="0.01098901098901099"/>
    <n v="4.82"/>
    <n v="14.46"/>
    <n v="0"/>
    <n v="0"/>
    <n v="0"/>
    <s v=""/>
    <n v="0"/>
    <n v="0"/>
    <n v="8.5"/>
    <s v="INR"/>
    <s v="India"/>
    <m/>
    <n v="2"/>
    <n v="-14.46"/>
    <s v="No Sales"/>
    <n v="299"/>
    <n v="114"/>
    <n v="107"/>
    <n v="0.2608695652173913"/>
  </r>
  <r>
    <d v="2026-09-11T00:00:00"/>
    <x v="10"/>
    <s v="Face Care"/>
    <s v="Enabled"/>
    <s v="AG | Face Wash"/>
    <s v="Sponsored Products"/>
    <s v="asin=b0wezftacn"/>
    <x v="4"/>
    <x v="81"/>
    <s v="SKN-008"/>
    <x v="1"/>
    <n v="600"/>
    <n v="2"/>
    <n v="0.003333333333333334"/>
    <n v="5.26"/>
    <n v="10.52"/>
    <n v="0"/>
    <n v="0"/>
    <n v="0"/>
    <s v=""/>
    <n v="0"/>
    <n v="0"/>
    <n v="8.5"/>
    <s v="INR"/>
    <s v="India"/>
    <m/>
    <n v="2"/>
    <n v="-10.52"/>
    <s v="No Sales"/>
    <n v="299"/>
    <n v="114"/>
    <n v="107"/>
    <n v="0.2608695652173913"/>
  </r>
  <r>
    <d v="2026-09-11T00:00:00"/>
    <x v="10"/>
    <s v="Face Care"/>
    <s v="Enabled"/>
    <s v="AG | Face Wash"/>
    <s v="Sponsored Products"/>
    <s v="asin=b0kpjx3wru"/>
    <x v="4"/>
    <x v="80"/>
    <s v="SKN-008"/>
    <x v="1"/>
    <n v="414"/>
    <n v="2"/>
    <n v="0.004830917874396135"/>
    <n v="4.79"/>
    <n v="9.58"/>
    <n v="0"/>
    <n v="0"/>
    <n v="0"/>
    <s v=""/>
    <n v="0"/>
    <n v="0"/>
    <n v="6.5"/>
    <s v="INR"/>
    <s v="India"/>
    <m/>
    <n v="2"/>
    <n v="-9.58"/>
    <s v="No Sales"/>
    <n v="299"/>
    <n v="114"/>
    <n v="107"/>
    <n v="0.2608695652173913"/>
  </r>
  <r>
    <d v="2026-09-11T00:00:00"/>
    <x v="11"/>
    <s v="Face Care"/>
    <s v="Enabled"/>
    <s v="AG | Under Eye Cream"/>
    <s v="Sponsored Products"/>
    <s v="under eye cream"/>
    <x v="2"/>
    <x v="84"/>
    <s v="SKN-011"/>
    <x v="1"/>
    <n v="940"/>
    <n v="3"/>
    <n v="0.003191489361702127"/>
    <n v="8.68"/>
    <n v="26.04"/>
    <n v="0"/>
    <n v="0"/>
    <n v="0"/>
    <s v=""/>
    <n v="0"/>
    <n v="0"/>
    <n v="11.5"/>
    <s v="INR"/>
    <s v="India"/>
    <m/>
    <n v="2"/>
    <n v="-26.04"/>
    <s v="No Sales"/>
    <n v="499"/>
    <n v="180"/>
    <n v="125"/>
    <n v="0.3887775551102204"/>
  </r>
  <r>
    <d v="2026-09-11T00:00:00"/>
    <x v="11"/>
    <s v="Face Care"/>
    <s v="Enabled"/>
    <s v="AG | Lip Balm"/>
    <s v="Sponsored Products"/>
    <s v="lip balm spf"/>
    <x v="2"/>
    <x v="333"/>
    <s v="SKN-015"/>
    <x v="0"/>
    <n v="430"/>
    <n v="7"/>
    <n v="0.01627906976744186"/>
    <n v="7.5"/>
    <n v="52.5"/>
    <n v="398"/>
    <n v="2"/>
    <n v="2"/>
    <n v="0.1319095477386935"/>
    <n v="7.580952380952381"/>
    <n v="0.2857142857142857"/>
    <n v="7.5"/>
    <s v="INR"/>
    <s v="India"/>
    <m/>
    <n v="2"/>
    <n v="17.5"/>
    <s v="Profitable"/>
    <n v="199"/>
    <n v="76"/>
    <n v="88"/>
    <n v="0.1758793969849246"/>
  </r>
  <r>
    <d v="2026-09-11T00:00:00"/>
    <x v="11"/>
    <s v="Face Care"/>
    <s v="Enabled"/>
    <s v="AG | Lip Balm"/>
    <s v="Sponsored Products"/>
    <s v="lip balm"/>
    <x v="2"/>
    <x v="85"/>
    <s v="SKN-015"/>
    <x v="0"/>
    <n v="590"/>
    <n v="6"/>
    <n v="0.01016949152542373"/>
    <n v="5.06"/>
    <n v="30.36"/>
    <n v="398"/>
    <n v="2"/>
    <n v="2"/>
    <n v="0.07628140703517587"/>
    <n v="13.10935441370224"/>
    <n v="0.3333333333333333"/>
    <n v="6"/>
    <s v="INR"/>
    <s v="India"/>
    <m/>
    <n v="2"/>
    <n v="39.64"/>
    <s v="Profitable"/>
    <n v="199"/>
    <n v="76"/>
    <n v="88"/>
    <n v="0.1758793969849246"/>
  </r>
  <r>
    <d v="2026-09-11T00:00:00"/>
    <x v="11"/>
    <s v="Face Care"/>
    <s v="Enabled"/>
    <s v="AG | Lip Balm"/>
    <s v="Sponsored Products"/>
    <s v="tinted lip balm overnight"/>
    <x v="2"/>
    <x v="144"/>
    <s v="SKN-015"/>
    <x v="1"/>
    <n v="504"/>
    <n v="6"/>
    <n v="0.0119047619047619"/>
    <n v="3.33"/>
    <n v="19.98"/>
    <n v="0"/>
    <n v="0"/>
    <n v="0"/>
    <s v=""/>
    <n v="0"/>
    <n v="0"/>
    <n v="5.5"/>
    <s v="INR"/>
    <s v="India"/>
    <m/>
    <n v="2"/>
    <n v="-19.98"/>
    <s v="No Sales"/>
    <n v="199"/>
    <n v="76"/>
    <n v="88"/>
    <n v="0.1758793969849246"/>
  </r>
  <r>
    <d v="2026-09-11T00:00:00"/>
    <x v="11"/>
    <s v="Face Care"/>
    <s v="Enabled"/>
    <s v="AG | Lip Balm"/>
    <s v="Sponsored Products"/>
    <s v="natural lip balm spf"/>
    <x v="2"/>
    <x v="194"/>
    <s v="SKN-015"/>
    <x v="2"/>
    <n v="741"/>
    <n v="3"/>
    <n v="0.004048582995951417"/>
    <n v="4.62"/>
    <n v="13.86"/>
    <n v="0"/>
    <n v="0"/>
    <n v="0"/>
    <s v=""/>
    <n v="0"/>
    <n v="0"/>
    <n v="6"/>
    <s v="INR"/>
    <s v="India"/>
    <m/>
    <n v="2"/>
    <n v="-13.86"/>
    <s v="No Sales"/>
    <n v="199"/>
    <n v="76"/>
    <n v="88"/>
    <n v="0.1758793969849246"/>
  </r>
  <r>
    <d v="2026-09-11T00:00:00"/>
    <x v="11"/>
    <s v="Face Care"/>
    <s v="Enabled"/>
    <s v="AG | Lip Balm"/>
    <s v="Sponsored Products"/>
    <s v="lip balm with shea butter"/>
    <x v="2"/>
    <x v="145"/>
    <s v="SKN-015"/>
    <x v="1"/>
    <n v="936"/>
    <n v="8"/>
    <n v="0.008547008547008548"/>
    <n v="3.43"/>
    <n v="27.44"/>
    <n v="199"/>
    <n v="1"/>
    <n v="1"/>
    <n v="0.1378894472361809"/>
    <n v="7.252186588921282"/>
    <n v="0.125"/>
    <n v="5"/>
    <s v="INR"/>
    <s v="India"/>
    <m/>
    <n v="2"/>
    <n v="7.559999999999999"/>
    <s v="Profitable"/>
    <n v="199"/>
    <n v="76"/>
    <n v="88"/>
    <n v="0.1758793969849246"/>
  </r>
  <r>
    <d v="2026-09-11T00:00:00"/>
    <x v="11"/>
    <s v="Face Care"/>
    <s v="Enabled"/>
    <s v="AG | Lip Sleeping Mask"/>
    <s v="Sponsored Products"/>
    <s v="lip mask overnight"/>
    <x v="2"/>
    <x v="88"/>
    <s v="SKN-016"/>
    <x v="1"/>
    <n v="1017"/>
    <n v="3"/>
    <n v="0.002949852507374631"/>
    <n v="9.31"/>
    <n v="27.93"/>
    <n v="598"/>
    <n v="1"/>
    <n v="2"/>
    <n v="0.0467056856187291"/>
    <n v="21.41066953097028"/>
    <n v="0.3333333333333333"/>
    <n v="12"/>
    <s v="INR"/>
    <s v="India"/>
    <m/>
    <n v="2"/>
    <n v="148.07"/>
    <s v="Profitable"/>
    <n v="299"/>
    <n v="114"/>
    <n v="97"/>
    <n v="0.294314381270903"/>
  </r>
  <r>
    <d v="2026-09-11T00:00:00"/>
    <x v="11"/>
    <s v="Face Care"/>
    <s v="Enabled"/>
    <s v="AG | Lip Sleeping Mask"/>
    <s v="Sponsored Products"/>
    <s v="lip mask overnight for women"/>
    <x v="2"/>
    <x v="149"/>
    <s v="SKN-016"/>
    <x v="2"/>
    <n v="515"/>
    <n v="2"/>
    <n v="0.003883495145631068"/>
    <n v="9.029999999999999"/>
    <n v="18.06"/>
    <n v="0"/>
    <n v="0"/>
    <n v="0"/>
    <s v=""/>
    <n v="0"/>
    <n v="0"/>
    <n v="12"/>
    <s v="INR"/>
    <s v="India"/>
    <m/>
    <n v="2"/>
    <n v="-18.06"/>
    <s v="No Sales"/>
    <n v="299"/>
    <n v="114"/>
    <n v="97"/>
    <n v="0.294314381270903"/>
  </r>
  <r>
    <d v="2026-09-11T00:00:00"/>
    <x v="2"/>
    <s v="Face Care"/>
    <s v="Paused"/>
    <s v="AG | Clay Face Mask"/>
    <s v="Sponsored Products"/>
    <s v="multani mitti face pack"/>
    <x v="1"/>
    <x v="284"/>
    <s v="SKN-012"/>
    <x v="0"/>
    <n v="158"/>
    <n v="4"/>
    <n v="0.02531645569620253"/>
    <n v="12"/>
    <n v="48"/>
    <n v="379"/>
    <n v="1"/>
    <n v="1"/>
    <n v="0.1266490765171504"/>
    <n v="7.895833333333333"/>
    <n v="0.25"/>
    <n v="12"/>
    <s v="INR"/>
    <s v="India"/>
    <m/>
    <n v="2"/>
    <n v="77"/>
    <s v="Profitable"/>
    <n v="379"/>
    <n v="140"/>
    <n v="114"/>
    <n v="0.3298153034300791"/>
  </r>
  <r>
    <d v="2026-09-11T00:00:00"/>
    <x v="2"/>
    <s v="Face Care"/>
    <s v="Paused"/>
    <s v="AG | Clay Face Mask"/>
    <s v="Sponsored Products"/>
    <s v="multani mitti face pack"/>
    <x v="1"/>
    <x v="9"/>
    <s v="SKN-012"/>
    <x v="0"/>
    <n v="470"/>
    <n v="5"/>
    <n v="0.01063829787234043"/>
    <n v="6.07"/>
    <n v="30.35"/>
    <n v="0"/>
    <n v="0"/>
    <n v="0"/>
    <s v=""/>
    <n v="0"/>
    <n v="0"/>
    <n v="7.5"/>
    <s v="INR"/>
    <s v="India"/>
    <m/>
    <n v="2"/>
    <n v="-30.35"/>
    <s v="No Sales"/>
    <n v="379"/>
    <n v="140"/>
    <n v="114"/>
    <n v="0.3298153034300791"/>
  </r>
  <r>
    <d v="2026-09-11T00:00:00"/>
    <x v="7"/>
    <s v="Brand"/>
    <s v="Enabled"/>
    <s v="AG | Vitamin C Serum"/>
    <s v="Sponsored Products"/>
    <s v="auralis vitamin c serum"/>
    <x v="2"/>
    <x v="97"/>
    <s v="SKN-001"/>
    <x v="1"/>
    <n v="359"/>
    <n v="4"/>
    <n v="0.01114206128133705"/>
    <n v="6.04"/>
    <n v="24.16"/>
    <n v="0"/>
    <n v="0"/>
    <n v="0"/>
    <s v=""/>
    <n v="0"/>
    <n v="0"/>
    <n v="9"/>
    <s v="INR"/>
    <s v="India"/>
    <m/>
    <n v="2"/>
    <n v="-24.16"/>
    <s v="No Sales"/>
    <n v="599"/>
    <n v="216"/>
    <n v="144"/>
    <n v="0.3989983305509182"/>
  </r>
  <r>
    <d v="2026-09-11T00:00:00"/>
    <x v="7"/>
    <s v="Brand"/>
    <s v="Enabled"/>
    <s v="AG | Vitamin C Serum"/>
    <s v="Sponsored Products"/>
    <s v="auralis naturals"/>
    <x v="2"/>
    <x v="100"/>
    <s v="SKN-001"/>
    <x v="2"/>
    <n v="247"/>
    <n v="4"/>
    <n v="0.01619433198380567"/>
    <n v="7.04"/>
    <n v="28.16"/>
    <n v="599"/>
    <n v="1"/>
    <n v="1"/>
    <n v="0.04701168614357262"/>
    <n v="21.27130681818182"/>
    <n v="0.25"/>
    <n v="8.5"/>
    <s v="INR"/>
    <s v="India"/>
    <m/>
    <n v="2"/>
    <n v="210.84"/>
    <s v="Profitable"/>
    <n v="599"/>
    <n v="216"/>
    <n v="144"/>
    <n v="0.3989983305509182"/>
  </r>
  <r>
    <d v="2026-09-11T00:00:00"/>
    <x v="7"/>
    <s v="Brand"/>
    <s v="Enabled"/>
    <s v="AG | Vitamin C Serum"/>
    <s v="Sponsored Products"/>
    <s v="auralis vit c face serum"/>
    <x v="2"/>
    <x v="96"/>
    <s v="SKN-001"/>
    <x v="2"/>
    <n v="560"/>
    <n v="24"/>
    <n v="0.04285714285714286"/>
    <n v="3.68"/>
    <n v="88.31999999999999"/>
    <n v="1797"/>
    <n v="3"/>
    <n v="3"/>
    <n v="0.04914858096828047"/>
    <n v="20.34646739130435"/>
    <n v="0.125"/>
    <n v="6.5"/>
    <s v="INR"/>
    <s v="India"/>
    <m/>
    <n v="2"/>
    <n v="628.6800000000001"/>
    <s v="Profitable"/>
    <n v="599"/>
    <n v="216"/>
    <n v="144"/>
    <n v="0.3989983305509182"/>
  </r>
  <r>
    <d v="2026-09-11T00:00:00"/>
    <x v="7"/>
    <s v="Brand"/>
    <s v="Enabled"/>
    <s v="AG | Vitamin C Serum"/>
    <s v="Sponsored Products"/>
    <s v="auralis face serum vitamin c"/>
    <x v="2"/>
    <x v="47"/>
    <s v="SKN-001"/>
    <x v="2"/>
    <n v="707"/>
    <n v="21"/>
    <n v="0.0297029702970297"/>
    <n v="6.470000000000001"/>
    <n v="135.87"/>
    <n v="1797"/>
    <n v="2"/>
    <n v="3"/>
    <n v="0.0756093489148581"/>
    <n v="13.22587767719143"/>
    <n v="0.09523809523809523"/>
    <n v="8"/>
    <s v="INR"/>
    <s v="India"/>
    <m/>
    <n v="2"/>
    <n v="581.13"/>
    <s v="Profitable"/>
    <n v="599"/>
    <n v="216"/>
    <n v="144"/>
    <n v="0.3989983305509182"/>
  </r>
  <r>
    <d v="2026-09-11T00:00:00"/>
    <x v="7"/>
    <s v="Brand"/>
    <s v="Enabled"/>
    <s v="AG | Vitamin C Serum"/>
    <s v="Sponsored Products"/>
    <s v="auralis face serum"/>
    <x v="2"/>
    <x v="95"/>
    <s v="SKN-001"/>
    <x v="1"/>
    <n v="88"/>
    <n v="0"/>
    <n v="0"/>
    <s v=""/>
    <n v="0"/>
    <n v="0"/>
    <n v="0"/>
    <n v="0"/>
    <s v=""/>
    <s v=""/>
    <s v=""/>
    <n v="7.5"/>
    <s v="INR"/>
    <s v="India"/>
    <m/>
    <n v="2"/>
    <n v="0"/>
    <s v="No Spend"/>
    <n v="599"/>
    <n v="216"/>
    <n v="144"/>
    <n v="0.3989983305509182"/>
  </r>
  <r>
    <d v="2026-09-11T00:00:00"/>
    <x v="7"/>
    <s v="Brand"/>
    <s v="Enabled"/>
    <s v="AG | Sunscreen Spf 50"/>
    <s v="Sponsored Products"/>
    <s v="auralis naturals sunscreen spf 50"/>
    <x v="2"/>
    <x v="153"/>
    <s v="SKN-006"/>
    <x v="0"/>
    <n v="161"/>
    <n v="6"/>
    <n v="0.03726708074534162"/>
    <n v="5.23"/>
    <n v="31.38"/>
    <n v="898"/>
    <n v="2"/>
    <n v="2"/>
    <n v="0.03494432071269488"/>
    <n v="28.61695347355003"/>
    <n v="0.3333333333333333"/>
    <n v="6"/>
    <s v="INR"/>
    <s v="India"/>
    <m/>
    <n v="2"/>
    <n v="282.62"/>
    <s v="Profitable"/>
    <n v="449"/>
    <n v="162"/>
    <n v="130"/>
    <n v="0.3496659242761693"/>
  </r>
  <r>
    <d v="2026-09-13T00:00:00"/>
    <x v="1"/>
    <s v="Body &amp; Hair"/>
    <s v="Enabled"/>
    <s v="AG | Body Lotion"/>
    <s v="Sponsored Products"/>
    <s v="close-match"/>
    <x v="0"/>
    <x v="412"/>
    <s v="SKN-017"/>
    <x v="1"/>
    <n v="232"/>
    <n v="6"/>
    <n v="0.02586206896551724"/>
    <n v="0"/>
    <n v="0"/>
    <n v="0"/>
    <n v="0"/>
    <n v="0"/>
    <s v=""/>
    <s v=""/>
    <n v="0"/>
    <n v="11"/>
    <s v="INR"/>
    <s v="India"/>
    <m/>
    <n v="2"/>
    <n v="0"/>
    <s v="No Spend"/>
    <n v="449"/>
    <n v="166"/>
    <n v="140"/>
    <n v="0.3184855233853007"/>
  </r>
  <r>
    <d v="2026-09-11T00:00:00"/>
    <x v="7"/>
    <s v="Brand"/>
    <s v="Enabled"/>
    <s v="AG | Kumkumadi Oil"/>
    <s v="Sponsored Products"/>
    <s v="auralis naturals"/>
    <x v="2"/>
    <x v="100"/>
    <s v="SKN-024"/>
    <x v="0"/>
    <n v="96"/>
    <n v="5"/>
    <n v="0.05208333333333334"/>
    <n v="13.21"/>
    <n v="66.05"/>
    <n v="0"/>
    <n v="0"/>
    <n v="0"/>
    <s v=""/>
    <n v="0"/>
    <n v="0"/>
    <n v="15"/>
    <s v="INR"/>
    <s v="India"/>
    <m/>
    <n v="2"/>
    <s v=""/>
    <s v="Cost missing"/>
    <s v=""/>
    <s v=""/>
    <s v=""/>
    <s v=""/>
  </r>
  <r>
    <d v="2026-09-11T00:00:00"/>
    <x v="7"/>
    <s v="Brand"/>
    <s v="Enabled"/>
    <s v="AG | Kumkumadi Oil"/>
    <s v="Sponsored Products"/>
    <s v="auralis naturals kumkumadi oil"/>
    <x v="2"/>
    <x v="339"/>
    <s v="SKN-024"/>
    <x v="0"/>
    <n v="122"/>
    <n v="8"/>
    <n v="0.06557377049180328"/>
    <n v="15.5"/>
    <n v="124"/>
    <n v="1299"/>
    <n v="1"/>
    <n v="1"/>
    <n v="0.09545804464973057"/>
    <n v="10.4758064516129"/>
    <n v="0.125"/>
    <n v="15.5"/>
    <s v="INR"/>
    <s v="India"/>
    <m/>
    <n v="2"/>
    <s v=""/>
    <s v="Cost missing"/>
    <s v=""/>
    <s v=""/>
    <s v=""/>
    <s v=""/>
  </r>
  <r>
    <d v="2026-09-11T00:00:00"/>
    <x v="7"/>
    <s v="Brand"/>
    <s v="Enabled"/>
    <s v="AG | Kumkumadi Oil"/>
    <s v="Sponsored Products"/>
    <s v="auralis kumkumadi oil"/>
    <x v="2"/>
    <x v="340"/>
    <s v="SKN-024"/>
    <x v="0"/>
    <n v="360"/>
    <n v="16"/>
    <n v="0.04444444444444445"/>
    <n v="19.36"/>
    <n v="309.76"/>
    <n v="1299"/>
    <n v="1"/>
    <n v="1"/>
    <n v="0.2384603541185527"/>
    <n v="4.193569214876034"/>
    <n v="0.0625"/>
    <n v="21.5"/>
    <s v="INR"/>
    <s v="India"/>
    <m/>
    <n v="2"/>
    <s v=""/>
    <s v="Cost missing"/>
    <s v=""/>
    <s v=""/>
    <s v=""/>
    <s v=""/>
  </r>
  <r>
    <d v="2026-09-11T00:00:00"/>
    <x v="7"/>
    <s v="Brand"/>
    <s v="Enabled"/>
    <s v="AG | Kumkumadi Oil"/>
    <s v="Sponsored Products"/>
    <s v="auralis face oil"/>
    <x v="2"/>
    <x v="102"/>
    <s v="SKN-024"/>
    <x v="0"/>
    <n v="96"/>
    <n v="7"/>
    <n v="0.07291666666666667"/>
    <n v="15.77"/>
    <n v="110.39"/>
    <n v="0"/>
    <n v="0"/>
    <n v="0"/>
    <s v=""/>
    <n v="0"/>
    <n v="0"/>
    <n v="16"/>
    <s v="INR"/>
    <s v="India"/>
    <m/>
    <n v="2"/>
    <s v=""/>
    <s v="Cost missing"/>
    <s v=""/>
    <s v=""/>
    <s v=""/>
    <s v=""/>
  </r>
  <r>
    <d v="2026-09-11T00:00:00"/>
    <x v="7"/>
    <s v="Brand"/>
    <s v="Enabled"/>
    <s v="AG | Kumkumadi Oil"/>
    <s v="Sponsored Products"/>
    <s v="auralis face oil for glowing skin"/>
    <x v="2"/>
    <x v="101"/>
    <s v="SKN-024"/>
    <x v="1"/>
    <n v="879"/>
    <n v="12"/>
    <n v="0.0136518771331058"/>
    <n v="11.15"/>
    <n v="133.8"/>
    <n v="0"/>
    <n v="0"/>
    <n v="0"/>
    <s v=""/>
    <n v="0"/>
    <n v="0"/>
    <n v="16.5"/>
    <s v="INR"/>
    <s v="India"/>
    <m/>
    <n v="2"/>
    <s v=""/>
    <s v="Cost missing"/>
    <s v=""/>
    <s v=""/>
    <s v=""/>
    <s v=""/>
  </r>
  <r>
    <d v="2026-09-12T00:00:00"/>
    <x v="0"/>
    <s v="Face Care"/>
    <s v="Enabled"/>
    <s v="AG | Vitamin C Serum"/>
    <s v="Sponsored Products"/>
    <s v="loose-match"/>
    <x v="0"/>
    <x v="267"/>
    <s v="SKN-001"/>
    <x v="1"/>
    <n v="4545"/>
    <n v="40"/>
    <n v="0.0088008800880088"/>
    <n v="8.84"/>
    <n v="353.6"/>
    <n v="1198"/>
    <n v="2"/>
    <n v="2"/>
    <n v="0.2951585976627713"/>
    <n v="3.388009049773756"/>
    <n v="0.05"/>
    <n v="13.5"/>
    <s v="INR"/>
    <s v="India"/>
    <m/>
    <n v="2"/>
    <n v="124.4"/>
    <s v="Profitable"/>
    <n v="599"/>
    <n v="216"/>
    <n v="144"/>
    <n v="0.3989983305509182"/>
  </r>
  <r>
    <d v="2026-09-12T00:00:00"/>
    <x v="0"/>
    <s v="Face Care"/>
    <s v="Enabled"/>
    <s v="AG | Niacinamide Serum"/>
    <s v="Sponsored Products"/>
    <s v="loose-match"/>
    <x v="0"/>
    <x v="1"/>
    <s v="SKN-002"/>
    <x v="0"/>
    <n v="129"/>
    <n v="4"/>
    <n v="0.0310077519379845"/>
    <n v="16.47"/>
    <n v="65.88"/>
    <n v="549"/>
    <n v="1"/>
    <n v="1"/>
    <n v="0.12"/>
    <n v="8.333333333333334"/>
    <n v="0.25"/>
    <n v="16.5"/>
    <s v="INR"/>
    <s v="India"/>
    <m/>
    <n v="2"/>
    <n v="152.12"/>
    <s v="Profitable"/>
    <n v="549"/>
    <n v="192"/>
    <n v="139"/>
    <n v="0.3970856102003643"/>
  </r>
  <r>
    <d v="2026-09-12T00:00:00"/>
    <x v="0"/>
    <s v="Face Care"/>
    <s v="Enabled"/>
    <s v="AG | Niacinamide Serum"/>
    <s v="Sponsored Products"/>
    <s v="close-match"/>
    <x v="0"/>
    <x v="312"/>
    <s v="SKN-002"/>
    <x v="1"/>
    <n v="184"/>
    <n v="1"/>
    <n v="0.005434782608695652"/>
    <n v="7.13"/>
    <n v="7.13"/>
    <n v="0"/>
    <n v="0"/>
    <n v="0"/>
    <s v=""/>
    <n v="0"/>
    <n v="0"/>
    <n v="13.5"/>
    <s v="INR"/>
    <s v="India"/>
    <m/>
    <n v="2"/>
    <n v="-7.13"/>
    <s v="No Sales"/>
    <n v="549"/>
    <n v="192"/>
    <n v="139"/>
    <n v="0.3970856102003643"/>
  </r>
  <r>
    <d v="2026-09-12T00:00:00"/>
    <x v="0"/>
    <s v="Face Care"/>
    <s v="Enabled"/>
    <s v="AG | Niacinamide Serum"/>
    <s v="Sponsored Products"/>
    <s v="loose-match"/>
    <x v="0"/>
    <x v="413"/>
    <s v="SKN-002"/>
    <x v="0"/>
    <n v="102"/>
    <n v="2"/>
    <n v="0.0196078431372549"/>
    <n v="15.73"/>
    <n v="31.46"/>
    <n v="0"/>
    <n v="0"/>
    <n v="0"/>
    <s v=""/>
    <n v="0"/>
    <n v="0"/>
    <n v="17"/>
    <s v="INR"/>
    <s v="India"/>
    <m/>
    <n v="2"/>
    <n v="-31.46"/>
    <s v="No Sales"/>
    <n v="549"/>
    <n v="192"/>
    <n v="139"/>
    <n v="0.3970856102003643"/>
  </r>
  <r>
    <d v="2026-09-12T00:00:00"/>
    <x v="0"/>
    <s v="Face Care"/>
    <s v="Enabled"/>
    <s v="AG | Niacinamide Serum"/>
    <s v="Sponsored Products"/>
    <s v="close-match"/>
    <x v="0"/>
    <x v="26"/>
    <s v="SKN-002"/>
    <x v="1"/>
    <n v="551"/>
    <n v="4"/>
    <n v="0.007259528130671506"/>
    <n v="7.15"/>
    <n v="28.6"/>
    <n v="1098"/>
    <n v="2"/>
    <n v="2"/>
    <n v="0.02604735883424408"/>
    <n v="38.39160839160839"/>
    <n v="0.5"/>
    <n v="10.5"/>
    <s v="INR"/>
    <s v="India"/>
    <m/>
    <n v="2"/>
    <n v="407.4"/>
    <s v="Profitable"/>
    <n v="549"/>
    <n v="192"/>
    <n v="139"/>
    <n v="0.3970856102003643"/>
  </r>
  <r>
    <d v="2026-09-12T00:00:00"/>
    <x v="0"/>
    <s v="Face Care"/>
    <s v="Enabled"/>
    <s v="AG | Niacinamide Serum"/>
    <s v="Sponsored Products"/>
    <s v="close-match"/>
    <x v="0"/>
    <x v="27"/>
    <s v="SKN-002"/>
    <x v="1"/>
    <n v="1433"/>
    <n v="11"/>
    <n v="0.007676203768318213"/>
    <n v="8.039999999999999"/>
    <n v="88.44"/>
    <n v="0"/>
    <n v="0"/>
    <n v="0"/>
    <s v=""/>
    <n v="0"/>
    <n v="0"/>
    <n v="10"/>
    <s v="INR"/>
    <s v="India"/>
    <m/>
    <n v="2"/>
    <n v="-88.44"/>
    <s v="No Sales"/>
    <n v="549"/>
    <n v="192"/>
    <n v="139"/>
    <n v="0.3970856102003643"/>
  </r>
  <r>
    <d v="2026-09-12T00:00:00"/>
    <x v="0"/>
    <s v="Face Care"/>
    <s v="Enabled"/>
    <s v="AG | Gel Moisturizer"/>
    <s v="Sponsored Products"/>
    <s v="loose-match"/>
    <x v="0"/>
    <x v="94"/>
    <s v="SKN-005"/>
    <x v="0"/>
    <n v="418"/>
    <n v="5"/>
    <n v="0.01196172248803828"/>
    <n v="8.5"/>
    <n v="42.5"/>
    <n v="0"/>
    <n v="0"/>
    <n v="0"/>
    <s v=""/>
    <n v="0"/>
    <n v="0"/>
    <n v="8.5"/>
    <s v="INR"/>
    <s v="India"/>
    <m/>
    <n v="2"/>
    <n v="-42.5"/>
    <s v="No Sales"/>
    <n v="399"/>
    <n v="148"/>
    <n v="126"/>
    <n v="0.3132832080200501"/>
  </r>
  <r>
    <d v="2026-09-12T00:00:00"/>
    <x v="0"/>
    <s v="Face Care"/>
    <s v="Enabled"/>
    <s v="AG | Gel Moisturizer"/>
    <s v="Sponsored Products"/>
    <s v="loose-match"/>
    <x v="0"/>
    <x v="342"/>
    <s v="SKN-005"/>
    <x v="1"/>
    <n v="213"/>
    <n v="1"/>
    <n v="0.004694835680751174"/>
    <n v="5.45"/>
    <n v="5.45"/>
    <n v="0"/>
    <n v="0"/>
    <n v="0"/>
    <s v=""/>
    <n v="0"/>
    <n v="0"/>
    <n v="8.5"/>
    <s v="INR"/>
    <s v="India"/>
    <m/>
    <n v="2"/>
    <n v="-5.45"/>
    <s v="No Sales"/>
    <n v="399"/>
    <n v="148"/>
    <n v="126"/>
    <n v="0.3132832080200501"/>
  </r>
  <r>
    <d v="2026-09-12T00:00:00"/>
    <x v="0"/>
    <s v="Face Care"/>
    <s v="Enabled"/>
    <s v="AG | Gel Moisturizer"/>
    <s v="Sponsored Products"/>
    <s v="loose-match"/>
    <x v="0"/>
    <x v="118"/>
    <s v="SKN-005"/>
    <x v="2"/>
    <n v="332"/>
    <n v="5"/>
    <n v="0.01506024096385542"/>
    <n v="8.98"/>
    <n v="44.9"/>
    <n v="0"/>
    <n v="0"/>
    <n v="0"/>
    <s v=""/>
    <n v="0"/>
    <n v="0"/>
    <n v="11"/>
    <s v="INR"/>
    <s v="India"/>
    <m/>
    <n v="2"/>
    <n v="-44.9"/>
    <s v="No Sales"/>
    <n v="399"/>
    <n v="148"/>
    <n v="126"/>
    <n v="0.3132832080200501"/>
  </r>
  <r>
    <d v="2026-09-12T00:00:00"/>
    <x v="0"/>
    <s v="Face Care"/>
    <s v="Enabled"/>
    <s v="AG | Face Wash"/>
    <s v="Sponsored Products"/>
    <s v="close-match"/>
    <x v="0"/>
    <x v="43"/>
    <s v="SKN-008"/>
    <x v="2"/>
    <n v="183"/>
    <n v="1"/>
    <n v="0.00546448087431694"/>
    <n v="4.06"/>
    <n v="4.06"/>
    <n v="0"/>
    <n v="0"/>
    <n v="0"/>
    <s v=""/>
    <n v="0"/>
    <n v="0"/>
    <n v="7"/>
    <s v="INR"/>
    <s v="India"/>
    <m/>
    <n v="2"/>
    <n v="-4.06"/>
    <s v="No Sales"/>
    <n v="299"/>
    <n v="114"/>
    <n v="107"/>
    <n v="0.2608695652173913"/>
  </r>
  <r>
    <d v="2026-09-12T00:00:00"/>
    <x v="0"/>
    <s v="Face Care"/>
    <s v="Enabled"/>
    <s v="AG | Face Wash"/>
    <s v="Sponsored Products"/>
    <s v="loose-match"/>
    <x v="0"/>
    <x v="53"/>
    <s v="SKN-008"/>
    <x v="0"/>
    <n v="217"/>
    <n v="0"/>
    <n v="0"/>
    <s v=""/>
    <n v="0"/>
    <n v="0"/>
    <n v="0"/>
    <n v="0"/>
    <s v=""/>
    <s v=""/>
    <s v=""/>
    <n v="9"/>
    <s v="INR"/>
    <s v="India"/>
    <m/>
    <n v="2"/>
    <n v="0"/>
    <s v="No Spend"/>
    <n v="299"/>
    <n v="114"/>
    <n v="107"/>
    <n v="0.2608695652173913"/>
  </r>
  <r>
    <d v="2026-09-12T00:00:00"/>
    <x v="0"/>
    <s v="Face Care"/>
    <s v="Enabled"/>
    <s v="AG | Face Wash"/>
    <s v="Sponsored Products"/>
    <s v="substitutes"/>
    <x v="0"/>
    <x v="344"/>
    <s v="SKN-008"/>
    <x v="1"/>
    <n v="355"/>
    <n v="1"/>
    <n v="0.002816901408450704"/>
    <n v="4.34"/>
    <n v="4.34"/>
    <n v="0"/>
    <n v="0"/>
    <n v="0"/>
    <s v=""/>
    <n v="0"/>
    <n v="0"/>
    <n v="5.5"/>
    <s v="INR"/>
    <s v="India"/>
    <m/>
    <n v="2"/>
    <n v="-4.34"/>
    <s v="No Sales"/>
    <n v="299"/>
    <n v="114"/>
    <n v="107"/>
    <n v="0.2608695652173913"/>
  </r>
  <r>
    <d v="2026-09-12T00:00:00"/>
    <x v="0"/>
    <s v="Face Care"/>
    <s v="Enabled"/>
    <s v="AG | Rose Water Toner"/>
    <s v="Sponsored Products"/>
    <s v="loose-match"/>
    <x v="0"/>
    <x v="414"/>
    <s v="SKN-010"/>
    <x v="1"/>
    <n v="529"/>
    <n v="2"/>
    <n v="0.003780718336483932"/>
    <n v="2.64"/>
    <n v="5.28"/>
    <n v="0"/>
    <n v="0"/>
    <n v="0"/>
    <s v=""/>
    <n v="0"/>
    <n v="0"/>
    <n v="4.5"/>
    <s v="INR"/>
    <s v="India"/>
    <m/>
    <n v="2"/>
    <n v="-5.28"/>
    <s v="No Sales"/>
    <n v="249"/>
    <n v="100"/>
    <n v="102"/>
    <n v="0.1887550200803213"/>
  </r>
  <r>
    <d v="2026-09-12T00:00:00"/>
    <x v="0"/>
    <s v="Face Care"/>
    <s v="Enabled"/>
    <s v="AG | Rose Water Toner"/>
    <s v="Sponsored Products"/>
    <s v="close-match"/>
    <x v="0"/>
    <x v="51"/>
    <s v="SKN-010"/>
    <x v="1"/>
    <n v="787"/>
    <n v="4"/>
    <n v="0.005082592121982211"/>
    <n v="4.18"/>
    <n v="16.72"/>
    <n v="498"/>
    <n v="2"/>
    <n v="2"/>
    <n v="0.03357429718875501"/>
    <n v="29.78468899521531"/>
    <n v="0.5"/>
    <n v="6.5"/>
    <s v="INR"/>
    <s v="India"/>
    <m/>
    <n v="2"/>
    <n v="77.28"/>
    <s v="Profitable"/>
    <n v="249"/>
    <n v="100"/>
    <n v="102"/>
    <n v="0.1887550200803213"/>
  </r>
  <r>
    <d v="2026-09-12T00:00:00"/>
    <x v="1"/>
    <s v="Body &amp; Hair"/>
    <s v="Enabled"/>
    <s v="AG | Body Lotion"/>
    <s v="Sponsored Products"/>
    <s v="close-match"/>
    <x v="0"/>
    <x v="329"/>
    <s v="SKN-017"/>
    <x v="1"/>
    <n v="342"/>
    <n v="3"/>
    <n v="0.008771929824561403"/>
    <n v="9.880000000000001"/>
    <n v="29.64"/>
    <n v="0"/>
    <n v="0"/>
    <n v="0"/>
    <s v=""/>
    <n v="0"/>
    <n v="0"/>
    <n v="14"/>
    <s v="INR"/>
    <s v="India"/>
    <m/>
    <n v="2"/>
    <n v="-29.64"/>
    <s v="No Sales"/>
    <n v="449"/>
    <n v="166"/>
    <n v="140"/>
    <n v="0.3184855233853007"/>
  </r>
  <r>
    <d v="2026-09-12T00:00:00"/>
    <x v="1"/>
    <s v="Body &amp; Hair"/>
    <s v="Enabled"/>
    <s v="AG | Body Wash"/>
    <s v="Sponsored Products"/>
    <s v="close-match"/>
    <x v="0"/>
    <x v="15"/>
    <s v="SKN-018"/>
    <x v="2"/>
    <n v="2120"/>
    <n v="16"/>
    <n v="0.007547169811320755"/>
    <n v="6.36"/>
    <n v="101.76"/>
    <n v="0"/>
    <n v="0"/>
    <n v="0"/>
    <s v=""/>
    <n v="0"/>
    <n v="0"/>
    <n v="8.5"/>
    <s v="INR"/>
    <s v="India"/>
    <m/>
    <n v="2"/>
    <n v="-101.76"/>
    <s v="No Sales"/>
    <n v="349"/>
    <n v="133"/>
    <n v="121"/>
    <n v="0.2722063037249284"/>
  </r>
  <r>
    <d v="2026-09-12T00:00:00"/>
    <x v="1"/>
    <s v="Body &amp; Hair"/>
    <s v="Enabled"/>
    <s v="AG | Onion Hair Oil"/>
    <s v="Sponsored Products"/>
    <s v="close-match"/>
    <x v="0"/>
    <x v="19"/>
    <s v="SKN-021"/>
    <x v="2"/>
    <n v="881"/>
    <n v="5"/>
    <n v="0.005675368898978433"/>
    <n v="5.16"/>
    <n v="25.8"/>
    <n v="0"/>
    <n v="0"/>
    <n v="0"/>
    <s v=""/>
    <n v="0"/>
    <n v="0"/>
    <n v="7.5"/>
    <s v="INR"/>
    <s v="India"/>
    <m/>
    <n v="2"/>
    <n v="-25.8"/>
    <s v="No Sales"/>
    <n v="399"/>
    <n v="148"/>
    <n v="126"/>
    <n v="0.3132832080200501"/>
  </r>
  <r>
    <d v="2026-09-12T00:00:00"/>
    <x v="1"/>
    <s v="Body &amp; Hair"/>
    <s v="Enabled"/>
    <s v="AG | Onion Hair Oil"/>
    <s v="Sponsored Products"/>
    <s v="close-match"/>
    <x v="0"/>
    <x v="215"/>
    <s v="SKN-021"/>
    <x v="2"/>
    <n v="2695"/>
    <n v="34"/>
    <n v="0.01261595547309833"/>
    <n v="5.36"/>
    <n v="182.24"/>
    <n v="399"/>
    <n v="1"/>
    <n v="1"/>
    <n v="0.4567418546365915"/>
    <n v="2.189420544337138"/>
    <n v="0.02941176470588235"/>
    <n v="9"/>
    <s v="INR"/>
    <s v="India"/>
    <m/>
    <n v="2"/>
    <n v="-57.24000000000001"/>
    <s v="Losing"/>
    <n v="399"/>
    <n v="148"/>
    <n v="126"/>
    <n v="0.3132832080200501"/>
  </r>
  <r>
    <d v="2026-09-12T00:00:00"/>
    <x v="1"/>
    <s v="Body &amp; Hair"/>
    <s v="Enabled"/>
    <s v="AG | Onion Hair Oil"/>
    <s v="Sponsored Products"/>
    <s v="close-match"/>
    <x v="0"/>
    <x v="415"/>
    <s v="SKN-021"/>
    <x v="0"/>
    <n v="226"/>
    <n v="5"/>
    <n v="0.02212389380530973"/>
    <n v="8.5"/>
    <n v="42.5"/>
    <n v="399"/>
    <n v="1"/>
    <n v="1"/>
    <n v="0.106516290726817"/>
    <n v="9.388235294117647"/>
    <n v="0.2"/>
    <n v="8.5"/>
    <s v="INR"/>
    <s v="India"/>
    <m/>
    <n v="2"/>
    <n v="82.5"/>
    <s v="Profitable"/>
    <n v="399"/>
    <n v="148"/>
    <n v="126"/>
    <n v="0.3132832080200501"/>
  </r>
  <r>
    <d v="2026-09-12T00:00:00"/>
    <x v="1"/>
    <s v="Body &amp; Hair"/>
    <s v="Enabled"/>
    <s v="AG | Onion Hair Oil"/>
    <s v="Sponsored Products"/>
    <s v="substitutes"/>
    <x v="0"/>
    <x v="55"/>
    <s v="SKN-021"/>
    <x v="2"/>
    <n v="487"/>
    <n v="1"/>
    <n v="0.002053388090349076"/>
    <n v="5.67"/>
    <n v="5.67"/>
    <n v="0"/>
    <n v="0"/>
    <n v="0"/>
    <s v=""/>
    <n v="0"/>
    <n v="0"/>
    <n v="10"/>
    <s v="INR"/>
    <s v="India"/>
    <m/>
    <n v="2"/>
    <n v="-5.67"/>
    <s v="No Sales"/>
    <n v="399"/>
    <n v="148"/>
    <n v="126"/>
    <n v="0.3132832080200501"/>
  </r>
  <r>
    <d v="2026-09-12T00:00:00"/>
    <x v="1"/>
    <s v="Body &amp; Hair"/>
    <s v="Enabled"/>
    <s v="AG | Anti Dandruff Shampoo"/>
    <s v="Sponsored Products"/>
    <s v="close-match"/>
    <x v="0"/>
    <x v="393"/>
    <s v="SKN-022"/>
    <x v="0"/>
    <n v="132"/>
    <n v="2"/>
    <n v="0.01515151515151515"/>
    <n v="10.07"/>
    <n v="20.14"/>
    <n v="0"/>
    <n v="0"/>
    <n v="0"/>
    <s v=""/>
    <n v="0"/>
    <n v="0"/>
    <n v="10.5"/>
    <s v="INR"/>
    <s v="India"/>
    <m/>
    <n v="2"/>
    <n v="-20.14"/>
    <s v="No Sales"/>
    <n v="429"/>
    <n v="159"/>
    <n v="139"/>
    <n v="0.3053613053613053"/>
  </r>
  <r>
    <d v="2026-09-22T00:00:00"/>
    <x v="2"/>
    <s v="Face Care"/>
    <s v="Paused"/>
    <s v="AG | Clay Face Mask"/>
    <s v="Sponsored Products"/>
    <s v="clay face mask"/>
    <x v="1"/>
    <x v="198"/>
    <s v="SKN-012"/>
    <x v="0"/>
    <n v="282"/>
    <n v="3"/>
    <n v="0.01063829787234043"/>
    <n v="13.61"/>
    <n v="40.83"/>
    <n v="0"/>
    <n v="0"/>
    <n v="0"/>
    <s v=""/>
    <n v="0"/>
    <n v="0"/>
    <n v="8.5"/>
    <s v="INR"/>
    <s v="India"/>
    <s v="budget raised"/>
    <n v="4"/>
    <n v="-40.83"/>
    <s v="No Sales"/>
    <n v="379"/>
    <n v="140"/>
    <n v="114"/>
    <n v="0.3298153034300791"/>
  </r>
  <r>
    <d v="2026-09-12T00:00:00"/>
    <x v="1"/>
    <s v="Body &amp; Hair"/>
    <s v="Enabled"/>
    <s v="AG | Anti Dandruff Shampoo"/>
    <s v="Sponsored Products"/>
    <s v="close-match"/>
    <x v="0"/>
    <x v="416"/>
    <s v="SKN-022"/>
    <x v="0"/>
    <n v="83"/>
    <n v="1"/>
    <n v="0.01204819277108434"/>
    <n v="8"/>
    <n v="8"/>
    <n v="0"/>
    <n v="0"/>
    <n v="0"/>
    <s v=""/>
    <n v="0"/>
    <n v="0"/>
    <n v="8"/>
    <s v="INR"/>
    <s v="India"/>
    <m/>
    <n v="2"/>
    <n v="-8"/>
    <s v="No Sales"/>
    <n v="429"/>
    <n v="159"/>
    <n v="139"/>
    <n v="0.3053613053613053"/>
  </r>
  <r>
    <d v="2026-09-12T00:00:00"/>
    <x v="1"/>
    <s v="Body &amp; Hair"/>
    <s v="Enabled"/>
    <s v="AG | Anti Dandruff Shampoo"/>
    <s v="Sponsored Products"/>
    <s v="close-match"/>
    <x v="0"/>
    <x v="184"/>
    <s v="SKN-022"/>
    <x v="0"/>
    <n v="730"/>
    <n v="6"/>
    <n v="0.00821917808219178"/>
    <n v="8"/>
    <n v="48"/>
    <n v="0"/>
    <n v="0"/>
    <n v="0"/>
    <s v=""/>
    <n v="0"/>
    <n v="0"/>
    <n v="8"/>
    <s v="INR"/>
    <s v="India"/>
    <m/>
    <n v="2"/>
    <n v="-48"/>
    <s v="No Sales"/>
    <n v="429"/>
    <n v="159"/>
    <n v="139"/>
    <n v="0.3053613053613053"/>
  </r>
  <r>
    <d v="2026-09-12T00:00:00"/>
    <x v="1"/>
    <s v="Body &amp; Hair"/>
    <s v="Enabled"/>
    <s v="AG | Anti Dandruff Shampoo"/>
    <s v="Sponsored Products"/>
    <s v="loose-match"/>
    <x v="0"/>
    <x v="187"/>
    <s v="SKN-022"/>
    <x v="0"/>
    <n v="149"/>
    <n v="6"/>
    <n v="0.04026845637583892"/>
    <n v="7.390000000000001"/>
    <n v="44.34"/>
    <n v="429"/>
    <n v="1"/>
    <n v="1"/>
    <n v="0.1033566433566434"/>
    <n v="9.675236806495263"/>
    <n v="0.1666666666666667"/>
    <n v="7.5"/>
    <s v="INR"/>
    <s v="India"/>
    <m/>
    <n v="2"/>
    <n v="86.66"/>
    <s v="Profitable"/>
    <n v="429"/>
    <n v="159"/>
    <n v="139"/>
    <n v="0.3053613053613053"/>
  </r>
  <r>
    <d v="2026-09-12T00:00:00"/>
    <x v="1"/>
    <s v="Body &amp; Hair"/>
    <s v="Enabled"/>
    <s v="AG | Anti Dandruff Shampoo"/>
    <s v="Sponsored Products"/>
    <s v="close-match"/>
    <x v="0"/>
    <x v="260"/>
    <s v="SKN-022"/>
    <x v="0"/>
    <n v="195"/>
    <n v="1"/>
    <n v="0.005128205128205128"/>
    <n v="8.32"/>
    <n v="8.32"/>
    <n v="0"/>
    <n v="0"/>
    <n v="0"/>
    <s v=""/>
    <n v="0"/>
    <n v="0"/>
    <n v="10.5"/>
    <s v="INR"/>
    <s v="India"/>
    <m/>
    <n v="2"/>
    <n v="-8.32"/>
    <s v="No Sales"/>
    <n v="429"/>
    <n v="159"/>
    <n v="139"/>
    <n v="0.3053613053613053"/>
  </r>
  <r>
    <d v="2026-09-12T00:00:00"/>
    <x v="1"/>
    <s v="Body &amp; Hair"/>
    <s v="Enabled"/>
    <s v="AG | Anti Dandruff Shampoo"/>
    <s v="Sponsored Products"/>
    <s v="loose-match"/>
    <x v="0"/>
    <x v="59"/>
    <s v="SKN-022"/>
    <x v="2"/>
    <n v="345"/>
    <n v="4"/>
    <n v="0.01159420289855072"/>
    <n v="8.65"/>
    <n v="34.6"/>
    <n v="0"/>
    <n v="0"/>
    <n v="0"/>
    <s v=""/>
    <n v="0"/>
    <n v="0"/>
    <n v="11.5"/>
    <s v="INR"/>
    <s v="India"/>
    <m/>
    <n v="2"/>
    <n v="-34.6"/>
    <s v="No Sales"/>
    <n v="429"/>
    <n v="159"/>
    <n v="139"/>
    <n v="0.3053613053613053"/>
  </r>
  <r>
    <d v="2026-09-12T00:00:00"/>
    <x v="1"/>
    <s v="Body &amp; Hair"/>
    <s v="Enabled"/>
    <s v="AG | Anti Dandruff Shampoo"/>
    <s v="Sponsored Products"/>
    <s v="loose-match"/>
    <x v="0"/>
    <x v="328"/>
    <s v="SKN-022"/>
    <x v="0"/>
    <n v="55"/>
    <n v="0"/>
    <n v="0"/>
    <s v=""/>
    <n v="0"/>
    <n v="0"/>
    <n v="0"/>
    <n v="0"/>
    <s v=""/>
    <s v=""/>
    <s v=""/>
    <n v="11"/>
    <s v="INR"/>
    <s v="India"/>
    <m/>
    <n v="2"/>
    <n v="0"/>
    <s v="No Spend"/>
    <n v="429"/>
    <n v="159"/>
    <n v="139"/>
    <n v="0.3053613053613053"/>
  </r>
  <r>
    <d v="2026-09-12T00:00:00"/>
    <x v="3"/>
    <s v="Face Care"/>
    <s v="Enabled"/>
    <s v="AG | Vitamin C Serum"/>
    <s v="Sponsored Products"/>
    <s v="face serum vitamin c price"/>
    <x v="2"/>
    <x v="169"/>
    <s v="SKN-001"/>
    <x v="0"/>
    <n v="594"/>
    <n v="14"/>
    <n v="0.02356902356902357"/>
    <n v="14.57"/>
    <n v="203.98"/>
    <n v="599"/>
    <n v="1"/>
    <n v="1"/>
    <n v="0.3405342237061769"/>
    <n v="2.936562408079224"/>
    <n v="0.07142857142857142"/>
    <n v="15"/>
    <s v="INR"/>
    <s v="India"/>
    <m/>
    <n v="2"/>
    <n v="35.02000000000001"/>
    <s v="Profitable"/>
    <n v="599"/>
    <n v="216"/>
    <n v="144"/>
    <n v="0.3989983305509182"/>
  </r>
  <r>
    <d v="2026-09-12T00:00:00"/>
    <x v="3"/>
    <s v="Face Care"/>
    <s v="Enabled"/>
    <s v="AG | Vitamin C Serum"/>
    <s v="Sponsored Products"/>
    <s v="vit c face serum for sensitive skin"/>
    <x v="2"/>
    <x v="170"/>
    <s v="SKN-001"/>
    <x v="1"/>
    <n v="1143"/>
    <n v="8"/>
    <n v="0.00699912510936133"/>
    <n v="13.5"/>
    <n v="108"/>
    <n v="599"/>
    <n v="1"/>
    <n v="1"/>
    <n v="0.1803005008347245"/>
    <n v="5.546296296296297"/>
    <n v="0.125"/>
    <n v="20"/>
    <s v="INR"/>
    <s v="India"/>
    <m/>
    <n v="2"/>
    <n v="131"/>
    <s v="Profitable"/>
    <n v="599"/>
    <n v="216"/>
    <n v="144"/>
    <n v="0.3989983305509182"/>
  </r>
  <r>
    <d v="2026-09-06T00:00:00"/>
    <x v="1"/>
    <s v="Body &amp; Hair"/>
    <s v="Enabled"/>
    <s v="AG | Body Wash"/>
    <s v="Sponsored Products"/>
    <s v="close-match"/>
    <x v="0"/>
    <x v="140"/>
    <s v="SKN-018"/>
    <x v="2"/>
    <n v="58"/>
    <n v="73"/>
    <n v="1.258620689655172"/>
    <n v="6.77"/>
    <n v="494.21"/>
    <n v="0"/>
    <n v="0"/>
    <n v="0"/>
    <s v=""/>
    <n v="0"/>
    <n v="0"/>
    <n v="10.5"/>
    <s v="INR"/>
    <s v="India"/>
    <m/>
    <n v="1"/>
    <n v="-494.21"/>
    <s v="No Sales"/>
    <n v="349"/>
    <n v="133"/>
    <n v="121"/>
    <n v="0.2722063037249284"/>
  </r>
  <r>
    <d v="2026-09-12T00:00:00"/>
    <x v="3"/>
    <s v="Face Care"/>
    <s v="Enabled"/>
    <s v="AG | Niacinamide Serum"/>
    <s v="Sponsored Products"/>
    <s v="10% niacinamide face serum for tan removal"/>
    <x v="2"/>
    <x v="264"/>
    <s v="SKN-002"/>
    <x v="0"/>
    <n v="316"/>
    <n v="2"/>
    <n v="0.006329113924050633"/>
    <n v="11.09"/>
    <n v="22.18"/>
    <n v="0"/>
    <n v="0"/>
    <n v="0"/>
    <s v=""/>
    <n v="0"/>
    <n v="0"/>
    <n v="13"/>
    <s v="INR"/>
    <s v="India"/>
    <m/>
    <n v="2"/>
    <n v="-22.18"/>
    <s v="No Sales"/>
    <n v="549"/>
    <n v="192"/>
    <n v="139"/>
    <n v="0.3970856102003643"/>
  </r>
  <r>
    <d v="2026-09-12T00:00:00"/>
    <x v="3"/>
    <s v="Face Care"/>
    <s v="Enabled"/>
    <s v="AG | Hyaluronic Acid Serum"/>
    <s v="Sponsored Products"/>
    <s v="hyaluronic acid serum"/>
    <x v="2"/>
    <x v="35"/>
    <s v="SKN-003"/>
    <x v="1"/>
    <n v="1563"/>
    <n v="10"/>
    <n v="0.006397952655150352"/>
    <n v="13.78"/>
    <n v="137.8"/>
    <n v="0"/>
    <n v="0"/>
    <n v="0"/>
    <s v=""/>
    <n v="0"/>
    <n v="0"/>
    <n v="19.5"/>
    <s v="INR"/>
    <s v="India"/>
    <m/>
    <n v="2"/>
    <n v="-137.8"/>
    <s v="No Sales"/>
    <n v="649"/>
    <n v="234"/>
    <n v="148"/>
    <n v="0.4114021571648691"/>
  </r>
  <r>
    <d v="2026-09-12T00:00:00"/>
    <x v="3"/>
    <s v="Face Care"/>
    <s v="Enabled"/>
    <s v="AG | Hyaluronic Acid Serum"/>
    <s v="Sponsored Products"/>
    <s v="hyaluronic acid serum for dry skin"/>
    <x v="2"/>
    <x v="28"/>
    <s v="SKN-003"/>
    <x v="1"/>
    <n v="502"/>
    <n v="3"/>
    <n v="0.00597609561752988"/>
    <n v="15.15"/>
    <n v="45.45"/>
    <n v="0"/>
    <n v="0"/>
    <n v="0"/>
    <s v=""/>
    <n v="0"/>
    <n v="0"/>
    <n v="24"/>
    <s v="INR"/>
    <s v="India"/>
    <m/>
    <n v="2"/>
    <n v="-45.45"/>
    <s v="No Sales"/>
    <n v="649"/>
    <n v="234"/>
    <n v="148"/>
    <n v="0.4114021571648691"/>
  </r>
  <r>
    <d v="2026-09-12T00:00:00"/>
    <x v="3"/>
    <s v="Face Care"/>
    <s v="Enabled"/>
    <s v="AG | Hyaluronic Acid Serum"/>
    <s v="Sponsored Products"/>
    <s v="hyaluronic serum"/>
    <x v="2"/>
    <x v="29"/>
    <s v="SKN-003"/>
    <x v="1"/>
    <n v="483"/>
    <n v="3"/>
    <n v="0.006211180124223602"/>
    <n v="13.34"/>
    <n v="40.02"/>
    <n v="0"/>
    <n v="0"/>
    <n v="0"/>
    <s v=""/>
    <n v="0"/>
    <n v="0"/>
    <n v="25"/>
    <s v="INR"/>
    <s v="India"/>
    <m/>
    <n v="2"/>
    <n v="-40.02"/>
    <s v="No Sales"/>
    <n v="649"/>
    <n v="234"/>
    <n v="148"/>
    <n v="0.4114021571648691"/>
  </r>
  <r>
    <d v="2026-09-18T00:00:00"/>
    <x v="9"/>
    <s v="Body &amp; Hair"/>
    <s v="Enabled"/>
    <s v="AG | Foot Cream"/>
    <s v="Sponsored Products"/>
    <s v="cracked heel cream"/>
    <x v="2"/>
    <x v="65"/>
    <s v="SKN-019"/>
    <x v="1"/>
    <n v="1815"/>
    <n v="4"/>
    <n v="0.002203856749311295"/>
    <n v="6.35"/>
    <n v="25.4"/>
    <n v="2093"/>
    <n v="7"/>
    <n v="7"/>
    <n v="0.01213569039655996"/>
    <n v="82.40157480314961"/>
    <n v="1.75"/>
    <n v="8"/>
    <s v="INR"/>
    <s v="India"/>
    <m/>
    <n v="3"/>
    <n v="541.6"/>
    <s v="Profitable"/>
    <n v="299"/>
    <n v="111"/>
    <n v="107"/>
    <n v="0.2709030100334448"/>
  </r>
  <r>
    <d v="2026-09-12T00:00:00"/>
    <x v="3"/>
    <s v="Face Care"/>
    <s v="Enabled"/>
    <s v="AG | Hyaluronic Acid Serum"/>
    <s v="Sponsored Products"/>
    <s v="hyaluronic serum for sensitive skin"/>
    <x v="2"/>
    <x v="111"/>
    <s v="SKN-003"/>
    <x v="2"/>
    <n v="481"/>
    <n v="1"/>
    <n v="0.002079002079002079"/>
    <n v="16.64"/>
    <n v="16.64"/>
    <n v="0"/>
    <n v="0"/>
    <n v="0"/>
    <s v=""/>
    <n v="0"/>
    <n v="0"/>
    <n v="21.5"/>
    <s v="INR"/>
    <s v="India"/>
    <m/>
    <n v="2"/>
    <n v="-16.64"/>
    <s v="No Sales"/>
    <n v="649"/>
    <n v="234"/>
    <n v="148"/>
    <n v="0.4114021571648691"/>
  </r>
  <r>
    <d v="2026-09-12T00:00:00"/>
    <x v="3"/>
    <s v="Face Care"/>
    <s v="Enabled"/>
    <s v="AG | Hyaluronic Acid Serum"/>
    <s v="Sponsored Products"/>
    <s v="face serum hyaluronic"/>
    <x v="2"/>
    <x v="290"/>
    <s v="SKN-003"/>
    <x v="0"/>
    <n v="845"/>
    <n v="11"/>
    <n v="0.01301775147928994"/>
    <n v="18.5"/>
    <n v="203.5"/>
    <n v="649"/>
    <n v="1"/>
    <n v="1"/>
    <n v="0.3135593220338983"/>
    <n v="3.189189189189189"/>
    <n v="0.09090909090909091"/>
    <n v="18.5"/>
    <s v="INR"/>
    <s v="India"/>
    <m/>
    <n v="2"/>
    <n v="63.5"/>
    <s v="Profitable"/>
    <n v="649"/>
    <n v="234"/>
    <n v="148"/>
    <n v="0.4114021571648691"/>
  </r>
  <r>
    <d v="2026-09-12T00:00:00"/>
    <x v="3"/>
    <s v="Face Care"/>
    <s v="Enabled"/>
    <s v="AG | Retinol Night Cream"/>
    <s v="Sponsored Products"/>
    <s v="retinol night cream"/>
    <x v="2"/>
    <x v="165"/>
    <s v="SKN-004"/>
    <x v="2"/>
    <n v="3225"/>
    <n v="31"/>
    <n v="0.009612403100775194"/>
    <n v="17.12"/>
    <n v="530.72"/>
    <n v="799"/>
    <n v="1"/>
    <n v="1"/>
    <n v="0.6642302878598249"/>
    <n v="1.50550195960205"/>
    <n v="0.03225806451612903"/>
    <n v="20.5"/>
    <s v="INR"/>
    <s v="India"/>
    <m/>
    <n v="2"/>
    <n v="-165.72"/>
    <s v="Losing"/>
    <n v="799"/>
    <n v="272"/>
    <n v="162"/>
    <n v="0.4568210262828536"/>
  </r>
  <r>
    <d v="2026-09-12T00:00:00"/>
    <x v="3"/>
    <s v="Face Care"/>
    <s v="Enabled"/>
    <s v="AG | Retinol Night Cream"/>
    <s v="Sponsored Products"/>
    <s v="retinol cream combo"/>
    <x v="2"/>
    <x v="220"/>
    <s v="SKN-004"/>
    <x v="2"/>
    <n v="439"/>
    <n v="5"/>
    <n v="0.01138952164009112"/>
    <n v="17.84"/>
    <n v="89.2"/>
    <n v="0"/>
    <n v="0"/>
    <n v="0"/>
    <s v=""/>
    <n v="0"/>
    <n v="0"/>
    <n v="21"/>
    <s v="INR"/>
    <s v="India"/>
    <m/>
    <n v="2"/>
    <n v="-89.2"/>
    <s v="No Sales"/>
    <n v="799"/>
    <n v="272"/>
    <n v="162"/>
    <n v="0.4568210262828536"/>
  </r>
  <r>
    <d v="2026-09-12T00:00:00"/>
    <x v="4"/>
    <s v="Face Care"/>
    <s v="Enabled"/>
    <s v="AG | Niacinamide Serum"/>
    <s v="Sponsored Products"/>
    <s v="niacinamide serum"/>
    <x v="1"/>
    <x v="171"/>
    <s v="SKN-002"/>
    <x v="2"/>
    <n v="206"/>
    <n v="0"/>
    <n v="0"/>
    <s v=""/>
    <n v="0"/>
    <n v="0"/>
    <n v="0"/>
    <n v="0"/>
    <s v=""/>
    <s v=""/>
    <s v=""/>
    <n v="14"/>
    <s v="INR"/>
    <s v="India"/>
    <m/>
    <n v="2"/>
    <n v="0"/>
    <s v="No Spend"/>
    <n v="549"/>
    <n v="192"/>
    <n v="139"/>
    <n v="0.3970856102003643"/>
  </r>
  <r>
    <d v="2026-09-12T00:00:00"/>
    <x v="4"/>
    <s v="Face Care"/>
    <s v="Enabled"/>
    <s v="AG | Niacinamide Serum"/>
    <s v="Sponsored Products"/>
    <s v="niacinamide serum"/>
    <x v="1"/>
    <x v="172"/>
    <s v="SKN-002"/>
    <x v="1"/>
    <n v="384"/>
    <n v="1"/>
    <n v="0.002604166666666667"/>
    <n v="9.65"/>
    <n v="9.65"/>
    <n v="0"/>
    <n v="0"/>
    <n v="0"/>
    <s v=""/>
    <n v="0"/>
    <n v="0"/>
    <n v="15"/>
    <s v="INR"/>
    <s v="India"/>
    <m/>
    <n v="2"/>
    <n v="-9.65"/>
    <s v="No Sales"/>
    <n v="549"/>
    <n v="192"/>
    <n v="139"/>
    <n v="0.3970856102003643"/>
  </r>
  <r>
    <d v="2026-09-12T00:00:00"/>
    <x v="4"/>
    <s v="Face Care"/>
    <s v="Enabled"/>
    <s v="AG | Niacinamide Serum"/>
    <s v="Sponsored Products"/>
    <s v="niacinamide serum"/>
    <x v="1"/>
    <x v="26"/>
    <s v="SKN-002"/>
    <x v="2"/>
    <n v="592"/>
    <n v="4"/>
    <n v="0.006756756756756757"/>
    <n v="11.1"/>
    <n v="44.4"/>
    <n v="549"/>
    <n v="1"/>
    <n v="1"/>
    <n v="0.08087431693989071"/>
    <n v="12.36486486486486"/>
    <n v="0.25"/>
    <n v="15"/>
    <s v="INR"/>
    <s v="India"/>
    <m/>
    <n v="2"/>
    <n v="173.6"/>
    <s v="Profitable"/>
    <n v="549"/>
    <n v="192"/>
    <n v="139"/>
    <n v="0.3970856102003643"/>
  </r>
  <r>
    <d v="2026-09-12T00:00:00"/>
    <x v="4"/>
    <s v="Face Care"/>
    <s v="Enabled"/>
    <s v="AG | Hyaluronic Acid Serum"/>
    <s v="Sponsored Products"/>
    <s v="hyaluronic acid serum"/>
    <x v="1"/>
    <x v="110"/>
    <s v="SKN-003"/>
    <x v="2"/>
    <n v="144"/>
    <n v="1"/>
    <n v="0.006944444444444444"/>
    <n v="10.79"/>
    <n v="10.79"/>
    <n v="0"/>
    <n v="0"/>
    <n v="0"/>
    <s v=""/>
    <n v="0"/>
    <n v="0"/>
    <n v="18"/>
    <s v="INR"/>
    <s v="India"/>
    <m/>
    <n v="2"/>
    <n v="-10.79"/>
    <s v="No Sales"/>
    <n v="649"/>
    <n v="234"/>
    <n v="148"/>
    <n v="0.4114021571648691"/>
  </r>
  <r>
    <d v="2026-09-12T00:00:00"/>
    <x v="4"/>
    <s v="Face Care"/>
    <s v="Enabled"/>
    <s v="AG | Hyaluronic Acid Serum"/>
    <s v="Sponsored Products"/>
    <s v="hyaluronic acid serum"/>
    <x v="1"/>
    <x v="417"/>
    <s v="SKN-003"/>
    <x v="0"/>
    <n v="305"/>
    <n v="3"/>
    <n v="0.009836065573770493"/>
    <n v="20.5"/>
    <n v="61.5"/>
    <n v="0"/>
    <n v="0"/>
    <n v="0"/>
    <s v=""/>
    <n v="0"/>
    <n v="0"/>
    <n v="20.5"/>
    <s v="INR"/>
    <s v="India"/>
    <m/>
    <n v="2"/>
    <n v="-61.5"/>
    <s v="No Sales"/>
    <n v="649"/>
    <n v="234"/>
    <n v="148"/>
    <n v="0.4114021571648691"/>
  </r>
  <r>
    <d v="2026-09-12T00:00:00"/>
    <x v="4"/>
    <s v="Face Care"/>
    <s v="Enabled"/>
    <s v="AG | Hyaluronic Acid Serum"/>
    <s v="Sponsored Products"/>
    <s v="hyaluronic acid serum"/>
    <x v="1"/>
    <x v="290"/>
    <s v="SKN-003"/>
    <x v="0"/>
    <n v="279"/>
    <n v="5"/>
    <n v="0.01792114695340502"/>
    <n v="19.96"/>
    <n v="99.8"/>
    <n v="649"/>
    <n v="1"/>
    <n v="1"/>
    <n v="0.1537750385208012"/>
    <n v="6.503006012024048"/>
    <n v="0.2"/>
    <n v="20"/>
    <s v="INR"/>
    <s v="India"/>
    <m/>
    <n v="2"/>
    <n v="167.2"/>
    <s v="Profitable"/>
    <n v="649"/>
    <n v="234"/>
    <n v="148"/>
    <n v="0.4114021571648691"/>
  </r>
  <r>
    <d v="2026-09-12T00:00:00"/>
    <x v="5"/>
    <s v="Face Care"/>
    <s v="Enabled"/>
    <s v="AG | Sunscreen Spf 50"/>
    <s v="Sponsored Products"/>
    <s v="sunscreen"/>
    <x v="3"/>
    <x v="418"/>
    <s v="SKN-006"/>
    <x v="0"/>
    <n v="97"/>
    <n v="0"/>
    <n v="0"/>
    <s v=""/>
    <n v="0"/>
    <n v="0"/>
    <n v="0"/>
    <n v="0"/>
    <s v=""/>
    <s v=""/>
    <s v=""/>
    <n v="11"/>
    <s v="INR"/>
    <s v="India"/>
    <m/>
    <n v="2"/>
    <n v="0"/>
    <s v="No Spend"/>
    <n v="449"/>
    <n v="162"/>
    <n v="130"/>
    <n v="0.3496659242761693"/>
  </r>
  <r>
    <d v="2026-09-12T00:00:00"/>
    <x v="5"/>
    <s v="Face Care"/>
    <s v="Enabled"/>
    <s v="AG | Sunscreen Spf 50"/>
    <s v="Sponsored Products"/>
    <s v="sunscreen"/>
    <x v="3"/>
    <x v="39"/>
    <s v="SKN-006"/>
    <x v="2"/>
    <n v="1186"/>
    <n v="7"/>
    <n v="0.005902192242833052"/>
    <n v="8.73"/>
    <n v="61.11"/>
    <n v="0"/>
    <n v="0"/>
    <n v="0"/>
    <s v=""/>
    <n v="0"/>
    <n v="0"/>
    <n v="13"/>
    <s v="INR"/>
    <s v="India"/>
    <m/>
    <n v="2"/>
    <n v="-61.11"/>
    <s v="No Sales"/>
    <n v="449"/>
    <n v="162"/>
    <n v="130"/>
    <n v="0.3496659242761693"/>
  </r>
  <r>
    <d v="2026-09-12T00:00:00"/>
    <x v="5"/>
    <s v="Face Care"/>
    <s v="Enabled"/>
    <s v="AG | Sunscreen Spf 50"/>
    <s v="Sponsored Products"/>
    <s v="sunscreen spf 50"/>
    <x v="3"/>
    <x v="386"/>
    <s v="SKN-006"/>
    <x v="0"/>
    <n v="342"/>
    <n v="3"/>
    <n v="0.008771929824561403"/>
    <n v="8.41"/>
    <n v="25.23"/>
    <n v="0"/>
    <n v="0"/>
    <n v="0"/>
    <s v=""/>
    <n v="0"/>
    <n v="0"/>
    <n v="10"/>
    <s v="INR"/>
    <s v="India"/>
    <m/>
    <n v="2"/>
    <n v="-25.23"/>
    <s v="No Sales"/>
    <n v="449"/>
    <n v="162"/>
    <n v="130"/>
    <n v="0.3496659242761693"/>
  </r>
  <r>
    <d v="2026-09-12T00:00:00"/>
    <x v="5"/>
    <s v="Face Care"/>
    <s v="Enabled"/>
    <s v="AG | Sunscreen Spf 50"/>
    <s v="Sponsored Products"/>
    <s v="sunscreen"/>
    <x v="3"/>
    <x v="38"/>
    <s v="SKN-006"/>
    <x v="2"/>
    <n v="3019"/>
    <n v="37"/>
    <n v="0.0122557138125207"/>
    <n v="8.4"/>
    <n v="310.8"/>
    <n v="449"/>
    <n v="1"/>
    <n v="1"/>
    <n v="0.6922048997772828"/>
    <n v="1.444658944658945"/>
    <n v="0.02702702702702703"/>
    <n v="15"/>
    <s v="INR"/>
    <s v="India"/>
    <m/>
    <n v="2"/>
    <n v="-153.8"/>
    <s v="Losing"/>
    <n v="449"/>
    <n v="162"/>
    <n v="130"/>
    <n v="0.3496659242761693"/>
  </r>
  <r>
    <d v="2026-09-12T00:00:00"/>
    <x v="5"/>
    <s v="Face Care"/>
    <s v="Enabled"/>
    <s v="AG | Tinted Sunscreen"/>
    <s v="Sponsored Products"/>
    <s v="tinted sunscreen"/>
    <x v="3"/>
    <x v="232"/>
    <s v="SKN-007"/>
    <x v="2"/>
    <n v="1526"/>
    <n v="15"/>
    <n v="0.009829619921363041"/>
    <n v="15.32"/>
    <n v="229.8"/>
    <n v="549"/>
    <n v="1"/>
    <n v="1"/>
    <n v="0.4185792349726776"/>
    <n v="2.389033942558747"/>
    <n v="0.06666666666666667"/>
    <n v="19"/>
    <s v="INR"/>
    <s v="India"/>
    <m/>
    <n v="2"/>
    <n v="-22.80000000000001"/>
    <s v="Losing"/>
    <n v="549"/>
    <n v="203"/>
    <n v="139"/>
    <n v="0.3770491803278688"/>
  </r>
  <r>
    <d v="2026-09-12T00:00:00"/>
    <x v="5"/>
    <s v="Face Care"/>
    <s v="Enabled"/>
    <s v="AG | Tinted Sunscreen"/>
    <s v="Sponsored Products"/>
    <s v="tinted sunscreen spf 40"/>
    <x v="3"/>
    <x v="117"/>
    <s v="SKN-007"/>
    <x v="0"/>
    <n v="252"/>
    <n v="2"/>
    <n v="0.007936507936507936"/>
    <n v="18.5"/>
    <n v="37"/>
    <n v="0"/>
    <n v="0"/>
    <n v="0"/>
    <s v=""/>
    <n v="0"/>
    <n v="0"/>
    <n v="18.5"/>
    <s v="INR"/>
    <s v="India"/>
    <m/>
    <n v="2"/>
    <n v="-37"/>
    <s v="No Sales"/>
    <n v="549"/>
    <n v="203"/>
    <n v="139"/>
    <n v="0.3770491803278688"/>
  </r>
  <r>
    <d v="2026-09-12T00:00:00"/>
    <x v="5"/>
    <s v="Face Care"/>
    <s v="Enabled"/>
    <s v="AG | Tinted Sunscreen"/>
    <s v="Sponsored Products"/>
    <s v="tinted sunscreen spf 40"/>
    <x v="3"/>
    <x v="321"/>
    <s v="SKN-007"/>
    <x v="1"/>
    <n v="767"/>
    <n v="7"/>
    <n v="0.009126466753585397"/>
    <n v="12.13"/>
    <n v="84.91"/>
    <n v="0"/>
    <n v="0"/>
    <n v="0"/>
    <s v=""/>
    <n v="0"/>
    <n v="0"/>
    <n v="16"/>
    <s v="INR"/>
    <s v="India"/>
    <m/>
    <n v="2"/>
    <n v="-84.91"/>
    <s v="No Sales"/>
    <n v="549"/>
    <n v="203"/>
    <n v="139"/>
    <n v="0.3770491803278688"/>
  </r>
  <r>
    <d v="2026-09-12T00:00:00"/>
    <x v="6"/>
    <s v="Face Care"/>
    <s v="Enabled"/>
    <s v="AG | Gel Moisturizer"/>
    <s v="Sponsored Products"/>
    <s v="gel moisturizer"/>
    <x v="1"/>
    <x v="41"/>
    <s v="SKN-005"/>
    <x v="1"/>
    <n v="770"/>
    <n v="4"/>
    <n v="0.005194805194805195"/>
    <n v="5.19"/>
    <n v="20.76"/>
    <n v="0"/>
    <n v="0"/>
    <n v="0"/>
    <s v=""/>
    <n v="0"/>
    <n v="0"/>
    <n v="7"/>
    <s v="INR"/>
    <s v="India"/>
    <m/>
    <n v="2"/>
    <n v="-20.76"/>
    <s v="No Sales"/>
    <n v="399"/>
    <n v="148"/>
    <n v="126"/>
    <n v="0.3132832080200501"/>
  </r>
  <r>
    <d v="2026-09-12T00:00:00"/>
    <x v="6"/>
    <s v="Face Care"/>
    <s v="Enabled"/>
    <s v="AG | Gel Moisturizer"/>
    <s v="Sponsored Products"/>
    <s v="oil free moisturizer"/>
    <x v="1"/>
    <x v="342"/>
    <s v="SKN-005"/>
    <x v="1"/>
    <n v="108"/>
    <n v="1"/>
    <n v="0.009259259259259259"/>
    <n v="4.61"/>
    <n v="4.61"/>
    <n v="0"/>
    <n v="0"/>
    <n v="0"/>
    <s v=""/>
    <n v="0"/>
    <n v="0"/>
    <n v="9"/>
    <s v="INR"/>
    <s v="India"/>
    <m/>
    <n v="2"/>
    <n v="-4.61"/>
    <s v="No Sales"/>
    <n v="399"/>
    <n v="148"/>
    <n v="126"/>
    <n v="0.3132832080200501"/>
  </r>
  <r>
    <d v="2026-09-12T00:00:00"/>
    <x v="6"/>
    <s v="Face Care"/>
    <s v="Enabled"/>
    <s v="AG | Gel Moisturizer"/>
    <s v="Sponsored Products"/>
    <s v="oil free moisturizer"/>
    <x v="1"/>
    <x v="419"/>
    <s v="SKN-005"/>
    <x v="0"/>
    <n v="83"/>
    <n v="2"/>
    <n v="0.02409638554216868"/>
    <n v="9.81"/>
    <n v="19.62"/>
    <n v="0"/>
    <n v="0"/>
    <n v="0"/>
    <s v=""/>
    <n v="0"/>
    <n v="0"/>
    <n v="10"/>
    <s v="INR"/>
    <s v="India"/>
    <m/>
    <n v="2"/>
    <n v="-19.62"/>
    <s v="No Sales"/>
    <n v="399"/>
    <n v="148"/>
    <n v="126"/>
    <n v="0.3132832080200501"/>
  </r>
  <r>
    <d v="2026-09-12T00:00:00"/>
    <x v="6"/>
    <s v="Face Care"/>
    <s v="Enabled"/>
    <s v="AG | Gel Moisturizer"/>
    <s v="Sponsored Products"/>
    <s v="oil free moisturizer"/>
    <x v="1"/>
    <x v="158"/>
    <s v="SKN-005"/>
    <x v="0"/>
    <n v="174"/>
    <n v="0"/>
    <n v="0"/>
    <s v=""/>
    <n v="0"/>
    <n v="0"/>
    <n v="0"/>
    <n v="0"/>
    <s v=""/>
    <s v=""/>
    <s v=""/>
    <n v="10"/>
    <s v="INR"/>
    <s v="India"/>
    <m/>
    <n v="2"/>
    <n v="0"/>
    <s v="No Spend"/>
    <n v="399"/>
    <n v="148"/>
    <n v="126"/>
    <n v="0.3132832080200501"/>
  </r>
  <r>
    <d v="2026-09-12T00:00:00"/>
    <x v="6"/>
    <s v="Face Care"/>
    <s v="Enabled"/>
    <s v="AG | Gel Moisturizer"/>
    <s v="Sponsored Products"/>
    <s v="oil free moisturizer"/>
    <x v="1"/>
    <x v="53"/>
    <s v="SKN-005"/>
    <x v="0"/>
    <n v="452"/>
    <n v="4"/>
    <n v="0.008849557522123894"/>
    <n v="12.5"/>
    <n v="50"/>
    <n v="0"/>
    <n v="0"/>
    <n v="0"/>
    <s v=""/>
    <n v="0"/>
    <n v="0"/>
    <n v="12.5"/>
    <s v="INR"/>
    <s v="India"/>
    <m/>
    <n v="2"/>
    <n v="-50"/>
    <s v="No Sales"/>
    <n v="399"/>
    <n v="148"/>
    <n v="126"/>
    <n v="0.3132832080200501"/>
  </r>
  <r>
    <d v="2026-09-12T00:00:00"/>
    <x v="6"/>
    <s v="Face Care"/>
    <s v="Enabled"/>
    <s v="AG | Gel Moisturizer"/>
    <s v="Sponsored Products"/>
    <s v="gel moisturizer"/>
    <x v="1"/>
    <x v="6"/>
    <s v="SKN-005"/>
    <x v="1"/>
    <n v="1552"/>
    <n v="12"/>
    <n v="0.007731958762886598"/>
    <n v="7.640000000000001"/>
    <n v="91.68000000000001"/>
    <n v="0"/>
    <n v="0"/>
    <n v="0"/>
    <s v=""/>
    <n v="0"/>
    <n v="0"/>
    <n v="10"/>
    <s v="INR"/>
    <s v="India"/>
    <m/>
    <n v="2"/>
    <n v="-91.68000000000001"/>
    <s v="No Sales"/>
    <n v="399"/>
    <n v="148"/>
    <n v="126"/>
    <n v="0.3132832080200501"/>
  </r>
  <r>
    <d v="2026-09-12T00:00:00"/>
    <x v="6"/>
    <s v="Face Care"/>
    <s v="Enabled"/>
    <s v="AG | Face Wash"/>
    <s v="Sponsored Products"/>
    <s v="foaming face wash"/>
    <x v="1"/>
    <x v="272"/>
    <s v="SKN-008"/>
    <x v="2"/>
    <n v="1769"/>
    <n v="20"/>
    <n v="0.01130582249858677"/>
    <n v="5.06"/>
    <n v="101.2"/>
    <n v="0"/>
    <n v="0"/>
    <n v="0"/>
    <s v=""/>
    <n v="0"/>
    <n v="0"/>
    <n v="9"/>
    <s v="INR"/>
    <s v="India"/>
    <m/>
    <n v="2"/>
    <n v="-101.2"/>
    <s v="No Sales"/>
    <n v="299"/>
    <n v="114"/>
    <n v="107"/>
    <n v="0.2608695652173913"/>
  </r>
  <r>
    <d v="2026-09-12T00:00:00"/>
    <x v="6"/>
    <s v="Face Care"/>
    <s v="Enabled"/>
    <s v="AG | Face Wash"/>
    <s v="Sponsored Products"/>
    <s v="foaming face wash"/>
    <x v="1"/>
    <x v="420"/>
    <s v="SKN-008"/>
    <x v="0"/>
    <n v="168"/>
    <n v="2"/>
    <n v="0.0119047619047619"/>
    <n v="5.5"/>
    <n v="11"/>
    <n v="0"/>
    <n v="0"/>
    <n v="0"/>
    <s v=""/>
    <n v="0"/>
    <n v="0"/>
    <n v="5.5"/>
    <s v="INR"/>
    <s v="India"/>
    <m/>
    <n v="2"/>
    <n v="-11"/>
    <s v="No Sales"/>
    <n v="299"/>
    <n v="114"/>
    <n v="107"/>
    <n v="0.2608695652173913"/>
  </r>
  <r>
    <d v="2026-09-12T00:00:00"/>
    <x v="6"/>
    <s v="Face Care"/>
    <s v="Enabled"/>
    <s v="AG | Face Wash"/>
    <s v="Sponsored Products"/>
    <s v="foaming face wash"/>
    <x v="1"/>
    <x v="296"/>
    <s v="SKN-008"/>
    <x v="1"/>
    <n v="210"/>
    <n v="0"/>
    <n v="0"/>
    <s v=""/>
    <n v="0"/>
    <n v="0"/>
    <n v="0"/>
    <n v="0"/>
    <s v=""/>
    <s v=""/>
    <s v=""/>
    <n v="7.5"/>
    <s v="INR"/>
    <s v="India"/>
    <m/>
    <n v="2"/>
    <n v="0"/>
    <s v="No Spend"/>
    <n v="299"/>
    <n v="114"/>
    <n v="107"/>
    <n v="0.2608695652173913"/>
  </r>
  <r>
    <d v="2026-09-12T00:00:00"/>
    <x v="6"/>
    <s v="Face Care"/>
    <s v="Enabled"/>
    <s v="AG | Salicylic Acid Face Wash"/>
    <s v="Sponsored Products"/>
    <s v="acne face wash"/>
    <x v="1"/>
    <x v="421"/>
    <s v="SKN-009"/>
    <x v="1"/>
    <n v="313"/>
    <n v="4"/>
    <n v="0.01277955271565495"/>
    <n v="5.68"/>
    <n v="22.72"/>
    <n v="279"/>
    <n v="1"/>
    <n v="1"/>
    <n v="0.08143369175627239"/>
    <n v="12.27992957746479"/>
    <n v="0.25"/>
    <n v="8.5"/>
    <s v="INR"/>
    <s v="India"/>
    <m/>
    <n v="2"/>
    <n v="45.28"/>
    <s v="Profitable"/>
    <n v="279"/>
    <n v="106"/>
    <n v="105"/>
    <n v="0.2437275985663082"/>
  </r>
  <r>
    <d v="2026-09-12T00:00:00"/>
    <x v="6"/>
    <s v="Face Care"/>
    <s v="Enabled"/>
    <s v="AG | Salicylic Acid Face Wash"/>
    <s v="Sponsored Products"/>
    <s v="acne face wash"/>
    <x v="1"/>
    <x v="300"/>
    <s v="SKN-009"/>
    <x v="2"/>
    <n v="1258"/>
    <n v="6"/>
    <n v="0.004769475357710651"/>
    <n v="7.12"/>
    <n v="42.72"/>
    <n v="0"/>
    <n v="0"/>
    <n v="0"/>
    <s v=""/>
    <n v="0"/>
    <n v="0"/>
    <n v="8.5"/>
    <s v="INR"/>
    <s v="India"/>
    <m/>
    <n v="2"/>
    <n v="-42.72"/>
    <s v="No Sales"/>
    <n v="279"/>
    <n v="106"/>
    <n v="105"/>
    <n v="0.2437275985663082"/>
  </r>
  <r>
    <d v="2026-09-12T00:00:00"/>
    <x v="6"/>
    <s v="Face Care"/>
    <s v="Enabled"/>
    <s v="AG | Salicylic Acid Face Wash"/>
    <s v="Sponsored Products"/>
    <s v="salicylic acid face wash"/>
    <x v="1"/>
    <x v="123"/>
    <s v="SKN-009"/>
    <x v="0"/>
    <n v="2833"/>
    <n v="42"/>
    <n v="0.01482527356159548"/>
    <n v="4.42"/>
    <n v="185.64"/>
    <n v="837"/>
    <n v="3"/>
    <n v="3"/>
    <n v="0.2217921146953405"/>
    <n v="4.508726567550097"/>
    <n v="0.07142857142857142"/>
    <n v="5.5"/>
    <s v="INR"/>
    <s v="India"/>
    <m/>
    <n v="2"/>
    <n v="18.36000000000001"/>
    <s v="Profitable"/>
    <n v="279"/>
    <n v="106"/>
    <n v="105"/>
    <n v="0.2437275985663082"/>
  </r>
  <r>
    <d v="2026-09-12T00:00:00"/>
    <x v="6"/>
    <s v="Face Care"/>
    <s v="Enabled"/>
    <s v="AG | Rose Water Toner"/>
    <s v="Sponsored Products"/>
    <s v="face toner"/>
    <x v="1"/>
    <x v="275"/>
    <s v="SKN-010"/>
    <x v="0"/>
    <n v="170"/>
    <n v="1"/>
    <n v="0.005882352941176471"/>
    <n v="4.85"/>
    <n v="4.85"/>
    <n v="0"/>
    <n v="0"/>
    <n v="0"/>
    <s v=""/>
    <n v="0"/>
    <n v="0"/>
    <n v="5"/>
    <s v="INR"/>
    <s v="India"/>
    <m/>
    <n v="2"/>
    <n v="-4.85"/>
    <s v="No Sales"/>
    <n v="249"/>
    <n v="100"/>
    <n v="102"/>
    <n v="0.1887550200803213"/>
  </r>
  <r>
    <d v="2026-09-12T00:00:00"/>
    <x v="6"/>
    <s v="Face Care"/>
    <s v="Enabled"/>
    <s v="AG | Rose Water Toner"/>
    <s v="Sponsored Products"/>
    <s v="face toner"/>
    <x v="1"/>
    <x v="51"/>
    <s v="SKN-010"/>
    <x v="1"/>
    <n v="771"/>
    <n v="2"/>
    <n v="0.002594033722438392"/>
    <n v="3.84"/>
    <n v="7.68"/>
    <n v="0"/>
    <n v="0"/>
    <n v="0"/>
    <s v=""/>
    <n v="0"/>
    <n v="0"/>
    <n v="6"/>
    <s v="INR"/>
    <s v="India"/>
    <m/>
    <n v="2"/>
    <n v="-7.68"/>
    <s v="No Sales"/>
    <n v="249"/>
    <n v="100"/>
    <n v="102"/>
    <n v="0.1887550200803213"/>
  </r>
  <r>
    <d v="2026-09-12T00:00:00"/>
    <x v="6"/>
    <s v="Face Care"/>
    <s v="Enabled"/>
    <s v="AG | Sheet Mask"/>
    <s v="Sponsored Products"/>
    <s v="sheet mask"/>
    <x v="1"/>
    <x v="52"/>
    <s v="SKN-014"/>
    <x v="2"/>
    <n v="535"/>
    <n v="1"/>
    <n v="0.001869158878504673"/>
    <n v="8.699999999999999"/>
    <n v="8.699999999999999"/>
    <n v="349"/>
    <n v="1"/>
    <n v="1"/>
    <n v="0.02492836676217765"/>
    <n v="40.11494252873563"/>
    <n v="1"/>
    <n v="10.5"/>
    <s v="INR"/>
    <s v="India"/>
    <m/>
    <n v="2"/>
    <n v="96.3"/>
    <s v="Profitable"/>
    <n v="349"/>
    <n v="133"/>
    <n v="111"/>
    <n v="0.3008595988538682"/>
  </r>
  <r>
    <d v="2026-09-12T00:00:00"/>
    <x v="6"/>
    <s v="Face Care"/>
    <s v="Enabled"/>
    <s v="AG | Sheet Mask"/>
    <s v="Sponsored Products"/>
    <s v="sheet mask"/>
    <x v="1"/>
    <x v="422"/>
    <s v="SKN-014"/>
    <x v="0"/>
    <n v="120"/>
    <n v="2"/>
    <n v="0.01666666666666667"/>
    <n v="7"/>
    <n v="14"/>
    <n v="0"/>
    <n v="0"/>
    <n v="0"/>
    <s v=""/>
    <n v="0"/>
    <n v="0"/>
    <n v="7"/>
    <s v="INR"/>
    <s v="India"/>
    <m/>
    <n v="2"/>
    <n v="-14"/>
    <s v="No Sales"/>
    <n v="349"/>
    <n v="133"/>
    <n v="111"/>
    <n v="0.3008595988538682"/>
  </r>
  <r>
    <d v="2026-09-12T00:00:00"/>
    <x v="6"/>
    <s v="Face Care"/>
    <s v="Enabled"/>
    <s v="AG | Sheet Mask"/>
    <s v="Sponsored Products"/>
    <s v="face sheet mask"/>
    <x v="1"/>
    <x v="127"/>
    <s v="SKN-014"/>
    <x v="2"/>
    <n v="2099"/>
    <n v="14"/>
    <n v="0.006669842782277275"/>
    <n v="4.24"/>
    <n v="59.36"/>
    <n v="0"/>
    <n v="0"/>
    <n v="0"/>
    <s v=""/>
    <n v="0"/>
    <n v="0"/>
    <n v="7"/>
    <s v="INR"/>
    <s v="India"/>
    <m/>
    <n v="2"/>
    <n v="-59.36"/>
    <s v="No Sales"/>
    <n v="349"/>
    <n v="133"/>
    <n v="111"/>
    <n v="0.3008595988538682"/>
  </r>
  <r>
    <d v="2026-09-12T00:00:00"/>
    <x v="6"/>
    <s v="Face Care"/>
    <s v="Enabled"/>
    <s v="AG | Sheet Mask"/>
    <s v="Sponsored Products"/>
    <s v="sheet mask"/>
    <x v="1"/>
    <x v="241"/>
    <s v="SKN-014"/>
    <x v="2"/>
    <n v="1842"/>
    <n v="4"/>
    <n v="0.002171552660152009"/>
    <n v="6.67"/>
    <n v="26.68"/>
    <n v="0"/>
    <n v="0"/>
    <n v="0"/>
    <s v=""/>
    <n v="0"/>
    <n v="0"/>
    <n v="9"/>
    <s v="INR"/>
    <s v="India"/>
    <m/>
    <n v="2"/>
    <n v="-26.68"/>
    <s v="No Sales"/>
    <n v="349"/>
    <n v="133"/>
    <n v="111"/>
    <n v="0.3008595988538682"/>
  </r>
  <r>
    <d v="2026-09-12T00:00:00"/>
    <x v="8"/>
    <s v="Body &amp; Hair"/>
    <s v="Enabled"/>
    <s v="AG | Onion Hair Oil"/>
    <s v="Sponsored Products"/>
    <s v="hair oil"/>
    <x v="3"/>
    <x v="20"/>
    <s v="SKN-021"/>
    <x v="0"/>
    <n v="147"/>
    <n v="0"/>
    <n v="0"/>
    <s v=""/>
    <n v="0"/>
    <n v="0"/>
    <n v="0"/>
    <n v="0"/>
    <s v=""/>
    <s v=""/>
    <s v=""/>
    <n v="8.5"/>
    <s v="INR"/>
    <s v="India"/>
    <m/>
    <n v="2"/>
    <n v="0"/>
    <s v="No Spend"/>
    <n v="399"/>
    <n v="148"/>
    <n v="126"/>
    <n v="0.3132832080200501"/>
  </r>
  <r>
    <d v="2026-09-12T00:00:00"/>
    <x v="8"/>
    <s v="Body &amp; Hair"/>
    <s v="Enabled"/>
    <s v="AG | Onion Hair Oil"/>
    <s v="Sponsored Products"/>
    <s v="onion hair oil"/>
    <x v="3"/>
    <x v="391"/>
    <s v="SKN-021"/>
    <x v="1"/>
    <n v="283"/>
    <n v="1"/>
    <n v="0.00353356890459364"/>
    <n v="7.22"/>
    <n v="7.22"/>
    <n v="0"/>
    <n v="0"/>
    <n v="0"/>
    <s v=""/>
    <n v="0"/>
    <n v="0"/>
    <n v="11.5"/>
    <s v="INR"/>
    <s v="India"/>
    <m/>
    <n v="2"/>
    <n v="-7.22"/>
    <s v="No Sales"/>
    <n v="399"/>
    <n v="148"/>
    <n v="126"/>
    <n v="0.3132832080200501"/>
  </r>
  <r>
    <d v="2026-09-12T00:00:00"/>
    <x v="8"/>
    <s v="Body &amp; Hair"/>
    <s v="Enabled"/>
    <s v="AG | Onion Hair Oil"/>
    <s v="Sponsored Products"/>
    <s v="onion hair oil"/>
    <x v="3"/>
    <x v="423"/>
    <s v="SKN-021"/>
    <x v="1"/>
    <n v="566"/>
    <n v="3"/>
    <n v="0.00530035335689046"/>
    <n v="7.69"/>
    <n v="23.07"/>
    <n v="0"/>
    <n v="0"/>
    <n v="0"/>
    <s v=""/>
    <n v="0"/>
    <n v="0"/>
    <n v="11"/>
    <s v="INR"/>
    <s v="India"/>
    <m/>
    <n v="2"/>
    <n v="-23.07"/>
    <s v="No Sales"/>
    <n v="399"/>
    <n v="148"/>
    <n v="126"/>
    <n v="0.3132832080200501"/>
  </r>
  <r>
    <d v="2026-09-12T00:00:00"/>
    <x v="8"/>
    <s v="Body &amp; Hair"/>
    <s v="Enabled"/>
    <s v="AG | Onion Hair Oil"/>
    <s v="Sponsored Products"/>
    <s v="hair oil"/>
    <x v="3"/>
    <x v="55"/>
    <s v="SKN-021"/>
    <x v="2"/>
    <n v="634"/>
    <n v="2"/>
    <n v="0.003154574132492113"/>
    <n v="6.49"/>
    <n v="12.98"/>
    <n v="0"/>
    <n v="0"/>
    <n v="0"/>
    <s v=""/>
    <n v="0"/>
    <n v="0"/>
    <n v="10.5"/>
    <s v="INR"/>
    <s v="India"/>
    <m/>
    <n v="2"/>
    <n v="-12.98"/>
    <s v="No Sales"/>
    <n v="399"/>
    <n v="148"/>
    <n v="126"/>
    <n v="0.3132832080200501"/>
  </r>
  <r>
    <d v="2026-09-12T00:00:00"/>
    <x v="8"/>
    <s v="Body &amp; Hair"/>
    <s v="Enabled"/>
    <s v="AG | Onion Hair Oil"/>
    <s v="Sponsored Products"/>
    <s v="hair oil"/>
    <x v="3"/>
    <x v="327"/>
    <s v="SKN-021"/>
    <x v="2"/>
    <n v="568"/>
    <n v="4"/>
    <n v="0.007042253521126761"/>
    <n v="8.94"/>
    <n v="35.76"/>
    <n v="0"/>
    <n v="0"/>
    <n v="0"/>
    <s v=""/>
    <n v="0"/>
    <n v="0"/>
    <n v="12.5"/>
    <s v="INR"/>
    <s v="India"/>
    <m/>
    <n v="2"/>
    <n v="-35.76"/>
    <s v="No Sales"/>
    <n v="399"/>
    <n v="148"/>
    <n v="126"/>
    <n v="0.3132832080200501"/>
  </r>
  <r>
    <d v="2026-09-12T00:00:00"/>
    <x v="8"/>
    <s v="Body &amp; Hair"/>
    <s v="Enabled"/>
    <s v="AG | Hair Serum"/>
    <s v="Sponsored Products"/>
    <s v="hair serum for frizzy hair"/>
    <x v="3"/>
    <x v="259"/>
    <s v="SKN-023"/>
    <x v="1"/>
    <n v="643"/>
    <n v="2"/>
    <n v="0.003110419906687403"/>
    <n v="10.11"/>
    <n v="20.22"/>
    <n v="0"/>
    <n v="0"/>
    <n v="0"/>
    <s v=""/>
    <n v="0"/>
    <n v="0"/>
    <n v="13.5"/>
    <s v="INR"/>
    <s v="India"/>
    <m/>
    <n v="2"/>
    <n v="-20.22"/>
    <s v="No Sales"/>
    <n v="549"/>
    <n v="198"/>
    <n v="139"/>
    <n v="0.3861566484517304"/>
  </r>
  <r>
    <d v="2026-09-12T00:00:00"/>
    <x v="8"/>
    <s v="Body &amp; Hair"/>
    <s v="Enabled"/>
    <s v="AG | Hair Serum"/>
    <s v="Sponsored Products"/>
    <s v="hair serum for frizzy hair"/>
    <x v="3"/>
    <x v="134"/>
    <s v="SKN-023"/>
    <x v="2"/>
    <n v="2384"/>
    <n v="12"/>
    <n v="0.005033557046979865"/>
    <n v="8"/>
    <n v="96"/>
    <n v="0"/>
    <n v="0"/>
    <n v="0"/>
    <s v=""/>
    <n v="0"/>
    <n v="0"/>
    <n v="12.5"/>
    <s v="INR"/>
    <s v="India"/>
    <m/>
    <n v="2"/>
    <n v="-96"/>
    <s v="No Sales"/>
    <n v="549"/>
    <n v="198"/>
    <n v="139"/>
    <n v="0.3861566484517304"/>
  </r>
  <r>
    <d v="2026-09-12T00:00:00"/>
    <x v="8"/>
    <s v="Body &amp; Hair"/>
    <s v="Enabled"/>
    <s v="AG | Hair Serum"/>
    <s v="Sponsored Products"/>
    <s v="hair serum for frizzy hair"/>
    <x v="3"/>
    <x v="395"/>
    <s v="SKN-023"/>
    <x v="1"/>
    <n v="1300"/>
    <n v="21"/>
    <n v="0.01615384615384615"/>
    <n v="7.970000000000001"/>
    <n v="167.37"/>
    <n v="549"/>
    <n v="1"/>
    <n v="1"/>
    <n v="0.3048633879781421"/>
    <n v="3.280157734360996"/>
    <n v="0.04761904761904762"/>
    <n v="15"/>
    <s v="INR"/>
    <s v="India"/>
    <m/>
    <n v="2"/>
    <n v="44.63"/>
    <s v="Profitable"/>
    <n v="549"/>
    <n v="198"/>
    <n v="139"/>
    <n v="0.3861566484517304"/>
  </r>
  <r>
    <d v="2026-09-12T00:00:00"/>
    <x v="9"/>
    <s v="Body &amp; Hair"/>
    <s v="Enabled"/>
    <s v="AG | Body Lotion"/>
    <s v="Sponsored Products"/>
    <s v="body lotion"/>
    <x v="2"/>
    <x v="136"/>
    <s v="SKN-017"/>
    <x v="2"/>
    <n v="2152"/>
    <n v="24"/>
    <n v="0.01115241635687732"/>
    <n v="11.39"/>
    <n v="273.36"/>
    <n v="449"/>
    <n v="1"/>
    <n v="1"/>
    <n v="0.6088195991091314"/>
    <n v="1.642522680714077"/>
    <n v="0.04166666666666666"/>
    <n v="15.5"/>
    <s v="INR"/>
    <s v="India"/>
    <m/>
    <n v="2"/>
    <n v="-130.36"/>
    <s v="Losing"/>
    <n v="449"/>
    <n v="166"/>
    <n v="140"/>
    <n v="0.3184855233853007"/>
  </r>
  <r>
    <d v="2026-09-12T00:00:00"/>
    <x v="9"/>
    <s v="Body &amp; Hair"/>
    <s v="Enabled"/>
    <s v="AG | Body Lotion"/>
    <s v="Sponsored Products"/>
    <s v="body lotion for dry skin"/>
    <x v="2"/>
    <x v="11"/>
    <s v="SKN-017"/>
    <x v="1"/>
    <n v="430"/>
    <n v="1"/>
    <n v="0.002325581395348837"/>
    <n v="11.45"/>
    <n v="11.45"/>
    <n v="0"/>
    <n v="0"/>
    <n v="0"/>
    <s v=""/>
    <n v="0"/>
    <n v="0"/>
    <n v="15"/>
    <s v="INR"/>
    <s v="India"/>
    <m/>
    <n v="2"/>
    <n v="-11.45"/>
    <s v="No Sales"/>
    <n v="449"/>
    <n v="166"/>
    <n v="140"/>
    <n v="0.3184855233853007"/>
  </r>
  <r>
    <d v="2026-09-12T00:00:00"/>
    <x v="9"/>
    <s v="Body &amp; Hair"/>
    <s v="Enabled"/>
    <s v="AG | Body Lotion"/>
    <s v="Sponsored Products"/>
    <s v="shea body lotion for rough skin"/>
    <x v="2"/>
    <x v="246"/>
    <s v="SKN-017"/>
    <x v="1"/>
    <n v="462"/>
    <n v="1"/>
    <n v="0.002164502164502165"/>
    <n v="7.19"/>
    <n v="7.19"/>
    <n v="0"/>
    <n v="0"/>
    <n v="0"/>
    <s v=""/>
    <n v="0"/>
    <n v="0"/>
    <n v="11.5"/>
    <s v="INR"/>
    <s v="India"/>
    <m/>
    <n v="2"/>
    <n v="-7.19"/>
    <s v="No Sales"/>
    <n v="449"/>
    <n v="166"/>
    <n v="140"/>
    <n v="0.3184855233853007"/>
  </r>
  <r>
    <d v="2026-09-12T00:00:00"/>
    <x v="9"/>
    <s v="Body &amp; Hair"/>
    <s v="Enabled"/>
    <s v="AG | Body Wash"/>
    <s v="Sponsored Products"/>
    <s v="body wash"/>
    <x v="2"/>
    <x v="15"/>
    <s v="SKN-018"/>
    <x v="1"/>
    <n v="638"/>
    <n v="1"/>
    <n v="0.001567398119122257"/>
    <n v="6.59"/>
    <n v="6.59"/>
    <n v="0"/>
    <n v="0"/>
    <n v="0"/>
    <s v=""/>
    <n v="0"/>
    <n v="0"/>
    <n v="8.5"/>
    <s v="INR"/>
    <s v="India"/>
    <m/>
    <n v="2"/>
    <n v="-6.59"/>
    <s v="No Sales"/>
    <n v="349"/>
    <n v="133"/>
    <n v="121"/>
    <n v="0.2722063037249284"/>
  </r>
  <r>
    <d v="2026-09-01T00:00:00"/>
    <x v="10"/>
    <s v="Face Care"/>
    <s v="Enabled"/>
    <s v="AG | Face Wash"/>
    <s v="Sponsored Products"/>
    <s v="asin=b0tkjhqzf8"/>
    <x v="4"/>
    <x v="79"/>
    <s v="SKN-008"/>
    <x v="1"/>
    <n v="379"/>
    <n v="6"/>
    <n v="0.0158311345646438"/>
    <n v="0"/>
    <n v="0"/>
    <n v="0"/>
    <n v="0"/>
    <n v="0"/>
    <s v=""/>
    <s v=""/>
    <n v="0"/>
    <n v="8.5"/>
    <s v="INR"/>
    <s v="India"/>
    <m/>
    <n v="1"/>
    <n v="0"/>
    <s v="No Spend"/>
    <n v="299"/>
    <n v="114"/>
    <n v="107"/>
    <n v="0.2608695652173913"/>
  </r>
  <r>
    <d v="2026-09-12T00:00:00"/>
    <x v="9"/>
    <s v="Body &amp; Hair"/>
    <s v="Enabled"/>
    <s v="AG | Body Wash"/>
    <s v="Sponsored Products"/>
    <s v="body wash for women for stretch marks"/>
    <x v="2"/>
    <x v="140"/>
    <s v="SKN-018"/>
    <x v="2"/>
    <n v="844"/>
    <n v="4"/>
    <n v="0.004739336492890996"/>
    <n v="5.02"/>
    <n v="20.08"/>
    <n v="0"/>
    <n v="0"/>
    <n v="0"/>
    <s v=""/>
    <n v="0"/>
    <n v="0"/>
    <n v="9"/>
    <s v="INR"/>
    <s v="India"/>
    <m/>
    <n v="2"/>
    <n v="-20.08"/>
    <s v="No Sales"/>
    <n v="349"/>
    <n v="133"/>
    <n v="121"/>
    <n v="0.2722063037249284"/>
  </r>
  <r>
    <d v="2026-09-12T00:00:00"/>
    <x v="9"/>
    <s v="Body &amp; Hair"/>
    <s v="Enabled"/>
    <s v="AG | Foot Cream"/>
    <s v="Sponsored Products"/>
    <s v="cracked heel cream under 500"/>
    <x v="2"/>
    <x v="278"/>
    <s v="SKN-019"/>
    <x v="0"/>
    <n v="174"/>
    <n v="3"/>
    <n v="0.01724137931034483"/>
    <n v="8"/>
    <n v="24"/>
    <n v="598"/>
    <n v="2"/>
    <n v="2"/>
    <n v="0.04013377926421405"/>
    <n v="24.91666666666667"/>
    <n v="0.6666666666666666"/>
    <n v="8"/>
    <s v="INR"/>
    <s v="India"/>
    <m/>
    <n v="2"/>
    <n v="138"/>
    <s v="Profitable"/>
    <n v="299"/>
    <n v="111"/>
    <n v="107"/>
    <n v="0.2709030100334448"/>
  </r>
  <r>
    <d v="2026-09-12T00:00:00"/>
    <x v="10"/>
    <s v="Face Care"/>
    <s v="Enabled"/>
    <s v="AG | Vitamin C Serum"/>
    <s v="Sponsored Products"/>
    <s v="asin=b0450pvv5k"/>
    <x v="4"/>
    <x v="141"/>
    <s v="SKN-001"/>
    <x v="1"/>
    <n v="926"/>
    <n v="4"/>
    <n v="0.004319654427645789"/>
    <n v="7.18"/>
    <n v="28.72"/>
    <n v="0"/>
    <n v="0"/>
    <n v="0"/>
    <s v=""/>
    <n v="0"/>
    <n v="0"/>
    <n v="11.5"/>
    <s v="INR"/>
    <s v="India"/>
    <m/>
    <n v="2"/>
    <n v="-28.72"/>
    <s v="No Sales"/>
    <n v="599"/>
    <n v="216"/>
    <n v="144"/>
    <n v="0.3989983305509182"/>
  </r>
  <r>
    <d v="2026-09-12T00:00:00"/>
    <x v="10"/>
    <s v="Face Care"/>
    <s v="Enabled"/>
    <s v="AG | Vitamin C Serum"/>
    <s v="Sponsored Products"/>
    <s v="asin=b0xanrgqoz"/>
    <x v="4"/>
    <x v="72"/>
    <s v="SKN-001"/>
    <x v="1"/>
    <n v="1254"/>
    <n v="4"/>
    <n v="0.003189792663476874"/>
    <n v="8.140000000000001"/>
    <n v="32.56"/>
    <n v="0"/>
    <n v="0"/>
    <n v="0"/>
    <s v=""/>
    <n v="0"/>
    <n v="0"/>
    <n v="12"/>
    <s v="INR"/>
    <s v="India"/>
    <m/>
    <n v="2"/>
    <n v="-32.56"/>
    <s v="No Sales"/>
    <n v="599"/>
    <n v="216"/>
    <n v="144"/>
    <n v="0.3989983305509182"/>
  </r>
  <r>
    <d v="2026-09-12T00:00:00"/>
    <x v="10"/>
    <s v="Face Care"/>
    <s v="Enabled"/>
    <s v="AG | Vitamin C Serum"/>
    <s v="Sponsored Products"/>
    <s v="asin=b0uy3hj2k9"/>
    <x v="4"/>
    <x v="71"/>
    <s v="SKN-001"/>
    <x v="1"/>
    <n v="138"/>
    <n v="2"/>
    <n v="0.01449275362318841"/>
    <n v="10.73"/>
    <n v="21.46"/>
    <n v="0"/>
    <n v="0"/>
    <n v="0"/>
    <s v=""/>
    <n v="0"/>
    <n v="0"/>
    <n v="15"/>
    <s v="INR"/>
    <s v="India"/>
    <m/>
    <n v="2"/>
    <n v="-21.46"/>
    <s v="No Sales"/>
    <n v="599"/>
    <n v="216"/>
    <n v="144"/>
    <n v="0.3989983305509182"/>
  </r>
  <r>
    <d v="2026-09-12T00:00:00"/>
    <x v="10"/>
    <s v="Face Care"/>
    <s v="Enabled"/>
    <s v="AG | Vitamin C Serum"/>
    <s v="Sponsored Products"/>
    <s v="asin=b0vjgkof8u"/>
    <x v="4"/>
    <x v="409"/>
    <s v="SKN-001"/>
    <x v="2"/>
    <n v="396"/>
    <n v="1"/>
    <n v="0.002525252525252525"/>
    <n v="6.49"/>
    <n v="6.49"/>
    <n v="0"/>
    <n v="0"/>
    <n v="0"/>
    <s v=""/>
    <n v="0"/>
    <n v="0"/>
    <n v="11.5"/>
    <s v="INR"/>
    <s v="India"/>
    <m/>
    <n v="2"/>
    <n v="-6.49"/>
    <s v="No Sales"/>
    <n v="599"/>
    <n v="216"/>
    <n v="144"/>
    <n v="0.3989983305509182"/>
  </r>
  <r>
    <d v="2026-09-12T00:00:00"/>
    <x v="10"/>
    <s v="Face Care"/>
    <s v="Enabled"/>
    <s v="AG | Sunscreen Spf 50"/>
    <s v="Sponsored Products"/>
    <s v="asin=b0p9o1icqm"/>
    <x v="4"/>
    <x v="193"/>
    <s v="SKN-006"/>
    <x v="1"/>
    <n v="785"/>
    <n v="3"/>
    <n v="0.003821656050955414"/>
    <n v="6.899999999999999"/>
    <n v="20.7"/>
    <n v="0"/>
    <n v="0"/>
    <n v="0"/>
    <s v=""/>
    <n v="0"/>
    <n v="0"/>
    <n v="10.5"/>
    <s v="INR"/>
    <s v="India"/>
    <m/>
    <n v="2"/>
    <n v="-20.7"/>
    <s v="No Sales"/>
    <n v="449"/>
    <n v="162"/>
    <n v="130"/>
    <n v="0.3496659242761693"/>
  </r>
  <r>
    <d v="2026-09-12T00:00:00"/>
    <x v="10"/>
    <s v="Face Care"/>
    <s v="Enabled"/>
    <s v="AG | Sunscreen Spf 50"/>
    <s v="Sponsored Products"/>
    <s v="asin=b0ohusr4i6"/>
    <x v="4"/>
    <x v="410"/>
    <s v="SKN-006"/>
    <x v="2"/>
    <n v="511"/>
    <n v="1"/>
    <n v="0.001956947162426614"/>
    <n v="9.390000000000001"/>
    <n v="9.390000000000001"/>
    <n v="0"/>
    <n v="0"/>
    <n v="0"/>
    <s v=""/>
    <n v="0"/>
    <n v="0"/>
    <n v="12"/>
    <s v="INR"/>
    <s v="India"/>
    <m/>
    <n v="2"/>
    <n v="-9.390000000000001"/>
    <s v="No Sales"/>
    <n v="449"/>
    <n v="162"/>
    <n v="130"/>
    <n v="0.3496659242761693"/>
  </r>
  <r>
    <d v="2026-09-14T00:00:00"/>
    <x v="1"/>
    <s v="Body &amp; Hair"/>
    <s v="Enabled"/>
    <s v="AG | Anti Dandruff Shampoo"/>
    <s v="Sponsored Products"/>
    <s v="loose-match"/>
    <x v="0"/>
    <x v="22"/>
    <s v="SKN-022"/>
    <x v="0"/>
    <n v="480"/>
    <n v="6"/>
    <n v="0.0125"/>
    <n v="9"/>
    <n v="54"/>
    <n v="3432"/>
    <n v="8"/>
    <n v="8"/>
    <n v="0.01573426573426574"/>
    <n v="63.55555555555556"/>
    <n v="1.333333333333333"/>
    <n v="9"/>
    <s v="INR"/>
    <s v="India"/>
    <m/>
    <n v="2"/>
    <n v="994"/>
    <s v="Profitable"/>
    <n v="429"/>
    <n v="159"/>
    <n v="139"/>
    <n v="0.3053613053613053"/>
  </r>
  <r>
    <d v="2026-09-12T00:00:00"/>
    <x v="10"/>
    <s v="Face Care"/>
    <s v="Enabled"/>
    <s v="AG | Sunscreen Spf 50"/>
    <s v="Sponsored Products"/>
    <s v="asin=b0wpuh9d9e"/>
    <x v="4"/>
    <x v="377"/>
    <s v="SKN-006"/>
    <x v="1"/>
    <n v="349"/>
    <n v="1"/>
    <n v="0.002865329512893983"/>
    <n v="8.67"/>
    <n v="8.67"/>
    <n v="0"/>
    <n v="0"/>
    <n v="0"/>
    <s v=""/>
    <n v="0"/>
    <n v="0"/>
    <n v="11"/>
    <s v="INR"/>
    <s v="India"/>
    <m/>
    <n v="2"/>
    <n v="-8.67"/>
    <s v="No Sales"/>
    <n v="449"/>
    <n v="162"/>
    <n v="130"/>
    <n v="0.3496659242761693"/>
  </r>
  <r>
    <d v="2026-09-12T00:00:00"/>
    <x v="10"/>
    <s v="Face Care"/>
    <s v="Enabled"/>
    <s v="AG | Sunscreen Spf 50"/>
    <s v="Sponsored Products"/>
    <s v="asin=b0s40ccjfn"/>
    <x v="4"/>
    <x v="76"/>
    <s v="SKN-006"/>
    <x v="1"/>
    <n v="677"/>
    <n v="0"/>
    <n v="0"/>
    <s v=""/>
    <n v="0"/>
    <n v="0"/>
    <n v="0"/>
    <n v="0"/>
    <s v=""/>
    <s v=""/>
    <s v=""/>
    <n v="9.5"/>
    <s v="INR"/>
    <s v="India"/>
    <m/>
    <n v="2"/>
    <n v="0"/>
    <s v="No Spend"/>
    <n v="449"/>
    <n v="162"/>
    <n v="130"/>
    <n v="0.3496659242761693"/>
  </r>
  <r>
    <d v="2026-09-12T00:00:00"/>
    <x v="10"/>
    <s v="Face Care"/>
    <s v="Enabled"/>
    <s v="AG | Sunscreen Spf 50"/>
    <s v="Sponsored Products"/>
    <s v="asin=b0g254ysji"/>
    <x v="4"/>
    <x v="308"/>
    <s v="SKN-006"/>
    <x v="1"/>
    <n v="955"/>
    <n v="1"/>
    <n v="0.001047120418848168"/>
    <n v="8.08"/>
    <n v="8.08"/>
    <n v="0"/>
    <n v="0"/>
    <n v="0"/>
    <s v=""/>
    <n v="0"/>
    <n v="0"/>
    <n v="13"/>
    <s v="INR"/>
    <s v="India"/>
    <m/>
    <n v="2"/>
    <n v="-8.08"/>
    <s v="No Sales"/>
    <n v="449"/>
    <n v="162"/>
    <n v="130"/>
    <n v="0.3496659242761693"/>
  </r>
  <r>
    <d v="2026-09-12T00:00:00"/>
    <x v="10"/>
    <s v="Face Care"/>
    <s v="Enabled"/>
    <s v="AG | Sunscreen Spf 50"/>
    <s v="Sponsored Products"/>
    <s v="asin=b0tq3uc0ll"/>
    <x v="4"/>
    <x v="307"/>
    <s v="SKN-006"/>
    <x v="1"/>
    <n v="1245"/>
    <n v="4"/>
    <n v="0.00321285140562249"/>
    <n v="8.66"/>
    <n v="34.64"/>
    <n v="0"/>
    <n v="0"/>
    <n v="0"/>
    <s v=""/>
    <n v="0"/>
    <n v="0"/>
    <n v="11.5"/>
    <s v="INR"/>
    <s v="India"/>
    <m/>
    <n v="2"/>
    <n v="-34.64"/>
    <s v="No Sales"/>
    <n v="449"/>
    <n v="162"/>
    <n v="130"/>
    <n v="0.3496659242761693"/>
  </r>
  <r>
    <d v="2026-09-22T00:00:00"/>
    <x v="2"/>
    <s v="Face Care"/>
    <s v="Paused"/>
    <s v="AG | Aloe Vera Gel"/>
    <s v="Sponsored Products"/>
    <s v="aloe vera gel"/>
    <x v="1"/>
    <x v="424"/>
    <s v="SKN-013"/>
    <x v="0"/>
    <n v="178"/>
    <n v="2"/>
    <n v="0.01123595505617977"/>
    <n v="7.29"/>
    <n v="14.58"/>
    <n v="0"/>
    <n v="0"/>
    <n v="0"/>
    <s v=""/>
    <n v="0"/>
    <n v="0"/>
    <n v="6"/>
    <s v="INR"/>
    <s v="India"/>
    <m/>
    <n v="4"/>
    <n v="-14.58"/>
    <s v="No Sales"/>
    <n v="249"/>
    <n v="100"/>
    <n v="112"/>
    <n v="0.1485943775100401"/>
  </r>
  <r>
    <d v="2026-09-12T00:00:00"/>
    <x v="10"/>
    <s v="Face Care"/>
    <s v="Enabled"/>
    <s v="AG | Face Wash"/>
    <s v="Sponsored Products"/>
    <s v="asin=b0g26g1i7r"/>
    <x v="4"/>
    <x v="77"/>
    <s v="SKN-008"/>
    <x v="1"/>
    <n v="2554"/>
    <n v="10"/>
    <n v="0.003915426781519186"/>
    <n v="3.77"/>
    <n v="37.7"/>
    <n v="0"/>
    <n v="0"/>
    <n v="0"/>
    <s v=""/>
    <n v="0"/>
    <n v="0"/>
    <n v="5.5"/>
    <s v="INR"/>
    <s v="India"/>
    <m/>
    <n v="2"/>
    <n v="-37.7"/>
    <s v="No Sales"/>
    <n v="299"/>
    <n v="114"/>
    <n v="107"/>
    <n v="0.2608695652173913"/>
  </r>
  <r>
    <d v="2026-09-12T00:00:00"/>
    <x v="11"/>
    <s v="Face Care"/>
    <s v="Enabled"/>
    <s v="AG | Under Eye Cream"/>
    <s v="Sponsored Products"/>
    <s v="under eye cream for winter"/>
    <x v="2"/>
    <x v="425"/>
    <s v="SKN-011"/>
    <x v="0"/>
    <n v="232"/>
    <n v="2"/>
    <n v="0.008620689655172414"/>
    <n v="16"/>
    <n v="32"/>
    <n v="0"/>
    <n v="0"/>
    <n v="0"/>
    <s v=""/>
    <n v="0"/>
    <n v="0"/>
    <n v="16"/>
    <s v="INR"/>
    <s v="India"/>
    <m/>
    <n v="2"/>
    <n v="-32"/>
    <s v="No Sales"/>
    <n v="499"/>
    <n v="180"/>
    <n v="125"/>
    <n v="0.3887775551102204"/>
  </r>
  <r>
    <d v="2026-09-12T00:00:00"/>
    <x v="11"/>
    <s v="Face Care"/>
    <s v="Enabled"/>
    <s v="AG | Under Eye Cream"/>
    <s v="Sponsored Products"/>
    <s v="under eye cream"/>
    <x v="2"/>
    <x v="84"/>
    <s v="SKN-011"/>
    <x v="2"/>
    <n v="1828"/>
    <n v="7"/>
    <n v="0.003829321663019694"/>
    <n v="6.52"/>
    <n v="45.64"/>
    <n v="998"/>
    <n v="2"/>
    <n v="2"/>
    <n v="0.0457314629258517"/>
    <n v="21.86678352322524"/>
    <n v="0.2857142857142857"/>
    <n v="11.5"/>
    <s v="INR"/>
    <s v="India"/>
    <m/>
    <n v="2"/>
    <n v="342.36"/>
    <s v="Profitable"/>
    <n v="499"/>
    <n v="180"/>
    <n v="125"/>
    <n v="0.3887775551102204"/>
  </r>
  <r>
    <d v="2026-09-12T00:00:00"/>
    <x v="11"/>
    <s v="Face Care"/>
    <s v="Enabled"/>
    <s v="AG | Under Eye Cream"/>
    <s v="Sponsored Products"/>
    <s v="eye cream for night use"/>
    <x v="2"/>
    <x v="250"/>
    <s v="SKN-011"/>
    <x v="2"/>
    <n v="841"/>
    <n v="5"/>
    <n v="0.005945303210463734"/>
    <n v="14.79"/>
    <n v="73.95"/>
    <n v="1497"/>
    <n v="3"/>
    <n v="3"/>
    <n v="0.04939879759519038"/>
    <n v="20.24340770791075"/>
    <n v="0.6"/>
    <n v="19"/>
    <s v="INR"/>
    <s v="India"/>
    <m/>
    <n v="2"/>
    <n v="508.05"/>
    <s v="Profitable"/>
    <n v="499"/>
    <n v="180"/>
    <n v="125"/>
    <n v="0.3887775551102204"/>
  </r>
  <r>
    <d v="2026-09-12T00:00:00"/>
    <x v="11"/>
    <s v="Face Care"/>
    <s v="Enabled"/>
    <s v="AG | Lip Balm"/>
    <s v="Sponsored Products"/>
    <s v="lip balm"/>
    <x v="2"/>
    <x v="85"/>
    <s v="SKN-015"/>
    <x v="0"/>
    <n v="1365"/>
    <n v="19"/>
    <n v="0.01391941391941392"/>
    <n v="6"/>
    <n v="114"/>
    <n v="1194"/>
    <n v="6"/>
    <n v="6"/>
    <n v="0.09547738693467336"/>
    <n v="10.47368421052632"/>
    <n v="0.3157894736842105"/>
    <n v="6"/>
    <s v="INR"/>
    <s v="India"/>
    <m/>
    <n v="2"/>
    <n v="96"/>
    <s v="Profitable"/>
    <n v="199"/>
    <n v="76"/>
    <n v="88"/>
    <n v="0.1758793969849246"/>
  </r>
  <r>
    <d v="2026-09-12T00:00:00"/>
    <x v="11"/>
    <s v="Face Care"/>
    <s v="Enabled"/>
    <s v="AG | Lip Balm"/>
    <s v="Sponsored Products"/>
    <s v="lip balm spf"/>
    <x v="2"/>
    <x v="333"/>
    <s v="SKN-015"/>
    <x v="1"/>
    <n v="920"/>
    <n v="9"/>
    <n v="0.009782608695652175"/>
    <n v="5.62"/>
    <n v="50.58"/>
    <n v="398"/>
    <n v="2"/>
    <n v="2"/>
    <n v="0.1270854271356784"/>
    <n v="7.868722815342033"/>
    <n v="0.2222222222222222"/>
    <n v="7.5"/>
    <s v="INR"/>
    <s v="India"/>
    <m/>
    <n v="2"/>
    <n v="19.42"/>
    <s v="Profitable"/>
    <n v="199"/>
    <n v="76"/>
    <n v="88"/>
    <n v="0.1758793969849246"/>
  </r>
  <r>
    <d v="2026-09-12T00:00:00"/>
    <x v="11"/>
    <s v="Face Care"/>
    <s v="Enabled"/>
    <s v="AG | Lip Sleeping Mask"/>
    <s v="Sponsored Products"/>
    <s v="lip mask overnight"/>
    <x v="2"/>
    <x v="88"/>
    <s v="SKN-016"/>
    <x v="1"/>
    <n v="608"/>
    <n v="2"/>
    <n v="0.003289473684210526"/>
    <n v="6.65"/>
    <n v="13.3"/>
    <n v="299"/>
    <n v="1"/>
    <n v="1"/>
    <n v="0.04448160535117057"/>
    <n v="22.4812030075188"/>
    <n v="0.5"/>
    <n v="12"/>
    <s v="INR"/>
    <s v="India"/>
    <m/>
    <n v="2"/>
    <n v="74.7"/>
    <s v="Profitable"/>
    <n v="299"/>
    <n v="114"/>
    <n v="97"/>
    <n v="0.294314381270903"/>
  </r>
  <r>
    <d v="2026-09-12T00:00:00"/>
    <x v="11"/>
    <s v="Face Care"/>
    <s v="Enabled"/>
    <s v="AG | Lip Sleeping Mask"/>
    <s v="Sponsored Products"/>
    <s v="tinted lip mask overnight"/>
    <x v="2"/>
    <x v="148"/>
    <s v="SKN-016"/>
    <x v="1"/>
    <n v="272"/>
    <n v="4"/>
    <n v="0.01470588235294118"/>
    <n v="6.86"/>
    <n v="27.44"/>
    <n v="299"/>
    <n v="1"/>
    <n v="1"/>
    <n v="0.09177257525083612"/>
    <n v="10.89650145772595"/>
    <n v="0.25"/>
    <n v="10"/>
    <s v="INR"/>
    <s v="India"/>
    <m/>
    <n v="2"/>
    <n v="60.56"/>
    <s v="Profitable"/>
    <n v="299"/>
    <n v="114"/>
    <n v="97"/>
    <n v="0.294314381270903"/>
  </r>
  <r>
    <d v="2026-09-12T00:00:00"/>
    <x v="11"/>
    <s v="Face Care"/>
    <s v="Enabled"/>
    <s v="AG | Lip Sleeping Mask"/>
    <s v="Sponsored Products"/>
    <s v="lip mask"/>
    <x v="2"/>
    <x v="196"/>
    <s v="SKN-016"/>
    <x v="1"/>
    <n v="650"/>
    <n v="6"/>
    <n v="0.009230769230769232"/>
    <n v="7.100000000000001"/>
    <n v="42.6"/>
    <n v="299"/>
    <n v="1"/>
    <n v="1"/>
    <n v="0.1424749163879599"/>
    <n v="7.018779342723004"/>
    <n v="0.1666666666666667"/>
    <n v="9"/>
    <s v="INR"/>
    <s v="India"/>
    <m/>
    <n v="2"/>
    <n v="45.4"/>
    <s v="Profitable"/>
    <n v="299"/>
    <n v="114"/>
    <n v="97"/>
    <n v="0.294314381270903"/>
  </r>
  <r>
    <d v="2026-09-12T00:00:00"/>
    <x v="11"/>
    <s v="Face Care"/>
    <s v="Enabled"/>
    <s v="AG | Lip Sleeping Mask"/>
    <s v="Sponsored Products"/>
    <s v="lip sleeping mask"/>
    <x v="2"/>
    <x v="86"/>
    <s v="SKN-016"/>
    <x v="1"/>
    <n v="2335"/>
    <n v="21"/>
    <n v="0.008993576017130621"/>
    <n v="6.21"/>
    <n v="130.41"/>
    <n v="299"/>
    <n v="1"/>
    <n v="1"/>
    <n v="0.4361538461538462"/>
    <n v="2.292768959435626"/>
    <n v="0.04761904761904762"/>
    <n v="10"/>
    <s v="INR"/>
    <s v="India"/>
    <m/>
    <n v="2"/>
    <n v="-42.41"/>
    <s v="Losing"/>
    <n v="299"/>
    <n v="114"/>
    <n v="97"/>
    <n v="0.294314381270903"/>
  </r>
  <r>
    <d v="2026-09-12T00:00:00"/>
    <x v="11"/>
    <s v="Face Care"/>
    <s v="Enabled"/>
    <s v="AG | Lip Sleeping Mask"/>
    <s v="Sponsored Products"/>
    <s v="lip mask overnight for women"/>
    <x v="2"/>
    <x v="149"/>
    <s v="SKN-016"/>
    <x v="2"/>
    <n v="229"/>
    <n v="1"/>
    <n v="0.004366812227074236"/>
    <n v="7.73"/>
    <n v="7.73"/>
    <n v="0"/>
    <n v="0"/>
    <n v="0"/>
    <s v=""/>
    <n v="0"/>
    <n v="0"/>
    <n v="12"/>
    <s v="INR"/>
    <s v="India"/>
    <m/>
    <n v="2"/>
    <n v="-7.73"/>
    <s v="No Sales"/>
    <n v="299"/>
    <n v="114"/>
    <n v="97"/>
    <n v="0.294314381270903"/>
  </r>
  <r>
    <d v="2026-09-12T00:00:00"/>
    <x v="2"/>
    <s v="Face Care"/>
    <s v="Paused"/>
    <s v="AG | Clay Face Mask"/>
    <s v="Sponsored Products"/>
    <s v="clay face mask"/>
    <x v="1"/>
    <x v="90"/>
    <s v="SKN-012"/>
    <x v="2"/>
    <n v="2357"/>
    <n v="5"/>
    <n v="0.002121340687314383"/>
    <n v="8.68"/>
    <n v="43.4"/>
    <n v="0"/>
    <n v="0"/>
    <n v="0"/>
    <s v=""/>
    <n v="0"/>
    <n v="0"/>
    <n v="11"/>
    <s v="INR"/>
    <s v="India"/>
    <m/>
    <n v="2"/>
    <n v="-43.4"/>
    <s v="No Sales"/>
    <n v="379"/>
    <n v="140"/>
    <n v="114"/>
    <n v="0.3298153034300791"/>
  </r>
  <r>
    <d v="2026-09-12T00:00:00"/>
    <x v="2"/>
    <s v="Face Care"/>
    <s v="Paused"/>
    <s v="AG | Clay Face Mask"/>
    <s v="Sponsored Products"/>
    <s v="multani mitti face pack"/>
    <x v="1"/>
    <x v="426"/>
    <s v="SKN-012"/>
    <x v="2"/>
    <n v="124"/>
    <n v="0"/>
    <n v="0"/>
    <s v=""/>
    <n v="0"/>
    <n v="0"/>
    <n v="0"/>
    <n v="0"/>
    <s v=""/>
    <s v=""/>
    <s v=""/>
    <n v="9.5"/>
    <s v="INR"/>
    <s v="India"/>
    <m/>
    <n v="2"/>
    <n v="0"/>
    <s v="No Spend"/>
    <n v="379"/>
    <n v="140"/>
    <n v="114"/>
    <n v="0.3298153034300791"/>
  </r>
  <r>
    <d v="2026-09-12T00:00:00"/>
    <x v="2"/>
    <s v="Face Care"/>
    <s v="Paused"/>
    <s v="AG | Clay Face Mask"/>
    <s v="Sponsored Products"/>
    <s v="multani mitti face pack"/>
    <x v="1"/>
    <x v="251"/>
    <s v="SKN-012"/>
    <x v="1"/>
    <n v="964"/>
    <n v="7"/>
    <n v="0.007261410788381743"/>
    <n v="5.409999999999999"/>
    <n v="37.87"/>
    <n v="379"/>
    <n v="1"/>
    <n v="1"/>
    <n v="0.09992084432717678"/>
    <n v="10.00792183786639"/>
    <n v="0.1428571428571428"/>
    <n v="8.5"/>
    <s v="INR"/>
    <s v="India"/>
    <m/>
    <n v="2"/>
    <n v="87.13"/>
    <s v="Profitable"/>
    <n v="379"/>
    <n v="140"/>
    <n v="114"/>
    <n v="0.3298153034300791"/>
  </r>
  <r>
    <d v="2026-09-12T00:00:00"/>
    <x v="2"/>
    <s v="Face Care"/>
    <s v="Paused"/>
    <s v="AG | Aloe Vera Gel"/>
    <s v="Sponsored Products"/>
    <s v="aloe vera gel"/>
    <x v="1"/>
    <x v="336"/>
    <s v="SKN-013"/>
    <x v="2"/>
    <n v="270"/>
    <n v="1"/>
    <n v="0.003703703703703704"/>
    <n v="3.83"/>
    <n v="3.83"/>
    <n v="0"/>
    <n v="0"/>
    <n v="0"/>
    <s v=""/>
    <n v="0"/>
    <n v="0"/>
    <n v="5.5"/>
    <s v="INR"/>
    <s v="India"/>
    <m/>
    <n v="2"/>
    <n v="-3.83"/>
    <s v="No Sales"/>
    <n v="249"/>
    <n v="100"/>
    <n v="112"/>
    <n v="0.1485943775100401"/>
  </r>
  <r>
    <d v="2026-09-12T00:00:00"/>
    <x v="2"/>
    <s v="Face Care"/>
    <s v="Paused"/>
    <s v="AG | Aloe Vera Gel"/>
    <s v="Sponsored Products"/>
    <s v="aloe vera gel for face"/>
    <x v="1"/>
    <x v="41"/>
    <s v="SKN-013"/>
    <x v="0"/>
    <n v="135"/>
    <n v="2"/>
    <n v="0.01481481481481482"/>
    <n v="6"/>
    <n v="12"/>
    <n v="0"/>
    <n v="0"/>
    <n v="0"/>
    <s v=""/>
    <n v="0"/>
    <n v="0"/>
    <n v="6"/>
    <s v="INR"/>
    <s v="India"/>
    <m/>
    <n v="2"/>
    <n v="-12"/>
    <s v="No Sales"/>
    <n v="249"/>
    <n v="100"/>
    <n v="112"/>
    <n v="0.1485943775100401"/>
  </r>
  <r>
    <d v="2026-09-12T00:00:00"/>
    <x v="7"/>
    <s v="Brand"/>
    <s v="Enabled"/>
    <s v="AG | Vitamin C Serum"/>
    <s v="Sponsored Products"/>
    <s v="auralis naturals vitamin c serum"/>
    <x v="2"/>
    <x v="201"/>
    <s v="SKN-001"/>
    <x v="0"/>
    <n v="260"/>
    <n v="8"/>
    <n v="0.03076923076923077"/>
    <n v="6.41"/>
    <n v="51.28"/>
    <n v="0"/>
    <n v="0"/>
    <n v="0"/>
    <s v=""/>
    <n v="0"/>
    <n v="0"/>
    <n v="8"/>
    <s v="INR"/>
    <s v="India"/>
    <m/>
    <n v="2"/>
    <n v="-51.28"/>
    <s v="No Sales"/>
    <n v="599"/>
    <n v="216"/>
    <n v="144"/>
    <n v="0.3989983305509182"/>
  </r>
  <r>
    <d v="2026-09-12T00:00:00"/>
    <x v="7"/>
    <s v="Brand"/>
    <s v="Enabled"/>
    <s v="AG | Sunscreen Spf 50"/>
    <s v="Sponsored Products"/>
    <s v="auralis spf 50 sunscreen for face"/>
    <x v="2"/>
    <x v="99"/>
    <s v="SKN-006"/>
    <x v="2"/>
    <n v="276"/>
    <n v="2"/>
    <n v="0.007246376811594203"/>
    <n v="5.26"/>
    <n v="10.52"/>
    <n v="0"/>
    <n v="0"/>
    <n v="0"/>
    <s v=""/>
    <n v="0"/>
    <n v="0"/>
    <n v="6.5"/>
    <s v="INR"/>
    <s v="India"/>
    <m/>
    <n v="2"/>
    <n v="-10.52"/>
    <s v="No Sales"/>
    <n v="449"/>
    <n v="162"/>
    <n v="130"/>
    <n v="0.3496659242761693"/>
  </r>
  <r>
    <d v="2026-09-12T00:00:00"/>
    <x v="7"/>
    <s v="Brand"/>
    <s v="Enabled"/>
    <s v="AG | Sunscreen Spf 50"/>
    <s v="Sponsored Products"/>
    <s v="auralis sunscreen spf 50"/>
    <x v="2"/>
    <x v="152"/>
    <s v="SKN-006"/>
    <x v="2"/>
    <n v="285"/>
    <n v="4"/>
    <n v="0.01403508771929825"/>
    <n v="4.1"/>
    <n v="16.4"/>
    <n v="449"/>
    <n v="1"/>
    <n v="1"/>
    <n v="0.03652561247216035"/>
    <n v="27.37804878048781"/>
    <n v="0.25"/>
    <n v="5.5"/>
    <s v="INR"/>
    <s v="India"/>
    <m/>
    <n v="2"/>
    <n v="140.6"/>
    <s v="Profitable"/>
    <n v="449"/>
    <n v="162"/>
    <n v="130"/>
    <n v="0.3496659242761693"/>
  </r>
  <r>
    <d v="2026-09-12T00:00:00"/>
    <x v="7"/>
    <s v="Brand"/>
    <s v="Enabled"/>
    <s v="AG | Sunscreen Spf 50"/>
    <s v="Sponsored Products"/>
    <s v="auralis sunscreen"/>
    <x v="2"/>
    <x v="98"/>
    <s v="SKN-006"/>
    <x v="2"/>
    <n v="679"/>
    <n v="10"/>
    <n v="0.01472754050073638"/>
    <n v="4.71"/>
    <n v="47.1"/>
    <n v="898"/>
    <n v="2"/>
    <n v="2"/>
    <n v="0.05244988864142539"/>
    <n v="19.06581740976645"/>
    <n v="0.2"/>
    <n v="7.5"/>
    <s v="INR"/>
    <s v="India"/>
    <m/>
    <n v="2"/>
    <n v="266.9"/>
    <s v="Profitable"/>
    <n v="449"/>
    <n v="162"/>
    <n v="130"/>
    <n v="0.3496659242761693"/>
  </r>
  <r>
    <d v="2026-09-12T00:00:00"/>
    <x v="7"/>
    <s v="Brand"/>
    <s v="Enabled"/>
    <s v="AG | Sunscreen Spf 50"/>
    <s v="Sponsored Products"/>
    <s v="auralis naturals sunscreen spf 50"/>
    <x v="2"/>
    <x v="153"/>
    <s v="SKN-006"/>
    <x v="2"/>
    <n v="712"/>
    <n v="13"/>
    <n v="0.01825842696629213"/>
    <n v="3.3"/>
    <n v="42.9"/>
    <n v="0"/>
    <n v="0"/>
    <n v="0"/>
    <s v=""/>
    <n v="0"/>
    <n v="0"/>
    <n v="6"/>
    <s v="INR"/>
    <s v="India"/>
    <m/>
    <n v="2"/>
    <n v="-42.9"/>
    <s v="No Sales"/>
    <n v="449"/>
    <n v="162"/>
    <n v="130"/>
    <n v="0.3496659242761693"/>
  </r>
  <r>
    <d v="2026-09-12T00:00:00"/>
    <x v="7"/>
    <s v="Brand"/>
    <s v="Enabled"/>
    <s v="AG | Sunscreen Spf 50"/>
    <s v="Sponsored Products"/>
    <s v="auralis naturals"/>
    <x v="2"/>
    <x v="100"/>
    <s v="SKN-006"/>
    <x v="1"/>
    <n v="119"/>
    <n v="0"/>
    <n v="0"/>
    <s v=""/>
    <n v="0"/>
    <n v="0"/>
    <n v="0"/>
    <n v="0"/>
    <s v=""/>
    <s v=""/>
    <s v=""/>
    <n v="7.5"/>
    <s v="INR"/>
    <s v="India"/>
    <m/>
    <n v="2"/>
    <n v="0"/>
    <s v="No Spend"/>
    <n v="449"/>
    <n v="162"/>
    <n v="130"/>
    <n v="0.3496659242761693"/>
  </r>
  <r>
    <d v="2026-09-12T00:00:00"/>
    <x v="7"/>
    <s v="Brand"/>
    <s v="Enabled"/>
    <s v="AG | Kumkumadi Oil"/>
    <s v="Sponsored Products"/>
    <s v="auralis face oil"/>
    <x v="2"/>
    <x v="102"/>
    <s v="SKN-024"/>
    <x v="0"/>
    <n v="125"/>
    <n v="10"/>
    <n v="0.08"/>
    <n v="16"/>
    <n v="160"/>
    <n v="5196"/>
    <n v="3"/>
    <n v="4"/>
    <n v="0.03079291762894534"/>
    <n v="32.475"/>
    <n v="0.3"/>
    <n v="16"/>
    <s v="INR"/>
    <s v="India"/>
    <m/>
    <n v="2"/>
    <s v=""/>
    <s v="Cost missing"/>
    <s v=""/>
    <s v=""/>
    <s v=""/>
    <s v=""/>
  </r>
  <r>
    <d v="2026-09-12T00:00:00"/>
    <x v="7"/>
    <s v="Brand"/>
    <s v="Enabled"/>
    <s v="AG | Kumkumadi Oil"/>
    <s v="Sponsored Products"/>
    <s v="auralis naturals kumkumadi oil"/>
    <x v="2"/>
    <x v="339"/>
    <s v="SKN-024"/>
    <x v="1"/>
    <n v="346"/>
    <n v="8"/>
    <n v="0.02312138728323699"/>
    <n v="11.98"/>
    <n v="95.84"/>
    <n v="0"/>
    <n v="0"/>
    <n v="0"/>
    <s v=""/>
    <n v="0"/>
    <n v="0"/>
    <n v="15.5"/>
    <s v="INR"/>
    <s v="India"/>
    <m/>
    <n v="2"/>
    <s v=""/>
    <s v="Cost missing"/>
    <s v=""/>
    <s v=""/>
    <s v=""/>
    <s v=""/>
  </r>
  <r>
    <d v="2026-09-13T00:00:00"/>
    <x v="0"/>
    <s v="Face Care"/>
    <s v="Enabled"/>
    <s v="AG | Vitamin C Serum"/>
    <s v="Sponsored Products"/>
    <s v="loose-match"/>
    <x v="0"/>
    <x v="267"/>
    <s v="SKN-001"/>
    <x v="0"/>
    <n v="270"/>
    <n v="1"/>
    <n v="0.003703703703703704"/>
    <n v="11.64"/>
    <n v="11.64"/>
    <n v="0"/>
    <n v="0"/>
    <n v="0"/>
    <s v=""/>
    <n v="0"/>
    <n v="0"/>
    <n v="13.5"/>
    <s v="INR"/>
    <s v="India"/>
    <m/>
    <n v="2"/>
    <n v="-11.64"/>
    <s v="No Sales"/>
    <n v="599"/>
    <n v="216"/>
    <n v="144"/>
    <n v="0.3989983305509182"/>
  </r>
  <r>
    <d v="2026-09-13T00:00:00"/>
    <x v="0"/>
    <s v="Face Care"/>
    <s v="Enabled"/>
    <s v="AG | Vitamin C Serum"/>
    <s v="Sponsored Products"/>
    <s v="substitutes"/>
    <x v="0"/>
    <x v="223"/>
    <s v="SKN-001"/>
    <x v="0"/>
    <n v="412"/>
    <n v="3"/>
    <n v="0.007281553398058253"/>
    <n v="12.29"/>
    <n v="36.87"/>
    <n v="0"/>
    <n v="0"/>
    <n v="0"/>
    <s v=""/>
    <n v="0"/>
    <n v="0"/>
    <n v="14.5"/>
    <s v="INR"/>
    <s v="India"/>
    <m/>
    <n v="2"/>
    <n v="-36.87"/>
    <s v="No Sales"/>
    <n v="599"/>
    <n v="216"/>
    <n v="144"/>
    <n v="0.3989983305509182"/>
  </r>
  <r>
    <d v="2026-09-13T00:00:00"/>
    <x v="0"/>
    <s v="Face Care"/>
    <s v="Enabled"/>
    <s v="AG | Niacinamide Serum"/>
    <s v="Sponsored Products"/>
    <s v="close-match"/>
    <x v="0"/>
    <x v="113"/>
    <s v="SKN-002"/>
    <x v="0"/>
    <n v="365"/>
    <n v="5"/>
    <n v="0.0136986301369863"/>
    <n v="12.5"/>
    <n v="62.5"/>
    <n v="0"/>
    <n v="0"/>
    <n v="0"/>
    <s v=""/>
    <n v="0"/>
    <n v="0"/>
    <n v="12.5"/>
    <s v="INR"/>
    <s v="India"/>
    <m/>
    <n v="2"/>
    <n v="-62.5"/>
    <s v="No Sales"/>
    <n v="549"/>
    <n v="192"/>
    <n v="139"/>
    <n v="0.3970856102003643"/>
  </r>
  <r>
    <d v="2026-09-13T00:00:00"/>
    <x v="0"/>
    <s v="Face Care"/>
    <s v="Enabled"/>
    <s v="AG | Niacinamide Serum"/>
    <s v="Sponsored Products"/>
    <s v="complements"/>
    <x v="0"/>
    <x v="172"/>
    <s v="SKN-002"/>
    <x v="2"/>
    <n v="882"/>
    <n v="2"/>
    <n v="0.002267573696145125"/>
    <n v="12.97"/>
    <n v="25.94"/>
    <n v="0"/>
    <n v="0"/>
    <n v="0"/>
    <s v=""/>
    <n v="0"/>
    <n v="0"/>
    <n v="16.5"/>
    <s v="INR"/>
    <s v="India"/>
    <m/>
    <n v="2"/>
    <n v="-25.94"/>
    <s v="No Sales"/>
    <n v="549"/>
    <n v="192"/>
    <n v="139"/>
    <n v="0.3970856102003643"/>
  </r>
  <r>
    <d v="2026-09-13T00:00:00"/>
    <x v="0"/>
    <s v="Face Care"/>
    <s v="Enabled"/>
    <s v="AG | Niacinamide Serum"/>
    <s v="Sponsored Products"/>
    <s v="close-match"/>
    <x v="0"/>
    <x v="27"/>
    <s v="SKN-002"/>
    <x v="2"/>
    <n v="3230"/>
    <n v="11"/>
    <n v="0.003405572755417957"/>
    <n v="8.27"/>
    <n v="90.97"/>
    <n v="0"/>
    <n v="0"/>
    <n v="0"/>
    <s v=""/>
    <n v="0"/>
    <n v="0"/>
    <n v="10"/>
    <s v="INR"/>
    <s v="India"/>
    <m/>
    <n v="2"/>
    <n v="-90.97"/>
    <s v="No Sales"/>
    <n v="549"/>
    <n v="192"/>
    <n v="139"/>
    <n v="0.3970856102003643"/>
  </r>
  <r>
    <d v="2026-09-13T00:00:00"/>
    <x v="0"/>
    <s v="Face Care"/>
    <s v="Enabled"/>
    <s v="AG | Niacinamide Serum"/>
    <s v="Sponsored Products"/>
    <s v="loose-match"/>
    <x v="0"/>
    <x v="3"/>
    <s v="SKN-002"/>
    <x v="2"/>
    <n v="1387"/>
    <n v="6"/>
    <n v="0.004325883201153569"/>
    <n v="5.81"/>
    <n v="34.86"/>
    <n v="0"/>
    <n v="0"/>
    <n v="0"/>
    <s v=""/>
    <n v="0"/>
    <n v="0"/>
    <n v="10"/>
    <s v="INR"/>
    <s v="India"/>
    <m/>
    <n v="2"/>
    <n v="-34.86"/>
    <s v="No Sales"/>
    <n v="549"/>
    <n v="192"/>
    <n v="139"/>
    <n v="0.3970856102003643"/>
  </r>
  <r>
    <d v="2026-09-14T00:00:00"/>
    <x v="0"/>
    <s v="Face Care"/>
    <s v="Enabled"/>
    <s v="AG | Vitamin C Serum"/>
    <s v="Sponsored Products"/>
    <s v="loose-match"/>
    <x v="0"/>
    <x v="311"/>
    <s v="SKN-001"/>
    <x v="1"/>
    <n v="176"/>
    <n v="0"/>
    <n v="0"/>
    <s v=""/>
    <n v="0"/>
    <n v="0"/>
    <n v="0"/>
    <n v="0"/>
    <s v=""/>
    <s v=""/>
    <s v=""/>
    <n v="16"/>
    <s v="INR"/>
    <s v="India"/>
    <m/>
    <n v="2"/>
    <n v="0"/>
    <s v="No Spend"/>
    <n v="599"/>
    <n v="216"/>
    <n v="144"/>
    <n v="0.3989983305509182"/>
  </r>
  <r>
    <d v="2026-09-13T00:00:00"/>
    <x v="0"/>
    <s v="Face Care"/>
    <s v="Enabled"/>
    <s v="AG | Gel Moisturizer"/>
    <s v="Sponsored Products"/>
    <s v="close-match"/>
    <x v="0"/>
    <x v="253"/>
    <s v="SKN-005"/>
    <x v="2"/>
    <n v="97"/>
    <n v="0"/>
    <n v="0"/>
    <s v=""/>
    <n v="0"/>
    <n v="0"/>
    <n v="0"/>
    <n v="0"/>
    <s v=""/>
    <s v=""/>
    <s v=""/>
    <n v="11"/>
    <s v="INR"/>
    <s v="India"/>
    <m/>
    <n v="2"/>
    <n v="0"/>
    <s v="No Spend"/>
    <n v="399"/>
    <n v="148"/>
    <n v="126"/>
    <n v="0.3132832080200501"/>
  </r>
  <r>
    <d v="2026-09-13T00:00:00"/>
    <x v="0"/>
    <s v="Face Care"/>
    <s v="Enabled"/>
    <s v="AG | Gel Moisturizer"/>
    <s v="Sponsored Products"/>
    <s v="close-match"/>
    <x v="0"/>
    <x v="6"/>
    <s v="SKN-005"/>
    <x v="1"/>
    <n v="2914"/>
    <n v="24"/>
    <n v="0.008236101578586136"/>
    <n v="7.62"/>
    <n v="182.88"/>
    <n v="0"/>
    <n v="0"/>
    <n v="0"/>
    <s v=""/>
    <n v="0"/>
    <n v="0"/>
    <n v="12"/>
    <s v="INR"/>
    <s v="India"/>
    <m/>
    <n v="2"/>
    <n v="-182.88"/>
    <s v="No Sales"/>
    <n v="399"/>
    <n v="148"/>
    <n v="126"/>
    <n v="0.3132832080200501"/>
  </r>
  <r>
    <d v="2026-09-13T00:00:00"/>
    <x v="0"/>
    <s v="Face Care"/>
    <s v="Enabled"/>
    <s v="AG | Gel Moisturizer"/>
    <s v="Sponsored Products"/>
    <s v="loose-match"/>
    <x v="0"/>
    <x v="427"/>
    <s v="SKN-005"/>
    <x v="2"/>
    <n v="301"/>
    <n v="1"/>
    <n v="0.003322259136212625"/>
    <n v="6.99"/>
    <n v="6.99"/>
    <n v="0"/>
    <n v="0"/>
    <n v="0"/>
    <s v=""/>
    <n v="0"/>
    <n v="0"/>
    <n v="9.5"/>
    <s v="INR"/>
    <s v="India"/>
    <m/>
    <n v="2"/>
    <n v="-6.99"/>
    <s v="No Sales"/>
    <n v="399"/>
    <n v="148"/>
    <n v="126"/>
    <n v="0.3132832080200501"/>
  </r>
  <r>
    <d v="2026-09-13T00:00:00"/>
    <x v="0"/>
    <s v="Face Care"/>
    <s v="Enabled"/>
    <s v="AG | Gel Moisturizer"/>
    <s v="Sponsored Products"/>
    <s v="close-match"/>
    <x v="0"/>
    <x v="5"/>
    <s v="SKN-005"/>
    <x v="0"/>
    <n v="229"/>
    <n v="3"/>
    <n v="0.01310043668122271"/>
    <n v="10.5"/>
    <n v="31.5"/>
    <n v="399"/>
    <n v="1"/>
    <n v="1"/>
    <n v="0.07894736842105263"/>
    <n v="12.66666666666667"/>
    <n v="0.3333333333333333"/>
    <n v="10.5"/>
    <s v="INR"/>
    <s v="India"/>
    <m/>
    <n v="2"/>
    <n v="93.5"/>
    <s v="Profitable"/>
    <n v="399"/>
    <n v="148"/>
    <n v="126"/>
    <n v="0.3132832080200501"/>
  </r>
  <r>
    <d v="2026-09-13T00:00:00"/>
    <x v="0"/>
    <s v="Face Care"/>
    <s v="Enabled"/>
    <s v="AG | Sunscreen Spf 50"/>
    <s v="Sponsored Products"/>
    <s v="close-match"/>
    <x v="0"/>
    <x v="210"/>
    <s v="SKN-006"/>
    <x v="2"/>
    <n v="726"/>
    <n v="6"/>
    <n v="0.008264462809917356"/>
    <n v="5.510000000000001"/>
    <n v="33.06"/>
    <n v="449"/>
    <n v="1"/>
    <n v="1"/>
    <n v="0.07363028953229399"/>
    <n v="13.58136721113128"/>
    <n v="0.1666666666666667"/>
    <n v="9.5"/>
    <s v="INR"/>
    <s v="India"/>
    <m/>
    <n v="2"/>
    <n v="123.94"/>
    <s v="Profitable"/>
    <n v="449"/>
    <n v="162"/>
    <n v="130"/>
    <n v="0.3496659242761693"/>
  </r>
  <r>
    <d v="2026-09-13T00:00:00"/>
    <x v="0"/>
    <s v="Face Care"/>
    <s v="Enabled"/>
    <s v="AG | Sunscreen Spf 50"/>
    <s v="Sponsored Products"/>
    <s v="substitutes"/>
    <x v="0"/>
    <x v="402"/>
    <s v="SKN-006"/>
    <x v="1"/>
    <n v="322"/>
    <n v="2"/>
    <n v="0.006211180124223602"/>
    <n v="8.970000000000001"/>
    <n v="17.94"/>
    <n v="0"/>
    <n v="0"/>
    <n v="0"/>
    <s v=""/>
    <n v="0"/>
    <n v="0"/>
    <n v="12.5"/>
    <s v="INR"/>
    <s v="India"/>
    <m/>
    <n v="2"/>
    <n v="-17.94"/>
    <s v="No Sales"/>
    <n v="449"/>
    <n v="162"/>
    <n v="130"/>
    <n v="0.3496659242761693"/>
  </r>
  <r>
    <d v="2026-09-13T00:00:00"/>
    <x v="0"/>
    <s v="Face Care"/>
    <s v="Enabled"/>
    <s v="AG | Sunscreen Spf 50"/>
    <s v="Sponsored Products"/>
    <s v="complements"/>
    <x v="0"/>
    <x v="428"/>
    <s v="SKN-006"/>
    <x v="2"/>
    <n v="339"/>
    <n v="2"/>
    <n v="0.005899705014749262"/>
    <n v="8.08"/>
    <n v="16.16"/>
    <n v="0"/>
    <n v="0"/>
    <n v="0"/>
    <s v=""/>
    <n v="0"/>
    <n v="0"/>
    <n v="12"/>
    <s v="INR"/>
    <s v="India"/>
    <m/>
    <n v="2"/>
    <n v="-16.16"/>
    <s v="No Sales"/>
    <n v="449"/>
    <n v="162"/>
    <n v="130"/>
    <n v="0.3496659242761693"/>
  </r>
  <r>
    <d v="2026-09-13T00:00:00"/>
    <x v="0"/>
    <s v="Face Care"/>
    <s v="Enabled"/>
    <s v="AG | Sunscreen Spf 50"/>
    <s v="Sponsored Products"/>
    <s v="loose-match"/>
    <x v="0"/>
    <x v="209"/>
    <s v="SKN-006"/>
    <x v="2"/>
    <n v="755"/>
    <n v="4"/>
    <n v="0.005298013245033113"/>
    <n v="6.32"/>
    <n v="25.28"/>
    <n v="0"/>
    <n v="0"/>
    <n v="0"/>
    <s v=""/>
    <n v="0"/>
    <n v="0"/>
    <n v="8"/>
    <s v="INR"/>
    <s v="India"/>
    <m/>
    <n v="2"/>
    <n v="-25.28"/>
    <s v="No Sales"/>
    <n v="449"/>
    <n v="162"/>
    <n v="130"/>
    <n v="0.3496659242761693"/>
  </r>
  <r>
    <d v="2026-09-13T00:00:00"/>
    <x v="0"/>
    <s v="Face Care"/>
    <s v="Enabled"/>
    <s v="AG | Face Wash"/>
    <s v="Sponsored Products"/>
    <s v="loose-match"/>
    <x v="0"/>
    <x v="119"/>
    <s v="SKN-008"/>
    <x v="2"/>
    <n v="2835"/>
    <n v="19"/>
    <n v="0.006701940035273368"/>
    <n v="4.46"/>
    <n v="84.73999999999999"/>
    <n v="0"/>
    <n v="0"/>
    <n v="0"/>
    <s v=""/>
    <n v="0"/>
    <n v="0"/>
    <n v="6"/>
    <s v="INR"/>
    <s v="India"/>
    <m/>
    <n v="2"/>
    <n v="-84.73999999999999"/>
    <s v="No Sales"/>
    <n v="299"/>
    <n v="114"/>
    <n v="107"/>
    <n v="0.2608695652173913"/>
  </r>
  <r>
    <d v="2026-09-13T00:00:00"/>
    <x v="0"/>
    <s v="Face Care"/>
    <s v="Enabled"/>
    <s v="AG | Face Wash"/>
    <s v="Sponsored Products"/>
    <s v="complements"/>
    <x v="0"/>
    <x v="158"/>
    <s v="SKN-008"/>
    <x v="1"/>
    <n v="657"/>
    <n v="5"/>
    <n v="0.0076103500761035"/>
    <n v="4.64"/>
    <n v="23.2"/>
    <n v="0"/>
    <n v="0"/>
    <n v="0"/>
    <s v=""/>
    <n v="0"/>
    <n v="0"/>
    <n v="6.5"/>
    <s v="INR"/>
    <s v="India"/>
    <m/>
    <n v="2"/>
    <n v="-23.2"/>
    <s v="No Sales"/>
    <n v="299"/>
    <n v="114"/>
    <n v="107"/>
    <n v="0.2608695652173913"/>
  </r>
  <r>
    <d v="2026-09-13T00:00:00"/>
    <x v="0"/>
    <s v="Face Care"/>
    <s v="Enabled"/>
    <s v="AG | Rose Water Toner"/>
    <s v="Sponsored Products"/>
    <s v="complements"/>
    <x v="0"/>
    <x v="9"/>
    <s v="SKN-010"/>
    <x v="2"/>
    <n v="378"/>
    <n v="3"/>
    <n v="0.007936507936507936"/>
    <n v="4.02"/>
    <n v="12.06"/>
    <n v="0"/>
    <n v="0"/>
    <n v="0"/>
    <s v=""/>
    <n v="0"/>
    <n v="0"/>
    <n v="5.5"/>
    <s v="INR"/>
    <s v="India"/>
    <m/>
    <n v="2"/>
    <n v="-12.06"/>
    <s v="No Sales"/>
    <n v="249"/>
    <n v="100"/>
    <n v="102"/>
    <n v="0.1887550200803213"/>
  </r>
  <r>
    <d v="2026-09-13T00:00:00"/>
    <x v="1"/>
    <s v="Body &amp; Hair"/>
    <s v="Enabled"/>
    <s v="AG | Body Lotion"/>
    <s v="Sponsored Products"/>
    <s v="close-match"/>
    <x v="0"/>
    <x v="11"/>
    <s v="SKN-017"/>
    <x v="1"/>
    <n v="502"/>
    <n v="2"/>
    <n v="0.00398406374501992"/>
    <n v="8.94"/>
    <n v="17.88"/>
    <n v="0"/>
    <n v="0"/>
    <n v="0"/>
    <s v=""/>
    <n v="0"/>
    <n v="0"/>
    <n v="12"/>
    <s v="INR"/>
    <s v="India"/>
    <m/>
    <n v="2"/>
    <n v="-17.88"/>
    <s v="No Sales"/>
    <n v="449"/>
    <n v="166"/>
    <n v="140"/>
    <n v="0.3184855233853007"/>
  </r>
  <r>
    <d v="2026-09-13T00:00:00"/>
    <x v="1"/>
    <s v="Body &amp; Hair"/>
    <s v="Enabled"/>
    <s v="AG | Body Lotion"/>
    <s v="Sponsored Products"/>
    <s v="loose-match"/>
    <x v="0"/>
    <x v="188"/>
    <s v="SKN-017"/>
    <x v="0"/>
    <n v="392"/>
    <n v="4"/>
    <n v="0.01020408163265306"/>
    <n v="11.93"/>
    <n v="47.72"/>
    <n v="0"/>
    <n v="0"/>
    <n v="0"/>
    <s v=""/>
    <n v="0"/>
    <n v="0"/>
    <n v="13"/>
    <s v="INR"/>
    <s v="India"/>
    <m/>
    <n v="2"/>
    <n v="-47.72"/>
    <s v="No Sales"/>
    <n v="449"/>
    <n v="166"/>
    <n v="140"/>
    <n v="0.3184855233853007"/>
  </r>
  <r>
    <d v="2026-09-13T00:00:00"/>
    <x v="1"/>
    <s v="Body &amp; Hair"/>
    <s v="Enabled"/>
    <s v="AG | Body Lotion"/>
    <s v="Sponsored Products"/>
    <s v="close-match"/>
    <x v="0"/>
    <x v="412"/>
    <s v="SKN-017"/>
    <x v="1"/>
    <n v="232"/>
    <n v="0"/>
    <n v="0"/>
    <s v=""/>
    <n v="0"/>
    <n v="0"/>
    <n v="0"/>
    <n v="0"/>
    <s v=""/>
    <s v=""/>
    <s v=""/>
    <n v="11"/>
    <s v="INR"/>
    <s v="India"/>
    <m/>
    <n v="2"/>
    <n v="0"/>
    <s v="No Spend"/>
    <n v="449"/>
    <n v="166"/>
    <n v="140"/>
    <n v="0.3184855233853007"/>
  </r>
  <r>
    <d v="2026-09-13T00:00:00"/>
    <x v="1"/>
    <s v="Body &amp; Hair"/>
    <s v="Enabled"/>
    <s v="AG | Body Lotion"/>
    <s v="Sponsored Products"/>
    <s v="close-match"/>
    <x v="0"/>
    <x v="246"/>
    <s v="SKN-017"/>
    <x v="0"/>
    <n v="257"/>
    <n v="2"/>
    <n v="0.007782101167315175"/>
    <n v="13"/>
    <n v="26"/>
    <n v="0"/>
    <n v="0"/>
    <n v="0"/>
    <s v=""/>
    <n v="0"/>
    <n v="0"/>
    <n v="13"/>
    <s v="INR"/>
    <s v="India"/>
    <m/>
    <n v="2"/>
    <n v="-26"/>
    <s v="No Sales"/>
    <n v="449"/>
    <n v="166"/>
    <n v="140"/>
    <n v="0.3184855233853007"/>
  </r>
  <r>
    <d v="2026-09-13T00:00:00"/>
    <x v="1"/>
    <s v="Body &amp; Hair"/>
    <s v="Enabled"/>
    <s v="AG | Body Lotion"/>
    <s v="Sponsored Products"/>
    <s v="loose-match"/>
    <x v="0"/>
    <x v="136"/>
    <s v="SKN-017"/>
    <x v="0"/>
    <n v="1449"/>
    <n v="21"/>
    <n v="0.01449275362318841"/>
    <n v="11.85"/>
    <n v="248.85"/>
    <n v="1347"/>
    <n v="2"/>
    <n v="3"/>
    <n v="0.1847438752783964"/>
    <n v="5.41289933694997"/>
    <n v="0.09523809523809523"/>
    <n v="14"/>
    <s v="INR"/>
    <s v="India"/>
    <m/>
    <n v="2"/>
    <n v="180.15"/>
    <s v="Profitable"/>
    <n v="449"/>
    <n v="166"/>
    <n v="140"/>
    <n v="0.3184855233853007"/>
  </r>
  <r>
    <d v="2026-09-13T00:00:00"/>
    <x v="1"/>
    <s v="Body &amp; Hair"/>
    <s v="Enabled"/>
    <s v="AG | Body Wash"/>
    <s v="Sponsored Products"/>
    <s v="complements"/>
    <x v="0"/>
    <x v="258"/>
    <s v="SKN-018"/>
    <x v="1"/>
    <n v="286"/>
    <n v="0"/>
    <n v="0"/>
    <s v=""/>
    <n v="0"/>
    <n v="0"/>
    <n v="0"/>
    <n v="0"/>
    <s v=""/>
    <s v=""/>
    <s v=""/>
    <n v="7"/>
    <s v="INR"/>
    <s v="India"/>
    <m/>
    <n v="2"/>
    <n v="0"/>
    <s v="No Spend"/>
    <n v="349"/>
    <n v="133"/>
    <n v="121"/>
    <n v="0.2722063037249284"/>
  </r>
  <r>
    <d v="2026-09-13T00:00:00"/>
    <x v="1"/>
    <s v="Body &amp; Hair"/>
    <s v="Enabled"/>
    <s v="AG | Body Wash"/>
    <s v="Sponsored Products"/>
    <s v="close-match"/>
    <x v="0"/>
    <x v="139"/>
    <s v="SKN-018"/>
    <x v="0"/>
    <n v="310"/>
    <n v="4"/>
    <n v="0.01290322580645161"/>
    <n v="6.05"/>
    <n v="24.2"/>
    <n v="0"/>
    <n v="0"/>
    <n v="0"/>
    <s v=""/>
    <n v="0"/>
    <n v="0"/>
    <n v="7"/>
    <s v="INR"/>
    <s v="India"/>
    <m/>
    <n v="2"/>
    <n v="-24.2"/>
    <s v="No Sales"/>
    <n v="349"/>
    <n v="133"/>
    <n v="121"/>
    <n v="0.2722063037249284"/>
  </r>
  <r>
    <d v="2026-09-13T00:00:00"/>
    <x v="1"/>
    <s v="Body &amp; Hair"/>
    <s v="Enabled"/>
    <s v="AG | Body Wash"/>
    <s v="Sponsored Products"/>
    <s v="loose-match"/>
    <x v="0"/>
    <x v="429"/>
    <s v="SKN-018"/>
    <x v="0"/>
    <n v="153"/>
    <n v="4"/>
    <n v="0.0261437908496732"/>
    <n v="7.5"/>
    <n v="30"/>
    <n v="0"/>
    <n v="0"/>
    <n v="0"/>
    <s v=""/>
    <n v="0"/>
    <n v="0"/>
    <n v="7.5"/>
    <s v="INR"/>
    <s v="India"/>
    <m/>
    <n v="2"/>
    <n v="-30"/>
    <s v="No Sales"/>
    <n v="349"/>
    <n v="133"/>
    <n v="121"/>
    <n v="0.2722063037249284"/>
  </r>
  <r>
    <d v="2026-09-13T00:00:00"/>
    <x v="1"/>
    <s v="Body &amp; Hair"/>
    <s v="Enabled"/>
    <s v="AG | Body Wash"/>
    <s v="Sponsored Products"/>
    <s v="loose-match"/>
    <x v="0"/>
    <x v="289"/>
    <s v="SKN-018"/>
    <x v="1"/>
    <n v="222"/>
    <n v="1"/>
    <n v="0.004504504504504504"/>
    <n v="4.96"/>
    <n v="4.96"/>
    <n v="0"/>
    <n v="0"/>
    <n v="0"/>
    <s v=""/>
    <n v="0"/>
    <n v="0"/>
    <n v="8"/>
    <s v="INR"/>
    <s v="India"/>
    <s v="promo window"/>
    <n v="2"/>
    <n v="-4.96"/>
    <s v="No Sales"/>
    <n v="349"/>
    <n v="133"/>
    <n v="121"/>
    <n v="0.2722063037249284"/>
  </r>
  <r>
    <d v="2026-09-13T00:00:00"/>
    <x v="1"/>
    <s v="Body &amp; Hair"/>
    <s v="Enabled"/>
    <s v="AG | Onion Hair Oil"/>
    <s v="Sponsored Products"/>
    <s v="close-match"/>
    <x v="0"/>
    <x v="216"/>
    <s v="SKN-021"/>
    <x v="0"/>
    <n v="490"/>
    <n v="3"/>
    <n v="0.006122448979591836"/>
    <n v="9.5"/>
    <n v="28.5"/>
    <n v="0"/>
    <n v="0"/>
    <n v="0"/>
    <s v=""/>
    <n v="0"/>
    <n v="0"/>
    <n v="9.5"/>
    <s v="INR"/>
    <s v="India"/>
    <m/>
    <n v="2"/>
    <n v="-28.5"/>
    <s v="No Sales"/>
    <n v="399"/>
    <n v="148"/>
    <n v="126"/>
    <n v="0.3132832080200501"/>
  </r>
  <r>
    <d v="2026-09-20T00:00:00"/>
    <x v="6"/>
    <s v="Face Care"/>
    <s v="Enabled"/>
    <s v="AG | Face Wash"/>
    <s v="Sponsored Products"/>
    <s v="face wash"/>
    <x v="1"/>
    <x v="160"/>
    <s v="SKN-008"/>
    <x v="0"/>
    <n v="219"/>
    <n v="4"/>
    <n v="0.0182648401826484"/>
    <n v="8"/>
    <n v="32"/>
    <n v="897"/>
    <n v="3"/>
    <n v="3"/>
    <n v="0.03567447045707915"/>
    <n v="28.03125"/>
    <n v="0.75"/>
    <n v="8"/>
    <s v="INR"/>
    <s v="India"/>
    <m/>
    <n v="3"/>
    <n v="202"/>
    <s v="Profitable"/>
    <n v="299"/>
    <n v="114"/>
    <n v="107"/>
    <n v="0.2608695652173913"/>
  </r>
  <r>
    <d v="2026-09-13T00:00:00"/>
    <x v="1"/>
    <s v="Body &amp; Hair"/>
    <s v="Enabled"/>
    <s v="AG | Onion Hair Oil"/>
    <s v="Sponsored Products"/>
    <s v="close-match"/>
    <x v="0"/>
    <x v="347"/>
    <s v="SKN-021"/>
    <x v="0"/>
    <n v="35"/>
    <n v="0"/>
    <n v="0"/>
    <s v=""/>
    <n v="0"/>
    <n v="0"/>
    <n v="0"/>
    <n v="0"/>
    <s v=""/>
    <s v=""/>
    <s v=""/>
    <n v="11.5"/>
    <s v="INR"/>
    <s v="India"/>
    <m/>
    <n v="2"/>
    <n v="0"/>
    <s v="No Spend"/>
    <n v="399"/>
    <n v="148"/>
    <n v="126"/>
    <n v="0.3132832080200501"/>
  </r>
  <r>
    <d v="2026-09-13T00:00:00"/>
    <x v="1"/>
    <s v="Body &amp; Hair"/>
    <s v="Enabled"/>
    <s v="AG | Onion Hair Oil"/>
    <s v="Sponsored Products"/>
    <s v="close-match"/>
    <x v="0"/>
    <x v="242"/>
    <s v="SKN-021"/>
    <x v="2"/>
    <n v="754"/>
    <n v="9"/>
    <n v="0.01193633952254642"/>
    <n v="8.229999999999999"/>
    <n v="74.06999999999999"/>
    <n v="0"/>
    <n v="0"/>
    <n v="0"/>
    <s v=""/>
    <n v="0"/>
    <n v="0"/>
    <n v="10"/>
    <s v="INR"/>
    <s v="India"/>
    <m/>
    <n v="2"/>
    <n v="-74.06999999999999"/>
    <s v="No Sales"/>
    <n v="399"/>
    <n v="148"/>
    <n v="126"/>
    <n v="0.3132832080200501"/>
  </r>
  <r>
    <d v="2026-09-13T00:00:00"/>
    <x v="1"/>
    <s v="Body &amp; Hair"/>
    <s v="Enabled"/>
    <s v="AG | Anti Dandruff Shampoo"/>
    <s v="Sponsored Products"/>
    <s v="loose-match"/>
    <x v="0"/>
    <x v="22"/>
    <s v="SKN-022"/>
    <x v="2"/>
    <n v="736"/>
    <n v="5"/>
    <n v="0.006793478260869565"/>
    <n v="6.659999999999999"/>
    <n v="33.3"/>
    <n v="0"/>
    <n v="0"/>
    <n v="0"/>
    <s v=""/>
    <n v="0"/>
    <n v="0"/>
    <n v="9"/>
    <s v="INR"/>
    <s v="India"/>
    <m/>
    <n v="2"/>
    <n v="-33.3"/>
    <s v="No Sales"/>
    <n v="429"/>
    <n v="159"/>
    <n v="139"/>
    <n v="0.3053613053613053"/>
  </r>
  <r>
    <d v="2026-09-13T00:00:00"/>
    <x v="1"/>
    <s v="Body &amp; Hair"/>
    <s v="Enabled"/>
    <s v="AG | Anti Dandruff Shampoo"/>
    <s v="Sponsored Products"/>
    <s v="close-match"/>
    <x v="0"/>
    <x v="184"/>
    <s v="SKN-022"/>
    <x v="1"/>
    <n v="4910"/>
    <n v="19"/>
    <n v="0.003869653767820774"/>
    <n v="5.13"/>
    <n v="97.47"/>
    <n v="429"/>
    <n v="1"/>
    <n v="1"/>
    <n v="0.2272027972027972"/>
    <n v="4.401354262850107"/>
    <n v="0.05263157894736842"/>
    <n v="8"/>
    <s v="INR"/>
    <s v="India"/>
    <m/>
    <n v="2"/>
    <n v="33.53"/>
    <s v="Profitable"/>
    <n v="429"/>
    <n v="159"/>
    <n v="139"/>
    <n v="0.3053613053613053"/>
  </r>
  <r>
    <d v="2026-09-13T00:00:00"/>
    <x v="3"/>
    <s v="Face Care"/>
    <s v="Enabled"/>
    <s v="AG | Niacinamide Serum"/>
    <s v="Sponsored Products"/>
    <s v="niacinamide serum for teenagers"/>
    <x v="2"/>
    <x v="219"/>
    <s v="SKN-002"/>
    <x v="2"/>
    <n v="855"/>
    <n v="2"/>
    <n v="0.002339181286549708"/>
    <n v="9.74"/>
    <n v="19.48"/>
    <n v="0"/>
    <n v="0"/>
    <n v="0"/>
    <s v=""/>
    <n v="0"/>
    <n v="0"/>
    <n v="16.5"/>
    <s v="INR"/>
    <s v="India"/>
    <m/>
    <n v="2"/>
    <n v="-19.48"/>
    <s v="No Sales"/>
    <n v="549"/>
    <n v="192"/>
    <n v="139"/>
    <n v="0.3970856102003643"/>
  </r>
  <r>
    <d v="2026-09-13T00:00:00"/>
    <x v="3"/>
    <s v="Face Care"/>
    <s v="Enabled"/>
    <s v="AG | Hyaluronic Acid Serum"/>
    <s v="Sponsored Products"/>
    <s v="hyaluronic serum"/>
    <x v="2"/>
    <x v="29"/>
    <s v="SKN-003"/>
    <x v="0"/>
    <n v="513"/>
    <n v="7"/>
    <n v="0.01364522417153996"/>
    <n v="20.14"/>
    <n v="140.98"/>
    <n v="1298"/>
    <n v="1"/>
    <n v="2"/>
    <n v="0.108613251155624"/>
    <n v="9.20697971343453"/>
    <n v="0.1428571428571428"/>
    <n v="25"/>
    <s v="INR"/>
    <s v="India"/>
    <m/>
    <n v="2"/>
    <n v="393.02"/>
    <s v="Profitable"/>
    <n v="649"/>
    <n v="234"/>
    <n v="148"/>
    <n v="0.4114021571648691"/>
  </r>
  <r>
    <d v="2026-09-13T00:00:00"/>
    <x v="3"/>
    <s v="Face Care"/>
    <s v="Enabled"/>
    <s v="AG | Retinol Night Cream"/>
    <s v="Sponsored Products"/>
    <s v="retinol cream for women"/>
    <x v="2"/>
    <x v="221"/>
    <s v="SKN-004"/>
    <x v="1"/>
    <n v="112"/>
    <n v="2"/>
    <n v="0.01785714285714286"/>
    <n v="15.83"/>
    <n v="31.66"/>
    <n v="0"/>
    <n v="0"/>
    <n v="0"/>
    <s v=""/>
    <n v="0"/>
    <n v="0"/>
    <n v="26.5"/>
    <s v="INR"/>
    <s v="India"/>
    <m/>
    <n v="2"/>
    <n v="-31.66"/>
    <s v="No Sales"/>
    <n v="799"/>
    <n v="272"/>
    <n v="162"/>
    <n v="0.4568210262828536"/>
  </r>
  <r>
    <d v="2026-09-13T00:00:00"/>
    <x v="3"/>
    <s v="Face Care"/>
    <s v="Enabled"/>
    <s v="AG | Retinol Night Cream"/>
    <s v="Sponsored Products"/>
    <s v="retinol night cream"/>
    <x v="2"/>
    <x v="165"/>
    <s v="SKN-004"/>
    <x v="1"/>
    <n v="2331"/>
    <n v="12"/>
    <n v="0.005148005148005148"/>
    <n v="10.58"/>
    <n v="126.96"/>
    <n v="799"/>
    <n v="1"/>
    <n v="1"/>
    <n v="0.1588986232790989"/>
    <n v="6.293320730938879"/>
    <n v="0.08333333333333333"/>
    <n v="20.5"/>
    <s v="INR"/>
    <s v="India"/>
    <m/>
    <n v="2"/>
    <n v="238.04"/>
    <s v="Profitable"/>
    <n v="799"/>
    <n v="272"/>
    <n v="162"/>
    <n v="0.4568210262828536"/>
  </r>
  <r>
    <d v="2026-09-13T00:00:00"/>
    <x v="3"/>
    <s v="Face Care"/>
    <s v="Enabled"/>
    <s v="AG | Retinol Night Cream"/>
    <s v="Sponsored Products"/>
    <s v="retinol cream"/>
    <x v="2"/>
    <x v="112"/>
    <s v="SKN-004"/>
    <x v="2"/>
    <n v="1417"/>
    <n v="7"/>
    <n v="0.004940014114326041"/>
    <n v="14.33"/>
    <n v="100.31"/>
    <n v="0"/>
    <n v="0"/>
    <n v="0"/>
    <s v=""/>
    <n v="0"/>
    <n v="0"/>
    <n v="21.5"/>
    <s v="INR"/>
    <s v="India"/>
    <m/>
    <n v="2"/>
    <n v="-100.31"/>
    <s v="No Sales"/>
    <n v="799"/>
    <n v="272"/>
    <n v="162"/>
    <n v="0.4568210262828536"/>
  </r>
  <r>
    <d v="2026-09-13T00:00:00"/>
    <x v="3"/>
    <s v="Face Care"/>
    <s v="Enabled"/>
    <s v="AG | Retinol Night Cream"/>
    <s v="Sponsored Products"/>
    <s v="retinol cream combo"/>
    <x v="2"/>
    <x v="220"/>
    <s v="SKN-004"/>
    <x v="1"/>
    <n v="387"/>
    <n v="8"/>
    <n v="0.020671834625323"/>
    <n v="13.44"/>
    <n v="107.52"/>
    <n v="0"/>
    <n v="0"/>
    <n v="0"/>
    <s v=""/>
    <n v="0"/>
    <n v="0"/>
    <n v="21"/>
    <s v="INR"/>
    <s v="India"/>
    <m/>
    <n v="2"/>
    <n v="-107.52"/>
    <s v="No Sales"/>
    <n v="799"/>
    <n v="272"/>
    <n v="162"/>
    <n v="0.4568210262828536"/>
  </r>
  <r>
    <d v="2026-09-13T00:00:00"/>
    <x v="4"/>
    <s v="Face Care"/>
    <s v="Enabled"/>
    <s v="AG | Vitamin C Serum"/>
    <s v="Sponsored Products"/>
    <s v="vitamin c serum"/>
    <x v="1"/>
    <x v="292"/>
    <s v="SKN-001"/>
    <x v="0"/>
    <n v="304"/>
    <n v="4"/>
    <n v="0.0131578947368421"/>
    <n v="19"/>
    <n v="76"/>
    <n v="0"/>
    <n v="0"/>
    <n v="0"/>
    <s v=""/>
    <n v="0"/>
    <n v="0"/>
    <n v="19"/>
    <s v="INR"/>
    <s v="India"/>
    <m/>
    <n v="2"/>
    <n v="-76"/>
    <s v="No Sales"/>
    <n v="599"/>
    <n v="216"/>
    <n v="144"/>
    <n v="0.3989983305509182"/>
  </r>
  <r>
    <d v="2026-09-13T00:00:00"/>
    <x v="4"/>
    <s v="Face Care"/>
    <s v="Enabled"/>
    <s v="AG | Vitamin C Serum"/>
    <s v="Sponsored Products"/>
    <s v="vitamin c serum"/>
    <x v="1"/>
    <x v="223"/>
    <s v="SKN-001"/>
    <x v="2"/>
    <n v="363"/>
    <n v="1"/>
    <n v="0.002754820936639119"/>
    <n v="11.56"/>
    <n v="11.56"/>
    <n v="0"/>
    <n v="0"/>
    <n v="0"/>
    <s v=""/>
    <n v="0"/>
    <n v="0"/>
    <n v="18.5"/>
    <s v="INR"/>
    <s v="India"/>
    <m/>
    <n v="2"/>
    <n v="-11.56"/>
    <s v="No Sales"/>
    <n v="599"/>
    <n v="216"/>
    <n v="144"/>
    <n v="0.3989983305509182"/>
  </r>
  <r>
    <d v="2026-09-13T00:00:00"/>
    <x v="4"/>
    <s v="Face Care"/>
    <s v="Enabled"/>
    <s v="AG | Vitamin C Serum"/>
    <s v="Sponsored Products"/>
    <s v="vitamin c serum"/>
    <x v="1"/>
    <x v="25"/>
    <s v="SKN-001"/>
    <x v="1"/>
    <n v="274"/>
    <n v="4"/>
    <n v="0.0145985401459854"/>
    <n v="8.35"/>
    <n v="33.4"/>
    <n v="0"/>
    <n v="0"/>
    <n v="0"/>
    <s v=""/>
    <n v="0"/>
    <n v="0"/>
    <n v="15.5"/>
    <s v="INR"/>
    <s v="India"/>
    <m/>
    <n v="2"/>
    <n v="-33.4"/>
    <s v="No Sales"/>
    <n v="599"/>
    <n v="216"/>
    <n v="144"/>
    <n v="0.3989983305509182"/>
  </r>
  <r>
    <d v="2026-09-13T00:00:00"/>
    <x v="4"/>
    <s v="Face Care"/>
    <s v="Enabled"/>
    <s v="AG | Niacinamide Serum"/>
    <s v="Sponsored Products"/>
    <s v="niacinamide serum"/>
    <x v="1"/>
    <x v="27"/>
    <s v="SKN-002"/>
    <x v="0"/>
    <n v="918"/>
    <n v="13"/>
    <n v="0.01416122004357298"/>
    <n v="16.5"/>
    <n v="214.5"/>
    <n v="0"/>
    <n v="0"/>
    <n v="0"/>
    <s v=""/>
    <n v="0"/>
    <n v="0"/>
    <n v="16.5"/>
    <s v="INR"/>
    <s v="India"/>
    <m/>
    <n v="2"/>
    <n v="-214.5"/>
    <s v="No Sales"/>
    <n v="549"/>
    <n v="192"/>
    <n v="139"/>
    <n v="0.3970856102003643"/>
  </r>
  <r>
    <d v="2026-09-13T00:00:00"/>
    <x v="4"/>
    <s v="Face Care"/>
    <s v="Enabled"/>
    <s v="AG | Niacinamide Serum"/>
    <s v="Sponsored Products"/>
    <s v="niacinamide serum"/>
    <x v="1"/>
    <x v="430"/>
    <s v="SKN-002"/>
    <x v="2"/>
    <n v="171"/>
    <n v="1"/>
    <n v="0.005847953216374269"/>
    <n v="11.23"/>
    <n v="11.23"/>
    <n v="0"/>
    <n v="0"/>
    <n v="0"/>
    <s v=""/>
    <n v="0"/>
    <n v="0"/>
    <n v="16"/>
    <s v="INR"/>
    <s v="India"/>
    <m/>
    <n v="2"/>
    <n v="-11.23"/>
    <s v="No Sales"/>
    <n v="549"/>
    <n v="192"/>
    <n v="139"/>
    <n v="0.3970856102003643"/>
  </r>
  <r>
    <d v="2026-09-13T00:00:00"/>
    <x v="4"/>
    <s v="Face Care"/>
    <s v="Enabled"/>
    <s v="AG | Niacinamide Serum"/>
    <s v="Sponsored Products"/>
    <s v="niacinamide 10% serum"/>
    <x v="1"/>
    <x v="205"/>
    <s v="SKN-002"/>
    <x v="2"/>
    <n v="300"/>
    <n v="3"/>
    <n v="0.01"/>
    <n v="8.459999999999999"/>
    <n v="25.38"/>
    <n v="0"/>
    <n v="0"/>
    <n v="0"/>
    <s v=""/>
    <n v="0"/>
    <n v="0"/>
    <n v="13"/>
    <s v="INR"/>
    <s v="India"/>
    <m/>
    <n v="2"/>
    <n v="-25.38"/>
    <s v="No Sales"/>
    <n v="549"/>
    <n v="192"/>
    <n v="139"/>
    <n v="0.3970856102003643"/>
  </r>
  <r>
    <d v="2026-09-13T00:00:00"/>
    <x v="4"/>
    <s v="Face Care"/>
    <s v="Enabled"/>
    <s v="AG | Niacinamide Serum"/>
    <s v="Sponsored Products"/>
    <s v="niacinamide 10% serum"/>
    <x v="1"/>
    <x v="3"/>
    <s v="SKN-002"/>
    <x v="2"/>
    <n v="1663"/>
    <n v="13"/>
    <n v="0.007817197835237523"/>
    <n v="8.94"/>
    <n v="116.22"/>
    <n v="1098"/>
    <n v="2"/>
    <n v="2"/>
    <n v="0.1058469945355191"/>
    <n v="9.447599380485286"/>
    <n v="0.1538461538461539"/>
    <n v="11"/>
    <s v="INR"/>
    <s v="India"/>
    <m/>
    <n v="2"/>
    <n v="319.78"/>
    <s v="Profitable"/>
    <n v="549"/>
    <n v="192"/>
    <n v="139"/>
    <n v="0.3970856102003643"/>
  </r>
  <r>
    <d v="2026-09-13T00:00:00"/>
    <x v="4"/>
    <s v="Face Care"/>
    <s v="Enabled"/>
    <s v="AG | Hyaluronic Acid Serum"/>
    <s v="Sponsored Products"/>
    <s v="hyaluronic serum"/>
    <x v="1"/>
    <x v="431"/>
    <s v="SKN-003"/>
    <x v="2"/>
    <n v="301"/>
    <n v="2"/>
    <n v="0.006644518272425249"/>
    <n v="14.51"/>
    <n v="29.02"/>
    <n v="0"/>
    <n v="0"/>
    <n v="0"/>
    <s v=""/>
    <n v="0"/>
    <n v="0"/>
    <n v="17"/>
    <s v="INR"/>
    <s v="India"/>
    <m/>
    <n v="2"/>
    <n v="-29.02"/>
    <s v="No Sales"/>
    <n v="649"/>
    <n v="234"/>
    <n v="148"/>
    <n v="0.4114021571648691"/>
  </r>
  <r>
    <d v="2026-09-02T00:00:00"/>
    <x v="4"/>
    <s v="Face Care"/>
    <s v="Enabled"/>
    <s v="AG | Hyaluronic Acid Serum"/>
    <s v="Sponsored Products"/>
    <s v="hyaluronic serum"/>
    <x v="1"/>
    <x v="53"/>
    <s v="SKN-003"/>
    <x v="2"/>
    <n v="391"/>
    <n v="6"/>
    <n v="0.01534526854219949"/>
    <n v="0"/>
    <n v="0"/>
    <n v="0"/>
    <n v="0"/>
    <n v="0"/>
    <s v=""/>
    <s v=""/>
    <n v="0"/>
    <n v="15"/>
    <s v="INR"/>
    <s v="India"/>
    <m/>
    <n v="1"/>
    <n v="0"/>
    <s v="No Spend"/>
    <n v="649"/>
    <n v="234"/>
    <n v="148"/>
    <n v="0.4114021571648691"/>
  </r>
  <r>
    <d v="2026-09-13T00:00:00"/>
    <x v="4"/>
    <s v="Face Care"/>
    <s v="Enabled"/>
    <s v="AG | Hyaluronic Acid Serum"/>
    <s v="Sponsored Products"/>
    <s v="hyaluronic acid serum"/>
    <x v="1"/>
    <x v="172"/>
    <s v="SKN-003"/>
    <x v="1"/>
    <n v="428"/>
    <n v="2"/>
    <n v="0.004672897196261682"/>
    <n v="9.41"/>
    <n v="18.82"/>
    <n v="0"/>
    <n v="0"/>
    <n v="0"/>
    <s v=""/>
    <n v="0"/>
    <n v="0"/>
    <n v="13"/>
    <s v="INR"/>
    <s v="India"/>
    <m/>
    <n v="2"/>
    <n v="-18.82"/>
    <s v="No Sales"/>
    <n v="649"/>
    <n v="234"/>
    <n v="148"/>
    <n v="0.4114021571648691"/>
  </r>
  <r>
    <d v="2026-09-13T00:00:00"/>
    <x v="4"/>
    <s v="Face Care"/>
    <s v="Enabled"/>
    <s v="AG | Hyaluronic Acid Serum"/>
    <s v="Sponsored Products"/>
    <s v="hyaluronic acid serum"/>
    <x v="1"/>
    <x v="290"/>
    <s v="SKN-003"/>
    <x v="0"/>
    <n v="337"/>
    <n v="3"/>
    <n v="0.008902077151335312"/>
    <n v="18.4"/>
    <n v="55.2"/>
    <n v="0"/>
    <n v="0"/>
    <n v="0"/>
    <s v=""/>
    <n v="0"/>
    <n v="0"/>
    <n v="20"/>
    <s v="INR"/>
    <s v="India"/>
    <m/>
    <n v="2"/>
    <n v="-55.2"/>
    <s v="No Sales"/>
    <n v="649"/>
    <n v="234"/>
    <n v="148"/>
    <n v="0.4114021571648691"/>
  </r>
  <r>
    <d v="2026-09-13T00:00:00"/>
    <x v="4"/>
    <s v="Face Care"/>
    <s v="Enabled"/>
    <s v="AG | Hyaluronic Acid Serum"/>
    <s v="Sponsored Products"/>
    <s v="hyaluronic serum"/>
    <x v="1"/>
    <x v="29"/>
    <s v="SKN-003"/>
    <x v="2"/>
    <n v="1873"/>
    <n v="12"/>
    <n v="0.006406833956219968"/>
    <n v="11.64"/>
    <n v="139.68"/>
    <n v="1298"/>
    <n v="2"/>
    <n v="2"/>
    <n v="0.1076117103235747"/>
    <n v="9.29266895761741"/>
    <n v="0.1666666666666667"/>
    <n v="14"/>
    <s v="INR"/>
    <s v="India"/>
    <m/>
    <n v="2"/>
    <n v="394.32"/>
    <s v="Profitable"/>
    <n v="649"/>
    <n v="234"/>
    <n v="148"/>
    <n v="0.4114021571648691"/>
  </r>
  <r>
    <d v="2026-09-13T00:00:00"/>
    <x v="5"/>
    <s v="Face Care"/>
    <s v="Enabled"/>
    <s v="AG | Sunscreen Spf 50"/>
    <s v="Sponsored Products"/>
    <s v="sunscreen spf 50"/>
    <x v="3"/>
    <x v="386"/>
    <s v="SKN-006"/>
    <x v="1"/>
    <n v="823"/>
    <n v="3"/>
    <n v="0.003645200486026731"/>
    <n v="7.38"/>
    <n v="22.14"/>
    <n v="0"/>
    <n v="0"/>
    <n v="0"/>
    <s v=""/>
    <n v="0"/>
    <n v="0"/>
    <n v="10"/>
    <s v="INR"/>
    <s v="India"/>
    <m/>
    <n v="2"/>
    <n v="-22.14"/>
    <s v="No Sales"/>
    <n v="449"/>
    <n v="162"/>
    <n v="130"/>
    <n v="0.3496659242761693"/>
  </r>
  <r>
    <d v="2026-09-13T00:00:00"/>
    <x v="6"/>
    <s v="Face Care"/>
    <s v="Enabled"/>
    <s v="AG | Gel Moisturizer"/>
    <s v="Sponsored Products"/>
    <s v="gel moisturizer"/>
    <x v="1"/>
    <x v="6"/>
    <s v="SKN-005"/>
    <x v="2"/>
    <n v="2486"/>
    <n v="25"/>
    <n v="0.01005631536604988"/>
    <n v="8.130000000000001"/>
    <n v="203.25"/>
    <n v="0"/>
    <n v="0"/>
    <n v="0"/>
    <s v=""/>
    <n v="0"/>
    <n v="0"/>
    <n v="10"/>
    <s v="INR"/>
    <s v="India"/>
    <m/>
    <n v="2"/>
    <n v="-203.25"/>
    <s v="No Sales"/>
    <n v="399"/>
    <n v="148"/>
    <n v="126"/>
    <n v="0.3132832080200501"/>
  </r>
  <r>
    <d v="2026-09-13T00:00:00"/>
    <x v="6"/>
    <s v="Face Care"/>
    <s v="Enabled"/>
    <s v="AG | Gel Moisturizer"/>
    <s v="Sponsored Products"/>
    <s v="gel moisturizer"/>
    <x v="1"/>
    <x v="5"/>
    <s v="SKN-005"/>
    <x v="0"/>
    <n v="257"/>
    <n v="3"/>
    <n v="0.01167315175097276"/>
    <n v="9.17"/>
    <n v="27.51"/>
    <n v="0"/>
    <n v="0"/>
    <n v="0"/>
    <s v=""/>
    <n v="0"/>
    <n v="0"/>
    <n v="11.5"/>
    <s v="INR"/>
    <s v="India"/>
    <m/>
    <n v="2"/>
    <n v="-27.51"/>
    <s v="No Sales"/>
    <n v="399"/>
    <n v="148"/>
    <n v="126"/>
    <n v="0.3132832080200501"/>
  </r>
  <r>
    <d v="2026-09-13T00:00:00"/>
    <x v="6"/>
    <s v="Face Care"/>
    <s v="Enabled"/>
    <s v="AG | Gel Moisturizer"/>
    <s v="Sponsored Products"/>
    <s v="gel moisturizer"/>
    <x v="1"/>
    <x v="233"/>
    <s v="SKN-005"/>
    <x v="2"/>
    <n v="1317"/>
    <n v="4"/>
    <n v="0.003037205770690964"/>
    <n v="7.33"/>
    <n v="29.32"/>
    <n v="0"/>
    <n v="0"/>
    <n v="0"/>
    <s v=""/>
    <n v="0"/>
    <n v="0"/>
    <n v="12.5"/>
    <s v="INR"/>
    <s v="India"/>
    <m/>
    <n v="2"/>
    <n v="-29.32"/>
    <s v="No Sales"/>
    <n v="399"/>
    <n v="148"/>
    <n v="126"/>
    <n v="0.3132832080200501"/>
  </r>
  <r>
    <d v="2026-09-13T00:00:00"/>
    <x v="6"/>
    <s v="Face Care"/>
    <s v="Enabled"/>
    <s v="AG | Gel Moisturizer"/>
    <s v="Sponsored Products"/>
    <s v="oil free moisturizer"/>
    <x v="1"/>
    <x v="432"/>
    <s v="SKN-005"/>
    <x v="2"/>
    <n v="266"/>
    <n v="0"/>
    <n v="0"/>
    <s v=""/>
    <n v="0"/>
    <n v="0"/>
    <n v="0"/>
    <n v="0"/>
    <s v=""/>
    <s v=""/>
    <s v=""/>
    <n v="8"/>
    <s v="INR"/>
    <s v="India"/>
    <m/>
    <n v="2"/>
    <n v="0"/>
    <s v="No Spend"/>
    <n v="399"/>
    <n v="148"/>
    <n v="126"/>
    <n v="0.3132832080200501"/>
  </r>
  <r>
    <d v="2026-09-13T00:00:00"/>
    <x v="6"/>
    <s v="Face Care"/>
    <s v="Enabled"/>
    <s v="AG | Face Wash"/>
    <s v="Sponsored Products"/>
    <s v="foaming face wash"/>
    <x v="1"/>
    <x v="119"/>
    <s v="SKN-008"/>
    <x v="0"/>
    <n v="1311"/>
    <n v="14"/>
    <n v="0.0106788710907704"/>
    <n v="7.43"/>
    <n v="104.02"/>
    <n v="0"/>
    <n v="0"/>
    <n v="0"/>
    <s v=""/>
    <n v="0"/>
    <n v="0"/>
    <n v="9"/>
    <s v="INR"/>
    <s v="India"/>
    <m/>
    <n v="2"/>
    <n v="-104.02"/>
    <s v="No Sales"/>
    <n v="299"/>
    <n v="114"/>
    <n v="107"/>
    <n v="0.2608695652173913"/>
  </r>
  <r>
    <d v="2026-09-13T00:00:00"/>
    <x v="6"/>
    <s v="Face Care"/>
    <s v="Enabled"/>
    <s v="AG | Face Wash"/>
    <s v="Sponsored Products"/>
    <s v="foaming face wash"/>
    <x v="1"/>
    <x v="315"/>
    <s v="SKN-008"/>
    <x v="1"/>
    <n v="426"/>
    <n v="1"/>
    <n v="0.002347417840375587"/>
    <n v="3.23"/>
    <n v="3.23"/>
    <n v="0"/>
    <n v="0"/>
    <n v="0"/>
    <s v=""/>
    <n v="0"/>
    <n v="0"/>
    <n v="5.5"/>
    <s v="INR"/>
    <s v="India"/>
    <m/>
    <n v="2"/>
    <n v="-3.23"/>
    <s v="No Sales"/>
    <n v="299"/>
    <n v="114"/>
    <n v="107"/>
    <n v="0.2608695652173913"/>
  </r>
  <r>
    <d v="2026-09-13T00:00:00"/>
    <x v="6"/>
    <s v="Face Care"/>
    <s v="Enabled"/>
    <s v="AG | Rose Water Toner"/>
    <s v="Sponsored Products"/>
    <s v="face toner"/>
    <x v="1"/>
    <x v="51"/>
    <s v="SKN-010"/>
    <x v="0"/>
    <n v="422"/>
    <n v="1"/>
    <n v="0.002369668246445498"/>
    <n v="6"/>
    <n v="6"/>
    <n v="0"/>
    <n v="0"/>
    <n v="0"/>
    <s v=""/>
    <n v="0"/>
    <n v="0"/>
    <n v="6"/>
    <s v="INR"/>
    <s v="India"/>
    <m/>
    <n v="2"/>
    <n v="-6"/>
    <s v="No Sales"/>
    <n v="249"/>
    <n v="100"/>
    <n v="102"/>
    <n v="0.1887550200803213"/>
  </r>
  <r>
    <d v="2026-09-13T00:00:00"/>
    <x v="6"/>
    <s v="Face Care"/>
    <s v="Enabled"/>
    <s v="AG | Rose Water Toner"/>
    <s v="Sponsored Products"/>
    <s v="rose water toner"/>
    <x v="1"/>
    <x v="433"/>
    <s v="SKN-010"/>
    <x v="2"/>
    <n v="1022"/>
    <n v="6"/>
    <n v="0.005870841487279843"/>
    <n v="5.79"/>
    <n v="34.74"/>
    <n v="0"/>
    <n v="0"/>
    <n v="0"/>
    <s v=""/>
    <n v="0"/>
    <n v="0"/>
    <n v="7"/>
    <s v="INR"/>
    <s v="India"/>
    <m/>
    <n v="2"/>
    <n v="-34.74"/>
    <s v="No Sales"/>
    <n v="249"/>
    <n v="100"/>
    <n v="102"/>
    <n v="0.1887550200803213"/>
  </r>
  <r>
    <d v="2026-09-13T00:00:00"/>
    <x v="6"/>
    <s v="Face Care"/>
    <s v="Enabled"/>
    <s v="AG | Rose Water Toner"/>
    <s v="Sponsored Products"/>
    <s v="rose water toner"/>
    <x v="1"/>
    <x v="434"/>
    <s v="SKN-010"/>
    <x v="1"/>
    <n v="164"/>
    <n v="1"/>
    <n v="0.006097560975609756"/>
    <n v="4.33"/>
    <n v="4.33"/>
    <n v="0"/>
    <n v="0"/>
    <n v="0"/>
    <s v=""/>
    <n v="0"/>
    <n v="0"/>
    <n v="7.5"/>
    <s v="INR"/>
    <s v="India"/>
    <m/>
    <n v="2"/>
    <n v="-4.33"/>
    <s v="No Sales"/>
    <n v="249"/>
    <n v="100"/>
    <n v="102"/>
    <n v="0.1887550200803213"/>
  </r>
  <r>
    <d v="2026-09-13T00:00:00"/>
    <x v="6"/>
    <s v="Face Care"/>
    <s v="Enabled"/>
    <s v="AG | Rose Water Toner"/>
    <s v="Sponsored Products"/>
    <s v="rose water toner"/>
    <x v="1"/>
    <x v="94"/>
    <s v="SKN-010"/>
    <x v="0"/>
    <n v="304"/>
    <n v="5"/>
    <n v="0.01644736842105263"/>
    <n v="6.5"/>
    <n v="32.5"/>
    <n v="0"/>
    <n v="0"/>
    <n v="0"/>
    <s v=""/>
    <n v="0"/>
    <n v="0"/>
    <n v="6.5"/>
    <s v="INR"/>
    <s v="India"/>
    <m/>
    <n v="2"/>
    <n v="-32.5"/>
    <s v="No Sales"/>
    <n v="249"/>
    <n v="100"/>
    <n v="102"/>
    <n v="0.1887550200803213"/>
  </r>
  <r>
    <d v="2026-09-13T00:00:00"/>
    <x v="6"/>
    <s v="Face Care"/>
    <s v="Enabled"/>
    <s v="AG | Sheet Mask"/>
    <s v="Sponsored Products"/>
    <s v="face sheet mask"/>
    <x v="1"/>
    <x v="127"/>
    <s v="SKN-014"/>
    <x v="1"/>
    <n v="243"/>
    <n v="2"/>
    <n v="0.00823045267489712"/>
    <n v="3.95"/>
    <n v="7.9"/>
    <n v="0"/>
    <n v="0"/>
    <n v="0"/>
    <s v=""/>
    <n v="0"/>
    <n v="0"/>
    <n v="7"/>
    <s v="INR"/>
    <s v="India"/>
    <m/>
    <n v="2"/>
    <n v="-7.9"/>
    <s v="No Sales"/>
    <n v="349"/>
    <n v="133"/>
    <n v="111"/>
    <n v="0.3008595988538682"/>
  </r>
  <r>
    <d v="2026-09-13T00:00:00"/>
    <x v="6"/>
    <s v="Face Care"/>
    <s v="Enabled"/>
    <s v="AG | Sheet Mask"/>
    <s v="Sponsored Products"/>
    <s v="sheet mask"/>
    <x v="1"/>
    <x v="385"/>
    <s v="SKN-014"/>
    <x v="0"/>
    <n v="181"/>
    <n v="2"/>
    <n v="0.01104972375690608"/>
    <n v="7.5"/>
    <n v="15"/>
    <n v="0"/>
    <n v="0"/>
    <n v="0"/>
    <s v=""/>
    <n v="0"/>
    <n v="0"/>
    <n v="7.5"/>
    <s v="INR"/>
    <s v="India"/>
    <m/>
    <n v="2"/>
    <n v="-15"/>
    <s v="No Sales"/>
    <n v="349"/>
    <n v="133"/>
    <n v="111"/>
    <n v="0.3008595988538682"/>
  </r>
  <r>
    <d v="2026-09-13T00:00:00"/>
    <x v="6"/>
    <s v="Face Care"/>
    <s v="Enabled"/>
    <s v="AG | Sheet Mask"/>
    <s v="Sponsored Products"/>
    <s v="face sheet mask"/>
    <x v="1"/>
    <x v="128"/>
    <s v="SKN-014"/>
    <x v="2"/>
    <n v="769"/>
    <n v="2"/>
    <n v="0.002600780234070221"/>
    <n v="5.02"/>
    <n v="10.04"/>
    <n v="0"/>
    <n v="0"/>
    <n v="0"/>
    <s v=""/>
    <n v="0"/>
    <n v="0"/>
    <n v="8.5"/>
    <s v="INR"/>
    <s v="India"/>
    <m/>
    <n v="2"/>
    <n v="-10.04"/>
    <s v="No Sales"/>
    <n v="349"/>
    <n v="133"/>
    <n v="111"/>
    <n v="0.3008595988538682"/>
  </r>
  <r>
    <d v="2026-09-13T00:00:00"/>
    <x v="8"/>
    <s v="Body &amp; Hair"/>
    <s v="Enabled"/>
    <s v="AG | Onion Hair Oil"/>
    <s v="Sponsored Products"/>
    <s v="onion hair oil"/>
    <x v="3"/>
    <x v="21"/>
    <s v="SKN-021"/>
    <x v="1"/>
    <n v="496"/>
    <n v="2"/>
    <n v="0.004032258064516129"/>
    <n v="6.79"/>
    <n v="13.58"/>
    <n v="0"/>
    <n v="0"/>
    <n v="0"/>
    <s v=""/>
    <n v="0"/>
    <n v="0"/>
    <n v="10.5"/>
    <s v="INR"/>
    <s v="India"/>
    <s v="festive offer live"/>
    <n v="2"/>
    <n v="-13.58"/>
    <s v="No Sales"/>
    <n v="399"/>
    <n v="148"/>
    <n v="126"/>
    <n v="0.3132832080200501"/>
  </r>
  <r>
    <d v="2026-09-13T00:00:00"/>
    <x v="8"/>
    <s v="Body &amp; Hair"/>
    <s v="Enabled"/>
    <s v="AG | Onion Hair Oil"/>
    <s v="Sponsored Products"/>
    <s v="hair oil"/>
    <x v="3"/>
    <x v="327"/>
    <s v="SKN-021"/>
    <x v="0"/>
    <n v="490"/>
    <n v="4"/>
    <n v="0.00816326530612245"/>
    <n v="11.51"/>
    <n v="46.04"/>
    <n v="0"/>
    <n v="0"/>
    <n v="0"/>
    <s v=""/>
    <n v="0"/>
    <n v="0"/>
    <n v="12.5"/>
    <s v="INR"/>
    <s v="India"/>
    <m/>
    <n v="2"/>
    <n v="-46.04"/>
    <s v="No Sales"/>
    <n v="399"/>
    <n v="148"/>
    <n v="126"/>
    <n v="0.3132832080200501"/>
  </r>
  <r>
    <d v="2026-09-13T00:00:00"/>
    <x v="8"/>
    <s v="Body &amp; Hair"/>
    <s v="Enabled"/>
    <s v="AG | Anti Dandruff Shampoo"/>
    <s v="Sponsored Products"/>
    <s v="dandruff shampoo"/>
    <x v="3"/>
    <x v="22"/>
    <s v="SKN-022"/>
    <x v="0"/>
    <n v="324"/>
    <n v="0"/>
    <n v="0"/>
    <s v=""/>
    <n v="0"/>
    <n v="0"/>
    <n v="0"/>
    <n v="0"/>
    <s v=""/>
    <s v=""/>
    <s v=""/>
    <n v="11"/>
    <s v="INR"/>
    <s v="India"/>
    <m/>
    <n v="2"/>
    <n v="0"/>
    <s v="No Spend"/>
    <n v="429"/>
    <n v="159"/>
    <n v="139"/>
    <n v="0.3053613053613053"/>
  </r>
  <r>
    <d v="2026-09-13T00:00:00"/>
    <x v="8"/>
    <s v="Body &amp; Hair"/>
    <s v="Enabled"/>
    <s v="AG | Anti Dandruff Shampoo"/>
    <s v="Sponsored Products"/>
    <s v="anti dandruff shampoo"/>
    <x v="3"/>
    <x v="187"/>
    <s v="SKN-022"/>
    <x v="0"/>
    <n v="168"/>
    <n v="7"/>
    <n v="0.04166666666666666"/>
    <n v="9.5"/>
    <n v="66.5"/>
    <n v="1287"/>
    <n v="3"/>
    <n v="3"/>
    <n v="0.05167055167055167"/>
    <n v="19.35338345864661"/>
    <n v="0.4285714285714285"/>
    <n v="9.5"/>
    <s v="INR"/>
    <s v="India"/>
    <m/>
    <n v="2"/>
    <n v="326.5"/>
    <s v="Profitable"/>
    <n v="429"/>
    <n v="159"/>
    <n v="139"/>
    <n v="0.3053613053613053"/>
  </r>
  <r>
    <d v="2026-09-13T00:00:00"/>
    <x v="8"/>
    <s v="Body &amp; Hair"/>
    <s v="Enabled"/>
    <s v="AG | Anti Dandruff Shampoo"/>
    <s v="Sponsored Products"/>
    <s v="anti dandruff shampoo"/>
    <x v="3"/>
    <x v="260"/>
    <s v="SKN-022"/>
    <x v="2"/>
    <n v="534"/>
    <n v="4"/>
    <n v="0.00749063670411985"/>
    <n v="7.68"/>
    <n v="30.72"/>
    <n v="858"/>
    <n v="2"/>
    <n v="2"/>
    <n v="0.0358041958041958"/>
    <n v="27.9296875"/>
    <n v="0.5"/>
    <n v="12.5"/>
    <s v="INR"/>
    <s v="India"/>
    <m/>
    <n v="2"/>
    <n v="231.28"/>
    <s v="Profitable"/>
    <n v="429"/>
    <n v="159"/>
    <n v="139"/>
    <n v="0.3053613053613053"/>
  </r>
  <r>
    <d v="2026-09-13T00:00:00"/>
    <x v="8"/>
    <s v="Body &amp; Hair"/>
    <s v="Enabled"/>
    <s v="AG | Hair Serum"/>
    <s v="Sponsored Products"/>
    <s v="hair serum"/>
    <x v="3"/>
    <x v="60"/>
    <s v="SKN-023"/>
    <x v="2"/>
    <n v="779"/>
    <n v="6"/>
    <n v="0.007702182284980745"/>
    <n v="10.02"/>
    <n v="60.12"/>
    <n v="0"/>
    <n v="0"/>
    <n v="0"/>
    <s v=""/>
    <n v="0"/>
    <n v="0"/>
    <n v="12"/>
    <s v="INR"/>
    <s v="India"/>
    <m/>
    <n v="2"/>
    <n v="-60.12"/>
    <s v="No Sales"/>
    <n v="549"/>
    <n v="198"/>
    <n v="139"/>
    <n v="0.3861566484517304"/>
  </r>
  <r>
    <d v="2026-09-13T00:00:00"/>
    <x v="8"/>
    <s v="Body &amp; Hair"/>
    <s v="Enabled"/>
    <s v="AG | Hair Serum"/>
    <s v="Sponsored Products"/>
    <s v="hair serum for frizzy hair"/>
    <x v="3"/>
    <x v="435"/>
    <s v="SKN-023"/>
    <x v="0"/>
    <n v="184"/>
    <n v="0"/>
    <n v="0"/>
    <s v=""/>
    <n v="0"/>
    <n v="0"/>
    <n v="0"/>
    <n v="0"/>
    <s v=""/>
    <s v=""/>
    <s v=""/>
    <n v="14.5"/>
    <s v="INR"/>
    <s v="India"/>
    <m/>
    <n v="2"/>
    <n v="0"/>
    <s v="No Spend"/>
    <n v="549"/>
    <n v="198"/>
    <n v="139"/>
    <n v="0.3861566484517304"/>
  </r>
  <r>
    <d v="2026-09-13T00:00:00"/>
    <x v="9"/>
    <s v="Body &amp; Hair"/>
    <s v="Enabled"/>
    <s v="AG | Body Wash"/>
    <s v="Sponsored Products"/>
    <s v="shower gel"/>
    <x v="2"/>
    <x v="64"/>
    <s v="SKN-018"/>
    <x v="2"/>
    <n v="1160"/>
    <n v="8"/>
    <n v="0.006896551724137931"/>
    <n v="7.41"/>
    <n v="59.28"/>
    <n v="0"/>
    <n v="0"/>
    <n v="0"/>
    <s v=""/>
    <n v="0"/>
    <n v="0"/>
    <n v="13"/>
    <s v="INR"/>
    <s v="India"/>
    <m/>
    <n v="2"/>
    <n v="-59.28"/>
    <s v="No Sales"/>
    <n v="349"/>
    <n v="133"/>
    <n v="121"/>
    <n v="0.2722063037249284"/>
  </r>
  <r>
    <d v="2026-09-13T00:00:00"/>
    <x v="9"/>
    <s v="Body &amp; Hair"/>
    <s v="Enabled"/>
    <s v="AG | Body Wash"/>
    <s v="Sponsored Products"/>
    <s v="body wash gift set"/>
    <x v="2"/>
    <x v="107"/>
    <s v="SKN-018"/>
    <x v="0"/>
    <n v="341"/>
    <n v="5"/>
    <n v="0.01466275659824047"/>
    <n v="13"/>
    <n v="65"/>
    <n v="0"/>
    <n v="0"/>
    <n v="0"/>
    <s v=""/>
    <n v="0"/>
    <n v="0"/>
    <n v="13"/>
    <s v="INR"/>
    <s v="India"/>
    <m/>
    <n v="2"/>
    <n v="-65"/>
    <s v="No Sales"/>
    <n v="349"/>
    <n v="133"/>
    <n v="121"/>
    <n v="0.2722063037249284"/>
  </r>
  <r>
    <d v="2026-09-13T00:00:00"/>
    <x v="9"/>
    <s v="Body &amp; Hair"/>
    <s v="Enabled"/>
    <s v="AG | Foot Cream"/>
    <s v="Sponsored Products"/>
    <s v="foot cream for kids"/>
    <x v="2"/>
    <x v="66"/>
    <s v="SKN-019"/>
    <x v="2"/>
    <n v="948"/>
    <n v="8"/>
    <n v="0.008438818565400843"/>
    <n v="6.73"/>
    <n v="53.84"/>
    <n v="0"/>
    <n v="0"/>
    <n v="0"/>
    <s v=""/>
    <n v="0"/>
    <n v="0"/>
    <n v="8"/>
    <s v="INR"/>
    <s v="India"/>
    <m/>
    <n v="2"/>
    <n v="-53.84"/>
    <s v="No Sales"/>
    <n v="299"/>
    <n v="111"/>
    <n v="107"/>
    <n v="0.2709030100334448"/>
  </r>
  <r>
    <d v="2026-09-13T00:00:00"/>
    <x v="9"/>
    <s v="Body &amp; Hair"/>
    <s v="Enabled"/>
    <s v="AG | Foot Cream"/>
    <s v="Sponsored Products"/>
    <s v="cracked heel cream under 500"/>
    <x v="2"/>
    <x v="278"/>
    <s v="SKN-019"/>
    <x v="1"/>
    <n v="256"/>
    <n v="0"/>
    <n v="0"/>
    <s v=""/>
    <n v="0"/>
    <n v="0"/>
    <n v="0"/>
    <n v="0"/>
    <s v=""/>
    <s v=""/>
    <s v=""/>
    <n v="8"/>
    <s v="INR"/>
    <s v="India"/>
    <m/>
    <n v="2"/>
    <n v="0"/>
    <s v="No Spend"/>
    <n v="299"/>
    <n v="111"/>
    <n v="107"/>
    <n v="0.2709030100334448"/>
  </r>
  <r>
    <d v="2026-09-13T00:00:00"/>
    <x v="9"/>
    <s v="Body &amp; Hair"/>
    <s v="Enabled"/>
    <s v="AG | Hand Cream"/>
    <s v="Sponsored Products"/>
    <s v="moisturizing hand cream pack of 2"/>
    <x v="2"/>
    <x v="191"/>
    <s v="SKN-020"/>
    <x v="1"/>
    <n v="671"/>
    <n v="2"/>
    <n v="0.002980625931445604"/>
    <n v="5.59"/>
    <n v="11.18"/>
    <n v="498"/>
    <n v="1"/>
    <n v="2"/>
    <n v="0.02244979919678715"/>
    <n v="44.5438282647585"/>
    <n v="0.5"/>
    <n v="8.5"/>
    <s v="INR"/>
    <s v="India"/>
    <m/>
    <n v="2"/>
    <n v="112.82"/>
    <s v="Profitable"/>
    <n v="249"/>
    <n v="95"/>
    <n v="92"/>
    <n v="0.248995983935743"/>
  </r>
  <r>
    <d v="2026-09-13T00:00:00"/>
    <x v="9"/>
    <s v="Body &amp; Hair"/>
    <s v="Enabled"/>
    <s v="AG | Hand Cream"/>
    <s v="Sponsored Products"/>
    <s v="hand cream for dry hands for men and women"/>
    <x v="2"/>
    <x v="356"/>
    <s v="SKN-020"/>
    <x v="0"/>
    <n v="163"/>
    <n v="2"/>
    <n v="0.01226993865030675"/>
    <n v="5.18"/>
    <n v="10.36"/>
    <n v="0"/>
    <n v="0"/>
    <n v="0"/>
    <s v=""/>
    <n v="0"/>
    <n v="0"/>
    <n v="6"/>
    <s v="INR"/>
    <s v="India"/>
    <m/>
    <n v="2"/>
    <n v="-10.36"/>
    <s v="No Sales"/>
    <n v="249"/>
    <n v="95"/>
    <n v="92"/>
    <n v="0.248995983935743"/>
  </r>
  <r>
    <d v="2026-09-13T00:00:00"/>
    <x v="9"/>
    <s v="Body &amp; Hair"/>
    <s v="Enabled"/>
    <s v="AG | Hand Cream"/>
    <s v="Sponsored Products"/>
    <s v="moisturizing hand cream"/>
    <x v="2"/>
    <x v="68"/>
    <s v="SKN-020"/>
    <x v="0"/>
    <n v="227"/>
    <n v="1"/>
    <n v="0.004405286343612335"/>
    <n v="6"/>
    <n v="6"/>
    <n v="0"/>
    <n v="0"/>
    <n v="0"/>
    <s v=""/>
    <n v="0"/>
    <n v="0"/>
    <n v="6"/>
    <s v="INR"/>
    <s v="India"/>
    <m/>
    <n v="2"/>
    <n v="-6"/>
    <s v="No Sales"/>
    <n v="249"/>
    <n v="95"/>
    <n v="92"/>
    <n v="0.248995983935743"/>
  </r>
  <r>
    <d v="2026-09-13T00:00:00"/>
    <x v="10"/>
    <s v="Face Care"/>
    <s v="Enabled"/>
    <s v="AG | Vitamin C Serum"/>
    <s v="Sponsored Products"/>
    <s v="asin=b0zayj4jvj"/>
    <x v="4"/>
    <x v="408"/>
    <s v="SKN-001"/>
    <x v="1"/>
    <n v="206"/>
    <n v="2"/>
    <n v="0.009708737864077669"/>
    <n v="10.24"/>
    <n v="20.48"/>
    <n v="0"/>
    <n v="0"/>
    <n v="0"/>
    <s v=""/>
    <n v="0"/>
    <n v="0"/>
    <n v="17"/>
    <s v="INR"/>
    <s v="India"/>
    <m/>
    <n v="2"/>
    <n v="-20.48"/>
    <s v="No Sales"/>
    <n v="599"/>
    <n v="216"/>
    <n v="144"/>
    <n v="0.3989983305509182"/>
  </r>
  <r>
    <d v="2026-09-13T00:00:00"/>
    <x v="10"/>
    <s v="Face Care"/>
    <s v="Enabled"/>
    <s v="AG | Sunscreen Spf 50"/>
    <s v="Sponsored Products"/>
    <s v="asin=b0kz0mqav8"/>
    <x v="4"/>
    <x v="75"/>
    <s v="SKN-006"/>
    <x v="1"/>
    <n v="2419"/>
    <n v="15"/>
    <n v="0.006200909466721785"/>
    <n v="5.760000000000001"/>
    <n v="86.40000000000001"/>
    <n v="0"/>
    <n v="0"/>
    <n v="0"/>
    <s v=""/>
    <n v="0"/>
    <n v="0"/>
    <n v="7.5"/>
    <s v="INR"/>
    <s v="India"/>
    <m/>
    <n v="2"/>
    <n v="-86.40000000000001"/>
    <s v="No Sales"/>
    <n v="449"/>
    <n v="162"/>
    <n v="130"/>
    <n v="0.3496659242761693"/>
  </r>
  <r>
    <d v="2026-09-13T00:00:00"/>
    <x v="10"/>
    <s v="Face Care"/>
    <s v="Enabled"/>
    <s v="AG | Sunscreen Spf 50"/>
    <s v="Sponsored Products"/>
    <s v="asin=b0tq3uc0ll"/>
    <x v="4"/>
    <x v="307"/>
    <s v="SKN-006"/>
    <x v="1"/>
    <n v="541"/>
    <n v="6"/>
    <n v="0.011090573012939"/>
    <n v="5.96"/>
    <n v="35.76"/>
    <n v="0"/>
    <n v="0"/>
    <n v="0"/>
    <s v=""/>
    <n v="0"/>
    <n v="0"/>
    <n v="11.5"/>
    <s v="INR"/>
    <s v="India"/>
    <m/>
    <n v="2"/>
    <n v="-35.76"/>
    <s v="No Sales"/>
    <n v="449"/>
    <n v="162"/>
    <n v="130"/>
    <n v="0.3496659242761693"/>
  </r>
  <r>
    <d v="2026-09-13T00:00:00"/>
    <x v="10"/>
    <s v="Face Care"/>
    <s v="Enabled"/>
    <s v="AG | Face Wash"/>
    <s v="Sponsored Products"/>
    <s v="asin=b0wezftacn"/>
    <x v="4"/>
    <x v="81"/>
    <s v="SKN-008"/>
    <x v="1"/>
    <n v="453"/>
    <n v="3"/>
    <n v="0.006622516556291391"/>
    <n v="6.44"/>
    <n v="19.32"/>
    <n v="0"/>
    <n v="0"/>
    <n v="0"/>
    <s v=""/>
    <n v="0"/>
    <n v="0"/>
    <n v="8.5"/>
    <s v="INR"/>
    <s v="India"/>
    <m/>
    <n v="2"/>
    <n v="-19.32"/>
    <s v="No Sales"/>
    <n v="299"/>
    <n v="114"/>
    <n v="107"/>
    <n v="0.2608695652173913"/>
  </r>
  <r>
    <d v="2026-09-13T00:00:00"/>
    <x v="11"/>
    <s v="Face Care"/>
    <s v="Enabled"/>
    <s v="AG | Under Eye Cream"/>
    <s v="Sponsored Products"/>
    <s v="dark circles cream"/>
    <x v="2"/>
    <x v="283"/>
    <s v="SKN-011"/>
    <x v="0"/>
    <n v="958"/>
    <n v="17"/>
    <n v="0.01774530271398747"/>
    <n v="19.28"/>
    <n v="327.76"/>
    <n v="1497"/>
    <n v="2"/>
    <n v="3"/>
    <n v="0.2189445557782231"/>
    <n v="4.56736636563339"/>
    <n v="0.1176470588235294"/>
    <n v="19.5"/>
    <s v="INR"/>
    <s v="India"/>
    <m/>
    <n v="2"/>
    <n v="254.24"/>
    <s v="Profitable"/>
    <n v="499"/>
    <n v="180"/>
    <n v="125"/>
    <n v="0.3887775551102204"/>
  </r>
  <r>
    <d v="2026-09-13T00:00:00"/>
    <x v="11"/>
    <s v="Face Care"/>
    <s v="Enabled"/>
    <s v="AG | Under Eye Cream"/>
    <s v="Sponsored Products"/>
    <s v="eye cream"/>
    <x v="2"/>
    <x v="282"/>
    <s v="SKN-011"/>
    <x v="2"/>
    <n v="494"/>
    <n v="2"/>
    <n v="0.004048582995951417"/>
    <n v="16.26"/>
    <n v="32.52"/>
    <n v="0"/>
    <n v="0"/>
    <n v="0"/>
    <s v=""/>
    <n v="0"/>
    <n v="0"/>
    <n v="19.5"/>
    <s v="INR"/>
    <s v="India"/>
    <m/>
    <n v="2"/>
    <n v="-32.52"/>
    <s v="No Sales"/>
    <n v="499"/>
    <n v="180"/>
    <n v="125"/>
    <n v="0.3887775551102204"/>
  </r>
  <r>
    <d v="2026-09-13T00:00:00"/>
    <x v="11"/>
    <s v="Face Care"/>
    <s v="Enabled"/>
    <s v="AG | Under Eye Cream"/>
    <s v="Sponsored Products"/>
    <s v="under eye cream"/>
    <x v="2"/>
    <x v="84"/>
    <s v="SKN-011"/>
    <x v="1"/>
    <n v="1389"/>
    <n v="4"/>
    <n v="0.002879769618430525"/>
    <n v="7.73"/>
    <n v="30.92"/>
    <n v="0"/>
    <n v="0"/>
    <n v="0"/>
    <s v=""/>
    <n v="0"/>
    <n v="0"/>
    <n v="11.5"/>
    <s v="INR"/>
    <s v="India"/>
    <m/>
    <n v="2"/>
    <n v="-30.92"/>
    <s v="No Sales"/>
    <n v="499"/>
    <n v="180"/>
    <n v="125"/>
    <n v="0.3887775551102204"/>
  </r>
  <r>
    <d v="2026-09-13T00:00:00"/>
    <x v="11"/>
    <s v="Face Care"/>
    <s v="Enabled"/>
    <s v="AG | Lip Balm"/>
    <s v="Sponsored Products"/>
    <s v="lip balm"/>
    <x v="2"/>
    <x v="85"/>
    <s v="SKN-015"/>
    <x v="1"/>
    <n v="1439"/>
    <n v="9"/>
    <n v="0.006254343293954135"/>
    <n v="4.28"/>
    <n v="38.52"/>
    <n v="199"/>
    <n v="1"/>
    <n v="1"/>
    <n v="0.1935678391959799"/>
    <n v="5.166147455867081"/>
    <n v="0.1111111111111111"/>
    <n v="6"/>
    <s v="INR"/>
    <s v="India"/>
    <m/>
    <n v="2"/>
    <n v="-3.520000000000003"/>
    <s v="Losing"/>
    <n v="199"/>
    <n v="76"/>
    <n v="88"/>
    <n v="0.1758793969849246"/>
  </r>
  <r>
    <d v="2026-09-13T00:00:00"/>
    <x v="11"/>
    <s v="Face Care"/>
    <s v="Enabled"/>
    <s v="AG | Lip Balm"/>
    <s v="Sponsored Products"/>
    <s v="lip balm with shea butter"/>
    <x v="2"/>
    <x v="145"/>
    <s v="SKN-015"/>
    <x v="2"/>
    <n v="490"/>
    <n v="5"/>
    <n v="0.01020408163265306"/>
    <n v="2.91"/>
    <n v="14.55"/>
    <n v="199"/>
    <n v="1"/>
    <n v="1"/>
    <n v="0.07311557788944724"/>
    <n v="13.67697594501718"/>
    <n v="0.2"/>
    <n v="5"/>
    <s v="INR"/>
    <s v="India"/>
    <m/>
    <n v="2"/>
    <n v="20.45"/>
    <s v="Profitable"/>
    <n v="199"/>
    <n v="76"/>
    <n v="88"/>
    <n v="0.1758793969849246"/>
  </r>
  <r>
    <d v="2026-09-13T00:00:00"/>
    <x v="11"/>
    <s v="Face Care"/>
    <s v="Enabled"/>
    <s v="AG | Lip Sleeping Mask"/>
    <s v="Sponsored Products"/>
    <s v="lip mask overnight"/>
    <x v="2"/>
    <x v="88"/>
    <s v="SKN-016"/>
    <x v="0"/>
    <n v="508"/>
    <n v="8"/>
    <n v="0.01574803149606299"/>
    <n v="9.369999999999999"/>
    <n v="74.95999999999999"/>
    <n v="299"/>
    <n v="1"/>
    <n v="1"/>
    <n v="0.2507023411371238"/>
    <n v="3.988794023479189"/>
    <n v="0.125"/>
    <n v="12"/>
    <s v="INR"/>
    <s v="India"/>
    <m/>
    <n v="2"/>
    <n v="13.04000000000001"/>
    <s v="Profitable"/>
    <n v="299"/>
    <n v="114"/>
    <n v="97"/>
    <n v="0.294314381270903"/>
  </r>
  <r>
    <d v="2026-09-13T00:00:00"/>
    <x v="11"/>
    <s v="Face Care"/>
    <s v="Enabled"/>
    <s v="AG | Lip Sleeping Mask"/>
    <s v="Sponsored Products"/>
    <s v="lip sleeping mask for winter"/>
    <x v="2"/>
    <x v="87"/>
    <s v="SKN-016"/>
    <x v="1"/>
    <n v="310"/>
    <n v="1"/>
    <n v="0.003225806451612903"/>
    <n v="6.8"/>
    <n v="6.8"/>
    <n v="0"/>
    <n v="0"/>
    <n v="0"/>
    <s v=""/>
    <n v="0"/>
    <n v="0"/>
    <n v="10"/>
    <s v="INR"/>
    <s v="India"/>
    <m/>
    <n v="2"/>
    <n v="-6.8"/>
    <s v="No Sales"/>
    <n v="299"/>
    <n v="114"/>
    <n v="97"/>
    <n v="0.294314381270903"/>
  </r>
  <r>
    <d v="2026-09-13T00:00:00"/>
    <x v="11"/>
    <s v="Face Care"/>
    <s v="Enabled"/>
    <s v="AG | Lip Sleeping Mask"/>
    <s v="Sponsored Products"/>
    <s v="lip mask overnight long lasting"/>
    <x v="2"/>
    <x v="335"/>
    <s v="SKN-016"/>
    <x v="1"/>
    <n v="581"/>
    <n v="0"/>
    <n v="0"/>
    <s v=""/>
    <n v="0"/>
    <n v="0"/>
    <n v="0"/>
    <n v="0"/>
    <s v=""/>
    <s v=""/>
    <s v=""/>
    <n v="8"/>
    <s v="INR"/>
    <s v="India"/>
    <m/>
    <n v="2"/>
    <n v="0"/>
    <s v="No Spend"/>
    <n v="299"/>
    <n v="114"/>
    <n v="97"/>
    <n v="0.294314381270903"/>
  </r>
  <r>
    <d v="2026-09-13T00:00:00"/>
    <x v="2"/>
    <s v="Face Care"/>
    <s v="Paused"/>
    <s v="AG | Clay Face Mask"/>
    <s v="Sponsored Products"/>
    <s v="clay face mask"/>
    <x v="1"/>
    <x v="436"/>
    <s v="SKN-012"/>
    <x v="0"/>
    <n v="99"/>
    <n v="0"/>
    <n v="0"/>
    <s v=""/>
    <n v="0"/>
    <n v="0"/>
    <n v="0"/>
    <n v="0"/>
    <s v=""/>
    <s v=""/>
    <s v=""/>
    <n v="10.5"/>
    <s v="INR"/>
    <s v="India"/>
    <m/>
    <n v="2"/>
    <n v="0"/>
    <s v="No Spend"/>
    <n v="379"/>
    <n v="140"/>
    <n v="114"/>
    <n v="0.3298153034300791"/>
  </r>
  <r>
    <d v="2026-09-13T00:00:00"/>
    <x v="2"/>
    <s v="Face Care"/>
    <s v="Paused"/>
    <s v="AG | Clay Face Mask"/>
    <s v="Sponsored Products"/>
    <s v="clay face mask"/>
    <x v="1"/>
    <x v="90"/>
    <s v="SKN-012"/>
    <x v="1"/>
    <n v="2756"/>
    <n v="19"/>
    <n v="0.006894049346879536"/>
    <n v="6.31"/>
    <n v="119.89"/>
    <n v="0"/>
    <n v="0"/>
    <n v="0"/>
    <s v=""/>
    <n v="0"/>
    <n v="0"/>
    <n v="11"/>
    <s v="INR"/>
    <s v="India"/>
    <m/>
    <n v="2"/>
    <n v="-119.89"/>
    <s v="No Sales"/>
    <n v="379"/>
    <n v="140"/>
    <n v="114"/>
    <n v="0.3298153034300791"/>
  </r>
  <r>
    <d v="2026-09-13T00:00:00"/>
    <x v="2"/>
    <s v="Face Care"/>
    <s v="Paused"/>
    <s v="AG | Aloe Vera Gel"/>
    <s v="Sponsored Products"/>
    <s v="aloe vera gel for face"/>
    <x v="1"/>
    <x v="92"/>
    <s v="SKN-013"/>
    <x v="2"/>
    <n v="3714"/>
    <n v="17"/>
    <n v="0.004577275175013462"/>
    <n v="4.24"/>
    <n v="72.08"/>
    <n v="0"/>
    <n v="0"/>
    <n v="0"/>
    <s v=""/>
    <n v="0"/>
    <n v="0"/>
    <n v="5"/>
    <s v="INR"/>
    <s v="India"/>
    <m/>
    <n v="2"/>
    <n v="-72.08"/>
    <s v="No Sales"/>
    <n v="249"/>
    <n v="100"/>
    <n v="112"/>
    <n v="0.1485943775100401"/>
  </r>
  <r>
    <d v="2026-09-13T00:00:00"/>
    <x v="7"/>
    <s v="Brand"/>
    <s v="Enabled"/>
    <s v="AG | Vitamin C Serum"/>
    <s v="Sponsored Products"/>
    <s v="auralis naturals"/>
    <x v="2"/>
    <x v="100"/>
    <s v="SKN-001"/>
    <x v="1"/>
    <n v="182"/>
    <n v="3"/>
    <n v="0.01648351648351648"/>
    <n v="5.16"/>
    <n v="15.48"/>
    <n v="0"/>
    <n v="0"/>
    <n v="0"/>
    <s v=""/>
    <n v="0"/>
    <n v="0"/>
    <n v="8.5"/>
    <s v="INR"/>
    <s v="India"/>
    <m/>
    <n v="2"/>
    <n v="-15.48"/>
    <s v="No Sales"/>
    <n v="599"/>
    <n v="216"/>
    <n v="144"/>
    <n v="0.3989983305509182"/>
  </r>
  <r>
    <d v="2026-09-13T00:00:00"/>
    <x v="7"/>
    <s v="Brand"/>
    <s v="Enabled"/>
    <s v="AG | Sunscreen Spf 50"/>
    <s v="Sponsored Products"/>
    <s v="auralis naturals sunscreen spf 50"/>
    <x v="2"/>
    <x v="153"/>
    <s v="SKN-006"/>
    <x v="0"/>
    <n v="319"/>
    <n v="7"/>
    <n v="0.0219435736677116"/>
    <n v="6"/>
    <n v="42"/>
    <n v="0"/>
    <n v="0"/>
    <n v="0"/>
    <s v=""/>
    <n v="0"/>
    <n v="0"/>
    <n v="6"/>
    <s v="INR"/>
    <s v="India"/>
    <m/>
    <n v="2"/>
    <n v="-42"/>
    <s v="No Sales"/>
    <n v="449"/>
    <n v="162"/>
    <n v="130"/>
    <n v="0.3496659242761693"/>
  </r>
  <r>
    <d v="2026-09-13T00:00:00"/>
    <x v="7"/>
    <s v="Brand"/>
    <s v="Enabled"/>
    <s v="AG | Sunscreen Spf 50"/>
    <s v="Sponsored Products"/>
    <s v="auralis sunscreen spf 50"/>
    <x v="2"/>
    <x v="152"/>
    <s v="SKN-006"/>
    <x v="1"/>
    <n v="1014"/>
    <n v="20"/>
    <n v="0.01972386587771203"/>
    <n v="3.54"/>
    <n v="70.8"/>
    <n v="449"/>
    <n v="1"/>
    <n v="1"/>
    <n v="0.1576837416481069"/>
    <n v="6.34180790960452"/>
    <n v="0.05"/>
    <n v="5.5"/>
    <s v="INR"/>
    <s v="India"/>
    <m/>
    <n v="2"/>
    <n v="86.2"/>
    <s v="Profitable"/>
    <n v="449"/>
    <n v="162"/>
    <n v="130"/>
    <n v="0.3496659242761693"/>
  </r>
  <r>
    <d v="2026-09-14T00:00:00"/>
    <x v="0"/>
    <s v="Face Care"/>
    <s v="Enabled"/>
    <s v="AG | Vitamin C Serum"/>
    <s v="Sponsored Products"/>
    <s v="loose-match"/>
    <x v="0"/>
    <x v="267"/>
    <s v="SKN-001"/>
    <x v="1"/>
    <n v="1066"/>
    <n v="16"/>
    <n v="0.0150093808630394"/>
    <n v="8.65"/>
    <n v="138.4"/>
    <n v="0"/>
    <n v="0"/>
    <n v="0"/>
    <s v=""/>
    <n v="0"/>
    <n v="0"/>
    <n v="13.5"/>
    <s v="INR"/>
    <s v="India"/>
    <m/>
    <n v="2"/>
    <n v="-138.4"/>
    <s v="No Sales"/>
    <n v="599"/>
    <n v="216"/>
    <n v="144"/>
    <n v="0.3989983305509182"/>
  </r>
  <r>
    <d v="2026-09-14T00:00:00"/>
    <x v="0"/>
    <s v="Face Care"/>
    <s v="Enabled"/>
    <s v="AG | Vitamin C Serum"/>
    <s v="Sponsored Products"/>
    <s v="close-match"/>
    <x v="0"/>
    <x v="155"/>
    <s v="SKN-001"/>
    <x v="0"/>
    <n v="122"/>
    <n v="1"/>
    <n v="0.00819672131147541"/>
    <n v="9.289999999999999"/>
    <n v="9.289999999999999"/>
    <n v="0"/>
    <n v="0"/>
    <n v="0"/>
    <s v=""/>
    <n v="0"/>
    <n v="0"/>
    <n v="11"/>
    <s v="INR"/>
    <s v="India"/>
    <m/>
    <n v="2"/>
    <n v="-9.289999999999999"/>
    <s v="No Sales"/>
    <n v="599"/>
    <n v="216"/>
    <n v="144"/>
    <n v="0.3989983305509182"/>
  </r>
  <r>
    <d v="2026-09-14T00:00:00"/>
    <x v="0"/>
    <s v="Face Care"/>
    <s v="Enabled"/>
    <s v="AG | Niacinamide Serum"/>
    <s v="Sponsored Products"/>
    <s v="close-match"/>
    <x v="0"/>
    <x v="206"/>
    <s v="SKN-002"/>
    <x v="0"/>
    <n v="429"/>
    <n v="4"/>
    <n v="0.009324009324009324"/>
    <n v="16"/>
    <n v="64"/>
    <n v="0"/>
    <n v="0"/>
    <n v="0"/>
    <s v=""/>
    <n v="0"/>
    <n v="0"/>
    <n v="16"/>
    <s v="INR"/>
    <s v="India"/>
    <m/>
    <n v="2"/>
    <n v="-64"/>
    <s v="No Sales"/>
    <n v="549"/>
    <n v="192"/>
    <n v="139"/>
    <n v="0.3970856102003643"/>
  </r>
  <r>
    <d v="2026-09-14T00:00:00"/>
    <x v="0"/>
    <s v="Face Care"/>
    <s v="Enabled"/>
    <s v="AG | Niacinamide Serum"/>
    <s v="Sponsored Products"/>
    <s v="substitutes"/>
    <x v="0"/>
    <x v="156"/>
    <s v="SKN-002"/>
    <x v="0"/>
    <n v="207"/>
    <n v="2"/>
    <n v="0.00966183574879227"/>
    <n v="12.19"/>
    <n v="24.38"/>
    <n v="0"/>
    <n v="0"/>
    <n v="0"/>
    <s v=""/>
    <n v="0"/>
    <n v="0"/>
    <n v="13"/>
    <s v="INR"/>
    <s v="India"/>
    <m/>
    <n v="2"/>
    <n v="-24.38"/>
    <s v="No Sales"/>
    <n v="549"/>
    <n v="192"/>
    <n v="139"/>
    <n v="0.3970856102003643"/>
  </r>
  <r>
    <d v="2026-09-14T00:00:00"/>
    <x v="0"/>
    <s v="Face Care"/>
    <s v="Enabled"/>
    <s v="AG | Niacinamide Serum"/>
    <s v="Sponsored Products"/>
    <s v="close-match"/>
    <x v="0"/>
    <x v="27"/>
    <s v="SKN-002"/>
    <x v="2"/>
    <n v="1249"/>
    <n v="8"/>
    <n v="0.006405124099279423"/>
    <n v="7.42"/>
    <n v="59.36"/>
    <n v="0"/>
    <n v="0"/>
    <n v="0"/>
    <s v=""/>
    <n v="0"/>
    <n v="0"/>
    <n v="10"/>
    <s v="INR"/>
    <s v="India"/>
    <m/>
    <n v="2"/>
    <n v="-59.36"/>
    <s v="No Sales"/>
    <n v="549"/>
    <n v="192"/>
    <n v="139"/>
    <n v="0.3970856102003643"/>
  </r>
  <r>
    <d v="2026-09-14T00:00:00"/>
    <x v="0"/>
    <s v="Face Care"/>
    <s v="Enabled"/>
    <s v="AG | Gel Moisturizer"/>
    <s v="Sponsored Products"/>
    <s v="loose-match"/>
    <x v="0"/>
    <x v="42"/>
    <s v="SKN-005"/>
    <x v="1"/>
    <n v="168"/>
    <n v="0"/>
    <n v="0"/>
    <s v=""/>
    <n v="0"/>
    <n v="0"/>
    <n v="0"/>
    <n v="0"/>
    <s v=""/>
    <s v=""/>
    <s v=""/>
    <n v="12"/>
    <s v="INR"/>
    <s v="India"/>
    <m/>
    <n v="2"/>
    <n v="0"/>
    <s v="No Spend"/>
    <n v="399"/>
    <n v="148"/>
    <n v="126"/>
    <n v="0.3132832080200501"/>
  </r>
  <r>
    <d v="2026-09-14T00:00:00"/>
    <x v="0"/>
    <s v="Face Care"/>
    <s v="Enabled"/>
    <s v="AG | Gel Moisturizer"/>
    <s v="Sponsored Products"/>
    <s v="close-match"/>
    <x v="0"/>
    <x v="6"/>
    <s v="SKN-005"/>
    <x v="2"/>
    <n v="3348"/>
    <n v="28"/>
    <n v="0.008363201911589008"/>
    <n v="9.59"/>
    <n v="268.52"/>
    <n v="1197"/>
    <n v="3"/>
    <n v="3"/>
    <n v="0.2243274853801169"/>
    <n v="4.4577685088634"/>
    <n v="0.1071428571428571"/>
    <n v="12"/>
    <s v="INR"/>
    <s v="India"/>
    <m/>
    <n v="2"/>
    <n v="106.48"/>
    <s v="Profitable"/>
    <n v="399"/>
    <n v="148"/>
    <n v="126"/>
    <n v="0.3132832080200501"/>
  </r>
  <r>
    <d v="2026-09-14T00:00:00"/>
    <x v="0"/>
    <s v="Face Care"/>
    <s v="Enabled"/>
    <s v="AG | Gel Moisturizer"/>
    <s v="Sponsored Products"/>
    <s v="loose-match"/>
    <x v="0"/>
    <x v="94"/>
    <s v="SKN-005"/>
    <x v="0"/>
    <n v="112"/>
    <n v="1"/>
    <n v="0.008928571428571428"/>
    <n v="7.8"/>
    <n v="7.8"/>
    <n v="0"/>
    <n v="0"/>
    <n v="0"/>
    <s v=""/>
    <n v="0"/>
    <n v="0"/>
    <n v="8.5"/>
    <s v="INR"/>
    <s v="India"/>
    <m/>
    <n v="2"/>
    <n v="-7.8"/>
    <s v="No Sales"/>
    <n v="399"/>
    <n v="148"/>
    <n v="126"/>
    <n v="0.3132832080200501"/>
  </r>
  <r>
    <d v="2026-09-27T00:00:00"/>
    <x v="0"/>
    <s v="Face Care"/>
    <s v="Enabled"/>
    <s v="AG | Vitamin C Serum"/>
    <s v="Sponsored Products"/>
    <s v="close-match"/>
    <x v="0"/>
    <x v="24"/>
    <s v="SKN-001"/>
    <x v="1"/>
    <n v="1412"/>
    <n v="21"/>
    <n v="0.01487252124645892"/>
    <n v="6.36"/>
    <n v="133.56"/>
    <n v="599"/>
    <n v="1"/>
    <n v="1"/>
    <n v="0.2229716193656094"/>
    <n v="4.484875711290806"/>
    <n v="0.04761904761904762"/>
    <n v="12"/>
    <s v="INR"/>
    <s v="India"/>
    <m/>
    <n v="4"/>
    <n v="105.44"/>
    <s v="Profitable"/>
    <n v="599"/>
    <n v="216"/>
    <n v="144"/>
    <n v="0.3989983305509182"/>
  </r>
  <r>
    <d v="2026-09-14T00:00:00"/>
    <x v="0"/>
    <s v="Face Care"/>
    <s v="Enabled"/>
    <s v="AG | Sunscreen Spf 50"/>
    <s v="Sponsored Products"/>
    <s v="loose-match"/>
    <x v="0"/>
    <x v="104"/>
    <s v="SKN-006"/>
    <x v="2"/>
    <n v="1177"/>
    <n v="7"/>
    <n v="0.00594732370433305"/>
    <n v="6.83"/>
    <n v="47.81"/>
    <n v="0"/>
    <n v="0"/>
    <n v="0"/>
    <s v=""/>
    <n v="0"/>
    <n v="0"/>
    <n v="8"/>
    <s v="INR"/>
    <s v="India"/>
    <m/>
    <n v="2"/>
    <n v="-47.81"/>
    <s v="No Sales"/>
    <n v="449"/>
    <n v="162"/>
    <n v="130"/>
    <n v="0.3496659242761693"/>
  </r>
  <r>
    <d v="2026-09-14T00:00:00"/>
    <x v="0"/>
    <s v="Face Care"/>
    <s v="Enabled"/>
    <s v="AG | Sunscreen Spf 50"/>
    <s v="Sponsored Products"/>
    <s v="close-match"/>
    <x v="0"/>
    <x v="7"/>
    <s v="SKN-006"/>
    <x v="1"/>
    <n v="1655"/>
    <n v="6"/>
    <n v="0.003625377643504532"/>
    <n v="8.109999999999999"/>
    <n v="48.66"/>
    <n v="0"/>
    <n v="0"/>
    <n v="0"/>
    <s v=""/>
    <n v="0"/>
    <n v="0"/>
    <n v="12"/>
    <s v="INR"/>
    <s v="India"/>
    <m/>
    <n v="2"/>
    <n v="-48.66"/>
    <s v="No Sales"/>
    <n v="449"/>
    <n v="162"/>
    <n v="130"/>
    <n v="0.3496659242761693"/>
  </r>
  <r>
    <d v="2026-09-14T00:00:00"/>
    <x v="0"/>
    <s v="Face Care"/>
    <s v="Enabled"/>
    <s v="AG | Face Wash"/>
    <s v="Sponsored Products"/>
    <s v="loose-match"/>
    <x v="0"/>
    <x v="296"/>
    <s v="SKN-008"/>
    <x v="0"/>
    <n v="205"/>
    <n v="4"/>
    <n v="0.01951219512195122"/>
    <n v="6.5"/>
    <n v="26"/>
    <n v="0"/>
    <n v="0"/>
    <n v="0"/>
    <s v=""/>
    <n v="0"/>
    <n v="0"/>
    <n v="6.5"/>
    <s v="INR"/>
    <s v="India"/>
    <m/>
    <n v="2"/>
    <n v="-26"/>
    <s v="No Sales"/>
    <n v="299"/>
    <n v="114"/>
    <n v="107"/>
    <n v="0.2608695652173913"/>
  </r>
  <r>
    <d v="2026-09-14T00:00:00"/>
    <x v="0"/>
    <s v="Face Care"/>
    <s v="Enabled"/>
    <s v="AG | Rose Water Toner"/>
    <s v="Sponsored Products"/>
    <s v="loose-match"/>
    <x v="0"/>
    <x v="125"/>
    <s v="SKN-010"/>
    <x v="0"/>
    <n v="529"/>
    <n v="10"/>
    <n v="0.01890359168241966"/>
    <n v="6.5"/>
    <n v="65"/>
    <n v="0"/>
    <n v="0"/>
    <n v="0"/>
    <s v=""/>
    <n v="0"/>
    <n v="0"/>
    <n v="6.5"/>
    <s v="INR"/>
    <s v="India"/>
    <m/>
    <n v="2"/>
    <n v="-65"/>
    <s v="No Sales"/>
    <n v="249"/>
    <n v="100"/>
    <n v="102"/>
    <n v="0.1887550200803213"/>
  </r>
  <r>
    <d v="2026-09-14T00:00:00"/>
    <x v="0"/>
    <s v="Face Care"/>
    <s v="Enabled"/>
    <s v="AG | Rose Water Toner"/>
    <s v="Sponsored Products"/>
    <s v="loose-match"/>
    <x v="0"/>
    <x v="437"/>
    <s v="SKN-010"/>
    <x v="0"/>
    <n v="177"/>
    <n v="1"/>
    <n v="0.005649717514124294"/>
    <n v="3.92"/>
    <n v="3.92"/>
    <n v="0"/>
    <n v="0"/>
    <n v="0"/>
    <s v=""/>
    <n v="0"/>
    <n v="0"/>
    <n v="5"/>
    <s v="INR"/>
    <s v="India"/>
    <m/>
    <n v="2"/>
    <n v="-3.92"/>
    <s v="No Sales"/>
    <n v="249"/>
    <n v="100"/>
    <n v="102"/>
    <n v="0.1887550200803213"/>
  </r>
  <r>
    <d v="2026-09-14T00:00:00"/>
    <x v="1"/>
    <s v="Body &amp; Hair"/>
    <s v="Enabled"/>
    <s v="AG | Body Lotion"/>
    <s v="Sponsored Products"/>
    <s v="close-match"/>
    <x v="0"/>
    <x v="329"/>
    <s v="SKN-017"/>
    <x v="2"/>
    <n v="436"/>
    <n v="0"/>
    <n v="0"/>
    <s v=""/>
    <n v="0"/>
    <n v="0"/>
    <n v="0"/>
    <n v="0"/>
    <s v=""/>
    <s v=""/>
    <s v=""/>
    <n v="14"/>
    <s v="INR"/>
    <s v="India"/>
    <m/>
    <n v="2"/>
    <n v="0"/>
    <s v="No Spend"/>
    <n v="449"/>
    <n v="166"/>
    <n v="140"/>
    <n v="0.3184855233853007"/>
  </r>
  <r>
    <d v="2026-09-14T00:00:00"/>
    <x v="1"/>
    <s v="Body &amp; Hair"/>
    <s v="Enabled"/>
    <s v="AG | Body Lotion"/>
    <s v="Sponsored Products"/>
    <s v="loose-match"/>
    <x v="0"/>
    <x v="13"/>
    <s v="SKN-017"/>
    <x v="1"/>
    <n v="933"/>
    <n v="5"/>
    <n v="0.005359056806002144"/>
    <n v="5.46"/>
    <n v="27.3"/>
    <n v="0"/>
    <n v="0"/>
    <n v="0"/>
    <s v=""/>
    <n v="0"/>
    <n v="0"/>
    <n v="9"/>
    <s v="INR"/>
    <s v="India"/>
    <m/>
    <n v="2"/>
    <n v="-27.3"/>
    <s v="No Sales"/>
    <n v="449"/>
    <n v="166"/>
    <n v="140"/>
    <n v="0.3184855233853007"/>
  </r>
  <r>
    <d v="2026-09-14T00:00:00"/>
    <x v="1"/>
    <s v="Body &amp; Hair"/>
    <s v="Enabled"/>
    <s v="AG | Body Wash"/>
    <s v="Sponsored Products"/>
    <s v="close-match"/>
    <x v="0"/>
    <x v="14"/>
    <s v="SKN-018"/>
    <x v="1"/>
    <n v="107"/>
    <n v="1"/>
    <n v="0.009345794392523364"/>
    <n v="6.81"/>
    <n v="6.81"/>
    <n v="0"/>
    <n v="0"/>
    <n v="0"/>
    <s v=""/>
    <n v="0"/>
    <n v="0"/>
    <n v="8.5"/>
    <s v="INR"/>
    <s v="India"/>
    <m/>
    <n v="2"/>
    <n v="-6.81"/>
    <s v="No Sales"/>
    <n v="349"/>
    <n v="133"/>
    <n v="121"/>
    <n v="0.2722063037249284"/>
  </r>
  <r>
    <d v="2026-09-14T00:00:00"/>
    <x v="1"/>
    <s v="Body &amp; Hair"/>
    <s v="Enabled"/>
    <s v="AG | Body Wash"/>
    <s v="Sponsored Products"/>
    <s v="substitutes"/>
    <x v="0"/>
    <x v="214"/>
    <s v="SKN-018"/>
    <x v="0"/>
    <n v="142"/>
    <n v="2"/>
    <n v="0.01408450704225352"/>
    <n v="7.9"/>
    <n v="15.8"/>
    <n v="0"/>
    <n v="0"/>
    <n v="0"/>
    <s v=""/>
    <n v="0"/>
    <n v="0"/>
    <n v="10"/>
    <s v="INR"/>
    <s v="India"/>
    <m/>
    <n v="2"/>
    <n v="-15.8"/>
    <s v="No Sales"/>
    <n v="349"/>
    <n v="133"/>
    <n v="121"/>
    <n v="0.2722063037249284"/>
  </r>
  <r>
    <d v="2026-09-14T00:00:00"/>
    <x v="1"/>
    <s v="Body &amp; Hair"/>
    <s v="Enabled"/>
    <s v="AG | Body Wash"/>
    <s v="Sponsored Products"/>
    <s v="close-match"/>
    <x v="0"/>
    <x v="140"/>
    <s v="SKN-018"/>
    <x v="1"/>
    <n v="558"/>
    <n v="4"/>
    <n v="0.007168458781362007"/>
    <n v="7.24"/>
    <n v="28.96"/>
    <n v="349"/>
    <n v="1"/>
    <n v="1"/>
    <n v="0.08297994269340975"/>
    <n v="12.05110497237569"/>
    <n v="0.25"/>
    <n v="10.5"/>
    <s v="INR"/>
    <s v="India"/>
    <m/>
    <n v="2"/>
    <n v="66.03999999999999"/>
    <s v="Profitable"/>
    <n v="349"/>
    <n v="133"/>
    <n v="121"/>
    <n v="0.2722063037249284"/>
  </r>
  <r>
    <d v="2026-09-14T00:00:00"/>
    <x v="1"/>
    <s v="Body &amp; Hair"/>
    <s v="Enabled"/>
    <s v="AG | Onion Hair Oil"/>
    <s v="Sponsored Products"/>
    <s v="loose-match"/>
    <x v="0"/>
    <x v="259"/>
    <s v="SKN-021"/>
    <x v="0"/>
    <n v="401"/>
    <n v="4"/>
    <n v="0.009975062344139651"/>
    <n v="10.5"/>
    <n v="42"/>
    <n v="0"/>
    <n v="0"/>
    <n v="0"/>
    <s v=""/>
    <n v="0"/>
    <n v="0"/>
    <n v="10.5"/>
    <s v="INR"/>
    <s v="India"/>
    <m/>
    <n v="2"/>
    <n v="-42"/>
    <s v="No Sales"/>
    <n v="399"/>
    <n v="148"/>
    <n v="126"/>
    <n v="0.3132832080200501"/>
  </r>
  <r>
    <d v="2026-09-14T00:00:00"/>
    <x v="1"/>
    <s v="Body &amp; Hair"/>
    <s v="Enabled"/>
    <s v="AG | Onion Hair Oil"/>
    <s v="Sponsored Products"/>
    <s v="substitutes"/>
    <x v="0"/>
    <x v="55"/>
    <s v="SKN-021"/>
    <x v="0"/>
    <n v="273"/>
    <n v="4"/>
    <n v="0.01465201465201465"/>
    <n v="10"/>
    <n v="40"/>
    <n v="0"/>
    <n v="0"/>
    <n v="0"/>
    <s v=""/>
    <n v="0"/>
    <n v="0"/>
    <n v="10"/>
    <s v="INR"/>
    <s v="India"/>
    <m/>
    <n v="2"/>
    <n v="-40"/>
    <s v="No Sales"/>
    <n v="399"/>
    <n v="148"/>
    <n v="126"/>
    <n v="0.3132832080200501"/>
  </r>
  <r>
    <d v="2026-09-14T00:00:00"/>
    <x v="1"/>
    <s v="Body &amp; Hair"/>
    <s v="Enabled"/>
    <s v="AG | Onion Hair Oil"/>
    <s v="Sponsored Products"/>
    <s v="close-match"/>
    <x v="0"/>
    <x v="242"/>
    <s v="SKN-021"/>
    <x v="1"/>
    <n v="417"/>
    <n v="2"/>
    <n v="0.004796163069544364"/>
    <n v="6.01"/>
    <n v="12.02"/>
    <n v="0"/>
    <n v="0"/>
    <n v="0"/>
    <s v=""/>
    <n v="0"/>
    <n v="0"/>
    <n v="10"/>
    <s v="INR"/>
    <s v="India"/>
    <m/>
    <n v="2"/>
    <n v="-12.02"/>
    <s v="No Sales"/>
    <n v="399"/>
    <n v="148"/>
    <n v="126"/>
    <n v="0.3132832080200501"/>
  </r>
  <r>
    <d v="2026-09-14T00:00:00"/>
    <x v="1"/>
    <s v="Body &amp; Hair"/>
    <s v="Enabled"/>
    <s v="AG | Anti Dandruff Shampoo"/>
    <s v="Sponsored Products"/>
    <s v="loose-match"/>
    <x v="0"/>
    <x v="22"/>
    <s v="SKN-022"/>
    <x v="0"/>
    <n v="435"/>
    <n v="6"/>
    <n v="0.01379310344827586"/>
    <n v="9"/>
    <n v="54"/>
    <n v="429"/>
    <n v="1"/>
    <n v="1"/>
    <n v="0.1258741258741259"/>
    <n v="7.944444444444445"/>
    <n v="0.1666666666666667"/>
    <n v="9"/>
    <s v="INR"/>
    <s v="India"/>
    <m/>
    <n v="2"/>
    <n v="77"/>
    <s v="Profitable"/>
    <n v="429"/>
    <n v="159"/>
    <n v="139"/>
    <n v="0.3053613053613053"/>
  </r>
  <r>
    <d v="2026-09-14T00:00:00"/>
    <x v="3"/>
    <s v="Face Care"/>
    <s v="Enabled"/>
    <s v="AG | Vitamin C Serum"/>
    <s v="Sponsored Products"/>
    <s v="vit c face serum"/>
    <x v="2"/>
    <x v="24"/>
    <s v="SKN-001"/>
    <x v="1"/>
    <n v="1195"/>
    <n v="14"/>
    <n v="0.01171548117154812"/>
    <n v="10.87"/>
    <n v="152.18"/>
    <n v="0"/>
    <n v="0"/>
    <n v="0"/>
    <s v=""/>
    <n v="0"/>
    <n v="0"/>
    <n v="14"/>
    <s v="INR"/>
    <s v="India"/>
    <m/>
    <n v="2"/>
    <n v="-152.18"/>
    <s v="No Sales"/>
    <n v="599"/>
    <n v="216"/>
    <n v="144"/>
    <n v="0.3989983305509182"/>
  </r>
  <r>
    <d v="2026-09-14T00:00:00"/>
    <x v="3"/>
    <s v="Face Care"/>
    <s v="Enabled"/>
    <s v="AG | Vitamin C Serum"/>
    <s v="Sponsored Products"/>
    <s v="vit c face serum for sensitive skin"/>
    <x v="2"/>
    <x v="170"/>
    <s v="SKN-001"/>
    <x v="2"/>
    <n v="554"/>
    <n v="3"/>
    <n v="0.005415162454873646"/>
    <n v="16.97"/>
    <n v="50.91"/>
    <n v="599"/>
    <n v="1"/>
    <n v="1"/>
    <n v="0.08499165275459097"/>
    <n v="11.76586132390493"/>
    <n v="0.3333333333333333"/>
    <n v="20"/>
    <s v="INR"/>
    <s v="India"/>
    <m/>
    <n v="2"/>
    <n v="188.09"/>
    <s v="Profitable"/>
    <n v="599"/>
    <n v="216"/>
    <n v="144"/>
    <n v="0.3989983305509182"/>
  </r>
  <r>
    <d v="2026-09-14T00:00:00"/>
    <x v="3"/>
    <s v="Face Care"/>
    <s v="Enabled"/>
    <s v="AG | Hyaluronic Acid Serum"/>
    <s v="Sponsored Products"/>
    <s v="face serum hyaluronic for daily use"/>
    <x v="2"/>
    <x v="33"/>
    <s v="SKN-003"/>
    <x v="2"/>
    <n v="508"/>
    <n v="4"/>
    <n v="0.007874015748031496"/>
    <n v="14.04"/>
    <n v="56.16"/>
    <n v="0"/>
    <n v="0"/>
    <n v="0"/>
    <s v=""/>
    <n v="0"/>
    <n v="0"/>
    <n v="20.5"/>
    <s v="INR"/>
    <s v="India"/>
    <s v="bid reviewed"/>
    <n v="2"/>
    <n v="-56.16"/>
    <s v="No Sales"/>
    <n v="649"/>
    <n v="234"/>
    <n v="148"/>
    <n v="0.4114021571648691"/>
  </r>
  <r>
    <d v="2026-09-14T00:00:00"/>
    <x v="3"/>
    <s v="Face Care"/>
    <s v="Enabled"/>
    <s v="AG | Hyaluronic Acid Serum"/>
    <s v="Sponsored Products"/>
    <s v="hyaluronic serum for sensitive skin"/>
    <x v="2"/>
    <x v="111"/>
    <s v="SKN-003"/>
    <x v="2"/>
    <n v="597"/>
    <n v="2"/>
    <n v="0.003350083752093802"/>
    <n v="17.27"/>
    <n v="34.54"/>
    <n v="0"/>
    <n v="0"/>
    <n v="0"/>
    <s v=""/>
    <n v="0"/>
    <n v="0"/>
    <n v="21.5"/>
    <s v="INR"/>
    <s v="India"/>
    <m/>
    <n v="2"/>
    <n v="-34.54"/>
    <s v="No Sales"/>
    <n v="649"/>
    <n v="234"/>
    <n v="148"/>
    <n v="0.4114021571648691"/>
  </r>
  <r>
    <d v="2026-09-14T00:00:00"/>
    <x v="3"/>
    <s v="Face Care"/>
    <s v="Enabled"/>
    <s v="AG | Hyaluronic Acid Serum"/>
    <s v="Sponsored Products"/>
    <s v="hyaluronic serum"/>
    <x v="2"/>
    <x v="29"/>
    <s v="SKN-003"/>
    <x v="0"/>
    <n v="761"/>
    <n v="22"/>
    <n v="0.02890932982917214"/>
    <n v="25"/>
    <n v="550"/>
    <n v="2596"/>
    <n v="4"/>
    <n v="4"/>
    <n v="0.211864406779661"/>
    <n v="4.72"/>
    <n v="0.1818181818181818"/>
    <n v="25"/>
    <s v="INR"/>
    <s v="India"/>
    <m/>
    <n v="2"/>
    <n v="518"/>
    <s v="Profitable"/>
    <n v="649"/>
    <n v="234"/>
    <n v="148"/>
    <n v="0.4114021571648691"/>
  </r>
  <r>
    <d v="2026-09-14T00:00:00"/>
    <x v="3"/>
    <s v="Face Care"/>
    <s v="Enabled"/>
    <s v="AG | Retinol Night Cream"/>
    <s v="Sponsored Products"/>
    <s v="retinol cream"/>
    <x v="2"/>
    <x v="112"/>
    <s v="SKN-004"/>
    <x v="1"/>
    <n v="962"/>
    <n v="11"/>
    <n v="0.01143451143451144"/>
    <n v="16.12"/>
    <n v="177.32"/>
    <n v="0"/>
    <n v="0"/>
    <n v="0"/>
    <s v=""/>
    <n v="0"/>
    <n v="0"/>
    <n v="21.5"/>
    <s v="INR"/>
    <s v="India"/>
    <m/>
    <n v="2"/>
    <n v="-177.32"/>
    <s v="No Sales"/>
    <n v="799"/>
    <n v="272"/>
    <n v="162"/>
    <n v="0.4568210262828536"/>
  </r>
  <r>
    <d v="2026-09-14T00:00:00"/>
    <x v="3"/>
    <s v="Face Care"/>
    <s v="Enabled"/>
    <s v="AG | Retinol Night Cream"/>
    <s v="Sponsored Products"/>
    <s v="retinol night cream"/>
    <x v="2"/>
    <x v="165"/>
    <s v="SKN-004"/>
    <x v="0"/>
    <n v="997"/>
    <n v="17"/>
    <n v="0.01705115346038114"/>
    <n v="16.75"/>
    <n v="284.75"/>
    <n v="799"/>
    <n v="1"/>
    <n v="1"/>
    <n v="0.3563829787234042"/>
    <n v="2.805970149253731"/>
    <n v="0.05882352941176471"/>
    <n v="20.5"/>
    <s v="INR"/>
    <s v="India"/>
    <m/>
    <n v="2"/>
    <n v="80.25"/>
    <s v="Profitable"/>
    <n v="799"/>
    <n v="272"/>
    <n v="162"/>
    <n v="0.4568210262828536"/>
  </r>
  <r>
    <d v="2026-09-14T00:00:00"/>
    <x v="3"/>
    <s v="Face Care"/>
    <s v="Enabled"/>
    <s v="AG | Retinol Night Cream"/>
    <s v="Sponsored Products"/>
    <s v="retinol night cream under 300"/>
    <x v="2"/>
    <x v="166"/>
    <s v="SKN-004"/>
    <x v="2"/>
    <n v="1514"/>
    <n v="9"/>
    <n v="0.0059445178335535"/>
    <n v="18.58"/>
    <n v="167.22"/>
    <n v="799"/>
    <n v="1"/>
    <n v="1"/>
    <n v="0.2092866082603254"/>
    <n v="4.778136586532711"/>
    <n v="0.1111111111111111"/>
    <n v="22.5"/>
    <s v="INR"/>
    <s v="India"/>
    <m/>
    <n v="2"/>
    <n v="197.78"/>
    <s v="Profitable"/>
    <n v="799"/>
    <n v="272"/>
    <n v="162"/>
    <n v="0.4568210262828536"/>
  </r>
  <r>
    <d v="2026-09-14T00:00:00"/>
    <x v="4"/>
    <s v="Face Care"/>
    <s v="Enabled"/>
    <s v="AG | Vitamin C Serum"/>
    <s v="Sponsored Products"/>
    <s v="vit c face serum"/>
    <x v="1"/>
    <x v="267"/>
    <s v="SKN-001"/>
    <x v="0"/>
    <n v="2188"/>
    <n v="33"/>
    <n v="0.01508226691042048"/>
    <n v="15.5"/>
    <n v="511.5"/>
    <n v="2396"/>
    <n v="4"/>
    <n v="4"/>
    <n v="0.2134808013355593"/>
    <n v="4.684261974584556"/>
    <n v="0.1212121212121212"/>
    <n v="15.5"/>
    <s v="INR"/>
    <s v="India"/>
    <m/>
    <n v="2"/>
    <n v="444.5"/>
    <s v="Profitable"/>
    <n v="599"/>
    <n v="216"/>
    <n v="144"/>
    <n v="0.3989983305509182"/>
  </r>
  <r>
    <d v="2026-09-14T00:00:00"/>
    <x v="4"/>
    <s v="Face Care"/>
    <s v="Enabled"/>
    <s v="AG | Vitamin C Serum"/>
    <s v="Sponsored Products"/>
    <s v="vit c face serum"/>
    <x v="1"/>
    <x v="23"/>
    <s v="SKN-001"/>
    <x v="1"/>
    <n v="239"/>
    <n v="0"/>
    <n v="0"/>
    <s v=""/>
    <n v="0"/>
    <n v="0"/>
    <n v="0"/>
    <n v="0"/>
    <s v=""/>
    <s v=""/>
    <s v=""/>
    <n v="14"/>
    <s v="INR"/>
    <s v="India"/>
    <m/>
    <n v="2"/>
    <n v="0"/>
    <s v="No Spend"/>
    <n v="599"/>
    <n v="216"/>
    <n v="144"/>
    <n v="0.3989983305509182"/>
  </r>
  <r>
    <d v="2026-09-14T00:00:00"/>
    <x v="4"/>
    <s v="Face Care"/>
    <s v="Enabled"/>
    <s v="AG | Niacinamide Serum"/>
    <s v="Sponsored Products"/>
    <s v="niacinamide serum"/>
    <x v="1"/>
    <x v="26"/>
    <s v="SKN-002"/>
    <x v="0"/>
    <n v="321"/>
    <n v="5"/>
    <n v="0.01557632398753894"/>
    <n v="14.83"/>
    <n v="74.15000000000001"/>
    <n v="549"/>
    <n v="1"/>
    <n v="1"/>
    <n v="0.135063752276867"/>
    <n v="7.403910991233984"/>
    <n v="0.2"/>
    <n v="15"/>
    <s v="INR"/>
    <s v="India"/>
    <m/>
    <n v="2"/>
    <n v="143.85"/>
    <s v="Profitable"/>
    <n v="549"/>
    <n v="192"/>
    <n v="139"/>
    <n v="0.3970856102003643"/>
  </r>
  <r>
    <d v="2026-09-14T00:00:00"/>
    <x v="4"/>
    <s v="Face Care"/>
    <s v="Enabled"/>
    <s v="AG | Niacinamide Serum"/>
    <s v="Sponsored Products"/>
    <s v="niacinamide serum"/>
    <x v="1"/>
    <x v="430"/>
    <s v="SKN-002"/>
    <x v="2"/>
    <n v="242"/>
    <n v="3"/>
    <n v="0.01239669421487603"/>
    <n v="13.06"/>
    <n v="39.18"/>
    <n v="0"/>
    <n v="0"/>
    <n v="0"/>
    <s v=""/>
    <n v="0"/>
    <n v="0"/>
    <n v="16"/>
    <s v="INR"/>
    <s v="India"/>
    <m/>
    <n v="2"/>
    <n v="-39.18"/>
    <s v="No Sales"/>
    <n v="549"/>
    <n v="192"/>
    <n v="139"/>
    <n v="0.3970856102003643"/>
  </r>
  <r>
    <d v="2026-09-14T00:00:00"/>
    <x v="4"/>
    <s v="Face Care"/>
    <s v="Enabled"/>
    <s v="AG | Niacinamide Serum"/>
    <s v="Sponsored Products"/>
    <s v="niacinamide serum"/>
    <x v="1"/>
    <x v="27"/>
    <s v="SKN-002"/>
    <x v="0"/>
    <n v="1132"/>
    <n v="25"/>
    <n v="0.02208480565371025"/>
    <n v="16.5"/>
    <n v="412.5"/>
    <n v="0"/>
    <n v="0"/>
    <n v="0"/>
    <s v=""/>
    <n v="0"/>
    <n v="0"/>
    <n v="16.5"/>
    <s v="INR"/>
    <s v="India"/>
    <m/>
    <n v="2"/>
    <n v="-412.5"/>
    <s v="No Sales"/>
    <n v="549"/>
    <n v="192"/>
    <n v="139"/>
    <n v="0.3970856102003643"/>
  </r>
  <r>
    <d v="2026-09-14T00:00:00"/>
    <x v="4"/>
    <s v="Face Care"/>
    <s v="Enabled"/>
    <s v="AG | Niacinamide Serum"/>
    <s v="Sponsored Products"/>
    <s v="niacinamide 10% serum"/>
    <x v="1"/>
    <x v="264"/>
    <s v="SKN-002"/>
    <x v="0"/>
    <n v="190"/>
    <n v="0"/>
    <n v="0"/>
    <s v=""/>
    <n v="0"/>
    <n v="0"/>
    <n v="0"/>
    <n v="0"/>
    <s v=""/>
    <s v=""/>
    <s v=""/>
    <n v="10.5"/>
    <s v="INR"/>
    <s v="India"/>
    <m/>
    <n v="2"/>
    <n v="0"/>
    <s v="No Spend"/>
    <n v="549"/>
    <n v="192"/>
    <n v="139"/>
    <n v="0.3970856102003643"/>
  </r>
  <r>
    <d v="2026-09-14T00:00:00"/>
    <x v="4"/>
    <s v="Face Care"/>
    <s v="Enabled"/>
    <s v="AG | Hyaluronic Acid Serum"/>
    <s v="Sponsored Products"/>
    <s v="hyaluronic acid serum"/>
    <x v="1"/>
    <x v="35"/>
    <s v="SKN-003"/>
    <x v="2"/>
    <n v="2974"/>
    <n v="15"/>
    <n v="0.005043712172158709"/>
    <n v="9.039999999999999"/>
    <n v="135.6"/>
    <n v="649"/>
    <n v="1"/>
    <n v="1"/>
    <n v="0.2089368258859784"/>
    <n v="4.786135693215339"/>
    <n v="0.06666666666666667"/>
    <n v="16"/>
    <s v="INR"/>
    <s v="India"/>
    <m/>
    <n v="2"/>
    <n v="131.4"/>
    <s v="Profitable"/>
    <n v="649"/>
    <n v="234"/>
    <n v="148"/>
    <n v="0.4114021571648691"/>
  </r>
  <r>
    <d v="2026-09-14T00:00:00"/>
    <x v="4"/>
    <s v="Face Care"/>
    <s v="Enabled"/>
    <s v="AG | Hyaluronic Acid Serum"/>
    <s v="Sponsored Products"/>
    <s v="hyaluronic serum"/>
    <x v="1"/>
    <x v="367"/>
    <s v="SKN-003"/>
    <x v="2"/>
    <n v="191"/>
    <n v="2"/>
    <n v="0.01047120418848168"/>
    <n v="10"/>
    <n v="20"/>
    <n v="0"/>
    <n v="0"/>
    <n v="0"/>
    <s v=""/>
    <n v="0"/>
    <n v="0"/>
    <n v="18.5"/>
    <s v="INR"/>
    <s v="India"/>
    <m/>
    <n v="2"/>
    <n v="-20"/>
    <s v="No Sales"/>
    <n v="649"/>
    <n v="234"/>
    <n v="148"/>
    <n v="0.4114021571648691"/>
  </r>
  <r>
    <d v="2026-09-14T00:00:00"/>
    <x v="5"/>
    <s v="Face Care"/>
    <s v="Enabled"/>
    <s v="AG | Sunscreen Spf 50"/>
    <s v="Sponsored Products"/>
    <s v="sunscreen spf 50"/>
    <x v="3"/>
    <x v="386"/>
    <s v="SKN-006"/>
    <x v="2"/>
    <n v="786"/>
    <n v="6"/>
    <n v="0.007633587786259542"/>
    <n v="5.760000000000001"/>
    <n v="34.56"/>
    <n v="0"/>
    <n v="0"/>
    <n v="0"/>
    <s v=""/>
    <n v="0"/>
    <n v="0"/>
    <n v="10"/>
    <s v="INR"/>
    <s v="India"/>
    <m/>
    <n v="2"/>
    <n v="-34.56"/>
    <s v="No Sales"/>
    <n v="449"/>
    <n v="162"/>
    <n v="130"/>
    <n v="0.3496659242761693"/>
  </r>
  <r>
    <d v="2026-09-14T00:00:00"/>
    <x v="5"/>
    <s v="Face Care"/>
    <s v="Enabled"/>
    <s v="AG | Sunscreen Spf 50"/>
    <s v="Sponsored Products"/>
    <s v="sunscreen spf 50"/>
    <x v="3"/>
    <x v="295"/>
    <s v="SKN-006"/>
    <x v="1"/>
    <n v="90"/>
    <n v="2"/>
    <n v="0.02222222222222222"/>
    <n v="7.72"/>
    <n v="15.44"/>
    <n v="0"/>
    <n v="0"/>
    <n v="0"/>
    <s v=""/>
    <n v="0"/>
    <n v="0"/>
    <n v="10"/>
    <s v="INR"/>
    <s v="India"/>
    <m/>
    <n v="2"/>
    <n v="-15.44"/>
    <s v="No Sales"/>
    <n v="449"/>
    <n v="162"/>
    <n v="130"/>
    <n v="0.3496659242761693"/>
  </r>
  <r>
    <d v="2026-09-14T00:00:00"/>
    <x v="5"/>
    <s v="Face Care"/>
    <s v="Enabled"/>
    <s v="AG | Sunscreen Spf 50"/>
    <s v="Sponsored Products"/>
    <s v="sunscreen spf 50"/>
    <x v="3"/>
    <x v="293"/>
    <s v="SKN-006"/>
    <x v="0"/>
    <n v="144"/>
    <n v="1"/>
    <n v="0.006944444444444444"/>
    <n v="14"/>
    <n v="14"/>
    <n v="449"/>
    <n v="1"/>
    <n v="1"/>
    <n v="0.0311804008908686"/>
    <n v="32.07142857142857"/>
    <n v="1"/>
    <n v="14"/>
    <s v="INR"/>
    <s v="India"/>
    <m/>
    <n v="2"/>
    <n v="143"/>
    <s v="Profitable"/>
    <n v="449"/>
    <n v="162"/>
    <n v="130"/>
    <n v="0.3496659242761693"/>
  </r>
  <r>
    <d v="2026-09-14T00:00:00"/>
    <x v="5"/>
    <s v="Face Care"/>
    <s v="Enabled"/>
    <s v="AG | Tinted Sunscreen"/>
    <s v="Sponsored Products"/>
    <s v="tinted sunscreen spf 40"/>
    <x v="3"/>
    <x v="177"/>
    <s v="SKN-007"/>
    <x v="1"/>
    <n v="2290"/>
    <n v="15"/>
    <n v="0.006550218340611353"/>
    <n v="8.4"/>
    <n v="126"/>
    <n v="0"/>
    <n v="0"/>
    <n v="0"/>
    <s v=""/>
    <n v="0"/>
    <n v="0"/>
    <n v="12"/>
    <s v="INR"/>
    <s v="India"/>
    <m/>
    <n v="2"/>
    <n v="-126"/>
    <s v="No Sales"/>
    <n v="549"/>
    <n v="203"/>
    <n v="139"/>
    <n v="0.3770491803278688"/>
  </r>
  <r>
    <d v="2026-09-14T00:00:00"/>
    <x v="5"/>
    <s v="Face Care"/>
    <s v="Enabled"/>
    <s v="AG | Tinted Sunscreen"/>
    <s v="Sponsored Products"/>
    <s v="tinted sunscreen spf 40"/>
    <x v="3"/>
    <x v="438"/>
    <s v="SKN-007"/>
    <x v="2"/>
    <n v="207"/>
    <n v="1"/>
    <n v="0.004830917874396135"/>
    <n v="8.43"/>
    <n v="8.43"/>
    <n v="0"/>
    <n v="0"/>
    <n v="0"/>
    <s v=""/>
    <n v="0"/>
    <n v="0"/>
    <n v="14.5"/>
    <s v="INR"/>
    <s v="India"/>
    <m/>
    <n v="2"/>
    <n v="-8.43"/>
    <s v="No Sales"/>
    <n v="549"/>
    <n v="203"/>
    <n v="139"/>
    <n v="0.3770491803278688"/>
  </r>
  <r>
    <d v="2026-09-14T00:00:00"/>
    <x v="5"/>
    <s v="Face Care"/>
    <s v="Enabled"/>
    <s v="AG | Tinted Sunscreen"/>
    <s v="Sponsored Products"/>
    <s v="tinted sunscreen spf 40"/>
    <x v="3"/>
    <x v="320"/>
    <s v="SKN-007"/>
    <x v="1"/>
    <n v="569"/>
    <n v="7"/>
    <n v="0.01230228471001757"/>
    <n v="6.96"/>
    <n v="48.72"/>
    <n v="0"/>
    <n v="0"/>
    <n v="0"/>
    <s v=""/>
    <n v="0"/>
    <n v="0"/>
    <n v="12.5"/>
    <s v="INR"/>
    <s v="India"/>
    <m/>
    <n v="2"/>
    <n v="-48.72"/>
    <s v="No Sales"/>
    <n v="549"/>
    <n v="203"/>
    <n v="139"/>
    <n v="0.3770491803278688"/>
  </r>
  <r>
    <d v="2026-09-17T00:00:00"/>
    <x v="3"/>
    <s v="Face Care"/>
    <s v="Enabled"/>
    <s v="AG | Retinol Night Cream"/>
    <s v="Sponsored Products"/>
    <s v="retinol night cream"/>
    <x v="2"/>
    <x v="165"/>
    <s v="SKN-004"/>
    <x v="2"/>
    <n v="0"/>
    <n v="0"/>
    <s v=""/>
    <s v=""/>
    <n v="59.12"/>
    <n v="0"/>
    <n v="0"/>
    <n v="0"/>
    <s v=""/>
    <n v="0"/>
    <s v=""/>
    <n v="20.5"/>
    <s v="INR"/>
    <s v="India"/>
    <m/>
    <n v="3"/>
    <n v="-59.12"/>
    <s v="No Sales"/>
    <n v="799"/>
    <n v="272"/>
    <n v="162"/>
    <n v="0.4568210262828536"/>
  </r>
  <r>
    <d v="2026-09-14T00:00:00"/>
    <x v="5"/>
    <s v="Face Care"/>
    <s v="Enabled"/>
    <s v="AG | Tinted Sunscreen"/>
    <s v="Sponsored Products"/>
    <s v="tinted sunscreen"/>
    <x v="3"/>
    <x v="116"/>
    <s v="SKN-007"/>
    <x v="0"/>
    <n v="236"/>
    <n v="2"/>
    <n v="0.008474576271186441"/>
    <n v="17"/>
    <n v="34"/>
    <n v="0"/>
    <n v="0"/>
    <n v="0"/>
    <s v=""/>
    <n v="0"/>
    <n v="0"/>
    <n v="17"/>
    <s v="INR"/>
    <s v="India"/>
    <m/>
    <n v="2"/>
    <n v="-34"/>
    <s v="No Sales"/>
    <n v="549"/>
    <n v="203"/>
    <n v="139"/>
    <n v="0.3770491803278688"/>
  </r>
  <r>
    <d v="2026-09-14T00:00:00"/>
    <x v="5"/>
    <s v="Face Care"/>
    <s v="Enabled"/>
    <s v="AG | Tinted Sunscreen"/>
    <s v="Sponsored Products"/>
    <s v="tinted sunscreen"/>
    <x v="3"/>
    <x v="439"/>
    <s v="SKN-007"/>
    <x v="2"/>
    <n v="548"/>
    <n v="1"/>
    <n v="0.001824817518248175"/>
    <n v="6.58"/>
    <n v="6.58"/>
    <n v="0"/>
    <n v="0"/>
    <n v="0"/>
    <s v=""/>
    <n v="0"/>
    <n v="0"/>
    <n v="11.5"/>
    <s v="INR"/>
    <s v="India"/>
    <m/>
    <n v="2"/>
    <n v="-6.58"/>
    <s v="No Sales"/>
    <n v="549"/>
    <n v="203"/>
    <n v="139"/>
    <n v="0.3770491803278688"/>
  </r>
  <r>
    <d v="2026-09-14T00:00:00"/>
    <x v="6"/>
    <s v="Face Care"/>
    <s v="Enabled"/>
    <s v="AG | Gel Moisturizer"/>
    <s v="Sponsored Products"/>
    <s v="oil free moisturizer"/>
    <x v="1"/>
    <x v="271"/>
    <s v="SKN-005"/>
    <x v="0"/>
    <n v="238"/>
    <n v="2"/>
    <n v="0.008403361344537815"/>
    <n v="10.03"/>
    <n v="20.06"/>
    <n v="0"/>
    <n v="0"/>
    <n v="0"/>
    <s v=""/>
    <n v="0"/>
    <n v="0"/>
    <n v="11"/>
    <s v="INR"/>
    <s v="India"/>
    <m/>
    <n v="2"/>
    <n v="-20.06"/>
    <s v="No Sales"/>
    <n v="399"/>
    <n v="148"/>
    <n v="126"/>
    <n v="0.3132832080200501"/>
  </r>
  <r>
    <d v="2026-09-21T00:00:00"/>
    <x v="11"/>
    <s v="Face Care"/>
    <s v="Enabled"/>
    <s v="AG | Under Eye Cream"/>
    <s v="Sponsored Products"/>
    <s v="under eye cream"/>
    <x v="2"/>
    <x v="84"/>
    <s v="SKN-011"/>
    <x v="0"/>
    <n v="720"/>
    <n v="9"/>
    <n v="0.0125"/>
    <n v="11.5"/>
    <n v="103.5"/>
    <n v="5988"/>
    <n v="12"/>
    <n v="12"/>
    <n v="0.01728456913827655"/>
    <n v="57.85507246376812"/>
    <n v="1.333333333333333"/>
    <n v="11.5"/>
    <s v="INR"/>
    <s v="India"/>
    <m/>
    <n v="3"/>
    <n v="2224.5"/>
    <s v="Profitable"/>
    <n v="499"/>
    <n v="180"/>
    <n v="125"/>
    <n v="0.3887775551102204"/>
  </r>
  <r>
    <d v="2026-09-14T00:00:00"/>
    <x v="6"/>
    <s v="Face Care"/>
    <s v="Enabled"/>
    <s v="AG | Face Wash"/>
    <s v="Sponsored Products"/>
    <s v="foaming face wash"/>
    <x v="1"/>
    <x v="298"/>
    <s v="SKN-008"/>
    <x v="1"/>
    <n v="114"/>
    <n v="2"/>
    <n v="0.01754385964912281"/>
    <n v="5.67"/>
    <n v="11.34"/>
    <n v="299"/>
    <n v="1"/>
    <n v="1"/>
    <n v="0.03792642140468228"/>
    <n v="26.3668430335097"/>
    <n v="0.5"/>
    <n v="7.5"/>
    <s v="INR"/>
    <s v="India"/>
    <m/>
    <n v="2"/>
    <n v="66.66"/>
    <s v="Profitable"/>
    <n v="299"/>
    <n v="114"/>
    <n v="107"/>
    <n v="0.2608695652173913"/>
  </r>
  <r>
    <d v="2026-09-14T00:00:00"/>
    <x v="6"/>
    <s v="Face Care"/>
    <s v="Enabled"/>
    <s v="AG | Salicylic Acid Face Wash"/>
    <s v="Sponsored Products"/>
    <s v="acne face wash"/>
    <x v="1"/>
    <x v="204"/>
    <s v="SKN-009"/>
    <x v="0"/>
    <n v="40"/>
    <n v="1"/>
    <n v="0.025"/>
    <n v="6.83"/>
    <n v="6.83"/>
    <n v="0"/>
    <n v="0"/>
    <n v="0"/>
    <s v=""/>
    <n v="0"/>
    <n v="0"/>
    <n v="8.5"/>
    <s v="INR"/>
    <s v="India"/>
    <m/>
    <n v="2"/>
    <n v="-6.83"/>
    <s v="No Sales"/>
    <n v="279"/>
    <n v="106"/>
    <n v="105"/>
    <n v="0.2437275985663082"/>
  </r>
  <r>
    <d v="2026-09-14T00:00:00"/>
    <x v="6"/>
    <s v="Face Care"/>
    <s v="Enabled"/>
    <s v="AG | Salicylic Acid Face Wash"/>
    <s v="Sponsored Products"/>
    <s v="acne face wash"/>
    <x v="1"/>
    <x v="45"/>
    <s v="SKN-009"/>
    <x v="0"/>
    <n v="428"/>
    <n v="2"/>
    <n v="0.004672897196261682"/>
    <n v="7.42"/>
    <n v="14.84"/>
    <n v="279"/>
    <n v="1"/>
    <n v="1"/>
    <n v="0.05318996415770609"/>
    <n v="18.80053908355795"/>
    <n v="0.5"/>
    <n v="8"/>
    <s v="INR"/>
    <s v="India"/>
    <m/>
    <n v="2"/>
    <n v="53.16"/>
    <s v="Profitable"/>
    <n v="279"/>
    <n v="106"/>
    <n v="105"/>
    <n v="0.2437275985663082"/>
  </r>
  <r>
    <d v="2026-09-14T00:00:00"/>
    <x v="6"/>
    <s v="Face Care"/>
    <s v="Enabled"/>
    <s v="AG | Salicylic Acid Face Wash"/>
    <s v="Sponsored Products"/>
    <s v="acne face wash"/>
    <x v="1"/>
    <x v="440"/>
    <s v="SKN-009"/>
    <x v="2"/>
    <n v="422"/>
    <n v="1"/>
    <n v="0.002369668246445498"/>
    <n v="4.87"/>
    <n v="4.87"/>
    <n v="0"/>
    <n v="0"/>
    <n v="0"/>
    <s v=""/>
    <n v="0"/>
    <n v="0"/>
    <n v="6.5"/>
    <s v="INR"/>
    <s v="India"/>
    <m/>
    <n v="2"/>
    <n v="-4.87"/>
    <s v="No Sales"/>
    <n v="279"/>
    <n v="106"/>
    <n v="105"/>
    <n v="0.2437275985663082"/>
  </r>
  <r>
    <d v="2026-09-14T00:00:00"/>
    <x v="6"/>
    <s v="Face Care"/>
    <s v="Enabled"/>
    <s v="AG | Salicylic Acid Face Wash"/>
    <s v="Sponsored Products"/>
    <s v="salicylic acid face wash"/>
    <x v="1"/>
    <x v="239"/>
    <s v="SKN-009"/>
    <x v="2"/>
    <n v="215"/>
    <n v="1"/>
    <n v="0.004651162790697674"/>
    <n v="3.42"/>
    <n v="3.42"/>
    <n v="0"/>
    <n v="0"/>
    <n v="0"/>
    <s v=""/>
    <n v="0"/>
    <n v="0"/>
    <n v="5"/>
    <s v="INR"/>
    <s v="India"/>
    <m/>
    <n v="2"/>
    <n v="-3.42"/>
    <s v="No Sales"/>
    <n v="279"/>
    <n v="106"/>
    <n v="105"/>
    <n v="0.2437275985663082"/>
  </r>
  <r>
    <d v="2026-09-14T00:00:00"/>
    <x v="6"/>
    <s v="Face Care"/>
    <s v="Enabled"/>
    <s v="AG | Rose Water Toner"/>
    <s v="Sponsored Products"/>
    <s v="face toner"/>
    <x v="1"/>
    <x v="441"/>
    <s v="SKN-010"/>
    <x v="2"/>
    <n v="291"/>
    <n v="0"/>
    <n v="0"/>
    <s v=""/>
    <n v="0"/>
    <n v="0"/>
    <n v="0"/>
    <n v="0"/>
    <s v=""/>
    <s v=""/>
    <s v=""/>
    <n v="6.5"/>
    <s v="INR"/>
    <s v="India"/>
    <m/>
    <n v="2"/>
    <n v="0"/>
    <s v="No Spend"/>
    <n v="249"/>
    <n v="100"/>
    <n v="102"/>
    <n v="0.1887550200803213"/>
  </r>
  <r>
    <d v="2026-09-14T00:00:00"/>
    <x v="6"/>
    <s v="Face Care"/>
    <s v="Enabled"/>
    <s v="AG | Sheet Mask"/>
    <s v="Sponsored Products"/>
    <s v="sheet mask"/>
    <x v="1"/>
    <x v="241"/>
    <s v="SKN-014"/>
    <x v="0"/>
    <n v="1084"/>
    <n v="10"/>
    <n v="0.009225092250922509"/>
    <n v="9"/>
    <n v="90"/>
    <n v="349"/>
    <n v="1"/>
    <n v="1"/>
    <n v="0.2578796561604584"/>
    <n v="3.877777777777778"/>
    <n v="0.1"/>
    <n v="9"/>
    <s v="INR"/>
    <s v="India"/>
    <m/>
    <n v="2"/>
    <n v="15"/>
    <s v="Profitable"/>
    <n v="349"/>
    <n v="133"/>
    <n v="111"/>
    <n v="0.3008595988538682"/>
  </r>
  <r>
    <d v="2026-09-14T00:00:00"/>
    <x v="8"/>
    <s v="Body &amp; Hair"/>
    <s v="Enabled"/>
    <s v="AG | Onion Hair Oil"/>
    <s v="Sponsored Products"/>
    <s v="hair oil"/>
    <x v="3"/>
    <x v="18"/>
    <s v="SKN-021"/>
    <x v="2"/>
    <n v="2764"/>
    <n v="18"/>
    <n v="0.006512301013024602"/>
    <n v="9.619999999999999"/>
    <n v="173.16"/>
    <n v="798"/>
    <n v="1"/>
    <n v="2"/>
    <n v="0.2169924812030075"/>
    <n v="4.608454608454609"/>
    <n v="0.05555555555555555"/>
    <n v="13.5"/>
    <s v="INR"/>
    <s v="India"/>
    <s v="promo window"/>
    <n v="2"/>
    <n v="76.84"/>
    <s v="Profitable"/>
    <n v="399"/>
    <n v="148"/>
    <n v="126"/>
    <n v="0.3132832080200501"/>
  </r>
  <r>
    <d v="2026-09-14T00:00:00"/>
    <x v="8"/>
    <s v="Body &amp; Hair"/>
    <s v="Enabled"/>
    <s v="AG | Onion Hair Oil"/>
    <s v="Sponsored Products"/>
    <s v="hair oil"/>
    <x v="3"/>
    <x v="20"/>
    <s v="SKN-021"/>
    <x v="0"/>
    <n v="566"/>
    <n v="7"/>
    <n v="0.01236749116607774"/>
    <n v="8.5"/>
    <n v="59.5"/>
    <n v="0"/>
    <n v="0"/>
    <n v="0"/>
    <s v=""/>
    <n v="0"/>
    <n v="0"/>
    <n v="8.5"/>
    <s v="INR"/>
    <s v="India"/>
    <m/>
    <n v="2"/>
    <n v="-59.5"/>
    <s v="No Sales"/>
    <n v="399"/>
    <n v="148"/>
    <n v="126"/>
    <n v="0.3132832080200501"/>
  </r>
  <r>
    <d v="2026-09-14T00:00:00"/>
    <x v="8"/>
    <s v="Body &amp; Hair"/>
    <s v="Enabled"/>
    <s v="AG | Onion Hair Oil"/>
    <s v="Sponsored Products"/>
    <s v="onion hair oil"/>
    <x v="3"/>
    <x v="56"/>
    <s v="SKN-021"/>
    <x v="2"/>
    <n v="805"/>
    <n v="4"/>
    <n v="0.004968944099378882"/>
    <n v="8.24"/>
    <n v="32.96"/>
    <n v="0"/>
    <n v="0"/>
    <n v="0"/>
    <s v=""/>
    <n v="0"/>
    <n v="0"/>
    <n v="10"/>
    <s v="INR"/>
    <s v="India"/>
    <m/>
    <n v="2"/>
    <n v="-32.96"/>
    <s v="No Sales"/>
    <n v="399"/>
    <n v="148"/>
    <n v="126"/>
    <n v="0.3132832080200501"/>
  </r>
  <r>
    <d v="2026-09-14T00:00:00"/>
    <x v="8"/>
    <s v="Body &amp; Hair"/>
    <s v="Enabled"/>
    <s v="AG | Anti Dandruff Shampoo"/>
    <s v="Sponsored Products"/>
    <s v="anti dandruff shampoo"/>
    <x v="3"/>
    <x v="244"/>
    <s v="SKN-022"/>
    <x v="0"/>
    <n v="383"/>
    <n v="4"/>
    <n v="0.01044386422976501"/>
    <n v="8.02"/>
    <n v="32.08"/>
    <n v="0"/>
    <n v="0"/>
    <n v="0"/>
    <s v=""/>
    <n v="0"/>
    <n v="0"/>
    <n v="9"/>
    <s v="INR"/>
    <s v="India"/>
    <m/>
    <n v="2"/>
    <n v="-32.08"/>
    <s v="No Sales"/>
    <n v="429"/>
    <n v="159"/>
    <n v="139"/>
    <n v="0.3053613053613053"/>
  </r>
  <r>
    <d v="2026-09-14T00:00:00"/>
    <x v="8"/>
    <s v="Body &amp; Hair"/>
    <s v="Enabled"/>
    <s v="AG | Hair Serum"/>
    <s v="Sponsored Products"/>
    <s v="hair serum for frizzy hair"/>
    <x v="3"/>
    <x v="442"/>
    <s v="SKN-023"/>
    <x v="0"/>
    <n v="225"/>
    <n v="3"/>
    <n v="0.01333333333333333"/>
    <n v="18"/>
    <n v="54"/>
    <n v="0"/>
    <n v="0"/>
    <n v="0"/>
    <s v=""/>
    <n v="0"/>
    <n v="0"/>
    <n v="18"/>
    <s v="INR"/>
    <s v="India"/>
    <m/>
    <n v="2"/>
    <n v="-54"/>
    <s v="No Sales"/>
    <n v="549"/>
    <n v="198"/>
    <n v="139"/>
    <n v="0.3861566484517304"/>
  </r>
  <r>
    <d v="2026-09-14T00:00:00"/>
    <x v="8"/>
    <s v="Body &amp; Hair"/>
    <s v="Enabled"/>
    <s v="AG | Hair Serum"/>
    <s v="Sponsored Products"/>
    <s v="hair serum for frizzy hair"/>
    <x v="3"/>
    <x v="134"/>
    <s v="SKN-023"/>
    <x v="1"/>
    <n v="1972"/>
    <n v="14"/>
    <n v="0.007099391480730223"/>
    <n v="6.409999999999999"/>
    <n v="89.73999999999999"/>
    <n v="0"/>
    <n v="0"/>
    <n v="0"/>
    <s v=""/>
    <n v="0"/>
    <n v="0"/>
    <n v="12.5"/>
    <s v="INR"/>
    <s v="India"/>
    <m/>
    <n v="2"/>
    <n v="-89.73999999999999"/>
    <s v="No Sales"/>
    <n v="549"/>
    <n v="198"/>
    <n v="139"/>
    <n v="0.3861566484517304"/>
  </r>
  <r>
    <d v="2026-09-14T00:00:00"/>
    <x v="8"/>
    <s v="Body &amp; Hair"/>
    <s v="Enabled"/>
    <s v="AG | Hair Serum"/>
    <s v="Sponsored Products"/>
    <s v="hair serum"/>
    <x v="3"/>
    <x v="62"/>
    <s v="SKN-023"/>
    <x v="2"/>
    <n v="383"/>
    <n v="4"/>
    <n v="0.01044386422976501"/>
    <n v="6.54"/>
    <n v="26.16"/>
    <n v="0"/>
    <n v="0"/>
    <n v="0"/>
    <s v=""/>
    <n v="0"/>
    <n v="0"/>
    <n v="12"/>
    <s v="INR"/>
    <s v="India"/>
    <m/>
    <n v="2"/>
    <n v="-26.16"/>
    <s v="No Sales"/>
    <n v="549"/>
    <n v="198"/>
    <n v="139"/>
    <n v="0.3861566484517304"/>
  </r>
  <r>
    <d v="2026-09-14T00:00:00"/>
    <x v="9"/>
    <s v="Body &amp; Hair"/>
    <s v="Enabled"/>
    <s v="AG | Body Lotion"/>
    <s v="Sponsored Products"/>
    <s v="body lotion for daily use"/>
    <x v="2"/>
    <x v="137"/>
    <s v="SKN-017"/>
    <x v="1"/>
    <n v="818"/>
    <n v="3"/>
    <n v="0.003667481662591687"/>
    <n v="10.46"/>
    <n v="31.38"/>
    <n v="0"/>
    <n v="0"/>
    <n v="0"/>
    <s v=""/>
    <n v="0"/>
    <n v="0"/>
    <n v="16.5"/>
    <s v="INR"/>
    <s v="India"/>
    <m/>
    <n v="2"/>
    <n v="-31.38"/>
    <s v="No Sales"/>
    <n v="449"/>
    <n v="166"/>
    <n v="140"/>
    <n v="0.3184855233853007"/>
  </r>
  <r>
    <d v="2026-09-14T00:00:00"/>
    <x v="9"/>
    <s v="Body &amp; Hair"/>
    <s v="Enabled"/>
    <s v="AG | Body Wash"/>
    <s v="Sponsored Products"/>
    <s v="body wash for women under 300"/>
    <x v="2"/>
    <x v="16"/>
    <s v="SKN-018"/>
    <x v="1"/>
    <n v="430"/>
    <n v="5"/>
    <n v="0.01162790697674419"/>
    <n v="9.309999999999999"/>
    <n v="46.55"/>
    <n v="0"/>
    <n v="0"/>
    <n v="0"/>
    <s v=""/>
    <n v="0"/>
    <n v="0"/>
    <n v="12"/>
    <s v="INR"/>
    <s v="India"/>
    <m/>
    <n v="2"/>
    <n v="-46.55"/>
    <s v="No Sales"/>
    <n v="349"/>
    <n v="133"/>
    <n v="121"/>
    <n v="0.2722063037249284"/>
  </r>
  <r>
    <d v="2026-09-14T00:00:00"/>
    <x v="9"/>
    <s v="Body &amp; Hair"/>
    <s v="Enabled"/>
    <s v="AG | Body Wash"/>
    <s v="Sponsored Products"/>
    <s v="body wash"/>
    <x v="2"/>
    <x v="15"/>
    <s v="SKN-018"/>
    <x v="2"/>
    <n v="3535"/>
    <n v="22"/>
    <n v="0.006223479490806223"/>
    <n v="6.3"/>
    <n v="138.6"/>
    <n v="698"/>
    <n v="2"/>
    <n v="2"/>
    <n v="0.198567335243553"/>
    <n v="5.036075036075037"/>
    <n v="0.09090909090909091"/>
    <n v="8.5"/>
    <s v="INR"/>
    <s v="India"/>
    <m/>
    <n v="2"/>
    <n v="51.40000000000001"/>
    <s v="Profitable"/>
    <n v="349"/>
    <n v="133"/>
    <n v="121"/>
    <n v="0.2722063037249284"/>
  </r>
  <r>
    <d v="2026-09-14T00:00:00"/>
    <x v="9"/>
    <s v="Body &amp; Hair"/>
    <s v="Enabled"/>
    <s v="AG | Body Wash"/>
    <s v="Sponsored Products"/>
    <s v="body wash for women"/>
    <x v="2"/>
    <x v="139"/>
    <s v="SKN-018"/>
    <x v="2"/>
    <n v="812"/>
    <n v="4"/>
    <n v="0.004926108374384237"/>
    <n v="5.56"/>
    <n v="22.24"/>
    <n v="0"/>
    <n v="0"/>
    <n v="0"/>
    <s v=""/>
    <n v="0"/>
    <n v="0"/>
    <n v="8.5"/>
    <s v="INR"/>
    <s v="India"/>
    <m/>
    <n v="2"/>
    <n v="-22.24"/>
    <s v="No Sales"/>
    <n v="349"/>
    <n v="133"/>
    <n v="121"/>
    <n v="0.2722063037249284"/>
  </r>
  <r>
    <d v="2026-09-14T00:00:00"/>
    <x v="9"/>
    <s v="Body &amp; Hair"/>
    <s v="Enabled"/>
    <s v="AG | Body Wash"/>
    <s v="Sponsored Products"/>
    <s v="shower gel"/>
    <x v="2"/>
    <x v="64"/>
    <s v="SKN-018"/>
    <x v="1"/>
    <n v="885"/>
    <n v="12"/>
    <n v="0.0135593220338983"/>
    <n v="8.76"/>
    <n v="105.12"/>
    <n v="349"/>
    <n v="1"/>
    <n v="1"/>
    <n v="0.3012034383954155"/>
    <n v="3.320015220700152"/>
    <n v="0.08333333333333333"/>
    <n v="13"/>
    <s v="INR"/>
    <s v="India"/>
    <m/>
    <n v="2"/>
    <n v="-10.12"/>
    <s v="Losing"/>
    <n v="349"/>
    <n v="133"/>
    <n v="121"/>
    <n v="0.2722063037249284"/>
  </r>
  <r>
    <d v="2026-09-14T00:00:00"/>
    <x v="9"/>
    <s v="Body &amp; Hair"/>
    <s v="Enabled"/>
    <s v="AG | Body Wash"/>
    <s v="Sponsored Products"/>
    <s v="body wash fragrance free"/>
    <x v="2"/>
    <x v="63"/>
    <s v="SKN-018"/>
    <x v="0"/>
    <n v="365"/>
    <n v="8"/>
    <n v="0.02191780821917808"/>
    <n v="8.779999999999999"/>
    <n v="70.23999999999999"/>
    <n v="0"/>
    <n v="0"/>
    <n v="0"/>
    <s v=""/>
    <n v="0"/>
    <n v="0"/>
    <n v="9"/>
    <s v="INR"/>
    <s v="India"/>
    <m/>
    <n v="2"/>
    <n v="-70.23999999999999"/>
    <s v="No Sales"/>
    <n v="349"/>
    <n v="133"/>
    <n v="121"/>
    <n v="0.2722063037249284"/>
  </r>
  <r>
    <d v="2026-09-14T00:00:00"/>
    <x v="9"/>
    <s v="Body &amp; Hair"/>
    <s v="Enabled"/>
    <s v="AG | Foot Cream"/>
    <s v="Sponsored Products"/>
    <s v="cracked heel cream"/>
    <x v="2"/>
    <x v="65"/>
    <s v="SKN-019"/>
    <x v="2"/>
    <n v="1076"/>
    <n v="10"/>
    <n v="0.00929368029739777"/>
    <n v="6.25"/>
    <n v="62.5"/>
    <n v="299"/>
    <n v="1"/>
    <n v="1"/>
    <n v="0.2090301003344482"/>
    <n v="4.784"/>
    <n v="0.1"/>
    <n v="8"/>
    <s v="INR"/>
    <s v="India"/>
    <m/>
    <n v="2"/>
    <n v="18.5"/>
    <s v="Profitable"/>
    <n v="299"/>
    <n v="111"/>
    <n v="107"/>
    <n v="0.2709030100334448"/>
  </r>
  <r>
    <d v="2026-09-14T00:00:00"/>
    <x v="9"/>
    <s v="Body &amp; Hair"/>
    <s v="Enabled"/>
    <s v="AG | Foot Cream"/>
    <s v="Sponsored Products"/>
    <s v="cracked heel cream pack of 2"/>
    <x v="2"/>
    <x v="375"/>
    <s v="SKN-019"/>
    <x v="2"/>
    <n v="723"/>
    <n v="5"/>
    <n v="0.006915629322268326"/>
    <n v="7.209999999999999"/>
    <n v="36.05"/>
    <n v="0"/>
    <n v="0"/>
    <n v="0"/>
    <s v=""/>
    <n v="0"/>
    <n v="0"/>
    <n v="9"/>
    <s v="INR"/>
    <s v="India"/>
    <m/>
    <n v="2"/>
    <n v="-36.05"/>
    <s v="No Sales"/>
    <n v="299"/>
    <n v="111"/>
    <n v="107"/>
    <n v="0.2709030100334448"/>
  </r>
  <r>
    <d v="2026-09-14T00:00:00"/>
    <x v="9"/>
    <s v="Body &amp; Hair"/>
    <s v="Enabled"/>
    <s v="AG | Foot Cream"/>
    <s v="Sponsored Products"/>
    <s v="foot cream"/>
    <x v="2"/>
    <x v="190"/>
    <s v="SKN-019"/>
    <x v="0"/>
    <n v="694"/>
    <n v="9"/>
    <n v="0.01296829971181556"/>
    <n v="11"/>
    <n v="99"/>
    <n v="0"/>
    <n v="0"/>
    <n v="0"/>
    <s v=""/>
    <n v="0"/>
    <n v="0"/>
    <n v="11"/>
    <s v="INR"/>
    <s v="India"/>
    <m/>
    <n v="2"/>
    <n v="-99"/>
    <s v="No Sales"/>
    <n v="299"/>
    <n v="111"/>
    <n v="107"/>
    <n v="0.2709030100334448"/>
  </r>
  <r>
    <d v="2026-09-14T00:00:00"/>
    <x v="9"/>
    <s v="Body &amp; Hair"/>
    <s v="Enabled"/>
    <s v="AG | Foot Cream"/>
    <s v="Sponsored Products"/>
    <s v="foot cream with aloe vera"/>
    <x v="2"/>
    <x v="306"/>
    <s v="SKN-019"/>
    <x v="2"/>
    <n v="720"/>
    <n v="3"/>
    <n v="0.004166666666666667"/>
    <n v="7.71"/>
    <n v="23.13"/>
    <n v="0"/>
    <n v="0"/>
    <n v="0"/>
    <s v=""/>
    <n v="0"/>
    <n v="0"/>
    <n v="12"/>
    <s v="INR"/>
    <s v="India"/>
    <m/>
    <n v="2"/>
    <n v="-23.13"/>
    <s v="No Sales"/>
    <n v="299"/>
    <n v="111"/>
    <n v="107"/>
    <n v="0.2709030100334448"/>
  </r>
  <r>
    <d v="2026-09-14T00:00:00"/>
    <x v="9"/>
    <s v="Body &amp; Hair"/>
    <s v="Enabled"/>
    <s v="AG | Foot Cream"/>
    <s v="Sponsored Products"/>
    <s v="cracked heel cream under 500"/>
    <x v="2"/>
    <x v="278"/>
    <s v="SKN-019"/>
    <x v="0"/>
    <n v="129"/>
    <n v="3"/>
    <n v="0.02325581395348837"/>
    <n v="7.68"/>
    <n v="23.04"/>
    <n v="0"/>
    <n v="0"/>
    <n v="0"/>
    <s v=""/>
    <n v="0"/>
    <n v="0"/>
    <n v="8"/>
    <s v="INR"/>
    <s v="India"/>
    <m/>
    <n v="2"/>
    <n v="-23.04"/>
    <s v="No Sales"/>
    <n v="299"/>
    <n v="111"/>
    <n v="107"/>
    <n v="0.2709030100334448"/>
  </r>
  <r>
    <d v="2026-09-14T00:00:00"/>
    <x v="9"/>
    <s v="Body &amp; Hair"/>
    <s v="Enabled"/>
    <s v="AG | Foot Cream"/>
    <s v="Sponsored Products"/>
    <s v="heel repair cream"/>
    <x v="2"/>
    <x v="330"/>
    <s v="SKN-019"/>
    <x v="1"/>
    <n v="249"/>
    <n v="1"/>
    <n v="0.004016064257028112"/>
    <n v="6.43"/>
    <n v="6.43"/>
    <n v="0"/>
    <n v="0"/>
    <n v="0"/>
    <s v=""/>
    <n v="0"/>
    <n v="0"/>
    <n v="9"/>
    <s v="INR"/>
    <s v="India"/>
    <m/>
    <n v="2"/>
    <n v="-6.43"/>
    <s v="No Sales"/>
    <n v="299"/>
    <n v="111"/>
    <n v="107"/>
    <n v="0.2709030100334448"/>
  </r>
  <r>
    <d v="2026-09-14T00:00:00"/>
    <x v="9"/>
    <s v="Body &amp; Hair"/>
    <s v="Enabled"/>
    <s v="AG | Hand Cream"/>
    <s v="Sponsored Products"/>
    <s v="moisturizing hand cream pack of 2"/>
    <x v="2"/>
    <x v="191"/>
    <s v="SKN-020"/>
    <x v="2"/>
    <n v="375"/>
    <n v="1"/>
    <n v="0.002666666666666667"/>
    <n v="6.1"/>
    <n v="6.1"/>
    <n v="0"/>
    <n v="0"/>
    <n v="0"/>
    <s v=""/>
    <n v="0"/>
    <n v="0"/>
    <n v="8.5"/>
    <s v="INR"/>
    <s v="India"/>
    <m/>
    <n v="2"/>
    <n v="-6.1"/>
    <s v="No Sales"/>
    <n v="249"/>
    <n v="95"/>
    <n v="92"/>
    <n v="0.248995983935743"/>
  </r>
  <r>
    <d v="2026-09-14T00:00:00"/>
    <x v="9"/>
    <s v="Body &amp; Hair"/>
    <s v="Enabled"/>
    <s v="AG | Hand Cream"/>
    <s v="Sponsored Products"/>
    <s v="hand cream for dry hands for men and women"/>
    <x v="2"/>
    <x v="356"/>
    <s v="SKN-020"/>
    <x v="0"/>
    <n v="536"/>
    <n v="6"/>
    <n v="0.01119402985074627"/>
    <n v="5.48"/>
    <n v="32.88"/>
    <n v="0"/>
    <n v="0"/>
    <n v="0"/>
    <s v=""/>
    <n v="0"/>
    <n v="0"/>
    <n v="6"/>
    <s v="INR"/>
    <s v="India"/>
    <m/>
    <n v="2"/>
    <n v="-32.88"/>
    <s v="No Sales"/>
    <n v="249"/>
    <n v="95"/>
    <n v="92"/>
    <n v="0.248995983935743"/>
  </r>
  <r>
    <d v="2026-09-14T00:00:00"/>
    <x v="9"/>
    <s v="Body &amp; Hair"/>
    <s v="Enabled"/>
    <s v="AG | Hand Cream"/>
    <s v="Sponsored Products"/>
    <s v="hand cream for dry hands non sticky"/>
    <x v="2"/>
    <x v="69"/>
    <s v="SKN-020"/>
    <x v="1"/>
    <n v="521"/>
    <n v="4"/>
    <n v="0.007677543186180422"/>
    <n v="3.56"/>
    <n v="14.24"/>
    <n v="0"/>
    <n v="0"/>
    <n v="0"/>
    <s v=""/>
    <n v="0"/>
    <n v="0"/>
    <n v="6.5"/>
    <s v="INR"/>
    <s v="India"/>
    <m/>
    <n v="2"/>
    <n v="-14.24"/>
    <s v="No Sales"/>
    <n v="249"/>
    <n v="95"/>
    <n v="92"/>
    <n v="0.248995983935743"/>
  </r>
  <r>
    <d v="2026-09-14T00:00:00"/>
    <x v="10"/>
    <s v="Face Care"/>
    <s v="Enabled"/>
    <s v="AG | Vitamin C Serum"/>
    <s v="Sponsored Products"/>
    <s v="asin=b02q7x86or"/>
    <x v="4"/>
    <x v="248"/>
    <s v="SKN-001"/>
    <x v="1"/>
    <n v="1383"/>
    <n v="4"/>
    <n v="0.002892263195950831"/>
    <n v="7.21"/>
    <n v="28.84"/>
    <n v="0"/>
    <n v="0"/>
    <n v="0"/>
    <s v=""/>
    <n v="0"/>
    <n v="0"/>
    <n v="12.5"/>
    <s v="INR"/>
    <s v="India"/>
    <m/>
    <n v="2"/>
    <n v="-28.84"/>
    <s v="No Sales"/>
    <n v="599"/>
    <n v="216"/>
    <n v="144"/>
    <n v="0.3989983305509182"/>
  </r>
  <r>
    <d v="2026-09-14T00:00:00"/>
    <x v="10"/>
    <s v="Face Care"/>
    <s v="Enabled"/>
    <s v="AG | Vitamin C Serum"/>
    <s v="Sponsored Products"/>
    <s v="asin=b0uy3hj2k9"/>
    <x v="4"/>
    <x v="71"/>
    <s v="SKN-001"/>
    <x v="1"/>
    <n v="544"/>
    <n v="4"/>
    <n v="0.007352941176470588"/>
    <n v="11.97"/>
    <n v="47.88"/>
    <n v="0"/>
    <n v="0"/>
    <n v="0"/>
    <s v=""/>
    <n v="0"/>
    <n v="0"/>
    <n v="15"/>
    <s v="INR"/>
    <s v="India"/>
    <m/>
    <n v="2"/>
    <n v="-47.88"/>
    <s v="No Sales"/>
    <n v="599"/>
    <n v="216"/>
    <n v="144"/>
    <n v="0.3989983305509182"/>
  </r>
  <r>
    <d v="2026-09-14T00:00:00"/>
    <x v="10"/>
    <s v="Face Care"/>
    <s v="Enabled"/>
    <s v="AG | Vitamin C Serum"/>
    <s v="Sponsored Products"/>
    <s v="asin=b0xanrgqoz"/>
    <x v="4"/>
    <x v="72"/>
    <s v="SKN-001"/>
    <x v="1"/>
    <n v="1416"/>
    <n v="2"/>
    <n v="0.001412429378531073"/>
    <n v="9.18"/>
    <n v="18.36"/>
    <n v="0"/>
    <n v="0"/>
    <n v="0"/>
    <s v=""/>
    <n v="0"/>
    <n v="0"/>
    <n v="12"/>
    <s v="INR"/>
    <s v="India"/>
    <m/>
    <n v="2"/>
    <n v="-18.36"/>
    <s v="No Sales"/>
    <n v="599"/>
    <n v="216"/>
    <n v="144"/>
    <n v="0.3989983305509182"/>
  </r>
  <r>
    <d v="2026-09-14T00:00:00"/>
    <x v="10"/>
    <s v="Face Care"/>
    <s v="Enabled"/>
    <s v="AG | Sunscreen Spf 50"/>
    <s v="Sponsored Products"/>
    <s v="asin=b0kz0mqav8"/>
    <x v="4"/>
    <x v="75"/>
    <s v="SKN-006"/>
    <x v="2"/>
    <n v="2005"/>
    <n v="3"/>
    <n v="0.001496259351620948"/>
    <n v="4.76"/>
    <n v="14.28"/>
    <n v="0"/>
    <n v="0"/>
    <n v="0"/>
    <s v=""/>
    <n v="0"/>
    <n v="0"/>
    <n v="7.5"/>
    <s v="INR"/>
    <s v="India"/>
    <m/>
    <n v="2"/>
    <n v="-14.28"/>
    <s v="No Sales"/>
    <n v="449"/>
    <n v="162"/>
    <n v="130"/>
    <n v="0.3496659242761693"/>
  </r>
  <r>
    <d v="2026-09-14T00:00:00"/>
    <x v="10"/>
    <s v="Face Care"/>
    <s v="Enabled"/>
    <s v="AG | Sunscreen Spf 50"/>
    <s v="Sponsored Products"/>
    <s v="asin=b0ohusr4i6"/>
    <x v="4"/>
    <x v="410"/>
    <s v="SKN-006"/>
    <x v="1"/>
    <n v="515"/>
    <n v="3"/>
    <n v="0.005825242718446602"/>
    <n v="7.41"/>
    <n v="22.23"/>
    <n v="0"/>
    <n v="0"/>
    <n v="0"/>
    <s v=""/>
    <n v="0"/>
    <n v="0"/>
    <n v="12"/>
    <s v="INR"/>
    <s v="India"/>
    <m/>
    <n v="2"/>
    <n v="-22.23"/>
    <s v="No Sales"/>
    <n v="449"/>
    <n v="162"/>
    <n v="130"/>
    <n v="0.3496659242761693"/>
  </r>
  <r>
    <d v="2026-09-14T00:00:00"/>
    <x v="10"/>
    <s v="Face Care"/>
    <s v="Enabled"/>
    <s v="AG | Face Wash"/>
    <s v="Sponsored Products"/>
    <s v="asin=b0u2gusdfc"/>
    <x v="4"/>
    <x v="357"/>
    <s v="SKN-008"/>
    <x v="1"/>
    <n v="186"/>
    <n v="3"/>
    <n v="0.01612903225806452"/>
    <n v="4.09"/>
    <n v="12.27"/>
    <n v="0"/>
    <n v="0"/>
    <n v="0"/>
    <s v=""/>
    <n v="0"/>
    <n v="0"/>
    <n v="8"/>
    <s v="INR"/>
    <s v="India"/>
    <m/>
    <n v="2"/>
    <n v="-12.27"/>
    <s v="No Sales"/>
    <n v="299"/>
    <n v="114"/>
    <n v="107"/>
    <n v="0.2608695652173913"/>
  </r>
  <r>
    <d v="2026-09-14T00:00:00"/>
    <x v="10"/>
    <s v="Face Care"/>
    <s v="Enabled"/>
    <s v="AG | Face Wash"/>
    <s v="Sponsored Products"/>
    <s v="asin=b0g26g1i7r"/>
    <x v="4"/>
    <x v="77"/>
    <s v="SKN-008"/>
    <x v="1"/>
    <n v="713"/>
    <n v="3"/>
    <n v="0.004207573632538569"/>
    <n v="4.3"/>
    <n v="12.9"/>
    <n v="0"/>
    <n v="0"/>
    <n v="0"/>
    <s v=""/>
    <n v="0"/>
    <n v="0"/>
    <n v="5.5"/>
    <s v="INR"/>
    <s v="India"/>
    <m/>
    <n v="2"/>
    <n v="-12.9"/>
    <s v="No Sales"/>
    <n v="299"/>
    <n v="114"/>
    <n v="107"/>
    <n v="0.2608695652173913"/>
  </r>
  <r>
    <d v="2026-09-14T00:00:00"/>
    <x v="10"/>
    <s v="Face Care"/>
    <s v="Enabled"/>
    <s v="AG | Face Wash"/>
    <s v="Sponsored Products"/>
    <s v="asin=b0sonl1axd"/>
    <x v="4"/>
    <x v="443"/>
    <s v="SKN-008"/>
    <x v="1"/>
    <n v="341"/>
    <n v="1"/>
    <n v="0.002932551319648094"/>
    <n v="4.32"/>
    <n v="4.32"/>
    <n v="0"/>
    <n v="0"/>
    <n v="0"/>
    <s v=""/>
    <n v="0"/>
    <n v="0"/>
    <n v="5.5"/>
    <s v="INR"/>
    <s v="India"/>
    <m/>
    <n v="2"/>
    <n v="-4.32"/>
    <s v="No Sales"/>
    <n v="299"/>
    <n v="114"/>
    <n v="107"/>
    <n v="0.2608695652173913"/>
  </r>
  <r>
    <d v="2026-09-14T00:00:00"/>
    <x v="10"/>
    <s v="Face Care"/>
    <s v="Enabled"/>
    <s v="AG | Face Wash"/>
    <s v="Sponsored Products"/>
    <s v="asin=b0tkjhqzf8"/>
    <x v="4"/>
    <x v="79"/>
    <s v="SKN-008"/>
    <x v="2"/>
    <n v="972"/>
    <n v="5"/>
    <n v="0.0051440329218107"/>
    <n v="5.4"/>
    <n v="27"/>
    <n v="0"/>
    <n v="0"/>
    <n v="0"/>
    <s v=""/>
    <n v="0"/>
    <n v="0"/>
    <n v="8.5"/>
    <s v="INR"/>
    <s v="India"/>
    <m/>
    <n v="2"/>
    <n v="-27"/>
    <s v="No Sales"/>
    <n v="299"/>
    <n v="114"/>
    <n v="107"/>
    <n v="0.2608695652173913"/>
  </r>
  <r>
    <d v="2026-09-14T00:00:00"/>
    <x v="10"/>
    <s v="Face Care"/>
    <s v="Enabled"/>
    <s v="AG | Face Wash"/>
    <s v="Sponsored Products"/>
    <s v="asin=b0ha6dl3dm"/>
    <x v="4"/>
    <x v="82"/>
    <s v="SKN-008"/>
    <x v="0"/>
    <n v="232"/>
    <n v="0"/>
    <n v="0"/>
    <s v=""/>
    <n v="0"/>
    <n v="0"/>
    <n v="0"/>
    <n v="0"/>
    <s v=""/>
    <s v=""/>
    <s v=""/>
    <n v="7"/>
    <s v="INR"/>
    <s v="India"/>
    <m/>
    <n v="2"/>
    <n v="0"/>
    <s v="No Spend"/>
    <n v="299"/>
    <n v="114"/>
    <n v="107"/>
    <n v="0.2608695652173913"/>
  </r>
  <r>
    <d v="2026-09-14T00:00:00"/>
    <x v="11"/>
    <s v="Face Care"/>
    <s v="Enabled"/>
    <s v="AG | Under Eye Cream"/>
    <s v="Sponsored Products"/>
    <s v="eye cream"/>
    <x v="2"/>
    <x v="282"/>
    <s v="SKN-011"/>
    <x v="2"/>
    <n v="650"/>
    <n v="3"/>
    <n v="0.004615384615384616"/>
    <n v="15.07"/>
    <n v="45.21"/>
    <n v="0"/>
    <n v="0"/>
    <n v="0"/>
    <s v=""/>
    <n v="0"/>
    <n v="0"/>
    <n v="19.5"/>
    <s v="INR"/>
    <s v="India"/>
    <m/>
    <n v="2"/>
    <n v="-45.21"/>
    <s v="No Sales"/>
    <n v="499"/>
    <n v="180"/>
    <n v="125"/>
    <n v="0.3887775551102204"/>
  </r>
  <r>
    <d v="2026-09-14T00:00:00"/>
    <x v="11"/>
    <s v="Face Care"/>
    <s v="Enabled"/>
    <s v="AG | Under Eye Cream"/>
    <s v="Sponsored Products"/>
    <s v="under eye cream for summer"/>
    <x v="2"/>
    <x v="332"/>
    <s v="SKN-011"/>
    <x v="0"/>
    <n v="253"/>
    <n v="2"/>
    <n v="0.007905138339920948"/>
    <n v="11.75"/>
    <n v="23.5"/>
    <n v="0"/>
    <n v="0"/>
    <n v="0"/>
    <s v=""/>
    <n v="0"/>
    <n v="0"/>
    <n v="14"/>
    <s v="INR"/>
    <s v="India"/>
    <m/>
    <n v="2"/>
    <n v="-23.5"/>
    <s v="No Sales"/>
    <n v="499"/>
    <n v="180"/>
    <n v="125"/>
    <n v="0.3887775551102204"/>
  </r>
  <r>
    <d v="2026-09-14T00:00:00"/>
    <x v="11"/>
    <s v="Face Care"/>
    <s v="Enabled"/>
    <s v="AG | Under Eye Cream"/>
    <s v="Sponsored Products"/>
    <s v="eye cream for night use"/>
    <x v="2"/>
    <x v="250"/>
    <s v="SKN-011"/>
    <x v="0"/>
    <n v="177"/>
    <n v="2"/>
    <n v="0.01129943502824859"/>
    <n v="19"/>
    <n v="38"/>
    <n v="0"/>
    <n v="0"/>
    <n v="0"/>
    <s v=""/>
    <n v="0"/>
    <n v="0"/>
    <n v="19"/>
    <s v="INR"/>
    <s v="India"/>
    <m/>
    <n v="2"/>
    <n v="-38"/>
    <s v="No Sales"/>
    <n v="499"/>
    <n v="180"/>
    <n v="125"/>
    <n v="0.3887775551102204"/>
  </r>
  <r>
    <d v="2026-09-14T00:00:00"/>
    <x v="11"/>
    <s v="Face Care"/>
    <s v="Enabled"/>
    <s v="AG | Lip Balm"/>
    <s v="Sponsored Products"/>
    <s v="lip balm"/>
    <x v="2"/>
    <x v="85"/>
    <s v="SKN-015"/>
    <x v="0"/>
    <n v="375"/>
    <n v="5"/>
    <n v="0.01333333333333333"/>
    <n v="5.01"/>
    <n v="25.05"/>
    <n v="199"/>
    <n v="1"/>
    <n v="1"/>
    <n v="0.1258793969849246"/>
    <n v="7.944111776447105"/>
    <n v="0.2"/>
    <n v="6"/>
    <s v="INR"/>
    <s v="India"/>
    <m/>
    <n v="2"/>
    <n v="9.949999999999999"/>
    <s v="Profitable"/>
    <n v="199"/>
    <n v="76"/>
    <n v="88"/>
    <n v="0.1758793969849246"/>
  </r>
  <r>
    <d v="2026-09-14T00:00:00"/>
    <x v="11"/>
    <s v="Face Care"/>
    <s v="Enabled"/>
    <s v="AG | Lip Balm"/>
    <s v="Sponsored Products"/>
    <s v="lip balm spf"/>
    <x v="2"/>
    <x v="333"/>
    <s v="SKN-015"/>
    <x v="2"/>
    <n v="267"/>
    <n v="1"/>
    <n v="0.003745318352059925"/>
    <n v="4.61"/>
    <n v="4.61"/>
    <n v="0"/>
    <n v="0"/>
    <n v="0"/>
    <s v=""/>
    <n v="0"/>
    <n v="0"/>
    <n v="7.5"/>
    <s v="INR"/>
    <s v="India"/>
    <m/>
    <n v="2"/>
    <n v="-4.61"/>
    <s v="No Sales"/>
    <n v="199"/>
    <n v="76"/>
    <n v="88"/>
    <n v="0.1758793969849246"/>
  </r>
  <r>
    <d v="2026-09-14T00:00:00"/>
    <x v="11"/>
    <s v="Face Care"/>
    <s v="Enabled"/>
    <s v="AG | Lip Sleeping Mask"/>
    <s v="Sponsored Products"/>
    <s v="lip sleeping mask"/>
    <x v="2"/>
    <x v="86"/>
    <s v="SKN-016"/>
    <x v="0"/>
    <n v="580"/>
    <n v="9"/>
    <n v="0.01551724137931034"/>
    <n v="8.57"/>
    <n v="77.13"/>
    <n v="0"/>
    <n v="0"/>
    <n v="0"/>
    <s v=""/>
    <n v="0"/>
    <n v="0"/>
    <n v="10"/>
    <s v="INR"/>
    <s v="India"/>
    <m/>
    <n v="2"/>
    <n v="-77.13"/>
    <s v="No Sales"/>
    <n v="299"/>
    <n v="114"/>
    <n v="97"/>
    <n v="0.294314381270903"/>
  </r>
  <r>
    <d v="2026-09-14T00:00:00"/>
    <x v="2"/>
    <s v="Face Care"/>
    <s v="Paused"/>
    <s v="AG | Clay Face Mask"/>
    <s v="Sponsored Products"/>
    <s v="clay face mask"/>
    <x v="1"/>
    <x v="90"/>
    <s v="SKN-012"/>
    <x v="2"/>
    <n v="1535"/>
    <n v="10"/>
    <n v="0.006514657980456026"/>
    <n v="9.290000000000001"/>
    <n v="92.90000000000001"/>
    <n v="0"/>
    <n v="0"/>
    <n v="0"/>
    <s v=""/>
    <n v="0"/>
    <n v="0"/>
    <n v="11"/>
    <s v="INR"/>
    <s v="India"/>
    <m/>
    <n v="2"/>
    <n v="-92.90000000000001"/>
    <s v="No Sales"/>
    <n v="379"/>
    <n v="140"/>
    <n v="114"/>
    <n v="0.3298153034300791"/>
  </r>
  <r>
    <d v="2026-09-14T00:00:00"/>
    <x v="2"/>
    <s v="Face Care"/>
    <s v="Paused"/>
    <s v="AG | Clay Face Mask"/>
    <s v="Sponsored Products"/>
    <s v="multani mitti face pack"/>
    <x v="1"/>
    <x v="444"/>
    <s v="SKN-012"/>
    <x v="0"/>
    <n v="103"/>
    <n v="1"/>
    <n v="0.009708737864077669"/>
    <n v="11"/>
    <n v="11"/>
    <n v="0"/>
    <n v="0"/>
    <n v="0"/>
    <s v=""/>
    <n v="0"/>
    <n v="0"/>
    <n v="11"/>
    <s v="INR"/>
    <s v="India"/>
    <m/>
    <n v="2"/>
    <n v="-11"/>
    <s v="No Sales"/>
    <n v="379"/>
    <n v="140"/>
    <n v="114"/>
    <n v="0.3298153034300791"/>
  </r>
  <r>
    <d v="2026-09-14T00:00:00"/>
    <x v="2"/>
    <s v="Face Care"/>
    <s v="Paused"/>
    <s v="AG | Clay Face Mask"/>
    <s v="Sponsored Products"/>
    <s v="multani mitti face pack"/>
    <x v="1"/>
    <x v="360"/>
    <s v="SKN-012"/>
    <x v="0"/>
    <n v="227"/>
    <n v="2"/>
    <n v="0.00881057268722467"/>
    <n v="7"/>
    <n v="14"/>
    <n v="379"/>
    <n v="1"/>
    <n v="1"/>
    <n v="0.03693931398416887"/>
    <n v="27.07142857142857"/>
    <n v="0.5"/>
    <n v="7"/>
    <s v="INR"/>
    <s v="India"/>
    <m/>
    <n v="2"/>
    <n v="111"/>
    <s v="Profitable"/>
    <n v="379"/>
    <n v="140"/>
    <n v="114"/>
    <n v="0.3298153034300791"/>
  </r>
  <r>
    <d v="2026-09-14T00:00:00"/>
    <x v="2"/>
    <s v="Face Care"/>
    <s v="Paused"/>
    <s v="AG | Aloe Vera Gel"/>
    <s v="Sponsored Products"/>
    <s v="aloe vera gel for face"/>
    <x v="1"/>
    <x v="445"/>
    <s v="SKN-013"/>
    <x v="1"/>
    <n v="415"/>
    <n v="0"/>
    <n v="0"/>
    <s v=""/>
    <n v="0"/>
    <n v="0"/>
    <n v="0"/>
    <n v="0"/>
    <s v=""/>
    <s v=""/>
    <s v=""/>
    <n v="5.5"/>
    <s v="INR"/>
    <s v="India"/>
    <m/>
    <n v="2"/>
    <n v="0"/>
    <s v="No Spend"/>
    <n v="249"/>
    <n v="100"/>
    <n v="112"/>
    <n v="0.1485943775100401"/>
  </r>
  <r>
    <d v="2026-09-14T00:00:00"/>
    <x v="7"/>
    <s v="Brand"/>
    <s v="Enabled"/>
    <s v="AG | Vitamin C Serum"/>
    <s v="Sponsored Products"/>
    <s v="auralis vit c face serum"/>
    <x v="2"/>
    <x v="96"/>
    <s v="SKN-001"/>
    <x v="2"/>
    <n v="265"/>
    <n v="6"/>
    <n v="0.02264150943396226"/>
    <n v="3.71"/>
    <n v="22.26"/>
    <n v="599"/>
    <n v="1"/>
    <n v="1"/>
    <n v="0.0371619365609349"/>
    <n v="26.90925426774483"/>
    <n v="0.1666666666666667"/>
    <n v="6.5"/>
    <s v="INR"/>
    <s v="India"/>
    <s v="new creative"/>
    <n v="2"/>
    <n v="216.74"/>
    <s v="Profitable"/>
    <n v="599"/>
    <n v="216"/>
    <n v="144"/>
    <n v="0.3989983305509182"/>
  </r>
  <r>
    <d v="2026-09-14T00:00:00"/>
    <x v="7"/>
    <s v="Brand"/>
    <s v="Enabled"/>
    <s v="AG | Vitamin C Serum"/>
    <s v="Sponsored Products"/>
    <s v="auralis naturals vitamin c serum"/>
    <x v="2"/>
    <x v="201"/>
    <s v="SKN-001"/>
    <x v="1"/>
    <n v="181"/>
    <n v="5"/>
    <n v="0.02762430939226519"/>
    <n v="5.85"/>
    <n v="29.25"/>
    <n v="1198"/>
    <n v="2"/>
    <n v="2"/>
    <n v="0.02441569282136895"/>
    <n v="40.95726495726495"/>
    <n v="0.4"/>
    <n v="8"/>
    <s v="INR"/>
    <s v="India"/>
    <m/>
    <n v="2"/>
    <n v="448.75"/>
    <s v="Profitable"/>
    <n v="599"/>
    <n v="216"/>
    <n v="144"/>
    <n v="0.3989983305509182"/>
  </r>
  <r>
    <d v="2026-09-14T00:00:00"/>
    <x v="7"/>
    <s v="Brand"/>
    <s v="Enabled"/>
    <s v="AG | Vitamin C Serum"/>
    <s v="Sponsored Products"/>
    <s v="auralis vitamin c serum"/>
    <x v="2"/>
    <x v="97"/>
    <s v="SKN-001"/>
    <x v="1"/>
    <n v="199"/>
    <n v="3"/>
    <n v="0.01507537688442211"/>
    <n v="4.649999999999999"/>
    <n v="13.95"/>
    <n v="0"/>
    <n v="0"/>
    <n v="0"/>
    <s v=""/>
    <n v="0"/>
    <n v="0"/>
    <n v="9"/>
    <s v="INR"/>
    <s v="India"/>
    <m/>
    <n v="2"/>
    <n v="-13.95"/>
    <s v="No Sales"/>
    <n v="599"/>
    <n v="216"/>
    <n v="144"/>
    <n v="0.3989983305509182"/>
  </r>
  <r>
    <d v="2026-09-14T00:00:00"/>
    <x v="7"/>
    <s v="Brand"/>
    <s v="Enabled"/>
    <s v="AG | Sunscreen Spf 50"/>
    <s v="Sponsored Products"/>
    <s v="auralis sunscreen spf 50"/>
    <x v="2"/>
    <x v="152"/>
    <s v="SKN-006"/>
    <x v="2"/>
    <n v="745"/>
    <n v="15"/>
    <n v="0.02013422818791946"/>
    <n v="3.93"/>
    <n v="58.95"/>
    <n v="1347"/>
    <n v="2"/>
    <n v="3"/>
    <n v="0.04376391982182629"/>
    <n v="22.84987277353689"/>
    <n v="0.1333333333333333"/>
    <n v="5.5"/>
    <s v="INR"/>
    <s v="India"/>
    <m/>
    <n v="2"/>
    <n v="412.05"/>
    <s v="Profitable"/>
    <n v="449"/>
    <n v="162"/>
    <n v="130"/>
    <n v="0.3496659242761693"/>
  </r>
  <r>
    <d v="2026-09-14T00:00:00"/>
    <x v="7"/>
    <s v="Brand"/>
    <s v="Enabled"/>
    <s v="AG | Kumkumadi Oil"/>
    <s v="Sponsored Products"/>
    <s v="auralis naturals"/>
    <x v="2"/>
    <x v="100"/>
    <s v="SKN-024"/>
    <x v="1"/>
    <n v="245"/>
    <n v="6"/>
    <n v="0.02448979591836735"/>
    <n v="9.609999999999999"/>
    <n v="57.66"/>
    <n v="0"/>
    <n v="0"/>
    <n v="0"/>
    <s v=""/>
    <n v="0"/>
    <n v="0"/>
    <n v="15"/>
    <s v="INR"/>
    <s v="India"/>
    <m/>
    <n v="2"/>
    <s v=""/>
    <s v="Cost missing"/>
    <s v=""/>
    <s v=""/>
    <s v=""/>
    <s v=""/>
  </r>
  <r>
    <d v="2026-09-25T00:00:00"/>
    <x v="6"/>
    <s v="Face Care"/>
    <s v="Enabled"/>
    <s v="AG | Face Wash"/>
    <s v="Sponsored Products"/>
    <s v="face wash"/>
    <x v="1"/>
    <x v="160"/>
    <s v="SKN-008"/>
    <x v="2"/>
    <n v="985"/>
    <n v="2"/>
    <n v="0.002030456852791878"/>
    <n v="4.87"/>
    <n v="9.74"/>
    <n v="299"/>
    <n v="1"/>
    <n v="1"/>
    <n v="0.0325752508361204"/>
    <n v="30.69815195071869"/>
    <n v="0.5"/>
    <n v="8"/>
    <s v="INR"/>
    <s v="India"/>
    <m/>
    <n v="4"/>
    <n v="68.26000000000001"/>
    <s v="Profitable"/>
    <n v="299"/>
    <n v="114"/>
    <n v="107"/>
    <n v="0.2608695652173913"/>
  </r>
  <r>
    <d v="2026-09-15T00:00:00"/>
    <x v="0"/>
    <s v="Face Care"/>
    <s v="Enabled"/>
    <s v="AG | Vitamin C Serum"/>
    <s v="Sponsored Products"/>
    <s v="substitutes"/>
    <x v="0"/>
    <x v="223"/>
    <s v="SKN-001"/>
    <x v="0"/>
    <n v="283"/>
    <n v="4"/>
    <n v="0.01413427561837456"/>
    <n v="14.18"/>
    <n v="56.72"/>
    <n v="0"/>
    <n v="0"/>
    <n v="0"/>
    <s v=""/>
    <n v="0"/>
    <n v="0"/>
    <n v="14.5"/>
    <s v="INR"/>
    <s v="India"/>
    <m/>
    <n v="3"/>
    <n v="-56.72"/>
    <s v="No Sales"/>
    <n v="599"/>
    <n v="216"/>
    <n v="144"/>
    <n v="0.3989983305509182"/>
  </r>
  <r>
    <d v="2026-09-15T00:00:00"/>
    <x v="0"/>
    <s v="Face Care"/>
    <s v="Enabled"/>
    <s v="AG | Vitamin C Serum"/>
    <s v="Sponsored Products"/>
    <s v="loose-match"/>
    <x v="0"/>
    <x v="267"/>
    <s v="SKN-001"/>
    <x v="0"/>
    <n v="813"/>
    <n v="12"/>
    <n v="0.01476014760147601"/>
    <n v="13.12"/>
    <n v="157.44"/>
    <n v="1797"/>
    <n v="2"/>
    <n v="3"/>
    <n v="0.0876126878130217"/>
    <n v="11.41387195121951"/>
    <n v="0.1666666666666667"/>
    <n v="13.5"/>
    <s v="INR"/>
    <s v="India"/>
    <m/>
    <n v="3"/>
    <n v="559.5599999999999"/>
    <s v="Profitable"/>
    <n v="599"/>
    <n v="216"/>
    <n v="144"/>
    <n v="0.3989983305509182"/>
  </r>
  <r>
    <d v="2026-09-15T00:00:00"/>
    <x v="0"/>
    <s v="Face Care"/>
    <s v="Enabled"/>
    <s v="AG | Niacinamide Serum"/>
    <s v="Sponsored Products"/>
    <s v="close-match"/>
    <x v="0"/>
    <x v="27"/>
    <s v="SKN-002"/>
    <x v="2"/>
    <n v="4907"/>
    <n v="41"/>
    <n v="0.008355410637864276"/>
    <n v="7.48"/>
    <n v="306.68"/>
    <n v="0"/>
    <n v="0"/>
    <n v="0"/>
    <s v=""/>
    <n v="0"/>
    <n v="0"/>
    <n v="10"/>
    <s v="INR"/>
    <s v="India"/>
    <m/>
    <n v="3"/>
    <n v="-306.68"/>
    <s v="No Sales"/>
    <n v="549"/>
    <n v="192"/>
    <n v="139"/>
    <n v="0.3970856102003643"/>
  </r>
  <r>
    <d v="2026-09-15T00:00:00"/>
    <x v="0"/>
    <s v="Face Care"/>
    <s v="Enabled"/>
    <s v="AG | Niacinamide Serum"/>
    <s v="Sponsored Products"/>
    <s v="close-match"/>
    <x v="0"/>
    <x v="446"/>
    <s v="SKN-002"/>
    <x v="0"/>
    <n v="79"/>
    <n v="1"/>
    <n v="0.01265822784810127"/>
    <n v="10.94"/>
    <n v="10.94"/>
    <n v="0"/>
    <n v="0"/>
    <n v="0"/>
    <s v=""/>
    <n v="0"/>
    <n v="0"/>
    <n v="13"/>
    <s v="INR"/>
    <s v="India"/>
    <m/>
    <n v="3"/>
    <n v="-10.94"/>
    <s v="No Sales"/>
    <n v="549"/>
    <n v="192"/>
    <n v="139"/>
    <n v="0.3970856102003643"/>
  </r>
  <r>
    <d v="2026-09-15T00:00:00"/>
    <x v="0"/>
    <s v="Face Care"/>
    <s v="Enabled"/>
    <s v="AG | Niacinamide Serum"/>
    <s v="Sponsored Products"/>
    <s v="close-match"/>
    <x v="0"/>
    <x v="26"/>
    <s v="SKN-002"/>
    <x v="1"/>
    <n v="697"/>
    <n v="3"/>
    <n v="0.00430416068866571"/>
    <n v="6.28"/>
    <n v="18.84"/>
    <n v="549"/>
    <n v="1"/>
    <n v="1"/>
    <n v="0.03431693989071039"/>
    <n v="29.14012738853503"/>
    <n v="0.3333333333333333"/>
    <n v="10.5"/>
    <s v="INR"/>
    <s v="India"/>
    <m/>
    <n v="3"/>
    <n v="199.16"/>
    <s v="Profitable"/>
    <n v="549"/>
    <n v="192"/>
    <n v="139"/>
    <n v="0.3970856102003643"/>
  </r>
  <r>
    <d v="2026-09-15T00:00:00"/>
    <x v="0"/>
    <s v="Face Care"/>
    <s v="Enabled"/>
    <s v="AG | Niacinamide Serum"/>
    <s v="Sponsored Products"/>
    <s v="complements"/>
    <x v="0"/>
    <x v="41"/>
    <s v="SKN-002"/>
    <x v="0"/>
    <n v="57"/>
    <n v="0"/>
    <n v="0"/>
    <s v=""/>
    <n v="0"/>
    <n v="0"/>
    <n v="0"/>
    <n v="0"/>
    <s v=""/>
    <s v=""/>
    <s v=""/>
    <n v="10"/>
    <s v="INR"/>
    <s v="India"/>
    <m/>
    <n v="3"/>
    <n v="0"/>
    <s v="No Spend"/>
    <n v="549"/>
    <n v="192"/>
    <n v="139"/>
    <n v="0.3970856102003643"/>
  </r>
  <r>
    <d v="2026-09-18T00:00:00"/>
    <x v="9"/>
    <s v="Body &amp; Hair"/>
    <s v="Enabled"/>
    <s v="AG | Hand Cream"/>
    <s v="Sponsored Products"/>
    <s v="hand cream"/>
    <x v="2"/>
    <x v="67"/>
    <s v="SKN-020"/>
    <x v="2"/>
    <n v="1688"/>
    <n v="14"/>
    <n v="0.008293838862559242"/>
    <n v="5.76"/>
    <n v="80.64"/>
    <n v="249"/>
    <n v="1"/>
    <n v="1"/>
    <n v="0.323855421686747"/>
    <n v="3.087797619047619"/>
    <n v="0.07142857142857142"/>
    <n v="9.5"/>
    <s v="INR"/>
    <s v="India"/>
    <m/>
    <n v="3"/>
    <n v="-18.64"/>
    <s v="Losing"/>
    <n v="249"/>
    <n v="95"/>
    <n v="92"/>
    <n v="0.248995983935743"/>
  </r>
  <r>
    <d v="2026-09-15T00:00:00"/>
    <x v="0"/>
    <s v="Face Care"/>
    <s v="Enabled"/>
    <s v="AG | Niacinamide Serum"/>
    <s v="Sponsored Products"/>
    <s v="substitutes"/>
    <x v="0"/>
    <x v="156"/>
    <s v="SKN-002"/>
    <x v="1"/>
    <n v="310"/>
    <n v="4"/>
    <n v="0.01290322580645161"/>
    <n v="7.95"/>
    <n v="31.8"/>
    <n v="0"/>
    <n v="0"/>
    <n v="0"/>
    <s v=""/>
    <n v="0"/>
    <n v="0"/>
    <n v="13"/>
    <s v="INR"/>
    <s v="India"/>
    <m/>
    <n v="3"/>
    <n v="-31.8"/>
    <s v="No Sales"/>
    <n v="549"/>
    <n v="192"/>
    <n v="139"/>
    <n v="0.3970856102003643"/>
  </r>
  <r>
    <d v="2026-09-15T00:00:00"/>
    <x v="0"/>
    <s v="Face Care"/>
    <s v="Enabled"/>
    <s v="AG | Gel Moisturizer"/>
    <s v="Sponsored Products"/>
    <s v="close-match"/>
    <x v="0"/>
    <x v="6"/>
    <s v="SKN-005"/>
    <x v="0"/>
    <n v="1335"/>
    <n v="23"/>
    <n v="0.01722846441947565"/>
    <n v="10.92"/>
    <n v="251.16"/>
    <n v="399"/>
    <n v="1"/>
    <n v="1"/>
    <n v="0.6294736842105263"/>
    <n v="1.588628762541806"/>
    <n v="0.04347826086956522"/>
    <n v="12"/>
    <s v="INR"/>
    <s v="India"/>
    <m/>
    <n v="3"/>
    <n v="-126.16"/>
    <s v="Losing"/>
    <n v="399"/>
    <n v="148"/>
    <n v="126"/>
    <n v="0.3132832080200501"/>
  </r>
  <r>
    <d v="2026-09-15T00:00:00"/>
    <x v="0"/>
    <s v="Face Care"/>
    <s v="Enabled"/>
    <s v="AG | Sunscreen Spf 50"/>
    <s v="Sponsored Products"/>
    <s v="loose-match"/>
    <x v="0"/>
    <x v="37"/>
    <s v="SKN-006"/>
    <x v="2"/>
    <n v="756"/>
    <n v="9"/>
    <n v="0.0119047619047619"/>
    <n v="10.17"/>
    <n v="91.53"/>
    <n v="449"/>
    <n v="1"/>
    <n v="1"/>
    <n v="0.2038530066815145"/>
    <n v="4.905495465967443"/>
    <n v="0.1111111111111111"/>
    <n v="12.5"/>
    <s v="INR"/>
    <s v="India"/>
    <m/>
    <n v="3"/>
    <n v="65.47"/>
    <s v="Profitable"/>
    <n v="449"/>
    <n v="162"/>
    <n v="130"/>
    <n v="0.3496659242761693"/>
  </r>
  <r>
    <d v="2026-09-15T00:00:00"/>
    <x v="0"/>
    <s v="Face Care"/>
    <s v="Enabled"/>
    <s v="AG | Sunscreen Spf 50"/>
    <s v="Sponsored Products"/>
    <s v="loose-match"/>
    <x v="0"/>
    <x v="104"/>
    <s v="SKN-006"/>
    <x v="0"/>
    <n v="487"/>
    <n v="5"/>
    <n v="0.01026694045174538"/>
    <n v="7.94"/>
    <n v="39.7"/>
    <n v="0"/>
    <n v="0"/>
    <n v="0"/>
    <s v=""/>
    <n v="0"/>
    <n v="0"/>
    <n v="8"/>
    <s v="INR"/>
    <s v="India"/>
    <m/>
    <n v="3"/>
    <n v="-39.7"/>
    <s v="No Sales"/>
    <n v="449"/>
    <n v="162"/>
    <n v="130"/>
    <n v="0.3496659242761693"/>
  </r>
  <r>
    <d v="2026-09-15T00:00:00"/>
    <x v="0"/>
    <s v="Face Care"/>
    <s v="Enabled"/>
    <s v="AG | Face Wash"/>
    <s v="Sponsored Products"/>
    <s v="loose-match"/>
    <x v="0"/>
    <x v="447"/>
    <s v="SKN-008"/>
    <x v="2"/>
    <n v="252"/>
    <n v="2"/>
    <n v="0.007936507936507936"/>
    <n v="4.78"/>
    <n v="9.56"/>
    <n v="0"/>
    <n v="0"/>
    <n v="0"/>
    <s v=""/>
    <n v="0"/>
    <n v="0"/>
    <n v="7"/>
    <s v="INR"/>
    <s v="India"/>
    <m/>
    <n v="3"/>
    <n v="-9.56"/>
    <s v="No Sales"/>
    <n v="299"/>
    <n v="114"/>
    <n v="107"/>
    <n v="0.2608695652173913"/>
  </r>
  <r>
    <d v="2026-09-15T00:00:00"/>
    <x v="0"/>
    <s v="Face Care"/>
    <s v="Enabled"/>
    <s v="AG | Rose Water Toner"/>
    <s v="Sponsored Products"/>
    <s v="close-match"/>
    <x v="0"/>
    <x v="162"/>
    <s v="SKN-010"/>
    <x v="1"/>
    <n v="630"/>
    <n v="3"/>
    <n v="0.004761904761904762"/>
    <n v="3.07"/>
    <n v="9.210000000000001"/>
    <n v="0"/>
    <n v="0"/>
    <n v="0"/>
    <s v=""/>
    <n v="0"/>
    <n v="0"/>
    <n v="6"/>
    <s v="INR"/>
    <s v="India"/>
    <m/>
    <n v="3"/>
    <n v="-9.210000000000001"/>
    <s v="No Sales"/>
    <n v="249"/>
    <n v="100"/>
    <n v="102"/>
    <n v="0.1887550200803213"/>
  </r>
  <r>
    <d v="2026-09-15T00:00:00"/>
    <x v="1"/>
    <s v="Body &amp; Hair"/>
    <s v="Enabled"/>
    <s v="AG | Body Lotion"/>
    <s v="Sponsored Products"/>
    <s v="close-match"/>
    <x v="0"/>
    <x v="11"/>
    <s v="SKN-017"/>
    <x v="0"/>
    <n v="700"/>
    <n v="12"/>
    <n v="0.01714285714285714"/>
    <n v="11.97"/>
    <n v="143.64"/>
    <n v="0"/>
    <n v="0"/>
    <n v="0"/>
    <s v=""/>
    <n v="0"/>
    <n v="0"/>
    <n v="12"/>
    <s v="INR"/>
    <s v="India"/>
    <m/>
    <n v="3"/>
    <n v="-143.64"/>
    <s v="No Sales"/>
    <n v="449"/>
    <n v="166"/>
    <n v="140"/>
    <n v="0.3184855233853007"/>
  </r>
  <r>
    <d v="2026-09-15T00:00:00"/>
    <x v="1"/>
    <s v="Body &amp; Hair"/>
    <s v="Enabled"/>
    <s v="AG | Body Lotion"/>
    <s v="Sponsored Products"/>
    <s v="loose-match"/>
    <x v="0"/>
    <x v="135"/>
    <s v="SKN-017"/>
    <x v="0"/>
    <n v="151"/>
    <n v="3"/>
    <n v="0.01986754966887417"/>
    <n v="7.78"/>
    <n v="23.34"/>
    <n v="0"/>
    <n v="0"/>
    <n v="0"/>
    <s v=""/>
    <n v="0"/>
    <n v="0"/>
    <n v="9"/>
    <s v="INR"/>
    <s v="India"/>
    <m/>
    <n v="3"/>
    <n v="-23.34"/>
    <s v="No Sales"/>
    <n v="449"/>
    <n v="166"/>
    <n v="140"/>
    <n v="0.3184855233853007"/>
  </r>
  <r>
    <d v="2026-09-15T00:00:00"/>
    <x v="1"/>
    <s v="Body &amp; Hair"/>
    <s v="Enabled"/>
    <s v="AG | Body Lotion"/>
    <s v="Sponsored Products"/>
    <s v="loose-match"/>
    <x v="0"/>
    <x v="138"/>
    <s v="SKN-017"/>
    <x v="1"/>
    <n v="801"/>
    <n v="13"/>
    <n v="0.01622971285892634"/>
    <n v="6.02"/>
    <n v="78.26000000000001"/>
    <n v="449"/>
    <n v="1"/>
    <n v="1"/>
    <n v="0.1742984409799555"/>
    <n v="5.737285969844109"/>
    <n v="0.07692307692307693"/>
    <n v="9"/>
    <s v="INR"/>
    <s v="India"/>
    <m/>
    <n v="3"/>
    <n v="64.73999999999999"/>
    <s v="Profitable"/>
    <n v="449"/>
    <n v="166"/>
    <n v="140"/>
    <n v="0.3184855233853007"/>
  </r>
  <r>
    <d v="2026-09-15T00:00:00"/>
    <x v="1"/>
    <s v="Body &amp; Hair"/>
    <s v="Enabled"/>
    <s v="AG | Body Wash"/>
    <s v="Sponsored Products"/>
    <s v="close-match"/>
    <x v="0"/>
    <x v="448"/>
    <s v="SKN-018"/>
    <x v="0"/>
    <n v="89"/>
    <n v="2"/>
    <n v="0.02247191011235955"/>
    <n v="7.65"/>
    <n v="15.3"/>
    <n v="0"/>
    <n v="0"/>
    <n v="0"/>
    <s v=""/>
    <n v="0"/>
    <n v="0"/>
    <n v="8"/>
    <s v="INR"/>
    <s v="India"/>
    <m/>
    <n v="3"/>
    <n v="-15.3"/>
    <s v="No Sales"/>
    <n v="349"/>
    <n v="133"/>
    <n v="121"/>
    <n v="0.2722063037249284"/>
  </r>
  <r>
    <d v="2026-09-15T00:00:00"/>
    <x v="1"/>
    <s v="Body &amp; Hair"/>
    <s v="Enabled"/>
    <s v="AG | Body Wash"/>
    <s v="Sponsored Products"/>
    <s v="close-match"/>
    <x v="0"/>
    <x v="140"/>
    <s v="SKN-018"/>
    <x v="0"/>
    <n v="451"/>
    <n v="10"/>
    <n v="0.0221729490022173"/>
    <n v="10.5"/>
    <n v="105"/>
    <n v="0"/>
    <n v="0"/>
    <n v="0"/>
    <s v=""/>
    <n v="0"/>
    <n v="0"/>
    <n v="10.5"/>
    <s v="INR"/>
    <s v="India"/>
    <m/>
    <n v="3"/>
    <n v="-105"/>
    <s v="No Sales"/>
    <n v="349"/>
    <n v="133"/>
    <n v="121"/>
    <n v="0.2722063037249284"/>
  </r>
  <r>
    <d v="2026-09-15T00:00:00"/>
    <x v="1"/>
    <s v="Body &amp; Hair"/>
    <s v="Enabled"/>
    <s v="AG | Body Wash"/>
    <s v="Sponsored Products"/>
    <s v="complements"/>
    <x v="0"/>
    <x v="258"/>
    <s v="SKN-018"/>
    <x v="0"/>
    <n v="411"/>
    <n v="8"/>
    <n v="0.0194647201946472"/>
    <n v="7"/>
    <n v="56"/>
    <n v="0"/>
    <n v="0"/>
    <n v="0"/>
    <s v=""/>
    <n v="0"/>
    <n v="0"/>
    <n v="7"/>
    <s v="INR"/>
    <s v="India"/>
    <m/>
    <n v="3"/>
    <n v="-56"/>
    <s v="No Sales"/>
    <n v="349"/>
    <n v="133"/>
    <n v="121"/>
    <n v="0.2722063037249284"/>
  </r>
  <r>
    <d v="2026-09-15T00:00:00"/>
    <x v="1"/>
    <s v="Body &amp; Hair"/>
    <s v="Enabled"/>
    <s v="AG | Body Wash"/>
    <s v="Sponsored Products"/>
    <s v="close-match"/>
    <x v="0"/>
    <x v="15"/>
    <s v="SKN-018"/>
    <x v="1"/>
    <n v="2623"/>
    <n v="22"/>
    <n v="0.008387342737323675"/>
    <n v="6.02"/>
    <n v="132.44"/>
    <n v="1396"/>
    <n v="4"/>
    <n v="4"/>
    <n v="0.09487106017191976"/>
    <n v="10.54062216852915"/>
    <n v="0.1818181818181818"/>
    <n v="8.5"/>
    <s v="INR"/>
    <s v="India"/>
    <m/>
    <n v="3"/>
    <n v="247.56"/>
    <s v="Profitable"/>
    <n v="349"/>
    <n v="133"/>
    <n v="121"/>
    <n v="0.2722063037249284"/>
  </r>
  <r>
    <d v="2026-09-15T00:00:00"/>
    <x v="1"/>
    <s v="Body &amp; Hair"/>
    <s v="Enabled"/>
    <s v="AG | Onion Hair Oil"/>
    <s v="Sponsored Products"/>
    <s v="close-match"/>
    <x v="0"/>
    <x v="215"/>
    <s v="SKN-021"/>
    <x v="0"/>
    <n v="260"/>
    <n v="1"/>
    <n v="0.003846153846153846"/>
    <n v="8.58"/>
    <n v="8.58"/>
    <n v="0"/>
    <n v="0"/>
    <n v="0"/>
    <s v=""/>
    <n v="0"/>
    <n v="0"/>
    <n v="9"/>
    <s v="INR"/>
    <s v="India"/>
    <m/>
    <n v="3"/>
    <n v="-8.58"/>
    <s v="No Sales"/>
    <n v="399"/>
    <n v="148"/>
    <n v="126"/>
    <n v="0.3132832080200501"/>
  </r>
  <r>
    <d v="2026-09-15T00:00:00"/>
    <x v="1"/>
    <s v="Body &amp; Hair"/>
    <s v="Enabled"/>
    <s v="AG | Onion Hair Oil"/>
    <s v="Sponsored Products"/>
    <s v="loose-match"/>
    <x v="0"/>
    <x v="108"/>
    <s v="SKN-021"/>
    <x v="0"/>
    <n v="82"/>
    <n v="1"/>
    <n v="0.01219512195121951"/>
    <n v="6.5"/>
    <n v="6.5"/>
    <n v="0"/>
    <n v="0"/>
    <n v="0"/>
    <s v=""/>
    <n v="0"/>
    <n v="0"/>
    <n v="8"/>
    <s v="INR"/>
    <s v="India"/>
    <m/>
    <n v="3"/>
    <n v="-6.5"/>
    <s v="No Sales"/>
    <n v="399"/>
    <n v="148"/>
    <n v="126"/>
    <n v="0.3132832080200501"/>
  </r>
  <r>
    <d v="2026-09-15T00:00:00"/>
    <x v="1"/>
    <s v="Body &amp; Hair"/>
    <s v="Enabled"/>
    <s v="AG | Anti Dandruff Shampoo"/>
    <s v="Sponsored Products"/>
    <s v="loose-match"/>
    <x v="0"/>
    <x v="244"/>
    <s v="SKN-022"/>
    <x v="2"/>
    <n v="427"/>
    <n v="2"/>
    <n v="0.00468384074941452"/>
    <n v="7.6"/>
    <n v="15.2"/>
    <n v="429"/>
    <n v="1"/>
    <n v="1"/>
    <n v="0.03543123543123543"/>
    <n v="28.22368421052632"/>
    <n v="0.5"/>
    <n v="12"/>
    <s v="INR"/>
    <s v="India"/>
    <m/>
    <n v="3"/>
    <n v="115.8"/>
    <s v="Profitable"/>
    <n v="429"/>
    <n v="159"/>
    <n v="139"/>
    <n v="0.3053613053613053"/>
  </r>
  <r>
    <d v="2026-09-15T00:00:00"/>
    <x v="1"/>
    <s v="Body &amp; Hair"/>
    <s v="Enabled"/>
    <s v="AG | Anti Dandruff Shampoo"/>
    <s v="Sponsored Products"/>
    <s v="close-match"/>
    <x v="0"/>
    <x v="184"/>
    <s v="SKN-022"/>
    <x v="1"/>
    <n v="959"/>
    <n v="2"/>
    <n v="0.002085505735140772"/>
    <n v="5.91"/>
    <n v="11.82"/>
    <n v="0"/>
    <n v="0"/>
    <n v="0"/>
    <s v=""/>
    <n v="0"/>
    <n v="0"/>
    <n v="8"/>
    <s v="INR"/>
    <s v="India"/>
    <m/>
    <n v="3"/>
    <n v="-11.82"/>
    <s v="No Sales"/>
    <n v="429"/>
    <n v="159"/>
    <n v="139"/>
    <n v="0.3053613053613053"/>
  </r>
  <r>
    <d v="2026-09-15T00:00:00"/>
    <x v="3"/>
    <s v="Face Care"/>
    <s v="Enabled"/>
    <s v="AG | Vitamin C Serum"/>
    <s v="Sponsored Products"/>
    <s v="organic face serum vitamin c"/>
    <x v="2"/>
    <x v="222"/>
    <s v="SKN-001"/>
    <x v="2"/>
    <n v="1020"/>
    <n v="11"/>
    <n v="0.0107843137254902"/>
    <n v="15.21"/>
    <n v="167.31"/>
    <n v="1797"/>
    <n v="3"/>
    <n v="3"/>
    <n v="0.09310517529215359"/>
    <n v="10.74054150977228"/>
    <n v="0.2727272727272727"/>
    <n v="22"/>
    <s v="INR"/>
    <s v="India"/>
    <m/>
    <n v="3"/>
    <n v="549.6900000000001"/>
    <s v="Profitable"/>
    <n v="599"/>
    <n v="216"/>
    <n v="144"/>
    <n v="0.3989983305509182"/>
  </r>
  <r>
    <d v="2026-09-15T00:00:00"/>
    <x v="3"/>
    <s v="Face Care"/>
    <s v="Enabled"/>
    <s v="AG | Vitamin C Serum"/>
    <s v="Sponsored Products"/>
    <s v="vitamin c serum"/>
    <x v="2"/>
    <x v="267"/>
    <s v="SKN-001"/>
    <x v="2"/>
    <n v="1052"/>
    <n v="12"/>
    <n v="0.01140684410646388"/>
    <n v="16.6"/>
    <n v="199.2"/>
    <n v="0"/>
    <n v="0"/>
    <n v="0"/>
    <s v=""/>
    <n v="0"/>
    <n v="0"/>
    <n v="19.5"/>
    <s v="INR"/>
    <s v="India"/>
    <m/>
    <n v="3"/>
    <n v="-199.2"/>
    <s v="No Sales"/>
    <n v="599"/>
    <n v="216"/>
    <n v="144"/>
    <n v="0.3989983305509182"/>
  </r>
  <r>
    <d v="2026-09-15T00:00:00"/>
    <x v="3"/>
    <s v="Face Care"/>
    <s v="Enabled"/>
    <s v="AG | Hyaluronic Acid Serum"/>
    <s v="Sponsored Products"/>
    <s v="hyaluronic acid serum for dry skin"/>
    <x v="2"/>
    <x v="28"/>
    <s v="SKN-003"/>
    <x v="2"/>
    <n v="229"/>
    <n v="0"/>
    <n v="0"/>
    <s v=""/>
    <n v="0"/>
    <n v="0"/>
    <n v="0"/>
    <n v="0"/>
    <s v=""/>
    <s v=""/>
    <s v=""/>
    <n v="24"/>
    <s v="INR"/>
    <s v="India"/>
    <m/>
    <n v="3"/>
    <n v="0"/>
    <s v="No Spend"/>
    <n v="649"/>
    <n v="234"/>
    <n v="148"/>
    <n v="0.4114021571648691"/>
  </r>
  <r>
    <d v="2026-09-15T00:00:00"/>
    <x v="3"/>
    <s v="Face Care"/>
    <s v="Enabled"/>
    <s v="AG | Hyaluronic Acid Serum"/>
    <s v="Sponsored Products"/>
    <s v="hyaluronic serum"/>
    <x v="2"/>
    <x v="29"/>
    <s v="SKN-003"/>
    <x v="1"/>
    <n v="970"/>
    <n v="17"/>
    <n v="0.01752577319587629"/>
    <n v="14.99"/>
    <n v="254.83"/>
    <n v="649"/>
    <n v="1"/>
    <n v="1"/>
    <n v="0.3926502311248074"/>
    <n v="2.54679590315112"/>
    <n v="0.05882352941176471"/>
    <n v="25"/>
    <s v="INR"/>
    <s v="India"/>
    <m/>
    <n v="3"/>
    <n v="12.16999999999999"/>
    <s v="Profitable"/>
    <n v="649"/>
    <n v="234"/>
    <n v="148"/>
    <n v="0.4114021571648691"/>
  </r>
  <r>
    <d v="2026-09-15T00:00:00"/>
    <x v="3"/>
    <s v="Face Care"/>
    <s v="Enabled"/>
    <s v="AG | Hyaluronic Acid Serum"/>
    <s v="Sponsored Products"/>
    <s v="face serum hyaluronic"/>
    <x v="2"/>
    <x v="290"/>
    <s v="SKN-003"/>
    <x v="0"/>
    <n v="436"/>
    <n v="7"/>
    <n v="0.01605504587155963"/>
    <n v="18.5"/>
    <n v="129.5"/>
    <n v="0"/>
    <n v="0"/>
    <n v="0"/>
    <s v=""/>
    <n v="0"/>
    <n v="0"/>
    <n v="18.5"/>
    <s v="INR"/>
    <s v="India"/>
    <m/>
    <n v="3"/>
    <n v="-129.5"/>
    <s v="No Sales"/>
    <n v="649"/>
    <n v="234"/>
    <n v="148"/>
    <n v="0.4114021571648691"/>
  </r>
  <r>
    <d v="2026-09-15T00:00:00"/>
    <x v="3"/>
    <s v="Face Care"/>
    <s v="Enabled"/>
    <s v="AG | Hyaluronic Acid Serum"/>
    <s v="Sponsored Products"/>
    <s v="face serum hyaluronic for daily use"/>
    <x v="2"/>
    <x v="33"/>
    <s v="SKN-003"/>
    <x v="1"/>
    <n v="461"/>
    <n v="1"/>
    <n v="0.002169197396963124"/>
    <n v="16.09"/>
    <n v="16.09"/>
    <n v="0"/>
    <n v="0"/>
    <n v="0"/>
    <s v=""/>
    <n v="0"/>
    <n v="0"/>
    <n v="20.5"/>
    <s v="INR"/>
    <s v="India"/>
    <m/>
    <n v="3"/>
    <n v="-16.09"/>
    <s v="No Sales"/>
    <n v="649"/>
    <n v="234"/>
    <n v="148"/>
    <n v="0.4114021571648691"/>
  </r>
  <r>
    <d v="2026-09-15T00:00:00"/>
    <x v="3"/>
    <s v="Face Care"/>
    <s v="Enabled"/>
    <s v="AG | Retinol Night Cream"/>
    <s v="Sponsored Products"/>
    <s v="night cream for face for dry skin"/>
    <x v="2"/>
    <x v="168"/>
    <s v="SKN-004"/>
    <x v="1"/>
    <n v="308"/>
    <n v="0"/>
    <n v="0"/>
    <s v=""/>
    <n v="0"/>
    <n v="0"/>
    <n v="0"/>
    <n v="0"/>
    <s v=""/>
    <s v=""/>
    <s v=""/>
    <n v="23.5"/>
    <s v="INR"/>
    <s v="India"/>
    <m/>
    <n v="3"/>
    <n v="0"/>
    <s v="No Spend"/>
    <n v="799"/>
    <n v="272"/>
    <n v="162"/>
    <n v="0.4568210262828536"/>
  </r>
  <r>
    <d v="2026-09-15T00:00:00"/>
    <x v="3"/>
    <s v="Face Care"/>
    <s v="Enabled"/>
    <s v="AG | Retinol Night Cream"/>
    <s v="Sponsored Products"/>
    <s v="retinol night cream under 300"/>
    <x v="2"/>
    <x v="166"/>
    <s v="SKN-004"/>
    <x v="2"/>
    <n v="297"/>
    <n v="4"/>
    <n v="0.01346801346801347"/>
    <n v="18.45"/>
    <n v="73.8"/>
    <n v="799"/>
    <n v="1"/>
    <n v="1"/>
    <n v="0.09236545682102627"/>
    <n v="10.82655826558266"/>
    <n v="0.25"/>
    <n v="22.5"/>
    <s v="INR"/>
    <s v="India"/>
    <m/>
    <n v="3"/>
    <n v="291.2"/>
    <s v="Profitable"/>
    <n v="799"/>
    <n v="272"/>
    <n v="162"/>
    <n v="0.4568210262828536"/>
  </r>
  <r>
    <d v="2026-09-15T00:00:00"/>
    <x v="3"/>
    <s v="Face Care"/>
    <s v="Enabled"/>
    <s v="AG | Retinol Night Cream"/>
    <s v="Sponsored Products"/>
    <s v="retinol night cream"/>
    <x v="2"/>
    <x v="165"/>
    <s v="SKN-004"/>
    <x v="1"/>
    <n v="2164"/>
    <n v="19"/>
    <n v="0.00878003696857671"/>
    <n v="13.82"/>
    <n v="262.58"/>
    <n v="0"/>
    <n v="0"/>
    <n v="0"/>
    <s v=""/>
    <n v="0"/>
    <n v="0"/>
    <n v="20.5"/>
    <s v="INR"/>
    <s v="India"/>
    <m/>
    <n v="3"/>
    <n v="-262.58"/>
    <s v="No Sales"/>
    <n v="799"/>
    <n v="272"/>
    <n v="162"/>
    <n v="0.4568210262828536"/>
  </r>
  <r>
    <d v="2026-09-15T00:00:00"/>
    <x v="4"/>
    <s v="Face Care"/>
    <s v="Enabled"/>
    <s v="AG | Vitamin C Serum"/>
    <s v="Sponsored Products"/>
    <s v="vit c face serum"/>
    <x v="1"/>
    <x v="267"/>
    <s v="SKN-001"/>
    <x v="2"/>
    <n v="2305"/>
    <n v="13"/>
    <n v="0.005639913232104121"/>
    <n v="10.19"/>
    <n v="132.47"/>
    <n v="599"/>
    <n v="1"/>
    <n v="1"/>
    <n v="0.2211519198664441"/>
    <n v="4.52177851589039"/>
    <n v="0.07692307692307693"/>
    <n v="15.5"/>
    <s v="INR"/>
    <s v="India"/>
    <m/>
    <n v="3"/>
    <n v="106.53"/>
    <s v="Profitable"/>
    <n v="599"/>
    <n v="216"/>
    <n v="144"/>
    <n v="0.3989983305509182"/>
  </r>
  <r>
    <d v="2026-09-15T00:00:00"/>
    <x v="4"/>
    <s v="Face Care"/>
    <s v="Enabled"/>
    <s v="AG | Vitamin C Serum"/>
    <s v="Sponsored Products"/>
    <s v="vit c face serum"/>
    <x v="1"/>
    <x v="222"/>
    <s v="SKN-001"/>
    <x v="1"/>
    <n v="459"/>
    <n v="4"/>
    <n v="0.008714596949891068"/>
    <n v="9.42"/>
    <n v="37.68"/>
    <n v="0"/>
    <n v="0"/>
    <n v="0"/>
    <s v=""/>
    <n v="0"/>
    <n v="0"/>
    <n v="13"/>
    <s v="INR"/>
    <s v="India"/>
    <m/>
    <n v="3"/>
    <n v="-37.68"/>
    <s v="No Sales"/>
    <n v="599"/>
    <n v="216"/>
    <n v="144"/>
    <n v="0.3989983305509182"/>
  </r>
  <r>
    <d v="2026-09-15T00:00:00"/>
    <x v="4"/>
    <s v="Face Care"/>
    <s v="Enabled"/>
    <s v="AG | Vitamin C Serum"/>
    <s v="Sponsored Products"/>
    <s v="vit c face serum"/>
    <x v="1"/>
    <x v="449"/>
    <s v="SKN-001"/>
    <x v="2"/>
    <n v="214"/>
    <n v="1"/>
    <n v="0.004672897196261682"/>
    <n v="9.15"/>
    <n v="9.15"/>
    <n v="0"/>
    <n v="0"/>
    <n v="0"/>
    <s v=""/>
    <n v="0"/>
    <n v="0"/>
    <n v="14"/>
    <s v="INR"/>
    <s v="India"/>
    <m/>
    <n v="3"/>
    <n v="-9.15"/>
    <s v="No Sales"/>
    <n v="599"/>
    <n v="216"/>
    <n v="144"/>
    <n v="0.3989983305509182"/>
  </r>
  <r>
    <d v="2026-09-15T00:00:00"/>
    <x v="4"/>
    <s v="Face Care"/>
    <s v="Enabled"/>
    <s v="AG | Vitamin C Serum"/>
    <s v="Sponsored Products"/>
    <s v="vit c face serum"/>
    <x v="1"/>
    <x v="266"/>
    <s v="SKN-001"/>
    <x v="1"/>
    <n v="327"/>
    <n v="3"/>
    <n v="0.009174311926605505"/>
    <n v="8.01"/>
    <n v="24.03"/>
    <n v="0"/>
    <n v="0"/>
    <n v="0"/>
    <s v=""/>
    <n v="0"/>
    <n v="0"/>
    <n v="15.5"/>
    <s v="INR"/>
    <s v="India"/>
    <m/>
    <n v="3"/>
    <n v="-24.03"/>
    <s v="No Sales"/>
    <n v="599"/>
    <n v="216"/>
    <n v="144"/>
    <n v="0.3989983305509182"/>
  </r>
  <r>
    <d v="2026-09-15T00:00:00"/>
    <x v="4"/>
    <s v="Face Care"/>
    <s v="Enabled"/>
    <s v="AG | Vitamin C Serum"/>
    <s v="Sponsored Products"/>
    <s v="vitamin c serum"/>
    <x v="1"/>
    <x v="223"/>
    <s v="SKN-001"/>
    <x v="2"/>
    <n v="443"/>
    <n v="1"/>
    <n v="0.002257336343115124"/>
    <n v="14.22"/>
    <n v="14.22"/>
    <n v="0"/>
    <n v="0"/>
    <n v="0"/>
    <s v=""/>
    <n v="0"/>
    <n v="0"/>
    <n v="18.5"/>
    <s v="INR"/>
    <s v="India"/>
    <m/>
    <n v="3"/>
    <n v="-14.22"/>
    <s v="No Sales"/>
    <n v="599"/>
    <n v="216"/>
    <n v="144"/>
    <n v="0.3989983305509182"/>
  </r>
  <r>
    <d v="2026-09-15T00:00:00"/>
    <x v="4"/>
    <s v="Face Care"/>
    <s v="Enabled"/>
    <s v="AG | Niacinamide Serum"/>
    <s v="Sponsored Products"/>
    <s v="niacinamide 10% serum"/>
    <x v="1"/>
    <x v="3"/>
    <s v="SKN-002"/>
    <x v="0"/>
    <n v="389"/>
    <n v="4"/>
    <n v="0.0102827763496144"/>
    <n v="11"/>
    <n v="44"/>
    <n v="549"/>
    <n v="1"/>
    <n v="1"/>
    <n v="0.08014571948998178"/>
    <n v="12.47727272727273"/>
    <n v="0.25"/>
    <n v="11"/>
    <s v="INR"/>
    <s v="India"/>
    <m/>
    <n v="3"/>
    <n v="174"/>
    <s v="Profitable"/>
    <n v="549"/>
    <n v="192"/>
    <n v="139"/>
    <n v="0.3970856102003643"/>
  </r>
  <r>
    <d v="2026-09-15T00:00:00"/>
    <x v="4"/>
    <s v="Face Care"/>
    <s v="Enabled"/>
    <s v="AG | Hyaluronic Acid Serum"/>
    <s v="Sponsored Products"/>
    <s v="hyaluronic acid serum"/>
    <x v="1"/>
    <x v="450"/>
    <s v="SKN-003"/>
    <x v="1"/>
    <n v="207"/>
    <n v="1"/>
    <n v="0.004830917874396135"/>
    <n v="11.61"/>
    <n v="11.61"/>
    <n v="0"/>
    <n v="0"/>
    <n v="0"/>
    <s v=""/>
    <n v="0"/>
    <n v="0"/>
    <n v="15"/>
    <s v="INR"/>
    <s v="India"/>
    <s v="promo window"/>
    <n v="3"/>
    <n v="-11.61"/>
    <s v="No Sales"/>
    <n v="649"/>
    <n v="234"/>
    <n v="148"/>
    <n v="0.4114021571648691"/>
  </r>
  <r>
    <d v="2026-09-15T00:00:00"/>
    <x v="4"/>
    <s v="Face Care"/>
    <s v="Enabled"/>
    <s v="AG | Hyaluronic Acid Serum"/>
    <s v="Sponsored Products"/>
    <s v="hyaluronic acid serum"/>
    <x v="1"/>
    <x v="35"/>
    <s v="SKN-003"/>
    <x v="2"/>
    <n v="1954"/>
    <n v="13"/>
    <n v="0.006653019447287615"/>
    <n v="12.71"/>
    <n v="165.23"/>
    <n v="649"/>
    <n v="1"/>
    <n v="1"/>
    <n v="0.2545916795069337"/>
    <n v="3.927858137142166"/>
    <n v="0.07692307692307693"/>
    <n v="16"/>
    <s v="INR"/>
    <s v="India"/>
    <m/>
    <n v="3"/>
    <n v="101.77"/>
    <s v="Profitable"/>
    <n v="649"/>
    <n v="234"/>
    <n v="148"/>
    <n v="0.4114021571648691"/>
  </r>
  <r>
    <d v="2026-09-15T00:00:00"/>
    <x v="4"/>
    <s v="Face Care"/>
    <s v="Enabled"/>
    <s v="AG | Hyaluronic Acid Serum"/>
    <s v="Sponsored Products"/>
    <s v="hyaluronic serum"/>
    <x v="1"/>
    <x v="204"/>
    <s v="SKN-003"/>
    <x v="0"/>
    <n v="327"/>
    <n v="3"/>
    <n v="0.009174311926605505"/>
    <n v="15.79"/>
    <n v="47.37"/>
    <n v="0"/>
    <n v="0"/>
    <n v="0"/>
    <s v=""/>
    <n v="0"/>
    <n v="0"/>
    <n v="19.5"/>
    <s v="INR"/>
    <s v="India"/>
    <m/>
    <n v="3"/>
    <n v="-47.37"/>
    <s v="No Sales"/>
    <n v="649"/>
    <n v="234"/>
    <n v="148"/>
    <n v="0.4114021571648691"/>
  </r>
  <r>
    <d v="2026-09-15T00:00:00"/>
    <x v="5"/>
    <s v="Face Care"/>
    <s v="Enabled"/>
    <s v="AG | Sunscreen Spf 50"/>
    <s v="Sponsored Products"/>
    <s v="sunscreen"/>
    <x v="3"/>
    <x v="7"/>
    <s v="SKN-006"/>
    <x v="0"/>
    <n v="796"/>
    <n v="5"/>
    <n v="0.00628140703517588"/>
    <n v="11"/>
    <n v="55"/>
    <n v="0"/>
    <n v="0"/>
    <n v="0"/>
    <s v=""/>
    <n v="0"/>
    <n v="0"/>
    <n v="11"/>
    <s v="INR"/>
    <s v="India"/>
    <m/>
    <n v="3"/>
    <n v="-55"/>
    <s v="No Sales"/>
    <n v="449"/>
    <n v="162"/>
    <n v="130"/>
    <n v="0.3496659242761693"/>
  </r>
  <r>
    <d v="2026-09-15T00:00:00"/>
    <x v="5"/>
    <s v="Face Care"/>
    <s v="Enabled"/>
    <s v="AG | Sunscreen Spf 50"/>
    <s v="Sponsored Products"/>
    <s v="sunscreen"/>
    <x v="3"/>
    <x v="38"/>
    <s v="SKN-006"/>
    <x v="0"/>
    <n v="1637"/>
    <n v="27"/>
    <n v="0.01649358582773366"/>
    <n v="14.92"/>
    <n v="402.84"/>
    <n v="0"/>
    <n v="0"/>
    <n v="0"/>
    <s v=""/>
    <n v="0"/>
    <n v="0"/>
    <n v="15"/>
    <s v="INR"/>
    <s v="India"/>
    <m/>
    <n v="3"/>
    <n v="-402.84"/>
    <s v="No Sales"/>
    <n v="449"/>
    <n v="162"/>
    <n v="130"/>
    <n v="0.3496659242761693"/>
  </r>
  <r>
    <d v="2026-09-15T00:00:00"/>
    <x v="5"/>
    <s v="Face Care"/>
    <s v="Enabled"/>
    <s v="AG | Sunscreen Spf 50"/>
    <s v="Sponsored Products"/>
    <s v="sunscreen spf 50"/>
    <x v="3"/>
    <x v="174"/>
    <s v="SKN-006"/>
    <x v="1"/>
    <n v="307"/>
    <n v="4"/>
    <n v="0.01302931596091205"/>
    <n v="5.87"/>
    <n v="23.48"/>
    <n v="0"/>
    <n v="0"/>
    <n v="0"/>
    <s v=""/>
    <n v="0"/>
    <n v="0"/>
    <n v="10.5"/>
    <s v="INR"/>
    <s v="India"/>
    <m/>
    <n v="3"/>
    <n v="-23.48"/>
    <s v="No Sales"/>
    <n v="449"/>
    <n v="162"/>
    <n v="130"/>
    <n v="0.3496659242761693"/>
  </r>
  <r>
    <d v="2026-09-15T00:00:00"/>
    <x v="5"/>
    <s v="Face Care"/>
    <s v="Enabled"/>
    <s v="AG | Sunscreen Spf 50"/>
    <s v="Sponsored Products"/>
    <s v="sunscreen spf 50"/>
    <x v="3"/>
    <x v="451"/>
    <s v="SKN-006"/>
    <x v="2"/>
    <n v="209"/>
    <n v="0"/>
    <n v="0"/>
    <s v=""/>
    <n v="0"/>
    <n v="0"/>
    <n v="0"/>
    <n v="0"/>
    <s v=""/>
    <s v=""/>
    <s v=""/>
    <n v="15.5"/>
    <s v="INR"/>
    <s v="India"/>
    <m/>
    <n v="3"/>
    <n v="0"/>
    <s v="No Spend"/>
    <n v="449"/>
    <n v="162"/>
    <n v="130"/>
    <n v="0.3496659242761693"/>
  </r>
  <r>
    <d v="2026-09-27T00:00:00"/>
    <x v="1"/>
    <s v="Body &amp; Hair"/>
    <s v="Enabled"/>
    <s v="AG | Body Lotion"/>
    <s v="Sponsored Products"/>
    <s v="loose-match"/>
    <x v="0"/>
    <x v="452"/>
    <s v="SKN-017"/>
    <x v="2"/>
    <n v="388"/>
    <n v="6"/>
    <n v="0.0154639175257732"/>
    <n v="5.31"/>
    <n v="31.86"/>
    <n v="449"/>
    <n v="1"/>
    <n v="1"/>
    <n v="0.07095768374164811"/>
    <n v="14.09290646578782"/>
    <n v="0.1666666666666667"/>
    <n v="9"/>
    <s v="INR"/>
    <s v="India"/>
    <m/>
    <n v="4"/>
    <n v="111.14"/>
    <s v="Profitable"/>
    <n v="449"/>
    <n v="166"/>
    <n v="140"/>
    <n v="0.3184855233853007"/>
  </r>
  <r>
    <d v="2026-09-15T00:00:00"/>
    <x v="5"/>
    <s v="Face Care"/>
    <s v="Enabled"/>
    <s v="AG | Sunscreen Spf 50"/>
    <s v="Sponsored Products"/>
    <s v="sunscreen spf 50"/>
    <x v="3"/>
    <x v="159"/>
    <s v="SKN-006"/>
    <x v="1"/>
    <n v="572"/>
    <n v="3"/>
    <n v="0.005244755244755245"/>
    <n v="9.33"/>
    <n v="27.99"/>
    <n v="0"/>
    <n v="0"/>
    <n v="0"/>
    <s v=""/>
    <n v="0"/>
    <n v="0"/>
    <n v="13"/>
    <s v="INR"/>
    <s v="India"/>
    <m/>
    <n v="3"/>
    <n v="-27.99"/>
    <s v="No Sales"/>
    <n v="449"/>
    <n v="162"/>
    <n v="130"/>
    <n v="0.3496659242761693"/>
  </r>
  <r>
    <d v="2026-09-15T00:00:00"/>
    <x v="5"/>
    <s v="Face Care"/>
    <s v="Enabled"/>
    <s v="AG | Sunscreen Spf 50"/>
    <s v="Sponsored Products"/>
    <s v="sunscreen"/>
    <x v="3"/>
    <x v="453"/>
    <s v="SKN-006"/>
    <x v="2"/>
    <n v="161"/>
    <n v="0"/>
    <n v="0"/>
    <s v=""/>
    <n v="0"/>
    <n v="0"/>
    <n v="0"/>
    <n v="0"/>
    <s v=""/>
    <s v=""/>
    <s v=""/>
    <n v="14.5"/>
    <s v="INR"/>
    <s v="India"/>
    <m/>
    <n v="3"/>
    <n v="0"/>
    <s v="No Spend"/>
    <n v="449"/>
    <n v="162"/>
    <n v="130"/>
    <n v="0.3496659242761693"/>
  </r>
  <r>
    <d v="2026-09-15T00:00:00"/>
    <x v="5"/>
    <s v="Face Care"/>
    <s v="Enabled"/>
    <s v="AG | Tinted Sunscreen"/>
    <s v="Sponsored Products"/>
    <s v="tinted sunscreen spf 40"/>
    <x v="3"/>
    <x v="454"/>
    <s v="SKN-007"/>
    <x v="2"/>
    <n v="799"/>
    <n v="2"/>
    <n v="0.002503128911138924"/>
    <n v="8.1"/>
    <n v="16.2"/>
    <n v="0"/>
    <n v="0"/>
    <n v="0"/>
    <s v=""/>
    <n v="0"/>
    <n v="0"/>
    <n v="13"/>
    <s v="INR"/>
    <s v="India"/>
    <m/>
    <n v="3"/>
    <n v="-16.2"/>
    <s v="No Sales"/>
    <n v="549"/>
    <n v="203"/>
    <n v="139"/>
    <n v="0.3770491803278688"/>
  </r>
  <r>
    <d v="2026-09-15T00:00:00"/>
    <x v="5"/>
    <s v="Face Care"/>
    <s v="Enabled"/>
    <s v="AG | Tinted Sunscreen"/>
    <s v="Sponsored Products"/>
    <s v="tinted sunscreen spf 40"/>
    <x v="3"/>
    <x v="115"/>
    <s v="SKN-007"/>
    <x v="0"/>
    <n v="80"/>
    <n v="1"/>
    <n v="0.0125"/>
    <n v="17.5"/>
    <n v="17.5"/>
    <n v="0"/>
    <n v="0"/>
    <n v="0"/>
    <s v=""/>
    <n v="0"/>
    <n v="0"/>
    <n v="17.5"/>
    <s v="INR"/>
    <s v="India"/>
    <m/>
    <n v="3"/>
    <n v="-17.5"/>
    <s v="No Sales"/>
    <n v="549"/>
    <n v="203"/>
    <n v="139"/>
    <n v="0.3770491803278688"/>
  </r>
  <r>
    <d v="2026-09-15T00:00:00"/>
    <x v="5"/>
    <s v="Face Care"/>
    <s v="Enabled"/>
    <s v="AG | Tinted Sunscreen"/>
    <s v="Sponsored Products"/>
    <s v="tinted sunscreen spf 40"/>
    <x v="3"/>
    <x v="455"/>
    <s v="SKN-007"/>
    <x v="0"/>
    <n v="108"/>
    <n v="1"/>
    <n v="0.009259259259259259"/>
    <n v="15.5"/>
    <n v="15.5"/>
    <n v="0"/>
    <n v="0"/>
    <n v="0"/>
    <s v=""/>
    <n v="0"/>
    <n v="0"/>
    <n v="15.5"/>
    <s v="INR"/>
    <s v="India"/>
    <m/>
    <n v="3"/>
    <n v="-15.5"/>
    <s v="No Sales"/>
    <n v="549"/>
    <n v="203"/>
    <n v="139"/>
    <n v="0.3770491803278688"/>
  </r>
  <r>
    <d v="2026-09-15T00:00:00"/>
    <x v="5"/>
    <s v="Face Care"/>
    <s v="Enabled"/>
    <s v="AG | Tinted Sunscreen"/>
    <s v="Sponsored Products"/>
    <s v="tinted sunscreen"/>
    <x v="3"/>
    <x v="116"/>
    <s v="SKN-007"/>
    <x v="2"/>
    <n v="325"/>
    <n v="0"/>
    <n v="0"/>
    <s v=""/>
    <n v="0"/>
    <n v="0"/>
    <n v="0"/>
    <n v="0"/>
    <s v=""/>
    <s v=""/>
    <s v=""/>
    <n v="17"/>
    <s v="INR"/>
    <s v="India"/>
    <m/>
    <n v="3"/>
    <n v="0"/>
    <s v="No Spend"/>
    <n v="549"/>
    <n v="203"/>
    <n v="139"/>
    <n v="0.3770491803278688"/>
  </r>
  <r>
    <d v="2026-09-15T00:00:00"/>
    <x v="5"/>
    <s v="Face Care"/>
    <s v="Enabled"/>
    <s v="AG | Tinted Sunscreen"/>
    <s v="Sponsored Products"/>
    <s v="tinted sunscreen spf 40"/>
    <x v="3"/>
    <x v="117"/>
    <s v="SKN-007"/>
    <x v="1"/>
    <n v="870"/>
    <n v="7"/>
    <n v="0.008045977011494253"/>
    <n v="10.16"/>
    <n v="71.12"/>
    <n v="0"/>
    <n v="0"/>
    <n v="0"/>
    <s v=""/>
    <n v="0"/>
    <n v="0"/>
    <n v="18.5"/>
    <s v="INR"/>
    <s v="India"/>
    <m/>
    <n v="3"/>
    <n v="-71.12"/>
    <s v="No Sales"/>
    <n v="549"/>
    <n v="203"/>
    <n v="139"/>
    <n v="0.3770491803278688"/>
  </r>
  <r>
    <d v="2026-09-15T00:00:00"/>
    <x v="5"/>
    <s v="Face Care"/>
    <s v="Enabled"/>
    <s v="AG | Tinted Sunscreen"/>
    <s v="Sponsored Products"/>
    <s v="tinted sunscreen spf 40"/>
    <x v="3"/>
    <x v="456"/>
    <s v="SKN-007"/>
    <x v="0"/>
    <n v="103"/>
    <n v="0"/>
    <n v="0"/>
    <s v=""/>
    <n v="0"/>
    <n v="0"/>
    <n v="0"/>
    <n v="0"/>
    <s v=""/>
    <s v=""/>
    <s v=""/>
    <n v="14.5"/>
    <s v="INR"/>
    <s v="India"/>
    <m/>
    <n v="3"/>
    <n v="0"/>
    <s v="No Spend"/>
    <n v="549"/>
    <n v="203"/>
    <n v="139"/>
    <n v="0.3770491803278688"/>
  </r>
  <r>
    <d v="2026-09-15T00:00:00"/>
    <x v="6"/>
    <s v="Face Care"/>
    <s v="Enabled"/>
    <s v="AG | Gel Moisturizer"/>
    <s v="Sponsored Products"/>
    <s v="gel moisturizer"/>
    <x v="1"/>
    <x v="388"/>
    <s v="SKN-005"/>
    <x v="0"/>
    <n v="31"/>
    <n v="0"/>
    <n v="0"/>
    <s v=""/>
    <n v="0"/>
    <n v="0"/>
    <n v="0"/>
    <n v="0"/>
    <s v=""/>
    <s v=""/>
    <s v=""/>
    <n v="10.5"/>
    <s v="INR"/>
    <s v="India"/>
    <m/>
    <n v="3"/>
    <n v="0"/>
    <s v="No Spend"/>
    <n v="399"/>
    <n v="148"/>
    <n v="126"/>
    <n v="0.3132832080200501"/>
  </r>
  <r>
    <d v="2026-09-15T00:00:00"/>
    <x v="6"/>
    <s v="Face Care"/>
    <s v="Enabled"/>
    <s v="AG | Gel Moisturizer"/>
    <s v="Sponsored Products"/>
    <s v="gel moisturizer"/>
    <x v="1"/>
    <x v="5"/>
    <s v="SKN-005"/>
    <x v="1"/>
    <n v="363"/>
    <n v="2"/>
    <n v="0.005509641873278237"/>
    <n v="5.95"/>
    <n v="11.9"/>
    <n v="399"/>
    <n v="1"/>
    <n v="1"/>
    <n v="0.02982456140350877"/>
    <n v="33.52941176470588"/>
    <n v="0.5"/>
    <n v="11.5"/>
    <s v="INR"/>
    <s v="India"/>
    <m/>
    <n v="3"/>
    <n v="113.1"/>
    <s v="Profitable"/>
    <n v="399"/>
    <n v="148"/>
    <n v="126"/>
    <n v="0.3132832080200501"/>
  </r>
  <r>
    <d v="2026-09-15T00:00:00"/>
    <x v="6"/>
    <s v="Face Care"/>
    <s v="Enabled"/>
    <s v="AG | Face Wash"/>
    <s v="Sponsored Products"/>
    <s v="foaming face wash"/>
    <x v="1"/>
    <x v="457"/>
    <s v="SKN-008"/>
    <x v="0"/>
    <n v="97"/>
    <n v="3"/>
    <n v="0.03092783505154639"/>
    <n v="7.5"/>
    <n v="22.5"/>
    <n v="0"/>
    <n v="0"/>
    <n v="0"/>
    <s v=""/>
    <n v="0"/>
    <n v="0"/>
    <n v="7.5"/>
    <s v="INR"/>
    <s v="India"/>
    <m/>
    <n v="3"/>
    <n v="-22.5"/>
    <s v="No Sales"/>
    <n v="299"/>
    <n v="114"/>
    <n v="107"/>
    <n v="0.2608695652173913"/>
  </r>
  <r>
    <d v="2026-09-15T00:00:00"/>
    <x v="6"/>
    <s v="Face Care"/>
    <s v="Enabled"/>
    <s v="AG | Face Wash"/>
    <s v="Sponsored Products"/>
    <s v="foaming face wash"/>
    <x v="1"/>
    <x v="273"/>
    <s v="SKN-008"/>
    <x v="2"/>
    <n v="458"/>
    <n v="0"/>
    <n v="0"/>
    <s v=""/>
    <n v="0"/>
    <n v="0"/>
    <n v="0"/>
    <n v="0"/>
    <s v=""/>
    <s v=""/>
    <s v=""/>
    <n v="8.5"/>
    <s v="INR"/>
    <s v="India"/>
    <m/>
    <n v="3"/>
    <n v="0"/>
    <s v="No Spend"/>
    <n v="299"/>
    <n v="114"/>
    <n v="107"/>
    <n v="0.2608695652173913"/>
  </r>
  <r>
    <d v="2026-09-15T00:00:00"/>
    <x v="6"/>
    <s v="Face Care"/>
    <s v="Enabled"/>
    <s v="AG | Face Wash"/>
    <s v="Sponsored Products"/>
    <s v="foaming face wash"/>
    <x v="1"/>
    <x v="106"/>
    <s v="SKN-008"/>
    <x v="2"/>
    <n v="1074"/>
    <n v="7"/>
    <n v="0.006517690875232775"/>
    <n v="5.100000000000001"/>
    <n v="35.7"/>
    <n v="0"/>
    <n v="0"/>
    <n v="0"/>
    <s v=""/>
    <n v="0"/>
    <n v="0"/>
    <n v="7.5"/>
    <s v="INR"/>
    <s v="India"/>
    <m/>
    <n v="3"/>
    <n v="-35.7"/>
    <s v="No Sales"/>
    <n v="299"/>
    <n v="114"/>
    <n v="107"/>
    <n v="0.2608695652173913"/>
  </r>
  <r>
    <d v="2026-09-15T00:00:00"/>
    <x v="6"/>
    <s v="Face Care"/>
    <s v="Enabled"/>
    <s v="AG | Face Wash"/>
    <s v="Sponsored Products"/>
    <s v="foaming face wash"/>
    <x v="1"/>
    <x v="458"/>
    <s v="SKN-008"/>
    <x v="2"/>
    <n v="494"/>
    <n v="3"/>
    <n v="0.006072874493927126"/>
    <n v="7.22"/>
    <n v="21.66"/>
    <n v="0"/>
    <n v="0"/>
    <n v="0"/>
    <s v=""/>
    <n v="0"/>
    <n v="0"/>
    <n v="9"/>
    <s v="INR"/>
    <s v="India"/>
    <m/>
    <n v="3"/>
    <n v="-21.66"/>
    <s v="No Sales"/>
    <n v="299"/>
    <n v="114"/>
    <n v="107"/>
    <n v="0.2608695652173913"/>
  </r>
  <r>
    <d v="2026-09-15T00:00:00"/>
    <x v="6"/>
    <s v="Face Care"/>
    <s v="Enabled"/>
    <s v="AG | Salicylic Acid Face Wash"/>
    <s v="Sponsored Products"/>
    <s v="acne face wash"/>
    <x v="1"/>
    <x v="459"/>
    <s v="SKN-009"/>
    <x v="2"/>
    <n v="133"/>
    <n v="2"/>
    <n v="0.01503759398496241"/>
    <n v="4.4"/>
    <n v="8.800000000000001"/>
    <n v="0"/>
    <n v="0"/>
    <n v="0"/>
    <s v=""/>
    <n v="0"/>
    <n v="0"/>
    <n v="7"/>
    <s v="INR"/>
    <s v="India"/>
    <m/>
    <n v="3"/>
    <n v="-8.800000000000001"/>
    <s v="No Sales"/>
    <n v="279"/>
    <n v="106"/>
    <n v="105"/>
    <n v="0.2437275985663082"/>
  </r>
  <r>
    <d v="2026-09-15T00:00:00"/>
    <x v="6"/>
    <s v="Face Care"/>
    <s v="Enabled"/>
    <s v="AG | Salicylic Acid Face Wash"/>
    <s v="Sponsored Products"/>
    <s v="acne face wash"/>
    <x v="1"/>
    <x v="300"/>
    <s v="SKN-009"/>
    <x v="2"/>
    <n v="458"/>
    <n v="2"/>
    <n v="0.004366812227074236"/>
    <n v="6.22"/>
    <n v="12.44"/>
    <n v="0"/>
    <n v="0"/>
    <n v="0"/>
    <s v=""/>
    <n v="0"/>
    <n v="0"/>
    <n v="8.5"/>
    <s v="INR"/>
    <s v="India"/>
    <m/>
    <n v="3"/>
    <n v="-12.44"/>
    <s v="No Sales"/>
    <n v="279"/>
    <n v="106"/>
    <n v="105"/>
    <n v="0.2437275985663082"/>
  </r>
  <r>
    <d v="2026-09-15T00:00:00"/>
    <x v="6"/>
    <s v="Face Care"/>
    <s v="Enabled"/>
    <s v="AG | Salicylic Acid Face Wash"/>
    <s v="Sponsored Products"/>
    <s v="acne face wash"/>
    <x v="1"/>
    <x v="421"/>
    <s v="SKN-009"/>
    <x v="1"/>
    <n v="98"/>
    <n v="1"/>
    <n v="0.01020408163265306"/>
    <n v="5.53"/>
    <n v="5.53"/>
    <n v="0"/>
    <n v="0"/>
    <n v="0"/>
    <s v=""/>
    <n v="0"/>
    <n v="0"/>
    <n v="8.5"/>
    <s v="INR"/>
    <s v="India"/>
    <m/>
    <n v="3"/>
    <n v="-5.53"/>
    <s v="No Sales"/>
    <n v="279"/>
    <n v="106"/>
    <n v="105"/>
    <n v="0.2437275985663082"/>
  </r>
  <r>
    <d v="2026-09-15T00:00:00"/>
    <x v="6"/>
    <s v="Face Care"/>
    <s v="Enabled"/>
    <s v="AG | Rose Water Toner"/>
    <s v="Sponsored Products"/>
    <s v="face toner"/>
    <x v="1"/>
    <x v="158"/>
    <s v="SKN-010"/>
    <x v="1"/>
    <n v="255"/>
    <n v="1"/>
    <n v="0.00392156862745098"/>
    <n v="5.02"/>
    <n v="5.02"/>
    <n v="0"/>
    <n v="0"/>
    <n v="0"/>
    <s v=""/>
    <n v="0"/>
    <n v="0"/>
    <n v="6.5"/>
    <s v="INR"/>
    <s v="India"/>
    <m/>
    <n v="3"/>
    <n v="-5.02"/>
    <s v="No Sales"/>
    <n v="249"/>
    <n v="100"/>
    <n v="102"/>
    <n v="0.1887550200803213"/>
  </r>
  <r>
    <d v="2026-09-15T00:00:00"/>
    <x v="6"/>
    <s v="Face Care"/>
    <s v="Enabled"/>
    <s v="AG | Rose Water Toner"/>
    <s v="Sponsored Products"/>
    <s v="face toner"/>
    <x v="1"/>
    <x v="162"/>
    <s v="SKN-010"/>
    <x v="2"/>
    <n v="1248"/>
    <n v="11"/>
    <n v="0.008814102564102564"/>
    <n v="4.98"/>
    <n v="54.78"/>
    <n v="0"/>
    <n v="0"/>
    <n v="0"/>
    <s v=""/>
    <n v="0"/>
    <n v="0"/>
    <n v="6"/>
    <s v="INR"/>
    <s v="India"/>
    <m/>
    <n v="3"/>
    <n v="-54.78"/>
    <s v="No Sales"/>
    <n v="249"/>
    <n v="100"/>
    <n v="102"/>
    <n v="0.1887550200803213"/>
  </r>
  <r>
    <d v="2026-09-15T00:00:00"/>
    <x v="6"/>
    <s v="Face Care"/>
    <s v="Enabled"/>
    <s v="AG | Rose Water Toner"/>
    <s v="Sponsored Products"/>
    <s v="face toner"/>
    <x v="1"/>
    <x v="213"/>
    <s v="SKN-010"/>
    <x v="0"/>
    <n v="262"/>
    <n v="2"/>
    <n v="0.007633587786259542"/>
    <n v="3.76"/>
    <n v="7.52"/>
    <n v="0"/>
    <n v="0"/>
    <n v="0"/>
    <s v=""/>
    <n v="0"/>
    <n v="0"/>
    <n v="4.5"/>
    <s v="INR"/>
    <s v="India"/>
    <m/>
    <n v="3"/>
    <n v="-7.52"/>
    <s v="No Sales"/>
    <n v="249"/>
    <n v="100"/>
    <n v="102"/>
    <n v="0.1887550200803213"/>
  </r>
  <r>
    <d v="2026-09-15T00:00:00"/>
    <x v="6"/>
    <s v="Face Care"/>
    <s v="Enabled"/>
    <s v="AG | Rose Water Toner"/>
    <s v="Sponsored Products"/>
    <s v="face toner"/>
    <x v="1"/>
    <x v="460"/>
    <s v="SKN-010"/>
    <x v="0"/>
    <n v="143"/>
    <n v="2"/>
    <n v="0.01398601398601399"/>
    <n v="6.5"/>
    <n v="13"/>
    <n v="0"/>
    <n v="0"/>
    <n v="0"/>
    <s v=""/>
    <n v="0"/>
    <n v="0"/>
    <n v="6.5"/>
    <s v="INR"/>
    <s v="India"/>
    <m/>
    <n v="3"/>
    <n v="-13"/>
    <s v="No Sales"/>
    <n v="249"/>
    <n v="100"/>
    <n v="102"/>
    <n v="0.1887550200803213"/>
  </r>
  <r>
    <d v="2026-09-15T00:00:00"/>
    <x v="6"/>
    <s v="Face Care"/>
    <s v="Enabled"/>
    <s v="AG | Rose Water Toner"/>
    <s v="Sponsored Products"/>
    <s v="face toner"/>
    <x v="1"/>
    <x v="51"/>
    <s v="SKN-010"/>
    <x v="2"/>
    <n v="1159"/>
    <n v="10"/>
    <n v="0.008628127696289905"/>
    <n v="3.73"/>
    <n v="37.3"/>
    <n v="0"/>
    <n v="0"/>
    <n v="0"/>
    <s v=""/>
    <n v="0"/>
    <n v="0"/>
    <n v="6"/>
    <s v="INR"/>
    <s v="India"/>
    <m/>
    <n v="3"/>
    <n v="-37.3"/>
    <s v="No Sales"/>
    <n v="249"/>
    <n v="100"/>
    <n v="102"/>
    <n v="0.1887550200803213"/>
  </r>
  <r>
    <d v="2026-09-15T00:00:00"/>
    <x v="6"/>
    <s v="Face Care"/>
    <s v="Enabled"/>
    <s v="AG | Sheet Mask"/>
    <s v="Sponsored Products"/>
    <s v="face sheet mask"/>
    <x v="1"/>
    <x v="130"/>
    <s v="SKN-014"/>
    <x v="2"/>
    <n v="516"/>
    <n v="4"/>
    <n v="0.007751937984496124"/>
    <n v="5.72"/>
    <n v="22.88"/>
    <n v="0"/>
    <n v="0"/>
    <n v="0"/>
    <s v=""/>
    <n v="0"/>
    <n v="0"/>
    <n v="7.5"/>
    <s v="INR"/>
    <s v="India"/>
    <m/>
    <n v="3"/>
    <n v="-22.88"/>
    <s v="No Sales"/>
    <n v="349"/>
    <n v="133"/>
    <n v="111"/>
    <n v="0.3008595988538682"/>
  </r>
  <r>
    <d v="2026-09-15T00:00:00"/>
    <x v="6"/>
    <s v="Face Care"/>
    <s v="Enabled"/>
    <s v="AG | Sheet Mask"/>
    <s v="Sponsored Products"/>
    <s v="sheet mask"/>
    <x v="1"/>
    <x v="53"/>
    <s v="SKN-014"/>
    <x v="0"/>
    <n v="276"/>
    <n v="5"/>
    <n v="0.01811594202898551"/>
    <n v="10"/>
    <n v="50"/>
    <n v="0"/>
    <n v="0"/>
    <n v="0"/>
    <s v=""/>
    <n v="0"/>
    <n v="0"/>
    <n v="10"/>
    <s v="INR"/>
    <s v="India"/>
    <m/>
    <n v="3"/>
    <n v="-50"/>
    <s v="No Sales"/>
    <n v="349"/>
    <n v="133"/>
    <n v="111"/>
    <n v="0.3008595988538682"/>
  </r>
  <r>
    <d v="2026-09-15T00:00:00"/>
    <x v="6"/>
    <s v="Face Care"/>
    <s v="Enabled"/>
    <s v="AG | Sheet Mask"/>
    <s v="Sponsored Products"/>
    <s v="sheet mask"/>
    <x v="1"/>
    <x v="158"/>
    <s v="SKN-014"/>
    <x v="2"/>
    <n v="523"/>
    <n v="5"/>
    <n v="0.009560229445506692"/>
    <n v="6.35"/>
    <n v="31.75"/>
    <n v="0"/>
    <n v="0"/>
    <n v="0"/>
    <s v=""/>
    <n v="0"/>
    <n v="0"/>
    <n v="9"/>
    <s v="INR"/>
    <s v="India"/>
    <m/>
    <n v="3"/>
    <n v="-31.75"/>
    <s v="No Sales"/>
    <n v="349"/>
    <n v="133"/>
    <n v="111"/>
    <n v="0.3008595988538682"/>
  </r>
  <r>
    <d v="2026-09-15T00:00:00"/>
    <x v="6"/>
    <s v="Face Care"/>
    <s v="Enabled"/>
    <s v="AG | Sheet Mask"/>
    <s v="Sponsored Products"/>
    <s v="sheet mask"/>
    <x v="1"/>
    <x v="390"/>
    <s v="SKN-014"/>
    <x v="0"/>
    <n v="311"/>
    <n v="2"/>
    <n v="0.006430868167202572"/>
    <n v="9.56"/>
    <n v="19.12"/>
    <n v="0"/>
    <n v="0"/>
    <n v="0"/>
    <s v=""/>
    <n v="0"/>
    <n v="0"/>
    <n v="10.5"/>
    <s v="INR"/>
    <s v="India"/>
    <m/>
    <n v="3"/>
    <n v="-19.12"/>
    <s v="No Sales"/>
    <n v="349"/>
    <n v="133"/>
    <n v="111"/>
    <n v="0.3008595988538682"/>
  </r>
  <r>
    <d v="2026-09-15T00:00:00"/>
    <x v="8"/>
    <s v="Body &amp; Hair"/>
    <s v="Enabled"/>
    <s v="AG | Onion Hair Oil"/>
    <s v="Sponsored Products"/>
    <s v="onion hair oil"/>
    <x v="3"/>
    <x v="373"/>
    <s v="SKN-021"/>
    <x v="2"/>
    <n v="130"/>
    <n v="3"/>
    <n v="0.02307692307692308"/>
    <n v="6.609999999999999"/>
    <n v="19.83"/>
    <n v="0"/>
    <n v="0"/>
    <n v="0"/>
    <s v=""/>
    <n v="0"/>
    <n v="0"/>
    <n v="9.5"/>
    <s v="INR"/>
    <s v="India"/>
    <m/>
    <n v="3"/>
    <n v="-19.83"/>
    <s v="No Sales"/>
    <n v="399"/>
    <n v="148"/>
    <n v="126"/>
    <n v="0.3132832080200501"/>
  </r>
  <r>
    <d v="2026-09-15T00:00:00"/>
    <x v="8"/>
    <s v="Body &amp; Hair"/>
    <s v="Enabled"/>
    <s v="AG | Onion Hair Oil"/>
    <s v="Sponsored Products"/>
    <s v="hair oil"/>
    <x v="3"/>
    <x v="461"/>
    <s v="SKN-021"/>
    <x v="0"/>
    <n v="292"/>
    <n v="5"/>
    <n v="0.01712328767123288"/>
    <n v="10"/>
    <n v="50"/>
    <n v="0"/>
    <n v="0"/>
    <n v="0"/>
    <s v=""/>
    <n v="0"/>
    <n v="0"/>
    <n v="10"/>
    <s v="INR"/>
    <s v="India"/>
    <m/>
    <n v="3"/>
    <n v="-50"/>
    <s v="No Sales"/>
    <n v="399"/>
    <n v="148"/>
    <n v="126"/>
    <n v="0.3132832080200501"/>
  </r>
  <r>
    <d v="2026-09-15T00:00:00"/>
    <x v="8"/>
    <s v="Body &amp; Hair"/>
    <s v="Enabled"/>
    <s v="AG | Onion Hair Oil"/>
    <s v="Sponsored Products"/>
    <s v="onion hair oil"/>
    <x v="3"/>
    <x v="462"/>
    <s v="SKN-021"/>
    <x v="2"/>
    <n v="151"/>
    <n v="1"/>
    <n v="0.006622516556291391"/>
    <n v="4.73"/>
    <n v="4.73"/>
    <n v="0"/>
    <n v="0"/>
    <n v="0"/>
    <s v=""/>
    <n v="0"/>
    <n v="0"/>
    <n v="8.5"/>
    <s v="INR"/>
    <s v="India"/>
    <m/>
    <n v="3"/>
    <n v="-4.73"/>
    <s v="No Sales"/>
    <n v="399"/>
    <n v="148"/>
    <n v="126"/>
    <n v="0.3132832080200501"/>
  </r>
  <r>
    <d v="2026-09-15T00:00:00"/>
    <x v="8"/>
    <s v="Body &amp; Hair"/>
    <s v="Enabled"/>
    <s v="AG | Onion Hair Oil"/>
    <s v="Sponsored Products"/>
    <s v="onion hair oil"/>
    <x v="3"/>
    <x v="19"/>
    <s v="SKN-021"/>
    <x v="0"/>
    <n v="687"/>
    <n v="6"/>
    <n v="0.008733624454148471"/>
    <n v="9"/>
    <n v="54"/>
    <n v="399"/>
    <n v="1"/>
    <n v="1"/>
    <n v="0.1353383458646616"/>
    <n v="7.388888888888889"/>
    <n v="0.1666666666666667"/>
    <n v="9"/>
    <s v="INR"/>
    <s v="India"/>
    <m/>
    <n v="3"/>
    <n v="71"/>
    <s v="Profitable"/>
    <n v="399"/>
    <n v="148"/>
    <n v="126"/>
    <n v="0.3132832080200501"/>
  </r>
  <r>
    <d v="2026-09-15T00:00:00"/>
    <x v="8"/>
    <s v="Body &amp; Hair"/>
    <s v="Enabled"/>
    <s v="AG | Onion Hair Oil"/>
    <s v="Sponsored Products"/>
    <s v="hair oil"/>
    <x v="3"/>
    <x v="463"/>
    <s v="SKN-021"/>
    <x v="1"/>
    <n v="242"/>
    <n v="1"/>
    <n v="0.004132231404958678"/>
    <n v="9.18"/>
    <n v="9.18"/>
    <n v="0"/>
    <n v="0"/>
    <n v="0"/>
    <s v=""/>
    <n v="0"/>
    <n v="0"/>
    <n v="13.5"/>
    <s v="INR"/>
    <s v="India"/>
    <m/>
    <n v="3"/>
    <n v="-9.18"/>
    <s v="No Sales"/>
    <n v="399"/>
    <n v="148"/>
    <n v="126"/>
    <n v="0.3132832080200501"/>
  </r>
  <r>
    <d v="2026-09-15T00:00:00"/>
    <x v="8"/>
    <s v="Body &amp; Hair"/>
    <s v="Enabled"/>
    <s v="AG | Anti Dandruff Shampoo"/>
    <s v="Sponsored Products"/>
    <s v="dandruff shampoo"/>
    <x v="3"/>
    <x v="21"/>
    <s v="SKN-022"/>
    <x v="2"/>
    <n v="767"/>
    <n v="2"/>
    <n v="0.002607561929595828"/>
    <n v="9.470000000000001"/>
    <n v="18.94"/>
    <n v="0"/>
    <n v="0"/>
    <n v="0"/>
    <s v=""/>
    <n v="0"/>
    <n v="0"/>
    <n v="11.5"/>
    <s v="INR"/>
    <s v="India"/>
    <m/>
    <n v="3"/>
    <n v="-18.94"/>
    <s v="No Sales"/>
    <n v="429"/>
    <n v="159"/>
    <n v="139"/>
    <n v="0.3053613053613053"/>
  </r>
  <r>
    <d v="2026-09-15T00:00:00"/>
    <x v="8"/>
    <s v="Body &amp; Hair"/>
    <s v="Enabled"/>
    <s v="AG | Anti Dandruff Shampoo"/>
    <s v="Sponsored Products"/>
    <s v="dandruff shampoo"/>
    <x v="3"/>
    <x v="303"/>
    <s v="SKN-022"/>
    <x v="0"/>
    <n v="238"/>
    <n v="2"/>
    <n v="0.008403361344537815"/>
    <n v="13.48"/>
    <n v="26.96"/>
    <n v="0"/>
    <n v="0"/>
    <n v="0"/>
    <s v=""/>
    <n v="0"/>
    <n v="0"/>
    <n v="14.5"/>
    <s v="INR"/>
    <s v="India"/>
    <m/>
    <n v="3"/>
    <n v="-26.96"/>
    <s v="No Sales"/>
    <n v="429"/>
    <n v="159"/>
    <n v="139"/>
    <n v="0.3053613053613053"/>
  </r>
  <r>
    <d v="2026-09-15T00:00:00"/>
    <x v="8"/>
    <s v="Body &amp; Hair"/>
    <s v="Enabled"/>
    <s v="AG | Anti Dandruff Shampoo"/>
    <s v="Sponsored Products"/>
    <s v="dandruff shampoo"/>
    <x v="3"/>
    <x v="184"/>
    <s v="SKN-022"/>
    <x v="0"/>
    <n v="523"/>
    <n v="3"/>
    <n v="0.005736137667304016"/>
    <n v="10.5"/>
    <n v="31.5"/>
    <n v="0"/>
    <n v="0"/>
    <n v="0"/>
    <s v=""/>
    <n v="0"/>
    <n v="0"/>
    <n v="10.5"/>
    <s v="INR"/>
    <s v="India"/>
    <m/>
    <n v="3"/>
    <n v="-31.5"/>
    <s v="No Sales"/>
    <n v="429"/>
    <n v="159"/>
    <n v="139"/>
    <n v="0.3053613053613053"/>
  </r>
  <r>
    <d v="2026-09-15T00:00:00"/>
    <x v="8"/>
    <s v="Body &amp; Hair"/>
    <s v="Enabled"/>
    <s v="AG | Hair Serum"/>
    <s v="Sponsored Products"/>
    <s v="hair serum"/>
    <x v="3"/>
    <x v="62"/>
    <s v="SKN-023"/>
    <x v="0"/>
    <n v="299"/>
    <n v="7"/>
    <n v="0.02341137123745819"/>
    <n v="9.92"/>
    <n v="69.44"/>
    <n v="0"/>
    <n v="0"/>
    <n v="0"/>
    <s v=""/>
    <n v="0"/>
    <n v="0"/>
    <n v="12"/>
    <s v="INR"/>
    <s v="India"/>
    <m/>
    <n v="3"/>
    <n v="-69.44"/>
    <s v="No Sales"/>
    <n v="549"/>
    <n v="198"/>
    <n v="139"/>
    <n v="0.3861566484517304"/>
  </r>
  <r>
    <d v="2026-09-15T00:00:00"/>
    <x v="8"/>
    <s v="Body &amp; Hair"/>
    <s v="Enabled"/>
    <s v="AG | Hair Serum"/>
    <s v="Sponsored Products"/>
    <s v="hair serum for frizzy hair"/>
    <x v="3"/>
    <x v="395"/>
    <s v="SKN-023"/>
    <x v="0"/>
    <n v="724"/>
    <n v="12"/>
    <n v="0.01657458563535912"/>
    <n v="12.57"/>
    <n v="150.84"/>
    <n v="549"/>
    <n v="1"/>
    <n v="1"/>
    <n v="0.2747540983606557"/>
    <n v="3.639618138424821"/>
    <n v="0.08333333333333333"/>
    <n v="15"/>
    <s v="INR"/>
    <s v="India"/>
    <m/>
    <n v="3"/>
    <n v="61.16"/>
    <s v="Profitable"/>
    <n v="549"/>
    <n v="198"/>
    <n v="139"/>
    <n v="0.3861566484517304"/>
  </r>
  <r>
    <d v="2026-09-15T00:00:00"/>
    <x v="8"/>
    <s v="Body &amp; Hair"/>
    <s v="Enabled"/>
    <s v="AG | Hair Serum"/>
    <s v="Sponsored Products"/>
    <s v="hair serum"/>
    <x v="3"/>
    <x v="262"/>
    <s v="SKN-023"/>
    <x v="2"/>
    <n v="1292"/>
    <n v="5"/>
    <n v="0.003869969040247678"/>
    <n v="10.39"/>
    <n v="51.95"/>
    <n v="0"/>
    <n v="0"/>
    <n v="0"/>
    <s v=""/>
    <n v="0"/>
    <n v="0"/>
    <n v="12.5"/>
    <s v="INR"/>
    <s v="India"/>
    <m/>
    <n v="3"/>
    <n v="-51.95"/>
    <s v="No Sales"/>
    <n v="549"/>
    <n v="198"/>
    <n v="139"/>
    <n v="0.3861566484517304"/>
  </r>
  <r>
    <d v="2026-09-15T00:00:00"/>
    <x v="9"/>
    <s v="Body &amp; Hair"/>
    <s v="Enabled"/>
    <s v="AG | Body Lotion"/>
    <s v="Sponsored Products"/>
    <s v="shea body lotion pack of 2"/>
    <x v="2"/>
    <x v="329"/>
    <s v="SKN-017"/>
    <x v="2"/>
    <n v="417"/>
    <n v="0"/>
    <n v="0"/>
    <s v=""/>
    <n v="0"/>
    <n v="0"/>
    <n v="0"/>
    <n v="0"/>
    <s v=""/>
    <s v=""/>
    <s v=""/>
    <n v="12.5"/>
    <s v="INR"/>
    <s v="India"/>
    <m/>
    <n v="3"/>
    <n v="0"/>
    <s v="No Spend"/>
    <n v="449"/>
    <n v="166"/>
    <n v="140"/>
    <n v="0.3184855233853007"/>
  </r>
  <r>
    <d v="2026-09-15T00:00:00"/>
    <x v="9"/>
    <s v="Body &amp; Hair"/>
    <s v="Enabled"/>
    <s v="AG | Body Wash"/>
    <s v="Sponsored Products"/>
    <s v="body wash"/>
    <x v="2"/>
    <x v="15"/>
    <s v="SKN-018"/>
    <x v="2"/>
    <n v="2267"/>
    <n v="17"/>
    <n v="0.007498897220996913"/>
    <n v="6.33"/>
    <n v="107.61"/>
    <n v="0"/>
    <n v="0"/>
    <n v="0"/>
    <s v=""/>
    <n v="0"/>
    <n v="0"/>
    <n v="8.5"/>
    <s v="INR"/>
    <s v="India"/>
    <m/>
    <n v="3"/>
    <n v="-107.61"/>
    <s v="No Sales"/>
    <n v="349"/>
    <n v="133"/>
    <n v="121"/>
    <n v="0.2722063037249284"/>
  </r>
  <r>
    <d v="2026-09-15T00:00:00"/>
    <x v="9"/>
    <s v="Body &amp; Hair"/>
    <s v="Enabled"/>
    <s v="AG | Body Wash"/>
    <s v="Sponsored Products"/>
    <s v="body wash fragrance free"/>
    <x v="2"/>
    <x v="63"/>
    <s v="SKN-018"/>
    <x v="1"/>
    <n v="394"/>
    <n v="2"/>
    <n v="0.005076142131979695"/>
    <n v="6.05"/>
    <n v="12.1"/>
    <n v="0"/>
    <n v="0"/>
    <n v="0"/>
    <s v=""/>
    <n v="0"/>
    <n v="0"/>
    <n v="9"/>
    <s v="INR"/>
    <s v="India"/>
    <m/>
    <n v="3"/>
    <n v="-12.1"/>
    <s v="No Sales"/>
    <n v="349"/>
    <n v="133"/>
    <n v="121"/>
    <n v="0.2722063037249284"/>
  </r>
  <r>
    <d v="2026-09-15T00:00:00"/>
    <x v="9"/>
    <s v="Body &amp; Hair"/>
    <s v="Enabled"/>
    <s v="AG | Body Wash"/>
    <s v="Sponsored Products"/>
    <s v="shower gel"/>
    <x v="2"/>
    <x v="64"/>
    <s v="SKN-018"/>
    <x v="0"/>
    <n v="371"/>
    <n v="7"/>
    <n v="0.01886792452830189"/>
    <n v="10.7"/>
    <n v="74.90000000000001"/>
    <n v="0"/>
    <n v="0"/>
    <n v="0"/>
    <s v=""/>
    <n v="0"/>
    <n v="0"/>
    <n v="13"/>
    <s v="INR"/>
    <s v="India"/>
    <m/>
    <n v="3"/>
    <n v="-74.90000000000001"/>
    <s v="No Sales"/>
    <n v="349"/>
    <n v="133"/>
    <n v="121"/>
    <n v="0.2722063037249284"/>
  </r>
  <r>
    <d v="2026-09-15T00:00:00"/>
    <x v="9"/>
    <s v="Body &amp; Hair"/>
    <s v="Enabled"/>
    <s v="AG | Foot Cream"/>
    <s v="Sponsored Products"/>
    <s v="cracked heel cream"/>
    <x v="2"/>
    <x v="65"/>
    <s v="SKN-019"/>
    <x v="1"/>
    <n v="4727"/>
    <n v="24"/>
    <n v="0.005077215993230379"/>
    <n v="5.44"/>
    <n v="130.56"/>
    <n v="1495"/>
    <n v="5"/>
    <n v="5"/>
    <n v="0.08733110367892977"/>
    <n v="11.45067401960784"/>
    <n v="0.2083333333333333"/>
    <n v="8"/>
    <s v="INR"/>
    <s v="India"/>
    <m/>
    <n v="3"/>
    <n v="274.44"/>
    <s v="Profitable"/>
    <n v="299"/>
    <n v="111"/>
    <n v="107"/>
    <n v="0.2709030100334448"/>
  </r>
  <r>
    <d v="2026-09-15T00:00:00"/>
    <x v="9"/>
    <s v="Body &amp; Hair"/>
    <s v="Enabled"/>
    <s v="AG | Hand Cream"/>
    <s v="Sponsored Products"/>
    <s v="hand cream"/>
    <x v="2"/>
    <x v="67"/>
    <s v="SKN-020"/>
    <x v="0"/>
    <n v="368"/>
    <n v="4"/>
    <n v="0.0108695652173913"/>
    <n v="8.42"/>
    <n v="33.68"/>
    <n v="0"/>
    <n v="0"/>
    <n v="0"/>
    <s v=""/>
    <n v="0"/>
    <n v="0"/>
    <n v="9.5"/>
    <s v="INR"/>
    <s v="India"/>
    <m/>
    <n v="3"/>
    <n v="-33.68"/>
    <s v="No Sales"/>
    <n v="249"/>
    <n v="95"/>
    <n v="92"/>
    <n v="0.248995983935743"/>
  </r>
  <r>
    <d v="2026-09-15T00:00:00"/>
    <x v="9"/>
    <s v="Body &amp; Hair"/>
    <s v="Enabled"/>
    <s v="AG | Hand Cream"/>
    <s v="Sponsored Products"/>
    <s v="ayurvedic moisturizing hand cream"/>
    <x v="2"/>
    <x v="70"/>
    <s v="SKN-020"/>
    <x v="1"/>
    <n v="1162"/>
    <n v="6"/>
    <n v="0.005163511187607574"/>
    <n v="6.56"/>
    <n v="39.36"/>
    <n v="249"/>
    <n v="1"/>
    <n v="1"/>
    <n v="0.1580722891566265"/>
    <n v="6.326219512195122"/>
    <n v="0.1666666666666667"/>
    <n v="9"/>
    <s v="INR"/>
    <s v="India"/>
    <m/>
    <n v="3"/>
    <n v="22.64"/>
    <s v="Profitable"/>
    <n v="249"/>
    <n v="95"/>
    <n v="92"/>
    <n v="0.248995983935743"/>
  </r>
  <r>
    <d v="2026-09-15T00:00:00"/>
    <x v="9"/>
    <s v="Body &amp; Hair"/>
    <s v="Enabled"/>
    <s v="AG | Hand Cream"/>
    <s v="Sponsored Products"/>
    <s v="hand cream for dry hands"/>
    <x v="2"/>
    <x v="192"/>
    <s v="SKN-020"/>
    <x v="1"/>
    <n v="872"/>
    <n v="8"/>
    <n v="0.009174311926605505"/>
    <n v="4.65"/>
    <n v="37.2"/>
    <n v="249"/>
    <n v="1"/>
    <n v="1"/>
    <n v="0.1493975903614458"/>
    <n v="6.693548387096774"/>
    <n v="0.125"/>
    <n v="7"/>
    <s v="INR"/>
    <s v="India"/>
    <m/>
    <n v="3"/>
    <n v="24.8"/>
    <s v="Profitable"/>
    <n v="249"/>
    <n v="95"/>
    <n v="92"/>
    <n v="0.248995983935743"/>
  </r>
  <r>
    <d v="2026-09-15T00:00:00"/>
    <x v="9"/>
    <s v="Body &amp; Hair"/>
    <s v="Enabled"/>
    <s v="AG | Hand Cream"/>
    <s v="Sponsored Products"/>
    <s v="hand cream for dry hands for women"/>
    <x v="2"/>
    <x v="279"/>
    <s v="SKN-020"/>
    <x v="0"/>
    <n v="224"/>
    <n v="2"/>
    <n v="0.008928571428571428"/>
    <n v="7.83"/>
    <n v="15.66"/>
    <n v="0"/>
    <n v="0"/>
    <n v="0"/>
    <s v=""/>
    <n v="0"/>
    <n v="0"/>
    <n v="8"/>
    <s v="INR"/>
    <s v="India"/>
    <m/>
    <n v="3"/>
    <n v="-15.66"/>
    <s v="No Sales"/>
    <n v="249"/>
    <n v="95"/>
    <n v="92"/>
    <n v="0.248995983935743"/>
  </r>
  <r>
    <d v="2026-09-15T00:00:00"/>
    <x v="9"/>
    <s v="Body &amp; Hair"/>
    <s v="Enabled"/>
    <s v="AG | Hand Cream"/>
    <s v="Sponsored Products"/>
    <s v="moisturizing hand cream pack of 2"/>
    <x v="2"/>
    <x v="191"/>
    <s v="SKN-020"/>
    <x v="2"/>
    <n v="630"/>
    <n v="2"/>
    <n v="0.003174603174603175"/>
    <n v="6.91"/>
    <n v="13.82"/>
    <n v="0"/>
    <n v="0"/>
    <n v="0"/>
    <s v=""/>
    <n v="0"/>
    <n v="0"/>
    <n v="8.5"/>
    <s v="INR"/>
    <s v="India"/>
    <m/>
    <n v="3"/>
    <n v="-13.82"/>
    <s v="No Sales"/>
    <n v="249"/>
    <n v="95"/>
    <n v="92"/>
    <n v="0.248995983935743"/>
  </r>
  <r>
    <d v="2026-09-15T00:00:00"/>
    <x v="9"/>
    <s v="Body &amp; Hair"/>
    <s v="Enabled"/>
    <s v="AG | Hand Cream"/>
    <s v="Sponsored Products"/>
    <s v="moisturizing hand cream"/>
    <x v="2"/>
    <x v="68"/>
    <s v="SKN-020"/>
    <x v="1"/>
    <n v="388"/>
    <n v="4"/>
    <n v="0.01030927835051546"/>
    <n v="4.06"/>
    <n v="16.24"/>
    <n v="0"/>
    <n v="0"/>
    <n v="0"/>
    <s v=""/>
    <n v="0"/>
    <n v="0"/>
    <n v="6"/>
    <s v="INR"/>
    <s v="India"/>
    <m/>
    <n v="3"/>
    <n v="-16.24"/>
    <s v="No Sales"/>
    <n v="249"/>
    <n v="95"/>
    <n v="92"/>
    <n v="0.248995983935743"/>
  </r>
  <r>
    <d v="2026-09-15T00:00:00"/>
    <x v="9"/>
    <s v="Body &amp; Hair"/>
    <s v="Enabled"/>
    <s v="AG | Hand Cream"/>
    <s v="Sponsored Products"/>
    <s v="hand cream for dry hands for men and women"/>
    <x v="2"/>
    <x v="356"/>
    <s v="SKN-020"/>
    <x v="2"/>
    <n v="772"/>
    <n v="4"/>
    <n v="0.005181347150259068"/>
    <n v="3.51"/>
    <n v="14.04"/>
    <n v="0"/>
    <n v="0"/>
    <n v="0"/>
    <s v=""/>
    <n v="0"/>
    <n v="0"/>
    <n v="6"/>
    <s v="INR"/>
    <s v="India"/>
    <m/>
    <n v="3"/>
    <n v="-14.04"/>
    <s v="No Sales"/>
    <n v="249"/>
    <n v="95"/>
    <n v="92"/>
    <n v="0.248995983935743"/>
  </r>
  <r>
    <d v="2026-09-15T00:00:00"/>
    <x v="9"/>
    <s v="Body &amp; Hair"/>
    <s v="Enabled"/>
    <s v="AG | Hand Cream"/>
    <s v="Sponsored Products"/>
    <s v="hand cream for dry hands non sticky"/>
    <x v="2"/>
    <x v="69"/>
    <s v="SKN-020"/>
    <x v="2"/>
    <n v="334"/>
    <n v="4"/>
    <n v="0.01197604790419162"/>
    <n v="5.31"/>
    <n v="21.24"/>
    <n v="0"/>
    <n v="0"/>
    <n v="0"/>
    <s v=""/>
    <n v="0"/>
    <n v="0"/>
    <n v="6.5"/>
    <s v="INR"/>
    <s v="India"/>
    <m/>
    <n v="3"/>
    <n v="-21.24"/>
    <s v="No Sales"/>
    <n v="249"/>
    <n v="95"/>
    <n v="92"/>
    <n v="0.248995983935743"/>
  </r>
  <r>
    <d v="2026-09-15T00:00:00"/>
    <x v="10"/>
    <s v="Face Care"/>
    <s v="Enabled"/>
    <s v="AG | Vitamin C Serum"/>
    <s v="Sponsored Products"/>
    <s v="asin=b02q7x86or"/>
    <x v="4"/>
    <x v="248"/>
    <s v="SKN-001"/>
    <x v="1"/>
    <n v="511"/>
    <n v="2"/>
    <n v="0.003913894324853229"/>
    <n v="8.59"/>
    <n v="17.18"/>
    <n v="0"/>
    <n v="0"/>
    <n v="0"/>
    <s v=""/>
    <n v="0"/>
    <n v="0"/>
    <n v="12.5"/>
    <s v="INR"/>
    <s v="India"/>
    <m/>
    <n v="3"/>
    <n v="-17.18"/>
    <s v="No Sales"/>
    <n v="599"/>
    <n v="216"/>
    <n v="144"/>
    <n v="0.3989983305509182"/>
  </r>
  <r>
    <d v="2026-09-15T00:00:00"/>
    <x v="10"/>
    <s v="Face Care"/>
    <s v="Enabled"/>
    <s v="AG | Vitamin C Serum"/>
    <s v="Sponsored Products"/>
    <s v="asin=b0uy3hj2k9"/>
    <x v="4"/>
    <x v="71"/>
    <s v="SKN-001"/>
    <x v="1"/>
    <n v="357"/>
    <n v="2"/>
    <n v="0.005602240896358543"/>
    <n v="7.65"/>
    <n v="15.3"/>
    <n v="0"/>
    <n v="0"/>
    <n v="0"/>
    <s v=""/>
    <n v="0"/>
    <n v="0"/>
    <n v="15"/>
    <s v="INR"/>
    <s v="India"/>
    <m/>
    <n v="3"/>
    <n v="-15.3"/>
    <s v="No Sales"/>
    <n v="599"/>
    <n v="216"/>
    <n v="144"/>
    <n v="0.3989983305509182"/>
  </r>
  <r>
    <d v="2026-09-15T00:00:00"/>
    <x v="10"/>
    <s v="Face Care"/>
    <s v="Enabled"/>
    <s v="AG | Vitamin C Serum"/>
    <s v="Sponsored Products"/>
    <s v="asin=b0vjgkof8u"/>
    <x v="4"/>
    <x v="409"/>
    <s v="SKN-001"/>
    <x v="1"/>
    <n v="253"/>
    <n v="2"/>
    <n v="0.007905138339920948"/>
    <n v="7.09"/>
    <n v="14.18"/>
    <n v="0"/>
    <n v="0"/>
    <n v="0"/>
    <s v=""/>
    <n v="0"/>
    <n v="0"/>
    <n v="11.5"/>
    <s v="INR"/>
    <s v="India"/>
    <m/>
    <n v="3"/>
    <n v="-14.18"/>
    <s v="No Sales"/>
    <n v="599"/>
    <n v="216"/>
    <n v="144"/>
    <n v="0.3989983305509182"/>
  </r>
  <r>
    <d v="2026-09-15T00:00:00"/>
    <x v="10"/>
    <s v="Face Care"/>
    <s v="Enabled"/>
    <s v="AG | Vitamin C Serum"/>
    <s v="Sponsored Products"/>
    <s v="asin=b0xanrgqoz"/>
    <x v="4"/>
    <x v="72"/>
    <s v="SKN-001"/>
    <x v="1"/>
    <n v="291"/>
    <n v="2"/>
    <n v="0.006872852233676976"/>
    <n v="7.69"/>
    <n v="15.38"/>
    <n v="0"/>
    <n v="0"/>
    <n v="0"/>
    <s v=""/>
    <n v="0"/>
    <n v="0"/>
    <n v="12"/>
    <s v="INR"/>
    <s v="India"/>
    <m/>
    <n v="3"/>
    <n v="-15.38"/>
    <s v="No Sales"/>
    <n v="599"/>
    <n v="216"/>
    <n v="144"/>
    <n v="0.3989983305509182"/>
  </r>
  <r>
    <d v="2026-09-15T00:00:00"/>
    <x v="10"/>
    <s v="Face Care"/>
    <s v="Enabled"/>
    <s v="AG | Sunscreen Spf 50"/>
    <s v="Sponsored Products"/>
    <s v="asin=b0adk5zl0c"/>
    <x v="4"/>
    <x v="464"/>
    <s v="SKN-006"/>
    <x v="1"/>
    <n v="361"/>
    <n v="1"/>
    <n v="0.002770083102493075"/>
    <n v="5.79"/>
    <n v="5.79"/>
    <n v="0"/>
    <n v="0"/>
    <n v="0"/>
    <s v=""/>
    <n v="0"/>
    <n v="0"/>
    <n v="8.5"/>
    <s v="INR"/>
    <s v="India"/>
    <m/>
    <n v="3"/>
    <n v="-5.79"/>
    <s v="No Sales"/>
    <n v="449"/>
    <n v="162"/>
    <n v="130"/>
    <n v="0.3496659242761693"/>
  </r>
  <r>
    <d v="2026-09-15T00:00:00"/>
    <x v="10"/>
    <s v="Face Care"/>
    <s v="Enabled"/>
    <s v="AG | Sunscreen Spf 50"/>
    <s v="Sponsored Products"/>
    <s v="asin=b0s40ccjfn"/>
    <x v="4"/>
    <x v="76"/>
    <s v="SKN-006"/>
    <x v="1"/>
    <n v="689"/>
    <n v="2"/>
    <n v="0.002902757619738752"/>
    <n v="5.06"/>
    <n v="10.12"/>
    <n v="0"/>
    <n v="0"/>
    <n v="0"/>
    <s v=""/>
    <n v="0"/>
    <n v="0"/>
    <n v="9.5"/>
    <s v="INR"/>
    <s v="India"/>
    <m/>
    <n v="3"/>
    <n v="-10.12"/>
    <s v="No Sales"/>
    <n v="449"/>
    <n v="162"/>
    <n v="130"/>
    <n v="0.3496659242761693"/>
  </r>
  <r>
    <d v="2026-09-15T00:00:00"/>
    <x v="10"/>
    <s v="Face Care"/>
    <s v="Enabled"/>
    <s v="AG | Sunscreen Spf 50"/>
    <s v="Sponsored Products"/>
    <s v="asin=b0ohusr4i6"/>
    <x v="4"/>
    <x v="410"/>
    <s v="SKN-006"/>
    <x v="1"/>
    <n v="1070"/>
    <n v="7"/>
    <n v="0.006542056074766356"/>
    <n v="8.540000000000001"/>
    <n v="59.78"/>
    <n v="0"/>
    <n v="0"/>
    <n v="0"/>
    <s v=""/>
    <n v="0"/>
    <n v="0"/>
    <n v="12"/>
    <s v="INR"/>
    <s v="India"/>
    <m/>
    <n v="3"/>
    <n v="-59.78"/>
    <s v="No Sales"/>
    <n v="449"/>
    <n v="162"/>
    <n v="130"/>
    <n v="0.3496659242761693"/>
  </r>
  <r>
    <d v="2026-09-15T00:00:00"/>
    <x v="10"/>
    <s v="Face Care"/>
    <s v="Enabled"/>
    <s v="AG | Sunscreen Spf 50"/>
    <s v="Sponsored Products"/>
    <s v="asin=b0kz0mqav8"/>
    <x v="4"/>
    <x v="75"/>
    <s v="SKN-006"/>
    <x v="1"/>
    <n v="1199"/>
    <n v="10"/>
    <n v="0.008340283569641367"/>
    <n v="4.56"/>
    <n v="45.6"/>
    <n v="0"/>
    <n v="0"/>
    <n v="0"/>
    <s v=""/>
    <n v="0"/>
    <n v="0"/>
    <n v="7.5"/>
    <s v="INR"/>
    <s v="India"/>
    <m/>
    <n v="3"/>
    <n v="-45.6"/>
    <s v="No Sales"/>
    <n v="449"/>
    <n v="162"/>
    <n v="130"/>
    <n v="0.3496659242761693"/>
  </r>
  <r>
    <d v="2026-09-15T00:00:00"/>
    <x v="10"/>
    <s v="Face Care"/>
    <s v="Enabled"/>
    <s v="AG | Face Wash"/>
    <s v="Sponsored Products"/>
    <s v="asin=b0g26g1i7r"/>
    <x v="4"/>
    <x v="77"/>
    <s v="SKN-008"/>
    <x v="2"/>
    <n v="1642"/>
    <n v="5"/>
    <n v="0.003045066991473812"/>
    <n v="4.24"/>
    <n v="21.2"/>
    <n v="0"/>
    <n v="0"/>
    <n v="0"/>
    <s v=""/>
    <n v="0"/>
    <n v="0"/>
    <n v="5.5"/>
    <s v="INR"/>
    <s v="India"/>
    <m/>
    <n v="3"/>
    <n v="-21.2"/>
    <s v="No Sales"/>
    <n v="299"/>
    <n v="114"/>
    <n v="107"/>
    <n v="0.2608695652173913"/>
  </r>
  <r>
    <d v="2026-09-15T00:00:00"/>
    <x v="11"/>
    <s v="Face Care"/>
    <s v="Enabled"/>
    <s v="AG | Under Eye Cream"/>
    <s v="Sponsored Products"/>
    <s v="under eye cream"/>
    <x v="2"/>
    <x v="84"/>
    <s v="SKN-011"/>
    <x v="0"/>
    <n v="844"/>
    <n v="5"/>
    <n v="0.005924170616113744"/>
    <n v="11.5"/>
    <n v="57.5"/>
    <n v="499"/>
    <n v="1"/>
    <n v="1"/>
    <n v="0.1152304609218437"/>
    <n v="8.678260869565218"/>
    <n v="0.2"/>
    <n v="11.5"/>
    <s v="INR"/>
    <s v="India"/>
    <m/>
    <n v="3"/>
    <n v="136.5"/>
    <s v="Profitable"/>
    <n v="499"/>
    <n v="180"/>
    <n v="125"/>
    <n v="0.3887775551102204"/>
  </r>
  <r>
    <d v="2026-09-15T00:00:00"/>
    <x v="11"/>
    <s v="Face Care"/>
    <s v="Enabled"/>
    <s v="AG | Under Eye Cream"/>
    <s v="Sponsored Products"/>
    <s v="eye cream"/>
    <x v="2"/>
    <x v="282"/>
    <s v="SKN-011"/>
    <x v="0"/>
    <n v="1029"/>
    <n v="9"/>
    <n v="0.008746355685131196"/>
    <n v="19.5"/>
    <n v="175.5"/>
    <n v="998"/>
    <n v="2"/>
    <n v="2"/>
    <n v="0.1758517034068136"/>
    <n v="5.686609686609686"/>
    <n v="0.2222222222222222"/>
    <n v="19.5"/>
    <s v="INR"/>
    <s v="India"/>
    <m/>
    <n v="3"/>
    <n v="212.5"/>
    <s v="Profitable"/>
    <n v="499"/>
    <n v="180"/>
    <n v="125"/>
    <n v="0.3887775551102204"/>
  </r>
  <r>
    <d v="2026-09-15T00:00:00"/>
    <x v="11"/>
    <s v="Face Care"/>
    <s v="Enabled"/>
    <s v="AG | Under Eye Cream"/>
    <s v="Sponsored Products"/>
    <s v="dark circles cream for beginners"/>
    <x v="2"/>
    <x v="143"/>
    <s v="SKN-011"/>
    <x v="0"/>
    <n v="240"/>
    <n v="7"/>
    <n v="0.02916666666666667"/>
    <n v="12.42"/>
    <n v="86.94"/>
    <n v="0"/>
    <n v="0"/>
    <n v="0"/>
    <s v=""/>
    <n v="0"/>
    <n v="0"/>
    <n v="15"/>
    <s v="INR"/>
    <s v="India"/>
    <m/>
    <n v="3"/>
    <n v="-86.94"/>
    <s v="No Sales"/>
    <n v="499"/>
    <n v="180"/>
    <n v="125"/>
    <n v="0.3887775551102204"/>
  </r>
  <r>
    <d v="2026-09-15T00:00:00"/>
    <x v="11"/>
    <s v="Face Care"/>
    <s v="Enabled"/>
    <s v="AG | Lip Sleeping Mask"/>
    <s v="Sponsored Products"/>
    <s v="lip mask for pink lips"/>
    <x v="2"/>
    <x v="195"/>
    <s v="SKN-016"/>
    <x v="2"/>
    <n v="340"/>
    <n v="6"/>
    <n v="0.01764705882352941"/>
    <n v="9.15"/>
    <n v="54.9"/>
    <n v="0"/>
    <n v="0"/>
    <n v="0"/>
    <s v=""/>
    <n v="0"/>
    <n v="0"/>
    <n v="11.5"/>
    <s v="INR"/>
    <s v="India"/>
    <m/>
    <n v="3"/>
    <n v="-54.9"/>
    <s v="No Sales"/>
    <n v="299"/>
    <n v="114"/>
    <n v="97"/>
    <n v="0.294314381270903"/>
  </r>
  <r>
    <d v="2026-09-15T00:00:00"/>
    <x v="11"/>
    <s v="Face Care"/>
    <s v="Enabled"/>
    <s v="AG | Lip Sleeping Mask"/>
    <s v="Sponsored Products"/>
    <s v="lip mask overnight for women"/>
    <x v="2"/>
    <x v="149"/>
    <s v="SKN-016"/>
    <x v="0"/>
    <n v="119"/>
    <n v="0"/>
    <n v="0"/>
    <s v=""/>
    <n v="0"/>
    <n v="0"/>
    <n v="0"/>
    <n v="0"/>
    <s v=""/>
    <s v=""/>
    <s v=""/>
    <n v="12"/>
    <s v="INR"/>
    <s v="India"/>
    <m/>
    <n v="3"/>
    <n v="0"/>
    <s v="No Spend"/>
    <n v="299"/>
    <n v="114"/>
    <n v="97"/>
    <n v="0.294314381270903"/>
  </r>
  <r>
    <d v="2026-09-15T00:00:00"/>
    <x v="11"/>
    <s v="Face Care"/>
    <s v="Enabled"/>
    <s v="AG | Lip Sleeping Mask"/>
    <s v="Sponsored Products"/>
    <s v="lip sleeping mask for winter"/>
    <x v="2"/>
    <x v="87"/>
    <s v="SKN-016"/>
    <x v="1"/>
    <n v="602"/>
    <n v="5"/>
    <n v="0.008305647840531562"/>
    <n v="7.390000000000001"/>
    <n v="36.95"/>
    <n v="0"/>
    <n v="0"/>
    <n v="0"/>
    <s v=""/>
    <n v="0"/>
    <n v="0"/>
    <n v="10"/>
    <s v="INR"/>
    <s v="India"/>
    <m/>
    <n v="3"/>
    <n v="-36.95"/>
    <s v="No Sales"/>
    <n v="299"/>
    <n v="114"/>
    <n v="97"/>
    <n v="0.294314381270903"/>
  </r>
  <r>
    <d v="2026-09-15T00:00:00"/>
    <x v="11"/>
    <s v="Face Care"/>
    <s v="Enabled"/>
    <s v="AG | Lip Sleeping Mask"/>
    <s v="Sponsored Products"/>
    <s v="lip sleeping mask"/>
    <x v="2"/>
    <x v="86"/>
    <s v="SKN-016"/>
    <x v="0"/>
    <n v="656"/>
    <n v="10"/>
    <n v="0.01524390243902439"/>
    <n v="9.58"/>
    <n v="95.8"/>
    <n v="0"/>
    <n v="0"/>
    <n v="0"/>
    <s v=""/>
    <n v="0"/>
    <n v="0"/>
    <n v="10"/>
    <s v="INR"/>
    <s v="India"/>
    <m/>
    <n v="3"/>
    <n v="-95.8"/>
    <s v="No Sales"/>
    <n v="299"/>
    <n v="114"/>
    <n v="97"/>
    <n v="0.294314381270903"/>
  </r>
  <r>
    <d v="2026-09-15T00:00:00"/>
    <x v="2"/>
    <s v="Face Care"/>
    <s v="Paused"/>
    <s v="AG | Clay Face Mask"/>
    <s v="Sponsored Products"/>
    <s v="multani mitti face pack"/>
    <x v="1"/>
    <x v="378"/>
    <s v="SKN-012"/>
    <x v="1"/>
    <n v="442"/>
    <n v="4"/>
    <n v="0.009049773755656109"/>
    <n v="7.43"/>
    <n v="29.72"/>
    <n v="0"/>
    <n v="0"/>
    <n v="0"/>
    <s v=""/>
    <n v="0"/>
    <n v="0"/>
    <n v="10"/>
    <s v="INR"/>
    <s v="India"/>
    <m/>
    <n v="3"/>
    <n v="-29.72"/>
    <s v="No Sales"/>
    <n v="379"/>
    <n v="140"/>
    <n v="114"/>
    <n v="0.3298153034300791"/>
  </r>
  <r>
    <d v="2026-09-15T00:00:00"/>
    <x v="2"/>
    <s v="Face Care"/>
    <s v="Paused"/>
    <s v="AG | Clay Face Mask"/>
    <s v="Sponsored Products"/>
    <s v="multani mitti face pack"/>
    <x v="1"/>
    <x v="398"/>
    <s v="SKN-012"/>
    <x v="0"/>
    <n v="50"/>
    <n v="3"/>
    <n v="0.06"/>
    <n v="7.05"/>
    <n v="21.15"/>
    <n v="0"/>
    <n v="0"/>
    <n v="0"/>
    <s v=""/>
    <n v="0"/>
    <n v="0"/>
    <n v="8.5"/>
    <s v="INR"/>
    <s v="India"/>
    <m/>
    <n v="3"/>
    <n v="-21.15"/>
    <s v="No Sales"/>
    <n v="379"/>
    <n v="140"/>
    <n v="114"/>
    <n v="0.3298153034300791"/>
  </r>
  <r>
    <d v="2026-09-15T00:00:00"/>
    <x v="2"/>
    <s v="Face Care"/>
    <s v="Paused"/>
    <s v="AG | Clay Face Mask"/>
    <s v="Sponsored Products"/>
    <s v="multani mitti face pack"/>
    <x v="1"/>
    <x v="284"/>
    <s v="SKN-012"/>
    <x v="0"/>
    <n v="75"/>
    <n v="0"/>
    <n v="0"/>
    <s v=""/>
    <n v="0"/>
    <n v="0"/>
    <n v="0"/>
    <n v="0"/>
    <s v=""/>
    <s v=""/>
    <s v=""/>
    <n v="12"/>
    <s v="INR"/>
    <s v="India"/>
    <m/>
    <n v="3"/>
    <n v="0"/>
    <s v="No Spend"/>
    <n v="379"/>
    <n v="140"/>
    <n v="114"/>
    <n v="0.3298153034300791"/>
  </r>
  <r>
    <d v="2026-09-15T00:00:00"/>
    <x v="2"/>
    <s v="Face Care"/>
    <s v="Paused"/>
    <s v="AG | Clay Face Mask"/>
    <s v="Sponsored Products"/>
    <s v="multani mitti face pack"/>
    <x v="1"/>
    <x v="9"/>
    <s v="SKN-012"/>
    <x v="1"/>
    <n v="118"/>
    <n v="1"/>
    <n v="0.008474576271186441"/>
    <n v="4.14"/>
    <n v="4.14"/>
    <n v="0"/>
    <n v="0"/>
    <n v="0"/>
    <s v=""/>
    <n v="0"/>
    <n v="0"/>
    <n v="7.5"/>
    <s v="INR"/>
    <s v="India"/>
    <m/>
    <n v="3"/>
    <n v="-4.14"/>
    <s v="No Sales"/>
    <n v="379"/>
    <n v="140"/>
    <n v="114"/>
    <n v="0.3298153034300791"/>
  </r>
  <r>
    <d v="2026-09-15T00:00:00"/>
    <x v="2"/>
    <s v="Face Care"/>
    <s v="Paused"/>
    <s v="AG | Aloe Vera Gel"/>
    <s v="Sponsored Products"/>
    <s v="aloe vera gel for face"/>
    <x v="1"/>
    <x v="92"/>
    <s v="SKN-013"/>
    <x v="2"/>
    <n v="1637"/>
    <n v="9"/>
    <n v="0.005497861942577886"/>
    <n v="2.75"/>
    <n v="24.75"/>
    <n v="0"/>
    <n v="0"/>
    <n v="0"/>
    <s v=""/>
    <n v="0"/>
    <n v="0"/>
    <n v="5"/>
    <s v="INR"/>
    <s v="India"/>
    <m/>
    <n v="3"/>
    <n v="-24.75"/>
    <s v="No Sales"/>
    <n v="249"/>
    <n v="100"/>
    <n v="112"/>
    <n v="0.1485943775100401"/>
  </r>
  <r>
    <d v="2026-09-15T00:00:00"/>
    <x v="2"/>
    <s v="Face Care"/>
    <s v="Paused"/>
    <s v="AG | Aloe Vera Gel"/>
    <s v="Sponsored Products"/>
    <s v="aloe vera gel for face"/>
    <x v="1"/>
    <x v="465"/>
    <s v="SKN-013"/>
    <x v="0"/>
    <n v="408"/>
    <n v="7"/>
    <n v="0.01715686274509804"/>
    <n v="4.38"/>
    <n v="30.66"/>
    <n v="498"/>
    <n v="1"/>
    <n v="2"/>
    <n v="0.06156626506024097"/>
    <n v="16.2426614481409"/>
    <n v="0.1428571428571428"/>
    <n v="5.5"/>
    <s v="INR"/>
    <s v="India"/>
    <m/>
    <n v="3"/>
    <n v="43.34"/>
    <s v="Profitable"/>
    <n v="249"/>
    <n v="100"/>
    <n v="112"/>
    <n v="0.1485943775100401"/>
  </r>
  <r>
    <d v="2026-09-15T00:00:00"/>
    <x v="2"/>
    <s v="Face Care"/>
    <s v="Paused"/>
    <s v="AG | Aloe Vera Gel"/>
    <s v="Sponsored Products"/>
    <s v="aloe vera gel for face"/>
    <x v="1"/>
    <x v="41"/>
    <s v="SKN-013"/>
    <x v="0"/>
    <n v="193"/>
    <n v="3"/>
    <n v="0.0155440414507772"/>
    <n v="5.54"/>
    <n v="16.62"/>
    <n v="0"/>
    <n v="0"/>
    <n v="0"/>
    <s v=""/>
    <n v="0"/>
    <n v="0"/>
    <n v="6"/>
    <s v="INR"/>
    <s v="India"/>
    <m/>
    <n v="3"/>
    <n v="-16.62"/>
    <s v="No Sales"/>
    <n v="249"/>
    <n v="100"/>
    <n v="112"/>
    <n v="0.1485943775100401"/>
  </r>
  <r>
    <d v="2026-09-15T00:00:00"/>
    <x v="2"/>
    <s v="Face Care"/>
    <s v="Paused"/>
    <s v="AG | Aloe Vera Gel"/>
    <s v="Sponsored Products"/>
    <s v="aloe vera gel for face"/>
    <x v="1"/>
    <x v="445"/>
    <s v="SKN-013"/>
    <x v="0"/>
    <n v="304"/>
    <n v="4"/>
    <n v="0.0131578947368421"/>
    <n v="5.13"/>
    <n v="20.52"/>
    <n v="0"/>
    <n v="0"/>
    <n v="0"/>
    <s v=""/>
    <n v="0"/>
    <n v="0"/>
    <n v="5.5"/>
    <s v="INR"/>
    <s v="India"/>
    <m/>
    <n v="3"/>
    <n v="-20.52"/>
    <s v="No Sales"/>
    <n v="249"/>
    <n v="100"/>
    <n v="112"/>
    <n v="0.1485943775100401"/>
  </r>
  <r>
    <d v="2026-09-15T00:00:00"/>
    <x v="2"/>
    <s v="Face Care"/>
    <s v="Paused"/>
    <s v="AG | Aloe Vera Gel"/>
    <s v="Sponsored Products"/>
    <s v="aloe vera gel"/>
    <x v="1"/>
    <x v="466"/>
    <s v="SKN-013"/>
    <x v="0"/>
    <n v="54"/>
    <n v="1"/>
    <n v="0.01851851851851852"/>
    <n v="4.6"/>
    <n v="4.6"/>
    <n v="0"/>
    <n v="0"/>
    <n v="0"/>
    <s v=""/>
    <n v="0"/>
    <n v="0"/>
    <n v="5.5"/>
    <s v="INR"/>
    <s v="India"/>
    <m/>
    <n v="3"/>
    <n v="-4.6"/>
    <s v="No Sales"/>
    <n v="249"/>
    <n v="100"/>
    <n v="112"/>
    <n v="0.1485943775100401"/>
  </r>
  <r>
    <d v="2026-09-15T00:00:00"/>
    <x v="7"/>
    <s v="Brand"/>
    <s v="Enabled"/>
    <s v="AG | Vitamin C Serum"/>
    <s v="Sponsored Products"/>
    <s v="auralis face serum vitamin c"/>
    <x v="2"/>
    <x v="47"/>
    <s v="SKN-001"/>
    <x v="1"/>
    <n v="134"/>
    <n v="4"/>
    <n v="0.02985074626865672"/>
    <n v="4.63"/>
    <n v="18.52"/>
    <n v="0"/>
    <n v="0"/>
    <n v="0"/>
    <s v=""/>
    <n v="0"/>
    <n v="0"/>
    <n v="8"/>
    <s v="INR"/>
    <s v="India"/>
    <m/>
    <n v="3"/>
    <n v="-18.52"/>
    <s v="No Sales"/>
    <n v="599"/>
    <n v="216"/>
    <n v="144"/>
    <n v="0.3989983305509182"/>
  </r>
  <r>
    <d v="2026-09-15T00:00:00"/>
    <x v="7"/>
    <s v="Brand"/>
    <s v="Enabled"/>
    <s v="AG | Sunscreen Spf 50"/>
    <s v="Sponsored Products"/>
    <s v="auralis naturals"/>
    <x v="2"/>
    <x v="100"/>
    <s v="SKN-006"/>
    <x v="2"/>
    <n v="426"/>
    <n v="10"/>
    <n v="0.02347417840375587"/>
    <n v="5.75"/>
    <n v="57.5"/>
    <n v="0"/>
    <n v="0"/>
    <n v="0"/>
    <s v=""/>
    <n v="0"/>
    <n v="0"/>
    <n v="7.5"/>
    <s v="INR"/>
    <s v="India"/>
    <m/>
    <n v="3"/>
    <n v="-57.5"/>
    <s v="No Sales"/>
    <n v="449"/>
    <n v="162"/>
    <n v="130"/>
    <n v="0.3496659242761693"/>
  </r>
  <r>
    <d v="2026-09-15T00:00:00"/>
    <x v="7"/>
    <s v="Brand"/>
    <s v="Enabled"/>
    <s v="AG | Sunscreen Spf 50"/>
    <s v="Sponsored Products"/>
    <s v="auralis sunscreen spf 50"/>
    <x v="2"/>
    <x v="152"/>
    <s v="SKN-006"/>
    <x v="0"/>
    <n v="281"/>
    <n v="17"/>
    <n v="0.06049822064056939"/>
    <n v="5.5"/>
    <n v="93.5"/>
    <n v="1347"/>
    <n v="3"/>
    <n v="3"/>
    <n v="0.06941351150705272"/>
    <n v="14.40641711229947"/>
    <n v="0.1764705882352941"/>
    <n v="5.5"/>
    <s v="INR"/>
    <s v="India"/>
    <m/>
    <n v="3"/>
    <n v="377.5"/>
    <s v="Profitable"/>
    <n v="449"/>
    <n v="162"/>
    <n v="130"/>
    <n v="0.3496659242761693"/>
  </r>
  <r>
    <d v="2026-09-15T00:00:00"/>
    <x v="7"/>
    <s v="Brand"/>
    <s v="Enabled"/>
    <s v="AG | Sunscreen Spf 50"/>
    <s v="Sponsored Products"/>
    <s v="auralis sunscreen"/>
    <x v="2"/>
    <x v="98"/>
    <s v="SKN-006"/>
    <x v="1"/>
    <n v="243"/>
    <n v="4"/>
    <n v="0.01646090534979424"/>
    <n v="2.82"/>
    <n v="11.28"/>
    <n v="0"/>
    <n v="0"/>
    <n v="0"/>
    <s v=""/>
    <n v="0"/>
    <n v="0"/>
    <n v="5"/>
    <s v="INR"/>
    <s v="India"/>
    <m/>
    <n v="3"/>
    <n v="-11.28"/>
    <s v="No Sales"/>
    <n v="449"/>
    <n v="162"/>
    <n v="130"/>
    <n v="0.3496659242761693"/>
  </r>
  <r>
    <d v="2026-09-15T00:00:00"/>
    <x v="7"/>
    <s v="Brand"/>
    <s v="Enabled"/>
    <s v="AG | Kumkumadi Oil"/>
    <s v="Sponsored Products"/>
    <s v="auralis kumkumadi oil"/>
    <x v="2"/>
    <x v="340"/>
    <s v="SKN-024"/>
    <x v="0"/>
    <n v="212"/>
    <n v="4"/>
    <n v="0.01886792452830189"/>
    <n v="19.03"/>
    <n v="76.12"/>
    <n v="2598"/>
    <n v="1"/>
    <n v="2"/>
    <n v="0.02929946112394149"/>
    <n v="34.13032054650552"/>
    <n v="0.25"/>
    <n v="21.5"/>
    <s v="INR"/>
    <s v="India"/>
    <m/>
    <n v="3"/>
    <s v=""/>
    <s v="Cost missing"/>
    <s v=""/>
    <s v=""/>
    <s v=""/>
    <s v=""/>
  </r>
  <r>
    <d v="2026-09-15T00:00:00"/>
    <x v="7"/>
    <s v="Brand"/>
    <s v="Enabled"/>
    <s v="AG | Kumkumadi Oil"/>
    <s v="Sponsored Products"/>
    <s v="auralis naturals"/>
    <x v="2"/>
    <x v="100"/>
    <s v="SKN-024"/>
    <x v="2"/>
    <n v="170"/>
    <n v="2"/>
    <n v="0.01176470588235294"/>
    <n v="11.97"/>
    <n v="23.94"/>
    <n v="0"/>
    <n v="0"/>
    <n v="0"/>
    <s v=""/>
    <n v="0"/>
    <n v="0"/>
    <n v="15"/>
    <s v="INR"/>
    <s v="India"/>
    <s v="new creative"/>
    <n v="3"/>
    <s v=""/>
    <s v="Cost missing"/>
    <s v=""/>
    <s v=""/>
    <s v=""/>
    <s v=""/>
  </r>
  <r>
    <d v="2026-09-16T00:00:00"/>
    <x v="0"/>
    <s v="Face Care"/>
    <s v="Enabled"/>
    <s v="AG | Vitamin C Serum"/>
    <s v="Sponsored Products"/>
    <s v="close-match"/>
    <x v="0"/>
    <x v="23"/>
    <s v="SKN-001"/>
    <x v="1"/>
    <n v="652"/>
    <n v="3"/>
    <n v="0.004601226993865031"/>
    <n v="6.55"/>
    <n v="19.65"/>
    <n v="0"/>
    <n v="0"/>
    <n v="0"/>
    <s v=""/>
    <n v="0"/>
    <n v="0"/>
    <n v="11.5"/>
    <s v="INR"/>
    <s v="India"/>
    <m/>
    <n v="3"/>
    <n v="-19.65"/>
    <s v="No Sales"/>
    <n v="599"/>
    <n v="216"/>
    <n v="144"/>
    <n v="0.3989983305509182"/>
  </r>
  <r>
    <d v="2026-09-16T00:00:00"/>
    <x v="0"/>
    <s v="Face Care"/>
    <s v="Enabled"/>
    <s v="AG | Vitamin C Serum"/>
    <s v="Sponsored Products"/>
    <s v="loose-match"/>
    <x v="0"/>
    <x v="467"/>
    <s v="SKN-001"/>
    <x v="2"/>
    <n v="359"/>
    <n v="1"/>
    <n v="0.002785515320334262"/>
    <n v="10.67"/>
    <n v="10.67"/>
    <n v="0"/>
    <n v="0"/>
    <n v="0"/>
    <s v=""/>
    <n v="0"/>
    <n v="0"/>
    <n v="18.5"/>
    <s v="INR"/>
    <s v="India"/>
    <m/>
    <n v="3"/>
    <n v="-10.67"/>
    <s v="No Sales"/>
    <n v="599"/>
    <n v="216"/>
    <n v="144"/>
    <n v="0.3989983305509182"/>
  </r>
  <r>
    <d v="2026-09-16T00:00:00"/>
    <x v="0"/>
    <s v="Face Care"/>
    <s v="Enabled"/>
    <s v="AG | Vitamin C Serum"/>
    <s v="Sponsored Products"/>
    <s v="substitutes"/>
    <x v="0"/>
    <x v="223"/>
    <s v="SKN-001"/>
    <x v="2"/>
    <n v="1038"/>
    <n v="3"/>
    <n v="0.002890173410404624"/>
    <n v="10.45"/>
    <n v="31.35"/>
    <n v="0"/>
    <n v="0"/>
    <n v="0"/>
    <s v=""/>
    <n v="0"/>
    <n v="0"/>
    <n v="14.5"/>
    <s v="INR"/>
    <s v="India"/>
    <m/>
    <n v="3"/>
    <n v="-31.35"/>
    <s v="No Sales"/>
    <n v="599"/>
    <n v="216"/>
    <n v="144"/>
    <n v="0.3989983305509182"/>
  </r>
  <r>
    <d v="2026-09-16T00:00:00"/>
    <x v="0"/>
    <s v="Face Care"/>
    <s v="Enabled"/>
    <s v="AG | Niacinamide Serum"/>
    <s v="Sponsored Products"/>
    <s v="complements"/>
    <x v="0"/>
    <x v="172"/>
    <s v="SKN-002"/>
    <x v="2"/>
    <n v="539"/>
    <n v="1"/>
    <n v="0.001855287569573284"/>
    <n v="12.45"/>
    <n v="12.45"/>
    <n v="0"/>
    <n v="0"/>
    <n v="0"/>
    <s v=""/>
    <n v="0"/>
    <n v="0"/>
    <n v="16.5"/>
    <s v="INR"/>
    <s v="India"/>
    <m/>
    <n v="3"/>
    <n v="-12.45"/>
    <s v="No Sales"/>
    <n v="549"/>
    <n v="192"/>
    <n v="139"/>
    <n v="0.3970856102003643"/>
  </r>
  <r>
    <d v="2026-09-16T00:00:00"/>
    <x v="0"/>
    <s v="Face Care"/>
    <s v="Enabled"/>
    <s v="AG | Gel Moisturizer"/>
    <s v="Sponsored Products"/>
    <s v="close-match"/>
    <x v="0"/>
    <x v="6"/>
    <s v="SKN-005"/>
    <x v="2"/>
    <n v="2056"/>
    <n v="11"/>
    <n v="0.005350194552529183"/>
    <n v="8.029999999999999"/>
    <n v="88.33"/>
    <n v="0"/>
    <n v="0"/>
    <n v="0"/>
    <s v=""/>
    <n v="0"/>
    <n v="0"/>
    <n v="12"/>
    <s v="INR"/>
    <s v="India"/>
    <m/>
    <n v="3"/>
    <n v="-88.33"/>
    <s v="No Sales"/>
    <n v="399"/>
    <n v="148"/>
    <n v="126"/>
    <n v="0.3132832080200501"/>
  </r>
  <r>
    <d v="2026-09-16T00:00:00"/>
    <x v="0"/>
    <s v="Face Care"/>
    <s v="Enabled"/>
    <s v="AG | Sunscreen Spf 50"/>
    <s v="Sponsored Products"/>
    <s v="loose-match"/>
    <x v="0"/>
    <x v="209"/>
    <s v="SKN-006"/>
    <x v="2"/>
    <n v="838"/>
    <n v="6"/>
    <n v="0.007159904534606206"/>
    <n v="4.33"/>
    <n v="25.98"/>
    <n v="0"/>
    <n v="0"/>
    <n v="0"/>
    <s v=""/>
    <n v="0"/>
    <n v="0"/>
    <n v="8"/>
    <s v="INR"/>
    <s v="India"/>
    <m/>
    <n v="3"/>
    <n v="-25.98"/>
    <s v="No Sales"/>
    <n v="449"/>
    <n v="162"/>
    <n v="130"/>
    <n v="0.3496659242761693"/>
  </r>
  <r>
    <d v="2026-09-16T00:00:00"/>
    <x v="0"/>
    <s v="Face Care"/>
    <s v="Enabled"/>
    <s v="AG | Sunscreen Spf 50"/>
    <s v="Sponsored Products"/>
    <s v="close-match"/>
    <x v="0"/>
    <x v="255"/>
    <s v="SKN-006"/>
    <x v="0"/>
    <n v="168"/>
    <n v="2"/>
    <n v="0.0119047619047619"/>
    <n v="11.31"/>
    <n v="22.62"/>
    <n v="0"/>
    <n v="0"/>
    <n v="0"/>
    <s v=""/>
    <n v="0"/>
    <n v="0"/>
    <n v="12"/>
    <s v="INR"/>
    <s v="India"/>
    <m/>
    <n v="3"/>
    <n v="-22.62"/>
    <s v="No Sales"/>
    <n v="449"/>
    <n v="162"/>
    <n v="130"/>
    <n v="0.3496659242761693"/>
  </r>
  <r>
    <d v="2026-09-16T00:00:00"/>
    <x v="0"/>
    <s v="Face Care"/>
    <s v="Enabled"/>
    <s v="AG | Sunscreen Spf 50"/>
    <s v="Sponsored Products"/>
    <s v="close-match"/>
    <x v="0"/>
    <x v="210"/>
    <s v="SKN-006"/>
    <x v="0"/>
    <n v="164"/>
    <n v="4"/>
    <n v="0.02439024390243903"/>
    <n v="8.630000000000001"/>
    <n v="34.52"/>
    <n v="449"/>
    <n v="1"/>
    <n v="1"/>
    <n v="0.07688195991091315"/>
    <n v="13.00695249130938"/>
    <n v="0.25"/>
    <n v="9.5"/>
    <s v="INR"/>
    <s v="India"/>
    <m/>
    <n v="3"/>
    <n v="122.48"/>
    <s v="Profitable"/>
    <n v="449"/>
    <n v="162"/>
    <n v="130"/>
    <n v="0.3496659242761693"/>
  </r>
  <r>
    <d v="2026-09-16T00:00:00"/>
    <x v="0"/>
    <s v="Face Care"/>
    <s v="Enabled"/>
    <s v="AG | Face Wash"/>
    <s v="Sponsored Products"/>
    <s v="loose-match"/>
    <x v="0"/>
    <x v="296"/>
    <s v="SKN-008"/>
    <x v="2"/>
    <n v="219"/>
    <n v="1"/>
    <n v="0.0045662100456621"/>
    <n v="4.16"/>
    <n v="4.16"/>
    <n v="0"/>
    <n v="0"/>
    <n v="0"/>
    <s v=""/>
    <n v="0"/>
    <n v="0"/>
    <n v="6.5"/>
    <s v="INR"/>
    <s v="India"/>
    <m/>
    <n v="3"/>
    <n v="-4.16"/>
    <s v="No Sales"/>
    <n v="299"/>
    <n v="114"/>
    <n v="107"/>
    <n v="0.2608695652173913"/>
  </r>
  <r>
    <d v="2026-09-16T00:00:00"/>
    <x v="0"/>
    <s v="Face Care"/>
    <s v="Enabled"/>
    <s v="AG | Face Wash"/>
    <s v="Sponsored Products"/>
    <s v="close-match"/>
    <x v="0"/>
    <x v="343"/>
    <s v="SKN-008"/>
    <x v="2"/>
    <n v="378"/>
    <n v="7"/>
    <n v="0.01851851851851852"/>
    <n v="6.58"/>
    <n v="46.06"/>
    <n v="299"/>
    <n v="1"/>
    <n v="1"/>
    <n v="0.1540468227424749"/>
    <n v="6.491532783326096"/>
    <n v="0.1428571428571428"/>
    <n v="9"/>
    <s v="INR"/>
    <s v="India"/>
    <m/>
    <n v="3"/>
    <n v="31.94"/>
    <s v="Profitable"/>
    <n v="299"/>
    <n v="114"/>
    <n v="107"/>
    <n v="0.2608695652173913"/>
  </r>
  <r>
    <d v="2026-09-16T00:00:00"/>
    <x v="0"/>
    <s v="Face Care"/>
    <s v="Enabled"/>
    <s v="AG | Face Wash"/>
    <s v="Sponsored Products"/>
    <s v="loose-match"/>
    <x v="0"/>
    <x v="119"/>
    <s v="SKN-008"/>
    <x v="1"/>
    <n v="1335"/>
    <n v="6"/>
    <n v="0.004494382022471911"/>
    <n v="4.73"/>
    <n v="28.38"/>
    <n v="0"/>
    <n v="0"/>
    <n v="0"/>
    <s v=""/>
    <n v="0"/>
    <n v="0"/>
    <n v="6"/>
    <s v="INR"/>
    <s v="India"/>
    <m/>
    <n v="3"/>
    <n v="-28.38"/>
    <s v="No Sales"/>
    <n v="299"/>
    <n v="114"/>
    <n v="107"/>
    <n v="0.2608695652173913"/>
  </r>
  <r>
    <d v="2026-09-16T00:00:00"/>
    <x v="0"/>
    <s v="Face Care"/>
    <s v="Enabled"/>
    <s v="AG | Rose Water Toner"/>
    <s v="Sponsored Products"/>
    <s v="close-match"/>
    <x v="0"/>
    <x v="8"/>
    <s v="SKN-010"/>
    <x v="0"/>
    <n v="696"/>
    <n v="6"/>
    <n v="0.008620689655172414"/>
    <n v="7.84"/>
    <n v="47.04"/>
    <n v="0"/>
    <n v="0"/>
    <n v="0"/>
    <s v=""/>
    <n v="0"/>
    <n v="0"/>
    <n v="8"/>
    <s v="INR"/>
    <s v="India"/>
    <m/>
    <n v="3"/>
    <n v="-47.04"/>
    <s v="No Sales"/>
    <n v="249"/>
    <n v="100"/>
    <n v="102"/>
    <n v="0.1887550200803213"/>
  </r>
  <r>
    <d v="2026-09-16T00:00:00"/>
    <x v="0"/>
    <s v="Face Care"/>
    <s v="Enabled"/>
    <s v="AG | Rose Water Toner"/>
    <s v="Sponsored Products"/>
    <s v="close-match"/>
    <x v="0"/>
    <x v="162"/>
    <s v="SKN-010"/>
    <x v="2"/>
    <n v="1324"/>
    <n v="7"/>
    <n v="0.005287009063444109"/>
    <n v="4.180000000000001"/>
    <n v="29.26"/>
    <n v="0"/>
    <n v="0"/>
    <n v="0"/>
    <s v=""/>
    <n v="0"/>
    <n v="0"/>
    <n v="6"/>
    <s v="INR"/>
    <s v="India"/>
    <m/>
    <n v="3"/>
    <n v="-29.26"/>
    <s v="No Sales"/>
    <n v="249"/>
    <n v="100"/>
    <n v="102"/>
    <n v="0.1887550200803213"/>
  </r>
  <r>
    <d v="2026-09-16T00:00:00"/>
    <x v="1"/>
    <s v="Body &amp; Hair"/>
    <s v="Enabled"/>
    <s v="AG | Body Lotion"/>
    <s v="Sponsored Products"/>
    <s v="substitutes"/>
    <x v="0"/>
    <x v="12"/>
    <s v="SKN-017"/>
    <x v="0"/>
    <n v="509"/>
    <n v="5"/>
    <n v="0.009823182711198428"/>
    <n v="14"/>
    <n v="70"/>
    <n v="0"/>
    <n v="0"/>
    <n v="0"/>
    <s v=""/>
    <n v="0"/>
    <n v="0"/>
    <n v="14"/>
    <s v="INR"/>
    <s v="India"/>
    <m/>
    <n v="3"/>
    <n v="-70"/>
    <s v="No Sales"/>
    <n v="449"/>
    <n v="166"/>
    <n v="140"/>
    <n v="0.3184855233853007"/>
  </r>
  <r>
    <d v="2026-09-16T00:00:00"/>
    <x v="1"/>
    <s v="Body &amp; Hair"/>
    <s v="Enabled"/>
    <s v="AG | Onion Hair Oil"/>
    <s v="Sponsored Products"/>
    <s v="close-match"/>
    <x v="0"/>
    <x v="468"/>
    <s v="SKN-021"/>
    <x v="1"/>
    <n v="156"/>
    <n v="0"/>
    <n v="0"/>
    <s v=""/>
    <n v="0"/>
    <n v="0"/>
    <n v="0"/>
    <n v="0"/>
    <s v=""/>
    <s v=""/>
    <s v=""/>
    <n v="11"/>
    <s v="INR"/>
    <s v="India"/>
    <m/>
    <n v="3"/>
    <n v="0"/>
    <s v="No Spend"/>
    <n v="399"/>
    <n v="148"/>
    <n v="126"/>
    <n v="0.3132832080200501"/>
  </r>
  <r>
    <d v="2026-09-16T00:00:00"/>
    <x v="1"/>
    <s v="Body &amp; Hair"/>
    <s v="Enabled"/>
    <s v="AG | Anti Dandruff Shampoo"/>
    <s v="Sponsored Products"/>
    <s v="close-match"/>
    <x v="0"/>
    <x v="185"/>
    <s v="SKN-022"/>
    <x v="2"/>
    <n v="592"/>
    <n v="10"/>
    <n v="0.01689189189189189"/>
    <n v="7.159999999999999"/>
    <n v="71.59999999999999"/>
    <n v="0"/>
    <n v="0"/>
    <n v="0"/>
    <s v=""/>
    <n v="0"/>
    <n v="0"/>
    <n v="11"/>
    <s v="INR"/>
    <s v="India"/>
    <m/>
    <n v="3"/>
    <n v="-71.59999999999999"/>
    <s v="No Sales"/>
    <n v="429"/>
    <n v="159"/>
    <n v="139"/>
    <n v="0.3053613053613053"/>
  </r>
  <r>
    <d v="2026-09-16T00:00:00"/>
    <x v="1"/>
    <s v="Body &amp; Hair"/>
    <s v="Enabled"/>
    <s v="AG | Anti Dandruff Shampoo"/>
    <s v="Sponsored Products"/>
    <s v="substitutes"/>
    <x v="0"/>
    <x v="469"/>
    <s v="SKN-022"/>
    <x v="2"/>
    <n v="528"/>
    <n v="1"/>
    <n v="0.001893939393939394"/>
    <n v="5.61"/>
    <n v="5.61"/>
    <n v="0"/>
    <n v="0"/>
    <n v="0"/>
    <s v=""/>
    <n v="0"/>
    <n v="0"/>
    <n v="8.5"/>
    <s v="INR"/>
    <s v="India"/>
    <m/>
    <n v="3"/>
    <n v="-5.61"/>
    <s v="No Sales"/>
    <n v="429"/>
    <n v="159"/>
    <n v="139"/>
    <n v="0.3053613053613053"/>
  </r>
  <r>
    <d v="2026-09-16T00:00:00"/>
    <x v="1"/>
    <s v="Body &amp; Hair"/>
    <s v="Enabled"/>
    <s v="AG | Anti Dandruff Shampoo"/>
    <s v="Sponsored Products"/>
    <s v="loose-match"/>
    <x v="0"/>
    <x v="22"/>
    <s v="SKN-022"/>
    <x v="2"/>
    <n v="561"/>
    <n v="4"/>
    <n v="0.0071301247771836"/>
    <n v="6.78"/>
    <n v="27.12"/>
    <n v="0"/>
    <n v="0"/>
    <n v="0"/>
    <s v=""/>
    <n v="0"/>
    <n v="0"/>
    <n v="9"/>
    <s v="INR"/>
    <s v="India"/>
    <m/>
    <n v="3"/>
    <n v="-27.12"/>
    <s v="No Sales"/>
    <n v="429"/>
    <n v="159"/>
    <n v="139"/>
    <n v="0.3053613053613053"/>
  </r>
  <r>
    <d v="2026-09-16T00:00:00"/>
    <x v="1"/>
    <s v="Body &amp; Hair"/>
    <s v="Enabled"/>
    <s v="AG | Anti Dandruff Shampoo"/>
    <s v="Sponsored Products"/>
    <s v="close-match"/>
    <x v="0"/>
    <x v="470"/>
    <s v="SKN-022"/>
    <x v="1"/>
    <n v="185"/>
    <n v="0"/>
    <n v="0"/>
    <s v=""/>
    <n v="0"/>
    <n v="0"/>
    <n v="0"/>
    <n v="0"/>
    <s v=""/>
    <s v=""/>
    <s v=""/>
    <n v="12"/>
    <s v="INR"/>
    <s v="India"/>
    <m/>
    <n v="3"/>
    <n v="0"/>
    <s v="No Spend"/>
    <n v="429"/>
    <n v="159"/>
    <n v="139"/>
    <n v="0.3053613053613053"/>
  </r>
  <r>
    <d v="2026-09-16T00:00:00"/>
    <x v="1"/>
    <s v="Body &amp; Hair"/>
    <s v="Enabled"/>
    <s v="AG | Anti Dandruff Shampoo"/>
    <s v="Sponsored Products"/>
    <s v="close-match"/>
    <x v="0"/>
    <x v="471"/>
    <s v="SKN-022"/>
    <x v="1"/>
    <n v="200"/>
    <n v="3"/>
    <n v="0.015"/>
    <n v="6.760000000000001"/>
    <n v="20.28"/>
    <n v="0"/>
    <n v="0"/>
    <n v="0"/>
    <s v=""/>
    <n v="0"/>
    <n v="0"/>
    <n v="9.5"/>
    <s v="INR"/>
    <s v="India"/>
    <m/>
    <n v="3"/>
    <n v="-20.28"/>
    <s v="No Sales"/>
    <n v="429"/>
    <n v="159"/>
    <n v="139"/>
    <n v="0.3053613053613053"/>
  </r>
  <r>
    <d v="2026-09-16T00:00:00"/>
    <x v="1"/>
    <s v="Body &amp; Hair"/>
    <s v="Enabled"/>
    <s v="AG | Anti Dandruff Shampoo"/>
    <s v="Sponsored Products"/>
    <s v="loose-match"/>
    <x v="0"/>
    <x v="187"/>
    <s v="SKN-022"/>
    <x v="0"/>
    <n v="204"/>
    <n v="2"/>
    <n v="0.009803921568627451"/>
    <n v="6.74"/>
    <n v="13.48"/>
    <n v="0"/>
    <n v="0"/>
    <n v="0"/>
    <s v=""/>
    <n v="0"/>
    <n v="0"/>
    <n v="7.5"/>
    <s v="INR"/>
    <s v="India"/>
    <s v="price test"/>
    <n v="3"/>
    <n v="-13.48"/>
    <s v="No Sales"/>
    <n v="429"/>
    <n v="159"/>
    <n v="139"/>
    <n v="0.3053613053613053"/>
  </r>
  <r>
    <d v="2026-09-16T00:00:00"/>
    <x v="3"/>
    <s v="Face Care"/>
    <s v="Enabled"/>
    <s v="AG | Vitamin C Serum"/>
    <s v="Sponsored Products"/>
    <s v="face serum vitamin c pack of 2"/>
    <x v="2"/>
    <x v="23"/>
    <s v="SKN-001"/>
    <x v="1"/>
    <n v="411"/>
    <n v="1"/>
    <n v="0.0024330900243309"/>
    <n v="10.23"/>
    <n v="10.23"/>
    <n v="0"/>
    <n v="0"/>
    <n v="0"/>
    <s v=""/>
    <n v="0"/>
    <n v="0"/>
    <n v="18.5"/>
    <s v="INR"/>
    <s v="India"/>
    <m/>
    <n v="3"/>
    <n v="-10.23"/>
    <s v="No Sales"/>
    <n v="599"/>
    <n v="216"/>
    <n v="144"/>
    <n v="0.3989983305509182"/>
  </r>
  <r>
    <d v="2026-09-16T00:00:00"/>
    <x v="3"/>
    <s v="Face Care"/>
    <s v="Enabled"/>
    <s v="AG | Vitamin C Serum"/>
    <s v="Sponsored Products"/>
    <s v="vit c face serum"/>
    <x v="2"/>
    <x v="24"/>
    <s v="SKN-001"/>
    <x v="1"/>
    <n v="778"/>
    <n v="7"/>
    <n v="0.008997429305912597"/>
    <n v="10.89"/>
    <n v="76.23"/>
    <n v="599"/>
    <n v="1"/>
    <n v="1"/>
    <n v="0.1272621035058431"/>
    <n v="7.857798766889675"/>
    <n v="0.1428571428571428"/>
    <n v="14"/>
    <s v="INR"/>
    <s v="India"/>
    <m/>
    <n v="3"/>
    <n v="162.77"/>
    <s v="Profitable"/>
    <n v="599"/>
    <n v="216"/>
    <n v="144"/>
    <n v="0.3989983305509182"/>
  </r>
  <r>
    <d v="2026-09-16T00:00:00"/>
    <x v="3"/>
    <s v="Face Care"/>
    <s v="Enabled"/>
    <s v="AG | Hyaluronic Acid Serum"/>
    <s v="Sponsored Products"/>
    <s v="hyaluronic serum for women"/>
    <x v="2"/>
    <x v="110"/>
    <s v="SKN-003"/>
    <x v="1"/>
    <n v="1020"/>
    <n v="13"/>
    <n v="0.01274509803921569"/>
    <n v="13.01"/>
    <n v="169.13"/>
    <n v="0"/>
    <n v="0"/>
    <n v="0"/>
    <s v=""/>
    <n v="0"/>
    <n v="0"/>
    <n v="20.5"/>
    <s v="INR"/>
    <s v="India"/>
    <m/>
    <n v="3"/>
    <n v="-169.13"/>
    <s v="No Sales"/>
    <n v="649"/>
    <n v="234"/>
    <n v="148"/>
    <n v="0.4114021571648691"/>
  </r>
  <r>
    <d v="2026-09-16T00:00:00"/>
    <x v="3"/>
    <s v="Face Care"/>
    <s v="Enabled"/>
    <s v="AG | Hyaluronic Acid Serum"/>
    <s v="Sponsored Products"/>
    <s v="hyaluronic acid serum"/>
    <x v="2"/>
    <x v="35"/>
    <s v="SKN-003"/>
    <x v="0"/>
    <n v="2404"/>
    <n v="29"/>
    <n v="0.01206322795341098"/>
    <n v="15.9"/>
    <n v="461.1"/>
    <n v="4543"/>
    <n v="6"/>
    <n v="7"/>
    <n v="0.1014968082764693"/>
    <n v="9.852526566905226"/>
    <n v="0.2068965517241379"/>
    <n v="19.5"/>
    <s v="INR"/>
    <s v="India"/>
    <m/>
    <n v="3"/>
    <n v="1407.9"/>
    <s v="Profitable"/>
    <n v="649"/>
    <n v="234"/>
    <n v="148"/>
    <n v="0.4114021571648691"/>
  </r>
  <r>
    <d v="2026-09-16T00:00:00"/>
    <x v="3"/>
    <s v="Face Care"/>
    <s v="Enabled"/>
    <s v="AG | Hyaluronic Acid Serum"/>
    <s v="Sponsored Products"/>
    <s v="hyaluronic serum"/>
    <x v="2"/>
    <x v="29"/>
    <s v="SKN-003"/>
    <x v="2"/>
    <n v="2094"/>
    <n v="18"/>
    <n v="0.008595988538681949"/>
    <n v="18.96"/>
    <n v="341.28"/>
    <n v="1298"/>
    <n v="2"/>
    <n v="2"/>
    <n v="0.2629275808936826"/>
    <n v="3.803328645100797"/>
    <n v="0.1111111111111111"/>
    <n v="25"/>
    <s v="INR"/>
    <s v="India"/>
    <m/>
    <n v="3"/>
    <n v="192.72"/>
    <s v="Profitable"/>
    <n v="649"/>
    <n v="234"/>
    <n v="148"/>
    <n v="0.4114021571648691"/>
  </r>
  <r>
    <d v="2026-09-16T00:00:00"/>
    <x v="3"/>
    <s v="Face Care"/>
    <s v="Enabled"/>
    <s v="AG | Retinol Night Cream"/>
    <s v="Sponsored Products"/>
    <s v="retinol cream"/>
    <x v="2"/>
    <x v="112"/>
    <s v="SKN-004"/>
    <x v="1"/>
    <n v="554"/>
    <n v="5"/>
    <n v="0.009025270758122744"/>
    <n v="16.99"/>
    <n v="84.95"/>
    <n v="0"/>
    <n v="0"/>
    <n v="0"/>
    <s v=""/>
    <n v="0"/>
    <n v="0"/>
    <n v="21.5"/>
    <s v="INR"/>
    <s v="India"/>
    <m/>
    <n v="3"/>
    <n v="-84.95"/>
    <s v="No Sales"/>
    <n v="799"/>
    <n v="272"/>
    <n v="162"/>
    <n v="0.4568210262828536"/>
  </r>
  <r>
    <d v="2026-09-16T00:00:00"/>
    <x v="3"/>
    <s v="Face Care"/>
    <s v="Enabled"/>
    <s v="AG | Retinol Night Cream"/>
    <s v="Sponsored Products"/>
    <s v="retinol night cream for women"/>
    <x v="2"/>
    <x v="167"/>
    <s v="SKN-004"/>
    <x v="0"/>
    <n v="231"/>
    <n v="3"/>
    <n v="0.01298701298701299"/>
    <n v="21.5"/>
    <n v="64.5"/>
    <n v="799"/>
    <n v="1"/>
    <n v="1"/>
    <n v="0.08072590738423029"/>
    <n v="12.38759689922481"/>
    <n v="0.3333333333333333"/>
    <n v="21.5"/>
    <s v="INR"/>
    <s v="India"/>
    <m/>
    <n v="3"/>
    <n v="300.5"/>
    <s v="Profitable"/>
    <n v="799"/>
    <n v="272"/>
    <n v="162"/>
    <n v="0.4568210262828536"/>
  </r>
  <r>
    <d v="2026-09-16T00:00:00"/>
    <x v="3"/>
    <s v="Face Care"/>
    <s v="Enabled"/>
    <s v="AG | Retinol Night Cream"/>
    <s v="Sponsored Products"/>
    <s v="retinol night cream"/>
    <x v="2"/>
    <x v="165"/>
    <s v="SKN-004"/>
    <x v="2"/>
    <n v="1379"/>
    <n v="6"/>
    <n v="0.00435097897026831"/>
    <n v="16.49"/>
    <n v="98.94"/>
    <n v="0"/>
    <n v="0"/>
    <n v="0"/>
    <s v=""/>
    <n v="0"/>
    <n v="0"/>
    <n v="20.5"/>
    <s v="INR"/>
    <s v="India"/>
    <m/>
    <n v="3"/>
    <n v="-98.94"/>
    <s v="No Sales"/>
    <n v="799"/>
    <n v="272"/>
    <n v="162"/>
    <n v="0.4568210262828536"/>
  </r>
  <r>
    <d v="2026-09-16T00:00:00"/>
    <x v="4"/>
    <s v="Face Care"/>
    <s v="Enabled"/>
    <s v="AG | Niacinamide Serum"/>
    <s v="Sponsored Products"/>
    <s v="niacinamide serum"/>
    <x v="1"/>
    <x v="219"/>
    <s v="SKN-002"/>
    <x v="0"/>
    <n v="241"/>
    <n v="5"/>
    <n v="0.02074688796680498"/>
    <n v="13.4"/>
    <n v="67"/>
    <n v="0"/>
    <n v="0"/>
    <n v="0"/>
    <s v=""/>
    <n v="0"/>
    <n v="0"/>
    <n v="14.5"/>
    <s v="INR"/>
    <s v="India"/>
    <m/>
    <n v="3"/>
    <n v="-67"/>
    <s v="No Sales"/>
    <n v="549"/>
    <n v="192"/>
    <n v="139"/>
    <n v="0.3970856102003643"/>
  </r>
  <r>
    <d v="2026-09-16T00:00:00"/>
    <x v="4"/>
    <s v="Face Care"/>
    <s v="Enabled"/>
    <s v="AG | Hyaluronic Acid Serum"/>
    <s v="Sponsored Products"/>
    <s v="hyaluronic acid serum"/>
    <x v="1"/>
    <x v="35"/>
    <s v="SKN-003"/>
    <x v="0"/>
    <n v="1213"/>
    <n v="21"/>
    <n v="0.01731244847485573"/>
    <n v="13.77"/>
    <n v="289.17"/>
    <n v="2596"/>
    <n v="3"/>
    <n v="4"/>
    <n v="0.1113906009244992"/>
    <n v="8.977418127744924"/>
    <n v="0.1428571428571428"/>
    <n v="16"/>
    <s v="INR"/>
    <s v="India"/>
    <m/>
    <n v="3"/>
    <n v="778.8299999999999"/>
    <s v="Profitable"/>
    <n v="649"/>
    <n v="234"/>
    <n v="148"/>
    <n v="0.4114021571648691"/>
  </r>
  <r>
    <d v="2026-09-16T00:00:00"/>
    <x v="5"/>
    <s v="Face Care"/>
    <s v="Enabled"/>
    <s v="AG | Sunscreen Spf 50"/>
    <s v="Sponsored Products"/>
    <s v="sunscreen spf 50"/>
    <x v="3"/>
    <x v="472"/>
    <s v="SKN-006"/>
    <x v="1"/>
    <n v="209"/>
    <n v="4"/>
    <n v="0.01913875598086124"/>
    <n v="11.42"/>
    <n v="45.68"/>
    <n v="0"/>
    <n v="0"/>
    <n v="0"/>
    <s v=""/>
    <n v="0"/>
    <n v="0"/>
    <n v="14.5"/>
    <s v="INR"/>
    <s v="India"/>
    <m/>
    <n v="3"/>
    <n v="-45.68"/>
    <s v="No Sales"/>
    <n v="449"/>
    <n v="162"/>
    <n v="130"/>
    <n v="0.3496659242761693"/>
  </r>
  <r>
    <d v="2026-09-16T00:00:00"/>
    <x v="5"/>
    <s v="Face Care"/>
    <s v="Enabled"/>
    <s v="AG | Tinted Sunscreen"/>
    <s v="Sponsored Products"/>
    <s v="tinted sunscreen"/>
    <x v="3"/>
    <x v="473"/>
    <s v="SKN-007"/>
    <x v="1"/>
    <n v="135"/>
    <n v="1"/>
    <n v="0.007407407407407408"/>
    <n v="8.42"/>
    <n v="8.42"/>
    <n v="0"/>
    <n v="0"/>
    <n v="0"/>
    <s v=""/>
    <n v="0"/>
    <n v="0"/>
    <n v="11"/>
    <s v="INR"/>
    <s v="India"/>
    <m/>
    <n v="3"/>
    <n v="-8.42"/>
    <s v="No Sales"/>
    <n v="549"/>
    <n v="203"/>
    <n v="139"/>
    <n v="0.3770491803278688"/>
  </r>
  <r>
    <d v="2026-09-16T00:00:00"/>
    <x v="5"/>
    <s v="Face Care"/>
    <s v="Enabled"/>
    <s v="AG | Tinted Sunscreen"/>
    <s v="Sponsored Products"/>
    <s v="tinted sunscreen"/>
    <x v="3"/>
    <x v="439"/>
    <s v="SKN-007"/>
    <x v="2"/>
    <n v="207"/>
    <n v="1"/>
    <n v="0.004830917874396135"/>
    <n v="8.859999999999999"/>
    <n v="8.859999999999999"/>
    <n v="0"/>
    <n v="0"/>
    <n v="0"/>
    <s v=""/>
    <n v="0"/>
    <n v="0"/>
    <n v="11.5"/>
    <s v="INR"/>
    <s v="India"/>
    <m/>
    <n v="3"/>
    <n v="-8.859999999999999"/>
    <s v="No Sales"/>
    <n v="549"/>
    <n v="203"/>
    <n v="139"/>
    <n v="0.3770491803278688"/>
  </r>
  <r>
    <d v="2026-09-16T00:00:00"/>
    <x v="5"/>
    <s v="Face Care"/>
    <s v="Enabled"/>
    <s v="AG | Tinted Sunscreen"/>
    <s v="Sponsored Products"/>
    <s v="tinted sunscreen"/>
    <x v="3"/>
    <x v="232"/>
    <s v="SKN-007"/>
    <x v="0"/>
    <n v="788"/>
    <n v="13"/>
    <n v="0.01649746192893401"/>
    <n v="15.36"/>
    <n v="199.68"/>
    <n v="1098"/>
    <n v="2"/>
    <n v="2"/>
    <n v="0.1818579234972678"/>
    <n v="5.498798076923077"/>
    <n v="0.1538461538461539"/>
    <n v="19"/>
    <s v="INR"/>
    <s v="India"/>
    <m/>
    <n v="3"/>
    <n v="214.32"/>
    <s v="Profitable"/>
    <n v="549"/>
    <n v="203"/>
    <n v="139"/>
    <n v="0.3770491803278688"/>
  </r>
  <r>
    <d v="2026-09-16T00:00:00"/>
    <x v="5"/>
    <s v="Face Care"/>
    <s v="Enabled"/>
    <s v="AG | Tinted Sunscreen"/>
    <s v="Sponsored Products"/>
    <s v="tinted sunscreen"/>
    <x v="3"/>
    <x v="228"/>
    <s v="SKN-007"/>
    <x v="2"/>
    <n v="145"/>
    <n v="3"/>
    <n v="0.02068965517241379"/>
    <n v="9.640000000000001"/>
    <n v="28.92"/>
    <n v="0"/>
    <n v="0"/>
    <n v="0"/>
    <s v=""/>
    <n v="0"/>
    <n v="0"/>
    <n v="14.5"/>
    <s v="INR"/>
    <s v="India"/>
    <m/>
    <n v="3"/>
    <n v="-28.92"/>
    <s v="No Sales"/>
    <n v="549"/>
    <n v="203"/>
    <n v="139"/>
    <n v="0.3770491803278688"/>
  </r>
  <r>
    <d v="2026-09-16T00:00:00"/>
    <x v="6"/>
    <s v="Face Care"/>
    <s v="Enabled"/>
    <s v="AG | Gel Moisturizer"/>
    <s v="Sponsored Products"/>
    <s v="gel moisturizer"/>
    <x v="1"/>
    <x v="233"/>
    <s v="SKN-005"/>
    <x v="1"/>
    <n v="519"/>
    <n v="2"/>
    <n v="0.003853564547206166"/>
    <n v="7.87"/>
    <n v="15.74"/>
    <n v="0"/>
    <n v="0"/>
    <n v="0"/>
    <s v=""/>
    <n v="0"/>
    <n v="0"/>
    <n v="12.5"/>
    <s v="INR"/>
    <s v="India"/>
    <m/>
    <n v="3"/>
    <n v="-15.74"/>
    <s v="No Sales"/>
    <n v="399"/>
    <n v="148"/>
    <n v="126"/>
    <n v="0.3132832080200501"/>
  </r>
  <r>
    <d v="2026-09-16T00:00:00"/>
    <x v="6"/>
    <s v="Face Care"/>
    <s v="Enabled"/>
    <s v="AG | Gel Moisturizer"/>
    <s v="Sponsored Products"/>
    <s v="oil free moisturizer"/>
    <x v="1"/>
    <x v="432"/>
    <s v="SKN-005"/>
    <x v="0"/>
    <n v="141"/>
    <n v="1"/>
    <n v="0.007092198581560284"/>
    <n v="7.69"/>
    <n v="7.69"/>
    <n v="0"/>
    <n v="0"/>
    <n v="0"/>
    <s v=""/>
    <n v="0"/>
    <n v="0"/>
    <n v="8"/>
    <s v="INR"/>
    <s v="India"/>
    <m/>
    <n v="3"/>
    <n v="-7.69"/>
    <s v="No Sales"/>
    <n v="399"/>
    <n v="148"/>
    <n v="126"/>
    <n v="0.3132832080200501"/>
  </r>
  <r>
    <d v="2026-09-16T00:00:00"/>
    <x v="6"/>
    <s v="Face Care"/>
    <s v="Enabled"/>
    <s v="AG | Gel Moisturizer"/>
    <s v="Sponsored Products"/>
    <s v="oil free moisturizer"/>
    <x v="1"/>
    <x v="271"/>
    <s v="SKN-005"/>
    <x v="2"/>
    <n v="830"/>
    <n v="6"/>
    <n v="0.007228915662650603"/>
    <n v="7.5"/>
    <n v="45"/>
    <n v="798"/>
    <n v="2"/>
    <n v="2"/>
    <n v="0.05639097744360902"/>
    <n v="17.73333333333333"/>
    <n v="0.3333333333333333"/>
    <n v="11"/>
    <s v="INR"/>
    <s v="India"/>
    <m/>
    <n v="3"/>
    <n v="205"/>
    <s v="Profitable"/>
    <n v="399"/>
    <n v="148"/>
    <n v="126"/>
    <n v="0.3132832080200501"/>
  </r>
  <r>
    <d v="2026-09-16T00:00:00"/>
    <x v="6"/>
    <s v="Face Care"/>
    <s v="Enabled"/>
    <s v="AG | Gel Moisturizer"/>
    <s v="Sponsored Products"/>
    <s v="gel moisturizer"/>
    <x v="1"/>
    <x v="322"/>
    <s v="SKN-005"/>
    <x v="1"/>
    <n v="115"/>
    <n v="0"/>
    <n v="0"/>
    <s v=""/>
    <n v="0"/>
    <n v="0"/>
    <n v="0"/>
    <n v="0"/>
    <s v=""/>
    <s v=""/>
    <s v=""/>
    <n v="9.5"/>
    <s v="INR"/>
    <s v="India"/>
    <m/>
    <n v="3"/>
    <n v="0"/>
    <s v="No Spend"/>
    <n v="399"/>
    <n v="148"/>
    <n v="126"/>
    <n v="0.3132832080200501"/>
  </r>
  <r>
    <d v="2026-09-16T00:00:00"/>
    <x v="6"/>
    <s v="Face Care"/>
    <s v="Enabled"/>
    <s v="AG | Gel Moisturizer"/>
    <s v="Sponsored Products"/>
    <s v="gel moisturizer"/>
    <x v="1"/>
    <x v="114"/>
    <s v="SKN-005"/>
    <x v="0"/>
    <n v="556"/>
    <n v="13"/>
    <n v="0.02338129496402878"/>
    <n v="9.83"/>
    <n v="127.79"/>
    <n v="399"/>
    <n v="1"/>
    <n v="1"/>
    <n v="0.3202756892230577"/>
    <n v="3.122310039909226"/>
    <n v="0.07692307692307693"/>
    <n v="11.5"/>
    <s v="INR"/>
    <s v="India"/>
    <m/>
    <n v="3"/>
    <n v="-2.790000000000006"/>
    <s v="Losing"/>
    <n v="399"/>
    <n v="148"/>
    <n v="126"/>
    <n v="0.3132832080200501"/>
  </r>
  <r>
    <d v="2026-09-16T00:00:00"/>
    <x v="6"/>
    <s v="Face Care"/>
    <s v="Enabled"/>
    <s v="AG | Gel Moisturizer"/>
    <s v="Sponsored Products"/>
    <s v="oil free moisturizer"/>
    <x v="1"/>
    <x v="9"/>
    <s v="SKN-005"/>
    <x v="0"/>
    <n v="170"/>
    <n v="0"/>
    <n v="0"/>
    <s v=""/>
    <n v="0"/>
    <n v="0"/>
    <n v="0"/>
    <n v="0"/>
    <s v=""/>
    <s v=""/>
    <s v=""/>
    <n v="11.5"/>
    <s v="INR"/>
    <s v="India"/>
    <m/>
    <n v="3"/>
    <n v="0"/>
    <s v="No Spend"/>
    <n v="399"/>
    <n v="148"/>
    <n v="126"/>
    <n v="0.3132832080200501"/>
  </r>
  <r>
    <d v="2026-09-16T00:00:00"/>
    <x v="6"/>
    <s v="Face Care"/>
    <s v="Enabled"/>
    <s v="AG | Gel Moisturizer"/>
    <s v="Sponsored Products"/>
    <s v="gel moisturizer"/>
    <x v="1"/>
    <x v="270"/>
    <s v="SKN-005"/>
    <x v="1"/>
    <n v="554"/>
    <n v="7"/>
    <n v="0.01263537906137184"/>
    <n v="4.569999999999999"/>
    <n v="31.99"/>
    <n v="0"/>
    <n v="0"/>
    <n v="0"/>
    <s v=""/>
    <n v="0"/>
    <n v="0"/>
    <n v="8"/>
    <s v="INR"/>
    <s v="India"/>
    <m/>
    <n v="3"/>
    <n v="-31.99"/>
    <s v="No Sales"/>
    <n v="399"/>
    <n v="148"/>
    <n v="126"/>
    <n v="0.3132832080200501"/>
  </r>
  <r>
    <d v="2026-09-16T00:00:00"/>
    <x v="6"/>
    <s v="Face Care"/>
    <s v="Enabled"/>
    <s v="AG | Gel Moisturizer"/>
    <s v="Sponsored Products"/>
    <s v="oil free moisturizer"/>
    <x v="1"/>
    <x v="118"/>
    <s v="SKN-005"/>
    <x v="0"/>
    <n v="385"/>
    <n v="6"/>
    <n v="0.01558441558441558"/>
    <n v="10.96"/>
    <n v="65.76000000000001"/>
    <n v="0"/>
    <n v="0"/>
    <n v="0"/>
    <s v=""/>
    <n v="0"/>
    <n v="0"/>
    <n v="11"/>
    <s v="INR"/>
    <s v="India"/>
    <m/>
    <n v="3"/>
    <n v="-65.76000000000001"/>
    <s v="No Sales"/>
    <n v="399"/>
    <n v="148"/>
    <n v="126"/>
    <n v="0.3132832080200501"/>
  </r>
  <r>
    <d v="2026-09-16T00:00:00"/>
    <x v="6"/>
    <s v="Face Care"/>
    <s v="Enabled"/>
    <s v="AG | Face Wash"/>
    <s v="Sponsored Products"/>
    <s v="face wash"/>
    <x v="1"/>
    <x v="235"/>
    <s v="SKN-008"/>
    <x v="1"/>
    <n v="309"/>
    <n v="2"/>
    <n v="0.006472491909385114"/>
    <n v="4.17"/>
    <n v="8.34"/>
    <n v="0"/>
    <n v="0"/>
    <n v="0"/>
    <s v=""/>
    <n v="0"/>
    <n v="0"/>
    <n v="7.5"/>
    <s v="INR"/>
    <s v="India"/>
    <m/>
    <n v="3"/>
    <n v="-8.34"/>
    <s v="No Sales"/>
    <n v="299"/>
    <n v="114"/>
    <n v="107"/>
    <n v="0.2608695652173913"/>
  </r>
  <r>
    <d v="2026-09-16T00:00:00"/>
    <x v="6"/>
    <s v="Face Care"/>
    <s v="Enabled"/>
    <s v="AG | Face Wash"/>
    <s v="Sponsored Products"/>
    <s v="foaming face wash"/>
    <x v="1"/>
    <x v="119"/>
    <s v="SKN-008"/>
    <x v="1"/>
    <n v="2274"/>
    <n v="9"/>
    <n v="0.00395778364116095"/>
    <n v="7.220000000000001"/>
    <n v="64.98"/>
    <n v="0"/>
    <n v="0"/>
    <n v="0"/>
    <s v=""/>
    <n v="0"/>
    <n v="0"/>
    <n v="9"/>
    <s v="INR"/>
    <s v="India"/>
    <m/>
    <n v="3"/>
    <n v="-64.98"/>
    <s v="No Sales"/>
    <n v="299"/>
    <n v="114"/>
    <n v="107"/>
    <n v="0.2608695652173913"/>
  </r>
  <r>
    <d v="2026-09-16T00:00:00"/>
    <x v="6"/>
    <s v="Face Care"/>
    <s v="Enabled"/>
    <s v="AG | Salicylic Acid Face Wash"/>
    <s v="Sponsored Products"/>
    <s v="salicylic acid face wash"/>
    <x v="1"/>
    <x v="123"/>
    <s v="SKN-009"/>
    <x v="2"/>
    <n v="2313"/>
    <n v="13"/>
    <n v="0.005620406398616515"/>
    <n v="3.64"/>
    <n v="47.32"/>
    <n v="558"/>
    <n v="2"/>
    <n v="2"/>
    <n v="0.08480286738351255"/>
    <n v="11.79205409974641"/>
    <n v="0.1538461538461539"/>
    <n v="5.5"/>
    <s v="INR"/>
    <s v="India"/>
    <m/>
    <n v="3"/>
    <n v="88.68000000000001"/>
    <s v="Profitable"/>
    <n v="279"/>
    <n v="106"/>
    <n v="105"/>
    <n v="0.2437275985663082"/>
  </r>
  <r>
    <d v="2026-09-16T00:00:00"/>
    <x v="6"/>
    <s v="Face Care"/>
    <s v="Enabled"/>
    <s v="AG | Salicylic Acid Face Wash"/>
    <s v="Sponsored Products"/>
    <s v="acne face wash"/>
    <x v="1"/>
    <x v="158"/>
    <s v="SKN-009"/>
    <x v="0"/>
    <n v="245"/>
    <n v="0"/>
    <n v="0"/>
    <s v=""/>
    <n v="0"/>
    <n v="0"/>
    <n v="0"/>
    <n v="0"/>
    <s v=""/>
    <s v=""/>
    <s v=""/>
    <n v="8.5"/>
    <s v="INR"/>
    <s v="India"/>
    <m/>
    <n v="3"/>
    <n v="0"/>
    <s v="No Spend"/>
    <n v="279"/>
    <n v="106"/>
    <n v="105"/>
    <n v="0.2437275985663082"/>
  </r>
  <r>
    <d v="2026-09-16T00:00:00"/>
    <x v="6"/>
    <s v="Face Care"/>
    <s v="Enabled"/>
    <s v="AG | Salicylic Acid Face Wash"/>
    <s v="Sponsored Products"/>
    <s v="salicylic acid face wash"/>
    <x v="1"/>
    <x v="53"/>
    <s v="SKN-009"/>
    <x v="2"/>
    <n v="253"/>
    <n v="2"/>
    <n v="0.007905138339920948"/>
    <n v="3.67"/>
    <n v="7.34"/>
    <n v="0"/>
    <n v="0"/>
    <n v="0"/>
    <s v=""/>
    <n v="0"/>
    <n v="0"/>
    <n v="5"/>
    <s v="INR"/>
    <s v="India"/>
    <m/>
    <n v="3"/>
    <n v="-7.34"/>
    <s v="No Sales"/>
    <n v="279"/>
    <n v="106"/>
    <n v="105"/>
    <n v="0.2437275985663082"/>
  </r>
  <r>
    <d v="2026-09-16T00:00:00"/>
    <x v="6"/>
    <s v="Face Care"/>
    <s v="Enabled"/>
    <s v="AG | Rose Water Toner"/>
    <s v="Sponsored Products"/>
    <s v="rose water toner"/>
    <x v="1"/>
    <x v="182"/>
    <s v="SKN-010"/>
    <x v="1"/>
    <n v="100"/>
    <n v="3"/>
    <n v="0.03"/>
    <n v="3.71"/>
    <n v="11.13"/>
    <n v="249"/>
    <n v="1"/>
    <n v="1"/>
    <n v="0.04469879518072289"/>
    <n v="22.37196765498652"/>
    <n v="0.3333333333333333"/>
    <n v="7"/>
    <s v="INR"/>
    <s v="India"/>
    <m/>
    <n v="3"/>
    <n v="35.87"/>
    <s v="Profitable"/>
    <n v="249"/>
    <n v="100"/>
    <n v="102"/>
    <n v="0.1887550200803213"/>
  </r>
  <r>
    <d v="2026-09-16T00:00:00"/>
    <x v="6"/>
    <s v="Face Care"/>
    <s v="Enabled"/>
    <s v="AG | Rose Water Toner"/>
    <s v="Sponsored Products"/>
    <s v="rose water toner"/>
    <x v="1"/>
    <x v="10"/>
    <s v="SKN-010"/>
    <x v="2"/>
    <n v="321"/>
    <n v="3"/>
    <n v="0.009345794392523364"/>
    <n v="4.29"/>
    <n v="12.87"/>
    <n v="0"/>
    <n v="0"/>
    <n v="0"/>
    <s v=""/>
    <n v="0"/>
    <n v="0"/>
    <n v="7"/>
    <s v="INR"/>
    <s v="India"/>
    <m/>
    <n v="3"/>
    <n v="-12.87"/>
    <s v="No Sales"/>
    <n v="249"/>
    <n v="100"/>
    <n v="102"/>
    <n v="0.1887550200803213"/>
  </r>
  <r>
    <d v="2026-09-16T00:00:00"/>
    <x v="6"/>
    <s v="Face Care"/>
    <s v="Enabled"/>
    <s v="AG | Rose Water Toner"/>
    <s v="Sponsored Products"/>
    <s v="rose water toner"/>
    <x v="1"/>
    <x v="41"/>
    <s v="SKN-010"/>
    <x v="0"/>
    <n v="120"/>
    <n v="0"/>
    <n v="0"/>
    <s v=""/>
    <n v="0"/>
    <n v="0"/>
    <n v="0"/>
    <n v="0"/>
    <s v=""/>
    <s v=""/>
    <s v=""/>
    <n v="6"/>
    <s v="INR"/>
    <s v="India"/>
    <m/>
    <n v="3"/>
    <n v="0"/>
    <s v="No Spend"/>
    <n v="249"/>
    <n v="100"/>
    <n v="102"/>
    <n v="0.1887550200803213"/>
  </r>
  <r>
    <d v="2026-09-16T00:00:00"/>
    <x v="6"/>
    <s v="Face Care"/>
    <s v="Enabled"/>
    <s v="AG | Sheet Mask"/>
    <s v="Sponsored Products"/>
    <s v="sheet mask"/>
    <x v="1"/>
    <x v="390"/>
    <s v="SKN-014"/>
    <x v="2"/>
    <n v="2718"/>
    <n v="12"/>
    <n v="0.004415011037527594"/>
    <n v="6.25"/>
    <n v="75"/>
    <n v="0"/>
    <n v="0"/>
    <n v="0"/>
    <s v=""/>
    <n v="0"/>
    <n v="0"/>
    <n v="10.5"/>
    <s v="INR"/>
    <s v="India"/>
    <m/>
    <n v="3"/>
    <n v="-75"/>
    <s v="No Sales"/>
    <n v="349"/>
    <n v="133"/>
    <n v="111"/>
    <n v="0.3008595988538682"/>
  </r>
  <r>
    <d v="2026-09-16T00:00:00"/>
    <x v="6"/>
    <s v="Face Care"/>
    <s v="Enabled"/>
    <s v="AG | Sheet Mask"/>
    <s v="Sponsored Products"/>
    <s v="sheet mask"/>
    <x v="1"/>
    <x v="53"/>
    <s v="SKN-014"/>
    <x v="0"/>
    <n v="593"/>
    <n v="5"/>
    <n v="0.008431703204047217"/>
    <n v="8.529999999999999"/>
    <n v="42.65"/>
    <n v="0"/>
    <n v="0"/>
    <n v="0"/>
    <s v=""/>
    <n v="0"/>
    <n v="0"/>
    <n v="10"/>
    <s v="INR"/>
    <s v="India"/>
    <m/>
    <n v="3"/>
    <n v="-42.65"/>
    <s v="No Sales"/>
    <n v="349"/>
    <n v="133"/>
    <n v="111"/>
    <n v="0.3008595988538682"/>
  </r>
  <r>
    <d v="2026-09-16T00:00:00"/>
    <x v="6"/>
    <s v="Face Care"/>
    <s v="Enabled"/>
    <s v="AG | Sheet Mask"/>
    <s v="Sponsored Products"/>
    <s v="face sheet mask"/>
    <x v="1"/>
    <x v="474"/>
    <s v="SKN-014"/>
    <x v="1"/>
    <n v="184"/>
    <n v="2"/>
    <n v="0.0108695652173913"/>
    <n v="6.16"/>
    <n v="12.32"/>
    <n v="0"/>
    <n v="0"/>
    <n v="0"/>
    <s v=""/>
    <n v="0"/>
    <n v="0"/>
    <n v="9"/>
    <s v="INR"/>
    <s v="India"/>
    <m/>
    <n v="3"/>
    <n v="-12.32"/>
    <s v="No Sales"/>
    <n v="349"/>
    <n v="133"/>
    <n v="111"/>
    <n v="0.3008595988538682"/>
  </r>
  <r>
    <d v="2026-09-16T00:00:00"/>
    <x v="8"/>
    <s v="Body &amp; Hair"/>
    <s v="Enabled"/>
    <s v="AG | Onion Hair Oil"/>
    <s v="Sponsored Products"/>
    <s v="onion hair oil"/>
    <x v="3"/>
    <x v="423"/>
    <s v="SKN-021"/>
    <x v="1"/>
    <n v="358"/>
    <n v="1"/>
    <n v="0.002793296089385475"/>
    <n v="8.49"/>
    <n v="8.49"/>
    <n v="0"/>
    <n v="0"/>
    <n v="0"/>
    <s v=""/>
    <n v="0"/>
    <n v="0"/>
    <n v="11"/>
    <s v="INR"/>
    <s v="India"/>
    <m/>
    <n v="3"/>
    <n v="-8.49"/>
    <s v="No Sales"/>
    <n v="399"/>
    <n v="148"/>
    <n v="126"/>
    <n v="0.3132832080200501"/>
  </r>
  <r>
    <d v="2026-09-16T00:00:00"/>
    <x v="8"/>
    <s v="Body &amp; Hair"/>
    <s v="Enabled"/>
    <s v="AG | Onion Hair Oil"/>
    <s v="Sponsored Products"/>
    <s v="hair oil"/>
    <x v="3"/>
    <x v="327"/>
    <s v="SKN-021"/>
    <x v="0"/>
    <n v="627"/>
    <n v="4"/>
    <n v="0.006379585326953748"/>
    <n v="9.859999999999999"/>
    <n v="39.44"/>
    <n v="0"/>
    <n v="0"/>
    <n v="0"/>
    <s v=""/>
    <n v="0"/>
    <n v="0"/>
    <n v="12.5"/>
    <s v="INR"/>
    <s v="India"/>
    <m/>
    <n v="3"/>
    <n v="-39.44"/>
    <s v="No Sales"/>
    <n v="399"/>
    <n v="148"/>
    <n v="126"/>
    <n v="0.3132832080200501"/>
  </r>
  <r>
    <d v="2026-09-16T00:00:00"/>
    <x v="8"/>
    <s v="Body &amp; Hair"/>
    <s v="Enabled"/>
    <s v="AG | Onion Hair Oil"/>
    <s v="Sponsored Products"/>
    <s v="onion hair oil"/>
    <x v="3"/>
    <x v="57"/>
    <s v="SKN-021"/>
    <x v="2"/>
    <n v="512"/>
    <n v="3"/>
    <n v="0.005859375"/>
    <n v="6.140000000000001"/>
    <n v="18.42"/>
    <n v="0"/>
    <n v="0"/>
    <n v="0"/>
    <s v=""/>
    <n v="0"/>
    <n v="0"/>
    <n v="11"/>
    <s v="INR"/>
    <s v="India"/>
    <m/>
    <n v="3"/>
    <n v="-18.42"/>
    <s v="No Sales"/>
    <n v="399"/>
    <n v="148"/>
    <n v="126"/>
    <n v="0.3132832080200501"/>
  </r>
  <r>
    <d v="2026-09-16T00:00:00"/>
    <x v="8"/>
    <s v="Body &amp; Hair"/>
    <s v="Enabled"/>
    <s v="AG | Onion Hair Oil"/>
    <s v="Sponsored Products"/>
    <s v="hair oil"/>
    <x v="3"/>
    <x v="18"/>
    <s v="SKN-021"/>
    <x v="0"/>
    <n v="790"/>
    <n v="5"/>
    <n v="0.006329113924050633"/>
    <n v="13.5"/>
    <n v="67.5"/>
    <n v="0"/>
    <n v="0"/>
    <n v="0"/>
    <s v=""/>
    <n v="0"/>
    <n v="0"/>
    <n v="13.5"/>
    <s v="INR"/>
    <s v="India"/>
    <m/>
    <n v="3"/>
    <n v="-67.5"/>
    <s v="No Sales"/>
    <n v="399"/>
    <n v="148"/>
    <n v="126"/>
    <n v="0.3132832080200501"/>
  </r>
  <r>
    <d v="2026-09-16T00:00:00"/>
    <x v="8"/>
    <s v="Body &amp; Hair"/>
    <s v="Enabled"/>
    <s v="AG | Onion Hair Oil"/>
    <s v="Sponsored Products"/>
    <s v="hair oil"/>
    <x v="3"/>
    <x v="461"/>
    <s v="SKN-021"/>
    <x v="1"/>
    <n v="353"/>
    <n v="5"/>
    <n v="0.0141643059490085"/>
    <n v="5.470000000000001"/>
    <n v="27.35"/>
    <n v="0"/>
    <n v="0"/>
    <n v="0"/>
    <s v=""/>
    <n v="0"/>
    <n v="0"/>
    <n v="10"/>
    <s v="INR"/>
    <s v="India"/>
    <m/>
    <n v="3"/>
    <n v="-27.35"/>
    <s v="No Sales"/>
    <n v="399"/>
    <n v="148"/>
    <n v="126"/>
    <n v="0.3132832080200501"/>
  </r>
  <r>
    <d v="2026-09-16T00:00:00"/>
    <x v="8"/>
    <s v="Body &amp; Hair"/>
    <s v="Enabled"/>
    <s v="AG | Onion Hair Oil"/>
    <s v="Sponsored Products"/>
    <s v="hair oil"/>
    <x v="3"/>
    <x v="348"/>
    <s v="SKN-021"/>
    <x v="1"/>
    <n v="186"/>
    <n v="1"/>
    <n v="0.005376344086021506"/>
    <n v="9.33"/>
    <n v="9.33"/>
    <n v="0"/>
    <n v="0"/>
    <n v="0"/>
    <s v=""/>
    <n v="0"/>
    <n v="0"/>
    <n v="13"/>
    <s v="INR"/>
    <s v="India"/>
    <m/>
    <n v="3"/>
    <n v="-9.33"/>
    <s v="No Sales"/>
    <n v="399"/>
    <n v="148"/>
    <n v="126"/>
    <n v="0.3132832080200501"/>
  </r>
  <r>
    <d v="2026-09-16T00:00:00"/>
    <x v="8"/>
    <s v="Body &amp; Hair"/>
    <s v="Enabled"/>
    <s v="AG | Onion Hair Oil"/>
    <s v="Sponsored Products"/>
    <s v="onion hair oil"/>
    <x v="3"/>
    <x v="108"/>
    <s v="SKN-021"/>
    <x v="2"/>
    <n v="241"/>
    <n v="1"/>
    <n v="0.004149377593360996"/>
    <n v="10.15"/>
    <n v="10.15"/>
    <n v="0"/>
    <n v="0"/>
    <n v="0"/>
    <s v=""/>
    <n v="0"/>
    <n v="0"/>
    <n v="12"/>
    <s v="INR"/>
    <s v="India"/>
    <m/>
    <n v="3"/>
    <n v="-10.15"/>
    <s v="No Sales"/>
    <n v="399"/>
    <n v="148"/>
    <n v="126"/>
    <n v="0.3132832080200501"/>
  </r>
  <r>
    <d v="2026-09-16T00:00:00"/>
    <x v="8"/>
    <s v="Body &amp; Hair"/>
    <s v="Enabled"/>
    <s v="AG | Onion Hair Oil"/>
    <s v="Sponsored Products"/>
    <s v="hair oil"/>
    <x v="3"/>
    <x v="463"/>
    <s v="SKN-021"/>
    <x v="1"/>
    <n v="157"/>
    <n v="3"/>
    <n v="0.01910828025477707"/>
    <n v="10.6"/>
    <n v="31.8"/>
    <n v="0"/>
    <n v="0"/>
    <n v="0"/>
    <s v=""/>
    <n v="0"/>
    <n v="0"/>
    <n v="13.5"/>
    <s v="INR"/>
    <s v="India"/>
    <m/>
    <n v="3"/>
    <n v="-31.8"/>
    <s v="No Sales"/>
    <n v="399"/>
    <n v="148"/>
    <n v="126"/>
    <n v="0.3132832080200501"/>
  </r>
  <r>
    <d v="2026-09-16T00:00:00"/>
    <x v="8"/>
    <s v="Body &amp; Hair"/>
    <s v="Enabled"/>
    <s v="AG | Onion Hair Oil"/>
    <s v="Sponsored Products"/>
    <s v="onion hair oil"/>
    <x v="3"/>
    <x v="183"/>
    <s v="SKN-021"/>
    <x v="0"/>
    <n v="215"/>
    <n v="1"/>
    <n v="0.004651162790697674"/>
    <n v="10.25"/>
    <n v="10.25"/>
    <n v="0"/>
    <n v="0"/>
    <n v="0"/>
    <s v=""/>
    <n v="0"/>
    <n v="0"/>
    <n v="11.5"/>
    <s v="INR"/>
    <s v="India"/>
    <m/>
    <n v="3"/>
    <n v="-10.25"/>
    <s v="No Sales"/>
    <n v="399"/>
    <n v="148"/>
    <n v="126"/>
    <n v="0.3132832080200501"/>
  </r>
  <r>
    <d v="2026-09-16T00:00:00"/>
    <x v="8"/>
    <s v="Body &amp; Hair"/>
    <s v="Enabled"/>
    <s v="AG | Anti Dandruff Shampoo"/>
    <s v="Sponsored Products"/>
    <s v="dandruff shampoo"/>
    <x v="3"/>
    <x v="185"/>
    <s v="SKN-022"/>
    <x v="0"/>
    <n v="512"/>
    <n v="11"/>
    <n v="0.021484375"/>
    <n v="11"/>
    <n v="121"/>
    <n v="0"/>
    <n v="0"/>
    <n v="0"/>
    <s v=""/>
    <n v="0"/>
    <n v="0"/>
    <n v="11"/>
    <s v="INR"/>
    <s v="India"/>
    <m/>
    <n v="3"/>
    <n v="-121"/>
    <s v="No Sales"/>
    <n v="429"/>
    <n v="159"/>
    <n v="139"/>
    <n v="0.3053613053613053"/>
  </r>
  <r>
    <d v="2026-09-16T00:00:00"/>
    <x v="8"/>
    <s v="Body &amp; Hair"/>
    <s v="Enabled"/>
    <s v="AG | Hair Serum"/>
    <s v="Sponsored Products"/>
    <s v="hair serum for frizzy hair"/>
    <x v="3"/>
    <x v="259"/>
    <s v="SKN-023"/>
    <x v="1"/>
    <n v="1097"/>
    <n v="3"/>
    <n v="0.002734731084776664"/>
    <n v="7.510000000000001"/>
    <n v="22.53"/>
    <n v="0"/>
    <n v="0"/>
    <n v="0"/>
    <s v=""/>
    <n v="0"/>
    <n v="0"/>
    <n v="13.5"/>
    <s v="INR"/>
    <s v="India"/>
    <m/>
    <n v="3"/>
    <n v="-22.53"/>
    <s v="No Sales"/>
    <n v="549"/>
    <n v="198"/>
    <n v="139"/>
    <n v="0.3861566484517304"/>
  </r>
  <r>
    <d v="2026-09-16T00:00:00"/>
    <x v="8"/>
    <s v="Body &amp; Hair"/>
    <s v="Enabled"/>
    <s v="AG | Hair Serum"/>
    <s v="Sponsored Products"/>
    <s v="hair serum"/>
    <x v="3"/>
    <x v="262"/>
    <s v="SKN-023"/>
    <x v="2"/>
    <n v="460"/>
    <n v="1"/>
    <n v="0.002173913043478261"/>
    <n v="7.14"/>
    <n v="7.14"/>
    <n v="0"/>
    <n v="0"/>
    <n v="0"/>
    <s v=""/>
    <n v="0"/>
    <n v="0"/>
    <n v="12.5"/>
    <s v="INR"/>
    <s v="India"/>
    <m/>
    <n v="3"/>
    <n v="-7.14"/>
    <s v="No Sales"/>
    <n v="549"/>
    <n v="198"/>
    <n v="139"/>
    <n v="0.3861566484517304"/>
  </r>
  <r>
    <d v="2026-09-16T00:00:00"/>
    <x v="8"/>
    <s v="Body &amp; Hair"/>
    <s v="Enabled"/>
    <s v="AG | Hair Serum"/>
    <s v="Sponsored Products"/>
    <s v="hair serum"/>
    <x v="3"/>
    <x v="475"/>
    <s v="SKN-023"/>
    <x v="0"/>
    <n v="43"/>
    <n v="1"/>
    <n v="0.02325581395348837"/>
    <n v="11.34"/>
    <n v="11.34"/>
    <n v="0"/>
    <n v="0"/>
    <n v="0"/>
    <s v=""/>
    <n v="0"/>
    <n v="0"/>
    <n v="13.5"/>
    <s v="INR"/>
    <s v="India"/>
    <m/>
    <n v="3"/>
    <n v="-11.34"/>
    <s v="No Sales"/>
    <n v="549"/>
    <n v="198"/>
    <n v="139"/>
    <n v="0.3861566484517304"/>
  </r>
  <r>
    <d v="2026-09-16T00:00:00"/>
    <x v="8"/>
    <s v="Body &amp; Hair"/>
    <s v="Enabled"/>
    <s v="AG | Hair Serum"/>
    <s v="Sponsored Products"/>
    <s v="hair serum for frizzy hair"/>
    <x v="3"/>
    <x v="61"/>
    <s v="SKN-023"/>
    <x v="2"/>
    <n v="421"/>
    <n v="3"/>
    <n v="0.007125890736342043"/>
    <n v="8.18"/>
    <n v="24.54"/>
    <n v="0"/>
    <n v="0"/>
    <n v="0"/>
    <s v=""/>
    <n v="0"/>
    <n v="0"/>
    <n v="15"/>
    <s v="INR"/>
    <s v="India"/>
    <m/>
    <n v="3"/>
    <n v="-24.54"/>
    <s v="No Sales"/>
    <n v="549"/>
    <n v="198"/>
    <n v="139"/>
    <n v="0.3861566484517304"/>
  </r>
  <r>
    <d v="2026-09-16T00:00:00"/>
    <x v="8"/>
    <s v="Body &amp; Hair"/>
    <s v="Enabled"/>
    <s v="AG | Hair Serum"/>
    <s v="Sponsored Products"/>
    <s v="hair serum for frizzy hair"/>
    <x v="3"/>
    <x v="476"/>
    <s v="SKN-023"/>
    <x v="2"/>
    <n v="165"/>
    <n v="1"/>
    <n v="0.006060606060606061"/>
    <n v="9.220000000000001"/>
    <n v="9.220000000000001"/>
    <n v="0"/>
    <n v="0"/>
    <n v="0"/>
    <s v=""/>
    <n v="0"/>
    <n v="0"/>
    <n v="14"/>
    <s v="INR"/>
    <s v="India"/>
    <m/>
    <n v="3"/>
    <n v="-9.220000000000001"/>
    <s v="No Sales"/>
    <n v="549"/>
    <n v="198"/>
    <n v="139"/>
    <n v="0.3861566484517304"/>
  </r>
  <r>
    <d v="2026-09-16T00:00:00"/>
    <x v="9"/>
    <s v="Body &amp; Hair"/>
    <s v="Enabled"/>
    <s v="AG | Body Lotion"/>
    <s v="Sponsored Products"/>
    <s v="shea body lotion"/>
    <x v="2"/>
    <x v="138"/>
    <s v="SKN-017"/>
    <x v="0"/>
    <n v="372"/>
    <n v="4"/>
    <n v="0.01075268817204301"/>
    <n v="11.45"/>
    <n v="45.8"/>
    <n v="0"/>
    <n v="0"/>
    <n v="0"/>
    <s v=""/>
    <n v="0"/>
    <n v="0"/>
    <n v="14.5"/>
    <s v="INR"/>
    <s v="India"/>
    <m/>
    <n v="3"/>
    <n v="-45.8"/>
    <s v="No Sales"/>
    <n v="449"/>
    <n v="166"/>
    <n v="140"/>
    <n v="0.3184855233853007"/>
  </r>
  <r>
    <d v="2026-09-16T00:00:00"/>
    <x v="9"/>
    <s v="Body &amp; Hair"/>
    <s v="Enabled"/>
    <s v="AG | Body Lotion"/>
    <s v="Sponsored Products"/>
    <s v="body lotion"/>
    <x v="2"/>
    <x v="136"/>
    <s v="SKN-017"/>
    <x v="2"/>
    <n v="3019"/>
    <n v="26"/>
    <n v="0.008612123219609143"/>
    <n v="9.02"/>
    <n v="234.52"/>
    <n v="0"/>
    <n v="0"/>
    <n v="0"/>
    <s v=""/>
    <n v="0"/>
    <n v="0"/>
    <n v="15.5"/>
    <s v="INR"/>
    <s v="India"/>
    <m/>
    <n v="3"/>
    <n v="-234.52"/>
    <s v="No Sales"/>
    <n v="449"/>
    <n v="166"/>
    <n v="140"/>
    <n v="0.3184855233853007"/>
  </r>
  <r>
    <d v="2026-09-16T00:00:00"/>
    <x v="9"/>
    <s v="Body &amp; Hair"/>
    <s v="Enabled"/>
    <s v="AG | Body Wash"/>
    <s v="Sponsored Products"/>
    <s v="body wash for women paraben free"/>
    <x v="2"/>
    <x v="17"/>
    <s v="SKN-018"/>
    <x v="0"/>
    <n v="120"/>
    <n v="1"/>
    <n v="0.008333333333333333"/>
    <n v="10.34"/>
    <n v="10.34"/>
    <n v="0"/>
    <n v="0"/>
    <n v="0"/>
    <s v=""/>
    <n v="0"/>
    <n v="0"/>
    <n v="12"/>
    <s v="INR"/>
    <s v="India"/>
    <m/>
    <n v="3"/>
    <n v="-10.34"/>
    <s v="No Sales"/>
    <n v="349"/>
    <n v="133"/>
    <n v="121"/>
    <n v="0.2722063037249284"/>
  </r>
  <r>
    <d v="2026-09-16T00:00:00"/>
    <x v="9"/>
    <s v="Body &amp; Hair"/>
    <s v="Enabled"/>
    <s v="AG | Body Wash"/>
    <s v="Sponsored Products"/>
    <s v="body wash fragrance free"/>
    <x v="2"/>
    <x v="63"/>
    <s v="SKN-018"/>
    <x v="1"/>
    <n v="147"/>
    <n v="0"/>
    <n v="0"/>
    <s v=""/>
    <n v="0"/>
    <n v="0"/>
    <n v="0"/>
    <n v="0"/>
    <s v=""/>
    <s v=""/>
    <s v=""/>
    <n v="9"/>
    <s v="INR"/>
    <s v="India"/>
    <m/>
    <n v="3"/>
    <n v="0"/>
    <s v="No Spend"/>
    <n v="349"/>
    <n v="133"/>
    <n v="121"/>
    <n v="0.2722063037249284"/>
  </r>
  <r>
    <d v="2026-09-16T00:00:00"/>
    <x v="9"/>
    <s v="Body &amp; Hair"/>
    <s v="Enabled"/>
    <s v="AG | Foot Cream"/>
    <s v="Sponsored Products"/>
    <s v="foot cream for kids"/>
    <x v="2"/>
    <x v="66"/>
    <s v="SKN-019"/>
    <x v="2"/>
    <n v="530"/>
    <n v="3"/>
    <n v="0.005660377358490566"/>
    <n v="4.600000000000001"/>
    <n v="13.8"/>
    <n v="0"/>
    <n v="0"/>
    <n v="0"/>
    <s v=""/>
    <n v="0"/>
    <n v="0"/>
    <n v="8"/>
    <s v="INR"/>
    <s v="India"/>
    <m/>
    <n v="3"/>
    <n v="-13.8"/>
    <s v="No Sales"/>
    <n v="299"/>
    <n v="111"/>
    <n v="107"/>
    <n v="0.2709030100334448"/>
  </r>
  <r>
    <d v="2026-09-16T00:00:00"/>
    <x v="9"/>
    <s v="Body &amp; Hair"/>
    <s v="Enabled"/>
    <s v="AG | Hand Cream"/>
    <s v="Sponsored Products"/>
    <s v="hand cream for dry hands"/>
    <x v="2"/>
    <x v="192"/>
    <s v="SKN-020"/>
    <x v="0"/>
    <n v="588"/>
    <n v="7"/>
    <n v="0.0119047619047619"/>
    <n v="7"/>
    <n v="49"/>
    <n v="0"/>
    <n v="0"/>
    <n v="0"/>
    <s v=""/>
    <n v="0"/>
    <n v="0"/>
    <n v="7"/>
    <s v="INR"/>
    <s v="India"/>
    <m/>
    <n v="3"/>
    <n v="-49"/>
    <s v="No Sales"/>
    <n v="249"/>
    <n v="95"/>
    <n v="92"/>
    <n v="0.248995983935743"/>
  </r>
  <r>
    <d v="2026-09-23T00:00:00"/>
    <x v="0"/>
    <s v="Face Care"/>
    <s v="Enabled"/>
    <s v="AG | Gel Moisturizer"/>
    <s v="Sponsored Products"/>
    <s v="loose-match"/>
    <x v="0"/>
    <x v="254"/>
    <s v="SKN-005"/>
    <x v="2"/>
    <n v="799"/>
    <n v="13"/>
    <n v="0.016270337922403"/>
    <n v="7.9"/>
    <n v="102.7"/>
    <n v="399"/>
    <n v="1"/>
    <n v="1"/>
    <n v="0.2573934837092732"/>
    <n v="3.885102239532619"/>
    <n v="0.07692307692307693"/>
    <n v="11"/>
    <s v="INR"/>
    <s v="India"/>
    <m/>
    <n v="4"/>
    <n v="22.3"/>
    <s v="Profitable"/>
    <n v="399"/>
    <n v="148"/>
    <n v="126"/>
    <n v="0.3132832080200501"/>
  </r>
  <r>
    <d v="2026-09-16T00:00:00"/>
    <x v="9"/>
    <s v="Body &amp; Hair"/>
    <s v="Enabled"/>
    <s v="AG | Hand Cream"/>
    <s v="Sponsored Products"/>
    <s v="moisturizing hand cream"/>
    <x v="2"/>
    <x v="68"/>
    <s v="SKN-020"/>
    <x v="0"/>
    <n v="748"/>
    <n v="14"/>
    <n v="0.01871657754010695"/>
    <n v="6"/>
    <n v="84"/>
    <n v="0"/>
    <n v="0"/>
    <n v="0"/>
    <s v=""/>
    <n v="0"/>
    <n v="0"/>
    <n v="6"/>
    <s v="INR"/>
    <s v="India"/>
    <m/>
    <n v="3"/>
    <n v="-84"/>
    <s v="No Sales"/>
    <n v="249"/>
    <n v="95"/>
    <n v="92"/>
    <n v="0.248995983935743"/>
  </r>
  <r>
    <d v="2026-09-16T00:00:00"/>
    <x v="9"/>
    <s v="Body &amp; Hair"/>
    <s v="Enabled"/>
    <s v="AG | Hand Cream"/>
    <s v="Sponsored Products"/>
    <s v="hand cream"/>
    <x v="2"/>
    <x v="67"/>
    <s v="SKN-020"/>
    <x v="1"/>
    <n v="3135"/>
    <n v="21"/>
    <n v="0.006698564593301435"/>
    <n v="5.66"/>
    <n v="118.86"/>
    <n v="0"/>
    <n v="0"/>
    <n v="0"/>
    <s v=""/>
    <n v="0"/>
    <n v="0"/>
    <n v="9.5"/>
    <s v="INR"/>
    <s v="India"/>
    <m/>
    <n v="3"/>
    <n v="-118.86"/>
    <s v="No Sales"/>
    <n v="249"/>
    <n v="95"/>
    <n v="92"/>
    <n v="0.248995983935743"/>
  </r>
  <r>
    <d v="2026-09-16T00:00:00"/>
    <x v="10"/>
    <s v="Face Care"/>
    <s v="Enabled"/>
    <s v="AG | Vitamin C Serum"/>
    <s v="Sponsored Products"/>
    <s v="asin=b0x06u517h"/>
    <x v="4"/>
    <x v="331"/>
    <s v="SKN-001"/>
    <x v="0"/>
    <n v="233"/>
    <n v="2"/>
    <n v="0.008583690987124463"/>
    <n v="14.5"/>
    <n v="29"/>
    <n v="0"/>
    <n v="0"/>
    <n v="0"/>
    <s v=""/>
    <n v="0"/>
    <n v="0"/>
    <n v="14.5"/>
    <s v="INR"/>
    <s v="India"/>
    <m/>
    <n v="3"/>
    <n v="-29"/>
    <s v="No Sales"/>
    <n v="599"/>
    <n v="216"/>
    <n v="144"/>
    <n v="0.3989983305509182"/>
  </r>
  <r>
    <d v="2026-09-16T00:00:00"/>
    <x v="10"/>
    <s v="Face Care"/>
    <s v="Enabled"/>
    <s v="AG | Vitamin C Serum"/>
    <s v="Sponsored Products"/>
    <s v="asin=b02q7x86or"/>
    <x v="4"/>
    <x v="248"/>
    <s v="SKN-001"/>
    <x v="1"/>
    <n v="1003"/>
    <n v="4"/>
    <n v="0.003988035892323031"/>
    <n v="8.109999999999999"/>
    <n v="32.44"/>
    <n v="0"/>
    <n v="0"/>
    <n v="0"/>
    <s v=""/>
    <n v="0"/>
    <n v="0"/>
    <n v="12.5"/>
    <s v="INR"/>
    <s v="India"/>
    <m/>
    <n v="3"/>
    <n v="-32.44"/>
    <s v="No Sales"/>
    <n v="599"/>
    <n v="216"/>
    <n v="144"/>
    <n v="0.3989983305509182"/>
  </r>
  <r>
    <d v="2026-09-16T00:00:00"/>
    <x v="10"/>
    <s v="Face Care"/>
    <s v="Enabled"/>
    <s v="AG | Vitamin C Serum"/>
    <s v="Sponsored Products"/>
    <s v="asin=b0v9x88sct"/>
    <x v="4"/>
    <x v="249"/>
    <s v="SKN-001"/>
    <x v="1"/>
    <n v="455"/>
    <n v="3"/>
    <n v="0.006593406593406593"/>
    <n v="10.93"/>
    <n v="32.79"/>
    <n v="599"/>
    <n v="1"/>
    <n v="1"/>
    <n v="0.05474123539232053"/>
    <n v="18.26776456236658"/>
    <n v="0.3333333333333333"/>
    <n v="16"/>
    <s v="INR"/>
    <s v="India"/>
    <m/>
    <n v="3"/>
    <n v="206.21"/>
    <s v="Profitable"/>
    <n v="599"/>
    <n v="216"/>
    <n v="144"/>
    <n v="0.3989983305509182"/>
  </r>
  <r>
    <d v="2026-09-16T00:00:00"/>
    <x v="10"/>
    <s v="Face Care"/>
    <s v="Enabled"/>
    <s v="AG | Vitamin C Serum"/>
    <s v="Sponsored Products"/>
    <s v="asin=b0y9zbiy9g"/>
    <x v="4"/>
    <x v="73"/>
    <s v="SKN-001"/>
    <x v="2"/>
    <n v="1276"/>
    <n v="7"/>
    <n v="0.0054858934169279"/>
    <n v="9.050000000000001"/>
    <n v="63.35"/>
    <n v="0"/>
    <n v="0"/>
    <n v="0"/>
    <s v=""/>
    <n v="0"/>
    <n v="0"/>
    <n v="16"/>
    <s v="INR"/>
    <s v="India"/>
    <m/>
    <n v="3"/>
    <n v="-63.35"/>
    <s v="No Sales"/>
    <n v="599"/>
    <n v="216"/>
    <n v="144"/>
    <n v="0.3989983305509182"/>
  </r>
  <r>
    <d v="2026-09-16T00:00:00"/>
    <x v="10"/>
    <s v="Face Care"/>
    <s v="Enabled"/>
    <s v="AG | Vitamin C Serum"/>
    <s v="Sponsored Products"/>
    <s v="asin=b0450pvv5k"/>
    <x v="4"/>
    <x v="141"/>
    <s v="SKN-001"/>
    <x v="1"/>
    <n v="457"/>
    <n v="2"/>
    <n v="0.00437636761487965"/>
    <n v="7.77"/>
    <n v="15.54"/>
    <n v="0"/>
    <n v="0"/>
    <n v="0"/>
    <s v=""/>
    <n v="0"/>
    <n v="0"/>
    <n v="11.5"/>
    <s v="INR"/>
    <s v="India"/>
    <m/>
    <n v="3"/>
    <n v="-15.54"/>
    <s v="No Sales"/>
    <n v="599"/>
    <n v="216"/>
    <n v="144"/>
    <n v="0.3989983305509182"/>
  </r>
  <r>
    <d v="2026-09-16T00:00:00"/>
    <x v="10"/>
    <s v="Face Care"/>
    <s v="Enabled"/>
    <s v="AG | Sunscreen Spf 50"/>
    <s v="Sponsored Products"/>
    <s v="asin=b0s40ccjfn"/>
    <x v="4"/>
    <x v="76"/>
    <s v="SKN-006"/>
    <x v="1"/>
    <n v="620"/>
    <n v="1"/>
    <n v="0.001612903225806452"/>
    <n v="7.4"/>
    <n v="7.4"/>
    <n v="0"/>
    <n v="0"/>
    <n v="0"/>
    <s v=""/>
    <n v="0"/>
    <n v="0"/>
    <n v="9.5"/>
    <s v="INR"/>
    <s v="India"/>
    <m/>
    <n v="3"/>
    <n v="-7.4"/>
    <s v="No Sales"/>
    <n v="449"/>
    <n v="162"/>
    <n v="130"/>
    <n v="0.3496659242761693"/>
  </r>
  <r>
    <d v="2026-09-16T00:00:00"/>
    <x v="10"/>
    <s v="Face Care"/>
    <s v="Enabled"/>
    <s v="AG | Sunscreen Spf 50"/>
    <s v="Sponsored Products"/>
    <s v="asin=b0bwse9sgm"/>
    <x v="4"/>
    <x v="281"/>
    <s v="SKN-006"/>
    <x v="1"/>
    <n v="561"/>
    <n v="2"/>
    <n v="0.0035650623885918"/>
    <n v="7.11"/>
    <n v="14.22"/>
    <n v="0"/>
    <n v="0"/>
    <n v="0"/>
    <s v=""/>
    <n v="0"/>
    <n v="0"/>
    <n v="11.5"/>
    <s v="INR"/>
    <s v="India"/>
    <m/>
    <n v="3"/>
    <n v="-14.22"/>
    <s v="No Sales"/>
    <n v="449"/>
    <n v="162"/>
    <n v="130"/>
    <n v="0.3496659242761693"/>
  </r>
  <r>
    <d v="2026-09-21T00:00:00"/>
    <x v="3"/>
    <s v="Face Care"/>
    <s v="Enabled"/>
    <s v="AG | Hyaluronic Acid Serum"/>
    <s v="Sponsored Products"/>
    <s v="hyaluronic acid serum"/>
    <x v="2"/>
    <x v="35"/>
    <s v="SKN-003"/>
    <x v="2"/>
    <n v="8181"/>
    <n v="53"/>
    <n v="0.006478425620339812"/>
    <n v="11.88"/>
    <n v="629.64"/>
    <n v="4543"/>
    <n v="6"/>
    <n v="7"/>
    <n v="0.1385956416464891"/>
    <n v="7.215234102026555"/>
    <n v="0.1132075471698113"/>
    <n v="19.5"/>
    <s v="INR"/>
    <s v="India"/>
    <m/>
    <n v="3"/>
    <n v="1239.36"/>
    <s v="Profitable"/>
    <n v="649"/>
    <n v="234"/>
    <n v="148"/>
    <n v="0.4114021571648691"/>
  </r>
  <r>
    <d v="2026-09-16T00:00:00"/>
    <x v="10"/>
    <s v="Face Care"/>
    <s v="Enabled"/>
    <s v="AG | Face Wash"/>
    <s v="Sponsored Products"/>
    <s v="asin=b0dnix2i0i"/>
    <x v="4"/>
    <x v="142"/>
    <s v="SKN-008"/>
    <x v="1"/>
    <n v="210"/>
    <n v="1"/>
    <n v="0.004761904761904762"/>
    <n v="4.93"/>
    <n v="4.93"/>
    <n v="0"/>
    <n v="0"/>
    <n v="0"/>
    <s v=""/>
    <n v="0"/>
    <n v="0"/>
    <n v="7.5"/>
    <s v="INR"/>
    <s v="India"/>
    <m/>
    <n v="3"/>
    <n v="-4.93"/>
    <s v="No Sales"/>
    <n v="299"/>
    <n v="114"/>
    <n v="107"/>
    <n v="0.2608695652173913"/>
  </r>
  <r>
    <d v="2026-09-16T00:00:00"/>
    <x v="10"/>
    <s v="Face Care"/>
    <s v="Enabled"/>
    <s v="AG | Face Wash"/>
    <s v="Sponsored Products"/>
    <s v="asin=b0kht5rj8u"/>
    <x v="4"/>
    <x v="83"/>
    <s v="SKN-008"/>
    <x v="1"/>
    <n v="595"/>
    <n v="2"/>
    <n v="0.003361344537815126"/>
    <n v="3.6"/>
    <n v="7.2"/>
    <n v="0"/>
    <n v="0"/>
    <n v="0"/>
    <s v=""/>
    <n v="0"/>
    <n v="0"/>
    <n v="7"/>
    <s v="INR"/>
    <s v="India"/>
    <m/>
    <n v="3"/>
    <n v="-7.2"/>
    <s v="No Sales"/>
    <n v="299"/>
    <n v="114"/>
    <n v="107"/>
    <n v="0.2608695652173913"/>
  </r>
  <r>
    <d v="2026-09-16T00:00:00"/>
    <x v="11"/>
    <s v="Face Care"/>
    <s v="Enabled"/>
    <s v="AG | Under Eye Cream"/>
    <s v="Sponsored Products"/>
    <s v="eye cream"/>
    <x v="2"/>
    <x v="282"/>
    <s v="SKN-011"/>
    <x v="0"/>
    <n v="294"/>
    <n v="8"/>
    <n v="0.0272108843537415"/>
    <n v="15.39"/>
    <n v="123.12"/>
    <n v="499"/>
    <n v="1"/>
    <n v="1"/>
    <n v="0.2467334669338677"/>
    <n v="4.052956465237167"/>
    <n v="0.125"/>
    <n v="19.5"/>
    <s v="INR"/>
    <s v="India"/>
    <m/>
    <n v="3"/>
    <n v="70.88"/>
    <s v="Profitable"/>
    <n v="499"/>
    <n v="180"/>
    <n v="125"/>
    <n v="0.3887775551102204"/>
  </r>
  <r>
    <d v="2026-09-16T00:00:00"/>
    <x v="11"/>
    <s v="Face Care"/>
    <s v="Enabled"/>
    <s v="AG | Under Eye Cream"/>
    <s v="Sponsored Products"/>
    <s v="under eye cream"/>
    <x v="2"/>
    <x v="84"/>
    <s v="SKN-011"/>
    <x v="0"/>
    <n v="916"/>
    <n v="7"/>
    <n v="0.007641921397379912"/>
    <n v="10.53"/>
    <n v="73.70999999999999"/>
    <n v="499"/>
    <n v="1"/>
    <n v="1"/>
    <n v="0.1477154308617234"/>
    <n v="6.769773436440103"/>
    <n v="0.1428571428571428"/>
    <n v="11.5"/>
    <s v="INR"/>
    <s v="India"/>
    <m/>
    <n v="3"/>
    <n v="120.29"/>
    <s v="Profitable"/>
    <n v="499"/>
    <n v="180"/>
    <n v="125"/>
    <n v="0.3887775551102204"/>
  </r>
  <r>
    <d v="2026-09-16T00:00:00"/>
    <x v="11"/>
    <s v="Face Care"/>
    <s v="Enabled"/>
    <s v="AG | Lip Balm"/>
    <s v="Sponsored Products"/>
    <s v="lip balm"/>
    <x v="2"/>
    <x v="85"/>
    <s v="SKN-015"/>
    <x v="2"/>
    <n v="3177"/>
    <n v="23"/>
    <n v="0.007239534151715455"/>
    <n v="4.69"/>
    <n v="107.87"/>
    <n v="1194"/>
    <n v="6"/>
    <n v="6"/>
    <n v="0.09034338358458961"/>
    <n v="11.06887920645221"/>
    <n v="0.2608695652173913"/>
    <n v="6"/>
    <s v="INR"/>
    <s v="India"/>
    <m/>
    <n v="3"/>
    <n v="102.13"/>
    <s v="Profitable"/>
    <n v="199"/>
    <n v="76"/>
    <n v="88"/>
    <n v="0.1758793969849246"/>
  </r>
  <r>
    <d v="2026-09-16T00:00:00"/>
    <x v="11"/>
    <s v="Face Care"/>
    <s v="Enabled"/>
    <s v="AG | Lip Balm"/>
    <s v="Sponsored Products"/>
    <s v="lip balm spf"/>
    <x v="2"/>
    <x v="333"/>
    <s v="SKN-015"/>
    <x v="2"/>
    <n v="768"/>
    <n v="5"/>
    <n v="0.006510416666666667"/>
    <n v="5"/>
    <n v="25"/>
    <n v="597"/>
    <n v="2"/>
    <n v="3"/>
    <n v="0.04187604690117253"/>
    <n v="23.88"/>
    <n v="0.4"/>
    <n v="7.5"/>
    <s v="INR"/>
    <s v="India"/>
    <m/>
    <n v="3"/>
    <n v="80"/>
    <s v="Profitable"/>
    <n v="199"/>
    <n v="76"/>
    <n v="88"/>
    <n v="0.1758793969849246"/>
  </r>
  <r>
    <d v="2026-09-16T00:00:00"/>
    <x v="11"/>
    <s v="Face Care"/>
    <s v="Enabled"/>
    <s v="AG | Lip Balm"/>
    <s v="Sponsored Products"/>
    <s v="tinted lip balm overnight"/>
    <x v="2"/>
    <x v="144"/>
    <s v="SKN-015"/>
    <x v="0"/>
    <n v="499"/>
    <n v="6"/>
    <n v="0.01202404809619238"/>
    <n v="5.5"/>
    <n v="33"/>
    <n v="0"/>
    <n v="0"/>
    <n v="0"/>
    <s v=""/>
    <n v="0"/>
    <n v="0"/>
    <n v="5.5"/>
    <s v="INR"/>
    <s v="India"/>
    <m/>
    <n v="3"/>
    <n v="-33"/>
    <s v="No Sales"/>
    <n v="199"/>
    <n v="76"/>
    <n v="88"/>
    <n v="0.1758793969849246"/>
  </r>
  <r>
    <d v="2026-09-16T00:00:00"/>
    <x v="11"/>
    <s v="Face Care"/>
    <s v="Enabled"/>
    <s v="AG | Lip Sleeping Mask"/>
    <s v="Sponsored Products"/>
    <s v="lip sleeping mask"/>
    <x v="2"/>
    <x v="86"/>
    <s v="SKN-016"/>
    <x v="0"/>
    <n v="590"/>
    <n v="4"/>
    <n v="0.006779661016949152"/>
    <n v="9.15"/>
    <n v="36.6"/>
    <n v="0"/>
    <n v="0"/>
    <n v="0"/>
    <s v=""/>
    <n v="0"/>
    <n v="0"/>
    <n v="10"/>
    <s v="INR"/>
    <s v="India"/>
    <m/>
    <n v="3"/>
    <n v="-36.6"/>
    <s v="No Sales"/>
    <n v="299"/>
    <n v="114"/>
    <n v="97"/>
    <n v="0.294314381270903"/>
  </r>
  <r>
    <d v="2026-09-16T00:00:00"/>
    <x v="11"/>
    <s v="Face Care"/>
    <s v="Enabled"/>
    <s v="AG | Lip Sleeping Mask"/>
    <s v="Sponsored Products"/>
    <s v="lip sleeping mask for winter"/>
    <x v="2"/>
    <x v="87"/>
    <s v="SKN-016"/>
    <x v="2"/>
    <n v="373"/>
    <n v="2"/>
    <n v="0.005361930294906166"/>
    <n v="6.79"/>
    <n v="13.58"/>
    <n v="0"/>
    <n v="0"/>
    <n v="0"/>
    <s v=""/>
    <n v="0"/>
    <n v="0"/>
    <n v="10"/>
    <s v="INR"/>
    <s v="India"/>
    <m/>
    <n v="3"/>
    <n v="-13.58"/>
    <s v="No Sales"/>
    <n v="299"/>
    <n v="114"/>
    <n v="97"/>
    <n v="0.294314381270903"/>
  </r>
  <r>
    <d v="2026-09-16T00:00:00"/>
    <x v="11"/>
    <s v="Face Care"/>
    <s v="Enabled"/>
    <s v="AG | Lip Sleeping Mask"/>
    <s v="Sponsored Products"/>
    <s v="lip mask"/>
    <x v="2"/>
    <x v="196"/>
    <s v="SKN-016"/>
    <x v="0"/>
    <n v="508"/>
    <n v="4"/>
    <n v="0.007874015748031496"/>
    <n v="9"/>
    <n v="36"/>
    <n v="0"/>
    <n v="0"/>
    <n v="0"/>
    <s v=""/>
    <n v="0"/>
    <n v="0"/>
    <n v="9"/>
    <s v="INR"/>
    <s v="India"/>
    <m/>
    <n v="3"/>
    <n v="-36"/>
    <s v="No Sales"/>
    <n v="299"/>
    <n v="114"/>
    <n v="97"/>
    <n v="0.294314381270903"/>
  </r>
  <r>
    <d v="2026-09-16T00:00:00"/>
    <x v="11"/>
    <s v="Face Care"/>
    <s v="Enabled"/>
    <s v="AG | Lip Sleeping Mask"/>
    <s v="Sponsored Products"/>
    <s v="lip mask overnight long lasting"/>
    <x v="2"/>
    <x v="335"/>
    <s v="SKN-016"/>
    <x v="2"/>
    <n v="314"/>
    <n v="0"/>
    <n v="0"/>
    <s v=""/>
    <n v="0"/>
    <n v="0"/>
    <n v="0"/>
    <n v="0"/>
    <s v=""/>
    <s v=""/>
    <s v=""/>
    <n v="8"/>
    <s v="INR"/>
    <s v="India"/>
    <m/>
    <n v="3"/>
    <n v="0"/>
    <s v="No Spend"/>
    <n v="299"/>
    <n v="114"/>
    <n v="97"/>
    <n v="0.294314381270903"/>
  </r>
  <r>
    <d v="2026-09-16T00:00:00"/>
    <x v="11"/>
    <s v="Face Care"/>
    <s v="Enabled"/>
    <s v="AG | Lip Sleeping Mask"/>
    <s v="Sponsored Products"/>
    <s v="lip mask overnight"/>
    <x v="2"/>
    <x v="88"/>
    <s v="SKN-016"/>
    <x v="2"/>
    <n v="1267"/>
    <n v="9"/>
    <n v="0.007103393843725336"/>
    <n v="9.100000000000001"/>
    <n v="81.90000000000001"/>
    <n v="299"/>
    <n v="1"/>
    <n v="1"/>
    <n v="0.2739130434782609"/>
    <n v="3.650793650793651"/>
    <n v="0.1111111111111111"/>
    <n v="12"/>
    <s v="INR"/>
    <s v="India"/>
    <m/>
    <n v="3"/>
    <n v="6.099999999999994"/>
    <s v="Profitable"/>
    <n v="299"/>
    <n v="114"/>
    <n v="97"/>
    <n v="0.294314381270903"/>
  </r>
  <r>
    <d v="2026-09-16T00:00:00"/>
    <x v="11"/>
    <s v="Face Care"/>
    <s v="Enabled"/>
    <s v="AG | Lip Sleeping Mask"/>
    <s v="Sponsored Products"/>
    <s v="lip mask overnight for women"/>
    <x v="2"/>
    <x v="149"/>
    <s v="SKN-016"/>
    <x v="1"/>
    <n v="253"/>
    <n v="1"/>
    <n v="0.003952569169960474"/>
    <n v="8.01"/>
    <n v="8.01"/>
    <n v="0"/>
    <n v="0"/>
    <n v="0"/>
    <s v=""/>
    <n v="0"/>
    <n v="0"/>
    <n v="12"/>
    <s v="INR"/>
    <s v="India"/>
    <m/>
    <n v="3"/>
    <n v="-8.01"/>
    <s v="No Sales"/>
    <n v="299"/>
    <n v="114"/>
    <n v="97"/>
    <n v="0.294314381270903"/>
  </r>
  <r>
    <d v="2026-09-16T00:00:00"/>
    <x v="2"/>
    <s v="Face Care"/>
    <s v="Paused"/>
    <s v="AG | Clay Face Mask"/>
    <s v="Sponsored Products"/>
    <s v="clay face mask"/>
    <x v="1"/>
    <x v="90"/>
    <s v="SKN-012"/>
    <x v="1"/>
    <n v="2309"/>
    <n v="11"/>
    <n v="0.004763967085318319"/>
    <n v="6.48"/>
    <n v="71.28"/>
    <n v="0"/>
    <n v="0"/>
    <n v="0"/>
    <s v=""/>
    <n v="0"/>
    <n v="0"/>
    <n v="11"/>
    <s v="INR"/>
    <s v="India"/>
    <m/>
    <n v="3"/>
    <n v="-71.28"/>
    <s v="No Sales"/>
    <n v="379"/>
    <n v="140"/>
    <n v="114"/>
    <n v="0.3298153034300791"/>
  </r>
  <r>
    <d v="2026-09-16T00:00:00"/>
    <x v="2"/>
    <s v="Face Care"/>
    <s v="Paused"/>
    <s v="AG | Clay Face Mask"/>
    <s v="Sponsored Products"/>
    <s v="multani mitti face pack"/>
    <x v="1"/>
    <x v="9"/>
    <s v="SKN-012"/>
    <x v="0"/>
    <n v="526"/>
    <n v="4"/>
    <n v="0.007604562737642586"/>
    <n v="7.5"/>
    <n v="30"/>
    <n v="0"/>
    <n v="0"/>
    <n v="0"/>
    <s v=""/>
    <n v="0"/>
    <n v="0"/>
    <n v="7.5"/>
    <s v="INR"/>
    <s v="India"/>
    <m/>
    <n v="3"/>
    <n v="-30"/>
    <s v="No Sales"/>
    <n v="379"/>
    <n v="140"/>
    <n v="114"/>
    <n v="0.3298153034300791"/>
  </r>
  <r>
    <d v="2026-09-16T00:00:00"/>
    <x v="2"/>
    <s v="Face Care"/>
    <s v="Paused"/>
    <s v="AG | Aloe Vera Gel"/>
    <s v="Sponsored Products"/>
    <s v="aloe vera gel"/>
    <x v="1"/>
    <x v="424"/>
    <s v="SKN-013"/>
    <x v="0"/>
    <n v="120"/>
    <n v="1"/>
    <n v="0.008333333333333333"/>
    <n v="5.6"/>
    <n v="5.6"/>
    <n v="0"/>
    <n v="0"/>
    <n v="0"/>
    <s v=""/>
    <n v="0"/>
    <n v="0"/>
    <n v="6"/>
    <s v="INR"/>
    <s v="India"/>
    <m/>
    <n v="3"/>
    <n v="-5.6"/>
    <s v="No Sales"/>
    <n v="249"/>
    <n v="100"/>
    <n v="112"/>
    <n v="0.1485943775100401"/>
  </r>
  <r>
    <d v="2026-09-16T00:00:00"/>
    <x v="7"/>
    <s v="Brand"/>
    <s v="Enabled"/>
    <s v="AG | Vitamin C Serum"/>
    <s v="Sponsored Products"/>
    <s v="auralis vitamin c serum"/>
    <x v="2"/>
    <x v="97"/>
    <s v="SKN-001"/>
    <x v="0"/>
    <n v="317"/>
    <n v="14"/>
    <n v="0.04416403785488959"/>
    <n v="7.05"/>
    <n v="98.7"/>
    <n v="1797"/>
    <n v="3"/>
    <n v="3"/>
    <n v="0.05492487479131886"/>
    <n v="18.20668693009118"/>
    <n v="0.2142857142857143"/>
    <n v="9"/>
    <s v="INR"/>
    <s v="India"/>
    <m/>
    <n v="3"/>
    <n v="618.3"/>
    <s v="Profitable"/>
    <n v="599"/>
    <n v="216"/>
    <n v="144"/>
    <n v="0.3989983305509182"/>
  </r>
  <r>
    <d v="2026-09-16T00:00:00"/>
    <x v="7"/>
    <s v="Brand"/>
    <s v="Enabled"/>
    <s v="AG | Vitamin C Serum"/>
    <s v="Sponsored Products"/>
    <s v="auralis face serum vitamin c"/>
    <x v="2"/>
    <x v="47"/>
    <s v="SKN-001"/>
    <x v="2"/>
    <n v="515"/>
    <n v="10"/>
    <n v="0.01941747572815534"/>
    <n v="4.779999999999999"/>
    <n v="47.8"/>
    <n v="0"/>
    <n v="0"/>
    <n v="0"/>
    <s v=""/>
    <n v="0"/>
    <n v="0"/>
    <n v="8"/>
    <s v="INR"/>
    <s v="India"/>
    <m/>
    <n v="3"/>
    <n v="-47.8"/>
    <s v="No Sales"/>
    <n v="599"/>
    <n v="216"/>
    <n v="144"/>
    <n v="0.3989983305509182"/>
  </r>
  <r>
    <d v="2026-09-16T00:00:00"/>
    <x v="7"/>
    <s v="Brand"/>
    <s v="Enabled"/>
    <s v="AG | Vitamin C Serum"/>
    <s v="Sponsored Products"/>
    <s v="auralis naturals vitamin c serum"/>
    <x v="2"/>
    <x v="201"/>
    <s v="SKN-001"/>
    <x v="2"/>
    <n v="339"/>
    <n v="3"/>
    <n v="0.008849557522123894"/>
    <n v="6.69"/>
    <n v="20.07"/>
    <n v="0"/>
    <n v="0"/>
    <n v="0"/>
    <s v=""/>
    <n v="0"/>
    <n v="0"/>
    <n v="8"/>
    <s v="INR"/>
    <s v="India"/>
    <m/>
    <n v="3"/>
    <n v="-20.07"/>
    <s v="No Sales"/>
    <n v="599"/>
    <n v="216"/>
    <n v="144"/>
    <n v="0.3989983305509182"/>
  </r>
  <r>
    <d v="2026-09-16T00:00:00"/>
    <x v="7"/>
    <s v="Brand"/>
    <s v="Enabled"/>
    <s v="AG | Vitamin C Serum"/>
    <s v="Sponsored Products"/>
    <s v="auralis naturals"/>
    <x v="2"/>
    <x v="100"/>
    <s v="SKN-001"/>
    <x v="2"/>
    <n v="180"/>
    <n v="3"/>
    <n v="0.01666666666666667"/>
    <n v="6.06"/>
    <n v="18.18"/>
    <n v="0"/>
    <n v="0"/>
    <n v="0"/>
    <s v=""/>
    <n v="0"/>
    <n v="0"/>
    <n v="8.5"/>
    <s v="INR"/>
    <s v="India"/>
    <m/>
    <n v="3"/>
    <n v="-18.18"/>
    <s v="No Sales"/>
    <n v="599"/>
    <n v="216"/>
    <n v="144"/>
    <n v="0.3989983305509182"/>
  </r>
  <r>
    <d v="2026-09-16T00:00:00"/>
    <x v="7"/>
    <s v="Brand"/>
    <s v="Enabled"/>
    <s v="AG | Sunscreen Spf 50"/>
    <s v="Sponsored Products"/>
    <s v="auralis sunscreen"/>
    <x v="2"/>
    <x v="98"/>
    <s v="SKN-006"/>
    <x v="0"/>
    <n v="54"/>
    <n v="0"/>
    <n v="0"/>
    <s v=""/>
    <n v="0"/>
    <n v="0"/>
    <n v="0"/>
    <n v="0"/>
    <s v=""/>
    <s v=""/>
    <s v=""/>
    <n v="7.5"/>
    <s v="INR"/>
    <s v="India"/>
    <m/>
    <n v="3"/>
    <n v="0"/>
    <s v="No Spend"/>
    <n v="449"/>
    <n v="162"/>
    <n v="130"/>
    <n v="0.3496659242761693"/>
  </r>
  <r>
    <d v="2026-09-16T00:00:00"/>
    <x v="7"/>
    <s v="Brand"/>
    <s v="Enabled"/>
    <s v="AG | Kumkumadi Oil"/>
    <s v="Sponsored Products"/>
    <s v="auralis face oil for glowing skin"/>
    <x v="2"/>
    <x v="101"/>
    <s v="SKN-024"/>
    <x v="2"/>
    <n v="162"/>
    <n v="2"/>
    <n v="0.01234567901234568"/>
    <n v="9.44"/>
    <n v="18.88"/>
    <n v="0"/>
    <n v="0"/>
    <n v="0"/>
    <s v=""/>
    <n v="0"/>
    <n v="0"/>
    <n v="16.5"/>
    <s v="INR"/>
    <s v="India"/>
    <m/>
    <n v="3"/>
    <s v=""/>
    <s v="Cost missing"/>
    <s v=""/>
    <s v=""/>
    <s v=""/>
    <s v=""/>
  </r>
  <r>
    <d v="2026-09-16T00:00:00"/>
    <x v="7"/>
    <s v="Brand"/>
    <s v="Enabled"/>
    <s v="AG | Kumkumadi Oil"/>
    <s v="Sponsored Products"/>
    <s v="auralis face oil"/>
    <x v="2"/>
    <x v="102"/>
    <s v="SKN-024"/>
    <x v="2"/>
    <n v="326"/>
    <n v="4"/>
    <n v="0.01226993865030675"/>
    <n v="8.84"/>
    <n v="35.36"/>
    <n v="0"/>
    <n v="0"/>
    <n v="0"/>
    <s v=""/>
    <n v="0"/>
    <n v="0"/>
    <n v="16"/>
    <s v="INR"/>
    <s v="India"/>
    <m/>
    <n v="3"/>
    <s v=""/>
    <s v="Cost missing"/>
    <s v=""/>
    <s v=""/>
    <s v=""/>
    <s v=""/>
  </r>
  <r>
    <d v="2026-09-17T00:00:00"/>
    <x v="0"/>
    <s v="Face Care"/>
    <s v="Enabled"/>
    <s v="AG | Vitamin C Serum"/>
    <s v="Sponsored Products"/>
    <s v="loose-match"/>
    <x v="0"/>
    <x v="170"/>
    <s v="SKN-001"/>
    <x v="0"/>
    <n v="679"/>
    <n v="11"/>
    <n v="0.01620029455081002"/>
    <n v="14.55"/>
    <n v="160.05"/>
    <n v="1198"/>
    <n v="2"/>
    <n v="2"/>
    <n v="0.1335976627712855"/>
    <n v="7.485160887222742"/>
    <n v="0.1818181818181818"/>
    <n v="15.5"/>
    <s v="INR"/>
    <s v="India"/>
    <m/>
    <n v="3"/>
    <n v="317.95"/>
    <s v="Profitable"/>
    <n v="599"/>
    <n v="216"/>
    <n v="144"/>
    <n v="0.3989983305509182"/>
  </r>
  <r>
    <d v="2026-09-17T00:00:00"/>
    <x v="0"/>
    <s v="Face Care"/>
    <s v="Enabled"/>
    <s v="AG | Vitamin C Serum"/>
    <s v="Sponsored Products"/>
    <s v="close-match"/>
    <x v="0"/>
    <x v="24"/>
    <s v="SKN-001"/>
    <x v="2"/>
    <n v="1835"/>
    <n v="20"/>
    <n v="0.0108991825613079"/>
    <n v="10.23"/>
    <n v="204.6"/>
    <n v="0"/>
    <n v="0"/>
    <n v="0"/>
    <s v=""/>
    <n v="0"/>
    <n v="0"/>
    <n v="12"/>
    <s v="INR"/>
    <s v="India"/>
    <m/>
    <n v="3"/>
    <n v="-204.6"/>
    <s v="No Sales"/>
    <n v="599"/>
    <n v="216"/>
    <n v="144"/>
    <n v="0.3989983305509182"/>
  </r>
  <r>
    <d v="2026-09-17T00:00:00"/>
    <x v="0"/>
    <s v="Face Care"/>
    <s v="Enabled"/>
    <s v="AG | Vitamin C Serum"/>
    <s v="Sponsored Products"/>
    <s v="complements"/>
    <x v="0"/>
    <x v="204"/>
    <s v="SKN-001"/>
    <x v="1"/>
    <n v="360"/>
    <n v="1"/>
    <n v="0.002777777777777778"/>
    <n v="10.83"/>
    <n v="10.83"/>
    <n v="0"/>
    <n v="0"/>
    <n v="0"/>
    <s v=""/>
    <n v="0"/>
    <n v="0"/>
    <n v="13.5"/>
    <s v="INR"/>
    <s v="India"/>
    <m/>
    <n v="3"/>
    <n v="-10.83"/>
    <s v="No Sales"/>
    <n v="599"/>
    <n v="216"/>
    <n v="144"/>
    <n v="0.3989983305509182"/>
  </r>
  <r>
    <d v="2026-09-17T00:00:00"/>
    <x v="0"/>
    <s v="Face Care"/>
    <s v="Enabled"/>
    <s v="AG | Niacinamide Serum"/>
    <s v="Sponsored Products"/>
    <s v="close-match"/>
    <x v="0"/>
    <x v="27"/>
    <s v="SKN-002"/>
    <x v="2"/>
    <n v="1136"/>
    <n v="12"/>
    <n v="0.01056338028169014"/>
    <n v="5.95"/>
    <n v="71.40000000000001"/>
    <n v="0"/>
    <n v="0"/>
    <n v="0"/>
    <s v=""/>
    <n v="0"/>
    <n v="0"/>
    <n v="10"/>
    <s v="INR"/>
    <s v="India"/>
    <m/>
    <n v="3"/>
    <n v="-71.40000000000001"/>
    <s v="No Sales"/>
    <n v="549"/>
    <n v="192"/>
    <n v="139"/>
    <n v="0.3970856102003643"/>
  </r>
  <r>
    <d v="2026-09-17T00:00:00"/>
    <x v="0"/>
    <s v="Face Care"/>
    <s v="Enabled"/>
    <s v="AG | Niacinamide Serum"/>
    <s v="Sponsored Products"/>
    <s v="close-match"/>
    <x v="0"/>
    <x v="2"/>
    <s v="SKN-002"/>
    <x v="0"/>
    <n v="168"/>
    <n v="1"/>
    <n v="0.005952380952380952"/>
    <n v="9.529999999999999"/>
    <n v="9.529999999999999"/>
    <n v="0"/>
    <n v="0"/>
    <n v="0"/>
    <s v=""/>
    <n v="0"/>
    <n v="0"/>
    <n v="10.5"/>
    <s v="INR"/>
    <s v="India"/>
    <m/>
    <n v="3"/>
    <n v="-9.529999999999999"/>
    <s v="No Sales"/>
    <n v="549"/>
    <n v="192"/>
    <n v="139"/>
    <n v="0.3970856102003643"/>
  </r>
  <r>
    <d v="2026-09-17T00:00:00"/>
    <x v="0"/>
    <s v="Face Care"/>
    <s v="Enabled"/>
    <s v="AG | Niacinamide Serum"/>
    <s v="Sponsored Products"/>
    <s v="close-match"/>
    <x v="0"/>
    <x v="312"/>
    <s v="SKN-002"/>
    <x v="1"/>
    <n v="425"/>
    <n v="1"/>
    <n v="0.002352941176470588"/>
    <n v="9.09"/>
    <n v="9.09"/>
    <n v="0"/>
    <n v="0"/>
    <n v="0"/>
    <s v=""/>
    <n v="0"/>
    <n v="0"/>
    <n v="13.5"/>
    <s v="INR"/>
    <s v="India"/>
    <m/>
    <n v="3"/>
    <n v="-9.09"/>
    <s v="No Sales"/>
    <n v="549"/>
    <n v="192"/>
    <n v="139"/>
    <n v="0.3970856102003643"/>
  </r>
  <r>
    <d v="2026-09-17T00:00:00"/>
    <x v="0"/>
    <s v="Face Care"/>
    <s v="Enabled"/>
    <s v="AG | Gel Moisturizer"/>
    <s v="Sponsored Products"/>
    <s v="close-match"/>
    <x v="0"/>
    <x v="208"/>
    <s v="SKN-005"/>
    <x v="0"/>
    <n v="75"/>
    <n v="0"/>
    <n v="0"/>
    <s v=""/>
    <n v="0"/>
    <n v="0"/>
    <n v="0"/>
    <n v="0"/>
    <s v=""/>
    <s v=""/>
    <s v=""/>
    <n v="12.5"/>
    <s v="INR"/>
    <s v="India"/>
    <m/>
    <n v="3"/>
    <n v="0"/>
    <s v="No Spend"/>
    <n v="399"/>
    <n v="148"/>
    <n v="126"/>
    <n v="0.3132832080200501"/>
  </r>
  <r>
    <d v="2026-09-17T00:00:00"/>
    <x v="0"/>
    <s v="Face Care"/>
    <s v="Enabled"/>
    <s v="AG | Gel Moisturizer"/>
    <s v="Sponsored Products"/>
    <s v="close-match"/>
    <x v="0"/>
    <x v="6"/>
    <s v="SKN-005"/>
    <x v="2"/>
    <n v="1580"/>
    <n v="12"/>
    <n v="0.007594936708860759"/>
    <n v="7.829999999999999"/>
    <n v="93.95999999999999"/>
    <n v="0"/>
    <n v="0"/>
    <n v="0"/>
    <s v=""/>
    <n v="0"/>
    <n v="0"/>
    <n v="12"/>
    <s v="INR"/>
    <s v="India"/>
    <m/>
    <n v="3"/>
    <n v="-93.95999999999999"/>
    <s v="No Sales"/>
    <n v="399"/>
    <n v="148"/>
    <n v="126"/>
    <n v="0.3132832080200501"/>
  </r>
  <r>
    <d v="2026-09-17T00:00:00"/>
    <x v="0"/>
    <s v="Face Care"/>
    <s v="Enabled"/>
    <s v="AG | Sunscreen Spf 50"/>
    <s v="Sponsored Products"/>
    <s v="close-match"/>
    <x v="0"/>
    <x v="7"/>
    <s v="SKN-006"/>
    <x v="0"/>
    <n v="416"/>
    <n v="0"/>
    <n v="0"/>
    <s v=""/>
    <n v="0"/>
    <n v="0"/>
    <n v="0"/>
    <n v="0"/>
    <s v=""/>
    <s v=""/>
    <s v=""/>
    <n v="12"/>
    <s v="INR"/>
    <s v="India"/>
    <m/>
    <n v="3"/>
    <n v="0"/>
    <s v="No Spend"/>
    <n v="449"/>
    <n v="162"/>
    <n v="130"/>
    <n v="0.3496659242761693"/>
  </r>
  <r>
    <d v="2026-09-17T00:00:00"/>
    <x v="0"/>
    <s v="Face Care"/>
    <s v="Enabled"/>
    <s v="AG | Sunscreen Spf 50"/>
    <s v="Sponsored Products"/>
    <s v="substitutes"/>
    <x v="0"/>
    <x v="402"/>
    <s v="SKN-006"/>
    <x v="2"/>
    <n v="634"/>
    <n v="6"/>
    <n v="0.009463722397476341"/>
    <n v="7.75"/>
    <n v="46.5"/>
    <n v="0"/>
    <n v="0"/>
    <n v="0"/>
    <s v=""/>
    <n v="0"/>
    <n v="0"/>
    <n v="12.5"/>
    <s v="INR"/>
    <s v="India"/>
    <m/>
    <n v="3"/>
    <n v="-46.5"/>
    <s v="No Sales"/>
    <n v="449"/>
    <n v="162"/>
    <n v="130"/>
    <n v="0.3496659242761693"/>
  </r>
  <r>
    <d v="2026-09-17T00:00:00"/>
    <x v="0"/>
    <s v="Face Care"/>
    <s v="Enabled"/>
    <s v="AG | Sunscreen Spf 50"/>
    <s v="Sponsored Products"/>
    <s v="close-match"/>
    <x v="0"/>
    <x v="255"/>
    <s v="SKN-006"/>
    <x v="1"/>
    <n v="182"/>
    <n v="2"/>
    <n v="0.01098901098901099"/>
    <n v="9.32"/>
    <n v="18.64"/>
    <n v="0"/>
    <n v="0"/>
    <n v="0"/>
    <s v=""/>
    <n v="0"/>
    <n v="0"/>
    <n v="12"/>
    <s v="INR"/>
    <s v="India"/>
    <m/>
    <n v="3"/>
    <n v="-18.64"/>
    <s v="No Sales"/>
    <n v="449"/>
    <n v="162"/>
    <n v="130"/>
    <n v="0.3496659242761693"/>
  </r>
  <r>
    <d v="2026-09-17T00:00:00"/>
    <x v="0"/>
    <s v="Face Care"/>
    <s v="Enabled"/>
    <s v="AG | Face Wash"/>
    <s v="Sponsored Products"/>
    <s v="loose-match"/>
    <x v="0"/>
    <x v="119"/>
    <s v="SKN-008"/>
    <x v="1"/>
    <n v="3149"/>
    <n v="31"/>
    <n v="0.009844395046046363"/>
    <n v="3.5"/>
    <n v="108.5"/>
    <n v="299"/>
    <n v="1"/>
    <n v="1"/>
    <n v="0.362876254180602"/>
    <n v="2.755760368663594"/>
    <n v="0.03225806451612903"/>
    <n v="6"/>
    <s v="INR"/>
    <s v="India"/>
    <m/>
    <n v="3"/>
    <n v="-30.5"/>
    <s v="Losing"/>
    <n v="299"/>
    <n v="114"/>
    <n v="107"/>
    <n v="0.2608695652173913"/>
  </r>
  <r>
    <d v="2026-09-17T00:00:00"/>
    <x v="0"/>
    <s v="Face Care"/>
    <s v="Enabled"/>
    <s v="AG | Rose Water Toner"/>
    <s v="Sponsored Products"/>
    <s v="close-match"/>
    <x v="0"/>
    <x v="433"/>
    <s v="SKN-010"/>
    <x v="0"/>
    <n v="89"/>
    <n v="0"/>
    <n v="0"/>
    <s v=""/>
    <n v="0"/>
    <n v="0"/>
    <n v="0"/>
    <n v="0"/>
    <s v=""/>
    <s v=""/>
    <s v=""/>
    <n v="7.5"/>
    <s v="INR"/>
    <s v="India"/>
    <s v="seller wants to monitor"/>
    <n v="3"/>
    <n v="0"/>
    <s v="No Spend"/>
    <n v="249"/>
    <n v="100"/>
    <n v="102"/>
    <n v="0.1887550200803213"/>
  </r>
  <r>
    <d v="2026-09-17T00:00:00"/>
    <x v="0"/>
    <s v="Face Care"/>
    <s v="Enabled"/>
    <s v="AG | Rose Water Toner"/>
    <s v="Sponsored Products"/>
    <s v="loose-match"/>
    <x v="0"/>
    <x v="125"/>
    <s v="SKN-010"/>
    <x v="2"/>
    <n v="982"/>
    <n v="6"/>
    <n v="0.006109979633401222"/>
    <n v="4.58"/>
    <n v="27.48"/>
    <n v="0"/>
    <n v="0"/>
    <n v="0"/>
    <s v=""/>
    <n v="0"/>
    <n v="0"/>
    <n v="6.5"/>
    <s v="INR"/>
    <s v="India"/>
    <m/>
    <n v="3"/>
    <n v="-27.48"/>
    <s v="No Sales"/>
    <n v="249"/>
    <n v="100"/>
    <n v="102"/>
    <n v="0.1887550200803213"/>
  </r>
  <r>
    <d v="2026-09-17T00:00:00"/>
    <x v="0"/>
    <s v="Face Care"/>
    <s v="Enabled"/>
    <s v="AG | Rose Water Toner"/>
    <s v="Sponsored Products"/>
    <s v="substitutes"/>
    <x v="0"/>
    <x v="477"/>
    <s v="SKN-010"/>
    <x v="0"/>
    <n v="86"/>
    <n v="0"/>
    <n v="0"/>
    <s v=""/>
    <n v="0"/>
    <n v="0"/>
    <n v="0"/>
    <n v="0"/>
    <s v=""/>
    <s v=""/>
    <s v=""/>
    <n v="7.5"/>
    <s v="INR"/>
    <s v="India"/>
    <m/>
    <n v="3"/>
    <n v="0"/>
    <s v="No Spend"/>
    <n v="249"/>
    <n v="100"/>
    <n v="102"/>
    <n v="0.1887550200803213"/>
  </r>
  <r>
    <d v="2026-09-17T00:00:00"/>
    <x v="0"/>
    <s v="Face Care"/>
    <s v="Enabled"/>
    <s v="AG | Rose Water Toner"/>
    <s v="Sponsored Products"/>
    <s v="loose-match"/>
    <x v="0"/>
    <x v="41"/>
    <s v="SKN-010"/>
    <x v="0"/>
    <n v="278"/>
    <n v="2"/>
    <n v="0.007194244604316547"/>
    <n v="6"/>
    <n v="12"/>
    <n v="0"/>
    <n v="0"/>
    <n v="0"/>
    <s v=""/>
    <n v="0"/>
    <n v="0"/>
    <n v="6"/>
    <s v="INR"/>
    <s v="India"/>
    <m/>
    <n v="3"/>
    <n v="-12"/>
    <s v="No Sales"/>
    <n v="249"/>
    <n v="100"/>
    <n v="102"/>
    <n v="0.1887550200803213"/>
  </r>
  <r>
    <d v="2026-09-17T00:00:00"/>
    <x v="0"/>
    <s v="Face Care"/>
    <s v="Enabled"/>
    <s v="AG | Rose Water Toner"/>
    <s v="Sponsored Products"/>
    <s v="close-match"/>
    <x v="0"/>
    <x v="8"/>
    <s v="SKN-010"/>
    <x v="1"/>
    <n v="2016"/>
    <n v="5"/>
    <n v="0.00248015873015873"/>
    <n v="5.89"/>
    <n v="29.45"/>
    <n v="0"/>
    <n v="0"/>
    <n v="0"/>
    <s v=""/>
    <n v="0"/>
    <n v="0"/>
    <n v="8"/>
    <s v="INR"/>
    <s v="India"/>
    <m/>
    <n v="3"/>
    <n v="-29.45"/>
    <s v="No Sales"/>
    <n v="249"/>
    <n v="100"/>
    <n v="102"/>
    <n v="0.1887550200803213"/>
  </r>
  <r>
    <d v="2026-09-17T00:00:00"/>
    <x v="0"/>
    <s v="Face Care"/>
    <s v="Enabled"/>
    <s v="AG | Rose Water Toner"/>
    <s v="Sponsored Products"/>
    <s v="close-match"/>
    <x v="0"/>
    <x v="478"/>
    <s v="SKN-010"/>
    <x v="2"/>
    <n v="438"/>
    <n v="4"/>
    <n v="0.0091324200913242"/>
    <n v="5.52"/>
    <n v="22.08"/>
    <n v="0"/>
    <n v="0"/>
    <n v="0"/>
    <s v=""/>
    <n v="0"/>
    <n v="0"/>
    <n v="7.5"/>
    <s v="INR"/>
    <s v="India"/>
    <m/>
    <n v="3"/>
    <n v="-22.08"/>
    <s v="No Sales"/>
    <n v="249"/>
    <n v="100"/>
    <n v="102"/>
    <n v="0.1887550200803213"/>
  </r>
  <r>
    <d v="2026-09-17T00:00:00"/>
    <x v="1"/>
    <s v="Body &amp; Hair"/>
    <s v="Enabled"/>
    <s v="AG | Body Lotion"/>
    <s v="Sponsored Products"/>
    <s v="close-match"/>
    <x v="0"/>
    <x v="11"/>
    <s v="SKN-017"/>
    <x v="1"/>
    <n v="161"/>
    <n v="0"/>
    <n v="0"/>
    <s v=""/>
    <n v="0"/>
    <n v="0"/>
    <n v="0"/>
    <n v="0"/>
    <s v=""/>
    <s v=""/>
    <s v=""/>
    <n v="12"/>
    <s v="INR"/>
    <s v="India"/>
    <m/>
    <n v="3"/>
    <n v="0"/>
    <s v="No Spend"/>
    <n v="449"/>
    <n v="166"/>
    <n v="140"/>
    <n v="0.3184855233853007"/>
  </r>
  <r>
    <d v="2026-09-17T00:00:00"/>
    <x v="1"/>
    <s v="Body &amp; Hair"/>
    <s v="Enabled"/>
    <s v="AG | Body Lotion"/>
    <s v="Sponsored Products"/>
    <s v="loose-match"/>
    <x v="0"/>
    <x v="136"/>
    <s v="SKN-017"/>
    <x v="0"/>
    <n v="944"/>
    <n v="12"/>
    <n v="0.01271186440677966"/>
    <n v="14"/>
    <n v="168"/>
    <n v="0"/>
    <n v="0"/>
    <n v="0"/>
    <s v=""/>
    <n v="0"/>
    <n v="0"/>
    <n v="14"/>
    <s v="INR"/>
    <s v="India"/>
    <m/>
    <n v="3"/>
    <n v="-168"/>
    <s v="No Sales"/>
    <n v="449"/>
    <n v="166"/>
    <n v="140"/>
    <n v="0.3184855233853007"/>
  </r>
  <r>
    <d v="2026-09-17T00:00:00"/>
    <x v="1"/>
    <s v="Body &amp; Hair"/>
    <s v="Enabled"/>
    <s v="AG | Body Wash"/>
    <s v="Sponsored Products"/>
    <s v="close-match"/>
    <x v="0"/>
    <x v="479"/>
    <s v="SKN-018"/>
    <x v="1"/>
    <n v="89"/>
    <n v="3"/>
    <n v="0.03370786516853932"/>
    <n v="4.61"/>
    <n v="13.83"/>
    <n v="0"/>
    <n v="0"/>
    <n v="0"/>
    <s v=""/>
    <n v="0"/>
    <n v="0"/>
    <n v="6.5"/>
    <s v="INR"/>
    <s v="India"/>
    <m/>
    <n v="3"/>
    <n v="-13.83"/>
    <s v="No Sales"/>
    <n v="349"/>
    <n v="133"/>
    <n v="121"/>
    <n v="0.2722063037249284"/>
  </r>
  <r>
    <d v="2026-09-17T00:00:00"/>
    <x v="1"/>
    <s v="Body &amp; Hair"/>
    <s v="Enabled"/>
    <s v="AG | Body Wash"/>
    <s v="Sponsored Products"/>
    <s v="close-match"/>
    <x v="0"/>
    <x v="16"/>
    <s v="SKN-018"/>
    <x v="2"/>
    <n v="801"/>
    <n v="4"/>
    <n v="0.004993757802746567"/>
    <n v="4.15"/>
    <n v="16.6"/>
    <n v="0"/>
    <n v="0"/>
    <n v="0"/>
    <s v=""/>
    <n v="0"/>
    <n v="0"/>
    <n v="7.5"/>
    <s v="INR"/>
    <s v="India"/>
    <s v="festive offer live"/>
    <n v="3"/>
    <n v="-16.6"/>
    <s v="No Sales"/>
    <n v="349"/>
    <n v="133"/>
    <n v="121"/>
    <n v="0.2722063037249284"/>
  </r>
  <r>
    <d v="2026-09-17T00:00:00"/>
    <x v="1"/>
    <s v="Body &amp; Hair"/>
    <s v="Enabled"/>
    <s v="AG | Body Wash"/>
    <s v="Sponsored Products"/>
    <s v="close-match"/>
    <x v="0"/>
    <x v="480"/>
    <s v="SKN-018"/>
    <x v="2"/>
    <n v="289"/>
    <n v="1"/>
    <n v="0.003460207612456748"/>
    <n v="6.03"/>
    <n v="6.03"/>
    <n v="0"/>
    <n v="0"/>
    <n v="0"/>
    <s v=""/>
    <n v="0"/>
    <n v="0"/>
    <n v="9"/>
    <s v="INR"/>
    <s v="India"/>
    <m/>
    <n v="3"/>
    <n v="-6.03"/>
    <s v="No Sales"/>
    <n v="349"/>
    <n v="133"/>
    <n v="121"/>
    <n v="0.2722063037249284"/>
  </r>
  <r>
    <d v="2026-09-17T00:00:00"/>
    <x v="1"/>
    <s v="Body &amp; Hair"/>
    <s v="Enabled"/>
    <s v="AG | Body Wash"/>
    <s v="Sponsored Products"/>
    <s v="substitutes"/>
    <x v="0"/>
    <x v="214"/>
    <s v="SKN-018"/>
    <x v="2"/>
    <n v="1009"/>
    <n v="6"/>
    <n v="0.005946481665014866"/>
    <n v="7.170000000000001"/>
    <n v="43.02"/>
    <n v="0"/>
    <n v="0"/>
    <n v="0"/>
    <s v=""/>
    <n v="0"/>
    <n v="0"/>
    <n v="10"/>
    <s v="INR"/>
    <s v="India"/>
    <m/>
    <n v="3"/>
    <n v="-43.02"/>
    <s v="No Sales"/>
    <n v="349"/>
    <n v="133"/>
    <n v="121"/>
    <n v="0.2722063037249284"/>
  </r>
  <r>
    <d v="2026-09-17T00:00:00"/>
    <x v="1"/>
    <s v="Body &amp; Hair"/>
    <s v="Enabled"/>
    <s v="AG | Body Wash"/>
    <s v="Sponsored Products"/>
    <s v="close-match"/>
    <x v="0"/>
    <x v="139"/>
    <s v="SKN-018"/>
    <x v="1"/>
    <n v="571"/>
    <n v="6"/>
    <n v="0.01050788091068301"/>
    <n v="4.56"/>
    <n v="27.36"/>
    <n v="349"/>
    <n v="1"/>
    <n v="1"/>
    <n v="0.07839541547277937"/>
    <n v="12.75584795321637"/>
    <n v="0.1666666666666667"/>
    <n v="7"/>
    <s v="INR"/>
    <s v="India"/>
    <m/>
    <n v="3"/>
    <n v="67.64"/>
    <s v="Profitable"/>
    <n v="349"/>
    <n v="133"/>
    <n v="121"/>
    <n v="0.2722063037249284"/>
  </r>
  <r>
    <d v="2026-09-17T00:00:00"/>
    <x v="1"/>
    <s v="Body &amp; Hair"/>
    <s v="Enabled"/>
    <s v="AG | Body Wash"/>
    <s v="Sponsored Products"/>
    <s v="close-match"/>
    <x v="0"/>
    <x v="63"/>
    <s v="SKN-018"/>
    <x v="2"/>
    <n v="417"/>
    <n v="0"/>
    <n v="0"/>
    <s v=""/>
    <n v="0"/>
    <n v="0"/>
    <n v="0"/>
    <n v="0"/>
    <s v=""/>
    <s v=""/>
    <s v=""/>
    <n v="9"/>
    <s v="INR"/>
    <s v="India"/>
    <m/>
    <n v="3"/>
    <n v="0"/>
    <s v="No Spend"/>
    <n v="349"/>
    <n v="133"/>
    <n v="121"/>
    <n v="0.2722063037249284"/>
  </r>
  <r>
    <d v="2026-09-17T00:00:00"/>
    <x v="1"/>
    <s v="Body &amp; Hair"/>
    <s v="Enabled"/>
    <s v="AG | Onion Hair Oil"/>
    <s v="Sponsored Products"/>
    <s v="close-match"/>
    <x v="0"/>
    <x v="216"/>
    <s v="SKN-021"/>
    <x v="1"/>
    <n v="495"/>
    <n v="5"/>
    <n v="0.0101010101010101"/>
    <n v="5.31"/>
    <n v="26.55"/>
    <n v="0"/>
    <n v="0"/>
    <n v="0"/>
    <s v=""/>
    <n v="0"/>
    <n v="0"/>
    <n v="9.5"/>
    <s v="INR"/>
    <s v="India"/>
    <m/>
    <n v="3"/>
    <n v="-26.55"/>
    <s v="No Sales"/>
    <n v="399"/>
    <n v="148"/>
    <n v="126"/>
    <n v="0.3132832080200501"/>
  </r>
  <r>
    <d v="2026-09-17T00:00:00"/>
    <x v="1"/>
    <s v="Body &amp; Hair"/>
    <s v="Enabled"/>
    <s v="AG | Onion Hair Oil"/>
    <s v="Sponsored Products"/>
    <s v="loose-match"/>
    <x v="0"/>
    <x v="481"/>
    <s v="SKN-021"/>
    <x v="0"/>
    <n v="164"/>
    <n v="6"/>
    <n v="0.03658536585365853"/>
    <n v="8.5"/>
    <n v="51"/>
    <n v="798"/>
    <n v="2"/>
    <n v="2"/>
    <n v="0.06390977443609022"/>
    <n v="15.64705882352941"/>
    <n v="0.3333333333333333"/>
    <n v="8.5"/>
    <s v="INR"/>
    <s v="India"/>
    <m/>
    <n v="3"/>
    <n v="199"/>
    <s v="Profitable"/>
    <n v="399"/>
    <n v="148"/>
    <n v="126"/>
    <n v="0.3132832080200501"/>
  </r>
  <r>
    <d v="2026-09-17T00:00:00"/>
    <x v="1"/>
    <s v="Body &amp; Hair"/>
    <s v="Enabled"/>
    <s v="AG | Anti Dandruff Shampoo"/>
    <s v="Sponsored Products"/>
    <s v="close-match"/>
    <x v="0"/>
    <x v="243"/>
    <s v="SKN-022"/>
    <x v="1"/>
    <n v="215"/>
    <n v="1"/>
    <n v="0.004651162790697674"/>
    <n v="9.109999999999999"/>
    <n v="9.109999999999999"/>
    <n v="0"/>
    <n v="0"/>
    <n v="0"/>
    <s v=""/>
    <n v="0"/>
    <n v="0"/>
    <n v="12.5"/>
    <s v="INR"/>
    <s v="India"/>
    <m/>
    <n v="3"/>
    <n v="-9.109999999999999"/>
    <s v="No Sales"/>
    <n v="429"/>
    <n v="159"/>
    <n v="139"/>
    <n v="0.3053613053613053"/>
  </r>
  <r>
    <d v="2026-09-17T00:00:00"/>
    <x v="1"/>
    <s v="Body &amp; Hair"/>
    <s v="Enabled"/>
    <s v="AG | Anti Dandruff Shampoo"/>
    <s v="Sponsored Products"/>
    <s v="loose-match"/>
    <x v="0"/>
    <x v="186"/>
    <s v="SKN-022"/>
    <x v="1"/>
    <n v="520"/>
    <n v="3"/>
    <n v="0.00576923076923077"/>
    <n v="5.24"/>
    <n v="15.72"/>
    <n v="0"/>
    <n v="0"/>
    <n v="0"/>
    <s v=""/>
    <n v="0"/>
    <n v="0"/>
    <n v="10"/>
    <s v="INR"/>
    <s v="India"/>
    <m/>
    <n v="3"/>
    <n v="-15.72"/>
    <s v="No Sales"/>
    <n v="429"/>
    <n v="159"/>
    <n v="139"/>
    <n v="0.3053613053613053"/>
  </r>
  <r>
    <d v="2026-09-17T00:00:00"/>
    <x v="1"/>
    <s v="Body &amp; Hair"/>
    <s v="Enabled"/>
    <s v="AG | Anti Dandruff Shampoo"/>
    <s v="Sponsored Products"/>
    <s v="loose-match"/>
    <x v="0"/>
    <x v="263"/>
    <s v="SKN-022"/>
    <x v="0"/>
    <n v="419"/>
    <n v="4"/>
    <n v="0.009546539379474941"/>
    <n v="8.5"/>
    <n v="34"/>
    <n v="0"/>
    <n v="0"/>
    <n v="0"/>
    <s v=""/>
    <n v="0"/>
    <n v="0"/>
    <n v="8.5"/>
    <s v="INR"/>
    <s v="India"/>
    <s v="new creative"/>
    <n v="3"/>
    <n v="-34"/>
    <s v="No Sales"/>
    <n v="429"/>
    <n v="159"/>
    <n v="139"/>
    <n v="0.3053613053613053"/>
  </r>
  <r>
    <d v="2026-09-17T00:00:00"/>
    <x v="3"/>
    <s v="Face Care"/>
    <s v="Enabled"/>
    <s v="AG | Vitamin C Serum"/>
    <s v="Sponsored Products"/>
    <s v="vit c face serum"/>
    <x v="2"/>
    <x v="24"/>
    <s v="SKN-001"/>
    <x v="1"/>
    <n v="577"/>
    <n v="4"/>
    <n v="0.006932409012131715"/>
    <n v="9.4"/>
    <n v="37.6"/>
    <n v="0"/>
    <n v="0"/>
    <n v="0"/>
    <s v=""/>
    <n v="0"/>
    <n v="0"/>
    <n v="14"/>
    <s v="INR"/>
    <s v="India"/>
    <m/>
    <n v="3"/>
    <n v="-37.6"/>
    <s v="No Sales"/>
    <n v="599"/>
    <n v="216"/>
    <n v="144"/>
    <n v="0.3989983305509182"/>
  </r>
  <r>
    <d v="2026-09-17T00:00:00"/>
    <x v="3"/>
    <s v="Face Care"/>
    <s v="Enabled"/>
    <s v="AG | Niacinamide Serum"/>
    <s v="Sponsored Products"/>
    <s v="niacinamide 10% serum for face"/>
    <x v="2"/>
    <x v="164"/>
    <s v="SKN-002"/>
    <x v="1"/>
    <n v="457"/>
    <n v="1"/>
    <n v="0.002188183807439825"/>
    <n v="7.45"/>
    <n v="7.45"/>
    <n v="0"/>
    <n v="0"/>
    <n v="0"/>
    <s v=""/>
    <n v="0"/>
    <n v="0"/>
    <n v="13.5"/>
    <s v="INR"/>
    <s v="India"/>
    <m/>
    <n v="3"/>
    <n v="-7.45"/>
    <s v="No Sales"/>
    <n v="549"/>
    <n v="192"/>
    <n v="139"/>
    <n v="0.3970856102003643"/>
  </r>
  <r>
    <d v="2026-09-17T00:00:00"/>
    <x v="3"/>
    <s v="Face Care"/>
    <s v="Enabled"/>
    <s v="AG | Niacinamide Serum"/>
    <s v="Sponsored Products"/>
    <s v="10% niacinamide face serum"/>
    <x v="2"/>
    <x v="113"/>
    <s v="SKN-002"/>
    <x v="2"/>
    <n v="1747"/>
    <n v="18"/>
    <n v="0.01030337721808815"/>
    <n v="12.58"/>
    <n v="226.44"/>
    <n v="549"/>
    <n v="1"/>
    <n v="1"/>
    <n v="0.4124590163934426"/>
    <n v="2.424483306836248"/>
    <n v="0.05555555555555555"/>
    <n v="20"/>
    <s v="INR"/>
    <s v="India"/>
    <m/>
    <n v="3"/>
    <n v="-8.439999999999998"/>
    <s v="Losing"/>
    <n v="549"/>
    <n v="192"/>
    <n v="139"/>
    <n v="0.3970856102003643"/>
  </r>
  <r>
    <d v="2026-09-17T00:00:00"/>
    <x v="3"/>
    <s v="Face Care"/>
    <s v="Enabled"/>
    <s v="AG | Hyaluronic Acid Serum"/>
    <s v="Sponsored Products"/>
    <s v="hyaluronic serum"/>
    <x v="2"/>
    <x v="29"/>
    <s v="SKN-003"/>
    <x v="2"/>
    <n v="1418"/>
    <n v="18"/>
    <n v="0.01269393511988716"/>
    <n v="15.1"/>
    <n v="271.8"/>
    <n v="1298"/>
    <n v="2"/>
    <n v="2"/>
    <n v="0.2093990755007704"/>
    <n v="4.775570272259014"/>
    <n v="0.1111111111111111"/>
    <n v="25"/>
    <s v="INR"/>
    <s v="India"/>
    <m/>
    <n v="3"/>
    <n v="262.2"/>
    <s v="Profitable"/>
    <n v="649"/>
    <n v="234"/>
    <n v="148"/>
    <n v="0.4114021571648691"/>
  </r>
  <r>
    <d v="2026-09-17T00:00:00"/>
    <x v="3"/>
    <s v="Face Care"/>
    <s v="Enabled"/>
    <s v="AG | Hyaluronic Acid Serum"/>
    <s v="Sponsored Products"/>
    <s v="hyaluronic acid serum"/>
    <x v="2"/>
    <x v="35"/>
    <s v="SKN-003"/>
    <x v="1"/>
    <n v="2848"/>
    <n v="28"/>
    <n v="0.009831460674157303"/>
    <n v="15.11"/>
    <n v="423.08"/>
    <n v="1947"/>
    <n v="3"/>
    <n v="3"/>
    <n v="0.2172984078068824"/>
    <n v="4.601966531152501"/>
    <n v="0.1071428571428571"/>
    <n v="19.5"/>
    <s v="INR"/>
    <s v="India"/>
    <m/>
    <n v="3"/>
    <n v="377.92"/>
    <s v="Profitable"/>
    <n v="649"/>
    <n v="234"/>
    <n v="148"/>
    <n v="0.4114021571648691"/>
  </r>
  <r>
    <d v="2026-09-17T00:00:00"/>
    <x v="3"/>
    <s v="Face Care"/>
    <s v="Enabled"/>
    <s v="AG | Retinol Night Cream"/>
    <s v="Sponsored Products"/>
    <s v="retinol cream"/>
    <x v="2"/>
    <x v="112"/>
    <s v="SKN-004"/>
    <x v="0"/>
    <n v="196"/>
    <n v="2"/>
    <n v="0.01020408163265306"/>
    <n v="18.98"/>
    <n v="37.96"/>
    <n v="0"/>
    <n v="0"/>
    <n v="0"/>
    <s v=""/>
    <n v="0"/>
    <n v="0"/>
    <n v="21.5"/>
    <s v="INR"/>
    <s v="India"/>
    <m/>
    <n v="3"/>
    <n v="-37.96"/>
    <s v="No Sales"/>
    <n v="799"/>
    <n v="272"/>
    <n v="162"/>
    <n v="0.4568210262828536"/>
  </r>
  <r>
    <d v="2026-09-17T00:00:00"/>
    <x v="3"/>
    <s v="Face Care"/>
    <s v="Enabled"/>
    <s v="AG | Retinol Night Cream"/>
    <s v="Sponsored Products"/>
    <s v="retinol night cream"/>
    <x v="2"/>
    <x v="165"/>
    <s v="SKN-004"/>
    <x v="2"/>
    <n v="1300"/>
    <n v="15"/>
    <n v="0.01153846153846154"/>
    <n v="12.27"/>
    <n v="184.05"/>
    <n v="1598"/>
    <n v="1"/>
    <n v="2"/>
    <n v="0.1151752190237797"/>
    <n v="8.682423254550393"/>
    <n v="0.06666666666666667"/>
    <n v="20.5"/>
    <s v="INR"/>
    <s v="India"/>
    <m/>
    <n v="3"/>
    <n v="545.95"/>
    <s v="Profitable"/>
    <n v="799"/>
    <n v="272"/>
    <n v="162"/>
    <n v="0.4568210262828536"/>
  </r>
  <r>
    <d v="2026-09-17T00:00:00"/>
    <x v="4"/>
    <s v="Face Care"/>
    <s v="Enabled"/>
    <s v="AG | Vitamin C Serum"/>
    <s v="Sponsored Products"/>
    <s v="vitamin c serum"/>
    <x v="1"/>
    <x v="170"/>
    <s v="SKN-001"/>
    <x v="2"/>
    <n v="360"/>
    <n v="2"/>
    <n v="0.005555555555555556"/>
    <n v="7.34"/>
    <n v="14.68"/>
    <n v="0"/>
    <n v="0"/>
    <n v="0"/>
    <s v=""/>
    <n v="0"/>
    <n v="0"/>
    <n v="12.5"/>
    <s v="INR"/>
    <s v="India"/>
    <m/>
    <n v="3"/>
    <n v="-14.68"/>
    <s v="No Sales"/>
    <n v="599"/>
    <n v="216"/>
    <n v="144"/>
    <n v="0.3989983305509182"/>
  </r>
  <r>
    <d v="2026-09-17T00:00:00"/>
    <x v="4"/>
    <s v="Face Care"/>
    <s v="Enabled"/>
    <s v="AG | Niacinamide Serum"/>
    <s v="Sponsored Products"/>
    <s v="niacinamide serum"/>
    <x v="1"/>
    <x v="156"/>
    <s v="SKN-002"/>
    <x v="2"/>
    <n v="769"/>
    <n v="5"/>
    <n v="0.006501950585175552"/>
    <n v="9.99"/>
    <n v="49.95"/>
    <n v="549"/>
    <n v="1"/>
    <n v="1"/>
    <n v="0.09098360655737706"/>
    <n v="10.99099099099099"/>
    <n v="0.2"/>
    <n v="14.5"/>
    <s v="INR"/>
    <s v="India"/>
    <m/>
    <n v="3"/>
    <n v="168.05"/>
    <s v="Profitable"/>
    <n v="549"/>
    <n v="192"/>
    <n v="139"/>
    <n v="0.3970856102003643"/>
  </r>
  <r>
    <d v="2026-09-17T00:00:00"/>
    <x v="4"/>
    <s v="Face Care"/>
    <s v="Enabled"/>
    <s v="AG | Niacinamide Serum"/>
    <s v="Sponsored Products"/>
    <s v="niacinamide serum"/>
    <x v="1"/>
    <x v="53"/>
    <s v="SKN-002"/>
    <x v="0"/>
    <n v="290"/>
    <n v="3"/>
    <n v="0.0103448275862069"/>
    <n v="15.19"/>
    <n v="45.57"/>
    <n v="0"/>
    <n v="0"/>
    <n v="0"/>
    <s v=""/>
    <n v="0"/>
    <n v="0"/>
    <n v="15.5"/>
    <s v="INR"/>
    <s v="India"/>
    <m/>
    <n v="3"/>
    <n v="-45.57"/>
    <s v="No Sales"/>
    <n v="549"/>
    <n v="192"/>
    <n v="139"/>
    <n v="0.3970856102003643"/>
  </r>
  <r>
    <d v="2026-09-17T00:00:00"/>
    <x v="4"/>
    <s v="Face Care"/>
    <s v="Enabled"/>
    <s v="AG | Niacinamide Serum"/>
    <s v="Sponsored Products"/>
    <s v="niacinamide serum"/>
    <x v="1"/>
    <x v="172"/>
    <s v="SKN-002"/>
    <x v="1"/>
    <n v="502"/>
    <n v="3"/>
    <n v="0.00597609561752988"/>
    <n v="7.739999999999999"/>
    <n v="23.22"/>
    <n v="0"/>
    <n v="0"/>
    <n v="0"/>
    <s v=""/>
    <n v="0"/>
    <n v="0"/>
    <n v="15"/>
    <s v="INR"/>
    <s v="India"/>
    <m/>
    <n v="3"/>
    <n v="-23.22"/>
    <s v="No Sales"/>
    <n v="549"/>
    <n v="192"/>
    <n v="139"/>
    <n v="0.3970856102003643"/>
  </r>
  <r>
    <d v="2026-09-17T00:00:00"/>
    <x v="4"/>
    <s v="Face Care"/>
    <s v="Enabled"/>
    <s v="AG | Niacinamide Serum"/>
    <s v="Sponsored Products"/>
    <s v="niacinamide serum"/>
    <x v="1"/>
    <x v="113"/>
    <s v="SKN-002"/>
    <x v="2"/>
    <n v="1143"/>
    <n v="6"/>
    <n v="0.005249343832020997"/>
    <n v="9.25"/>
    <n v="55.5"/>
    <n v="0"/>
    <n v="0"/>
    <n v="0"/>
    <s v=""/>
    <n v="0"/>
    <n v="0"/>
    <n v="12.5"/>
    <s v="INR"/>
    <s v="India"/>
    <m/>
    <n v="3"/>
    <n v="-55.5"/>
    <s v="No Sales"/>
    <n v="549"/>
    <n v="192"/>
    <n v="139"/>
    <n v="0.3970856102003643"/>
  </r>
  <r>
    <d v="2026-09-17T00:00:00"/>
    <x v="4"/>
    <s v="Face Care"/>
    <s v="Enabled"/>
    <s v="AG | Hyaluronic Acid Serum"/>
    <s v="Sponsored Products"/>
    <s v="hyaluronic acid serum"/>
    <x v="1"/>
    <x v="172"/>
    <s v="SKN-003"/>
    <x v="1"/>
    <n v="485"/>
    <n v="2"/>
    <n v="0.004123711340206186"/>
    <n v="9.880000000000001"/>
    <n v="19.76"/>
    <n v="0"/>
    <n v="0"/>
    <n v="0"/>
    <s v=""/>
    <n v="0"/>
    <n v="0"/>
    <n v="13"/>
    <s v="INR"/>
    <s v="India"/>
    <m/>
    <n v="3"/>
    <n v="-19.76"/>
    <s v="No Sales"/>
    <n v="649"/>
    <n v="234"/>
    <n v="148"/>
    <n v="0.4114021571648691"/>
  </r>
  <r>
    <d v="2026-09-17T00:00:00"/>
    <x v="4"/>
    <s v="Face Care"/>
    <s v="Enabled"/>
    <s v="AG | Hyaluronic Acid Serum"/>
    <s v="Sponsored Products"/>
    <s v="hyaluronic serum"/>
    <x v="1"/>
    <x v="367"/>
    <s v="SKN-003"/>
    <x v="0"/>
    <n v="331"/>
    <n v="1"/>
    <n v="0.003021148036253776"/>
    <n v="15.53"/>
    <n v="15.53"/>
    <n v="0"/>
    <n v="0"/>
    <n v="0"/>
    <s v=""/>
    <n v="0"/>
    <n v="0"/>
    <n v="18.5"/>
    <s v="INR"/>
    <s v="India"/>
    <m/>
    <n v="3"/>
    <n v="-15.53"/>
    <s v="No Sales"/>
    <n v="649"/>
    <n v="234"/>
    <n v="148"/>
    <n v="0.4114021571648691"/>
  </r>
  <r>
    <d v="2026-09-17T00:00:00"/>
    <x v="4"/>
    <s v="Face Care"/>
    <s v="Enabled"/>
    <s v="AG | Hyaluronic Acid Serum"/>
    <s v="Sponsored Products"/>
    <s v="hyaluronic serum"/>
    <x v="1"/>
    <x v="29"/>
    <s v="SKN-003"/>
    <x v="0"/>
    <n v="913"/>
    <n v="20"/>
    <n v="0.02190580503833516"/>
    <n v="11.13"/>
    <n v="222.6"/>
    <n v="3245"/>
    <n v="5"/>
    <n v="5"/>
    <n v="0.06859784283513097"/>
    <n v="14.57771787960467"/>
    <n v="0.25"/>
    <n v="14"/>
    <s v="INR"/>
    <s v="India"/>
    <m/>
    <n v="3"/>
    <n v="1112.4"/>
    <s v="Profitable"/>
    <n v="649"/>
    <n v="234"/>
    <n v="148"/>
    <n v="0.4114021571648691"/>
  </r>
  <r>
    <d v="2026-09-17T00:00:00"/>
    <x v="4"/>
    <s v="Face Care"/>
    <s v="Enabled"/>
    <s v="AG | Hyaluronic Acid Serum"/>
    <s v="Sponsored Products"/>
    <s v="hyaluronic serum"/>
    <x v="1"/>
    <x v="111"/>
    <s v="SKN-003"/>
    <x v="0"/>
    <n v="173"/>
    <n v="1"/>
    <n v="0.005780346820809248"/>
    <n v="14.66"/>
    <n v="14.66"/>
    <n v="0"/>
    <n v="0"/>
    <n v="0"/>
    <s v=""/>
    <n v="0"/>
    <n v="0"/>
    <n v="18.5"/>
    <s v="INR"/>
    <s v="India"/>
    <m/>
    <n v="3"/>
    <n v="-14.66"/>
    <s v="No Sales"/>
    <n v="649"/>
    <n v="234"/>
    <n v="148"/>
    <n v="0.4114021571648691"/>
  </r>
  <r>
    <d v="2026-09-17T00:00:00"/>
    <x v="4"/>
    <s v="Face Care"/>
    <s v="Enabled"/>
    <s v="AG | Hyaluronic Acid Serum"/>
    <s v="Sponsored Products"/>
    <s v="hyaluronic acid serum"/>
    <x v="1"/>
    <x v="417"/>
    <s v="SKN-003"/>
    <x v="0"/>
    <n v="142"/>
    <n v="4"/>
    <n v="0.02816901408450704"/>
    <n v="20.5"/>
    <n v="82"/>
    <n v="0"/>
    <n v="0"/>
    <n v="0"/>
    <s v=""/>
    <n v="0"/>
    <n v="0"/>
    <n v="20.5"/>
    <s v="INR"/>
    <s v="India"/>
    <m/>
    <n v="3"/>
    <n v="-82"/>
    <s v="No Sales"/>
    <n v="649"/>
    <n v="234"/>
    <n v="148"/>
    <n v="0.4114021571648691"/>
  </r>
  <r>
    <d v="2026-09-17T00:00:00"/>
    <x v="5"/>
    <s v="Face Care"/>
    <s v="Enabled"/>
    <s v="AG | Sunscreen Spf 50"/>
    <s v="Sponsored Products"/>
    <s v="sunscreen"/>
    <x v="3"/>
    <x v="209"/>
    <s v="SKN-006"/>
    <x v="1"/>
    <n v="525"/>
    <n v="2"/>
    <n v="0.00380952380952381"/>
    <n v="6.45"/>
    <n v="12.9"/>
    <n v="0"/>
    <n v="0"/>
    <n v="0"/>
    <s v=""/>
    <n v="0"/>
    <n v="0"/>
    <n v="12"/>
    <s v="INR"/>
    <s v="India"/>
    <m/>
    <n v="3"/>
    <n v="-12.9"/>
    <s v="No Sales"/>
    <n v="449"/>
    <n v="162"/>
    <n v="130"/>
    <n v="0.3496659242761693"/>
  </r>
  <r>
    <d v="2026-09-17T00:00:00"/>
    <x v="5"/>
    <s v="Face Care"/>
    <s v="Enabled"/>
    <s v="AG | Sunscreen Spf 50"/>
    <s v="Sponsored Products"/>
    <s v="sunscreen"/>
    <x v="3"/>
    <x v="37"/>
    <s v="SKN-006"/>
    <x v="2"/>
    <n v="1152"/>
    <n v="8"/>
    <n v="0.006944444444444444"/>
    <n v="11"/>
    <n v="88"/>
    <n v="1347"/>
    <n v="2"/>
    <n v="3"/>
    <n v="0.06533036377134373"/>
    <n v="15.30681818181818"/>
    <n v="0.25"/>
    <n v="13"/>
    <s v="INR"/>
    <s v="India"/>
    <m/>
    <n v="3"/>
    <n v="383"/>
    <s v="Profitable"/>
    <n v="449"/>
    <n v="162"/>
    <n v="130"/>
    <n v="0.3496659242761693"/>
  </r>
  <r>
    <d v="2026-09-17T00:00:00"/>
    <x v="5"/>
    <s v="Face Care"/>
    <s v="Enabled"/>
    <s v="AG | Sunscreen Spf 50"/>
    <s v="Sponsored Products"/>
    <s v="sunscreen spf 50"/>
    <x v="3"/>
    <x v="255"/>
    <s v="SKN-006"/>
    <x v="0"/>
    <n v="160"/>
    <n v="3"/>
    <n v="0.01875"/>
    <n v="12.91"/>
    <n v="38.73"/>
    <n v="0"/>
    <n v="0"/>
    <n v="0"/>
    <s v=""/>
    <n v="0"/>
    <n v="0"/>
    <n v="13"/>
    <s v="INR"/>
    <s v="India"/>
    <m/>
    <n v="3"/>
    <n v="-38.73"/>
    <s v="No Sales"/>
    <n v="449"/>
    <n v="162"/>
    <n v="130"/>
    <n v="0.3496659242761693"/>
  </r>
  <r>
    <d v="2026-09-17T00:00:00"/>
    <x v="5"/>
    <s v="Face Care"/>
    <s v="Enabled"/>
    <s v="AG | Sunscreen Spf 50"/>
    <s v="Sponsored Products"/>
    <s v="sunscreen spf 50"/>
    <x v="3"/>
    <x v="482"/>
    <s v="SKN-006"/>
    <x v="0"/>
    <n v="148"/>
    <n v="3"/>
    <n v="0.02027027027027027"/>
    <n v="14.5"/>
    <n v="43.5"/>
    <n v="449"/>
    <n v="1"/>
    <n v="1"/>
    <n v="0.09688195991091314"/>
    <n v="10.32183908045977"/>
    <n v="0.3333333333333333"/>
    <n v="14.5"/>
    <s v="INR"/>
    <s v="India"/>
    <m/>
    <n v="3"/>
    <n v="113.5"/>
    <s v="Profitable"/>
    <n v="449"/>
    <n v="162"/>
    <n v="130"/>
    <n v="0.3496659242761693"/>
  </r>
  <r>
    <d v="2026-09-17T00:00:00"/>
    <x v="5"/>
    <s v="Face Care"/>
    <s v="Enabled"/>
    <s v="AG | Tinted Sunscreen"/>
    <s v="Sponsored Products"/>
    <s v="tinted sunscreen spf 40"/>
    <x v="3"/>
    <x v="320"/>
    <s v="SKN-007"/>
    <x v="2"/>
    <n v="593"/>
    <n v="3"/>
    <n v="0.00505902192242833"/>
    <n v="8.119999999999999"/>
    <n v="24.36"/>
    <n v="0"/>
    <n v="0"/>
    <n v="0"/>
    <s v=""/>
    <n v="0"/>
    <n v="0"/>
    <n v="12.5"/>
    <s v="INR"/>
    <s v="India"/>
    <m/>
    <n v="3"/>
    <n v="-24.36"/>
    <s v="No Sales"/>
    <n v="549"/>
    <n v="203"/>
    <n v="139"/>
    <n v="0.3770491803278688"/>
  </r>
  <r>
    <d v="2026-09-17T00:00:00"/>
    <x v="6"/>
    <s v="Face Care"/>
    <s v="Enabled"/>
    <s v="AG | Gel Moisturizer"/>
    <s v="Sponsored Products"/>
    <s v="gel moisturizer"/>
    <x v="1"/>
    <x v="114"/>
    <s v="SKN-005"/>
    <x v="2"/>
    <n v="1031"/>
    <n v="14"/>
    <n v="0.01357904946653734"/>
    <n v="8.199999999999999"/>
    <n v="114.8"/>
    <n v="798"/>
    <n v="2"/>
    <n v="2"/>
    <n v="0.143859649122807"/>
    <n v="6.951219512195122"/>
    <n v="0.1428571428571428"/>
    <n v="11.5"/>
    <s v="INR"/>
    <s v="India"/>
    <m/>
    <n v="3"/>
    <n v="135.2"/>
    <s v="Profitable"/>
    <n v="399"/>
    <n v="148"/>
    <n v="126"/>
    <n v="0.3132832080200501"/>
  </r>
  <r>
    <d v="2026-09-17T00:00:00"/>
    <x v="6"/>
    <s v="Face Care"/>
    <s v="Enabled"/>
    <s v="AG | Gel Moisturizer"/>
    <s v="Sponsored Products"/>
    <s v="oil free moisturizer"/>
    <x v="1"/>
    <x v="118"/>
    <s v="SKN-005"/>
    <x v="2"/>
    <n v="676"/>
    <n v="7"/>
    <n v="0.01035502958579882"/>
    <n v="8.050000000000001"/>
    <n v="56.35"/>
    <n v="0"/>
    <n v="0"/>
    <n v="0"/>
    <s v=""/>
    <n v="0"/>
    <n v="0"/>
    <n v="11"/>
    <s v="INR"/>
    <s v="India"/>
    <m/>
    <n v="3"/>
    <n v="-56.35"/>
    <s v="No Sales"/>
    <n v="399"/>
    <n v="148"/>
    <n v="126"/>
    <n v="0.3132832080200501"/>
  </r>
  <r>
    <d v="2026-09-17T00:00:00"/>
    <x v="6"/>
    <s v="Face Care"/>
    <s v="Enabled"/>
    <s v="AG | Gel Moisturizer"/>
    <s v="Sponsored Products"/>
    <s v="oil free moisturizer"/>
    <x v="1"/>
    <x v="400"/>
    <s v="SKN-005"/>
    <x v="1"/>
    <n v="226"/>
    <n v="0"/>
    <n v="0"/>
    <s v=""/>
    <n v="0"/>
    <n v="0"/>
    <n v="0"/>
    <n v="0"/>
    <s v=""/>
    <s v=""/>
    <s v=""/>
    <n v="10"/>
    <s v="INR"/>
    <s v="India"/>
    <m/>
    <n v="3"/>
    <n v="0"/>
    <s v="No Spend"/>
    <n v="399"/>
    <n v="148"/>
    <n v="126"/>
    <n v="0.3132832080200501"/>
  </r>
  <r>
    <d v="2026-09-17T00:00:00"/>
    <x v="6"/>
    <s v="Face Care"/>
    <s v="Enabled"/>
    <s v="AG | Face Wash"/>
    <s v="Sponsored Products"/>
    <s v="face wash"/>
    <x v="1"/>
    <x v="53"/>
    <s v="SKN-008"/>
    <x v="1"/>
    <n v="287"/>
    <n v="0"/>
    <n v="0"/>
    <s v=""/>
    <n v="0"/>
    <n v="0"/>
    <n v="0"/>
    <n v="0"/>
    <s v=""/>
    <s v=""/>
    <s v=""/>
    <n v="8.5"/>
    <s v="INR"/>
    <s v="India"/>
    <m/>
    <n v="3"/>
    <n v="0"/>
    <s v="No Spend"/>
    <n v="299"/>
    <n v="114"/>
    <n v="107"/>
    <n v="0.2608695652173913"/>
  </r>
  <r>
    <d v="2026-09-17T00:00:00"/>
    <x v="6"/>
    <s v="Face Care"/>
    <s v="Enabled"/>
    <s v="AG | Face Wash"/>
    <s v="Sponsored Products"/>
    <s v="foaming face wash"/>
    <x v="1"/>
    <x v="172"/>
    <s v="SKN-008"/>
    <x v="2"/>
    <n v="381"/>
    <n v="0"/>
    <n v="0"/>
    <s v=""/>
    <n v="0"/>
    <n v="0"/>
    <n v="0"/>
    <n v="0"/>
    <s v=""/>
    <s v=""/>
    <s v=""/>
    <n v="9"/>
    <s v="INR"/>
    <s v="India"/>
    <m/>
    <n v="3"/>
    <n v="0"/>
    <s v="No Spend"/>
    <n v="299"/>
    <n v="114"/>
    <n v="107"/>
    <n v="0.2608695652173913"/>
  </r>
  <r>
    <d v="2026-09-17T00:00:00"/>
    <x v="6"/>
    <s v="Face Care"/>
    <s v="Enabled"/>
    <s v="AG | Face Wash"/>
    <s v="Sponsored Products"/>
    <s v="foaming face wash"/>
    <x v="1"/>
    <x v="119"/>
    <s v="SKN-008"/>
    <x v="0"/>
    <n v="891"/>
    <n v="15"/>
    <n v="0.01683501683501683"/>
    <n v="9"/>
    <n v="135"/>
    <n v="0"/>
    <n v="0"/>
    <n v="0"/>
    <s v=""/>
    <n v="0"/>
    <n v="0"/>
    <n v="9"/>
    <s v="INR"/>
    <s v="India"/>
    <m/>
    <n v="3"/>
    <n v="-135"/>
    <s v="No Sales"/>
    <n v="299"/>
    <n v="114"/>
    <n v="107"/>
    <n v="0.2608695652173913"/>
  </r>
  <r>
    <d v="2026-09-17T00:00:00"/>
    <x v="6"/>
    <s v="Face Care"/>
    <s v="Enabled"/>
    <s v="AG | Face Wash"/>
    <s v="Sponsored Products"/>
    <s v="foaming face wash"/>
    <x v="1"/>
    <x v="483"/>
    <s v="SKN-008"/>
    <x v="2"/>
    <n v="117"/>
    <n v="0"/>
    <n v="0"/>
    <s v=""/>
    <n v="0"/>
    <n v="0"/>
    <n v="0"/>
    <n v="0"/>
    <s v=""/>
    <s v=""/>
    <s v=""/>
    <n v="6"/>
    <s v="INR"/>
    <s v="India"/>
    <m/>
    <n v="3"/>
    <n v="0"/>
    <s v="No Spend"/>
    <n v="299"/>
    <n v="114"/>
    <n v="107"/>
    <n v="0.2608695652173913"/>
  </r>
  <r>
    <d v="2026-09-17T00:00:00"/>
    <x v="6"/>
    <s v="Face Care"/>
    <s v="Enabled"/>
    <s v="AG | Salicylic Acid Face Wash"/>
    <s v="Sponsored Products"/>
    <s v="acne face wash"/>
    <x v="1"/>
    <x v="238"/>
    <s v="SKN-009"/>
    <x v="0"/>
    <n v="561"/>
    <n v="5"/>
    <n v="0.008912655971479501"/>
    <n v="7.470000000000001"/>
    <n v="37.35"/>
    <n v="0"/>
    <n v="0"/>
    <n v="0"/>
    <s v=""/>
    <n v="0"/>
    <n v="0"/>
    <n v="8.5"/>
    <s v="INR"/>
    <s v="India"/>
    <m/>
    <n v="3"/>
    <n v="-37.35"/>
    <s v="No Sales"/>
    <n v="279"/>
    <n v="106"/>
    <n v="105"/>
    <n v="0.2437275985663082"/>
  </r>
  <r>
    <d v="2026-09-17T00:00:00"/>
    <x v="6"/>
    <s v="Face Care"/>
    <s v="Enabled"/>
    <s v="AG | Salicylic Acid Face Wash"/>
    <s v="Sponsored Products"/>
    <s v="acne face wash"/>
    <x v="1"/>
    <x v="300"/>
    <s v="SKN-009"/>
    <x v="1"/>
    <n v="819"/>
    <n v="4"/>
    <n v="0.004884004884004884"/>
    <n v="5.93"/>
    <n v="23.72"/>
    <n v="0"/>
    <n v="0"/>
    <n v="0"/>
    <s v=""/>
    <n v="0"/>
    <n v="0"/>
    <n v="8.5"/>
    <s v="INR"/>
    <s v="India"/>
    <m/>
    <n v="3"/>
    <n v="-23.72"/>
    <s v="No Sales"/>
    <n v="279"/>
    <n v="106"/>
    <n v="105"/>
    <n v="0.2437275985663082"/>
  </r>
  <r>
    <d v="2026-09-17T00:00:00"/>
    <x v="6"/>
    <s v="Face Care"/>
    <s v="Enabled"/>
    <s v="AG | Salicylic Acid Face Wash"/>
    <s v="Sponsored Products"/>
    <s v="acne face wash"/>
    <x v="1"/>
    <x v="48"/>
    <s v="SKN-009"/>
    <x v="1"/>
    <n v="134"/>
    <n v="0"/>
    <n v="0"/>
    <s v=""/>
    <n v="0"/>
    <n v="0"/>
    <n v="0"/>
    <n v="0"/>
    <s v=""/>
    <s v=""/>
    <s v=""/>
    <n v="7"/>
    <s v="INR"/>
    <s v="India"/>
    <m/>
    <n v="3"/>
    <n v="0"/>
    <s v="No Spend"/>
    <n v="279"/>
    <n v="106"/>
    <n v="105"/>
    <n v="0.2437275985663082"/>
  </r>
  <r>
    <d v="2026-09-17T00:00:00"/>
    <x v="6"/>
    <s v="Face Care"/>
    <s v="Enabled"/>
    <s v="AG | Salicylic Acid Face Wash"/>
    <s v="Sponsored Products"/>
    <s v="acne face wash"/>
    <x v="1"/>
    <x v="325"/>
    <s v="SKN-009"/>
    <x v="0"/>
    <n v="283"/>
    <n v="3"/>
    <n v="0.01060070671378092"/>
    <n v="8.5"/>
    <n v="25.5"/>
    <n v="0"/>
    <n v="0"/>
    <n v="0"/>
    <s v=""/>
    <n v="0"/>
    <n v="0"/>
    <n v="8.5"/>
    <s v="INR"/>
    <s v="India"/>
    <m/>
    <n v="3"/>
    <n v="-25.5"/>
    <s v="No Sales"/>
    <n v="279"/>
    <n v="106"/>
    <n v="105"/>
    <n v="0.2437275985663082"/>
  </r>
  <r>
    <d v="2026-09-17T00:00:00"/>
    <x v="6"/>
    <s v="Face Care"/>
    <s v="Enabled"/>
    <s v="AG | Sheet Mask"/>
    <s v="Sponsored Products"/>
    <s v="sheet mask"/>
    <x v="1"/>
    <x v="484"/>
    <s v="SKN-014"/>
    <x v="1"/>
    <n v="379"/>
    <n v="1"/>
    <n v="0.002638522427440633"/>
    <n v="4.67"/>
    <n v="4.67"/>
    <n v="0"/>
    <n v="0"/>
    <n v="0"/>
    <s v=""/>
    <n v="0"/>
    <n v="0"/>
    <n v="6.5"/>
    <s v="INR"/>
    <s v="India"/>
    <m/>
    <n v="3"/>
    <n v="-4.67"/>
    <s v="No Sales"/>
    <n v="349"/>
    <n v="133"/>
    <n v="111"/>
    <n v="0.3008595988538682"/>
  </r>
  <r>
    <d v="2026-09-17T00:00:00"/>
    <x v="6"/>
    <s v="Face Care"/>
    <s v="Enabled"/>
    <s v="AG | Sheet Mask"/>
    <s v="Sponsored Products"/>
    <s v="sheet mask"/>
    <x v="1"/>
    <x v="241"/>
    <s v="SKN-014"/>
    <x v="2"/>
    <n v="1687"/>
    <n v="4"/>
    <n v="0.002371072910491997"/>
    <n v="7.15"/>
    <n v="28.6"/>
    <n v="0"/>
    <n v="0"/>
    <n v="0"/>
    <s v=""/>
    <n v="0"/>
    <n v="0"/>
    <n v="9"/>
    <s v="INR"/>
    <s v="India"/>
    <m/>
    <n v="3"/>
    <n v="-28.6"/>
    <s v="No Sales"/>
    <n v="349"/>
    <n v="133"/>
    <n v="111"/>
    <n v="0.3008595988538682"/>
  </r>
  <r>
    <d v="2026-09-17T00:00:00"/>
    <x v="6"/>
    <s v="Face Care"/>
    <s v="Enabled"/>
    <s v="AG | Sheet Mask"/>
    <s v="Sponsored Products"/>
    <s v="sheet mask"/>
    <x v="1"/>
    <x v="390"/>
    <s v="SKN-014"/>
    <x v="0"/>
    <n v="486"/>
    <n v="8"/>
    <n v="0.01646090534979424"/>
    <n v="8.5"/>
    <n v="68"/>
    <n v="0"/>
    <n v="0"/>
    <n v="0"/>
    <s v=""/>
    <n v="0"/>
    <n v="0"/>
    <n v="10.5"/>
    <s v="INR"/>
    <s v="India"/>
    <m/>
    <n v="3"/>
    <n v="-68"/>
    <s v="No Sales"/>
    <n v="349"/>
    <n v="133"/>
    <n v="111"/>
    <n v="0.3008595988538682"/>
  </r>
  <r>
    <d v="2026-09-17T00:00:00"/>
    <x v="6"/>
    <s v="Face Care"/>
    <s v="Enabled"/>
    <s v="AG | Sheet Mask"/>
    <s v="Sponsored Products"/>
    <s v="face sheet mask"/>
    <x v="1"/>
    <x v="127"/>
    <s v="SKN-014"/>
    <x v="1"/>
    <n v="858"/>
    <n v="1"/>
    <n v="0.001165501165501166"/>
    <n v="4.52"/>
    <n v="4.52"/>
    <n v="0"/>
    <n v="0"/>
    <n v="0"/>
    <s v=""/>
    <n v="0"/>
    <n v="0"/>
    <n v="7"/>
    <s v="INR"/>
    <s v="India"/>
    <m/>
    <n v="3"/>
    <n v="-4.52"/>
    <s v="No Sales"/>
    <n v="349"/>
    <n v="133"/>
    <n v="111"/>
    <n v="0.3008595988538682"/>
  </r>
  <r>
    <d v="2026-09-17T00:00:00"/>
    <x v="6"/>
    <s v="Face Care"/>
    <s v="Enabled"/>
    <s v="AG | Sheet Mask"/>
    <s v="Sponsored Products"/>
    <s v="sheet mask"/>
    <x v="1"/>
    <x v="485"/>
    <s v="SKN-014"/>
    <x v="1"/>
    <n v="443"/>
    <n v="5"/>
    <n v="0.01128668171557562"/>
    <n v="6.17"/>
    <n v="30.85"/>
    <n v="0"/>
    <n v="0"/>
    <n v="0"/>
    <s v=""/>
    <n v="0"/>
    <n v="0"/>
    <n v="8.5"/>
    <s v="INR"/>
    <s v="India"/>
    <m/>
    <n v="3"/>
    <n v="-30.85"/>
    <s v="No Sales"/>
    <n v="349"/>
    <n v="133"/>
    <n v="111"/>
    <n v="0.3008595988538682"/>
  </r>
  <r>
    <d v="2026-09-17T00:00:00"/>
    <x v="8"/>
    <s v="Body &amp; Hair"/>
    <s v="Enabled"/>
    <s v="AG | Onion Hair Oil"/>
    <s v="Sponsored Products"/>
    <s v="onion hair oil"/>
    <x v="3"/>
    <x v="276"/>
    <s v="SKN-021"/>
    <x v="2"/>
    <n v="97"/>
    <n v="0"/>
    <n v="0"/>
    <s v=""/>
    <n v="0"/>
    <n v="0"/>
    <n v="0"/>
    <n v="0"/>
    <s v=""/>
    <s v=""/>
    <s v=""/>
    <n v="12.5"/>
    <s v="INR"/>
    <s v="India"/>
    <m/>
    <n v="3"/>
    <n v="0"/>
    <s v="No Spend"/>
    <n v="399"/>
    <n v="148"/>
    <n v="126"/>
    <n v="0.3132832080200501"/>
  </r>
  <r>
    <d v="2026-09-17T00:00:00"/>
    <x v="8"/>
    <s v="Body &amp; Hair"/>
    <s v="Enabled"/>
    <s v="AG | Onion Hair Oil"/>
    <s v="Sponsored Products"/>
    <s v="hair oil"/>
    <x v="3"/>
    <x v="18"/>
    <s v="SKN-021"/>
    <x v="0"/>
    <n v="1565"/>
    <n v="11"/>
    <n v="0.007028753993610224"/>
    <n v="13.5"/>
    <n v="148.5"/>
    <n v="1197"/>
    <n v="3"/>
    <n v="3"/>
    <n v="0.1240601503759398"/>
    <n v="8.060606060606061"/>
    <n v="0.2727272727272727"/>
    <n v="13.5"/>
    <s v="INR"/>
    <s v="India"/>
    <m/>
    <n v="3"/>
    <n v="226.5"/>
    <s v="Profitable"/>
    <n v="399"/>
    <n v="148"/>
    <n v="126"/>
    <n v="0.3132832080200501"/>
  </r>
  <r>
    <d v="2026-09-17T00:00:00"/>
    <x v="8"/>
    <s v="Body &amp; Hair"/>
    <s v="Enabled"/>
    <s v="AG | Onion Hair Oil"/>
    <s v="Sponsored Products"/>
    <s v="hair oil"/>
    <x v="3"/>
    <x v="216"/>
    <s v="SKN-021"/>
    <x v="2"/>
    <n v="643"/>
    <n v="2"/>
    <n v="0.003110419906687403"/>
    <n v="6.13"/>
    <n v="12.26"/>
    <n v="0"/>
    <n v="0"/>
    <n v="0"/>
    <s v=""/>
    <n v="0"/>
    <n v="0"/>
    <n v="10"/>
    <s v="INR"/>
    <s v="India"/>
    <m/>
    <n v="3"/>
    <n v="-12.26"/>
    <s v="No Sales"/>
    <n v="399"/>
    <n v="148"/>
    <n v="126"/>
    <n v="0.3132832080200501"/>
  </r>
  <r>
    <d v="2026-09-17T00:00:00"/>
    <x v="8"/>
    <s v="Body &amp; Hair"/>
    <s v="Enabled"/>
    <s v="AG | Onion Hair Oil"/>
    <s v="Sponsored Products"/>
    <s v="onion hair oil"/>
    <x v="3"/>
    <x v="423"/>
    <s v="SKN-021"/>
    <x v="0"/>
    <n v="476"/>
    <n v="9"/>
    <n v="0.01890756302521008"/>
    <n v="10.79"/>
    <n v="97.11"/>
    <n v="0"/>
    <n v="0"/>
    <n v="0"/>
    <s v=""/>
    <n v="0"/>
    <n v="0"/>
    <n v="11"/>
    <s v="INR"/>
    <s v="India"/>
    <m/>
    <n v="3"/>
    <n v="-97.11"/>
    <s v="No Sales"/>
    <n v="399"/>
    <n v="148"/>
    <n v="126"/>
    <n v="0.3132832080200501"/>
  </r>
  <r>
    <d v="2026-09-17T00:00:00"/>
    <x v="8"/>
    <s v="Body &amp; Hair"/>
    <s v="Enabled"/>
    <s v="AG | Onion Hair Oil"/>
    <s v="Sponsored Products"/>
    <s v="hair oil"/>
    <x v="3"/>
    <x v="461"/>
    <s v="SKN-021"/>
    <x v="2"/>
    <n v="276"/>
    <n v="0"/>
    <n v="0"/>
    <s v=""/>
    <n v="0"/>
    <n v="0"/>
    <n v="0"/>
    <n v="0"/>
    <s v=""/>
    <s v=""/>
    <s v=""/>
    <n v="10"/>
    <s v="INR"/>
    <s v="India"/>
    <m/>
    <n v="3"/>
    <n v="0"/>
    <s v="No Spend"/>
    <n v="399"/>
    <n v="148"/>
    <n v="126"/>
    <n v="0.3132832080200501"/>
  </r>
  <r>
    <d v="2026-09-17T00:00:00"/>
    <x v="8"/>
    <s v="Body &amp; Hair"/>
    <s v="Enabled"/>
    <s v="AG | Onion Hair Oil"/>
    <s v="Sponsored Products"/>
    <s v="onion hair oil"/>
    <x v="3"/>
    <x v="215"/>
    <s v="SKN-021"/>
    <x v="1"/>
    <n v="1016"/>
    <n v="14"/>
    <n v="0.01377952755905512"/>
    <n v="6.600000000000001"/>
    <n v="92.40000000000001"/>
    <n v="0"/>
    <n v="0"/>
    <n v="0"/>
    <s v=""/>
    <n v="0"/>
    <n v="0"/>
    <n v="8.5"/>
    <s v="INR"/>
    <s v="India"/>
    <m/>
    <n v="3"/>
    <n v="-92.40000000000001"/>
    <s v="No Sales"/>
    <n v="399"/>
    <n v="148"/>
    <n v="126"/>
    <n v="0.3132832080200501"/>
  </r>
  <r>
    <d v="2026-09-17T00:00:00"/>
    <x v="8"/>
    <s v="Body &amp; Hair"/>
    <s v="Enabled"/>
    <s v="AG | Onion Hair Oil"/>
    <s v="Sponsored Products"/>
    <s v="onion hair oil"/>
    <x v="3"/>
    <x v="183"/>
    <s v="SKN-021"/>
    <x v="2"/>
    <n v="541"/>
    <n v="2"/>
    <n v="0.003696857670979667"/>
    <n v="6.76"/>
    <n v="13.52"/>
    <n v="399"/>
    <n v="1"/>
    <n v="1"/>
    <n v="0.03388471177944862"/>
    <n v="29.51183431952663"/>
    <n v="0.5"/>
    <n v="11.5"/>
    <s v="INR"/>
    <s v="India"/>
    <m/>
    <n v="3"/>
    <n v="111.48"/>
    <s v="Profitable"/>
    <n v="399"/>
    <n v="148"/>
    <n v="126"/>
    <n v="0.3132832080200501"/>
  </r>
  <r>
    <d v="2026-09-17T00:00:00"/>
    <x v="8"/>
    <s v="Body &amp; Hair"/>
    <s v="Enabled"/>
    <s v="AG | Anti Dandruff Shampoo"/>
    <s v="Sponsored Products"/>
    <s v="dandruff shampoo"/>
    <x v="3"/>
    <x v="303"/>
    <s v="SKN-022"/>
    <x v="0"/>
    <n v="144"/>
    <n v="5"/>
    <n v="0.03472222222222222"/>
    <n v="13.67"/>
    <n v="68.34999999999999"/>
    <n v="0"/>
    <n v="0"/>
    <n v="0"/>
    <s v=""/>
    <n v="0"/>
    <n v="0"/>
    <n v="14.5"/>
    <s v="INR"/>
    <s v="India"/>
    <m/>
    <n v="3"/>
    <n v="-68.34999999999999"/>
    <s v="No Sales"/>
    <n v="429"/>
    <n v="159"/>
    <n v="139"/>
    <n v="0.3053613053613053"/>
  </r>
  <r>
    <d v="2026-09-17T00:00:00"/>
    <x v="8"/>
    <s v="Body &amp; Hair"/>
    <s v="Enabled"/>
    <s v="AG | Anti Dandruff Shampoo"/>
    <s v="Sponsored Products"/>
    <s v="dandruff shampoo"/>
    <x v="3"/>
    <x v="21"/>
    <s v="SKN-022"/>
    <x v="2"/>
    <n v="479"/>
    <n v="3"/>
    <n v="0.006263048016701462"/>
    <n v="7.18"/>
    <n v="21.54"/>
    <n v="0"/>
    <n v="0"/>
    <n v="0"/>
    <s v=""/>
    <n v="0"/>
    <n v="0"/>
    <n v="11.5"/>
    <s v="INR"/>
    <s v="India"/>
    <m/>
    <n v="3"/>
    <n v="-21.54"/>
    <s v="No Sales"/>
    <n v="429"/>
    <n v="159"/>
    <n v="139"/>
    <n v="0.3053613053613053"/>
  </r>
  <r>
    <d v="2026-09-17T00:00:00"/>
    <x v="8"/>
    <s v="Body &amp; Hair"/>
    <s v="Enabled"/>
    <s v="AG | Hair Serum"/>
    <s v="Sponsored Products"/>
    <s v="hair serum for frizzy hair"/>
    <x v="3"/>
    <x v="134"/>
    <s v="SKN-023"/>
    <x v="1"/>
    <n v="518"/>
    <n v="0"/>
    <n v="0"/>
    <s v=""/>
    <n v="0"/>
    <n v="0"/>
    <n v="0"/>
    <n v="0"/>
    <s v=""/>
    <s v=""/>
    <s v=""/>
    <n v="12.5"/>
    <s v="INR"/>
    <s v="India"/>
    <m/>
    <n v="3"/>
    <n v="0"/>
    <s v="No Spend"/>
    <n v="549"/>
    <n v="198"/>
    <n v="139"/>
    <n v="0.3861566484517304"/>
  </r>
  <r>
    <d v="2026-09-17T00:00:00"/>
    <x v="8"/>
    <s v="Body &amp; Hair"/>
    <s v="Enabled"/>
    <s v="AG | Hair Serum"/>
    <s v="Sponsored Products"/>
    <s v="hair serum"/>
    <x v="3"/>
    <x v="62"/>
    <s v="SKN-023"/>
    <x v="1"/>
    <n v="535"/>
    <n v="3"/>
    <n v="0.005607476635514018"/>
    <n v="9.06"/>
    <n v="27.18"/>
    <n v="0"/>
    <n v="0"/>
    <n v="0"/>
    <s v=""/>
    <n v="0"/>
    <n v="0"/>
    <n v="12"/>
    <s v="INR"/>
    <s v="India"/>
    <m/>
    <n v="3"/>
    <n v="-27.18"/>
    <s v="No Sales"/>
    <n v="549"/>
    <n v="198"/>
    <n v="139"/>
    <n v="0.3861566484517304"/>
  </r>
  <r>
    <d v="2026-09-17T00:00:00"/>
    <x v="8"/>
    <s v="Body &amp; Hair"/>
    <s v="Enabled"/>
    <s v="AG | Hair Serum"/>
    <s v="Sponsored Products"/>
    <s v="hair serum for frizzy hair"/>
    <x v="3"/>
    <x v="395"/>
    <s v="SKN-023"/>
    <x v="1"/>
    <n v="1118"/>
    <n v="5"/>
    <n v="0.004472271914132379"/>
    <n v="7.88"/>
    <n v="39.4"/>
    <n v="549"/>
    <n v="1"/>
    <n v="1"/>
    <n v="0.07176684881602914"/>
    <n v="13.93401015228426"/>
    <n v="0.2"/>
    <n v="15"/>
    <s v="INR"/>
    <s v="India"/>
    <m/>
    <n v="3"/>
    <n v="172.6"/>
    <s v="Profitable"/>
    <n v="549"/>
    <n v="198"/>
    <n v="139"/>
    <n v="0.3861566484517304"/>
  </r>
  <r>
    <d v="2026-09-17T00:00:00"/>
    <x v="9"/>
    <s v="Body &amp; Hair"/>
    <s v="Enabled"/>
    <s v="AG | Body Lotion"/>
    <s v="Sponsored Products"/>
    <s v="body lotion for dry skin"/>
    <x v="2"/>
    <x v="11"/>
    <s v="SKN-017"/>
    <x v="0"/>
    <n v="373"/>
    <n v="0"/>
    <n v="0"/>
    <s v=""/>
    <n v="0"/>
    <n v="0"/>
    <n v="0"/>
    <n v="0"/>
    <s v=""/>
    <s v=""/>
    <s v=""/>
    <n v="15"/>
    <s v="INR"/>
    <s v="India"/>
    <m/>
    <n v="3"/>
    <n v="0"/>
    <s v="No Spend"/>
    <n v="449"/>
    <n v="166"/>
    <n v="140"/>
    <n v="0.3184855233853007"/>
  </r>
  <r>
    <d v="2026-09-17T00:00:00"/>
    <x v="9"/>
    <s v="Body &amp; Hair"/>
    <s v="Enabled"/>
    <s v="AG | Body Wash"/>
    <s v="Sponsored Products"/>
    <s v="body wash"/>
    <x v="2"/>
    <x v="15"/>
    <s v="SKN-018"/>
    <x v="2"/>
    <n v="1841"/>
    <n v="10"/>
    <n v="0.005431830526887561"/>
    <n v="7.01"/>
    <n v="70.09999999999999"/>
    <n v="349"/>
    <n v="1"/>
    <n v="1"/>
    <n v="0.2008595988538682"/>
    <n v="4.978601997146933"/>
    <n v="0.1"/>
    <n v="8.5"/>
    <s v="INR"/>
    <s v="India"/>
    <m/>
    <n v="3"/>
    <n v="24.90000000000001"/>
    <s v="Profitable"/>
    <n v="349"/>
    <n v="133"/>
    <n v="121"/>
    <n v="0.2722063037249284"/>
  </r>
  <r>
    <d v="2026-09-24T00:00:00"/>
    <x v="9"/>
    <s v="Body &amp; Hair"/>
    <s v="Enabled"/>
    <s v="AG | Body Lotion"/>
    <s v="Sponsored Products"/>
    <s v="body lotion"/>
    <x v="2"/>
    <x v="136"/>
    <s v=""/>
    <x v="0"/>
    <n v="748"/>
    <n v="21"/>
    <n v="0.02807486631016043"/>
    <n v="15.5"/>
    <n v="325.5"/>
    <n v="449"/>
    <n v="1"/>
    <n v="1"/>
    <n v="0.7249443207126949"/>
    <n v="1.379416282642089"/>
    <n v="0.04761904761904762"/>
    <n v="15.5"/>
    <s v="INR"/>
    <s v="India"/>
    <m/>
    <n v="4"/>
    <s v=""/>
    <s v="Cost missing"/>
    <s v=""/>
    <s v=""/>
    <s v=""/>
    <s v=""/>
  </r>
  <r>
    <d v="2026-09-17T00:00:00"/>
    <x v="9"/>
    <s v="Body &amp; Hair"/>
    <s v="Enabled"/>
    <s v="AG | Body Wash"/>
    <s v="Sponsored Products"/>
    <s v="body wash fragrance free"/>
    <x v="2"/>
    <x v="63"/>
    <s v="SKN-018"/>
    <x v="1"/>
    <n v="249"/>
    <n v="7"/>
    <n v="0.02811244979919679"/>
    <n v="4.87"/>
    <n v="34.09"/>
    <n v="349"/>
    <n v="1"/>
    <n v="1"/>
    <n v="0.09767908309455588"/>
    <n v="10.23760633616896"/>
    <n v="0.1428571428571428"/>
    <n v="9"/>
    <s v="INR"/>
    <s v="India"/>
    <m/>
    <n v="3"/>
    <n v="60.91"/>
    <s v="Profitable"/>
    <n v="349"/>
    <n v="133"/>
    <n v="121"/>
    <n v="0.2722063037249284"/>
  </r>
  <r>
    <d v="2026-09-17T00:00:00"/>
    <x v="9"/>
    <s v="Body &amp; Hair"/>
    <s v="Enabled"/>
    <s v="AG | Body Wash"/>
    <s v="Sponsored Products"/>
    <s v="body wash for women for stretch marks"/>
    <x v="2"/>
    <x v="140"/>
    <s v="SKN-018"/>
    <x v="1"/>
    <n v="265"/>
    <n v="4"/>
    <n v="0.01509433962264151"/>
    <n v="4.63"/>
    <n v="18.52"/>
    <n v="0"/>
    <n v="0"/>
    <n v="0"/>
    <s v=""/>
    <n v="0"/>
    <n v="0"/>
    <n v="9"/>
    <s v="INR"/>
    <s v="India"/>
    <m/>
    <n v="3"/>
    <n v="-18.52"/>
    <s v="No Sales"/>
    <n v="349"/>
    <n v="133"/>
    <n v="121"/>
    <n v="0.2722063037249284"/>
  </r>
  <r>
    <d v="2026-09-17T00:00:00"/>
    <x v="9"/>
    <s v="Body &amp; Hair"/>
    <s v="Enabled"/>
    <s v="AG | Body Wash"/>
    <s v="Sponsored Products"/>
    <s v="shower gel"/>
    <x v="2"/>
    <x v="64"/>
    <s v="SKN-018"/>
    <x v="2"/>
    <n v="1435"/>
    <n v="11"/>
    <n v="0.007665505226480836"/>
    <n v="7.640000000000001"/>
    <n v="84.04000000000001"/>
    <n v="349"/>
    <n v="1"/>
    <n v="1"/>
    <n v="0.2408022922636103"/>
    <n v="4.152784388386483"/>
    <n v="0.09090909090909091"/>
    <n v="13"/>
    <s v="INR"/>
    <s v="India"/>
    <m/>
    <n v="3"/>
    <n v="10.95999999999999"/>
    <s v="Profitable"/>
    <n v="349"/>
    <n v="133"/>
    <n v="121"/>
    <n v="0.2722063037249284"/>
  </r>
  <r>
    <d v="2026-09-17T00:00:00"/>
    <x v="9"/>
    <s v="Body &amp; Hair"/>
    <s v="Enabled"/>
    <s v="AG | Body Wash"/>
    <s v="Sponsored Products"/>
    <s v="body wash gift set"/>
    <x v="2"/>
    <x v="107"/>
    <s v="SKN-018"/>
    <x v="0"/>
    <n v="111"/>
    <n v="1"/>
    <n v="0.009009009009009009"/>
    <n v="13"/>
    <n v="13"/>
    <n v="0"/>
    <n v="0"/>
    <n v="0"/>
    <s v=""/>
    <n v="0"/>
    <n v="0"/>
    <n v="13"/>
    <s v="INR"/>
    <s v="India"/>
    <m/>
    <n v="3"/>
    <n v="-13"/>
    <s v="No Sales"/>
    <n v="349"/>
    <n v="133"/>
    <n v="121"/>
    <n v="0.2722063037249284"/>
  </r>
  <r>
    <d v="2026-09-17T00:00:00"/>
    <x v="9"/>
    <s v="Body &amp; Hair"/>
    <s v="Enabled"/>
    <s v="AG | Body Wash"/>
    <s v="Sponsored Products"/>
    <s v="body wash for women"/>
    <x v="2"/>
    <x v="139"/>
    <s v="SKN-018"/>
    <x v="2"/>
    <n v="1015"/>
    <n v="8"/>
    <n v="0.007881773399014778"/>
    <n v="4.95"/>
    <n v="39.6"/>
    <n v="0"/>
    <n v="0"/>
    <n v="0"/>
    <s v=""/>
    <n v="0"/>
    <n v="0"/>
    <n v="8.5"/>
    <s v="INR"/>
    <s v="India"/>
    <m/>
    <n v="3"/>
    <n v="-39.6"/>
    <s v="No Sales"/>
    <n v="349"/>
    <n v="133"/>
    <n v="121"/>
    <n v="0.2722063037249284"/>
  </r>
  <r>
    <d v="2026-09-17T00:00:00"/>
    <x v="9"/>
    <s v="Body &amp; Hair"/>
    <s v="Enabled"/>
    <s v="AG | Foot Cream"/>
    <s v="Sponsored Products"/>
    <s v="foot cream"/>
    <x v="2"/>
    <x v="190"/>
    <s v="SKN-019"/>
    <x v="1"/>
    <n v="1181"/>
    <n v="2"/>
    <n v="0.001693480101608806"/>
    <n v="7"/>
    <n v="14"/>
    <n v="0"/>
    <n v="0"/>
    <n v="0"/>
    <s v=""/>
    <n v="0"/>
    <n v="0"/>
    <n v="11"/>
    <s v="INR"/>
    <s v="India"/>
    <m/>
    <n v="3"/>
    <n v="-14"/>
    <s v="No Sales"/>
    <n v="299"/>
    <n v="111"/>
    <n v="107"/>
    <n v="0.2709030100334448"/>
  </r>
  <r>
    <d v="2026-09-17T00:00:00"/>
    <x v="9"/>
    <s v="Body &amp; Hair"/>
    <s v="Enabled"/>
    <s v="AG | Foot Cream"/>
    <s v="Sponsored Products"/>
    <s v="cracked heel cream"/>
    <x v="2"/>
    <x v="65"/>
    <s v="SKN-019"/>
    <x v="2"/>
    <n v="1316"/>
    <n v="7"/>
    <n v="0.005319148936170213"/>
    <n v="4.45"/>
    <n v="31.15"/>
    <n v="299"/>
    <n v="1"/>
    <n v="1"/>
    <n v="0.104180602006689"/>
    <n v="9.598715890850723"/>
    <n v="0.1428571428571428"/>
    <n v="8"/>
    <s v="INR"/>
    <s v="India"/>
    <m/>
    <n v="3"/>
    <n v="49.85"/>
    <s v="Profitable"/>
    <n v="299"/>
    <n v="111"/>
    <n v="107"/>
    <n v="0.2709030100334448"/>
  </r>
  <r>
    <d v="2026-09-17T00:00:00"/>
    <x v="9"/>
    <s v="Body &amp; Hair"/>
    <s v="Enabled"/>
    <s v="AG | Hand Cream"/>
    <s v="Sponsored Products"/>
    <s v="hand cream"/>
    <x v="2"/>
    <x v="67"/>
    <s v="SKN-020"/>
    <x v="2"/>
    <n v="4246"/>
    <n v="30"/>
    <n v="0.00706547338671691"/>
    <n v="7.75"/>
    <n v="232.5"/>
    <n v="249"/>
    <n v="1"/>
    <n v="1"/>
    <n v="0.9337349397590361"/>
    <n v="1.070967741935484"/>
    <n v="0.03333333333333333"/>
    <n v="9.5"/>
    <s v="INR"/>
    <s v="India"/>
    <m/>
    <n v="3"/>
    <n v="-170.5"/>
    <s v="Losing"/>
    <n v="249"/>
    <n v="95"/>
    <n v="92"/>
    <n v="0.248995983935743"/>
  </r>
  <r>
    <d v="2026-09-17T00:00:00"/>
    <x v="10"/>
    <s v="Face Care"/>
    <s v="Enabled"/>
    <s v="AG | Vitamin C Serum"/>
    <s v="Sponsored Products"/>
    <s v="asin=b0vjgkof8u"/>
    <x v="4"/>
    <x v="409"/>
    <s v="SKN-001"/>
    <x v="1"/>
    <n v="92"/>
    <n v="0"/>
    <n v="0"/>
    <s v=""/>
    <n v="0"/>
    <n v="0"/>
    <n v="0"/>
    <n v="0"/>
    <s v=""/>
    <s v=""/>
    <s v=""/>
    <n v="11.5"/>
    <s v="INR"/>
    <s v="India"/>
    <m/>
    <n v="3"/>
    <n v="0"/>
    <s v="No Spend"/>
    <n v="599"/>
    <n v="216"/>
    <n v="144"/>
    <n v="0.3989983305509182"/>
  </r>
  <r>
    <d v="2026-09-17T00:00:00"/>
    <x v="10"/>
    <s v="Face Care"/>
    <s v="Enabled"/>
    <s v="AG | Vitamin C Serum"/>
    <s v="Sponsored Products"/>
    <s v="asin=b0xanrgqoz"/>
    <x v="4"/>
    <x v="72"/>
    <s v="SKN-001"/>
    <x v="0"/>
    <n v="645"/>
    <n v="3"/>
    <n v="0.004651162790697674"/>
    <n v="12"/>
    <n v="36"/>
    <n v="0"/>
    <n v="0"/>
    <n v="0"/>
    <s v=""/>
    <n v="0"/>
    <n v="0"/>
    <n v="12"/>
    <s v="INR"/>
    <s v="India"/>
    <m/>
    <n v="3"/>
    <n v="-36"/>
    <s v="No Sales"/>
    <n v="599"/>
    <n v="216"/>
    <n v="144"/>
    <n v="0.3989983305509182"/>
  </r>
  <r>
    <d v="2026-09-17T00:00:00"/>
    <x v="10"/>
    <s v="Face Care"/>
    <s v="Enabled"/>
    <s v="AG | Sunscreen Spf 50"/>
    <s v="Sponsored Products"/>
    <s v="asin=b0s40ccjfn"/>
    <x v="4"/>
    <x v="76"/>
    <s v="SKN-006"/>
    <x v="0"/>
    <n v="692"/>
    <n v="6"/>
    <n v="0.008670520231213872"/>
    <n v="9.43"/>
    <n v="56.58"/>
    <n v="0"/>
    <n v="0"/>
    <n v="0"/>
    <s v=""/>
    <n v="0"/>
    <n v="0"/>
    <n v="9.5"/>
    <s v="INR"/>
    <s v="India"/>
    <m/>
    <n v="3"/>
    <n v="-56.58"/>
    <s v="No Sales"/>
    <n v="449"/>
    <n v="162"/>
    <n v="130"/>
    <n v="0.3496659242761693"/>
  </r>
  <r>
    <d v="2026-09-17T00:00:00"/>
    <x v="10"/>
    <s v="Face Care"/>
    <s v="Enabled"/>
    <s v="AG | Sunscreen Spf 50"/>
    <s v="Sponsored Products"/>
    <s v="asin=b0kz0mqav8"/>
    <x v="4"/>
    <x v="75"/>
    <s v="SKN-006"/>
    <x v="1"/>
    <n v="3374"/>
    <n v="17"/>
    <n v="0.005038529934795495"/>
    <n v="4.2"/>
    <n v="71.40000000000001"/>
    <n v="0"/>
    <n v="0"/>
    <n v="0"/>
    <s v=""/>
    <n v="0"/>
    <n v="0"/>
    <n v="7.5"/>
    <s v="INR"/>
    <s v="India"/>
    <m/>
    <n v="3"/>
    <n v="-71.40000000000001"/>
    <s v="No Sales"/>
    <n v="449"/>
    <n v="162"/>
    <n v="130"/>
    <n v="0.3496659242761693"/>
  </r>
  <r>
    <d v="2026-09-17T00:00:00"/>
    <x v="10"/>
    <s v="Face Care"/>
    <s v="Enabled"/>
    <s v="AG | Face Wash"/>
    <s v="Sponsored Products"/>
    <s v="asin=b007c72kuy"/>
    <x v="4"/>
    <x v="486"/>
    <s v="SKN-008"/>
    <x v="1"/>
    <n v="1160"/>
    <n v="3"/>
    <n v="0.002586206896551724"/>
    <n v="4.14"/>
    <n v="12.42"/>
    <n v="0"/>
    <n v="0"/>
    <n v="0"/>
    <s v=""/>
    <n v="0"/>
    <n v="0"/>
    <n v="5.5"/>
    <s v="INR"/>
    <s v="India"/>
    <m/>
    <n v="3"/>
    <n v="-12.42"/>
    <s v="No Sales"/>
    <n v="299"/>
    <n v="114"/>
    <n v="107"/>
    <n v="0.2608695652173913"/>
  </r>
  <r>
    <d v="2026-09-17T00:00:00"/>
    <x v="10"/>
    <s v="Face Care"/>
    <s v="Enabled"/>
    <s v="AG | Face Wash"/>
    <s v="Sponsored Products"/>
    <s v="asin=b0kpjx3wru"/>
    <x v="4"/>
    <x v="80"/>
    <s v="SKN-008"/>
    <x v="2"/>
    <n v="1527"/>
    <n v="7"/>
    <n v="0.0045841519318926"/>
    <n v="3.56"/>
    <n v="24.92"/>
    <n v="0"/>
    <n v="0"/>
    <n v="0"/>
    <s v=""/>
    <n v="0"/>
    <n v="0"/>
    <n v="6.5"/>
    <s v="INR"/>
    <s v="India"/>
    <m/>
    <n v="3"/>
    <n v="-24.92"/>
    <s v="No Sales"/>
    <n v="299"/>
    <n v="114"/>
    <n v="107"/>
    <n v="0.2608695652173913"/>
  </r>
  <r>
    <d v="2026-09-17T00:00:00"/>
    <x v="11"/>
    <s v="Face Care"/>
    <s v="Enabled"/>
    <s v="AG | Under Eye Cream"/>
    <s v="Sponsored Products"/>
    <s v="eye cream"/>
    <x v="2"/>
    <x v="282"/>
    <s v="SKN-011"/>
    <x v="2"/>
    <n v="1079"/>
    <n v="7"/>
    <n v="0.006487488415199258"/>
    <n v="12.5"/>
    <n v="87.5"/>
    <n v="998"/>
    <n v="1"/>
    <n v="2"/>
    <n v="0.08767535070140281"/>
    <n v="11.40571428571429"/>
    <n v="0.1428571428571428"/>
    <n v="19.5"/>
    <s v="INR"/>
    <s v="India"/>
    <m/>
    <n v="3"/>
    <n v="300.5"/>
    <s v="Profitable"/>
    <n v="499"/>
    <n v="180"/>
    <n v="125"/>
    <n v="0.3887775551102204"/>
  </r>
  <r>
    <d v="2026-09-17T00:00:00"/>
    <x v="11"/>
    <s v="Face Care"/>
    <s v="Enabled"/>
    <s v="AG | Under Eye Cream"/>
    <s v="Sponsored Products"/>
    <s v="under eye cream for winter"/>
    <x v="2"/>
    <x v="425"/>
    <s v="SKN-011"/>
    <x v="2"/>
    <n v="924"/>
    <n v="4"/>
    <n v="0.004329004329004329"/>
    <n v="9.460000000000001"/>
    <n v="37.84"/>
    <n v="0"/>
    <n v="0"/>
    <n v="0"/>
    <s v=""/>
    <n v="0"/>
    <n v="0"/>
    <n v="16"/>
    <s v="INR"/>
    <s v="India"/>
    <m/>
    <n v="3"/>
    <n v="-37.84"/>
    <s v="No Sales"/>
    <n v="499"/>
    <n v="180"/>
    <n v="125"/>
    <n v="0.3887775551102204"/>
  </r>
  <r>
    <d v="2026-09-17T00:00:00"/>
    <x v="11"/>
    <s v="Face Care"/>
    <s v="Enabled"/>
    <s v="AG | Under Eye Cream"/>
    <s v="Sponsored Products"/>
    <s v="dark circles cream for beginners"/>
    <x v="2"/>
    <x v="143"/>
    <s v="SKN-011"/>
    <x v="2"/>
    <n v="517"/>
    <n v="6"/>
    <n v="0.01160541586073501"/>
    <n v="11.89"/>
    <n v="71.34"/>
    <n v="0"/>
    <n v="0"/>
    <n v="0"/>
    <s v=""/>
    <n v="0"/>
    <n v="0"/>
    <n v="15"/>
    <s v="INR"/>
    <s v="India"/>
    <m/>
    <n v="3"/>
    <n v="-71.34"/>
    <s v="No Sales"/>
    <n v="499"/>
    <n v="180"/>
    <n v="125"/>
    <n v="0.3887775551102204"/>
  </r>
  <r>
    <d v="2026-09-17T00:00:00"/>
    <x v="11"/>
    <s v="Face Care"/>
    <s v="Enabled"/>
    <s v="AG | Under Eye Cream"/>
    <s v="Sponsored Products"/>
    <s v="under eye cream"/>
    <x v="2"/>
    <x v="84"/>
    <s v="SKN-011"/>
    <x v="1"/>
    <n v="2618"/>
    <n v="9"/>
    <n v="0.003437738731856379"/>
    <n v="8.020000000000001"/>
    <n v="72.18000000000001"/>
    <n v="499"/>
    <n v="1"/>
    <n v="1"/>
    <n v="0.1446492985971944"/>
    <n v="6.913272374619007"/>
    <n v="0.1111111111111111"/>
    <n v="11.5"/>
    <s v="INR"/>
    <s v="India"/>
    <m/>
    <n v="3"/>
    <n v="121.82"/>
    <s v="Profitable"/>
    <n v="499"/>
    <n v="180"/>
    <n v="125"/>
    <n v="0.3887775551102204"/>
  </r>
  <r>
    <d v="2026-09-17T00:00:00"/>
    <x v="11"/>
    <s v="Face Care"/>
    <s v="Enabled"/>
    <s v="AG | Lip Balm"/>
    <s v="Sponsored Products"/>
    <s v="tinted lip balm for summer"/>
    <x v="2"/>
    <x v="146"/>
    <s v="SKN-015"/>
    <x v="0"/>
    <n v="322"/>
    <n v="6"/>
    <n v="0.01863354037267081"/>
    <n v="6"/>
    <n v="36"/>
    <n v="0"/>
    <n v="0"/>
    <n v="0"/>
    <s v=""/>
    <n v="0"/>
    <n v="0"/>
    <n v="6"/>
    <s v="INR"/>
    <s v="India"/>
    <m/>
    <n v="3"/>
    <n v="-36"/>
    <s v="No Sales"/>
    <n v="199"/>
    <n v="76"/>
    <n v="88"/>
    <n v="0.1758793969849246"/>
  </r>
  <r>
    <d v="2026-09-17T00:00:00"/>
    <x v="11"/>
    <s v="Face Care"/>
    <s v="Enabled"/>
    <s v="AG | Lip Balm"/>
    <s v="Sponsored Products"/>
    <s v="lip balm"/>
    <x v="2"/>
    <x v="85"/>
    <s v="SKN-015"/>
    <x v="1"/>
    <n v="3109"/>
    <n v="24"/>
    <n v="0.007719523962688967"/>
    <n v="4.36"/>
    <n v="104.64"/>
    <n v="398"/>
    <n v="2"/>
    <n v="2"/>
    <n v="0.2629145728643216"/>
    <n v="3.803516819571866"/>
    <n v="0.08333333333333333"/>
    <n v="6"/>
    <s v="INR"/>
    <s v="India"/>
    <m/>
    <n v="3"/>
    <n v="-34.64"/>
    <s v="Losing"/>
    <n v="199"/>
    <n v="76"/>
    <n v="88"/>
    <n v="0.1758793969849246"/>
  </r>
  <r>
    <d v="2026-09-17T00:00:00"/>
    <x v="11"/>
    <s v="Face Care"/>
    <s v="Enabled"/>
    <s v="AG | Lip Sleeping Mask"/>
    <s v="Sponsored Products"/>
    <s v="tinted lip mask overnight"/>
    <x v="2"/>
    <x v="148"/>
    <s v="SKN-016"/>
    <x v="1"/>
    <n v="327"/>
    <n v="2"/>
    <n v="0.006116207951070336"/>
    <n v="7.34"/>
    <n v="14.68"/>
    <n v="0"/>
    <n v="0"/>
    <n v="0"/>
    <s v=""/>
    <n v="0"/>
    <n v="0"/>
    <n v="10"/>
    <s v="INR"/>
    <s v="India"/>
    <m/>
    <n v="3"/>
    <n v="-14.68"/>
    <s v="No Sales"/>
    <n v="299"/>
    <n v="114"/>
    <n v="97"/>
    <n v="0.294314381270903"/>
  </r>
  <r>
    <d v="2026-09-17T00:00:00"/>
    <x v="11"/>
    <s v="Face Care"/>
    <s v="Enabled"/>
    <s v="AG | Lip Sleeping Mask"/>
    <s v="Sponsored Products"/>
    <s v="lip mask overnight long lasting"/>
    <x v="2"/>
    <x v="335"/>
    <s v="SKN-016"/>
    <x v="1"/>
    <n v="322"/>
    <n v="2"/>
    <n v="0.006211180124223602"/>
    <n v="6.28"/>
    <n v="12.56"/>
    <n v="0"/>
    <n v="0"/>
    <n v="0"/>
    <s v=""/>
    <n v="0"/>
    <n v="0"/>
    <n v="8"/>
    <s v="INR"/>
    <s v="India"/>
    <m/>
    <n v="3"/>
    <n v="-12.56"/>
    <s v="No Sales"/>
    <n v="299"/>
    <n v="114"/>
    <n v="97"/>
    <n v="0.294314381270903"/>
  </r>
  <r>
    <d v="2026-09-17T00:00:00"/>
    <x v="11"/>
    <s v="Face Care"/>
    <s v="Enabled"/>
    <s v="AG | Lip Sleeping Mask"/>
    <s v="Sponsored Products"/>
    <s v="lip mask overnight for women"/>
    <x v="2"/>
    <x v="149"/>
    <s v="SKN-016"/>
    <x v="2"/>
    <n v="401"/>
    <n v="3"/>
    <n v="0.007481296758104738"/>
    <n v="9.790000000000001"/>
    <n v="29.37"/>
    <n v="0"/>
    <n v="0"/>
    <n v="0"/>
    <s v=""/>
    <n v="0"/>
    <n v="0"/>
    <n v="12"/>
    <s v="INR"/>
    <s v="India"/>
    <m/>
    <n v="3"/>
    <n v="-29.37"/>
    <s v="No Sales"/>
    <n v="299"/>
    <n v="114"/>
    <n v="97"/>
    <n v="0.294314381270903"/>
  </r>
  <r>
    <d v="2026-09-17T00:00:00"/>
    <x v="11"/>
    <s v="Face Care"/>
    <s v="Enabled"/>
    <s v="AG | Lip Sleeping Mask"/>
    <s v="Sponsored Products"/>
    <s v="lip sleeping mask for winter"/>
    <x v="2"/>
    <x v="87"/>
    <s v="SKN-016"/>
    <x v="0"/>
    <n v="541"/>
    <n v="1"/>
    <n v="0.001848428835489834"/>
    <n v="9.449999999999999"/>
    <n v="9.449999999999999"/>
    <n v="0"/>
    <n v="0"/>
    <n v="0"/>
    <s v=""/>
    <n v="0"/>
    <n v="0"/>
    <n v="10"/>
    <s v="INR"/>
    <s v="India"/>
    <m/>
    <n v="3"/>
    <n v="-9.449999999999999"/>
    <s v="No Sales"/>
    <n v="299"/>
    <n v="114"/>
    <n v="97"/>
    <n v="0.294314381270903"/>
  </r>
  <r>
    <d v="2026-09-17T00:00:00"/>
    <x v="11"/>
    <s v="Face Care"/>
    <s v="Enabled"/>
    <s v="AG | Lip Sleeping Mask"/>
    <s v="Sponsored Products"/>
    <s v="lip sleeping mask"/>
    <x v="2"/>
    <x v="86"/>
    <s v="SKN-016"/>
    <x v="0"/>
    <n v="290"/>
    <n v="3"/>
    <n v="0.0103448275862069"/>
    <n v="10"/>
    <n v="30"/>
    <n v="0"/>
    <n v="0"/>
    <n v="0"/>
    <s v=""/>
    <n v="0"/>
    <n v="0"/>
    <n v="10"/>
    <s v="INR"/>
    <s v="India"/>
    <m/>
    <n v="3"/>
    <n v="-30"/>
    <s v="No Sales"/>
    <n v="299"/>
    <n v="114"/>
    <n v="97"/>
    <n v="0.294314381270903"/>
  </r>
  <r>
    <d v="2026-09-17T00:00:00"/>
    <x v="2"/>
    <s v="Face Care"/>
    <s v="Paused"/>
    <s v="AG | Clay Face Mask"/>
    <s v="Sponsored Products"/>
    <s v="multani mitti face pack"/>
    <x v="1"/>
    <x v="487"/>
    <s v="SKN-012"/>
    <x v="0"/>
    <n v="66"/>
    <n v="0"/>
    <n v="0"/>
    <s v=""/>
    <n v="0"/>
    <n v="0"/>
    <n v="0"/>
    <n v="0"/>
    <s v=""/>
    <s v=""/>
    <s v=""/>
    <n v="11"/>
    <s v="INR"/>
    <s v="India"/>
    <m/>
    <n v="3"/>
    <n v="0"/>
    <s v="No Spend"/>
    <n v="379"/>
    <n v="140"/>
    <n v="114"/>
    <n v="0.3298153034300791"/>
  </r>
  <r>
    <d v="2026-09-17T00:00:00"/>
    <x v="2"/>
    <s v="Face Care"/>
    <s v="Paused"/>
    <s v="AG | Clay Face Mask"/>
    <s v="Sponsored Products"/>
    <s v="clay face mask"/>
    <x v="1"/>
    <x v="488"/>
    <s v="SKN-012"/>
    <x v="2"/>
    <n v="93"/>
    <n v="0"/>
    <n v="0"/>
    <s v=""/>
    <n v="0"/>
    <n v="0"/>
    <n v="0"/>
    <n v="0"/>
    <s v=""/>
    <s v=""/>
    <s v=""/>
    <n v="8.5"/>
    <s v="INR"/>
    <s v="India"/>
    <m/>
    <n v="3"/>
    <n v="0"/>
    <s v="No Spend"/>
    <n v="379"/>
    <n v="140"/>
    <n v="114"/>
    <n v="0.3298153034300791"/>
  </r>
  <r>
    <d v="2026-09-17T00:00:00"/>
    <x v="7"/>
    <s v="Brand"/>
    <s v="Enabled"/>
    <s v="AG | Vitamin C Serum"/>
    <s v="Sponsored Products"/>
    <s v="auralis vitamin c serum"/>
    <x v="2"/>
    <x v="97"/>
    <s v="SKN-001"/>
    <x v="2"/>
    <n v="1282"/>
    <n v="18"/>
    <n v="0.0140405616224649"/>
    <n v="7.359999999999999"/>
    <n v="132.48"/>
    <n v="1198"/>
    <n v="2"/>
    <n v="2"/>
    <n v="0.110584307178631"/>
    <n v="9.042874396135266"/>
    <n v="0.1111111111111111"/>
    <n v="9"/>
    <s v="INR"/>
    <s v="India"/>
    <m/>
    <n v="3"/>
    <n v="345.52"/>
    <s v="Profitable"/>
    <n v="599"/>
    <n v="216"/>
    <n v="144"/>
    <n v="0.3989983305509182"/>
  </r>
  <r>
    <d v="2026-09-17T00:00:00"/>
    <x v="7"/>
    <s v="Brand"/>
    <s v="Enabled"/>
    <s v="AG | Vitamin C Serum"/>
    <s v="Sponsored Products"/>
    <s v="auralis face serum vitamin c"/>
    <x v="2"/>
    <x v="47"/>
    <s v="SKN-001"/>
    <x v="2"/>
    <n v="470"/>
    <n v="8"/>
    <n v="0.01702127659574468"/>
    <n v="4.58"/>
    <n v="36.64"/>
    <n v="0"/>
    <n v="0"/>
    <n v="0"/>
    <s v=""/>
    <n v="0"/>
    <n v="0"/>
    <n v="8"/>
    <s v="INR"/>
    <s v="India"/>
    <m/>
    <n v="3"/>
    <n v="-36.64"/>
    <s v="No Sales"/>
    <n v="599"/>
    <n v="216"/>
    <n v="144"/>
    <n v="0.3989983305509182"/>
  </r>
  <r>
    <d v="2026-09-17T00:00:00"/>
    <x v="7"/>
    <s v="Brand"/>
    <s v="Enabled"/>
    <s v="AG | Vitamin C Serum"/>
    <s v="Sponsored Products"/>
    <s v="auralis naturals"/>
    <x v="2"/>
    <x v="100"/>
    <s v="SKN-001"/>
    <x v="0"/>
    <n v="140"/>
    <n v="11"/>
    <n v="0.07857142857142857"/>
    <n v="8.5"/>
    <n v="93.5"/>
    <n v="1198"/>
    <n v="2"/>
    <n v="2"/>
    <n v="0.07804674457429048"/>
    <n v="12.81283422459893"/>
    <n v="0.1818181818181818"/>
    <n v="8.5"/>
    <s v="INR"/>
    <s v="India"/>
    <m/>
    <n v="3"/>
    <n v="384.5"/>
    <s v="Profitable"/>
    <n v="599"/>
    <n v="216"/>
    <n v="144"/>
    <n v="0.3989983305509182"/>
  </r>
  <r>
    <d v="2026-09-17T00:00:00"/>
    <x v="7"/>
    <s v="Brand"/>
    <s v="Enabled"/>
    <s v="AG | Sunscreen Spf 50"/>
    <s v="Sponsored Products"/>
    <s v="auralis sunscreen"/>
    <x v="2"/>
    <x v="98"/>
    <s v="SKN-006"/>
    <x v="0"/>
    <n v="170"/>
    <n v="8"/>
    <n v="0.04705882352941176"/>
    <n v="4.84"/>
    <n v="38.72"/>
    <n v="0"/>
    <n v="0"/>
    <n v="0"/>
    <s v=""/>
    <n v="0"/>
    <n v="0"/>
    <n v="5"/>
    <s v="INR"/>
    <s v="India"/>
    <m/>
    <n v="3"/>
    <n v="-38.72"/>
    <s v="No Sales"/>
    <n v="449"/>
    <n v="162"/>
    <n v="130"/>
    <n v="0.3496659242761693"/>
  </r>
  <r>
    <d v="2026-09-17T00:00:00"/>
    <x v="7"/>
    <s v="Brand"/>
    <s v="Enabled"/>
    <s v="AG | Sunscreen Spf 50"/>
    <s v="Sponsored Products"/>
    <s v="auralis naturals sunscreen spf 50"/>
    <x v="2"/>
    <x v="153"/>
    <s v="SKN-006"/>
    <x v="2"/>
    <n v="332"/>
    <n v="2"/>
    <n v="0.006024096385542169"/>
    <n v="4.91"/>
    <n v="9.82"/>
    <n v="0"/>
    <n v="0"/>
    <n v="0"/>
    <s v=""/>
    <n v="0"/>
    <n v="0"/>
    <n v="6"/>
    <s v="INR"/>
    <s v="India"/>
    <m/>
    <n v="3"/>
    <n v="-9.82"/>
    <s v="No Sales"/>
    <n v="449"/>
    <n v="162"/>
    <n v="130"/>
    <n v="0.3496659242761693"/>
  </r>
  <r>
    <d v="2026-09-17T00:00:00"/>
    <x v="7"/>
    <s v="Brand"/>
    <s v="Enabled"/>
    <s v="AG | Kumkumadi Oil"/>
    <s v="Sponsored Products"/>
    <s v="auralis kumkumadi tailam"/>
    <x v="2"/>
    <x v="154"/>
    <s v="SKN-024"/>
    <x v="0"/>
    <n v="180"/>
    <n v="5"/>
    <n v="0.02777777777777778"/>
    <n v="13.09"/>
    <n v="65.45"/>
    <n v="0"/>
    <n v="0"/>
    <n v="0"/>
    <s v=""/>
    <n v="0"/>
    <n v="0"/>
    <n v="15.5"/>
    <s v="INR"/>
    <s v="India"/>
    <m/>
    <n v="3"/>
    <s v=""/>
    <s v="Cost missing"/>
    <s v=""/>
    <s v=""/>
    <s v=""/>
    <s v=""/>
  </r>
  <r>
    <d v="2026-09-17T00:00:00"/>
    <x v="7"/>
    <s v="Brand"/>
    <s v="Enabled"/>
    <s v="AG | Kumkumadi Oil"/>
    <s v="Sponsored Products"/>
    <s v="auralis face oil"/>
    <x v="2"/>
    <x v="102"/>
    <s v="SKN-024"/>
    <x v="2"/>
    <n v="406"/>
    <n v="9"/>
    <n v="0.02216748768472906"/>
    <n v="11.15"/>
    <n v="100.35"/>
    <n v="0"/>
    <n v="0"/>
    <n v="0"/>
    <s v=""/>
    <n v="0"/>
    <n v="0"/>
    <n v="16"/>
    <s v="INR"/>
    <s v="India"/>
    <m/>
    <n v="3"/>
    <s v=""/>
    <s v="Cost missing"/>
    <s v=""/>
    <s v=""/>
    <s v=""/>
    <s v=""/>
  </r>
  <r>
    <d v="2026-09-24T00:00:00"/>
    <x v="1"/>
    <s v="Body &amp; Hair"/>
    <s v="Enabled"/>
    <s v="AG | Body Lotion"/>
    <s v="Sponsored Products"/>
    <s v="loose-match"/>
    <x v="0"/>
    <x v="135"/>
    <s v="SKN-017"/>
    <x v="0"/>
    <n v="411"/>
    <n v="5"/>
    <n v="0.0121654501216545"/>
    <n v="9"/>
    <n v="45"/>
    <n v="3592"/>
    <n v="8"/>
    <n v="8"/>
    <n v="0.01252783964365256"/>
    <n v="79.82222222222222"/>
    <n v="1.6"/>
    <n v="9"/>
    <s v="INR"/>
    <s v="India"/>
    <m/>
    <n v="4"/>
    <n v="1099"/>
    <s v="Profitable"/>
    <n v="449"/>
    <n v="166"/>
    <n v="140"/>
    <n v="0.3184855233853007"/>
  </r>
  <r>
    <d v="2026-09-17T00:00:00"/>
    <x v="7"/>
    <s v="Brand"/>
    <s v="Enabled"/>
    <s v="AG | Kumkumadi Oil"/>
    <s v="Sponsored Products"/>
    <s v="auralis face oil for glowing skin"/>
    <x v="2"/>
    <x v="101"/>
    <s v="SKN-024"/>
    <x v="2"/>
    <n v="321"/>
    <n v="4"/>
    <n v="0.01246105919003115"/>
    <n v="13.36"/>
    <n v="53.44"/>
    <n v="1299"/>
    <n v="1"/>
    <n v="1"/>
    <n v="0.04113933795227098"/>
    <n v="24.30763473053892"/>
    <n v="0.25"/>
    <n v="16.5"/>
    <s v="INR"/>
    <s v="India"/>
    <m/>
    <n v="3"/>
    <s v=""/>
    <s v="Cost missing"/>
    <s v=""/>
    <s v=""/>
    <s v=""/>
    <s v=""/>
  </r>
  <r>
    <d v="2026-09-17T00:00:00"/>
    <x v="7"/>
    <s v="Brand"/>
    <s v="Enabled"/>
    <s v="AG | Kumkumadi Oil"/>
    <s v="Sponsored Products"/>
    <s v="auralis kumkumadi oil"/>
    <x v="2"/>
    <x v="340"/>
    <s v="SKN-024"/>
    <x v="1"/>
    <n v="466"/>
    <n v="5"/>
    <n v="0.01072961373390558"/>
    <n v="13.11"/>
    <n v="65.55"/>
    <n v="1299"/>
    <n v="1"/>
    <n v="1"/>
    <n v="0.05046189376443418"/>
    <n v="19.81693363844394"/>
    <n v="0.2"/>
    <n v="21.5"/>
    <s v="INR"/>
    <s v="India"/>
    <m/>
    <n v="3"/>
    <s v=""/>
    <s v="Cost missing"/>
    <s v=""/>
    <s v=""/>
    <s v=""/>
    <s v=""/>
  </r>
  <r>
    <d v="2026-09-18T00:00:00"/>
    <x v="0"/>
    <s v="Face Care"/>
    <s v="Enabled"/>
    <s v="AG | Vitamin C Serum"/>
    <s v="Sponsored Products"/>
    <s v="loose-match"/>
    <x v="0"/>
    <x v="267"/>
    <s v="SKN-001"/>
    <x v="2"/>
    <n v="1766"/>
    <n v="9"/>
    <n v="0.005096262740656852"/>
    <n v="9.869999999999999"/>
    <n v="88.83"/>
    <n v="0"/>
    <n v="0"/>
    <n v="0"/>
    <s v=""/>
    <n v="0"/>
    <n v="0"/>
    <n v="13.5"/>
    <s v="INR"/>
    <s v="India"/>
    <m/>
    <n v="3"/>
    <n v="-88.83"/>
    <s v="No Sales"/>
    <n v="599"/>
    <n v="216"/>
    <n v="144"/>
    <n v="0.3989983305509182"/>
  </r>
  <r>
    <d v="2026-09-18T00:00:00"/>
    <x v="0"/>
    <s v="Face Care"/>
    <s v="Enabled"/>
    <s v="AG | Niacinamide Serum"/>
    <s v="Sponsored Products"/>
    <s v="loose-match"/>
    <x v="0"/>
    <x v="219"/>
    <s v="SKN-002"/>
    <x v="0"/>
    <n v="265"/>
    <n v="3"/>
    <n v="0.01132075471698113"/>
    <n v="10.32"/>
    <n v="30.96"/>
    <n v="0"/>
    <n v="0"/>
    <n v="0"/>
    <s v=""/>
    <n v="0"/>
    <n v="0"/>
    <n v="12.5"/>
    <s v="INR"/>
    <s v="India"/>
    <m/>
    <n v="3"/>
    <n v="-30.96"/>
    <s v="No Sales"/>
    <n v="549"/>
    <n v="192"/>
    <n v="139"/>
    <n v="0.3970856102003643"/>
  </r>
  <r>
    <d v="2026-09-18T00:00:00"/>
    <x v="0"/>
    <s v="Face Care"/>
    <s v="Enabled"/>
    <s v="AG | Niacinamide Serum"/>
    <s v="Sponsored Products"/>
    <s v="loose-match"/>
    <x v="0"/>
    <x v="489"/>
    <s v="SKN-002"/>
    <x v="1"/>
    <n v="81"/>
    <n v="0"/>
    <n v="0"/>
    <s v=""/>
    <n v="0"/>
    <n v="0"/>
    <n v="0"/>
    <n v="0"/>
    <s v=""/>
    <s v=""/>
    <s v=""/>
    <n v="14.5"/>
    <s v="INR"/>
    <s v="India"/>
    <m/>
    <n v="3"/>
    <n v="0"/>
    <s v="No Spend"/>
    <n v="549"/>
    <n v="192"/>
    <n v="139"/>
    <n v="0.3970856102003643"/>
  </r>
  <r>
    <d v="2026-09-18T00:00:00"/>
    <x v="0"/>
    <s v="Face Care"/>
    <s v="Enabled"/>
    <s v="AG | Niacinamide Serum"/>
    <s v="Sponsored Products"/>
    <s v="complements"/>
    <x v="0"/>
    <x v="172"/>
    <s v="SKN-002"/>
    <x v="2"/>
    <n v="688"/>
    <n v="0"/>
    <n v="0"/>
    <s v=""/>
    <n v="0"/>
    <n v="0"/>
    <n v="0"/>
    <n v="0"/>
    <s v=""/>
    <s v=""/>
    <s v=""/>
    <n v="16.5"/>
    <s v="INR"/>
    <s v="India"/>
    <m/>
    <n v="3"/>
    <n v="0"/>
    <s v="No Spend"/>
    <n v="549"/>
    <n v="192"/>
    <n v="139"/>
    <n v="0.3970856102003643"/>
  </r>
  <r>
    <d v="2026-09-18T00:00:00"/>
    <x v="0"/>
    <s v="Face Care"/>
    <s v="Enabled"/>
    <s v="AG | Niacinamide Serum"/>
    <s v="Sponsored Products"/>
    <s v="loose-match"/>
    <x v="0"/>
    <x v="1"/>
    <s v="SKN-002"/>
    <x v="2"/>
    <n v="420"/>
    <n v="3"/>
    <n v="0.007142857142857143"/>
    <n v="9.4"/>
    <n v="28.2"/>
    <n v="0"/>
    <n v="0"/>
    <n v="0"/>
    <s v=""/>
    <n v="0"/>
    <n v="0"/>
    <n v="16.5"/>
    <s v="INR"/>
    <s v="India"/>
    <m/>
    <n v="3"/>
    <n v="-28.2"/>
    <s v="No Sales"/>
    <n v="549"/>
    <n v="192"/>
    <n v="139"/>
    <n v="0.3970856102003643"/>
  </r>
  <r>
    <d v="2026-09-18T00:00:00"/>
    <x v="0"/>
    <s v="Face Care"/>
    <s v="Enabled"/>
    <s v="AG | Niacinamide Serum"/>
    <s v="Sponsored Products"/>
    <s v="substitutes"/>
    <x v="0"/>
    <x v="31"/>
    <s v="SKN-002"/>
    <x v="0"/>
    <n v="229"/>
    <n v="2"/>
    <n v="0.008733624454148471"/>
    <n v="9.789999999999999"/>
    <n v="19.58"/>
    <n v="0"/>
    <n v="0"/>
    <n v="0"/>
    <s v=""/>
    <n v="0"/>
    <n v="0"/>
    <n v="12"/>
    <s v="INR"/>
    <s v="India"/>
    <m/>
    <n v="3"/>
    <n v="-19.58"/>
    <s v="No Sales"/>
    <n v="549"/>
    <n v="192"/>
    <n v="139"/>
    <n v="0.3970856102003643"/>
  </r>
  <r>
    <d v="2026-09-18T00:00:00"/>
    <x v="0"/>
    <s v="Face Care"/>
    <s v="Enabled"/>
    <s v="AG | Niacinamide Serum"/>
    <s v="Sponsored Products"/>
    <s v="loose-match"/>
    <x v="0"/>
    <x v="207"/>
    <s v="SKN-002"/>
    <x v="2"/>
    <n v="576"/>
    <n v="1"/>
    <n v="0.001736111111111111"/>
    <n v="8.949999999999999"/>
    <n v="8.949999999999999"/>
    <n v="0"/>
    <n v="0"/>
    <n v="0"/>
    <s v=""/>
    <n v="0"/>
    <n v="0"/>
    <n v="14.5"/>
    <s v="INR"/>
    <s v="India"/>
    <m/>
    <n v="3"/>
    <n v="-8.949999999999999"/>
    <s v="No Sales"/>
    <n v="549"/>
    <n v="192"/>
    <n v="139"/>
    <n v="0.3970856102003643"/>
  </r>
  <r>
    <d v="2026-09-18T00:00:00"/>
    <x v="0"/>
    <s v="Face Care"/>
    <s v="Enabled"/>
    <s v="AG | Gel Moisturizer"/>
    <s v="Sponsored Products"/>
    <s v="loose-match"/>
    <x v="0"/>
    <x v="427"/>
    <s v="SKN-005"/>
    <x v="0"/>
    <n v="91"/>
    <n v="2"/>
    <n v="0.02197802197802198"/>
    <n v="7.66"/>
    <n v="15.32"/>
    <n v="399"/>
    <n v="1"/>
    <n v="1"/>
    <n v="0.03839598997493734"/>
    <n v="26.0443864229765"/>
    <n v="0.5"/>
    <n v="9.5"/>
    <s v="INR"/>
    <s v="India"/>
    <m/>
    <n v="3"/>
    <n v="109.68"/>
    <s v="Profitable"/>
    <n v="399"/>
    <n v="148"/>
    <n v="126"/>
    <n v="0.3132832080200501"/>
  </r>
  <r>
    <d v="2026-09-18T00:00:00"/>
    <x v="0"/>
    <s v="Face Care"/>
    <s v="Enabled"/>
    <s v="AG | Gel Moisturizer"/>
    <s v="Sponsored Products"/>
    <s v="close-match"/>
    <x v="0"/>
    <x v="6"/>
    <s v="SKN-005"/>
    <x v="1"/>
    <n v="609"/>
    <n v="7"/>
    <n v="0.01149425287356322"/>
    <n v="9.27"/>
    <n v="64.89"/>
    <n v="0"/>
    <n v="0"/>
    <n v="0"/>
    <s v=""/>
    <n v="0"/>
    <n v="0"/>
    <n v="12"/>
    <s v="INR"/>
    <s v="India"/>
    <m/>
    <n v="3"/>
    <n v="-64.89"/>
    <s v="No Sales"/>
    <n v="399"/>
    <n v="148"/>
    <n v="126"/>
    <n v="0.3132832080200501"/>
  </r>
  <r>
    <d v="2026-09-18T00:00:00"/>
    <x v="0"/>
    <s v="Face Care"/>
    <s v="Enabled"/>
    <s v="AG | Sunscreen Spf 50"/>
    <s v="Sponsored Products"/>
    <s v="close-match"/>
    <x v="0"/>
    <x v="173"/>
    <s v="SKN-006"/>
    <x v="2"/>
    <n v="686"/>
    <n v="4"/>
    <n v="0.005830903790087463"/>
    <n v="7.29"/>
    <n v="29.16"/>
    <n v="449"/>
    <n v="1"/>
    <n v="1"/>
    <n v="0.06494432071269488"/>
    <n v="15.39780521262003"/>
    <n v="0.25"/>
    <n v="13"/>
    <s v="INR"/>
    <s v="India"/>
    <m/>
    <n v="3"/>
    <n v="127.84"/>
    <s v="Profitable"/>
    <n v="449"/>
    <n v="162"/>
    <n v="130"/>
    <n v="0.3496659242761693"/>
  </r>
  <r>
    <d v="2026-09-18T00:00:00"/>
    <x v="0"/>
    <s v="Face Care"/>
    <s v="Enabled"/>
    <s v="AG | Sunscreen Spf 50"/>
    <s v="Sponsored Products"/>
    <s v="close-match"/>
    <x v="0"/>
    <x v="105"/>
    <s v="SKN-006"/>
    <x v="1"/>
    <n v="138"/>
    <n v="2"/>
    <n v="0.01449275362318841"/>
    <n v="6.41"/>
    <n v="12.82"/>
    <n v="0"/>
    <n v="0"/>
    <n v="0"/>
    <s v=""/>
    <n v="0"/>
    <n v="0"/>
    <n v="10.5"/>
    <s v="INR"/>
    <s v="India"/>
    <m/>
    <n v="3"/>
    <n v="-12.82"/>
    <s v="No Sales"/>
    <n v="449"/>
    <n v="162"/>
    <n v="130"/>
    <n v="0.3496659242761693"/>
  </r>
  <r>
    <d v="2026-09-18T00:00:00"/>
    <x v="0"/>
    <s v="Face Care"/>
    <s v="Enabled"/>
    <s v="AG | Sunscreen Spf 50"/>
    <s v="Sponsored Products"/>
    <s v="loose-match"/>
    <x v="0"/>
    <x v="38"/>
    <s v="SKN-006"/>
    <x v="2"/>
    <n v="2595"/>
    <n v="18"/>
    <n v="0.006936416184971098"/>
    <n v="10.38"/>
    <n v="186.84"/>
    <n v="0"/>
    <n v="0"/>
    <n v="0"/>
    <s v=""/>
    <n v="0"/>
    <n v="0"/>
    <n v="14"/>
    <s v="INR"/>
    <s v="India"/>
    <m/>
    <n v="3"/>
    <n v="-186.84"/>
    <s v="No Sales"/>
    <n v="449"/>
    <n v="162"/>
    <n v="130"/>
    <n v="0.3496659242761693"/>
  </r>
  <r>
    <d v="2026-09-18T00:00:00"/>
    <x v="0"/>
    <s v="Face Care"/>
    <s v="Enabled"/>
    <s v="AG | Face Wash"/>
    <s v="Sponsored Products"/>
    <s v="close-match"/>
    <x v="0"/>
    <x v="299"/>
    <s v="SKN-008"/>
    <x v="2"/>
    <n v="233"/>
    <n v="2"/>
    <n v="0.008583690987124463"/>
    <n v="4.19"/>
    <n v="8.380000000000001"/>
    <n v="0"/>
    <n v="0"/>
    <n v="0"/>
    <s v=""/>
    <n v="0"/>
    <n v="0"/>
    <n v="6"/>
    <s v="INR"/>
    <s v="India"/>
    <m/>
    <n v="3"/>
    <n v="-8.380000000000001"/>
    <s v="No Sales"/>
    <n v="299"/>
    <n v="114"/>
    <n v="107"/>
    <n v="0.2608695652173913"/>
  </r>
  <r>
    <d v="2026-09-18T00:00:00"/>
    <x v="0"/>
    <s v="Face Care"/>
    <s v="Enabled"/>
    <s v="AG | Rose Water Toner"/>
    <s v="Sponsored Products"/>
    <s v="close-match"/>
    <x v="0"/>
    <x v="51"/>
    <s v="SKN-010"/>
    <x v="1"/>
    <n v="275"/>
    <n v="1"/>
    <n v="0.003636363636363636"/>
    <n v="4.97"/>
    <n v="4.97"/>
    <n v="0"/>
    <n v="0"/>
    <n v="0"/>
    <s v=""/>
    <n v="0"/>
    <n v="0"/>
    <n v="6.5"/>
    <s v="INR"/>
    <s v="India"/>
    <m/>
    <n v="3"/>
    <n v="-4.97"/>
    <s v="No Sales"/>
    <n v="249"/>
    <n v="100"/>
    <n v="102"/>
    <n v="0.1887550200803213"/>
  </r>
  <r>
    <d v="2026-09-18T00:00:00"/>
    <x v="1"/>
    <s v="Body &amp; Hair"/>
    <s v="Enabled"/>
    <s v="AG | Body Lotion"/>
    <s v="Sponsored Products"/>
    <s v="loose-match"/>
    <x v="0"/>
    <x v="13"/>
    <s v="SKN-017"/>
    <x v="2"/>
    <n v="432"/>
    <n v="1"/>
    <n v="0.002314814814814815"/>
    <n v="7.14"/>
    <n v="7.14"/>
    <n v="0"/>
    <n v="0"/>
    <n v="0"/>
    <s v=""/>
    <n v="0"/>
    <n v="0"/>
    <n v="9"/>
    <s v="INR"/>
    <s v="India"/>
    <m/>
    <n v="3"/>
    <n v="-7.14"/>
    <s v="No Sales"/>
    <n v="449"/>
    <n v="166"/>
    <n v="140"/>
    <n v="0.3184855233853007"/>
  </r>
  <r>
    <d v="2026-09-18T00:00:00"/>
    <x v="1"/>
    <s v="Body &amp; Hair"/>
    <s v="Enabled"/>
    <s v="AG | Body Lotion"/>
    <s v="Sponsored Products"/>
    <s v="loose-match"/>
    <x v="0"/>
    <x v="136"/>
    <s v="SKN-017"/>
    <x v="1"/>
    <n v="1416"/>
    <n v="16"/>
    <n v="0.01129943502824859"/>
    <n v="10.86"/>
    <n v="173.76"/>
    <n v="449"/>
    <n v="1"/>
    <n v="1"/>
    <n v="0.3869933184855234"/>
    <n v="2.58402394106814"/>
    <n v="0.0625"/>
    <n v="14"/>
    <s v="INR"/>
    <s v="India"/>
    <m/>
    <n v="3"/>
    <n v="-30.75999999999999"/>
    <s v="Losing"/>
    <n v="449"/>
    <n v="166"/>
    <n v="140"/>
    <n v="0.3184855233853007"/>
  </r>
  <r>
    <d v="2026-09-18T00:00:00"/>
    <x v="1"/>
    <s v="Body &amp; Hair"/>
    <s v="Enabled"/>
    <s v="AG | Body Lotion"/>
    <s v="Sponsored Products"/>
    <s v="loose-match"/>
    <x v="0"/>
    <x v="138"/>
    <s v="SKN-017"/>
    <x v="1"/>
    <n v="2168"/>
    <n v="15"/>
    <n v="0.006918819188191882"/>
    <n v="5.73"/>
    <n v="85.95"/>
    <n v="0"/>
    <n v="0"/>
    <n v="0"/>
    <s v=""/>
    <n v="0"/>
    <n v="0"/>
    <n v="9"/>
    <s v="INR"/>
    <s v="India"/>
    <m/>
    <n v="3"/>
    <n v="-85.95"/>
    <s v="No Sales"/>
    <n v="449"/>
    <n v="166"/>
    <n v="140"/>
    <n v="0.3184855233853007"/>
  </r>
  <r>
    <d v="2026-09-18T00:00:00"/>
    <x v="1"/>
    <s v="Body &amp; Hair"/>
    <s v="Enabled"/>
    <s v="AG | Body Wash"/>
    <s v="Sponsored Products"/>
    <s v="close-match"/>
    <x v="0"/>
    <x v="15"/>
    <s v="SKN-018"/>
    <x v="0"/>
    <n v="630"/>
    <n v="9"/>
    <n v="0.01428571428571429"/>
    <n v="8.5"/>
    <n v="76.5"/>
    <n v="0"/>
    <n v="0"/>
    <n v="0"/>
    <s v=""/>
    <n v="0"/>
    <n v="0"/>
    <n v="8.5"/>
    <s v="INR"/>
    <s v="India"/>
    <m/>
    <n v="3"/>
    <n v="-76.5"/>
    <s v="No Sales"/>
    <n v="349"/>
    <n v="133"/>
    <n v="121"/>
    <n v="0.2722063037249284"/>
  </r>
  <r>
    <d v="2026-09-18T00:00:00"/>
    <x v="1"/>
    <s v="Body &amp; Hair"/>
    <s v="Enabled"/>
    <s v="AG | Body Wash"/>
    <s v="Sponsored Products"/>
    <s v="close-match"/>
    <x v="0"/>
    <x v="64"/>
    <s v="SKN-018"/>
    <x v="2"/>
    <n v="1302"/>
    <n v="9"/>
    <n v="0.006912442396313364"/>
    <n v="5.23"/>
    <n v="47.07"/>
    <n v="0"/>
    <n v="0"/>
    <n v="0"/>
    <s v=""/>
    <n v="0"/>
    <n v="0"/>
    <n v="7"/>
    <s v="INR"/>
    <s v="India"/>
    <m/>
    <n v="3"/>
    <n v="-47.07"/>
    <s v="No Sales"/>
    <n v="349"/>
    <n v="133"/>
    <n v="121"/>
    <n v="0.2722063037249284"/>
  </r>
  <r>
    <d v="2026-09-18T00:00:00"/>
    <x v="1"/>
    <s v="Body &amp; Hair"/>
    <s v="Enabled"/>
    <s v="AG | Body Wash"/>
    <s v="Sponsored Products"/>
    <s v="close-match"/>
    <x v="0"/>
    <x v="140"/>
    <s v="SKN-018"/>
    <x v="0"/>
    <n v="525"/>
    <n v="12"/>
    <n v="0.02285714285714286"/>
    <n v="10.5"/>
    <n v="126"/>
    <n v="0"/>
    <n v="0"/>
    <n v="0"/>
    <s v=""/>
    <n v="0"/>
    <n v="0"/>
    <n v="10.5"/>
    <s v="INR"/>
    <s v="India"/>
    <m/>
    <n v="3"/>
    <n v="-126"/>
    <s v="No Sales"/>
    <n v="349"/>
    <n v="133"/>
    <n v="121"/>
    <n v="0.2722063037249284"/>
  </r>
  <r>
    <d v="2026-09-18T00:00:00"/>
    <x v="1"/>
    <s v="Body &amp; Hair"/>
    <s v="Enabled"/>
    <s v="AG | Body Wash"/>
    <s v="Sponsored Products"/>
    <s v="loose-match"/>
    <x v="0"/>
    <x v="365"/>
    <s v="SKN-018"/>
    <x v="1"/>
    <n v="172"/>
    <n v="3"/>
    <n v="0.01744186046511628"/>
    <n v="6.02"/>
    <n v="18.06"/>
    <n v="0"/>
    <n v="0"/>
    <n v="0"/>
    <s v=""/>
    <n v="0"/>
    <n v="0"/>
    <n v="8.5"/>
    <s v="INR"/>
    <s v="India"/>
    <m/>
    <n v="3"/>
    <n v="-18.06"/>
    <s v="No Sales"/>
    <n v="349"/>
    <n v="133"/>
    <n v="121"/>
    <n v="0.2722063037249284"/>
  </r>
  <r>
    <d v="2026-09-18T00:00:00"/>
    <x v="1"/>
    <s v="Body &amp; Hair"/>
    <s v="Enabled"/>
    <s v="AG | Body Wash"/>
    <s v="Sponsored Products"/>
    <s v="close-match"/>
    <x v="0"/>
    <x v="139"/>
    <s v="SKN-018"/>
    <x v="2"/>
    <n v="1234"/>
    <n v="13"/>
    <n v="0.01053484602917342"/>
    <n v="4.72"/>
    <n v="61.36"/>
    <n v="0"/>
    <n v="0"/>
    <n v="0"/>
    <s v=""/>
    <n v="0"/>
    <n v="0"/>
    <n v="7"/>
    <s v="INR"/>
    <s v="India"/>
    <m/>
    <n v="3"/>
    <n v="-61.36"/>
    <s v="No Sales"/>
    <n v="349"/>
    <n v="133"/>
    <n v="121"/>
    <n v="0.2722063037249284"/>
  </r>
  <r>
    <d v="2026-09-18T00:00:00"/>
    <x v="1"/>
    <s v="Body &amp; Hair"/>
    <s v="Enabled"/>
    <s v="AG | Onion Hair Oil"/>
    <s v="Sponsored Products"/>
    <s v="loose-match"/>
    <x v="0"/>
    <x v="183"/>
    <s v="SKN-021"/>
    <x v="0"/>
    <n v="102"/>
    <n v="0"/>
    <n v="0"/>
    <s v=""/>
    <n v="0"/>
    <n v="0"/>
    <n v="0"/>
    <n v="0"/>
    <s v=""/>
    <s v=""/>
    <s v=""/>
    <n v="11"/>
    <s v="INR"/>
    <s v="India"/>
    <m/>
    <n v="3"/>
    <n v="0"/>
    <s v="No Spend"/>
    <n v="399"/>
    <n v="148"/>
    <n v="126"/>
    <n v="0.3132832080200501"/>
  </r>
  <r>
    <d v="2026-09-18T00:00:00"/>
    <x v="1"/>
    <s v="Body &amp; Hair"/>
    <s v="Enabled"/>
    <s v="AG | Anti Dandruff Shampoo"/>
    <s v="Sponsored Products"/>
    <s v="close-match"/>
    <x v="0"/>
    <x v="490"/>
    <s v="SKN-022"/>
    <x v="2"/>
    <n v="372"/>
    <n v="1"/>
    <n v="0.002688172043010753"/>
    <n v="5.14"/>
    <n v="5.14"/>
    <n v="0"/>
    <n v="0"/>
    <n v="0"/>
    <s v=""/>
    <n v="0"/>
    <n v="0"/>
    <n v="9.5"/>
    <s v="INR"/>
    <s v="India"/>
    <m/>
    <n v="3"/>
    <n v="-5.14"/>
    <s v="No Sales"/>
    <n v="429"/>
    <n v="159"/>
    <n v="139"/>
    <n v="0.3053613053613053"/>
  </r>
  <r>
    <d v="2026-09-18T00:00:00"/>
    <x v="1"/>
    <s v="Body &amp; Hair"/>
    <s v="Enabled"/>
    <s v="AG | Anti Dandruff Shampoo"/>
    <s v="Sponsored Products"/>
    <s v="loose-match"/>
    <x v="0"/>
    <x v="59"/>
    <s v="SKN-022"/>
    <x v="2"/>
    <n v="1782"/>
    <n v="6"/>
    <n v="0.003367003367003367"/>
    <n v="9.640000000000001"/>
    <n v="57.84"/>
    <n v="0"/>
    <n v="0"/>
    <n v="0"/>
    <s v=""/>
    <n v="0"/>
    <n v="0"/>
    <n v="11.5"/>
    <s v="INR"/>
    <s v="India"/>
    <m/>
    <n v="3"/>
    <n v="-57.84"/>
    <s v="No Sales"/>
    <n v="429"/>
    <n v="159"/>
    <n v="139"/>
    <n v="0.3053613053613053"/>
  </r>
  <r>
    <d v="2026-09-18T00:00:00"/>
    <x v="3"/>
    <s v="Face Care"/>
    <s v="Enabled"/>
    <s v="AG | Vitamin C Serum"/>
    <s v="Sponsored Products"/>
    <s v="face serum vitamin c"/>
    <x v="2"/>
    <x v="25"/>
    <s v="SKN-001"/>
    <x v="2"/>
    <n v="2352"/>
    <n v="26"/>
    <n v="0.01105442176870748"/>
    <n v="10.62"/>
    <n v="276.12"/>
    <n v="0"/>
    <n v="0"/>
    <n v="0"/>
    <s v=""/>
    <n v="0"/>
    <n v="0"/>
    <n v="15.5"/>
    <s v="INR"/>
    <s v="India"/>
    <m/>
    <n v="3"/>
    <n v="-276.12"/>
    <s v="No Sales"/>
    <n v="599"/>
    <n v="216"/>
    <n v="144"/>
    <n v="0.3989983305509182"/>
  </r>
  <r>
    <d v="2026-09-18T00:00:00"/>
    <x v="3"/>
    <s v="Face Care"/>
    <s v="Enabled"/>
    <s v="AG | Vitamin C Serum"/>
    <s v="Sponsored Products"/>
    <s v="vit c face serum"/>
    <x v="2"/>
    <x v="24"/>
    <s v="SKN-001"/>
    <x v="0"/>
    <n v="463"/>
    <n v="7"/>
    <n v="0.01511879049676026"/>
    <n v="12.22"/>
    <n v="85.54000000000001"/>
    <n v="0"/>
    <n v="0"/>
    <n v="0"/>
    <s v=""/>
    <n v="0"/>
    <n v="0"/>
    <n v="14"/>
    <s v="INR"/>
    <s v="India"/>
    <m/>
    <n v="3"/>
    <n v="-85.54000000000001"/>
    <s v="No Sales"/>
    <n v="599"/>
    <n v="216"/>
    <n v="144"/>
    <n v="0.3989983305509182"/>
  </r>
  <r>
    <d v="2026-09-18T00:00:00"/>
    <x v="3"/>
    <s v="Face Care"/>
    <s v="Enabled"/>
    <s v="AG | Vitamin C Serum"/>
    <s v="Sponsored Products"/>
    <s v="vitamin c serum"/>
    <x v="2"/>
    <x v="267"/>
    <s v="SKN-001"/>
    <x v="0"/>
    <n v="739"/>
    <n v="13"/>
    <n v="0.01759133964817321"/>
    <n v="19.5"/>
    <n v="253.5"/>
    <n v="0"/>
    <n v="0"/>
    <n v="0"/>
    <s v=""/>
    <n v="0"/>
    <n v="0"/>
    <n v="19.5"/>
    <s v="INR"/>
    <s v="India"/>
    <m/>
    <n v="3"/>
    <n v="-253.5"/>
    <s v="No Sales"/>
    <n v="599"/>
    <n v="216"/>
    <n v="144"/>
    <n v="0.3989983305509182"/>
  </r>
  <r>
    <d v="2026-09-18T00:00:00"/>
    <x v="3"/>
    <s v="Face Care"/>
    <s v="Enabled"/>
    <s v="AG | Niacinamide Serum"/>
    <s v="Sponsored Products"/>
    <s v="niacinamide serum"/>
    <x v="2"/>
    <x v="27"/>
    <s v="SKN-002"/>
    <x v="0"/>
    <n v="1094"/>
    <n v="15"/>
    <n v="0.01371115173674589"/>
    <n v="15"/>
    <n v="225"/>
    <n v="0"/>
    <n v="0"/>
    <n v="0"/>
    <s v=""/>
    <n v="0"/>
    <n v="0"/>
    <n v="15"/>
    <s v="INR"/>
    <s v="India"/>
    <m/>
    <n v="3"/>
    <n v="-225"/>
    <s v="No Sales"/>
    <n v="549"/>
    <n v="192"/>
    <n v="139"/>
    <n v="0.3970856102003643"/>
  </r>
  <r>
    <d v="2026-09-18T00:00:00"/>
    <x v="3"/>
    <s v="Face Care"/>
    <s v="Enabled"/>
    <s v="AG | Niacinamide Serum"/>
    <s v="Sponsored Products"/>
    <s v="niacinamide 10% serum"/>
    <x v="2"/>
    <x v="3"/>
    <s v="SKN-002"/>
    <x v="2"/>
    <n v="816"/>
    <n v="3"/>
    <n v="0.003676470588235294"/>
    <n v="9.57"/>
    <n v="28.71"/>
    <n v="549"/>
    <n v="1"/>
    <n v="1"/>
    <n v="0.05229508196721312"/>
    <n v="19.12225705329153"/>
    <n v="0.3333333333333333"/>
    <n v="15"/>
    <s v="INR"/>
    <s v="India"/>
    <m/>
    <n v="3"/>
    <n v="189.29"/>
    <s v="Profitable"/>
    <n v="549"/>
    <n v="192"/>
    <n v="139"/>
    <n v="0.3970856102003643"/>
  </r>
  <r>
    <d v="2026-09-18T00:00:00"/>
    <x v="3"/>
    <s v="Face Care"/>
    <s v="Enabled"/>
    <s v="AG | Niacinamide Serum"/>
    <s v="Sponsored Products"/>
    <s v="niacinamide 10% serum for face"/>
    <x v="2"/>
    <x v="164"/>
    <s v="SKN-002"/>
    <x v="0"/>
    <n v="234"/>
    <n v="1"/>
    <n v="0.004273504273504274"/>
    <n v="13.5"/>
    <n v="13.5"/>
    <n v="0"/>
    <n v="0"/>
    <n v="0"/>
    <s v=""/>
    <n v="0"/>
    <n v="0"/>
    <n v="13.5"/>
    <s v="INR"/>
    <s v="India"/>
    <m/>
    <n v="3"/>
    <n v="-13.5"/>
    <s v="No Sales"/>
    <n v="549"/>
    <n v="192"/>
    <n v="139"/>
    <n v="0.3970856102003643"/>
  </r>
  <r>
    <d v="2026-09-18T00:00:00"/>
    <x v="3"/>
    <s v="Face Care"/>
    <s v="Enabled"/>
    <s v="AG | Niacinamide Serum"/>
    <s v="Sponsored Products"/>
    <s v="niacinamide 10% serum under 300"/>
    <x v="2"/>
    <x v="26"/>
    <s v="SKN-002"/>
    <x v="0"/>
    <n v="414"/>
    <n v="6"/>
    <n v="0.01449275362318841"/>
    <n v="10.63"/>
    <n v="63.78"/>
    <n v="549"/>
    <n v="1"/>
    <n v="1"/>
    <n v="0.1161748633879781"/>
    <n v="8.607714016933208"/>
    <n v="0.1666666666666667"/>
    <n v="13"/>
    <s v="INR"/>
    <s v="India"/>
    <m/>
    <n v="3"/>
    <n v="154.22"/>
    <s v="Profitable"/>
    <n v="549"/>
    <n v="192"/>
    <n v="139"/>
    <n v="0.3970856102003643"/>
  </r>
  <r>
    <d v="2026-09-18T00:00:00"/>
    <x v="3"/>
    <s v="Face Care"/>
    <s v="Enabled"/>
    <s v="AG | Hyaluronic Acid Serum"/>
    <s v="Sponsored Products"/>
    <s v="face serum hyaluronic"/>
    <x v="2"/>
    <x v="290"/>
    <s v="SKN-003"/>
    <x v="2"/>
    <n v="654"/>
    <n v="5"/>
    <n v="0.00764525993883792"/>
    <n v="10.56"/>
    <n v="52.8"/>
    <n v="0"/>
    <n v="0"/>
    <n v="0"/>
    <s v=""/>
    <n v="0"/>
    <n v="0"/>
    <n v="18.5"/>
    <s v="INR"/>
    <s v="India"/>
    <m/>
    <n v="3"/>
    <n v="-52.8"/>
    <s v="No Sales"/>
    <n v="649"/>
    <n v="234"/>
    <n v="148"/>
    <n v="0.4114021571648691"/>
  </r>
  <r>
    <d v="2026-09-18T00:00:00"/>
    <x v="3"/>
    <s v="Face Care"/>
    <s v="Enabled"/>
    <s v="AG | Retinol Night Cream"/>
    <s v="Sponsored Products"/>
    <s v="night cream for face"/>
    <x v="2"/>
    <x v="30"/>
    <s v="SKN-004"/>
    <x v="2"/>
    <n v="566"/>
    <n v="2"/>
    <n v="0.00353356890459364"/>
    <n v="14.23"/>
    <n v="28.46"/>
    <n v="0"/>
    <n v="0"/>
    <n v="0"/>
    <s v=""/>
    <n v="0"/>
    <n v="0"/>
    <n v="23.5"/>
    <s v="INR"/>
    <s v="India"/>
    <m/>
    <n v="3"/>
    <n v="-28.46"/>
    <s v="No Sales"/>
    <n v="799"/>
    <n v="272"/>
    <n v="162"/>
    <n v="0.4568210262828536"/>
  </r>
  <r>
    <d v="2026-09-18T00:00:00"/>
    <x v="4"/>
    <s v="Face Care"/>
    <s v="Enabled"/>
    <s v="AG | Vitamin C Serum"/>
    <s v="Sponsored Products"/>
    <s v="vitamin c serum"/>
    <x v="1"/>
    <x v="170"/>
    <s v="SKN-001"/>
    <x v="1"/>
    <n v="406"/>
    <n v="2"/>
    <n v="0.004926108374384237"/>
    <n v="9.91"/>
    <n v="19.82"/>
    <n v="0"/>
    <n v="0"/>
    <n v="0"/>
    <s v=""/>
    <n v="0"/>
    <n v="0"/>
    <n v="12.5"/>
    <s v="INR"/>
    <s v="India"/>
    <m/>
    <n v="3"/>
    <n v="-19.82"/>
    <s v="No Sales"/>
    <n v="599"/>
    <n v="216"/>
    <n v="144"/>
    <n v="0.3989983305509182"/>
  </r>
  <r>
    <d v="2026-09-18T00:00:00"/>
    <x v="4"/>
    <s v="Face Care"/>
    <s v="Enabled"/>
    <s v="AG | Niacinamide Serum"/>
    <s v="Sponsored Products"/>
    <s v="niacinamide serum"/>
    <x v="1"/>
    <x v="26"/>
    <s v="SKN-002"/>
    <x v="1"/>
    <n v="752"/>
    <n v="5"/>
    <n v="0.006648936170212766"/>
    <n v="8.870000000000001"/>
    <n v="44.35"/>
    <n v="0"/>
    <n v="0"/>
    <n v="0"/>
    <s v=""/>
    <n v="0"/>
    <n v="0"/>
    <n v="15"/>
    <s v="INR"/>
    <s v="India"/>
    <m/>
    <n v="3"/>
    <n v="-44.35"/>
    <s v="No Sales"/>
    <n v="549"/>
    <n v="192"/>
    <n v="139"/>
    <n v="0.3970856102003643"/>
  </r>
  <r>
    <d v="2026-09-18T00:00:00"/>
    <x v="4"/>
    <s v="Face Care"/>
    <s v="Enabled"/>
    <s v="AG | Niacinamide Serum"/>
    <s v="Sponsored Products"/>
    <s v="niacinamide 10% serum"/>
    <x v="1"/>
    <x v="207"/>
    <s v="SKN-002"/>
    <x v="2"/>
    <n v="295"/>
    <n v="1"/>
    <n v="0.003389830508474576"/>
    <n v="10.3"/>
    <n v="10.3"/>
    <n v="0"/>
    <n v="0"/>
    <n v="0"/>
    <s v=""/>
    <n v="0"/>
    <n v="0"/>
    <n v="13.5"/>
    <s v="INR"/>
    <s v="India"/>
    <m/>
    <n v="3"/>
    <n v="-10.3"/>
    <s v="No Sales"/>
    <n v="549"/>
    <n v="192"/>
    <n v="139"/>
    <n v="0.3970856102003643"/>
  </r>
  <r>
    <d v="2026-09-18T00:00:00"/>
    <x v="4"/>
    <s v="Face Care"/>
    <s v="Enabled"/>
    <s v="AG | Niacinamide Serum"/>
    <s v="Sponsored Products"/>
    <s v="niacinamide 10% serum"/>
    <x v="1"/>
    <x v="3"/>
    <s v="SKN-002"/>
    <x v="1"/>
    <n v="517"/>
    <n v="3"/>
    <n v="0.005802707930367505"/>
    <n v="6.06"/>
    <n v="18.18"/>
    <n v="0"/>
    <n v="0"/>
    <n v="0"/>
    <s v=""/>
    <n v="0"/>
    <n v="0"/>
    <n v="11"/>
    <s v="INR"/>
    <s v="India"/>
    <m/>
    <n v="3"/>
    <n v="-18.18"/>
    <s v="No Sales"/>
    <n v="549"/>
    <n v="192"/>
    <n v="139"/>
    <n v="0.3970856102003643"/>
  </r>
  <r>
    <d v="2026-09-18T00:00:00"/>
    <x v="4"/>
    <s v="Face Care"/>
    <s v="Enabled"/>
    <s v="AG | Niacinamide Serum"/>
    <s v="Sponsored Products"/>
    <s v="niacinamide serum"/>
    <x v="1"/>
    <x v="350"/>
    <s v="SKN-002"/>
    <x v="1"/>
    <n v="458"/>
    <n v="0"/>
    <n v="0"/>
    <s v=""/>
    <n v="0"/>
    <n v="0"/>
    <n v="0"/>
    <n v="0"/>
    <s v=""/>
    <s v=""/>
    <s v=""/>
    <n v="12.5"/>
    <s v="INR"/>
    <s v="India"/>
    <m/>
    <n v="3"/>
    <n v="0"/>
    <s v="No Spend"/>
    <n v="549"/>
    <n v="192"/>
    <n v="139"/>
    <n v="0.3970856102003643"/>
  </r>
  <r>
    <d v="2026-09-18T00:00:00"/>
    <x v="4"/>
    <s v="Face Care"/>
    <s v="Enabled"/>
    <s v="AG | Niacinamide Serum"/>
    <s v="Sponsored Products"/>
    <s v="niacinamide serum"/>
    <x v="1"/>
    <x v="27"/>
    <s v="SKN-002"/>
    <x v="2"/>
    <n v="1395"/>
    <n v="8"/>
    <n v="0.005734767025089606"/>
    <n v="13.73"/>
    <n v="109.84"/>
    <n v="0"/>
    <n v="0"/>
    <n v="0"/>
    <s v=""/>
    <n v="0"/>
    <n v="0"/>
    <n v="16.5"/>
    <s v="INR"/>
    <s v="India"/>
    <m/>
    <n v="3"/>
    <n v="-109.84"/>
    <s v="No Sales"/>
    <n v="549"/>
    <n v="192"/>
    <n v="139"/>
    <n v="0.3970856102003643"/>
  </r>
  <r>
    <d v="2026-09-18T00:00:00"/>
    <x v="4"/>
    <s v="Face Care"/>
    <s v="Enabled"/>
    <s v="AG | Hyaluronic Acid Serum"/>
    <s v="Sponsored Products"/>
    <s v="hyaluronic acid serum"/>
    <x v="1"/>
    <x v="172"/>
    <s v="SKN-003"/>
    <x v="0"/>
    <n v="234"/>
    <n v="2"/>
    <n v="0.008547008547008548"/>
    <n v="10.82"/>
    <n v="21.64"/>
    <n v="0"/>
    <n v="0"/>
    <n v="0"/>
    <s v=""/>
    <n v="0"/>
    <n v="0"/>
    <n v="13"/>
    <s v="INR"/>
    <s v="India"/>
    <m/>
    <n v="3"/>
    <n v="-21.64"/>
    <s v="No Sales"/>
    <n v="649"/>
    <n v="234"/>
    <n v="148"/>
    <n v="0.4114021571648691"/>
  </r>
  <r>
    <d v="2026-09-18T00:00:00"/>
    <x v="4"/>
    <s v="Face Care"/>
    <s v="Enabled"/>
    <s v="AG | Hyaluronic Acid Serum"/>
    <s v="Sponsored Products"/>
    <s v="hyaluronic serum"/>
    <x v="1"/>
    <x v="491"/>
    <s v="SKN-003"/>
    <x v="2"/>
    <n v="322"/>
    <n v="0"/>
    <n v="0"/>
    <s v=""/>
    <n v="0"/>
    <n v="0"/>
    <n v="0"/>
    <n v="0"/>
    <s v=""/>
    <s v=""/>
    <s v=""/>
    <n v="12.5"/>
    <s v="INR"/>
    <s v="India"/>
    <m/>
    <n v="3"/>
    <n v="0"/>
    <s v="No Spend"/>
    <n v="649"/>
    <n v="234"/>
    <n v="148"/>
    <n v="0.4114021571648691"/>
  </r>
  <r>
    <d v="2026-09-18T00:00:00"/>
    <x v="5"/>
    <s v="Face Care"/>
    <s v="Enabled"/>
    <s v="AG | Sunscreen Spf 50"/>
    <s v="Sponsored Products"/>
    <s v="sunscreen"/>
    <x v="3"/>
    <x v="7"/>
    <s v="SKN-006"/>
    <x v="1"/>
    <n v="932"/>
    <n v="5"/>
    <n v="0.00536480686695279"/>
    <n v="6.7"/>
    <n v="33.5"/>
    <n v="449"/>
    <n v="1"/>
    <n v="1"/>
    <n v="0.07461024498886415"/>
    <n v="13.40298507462687"/>
    <n v="0.2"/>
    <n v="11"/>
    <s v="INR"/>
    <s v="India"/>
    <m/>
    <n v="3"/>
    <n v="123.5"/>
    <s v="Profitable"/>
    <n v="449"/>
    <n v="162"/>
    <n v="130"/>
    <n v="0.3496659242761693"/>
  </r>
  <r>
    <d v="2026-09-18T00:00:00"/>
    <x v="5"/>
    <s v="Face Care"/>
    <s v="Enabled"/>
    <s v="AG | Sunscreen Spf 50"/>
    <s v="Sponsored Products"/>
    <s v="sunscreen spf 50"/>
    <x v="3"/>
    <x v="293"/>
    <s v="SKN-006"/>
    <x v="0"/>
    <n v="302"/>
    <n v="3"/>
    <n v="0.009933774834437087"/>
    <n v="14"/>
    <n v="42"/>
    <n v="0"/>
    <n v="0"/>
    <n v="0"/>
    <s v=""/>
    <n v="0"/>
    <n v="0"/>
    <n v="14"/>
    <s v="INR"/>
    <s v="India"/>
    <m/>
    <n v="3"/>
    <n v="-42"/>
    <s v="No Sales"/>
    <n v="449"/>
    <n v="162"/>
    <n v="130"/>
    <n v="0.3496659242761693"/>
  </r>
  <r>
    <d v="2026-09-18T00:00:00"/>
    <x v="5"/>
    <s v="Face Care"/>
    <s v="Enabled"/>
    <s v="AG | Sunscreen Spf 50"/>
    <s v="Sponsored Products"/>
    <s v="sunscreen"/>
    <x v="3"/>
    <x v="320"/>
    <s v="SKN-006"/>
    <x v="2"/>
    <n v="886"/>
    <n v="3"/>
    <n v="0.003386004514672686"/>
    <n v="11.02"/>
    <n v="33.06"/>
    <n v="0"/>
    <n v="0"/>
    <n v="0"/>
    <s v=""/>
    <n v="0"/>
    <n v="0"/>
    <n v="14"/>
    <s v="INR"/>
    <s v="India"/>
    <m/>
    <n v="3"/>
    <n v="-33.06"/>
    <s v="No Sales"/>
    <n v="449"/>
    <n v="162"/>
    <n v="130"/>
    <n v="0.3496659242761693"/>
  </r>
  <r>
    <d v="2026-09-18T00:00:00"/>
    <x v="5"/>
    <s v="Face Care"/>
    <s v="Enabled"/>
    <s v="AG | Sunscreen Spf 50"/>
    <s v="Sponsored Products"/>
    <s v="sunscreen spf 50"/>
    <x v="3"/>
    <x v="492"/>
    <s v="SKN-006"/>
    <x v="2"/>
    <n v="204"/>
    <n v="1"/>
    <n v="0.004901960784313725"/>
    <n v="12.35"/>
    <n v="12.35"/>
    <n v="0"/>
    <n v="0"/>
    <n v="0"/>
    <s v=""/>
    <n v="0"/>
    <n v="0"/>
    <n v="14.5"/>
    <s v="INR"/>
    <s v="India"/>
    <m/>
    <n v="3"/>
    <n v="-12.35"/>
    <s v="No Sales"/>
    <n v="449"/>
    <n v="162"/>
    <n v="130"/>
    <n v="0.3496659242761693"/>
  </r>
  <r>
    <d v="2026-09-18T00:00:00"/>
    <x v="5"/>
    <s v="Face Care"/>
    <s v="Enabled"/>
    <s v="AG | Sunscreen Spf 50"/>
    <s v="Sponsored Products"/>
    <s v="sunscreen"/>
    <x v="3"/>
    <x v="38"/>
    <s v="SKN-006"/>
    <x v="0"/>
    <n v="585"/>
    <n v="16"/>
    <n v="0.02735042735042735"/>
    <n v="11.84"/>
    <n v="189.44"/>
    <n v="0"/>
    <n v="0"/>
    <n v="0"/>
    <s v=""/>
    <n v="0"/>
    <n v="0"/>
    <n v="15"/>
    <s v="INR"/>
    <s v="India"/>
    <m/>
    <n v="3"/>
    <n v="-189.44"/>
    <s v="No Sales"/>
    <n v="449"/>
    <n v="162"/>
    <n v="130"/>
    <n v="0.3496659242761693"/>
  </r>
  <r>
    <d v="2026-09-18T00:00:00"/>
    <x v="5"/>
    <s v="Face Care"/>
    <s v="Enabled"/>
    <s v="AG | Sunscreen Spf 50"/>
    <s v="Sponsored Products"/>
    <s v="sunscreen spf 50"/>
    <x v="3"/>
    <x v="386"/>
    <s v="SKN-006"/>
    <x v="2"/>
    <n v="1717"/>
    <n v="11"/>
    <n v="0.0064065230052417"/>
    <n v="7.66"/>
    <n v="84.26000000000001"/>
    <n v="0"/>
    <n v="0"/>
    <n v="0"/>
    <s v=""/>
    <n v="0"/>
    <n v="0"/>
    <n v="10"/>
    <s v="INR"/>
    <s v="India"/>
    <m/>
    <n v="3"/>
    <n v="-84.26000000000001"/>
    <s v="No Sales"/>
    <n v="449"/>
    <n v="162"/>
    <n v="130"/>
    <n v="0.3496659242761693"/>
  </r>
  <r>
    <d v="2026-09-24T00:00:00"/>
    <x v="2"/>
    <s v="Face Care"/>
    <s v="Paused"/>
    <s v="AG | Aloe Vera Gel"/>
    <s v="Sponsored Products"/>
    <s v="aloe vera gel for face"/>
    <x v="1"/>
    <x v="465"/>
    <s v="SKN-013"/>
    <x v="0"/>
    <n v="552"/>
    <n v="4"/>
    <n v="0.007246376811594203"/>
    <n v="11.64"/>
    <n v="46.56"/>
    <n v="0"/>
    <n v="0"/>
    <n v="0"/>
    <s v=""/>
    <n v="0"/>
    <n v="0"/>
    <n v="5.5"/>
    <s v="INR"/>
    <s v="India"/>
    <m/>
    <n v="4"/>
    <n v="-46.56"/>
    <s v="No Sales"/>
    <n v="249"/>
    <n v="100"/>
    <n v="112"/>
    <n v="0.1485943775100401"/>
  </r>
  <r>
    <d v="2026-09-18T00:00:00"/>
    <x v="5"/>
    <s v="Face Care"/>
    <s v="Enabled"/>
    <s v="AG | Tinted Sunscreen"/>
    <s v="Sponsored Products"/>
    <s v="tinted sunscreen spf 40"/>
    <x v="3"/>
    <x v="428"/>
    <s v="SKN-007"/>
    <x v="2"/>
    <n v="1441"/>
    <n v="7"/>
    <n v="0.004857737682165163"/>
    <n v="10.19"/>
    <n v="71.33"/>
    <n v="0"/>
    <n v="0"/>
    <n v="0"/>
    <s v=""/>
    <n v="0"/>
    <n v="0"/>
    <n v="12.5"/>
    <s v="INR"/>
    <s v="India"/>
    <m/>
    <n v="3"/>
    <n v="-71.33"/>
    <s v="No Sales"/>
    <n v="549"/>
    <n v="203"/>
    <n v="139"/>
    <n v="0.3770491803278688"/>
  </r>
  <r>
    <d v="2026-09-18T00:00:00"/>
    <x v="6"/>
    <s v="Face Care"/>
    <s v="Enabled"/>
    <s v="AG | Gel Moisturizer"/>
    <s v="Sponsored Products"/>
    <s v="gel moisturizer"/>
    <x v="1"/>
    <x v="6"/>
    <s v="SKN-005"/>
    <x v="2"/>
    <n v="1667"/>
    <n v="8"/>
    <n v="0.004799040191961607"/>
    <n v="8.050000000000001"/>
    <n v="64.40000000000001"/>
    <n v="399"/>
    <n v="1"/>
    <n v="1"/>
    <n v="0.1614035087719298"/>
    <n v="6.195652173913043"/>
    <n v="0.125"/>
    <n v="10"/>
    <s v="INR"/>
    <s v="India"/>
    <m/>
    <n v="3"/>
    <n v="60.59999999999999"/>
    <s v="Profitable"/>
    <n v="399"/>
    <n v="148"/>
    <n v="126"/>
    <n v="0.3132832080200501"/>
  </r>
  <r>
    <d v="2026-09-18T00:00:00"/>
    <x v="6"/>
    <s v="Face Care"/>
    <s v="Enabled"/>
    <s v="AG | Gel Moisturizer"/>
    <s v="Sponsored Products"/>
    <s v="gel moisturizer"/>
    <x v="1"/>
    <x v="5"/>
    <s v="SKN-005"/>
    <x v="0"/>
    <n v="712"/>
    <n v="13"/>
    <n v="0.01825842696629213"/>
    <n v="11.5"/>
    <n v="149.5"/>
    <n v="798"/>
    <n v="2"/>
    <n v="2"/>
    <n v="0.18734335839599"/>
    <n v="5.337792642140468"/>
    <n v="0.1538461538461539"/>
    <n v="11.5"/>
    <s v="INR"/>
    <s v="India"/>
    <m/>
    <n v="3"/>
    <n v="100.5"/>
    <s v="Profitable"/>
    <n v="399"/>
    <n v="148"/>
    <n v="126"/>
    <n v="0.3132832080200501"/>
  </r>
  <r>
    <d v="2026-09-18T00:00:00"/>
    <x v="6"/>
    <s v="Face Care"/>
    <s v="Enabled"/>
    <s v="AG | Face Wash"/>
    <s v="Sponsored Products"/>
    <s v="foaming face wash"/>
    <x v="1"/>
    <x v="119"/>
    <s v="SKN-008"/>
    <x v="2"/>
    <n v="918"/>
    <n v="9"/>
    <n v="0.009803921568627451"/>
    <n v="5.510000000000001"/>
    <n v="49.59"/>
    <n v="299"/>
    <n v="1"/>
    <n v="1"/>
    <n v="0.1658528428093645"/>
    <n v="6.029441419641056"/>
    <n v="0.1111111111111111"/>
    <n v="9"/>
    <s v="INR"/>
    <s v="India"/>
    <m/>
    <n v="3"/>
    <n v="28.41"/>
    <s v="Profitable"/>
    <n v="299"/>
    <n v="114"/>
    <n v="107"/>
    <n v="0.2608695652173913"/>
  </r>
  <r>
    <d v="2026-09-18T00:00:00"/>
    <x v="6"/>
    <s v="Face Care"/>
    <s v="Enabled"/>
    <s v="AG | Face Wash"/>
    <s v="Sponsored Products"/>
    <s v="face wash"/>
    <x v="1"/>
    <x v="235"/>
    <s v="SKN-008"/>
    <x v="2"/>
    <n v="1472"/>
    <n v="10"/>
    <n v="0.006793478260869565"/>
    <n v="6.18"/>
    <n v="61.8"/>
    <n v="0"/>
    <n v="0"/>
    <n v="0"/>
    <s v=""/>
    <n v="0"/>
    <n v="0"/>
    <n v="7.5"/>
    <s v="INR"/>
    <s v="India"/>
    <m/>
    <n v="3"/>
    <n v="-61.8"/>
    <s v="No Sales"/>
    <n v="299"/>
    <n v="114"/>
    <n v="107"/>
    <n v="0.2608695652173913"/>
  </r>
  <r>
    <d v="2026-09-18T00:00:00"/>
    <x v="6"/>
    <s v="Face Care"/>
    <s v="Enabled"/>
    <s v="AG | Rose Water Toner"/>
    <s v="Sponsored Products"/>
    <s v="rose water toner"/>
    <x v="1"/>
    <x v="41"/>
    <s v="SKN-010"/>
    <x v="2"/>
    <n v="103"/>
    <n v="0"/>
    <n v="0"/>
    <s v=""/>
    <n v="0"/>
    <n v="0"/>
    <n v="0"/>
    <n v="0"/>
    <s v=""/>
    <s v=""/>
    <s v=""/>
    <n v="6"/>
    <s v="INR"/>
    <s v="India"/>
    <m/>
    <n v="3"/>
    <n v="0"/>
    <s v="No Spend"/>
    <n v="249"/>
    <n v="100"/>
    <n v="102"/>
    <n v="0.1887550200803213"/>
  </r>
  <r>
    <d v="2026-09-18T00:00:00"/>
    <x v="6"/>
    <s v="Face Care"/>
    <s v="Enabled"/>
    <s v="AG | Rose Water Toner"/>
    <s v="Sponsored Products"/>
    <s v="rose water toner"/>
    <x v="1"/>
    <x v="433"/>
    <s v="SKN-010"/>
    <x v="1"/>
    <n v="246"/>
    <n v="2"/>
    <n v="0.008130081300813009"/>
    <n v="5.44"/>
    <n v="10.88"/>
    <n v="0"/>
    <n v="0"/>
    <n v="0"/>
    <s v=""/>
    <n v="0"/>
    <n v="0"/>
    <n v="7"/>
    <s v="INR"/>
    <s v="India"/>
    <m/>
    <n v="3"/>
    <n v="-10.88"/>
    <s v="No Sales"/>
    <n v="249"/>
    <n v="100"/>
    <n v="102"/>
    <n v="0.1887550200803213"/>
  </r>
  <r>
    <d v="2026-09-18T00:00:00"/>
    <x v="6"/>
    <s v="Face Care"/>
    <s v="Enabled"/>
    <s v="AG | Rose Water Toner"/>
    <s v="Sponsored Products"/>
    <s v="face toner"/>
    <x v="1"/>
    <x v="441"/>
    <s v="SKN-010"/>
    <x v="0"/>
    <n v="232"/>
    <n v="2"/>
    <n v="0.008620689655172414"/>
    <n v="6.05"/>
    <n v="12.1"/>
    <n v="0"/>
    <n v="0"/>
    <n v="0"/>
    <s v=""/>
    <n v="0"/>
    <n v="0"/>
    <n v="6.5"/>
    <s v="INR"/>
    <s v="India"/>
    <m/>
    <n v="3"/>
    <n v="-12.1"/>
    <s v="No Sales"/>
    <n v="249"/>
    <n v="100"/>
    <n v="102"/>
    <n v="0.1887550200803213"/>
  </r>
  <r>
    <d v="2026-09-18T00:00:00"/>
    <x v="6"/>
    <s v="Face Care"/>
    <s v="Enabled"/>
    <s v="AG | Rose Water Toner"/>
    <s v="Sponsored Products"/>
    <s v="rose water toner"/>
    <x v="1"/>
    <x v="381"/>
    <s v="SKN-010"/>
    <x v="0"/>
    <n v="137"/>
    <n v="2"/>
    <n v="0.0145985401459854"/>
    <n v="6.19"/>
    <n v="12.38"/>
    <n v="0"/>
    <n v="0"/>
    <n v="0"/>
    <s v=""/>
    <n v="0"/>
    <n v="0"/>
    <n v="7"/>
    <s v="INR"/>
    <s v="India"/>
    <m/>
    <n v="3"/>
    <n v="-12.38"/>
    <s v="No Sales"/>
    <n v="249"/>
    <n v="100"/>
    <n v="102"/>
    <n v="0.1887550200803213"/>
  </r>
  <r>
    <d v="2026-09-18T00:00:00"/>
    <x v="6"/>
    <s v="Face Care"/>
    <s v="Enabled"/>
    <s v="AG | Rose Water Toner"/>
    <s v="Sponsored Products"/>
    <s v="rose water toner"/>
    <x v="1"/>
    <x v="161"/>
    <s v="SKN-010"/>
    <x v="0"/>
    <n v="127"/>
    <n v="3"/>
    <n v="0.02362204724409449"/>
    <n v="6.19"/>
    <n v="18.57"/>
    <n v="0"/>
    <n v="0"/>
    <n v="0"/>
    <s v=""/>
    <n v="0"/>
    <n v="0"/>
    <n v="7.5"/>
    <s v="INR"/>
    <s v="India"/>
    <m/>
    <n v="3"/>
    <n v="-18.57"/>
    <s v="No Sales"/>
    <n v="249"/>
    <n v="100"/>
    <n v="102"/>
    <n v="0.1887550200803213"/>
  </r>
  <r>
    <d v="2026-09-18T00:00:00"/>
    <x v="6"/>
    <s v="Face Care"/>
    <s v="Enabled"/>
    <s v="AG | Sheet Mask"/>
    <s v="Sponsored Products"/>
    <s v="sheet mask"/>
    <x v="1"/>
    <x v="53"/>
    <s v="SKN-014"/>
    <x v="0"/>
    <n v="227"/>
    <n v="1"/>
    <n v="0.004405286343612335"/>
    <n v="10"/>
    <n v="10"/>
    <n v="0"/>
    <n v="0"/>
    <n v="0"/>
    <s v=""/>
    <n v="0"/>
    <n v="0"/>
    <n v="10"/>
    <s v="INR"/>
    <s v="India"/>
    <m/>
    <n v="3"/>
    <n v="-10"/>
    <s v="No Sales"/>
    <n v="349"/>
    <n v="133"/>
    <n v="111"/>
    <n v="0.3008595988538682"/>
  </r>
  <r>
    <d v="2026-09-18T00:00:00"/>
    <x v="6"/>
    <s v="Face Care"/>
    <s v="Enabled"/>
    <s v="AG | Sheet Mask"/>
    <s v="Sponsored Products"/>
    <s v="face sheet mask"/>
    <x v="1"/>
    <x v="493"/>
    <s v="SKN-014"/>
    <x v="1"/>
    <n v="481"/>
    <n v="2"/>
    <n v="0.004158004158004158"/>
    <n v="6.54"/>
    <n v="13.08"/>
    <n v="0"/>
    <n v="0"/>
    <n v="0"/>
    <s v=""/>
    <n v="0"/>
    <n v="0"/>
    <n v="10.5"/>
    <s v="INR"/>
    <s v="India"/>
    <m/>
    <n v="3"/>
    <n v="-13.08"/>
    <s v="No Sales"/>
    <n v="349"/>
    <n v="133"/>
    <n v="111"/>
    <n v="0.3008595988538682"/>
  </r>
  <r>
    <d v="2026-09-18T00:00:00"/>
    <x v="8"/>
    <s v="Body &amp; Hair"/>
    <s v="Enabled"/>
    <s v="AG | Onion Hair Oil"/>
    <s v="Sponsored Products"/>
    <s v="onion hair oil"/>
    <x v="3"/>
    <x v="391"/>
    <s v="SKN-021"/>
    <x v="2"/>
    <n v="87"/>
    <n v="1"/>
    <n v="0.01149425287356322"/>
    <n v="9.039999999999999"/>
    <n v="9.039999999999999"/>
    <n v="0"/>
    <n v="0"/>
    <n v="0"/>
    <s v=""/>
    <n v="0"/>
    <n v="0"/>
    <n v="11.5"/>
    <s v="INR"/>
    <s v="India"/>
    <m/>
    <n v="3"/>
    <n v="-9.039999999999999"/>
    <s v="No Sales"/>
    <n v="399"/>
    <n v="148"/>
    <n v="126"/>
    <n v="0.3132832080200501"/>
  </r>
  <r>
    <d v="2026-09-18T00:00:00"/>
    <x v="8"/>
    <s v="Body &amp; Hair"/>
    <s v="Enabled"/>
    <s v="AG | Onion Hair Oil"/>
    <s v="Sponsored Products"/>
    <s v="hair oil"/>
    <x v="3"/>
    <x v="327"/>
    <s v="SKN-021"/>
    <x v="2"/>
    <n v="337"/>
    <n v="2"/>
    <n v="0.005934718100890208"/>
    <n v="10.67"/>
    <n v="21.34"/>
    <n v="0"/>
    <n v="0"/>
    <n v="0"/>
    <s v=""/>
    <n v="0"/>
    <n v="0"/>
    <n v="12.5"/>
    <s v="INR"/>
    <s v="India"/>
    <m/>
    <n v="3"/>
    <n v="-21.34"/>
    <s v="No Sales"/>
    <n v="399"/>
    <n v="148"/>
    <n v="126"/>
    <n v="0.3132832080200501"/>
  </r>
  <r>
    <d v="2026-09-18T00:00:00"/>
    <x v="8"/>
    <s v="Body &amp; Hair"/>
    <s v="Enabled"/>
    <s v="AG | Onion Hair Oil"/>
    <s v="Sponsored Products"/>
    <s v="hair oil"/>
    <x v="3"/>
    <x v="463"/>
    <s v="SKN-021"/>
    <x v="2"/>
    <n v="538"/>
    <n v="3"/>
    <n v="0.005576208178438661"/>
    <n v="8.33"/>
    <n v="24.99"/>
    <n v="0"/>
    <n v="0"/>
    <n v="0"/>
    <s v=""/>
    <n v="0"/>
    <n v="0"/>
    <n v="13.5"/>
    <s v="INR"/>
    <s v="India"/>
    <m/>
    <n v="3"/>
    <n v="-24.99"/>
    <s v="No Sales"/>
    <n v="399"/>
    <n v="148"/>
    <n v="126"/>
    <n v="0.3132832080200501"/>
  </r>
  <r>
    <d v="2026-09-18T00:00:00"/>
    <x v="8"/>
    <s v="Body &amp; Hair"/>
    <s v="Enabled"/>
    <s v="AG | Anti Dandruff Shampoo"/>
    <s v="Sponsored Products"/>
    <s v="anti dandruff shampoo"/>
    <x v="3"/>
    <x v="109"/>
    <s v="SKN-022"/>
    <x v="0"/>
    <n v="283"/>
    <n v="6"/>
    <n v="0.02120141342756184"/>
    <n v="7.59"/>
    <n v="45.54"/>
    <n v="0"/>
    <n v="0"/>
    <n v="0"/>
    <s v=""/>
    <n v="0"/>
    <n v="0"/>
    <n v="9"/>
    <s v="INR"/>
    <s v="India"/>
    <m/>
    <n v="3"/>
    <n v="-45.54"/>
    <s v="No Sales"/>
    <n v="429"/>
    <n v="159"/>
    <n v="139"/>
    <n v="0.3053613053613053"/>
  </r>
  <r>
    <d v="2026-09-18T00:00:00"/>
    <x v="8"/>
    <s v="Body &amp; Hair"/>
    <s v="Enabled"/>
    <s v="AG | Hair Serum"/>
    <s v="Sponsored Products"/>
    <s v="hair serum for frizzy hair"/>
    <x v="3"/>
    <x v="395"/>
    <s v="SKN-023"/>
    <x v="2"/>
    <n v="1193"/>
    <n v="10"/>
    <n v="0.008382229673093043"/>
    <n v="9.43"/>
    <n v="94.3"/>
    <n v="0"/>
    <n v="0"/>
    <n v="0"/>
    <s v=""/>
    <n v="0"/>
    <n v="0"/>
    <n v="15"/>
    <s v="INR"/>
    <s v="India"/>
    <m/>
    <n v="3"/>
    <n v="-94.3"/>
    <s v="No Sales"/>
    <n v="549"/>
    <n v="198"/>
    <n v="139"/>
    <n v="0.3861566484517304"/>
  </r>
  <r>
    <d v="2026-09-18T00:00:00"/>
    <x v="9"/>
    <s v="Body &amp; Hair"/>
    <s v="Enabled"/>
    <s v="AG | Body Lotion"/>
    <s v="Sponsored Products"/>
    <s v="body lotion"/>
    <x v="2"/>
    <x v="136"/>
    <s v="SKN-017"/>
    <x v="2"/>
    <n v="892"/>
    <n v="8"/>
    <n v="0.008968609865470852"/>
    <n v="12.17"/>
    <n v="97.36"/>
    <n v="0"/>
    <n v="0"/>
    <n v="0"/>
    <s v=""/>
    <n v="0"/>
    <n v="0"/>
    <n v="15.5"/>
    <s v="INR"/>
    <s v="India"/>
    <m/>
    <n v="3"/>
    <n v="-97.36"/>
    <s v="No Sales"/>
    <n v="449"/>
    <n v="166"/>
    <n v="140"/>
    <n v="0.3184855233853007"/>
  </r>
  <r>
    <d v="2026-09-18T00:00:00"/>
    <x v="9"/>
    <s v="Body &amp; Hair"/>
    <s v="Enabled"/>
    <s v="AG | Body Lotion"/>
    <s v="Sponsored Products"/>
    <s v="body lotion for dry skin"/>
    <x v="2"/>
    <x v="11"/>
    <s v="SKN-017"/>
    <x v="0"/>
    <n v="252"/>
    <n v="5"/>
    <n v="0.01984126984126984"/>
    <n v="13.9"/>
    <n v="69.5"/>
    <n v="0"/>
    <n v="0"/>
    <n v="0"/>
    <s v=""/>
    <n v="0"/>
    <n v="0"/>
    <n v="15"/>
    <s v="INR"/>
    <s v="India"/>
    <m/>
    <n v="3"/>
    <n v="-69.5"/>
    <s v="No Sales"/>
    <n v="449"/>
    <n v="166"/>
    <n v="140"/>
    <n v="0.3184855233853007"/>
  </r>
  <r>
    <d v="2026-09-18T00:00:00"/>
    <x v="9"/>
    <s v="Body &amp; Hair"/>
    <s v="Enabled"/>
    <s v="AG | Body Lotion"/>
    <s v="Sponsored Products"/>
    <s v="shea body lotion"/>
    <x v="2"/>
    <x v="138"/>
    <s v="SKN-017"/>
    <x v="1"/>
    <n v="1016"/>
    <n v="4"/>
    <n v="0.003937007874015748"/>
    <n v="9.25"/>
    <n v="37"/>
    <n v="0"/>
    <n v="0"/>
    <n v="0"/>
    <s v=""/>
    <n v="0"/>
    <n v="0"/>
    <n v="14.5"/>
    <s v="INR"/>
    <s v="India"/>
    <m/>
    <n v="3"/>
    <n v="-37"/>
    <s v="No Sales"/>
    <n v="449"/>
    <n v="166"/>
    <n v="140"/>
    <n v="0.3184855233853007"/>
  </r>
  <r>
    <d v="2026-09-18T00:00:00"/>
    <x v="9"/>
    <s v="Body &amp; Hair"/>
    <s v="Enabled"/>
    <s v="AG | Body Lotion"/>
    <s v="Sponsored Products"/>
    <s v="shea body lotion for rough skin"/>
    <x v="2"/>
    <x v="246"/>
    <s v="SKN-017"/>
    <x v="2"/>
    <n v="639"/>
    <n v="5"/>
    <n v="0.00782472613458529"/>
    <n v="6.8"/>
    <n v="34"/>
    <n v="0"/>
    <n v="0"/>
    <n v="0"/>
    <s v=""/>
    <n v="0"/>
    <n v="0"/>
    <n v="11.5"/>
    <s v="INR"/>
    <s v="India"/>
    <m/>
    <n v="3"/>
    <n v="-34"/>
    <s v="No Sales"/>
    <n v="449"/>
    <n v="166"/>
    <n v="140"/>
    <n v="0.3184855233853007"/>
  </r>
  <r>
    <d v="2026-09-18T00:00:00"/>
    <x v="9"/>
    <s v="Body &amp; Hair"/>
    <s v="Enabled"/>
    <s v="AG | Body Wash"/>
    <s v="Sponsored Products"/>
    <s v="body wash for women"/>
    <x v="2"/>
    <x v="139"/>
    <s v="SKN-018"/>
    <x v="2"/>
    <n v="1222"/>
    <n v="12"/>
    <n v="0.009819967266775777"/>
    <n v="5.01"/>
    <n v="60.12"/>
    <n v="0"/>
    <n v="0"/>
    <n v="0"/>
    <s v=""/>
    <n v="0"/>
    <n v="0"/>
    <n v="8.5"/>
    <s v="INR"/>
    <s v="India"/>
    <m/>
    <n v="3"/>
    <n v="-60.12"/>
    <s v="No Sales"/>
    <n v="349"/>
    <n v="133"/>
    <n v="121"/>
    <n v="0.2722063037249284"/>
  </r>
  <r>
    <d v="2026-09-18T00:00:00"/>
    <x v="9"/>
    <s v="Body &amp; Hair"/>
    <s v="Enabled"/>
    <s v="AG | Body Wash"/>
    <s v="Sponsored Products"/>
    <s v="body wash for women under 300"/>
    <x v="2"/>
    <x v="16"/>
    <s v="SKN-018"/>
    <x v="1"/>
    <n v="391"/>
    <n v="1"/>
    <n v="0.002557544757033248"/>
    <n v="7.29"/>
    <n v="7.29"/>
    <n v="0"/>
    <n v="0"/>
    <n v="0"/>
    <s v=""/>
    <n v="0"/>
    <n v="0"/>
    <n v="12"/>
    <s v="INR"/>
    <s v="India"/>
    <m/>
    <n v="3"/>
    <n v="-7.29"/>
    <s v="No Sales"/>
    <n v="349"/>
    <n v="133"/>
    <n v="121"/>
    <n v="0.2722063037249284"/>
  </r>
  <r>
    <d v="2026-09-18T00:00:00"/>
    <x v="9"/>
    <s v="Body &amp; Hair"/>
    <s v="Enabled"/>
    <s v="AG | Foot Cream"/>
    <s v="Sponsored Products"/>
    <s v="foot cream for kids"/>
    <x v="2"/>
    <x v="66"/>
    <s v="SKN-019"/>
    <x v="0"/>
    <n v="254"/>
    <n v="5"/>
    <n v="0.01968503937007874"/>
    <n v="6.92"/>
    <n v="34.6"/>
    <n v="299"/>
    <n v="1"/>
    <n v="1"/>
    <n v="0.1157190635451505"/>
    <n v="8.641618497109826"/>
    <n v="0.2"/>
    <n v="8"/>
    <s v="INR"/>
    <s v="India"/>
    <m/>
    <n v="3"/>
    <n v="46.4"/>
    <s v="Profitable"/>
    <n v="299"/>
    <n v="111"/>
    <n v="107"/>
    <n v="0.2709030100334448"/>
  </r>
  <r>
    <d v="2026-09-18T00:00:00"/>
    <x v="9"/>
    <s v="Body &amp; Hair"/>
    <s v="Enabled"/>
    <s v="AG | Foot Cream"/>
    <s v="Sponsored Products"/>
    <s v="cracked heel cream"/>
    <x v="2"/>
    <x v="65"/>
    <s v="SKN-019"/>
    <x v="1"/>
    <n v="1815"/>
    <n v="7"/>
    <n v="0.003856749311294766"/>
    <n v="6.350000000000001"/>
    <n v="44.45"/>
    <n v="598"/>
    <n v="2"/>
    <n v="2"/>
    <n v="0.07433110367892977"/>
    <n v="13.4533183352081"/>
    <n v="0.2857142857142857"/>
    <n v="8"/>
    <s v="INR"/>
    <s v="India"/>
    <m/>
    <n v="3"/>
    <n v="117.55"/>
    <s v="Profitable"/>
    <n v="299"/>
    <n v="111"/>
    <n v="107"/>
    <n v="0.2709030100334448"/>
  </r>
  <r>
    <d v="2026-09-18T00:00:00"/>
    <x v="9"/>
    <s v="Body &amp; Hair"/>
    <s v="Enabled"/>
    <s v="AG | Hand Cream"/>
    <s v="Sponsored Products"/>
    <s v="hand cream for dry hands for women"/>
    <x v="2"/>
    <x v="279"/>
    <s v="SKN-020"/>
    <x v="2"/>
    <n v="557"/>
    <n v="4"/>
    <n v="0.00718132854578097"/>
    <n v="4.54"/>
    <n v="18.16"/>
    <n v="0"/>
    <n v="0"/>
    <n v="0"/>
    <s v=""/>
    <n v="0"/>
    <n v="0"/>
    <n v="8"/>
    <s v="INR"/>
    <s v="India"/>
    <m/>
    <n v="3"/>
    <n v="-18.16"/>
    <s v="No Sales"/>
    <n v="249"/>
    <n v="95"/>
    <n v="92"/>
    <n v="0.248995983935743"/>
  </r>
  <r>
    <d v="2026-09-18T00:00:00"/>
    <x v="9"/>
    <s v="Body &amp; Hair"/>
    <s v="Enabled"/>
    <s v="AG | Hand Cream"/>
    <s v="Sponsored Products"/>
    <s v="hand cream for dry hands"/>
    <x v="2"/>
    <x v="192"/>
    <s v="SKN-020"/>
    <x v="1"/>
    <n v="651"/>
    <n v="1"/>
    <n v="0.001536098310291859"/>
    <n v="5.29"/>
    <n v="5.29"/>
    <n v="0"/>
    <n v="0"/>
    <n v="0"/>
    <s v=""/>
    <n v="0"/>
    <n v="0"/>
    <n v="7"/>
    <s v="INR"/>
    <s v="India"/>
    <m/>
    <n v="3"/>
    <n v="-5.29"/>
    <s v="No Sales"/>
    <n v="249"/>
    <n v="95"/>
    <n v="92"/>
    <n v="0.248995983935743"/>
  </r>
  <r>
    <d v="2026-09-18T00:00:00"/>
    <x v="10"/>
    <s v="Face Care"/>
    <s v="Enabled"/>
    <s v="AG | Vitamin C Serum"/>
    <s v="Sponsored Products"/>
    <s v="asin=b0xfgvzro7"/>
    <x v="4"/>
    <x v="396"/>
    <s v="SKN-001"/>
    <x v="1"/>
    <n v="793"/>
    <n v="2"/>
    <n v="0.002522068095838588"/>
    <n v="8.130000000000001"/>
    <n v="16.26"/>
    <n v="0"/>
    <n v="0"/>
    <n v="0"/>
    <s v=""/>
    <n v="0"/>
    <n v="0"/>
    <n v="13"/>
    <s v="INR"/>
    <s v="India"/>
    <m/>
    <n v="3"/>
    <n v="-16.26"/>
    <s v="No Sales"/>
    <n v="599"/>
    <n v="216"/>
    <n v="144"/>
    <n v="0.3989983305509182"/>
  </r>
  <r>
    <d v="2026-09-18T00:00:00"/>
    <x v="10"/>
    <s v="Face Care"/>
    <s v="Enabled"/>
    <s v="AG | Vitamin C Serum"/>
    <s v="Sponsored Products"/>
    <s v="asin=b0y9zbiy9g"/>
    <x v="4"/>
    <x v="73"/>
    <s v="SKN-001"/>
    <x v="1"/>
    <n v="1096"/>
    <n v="6"/>
    <n v="0.005474452554744526"/>
    <n v="9.529999999999999"/>
    <n v="57.18"/>
    <n v="599"/>
    <n v="1"/>
    <n v="1"/>
    <n v="0.09545909849749583"/>
    <n v="10.47569080097936"/>
    <n v="0.1666666666666667"/>
    <n v="16"/>
    <s v="INR"/>
    <s v="India"/>
    <m/>
    <n v="3"/>
    <n v="181.82"/>
    <s v="Profitable"/>
    <n v="599"/>
    <n v="216"/>
    <n v="144"/>
    <n v="0.3989983305509182"/>
  </r>
  <r>
    <d v="2026-09-18T00:00:00"/>
    <x v="10"/>
    <s v="Face Care"/>
    <s v="Enabled"/>
    <s v="AG | Sunscreen Spf 50"/>
    <s v="Sponsored Products"/>
    <s v="asin=b0p9o1icqm"/>
    <x v="4"/>
    <x v="193"/>
    <s v="SKN-006"/>
    <x v="1"/>
    <n v="1051"/>
    <n v="2"/>
    <n v="0.001902949571836346"/>
    <n v="6.61"/>
    <n v="13.22"/>
    <n v="0"/>
    <n v="0"/>
    <n v="0"/>
    <s v=""/>
    <n v="0"/>
    <n v="0"/>
    <n v="10.5"/>
    <s v="INR"/>
    <s v="India"/>
    <m/>
    <n v="3"/>
    <n v="-13.22"/>
    <s v="No Sales"/>
    <n v="449"/>
    <n v="162"/>
    <n v="130"/>
    <n v="0.3496659242761693"/>
  </r>
  <r>
    <d v="2026-09-07T00:00:00"/>
    <x v="12"/>
    <s v="Body &amp; Hair"/>
    <s v="Enabled"/>
    <s v="AG | Foot Cream"/>
    <s v="Sponsored Products"/>
    <s v="foot cream"/>
    <x v="2"/>
    <x v="190"/>
    <s v="SKN-019"/>
    <x v="2"/>
    <n v="1453"/>
    <n v="11"/>
    <n v="0.007570543702684102"/>
    <n v="5.95"/>
    <n v="65.45"/>
    <n v="897"/>
    <n v="2"/>
    <n v="3"/>
    <n v="0.07296544035674471"/>
    <n v="13.70511841100076"/>
    <n v="0.1818181818181818"/>
    <n v="11"/>
    <s v="INR"/>
    <s v="India"/>
    <m/>
    <n v="1"/>
    <n v="177.55"/>
    <s v="Profitable"/>
    <n v="299"/>
    <n v="111"/>
    <n v="107"/>
    <n v="0.2709030100334448"/>
  </r>
  <r>
    <d v="2026-09-18T00:00:00"/>
    <x v="10"/>
    <s v="Face Care"/>
    <s v="Enabled"/>
    <s v="AG | Sunscreen Spf 50"/>
    <s v="Sponsored Products"/>
    <s v="asin=b0s40ccjfn"/>
    <x v="4"/>
    <x v="76"/>
    <s v="SKN-006"/>
    <x v="1"/>
    <n v="813"/>
    <n v="2"/>
    <n v="0.002460024600246003"/>
    <n v="6.9"/>
    <n v="13.8"/>
    <n v="0"/>
    <n v="0"/>
    <n v="0"/>
    <s v=""/>
    <n v="0"/>
    <n v="0"/>
    <n v="9.5"/>
    <s v="INR"/>
    <s v="India"/>
    <m/>
    <n v="3"/>
    <n v="-13.8"/>
    <s v="No Sales"/>
    <n v="449"/>
    <n v="162"/>
    <n v="130"/>
    <n v="0.3496659242761693"/>
  </r>
  <r>
    <d v="2026-09-18T00:00:00"/>
    <x v="10"/>
    <s v="Face Care"/>
    <s v="Enabled"/>
    <s v="AG | Sunscreen Spf 50"/>
    <s v="Sponsored Products"/>
    <s v="asin=b0tq3uc0ll"/>
    <x v="4"/>
    <x v="307"/>
    <s v="SKN-006"/>
    <x v="2"/>
    <n v="744"/>
    <n v="3"/>
    <n v="0.004032258064516129"/>
    <n v="6.399999999999999"/>
    <n v="19.2"/>
    <n v="0"/>
    <n v="0"/>
    <n v="0"/>
    <s v=""/>
    <n v="0"/>
    <n v="0"/>
    <n v="11.5"/>
    <s v="INR"/>
    <s v="India"/>
    <m/>
    <n v="3"/>
    <n v="-19.2"/>
    <s v="No Sales"/>
    <n v="449"/>
    <n v="162"/>
    <n v="130"/>
    <n v="0.3496659242761693"/>
  </r>
  <r>
    <d v="2026-09-18T00:00:00"/>
    <x v="10"/>
    <s v="Face Care"/>
    <s v="Enabled"/>
    <s v="AG | Face Wash"/>
    <s v="Sponsored Products"/>
    <s v="asin=b0kpjx3wru"/>
    <x v="4"/>
    <x v="80"/>
    <s v="SKN-008"/>
    <x v="1"/>
    <n v="566"/>
    <n v="3"/>
    <n v="0.00530035335689046"/>
    <n v="4.49"/>
    <n v="13.47"/>
    <n v="0"/>
    <n v="0"/>
    <n v="0"/>
    <s v=""/>
    <n v="0"/>
    <n v="0"/>
    <n v="6.5"/>
    <s v="INR"/>
    <s v="India"/>
    <m/>
    <n v="3"/>
    <n v="-13.47"/>
    <s v="No Sales"/>
    <n v="299"/>
    <n v="114"/>
    <n v="107"/>
    <n v="0.2608695652173913"/>
  </r>
  <r>
    <d v="2026-09-18T00:00:00"/>
    <x v="10"/>
    <s v="Face Care"/>
    <s v="Enabled"/>
    <s v="AG | Face Wash"/>
    <s v="Sponsored Products"/>
    <s v="asin=b0dnix2i0i"/>
    <x v="4"/>
    <x v="142"/>
    <s v="SKN-008"/>
    <x v="1"/>
    <n v="282"/>
    <n v="2"/>
    <n v="0.007092198581560284"/>
    <n v="4.78"/>
    <n v="9.56"/>
    <n v="0"/>
    <n v="0"/>
    <n v="0"/>
    <s v=""/>
    <n v="0"/>
    <n v="0"/>
    <n v="7.5"/>
    <s v="INR"/>
    <s v="India"/>
    <m/>
    <n v="3"/>
    <n v="-9.56"/>
    <s v="No Sales"/>
    <n v="299"/>
    <n v="114"/>
    <n v="107"/>
    <n v="0.2608695652173913"/>
  </r>
  <r>
    <d v="2026-09-18T00:00:00"/>
    <x v="11"/>
    <s v="Face Care"/>
    <s v="Enabled"/>
    <s v="AG | Under Eye Cream"/>
    <s v="Sponsored Products"/>
    <s v="under eye cream"/>
    <x v="2"/>
    <x v="84"/>
    <s v="SKN-011"/>
    <x v="0"/>
    <n v="579"/>
    <n v="5"/>
    <n v="0.008635578583765112"/>
    <n v="11.13"/>
    <n v="55.65"/>
    <n v="0"/>
    <n v="0"/>
    <n v="0"/>
    <s v=""/>
    <n v="0"/>
    <n v="0"/>
    <n v="11.5"/>
    <s v="INR"/>
    <s v="India"/>
    <m/>
    <n v="3"/>
    <n v="-55.65"/>
    <s v="No Sales"/>
    <n v="499"/>
    <n v="180"/>
    <n v="125"/>
    <n v="0.3887775551102204"/>
  </r>
  <r>
    <d v="2026-09-18T00:00:00"/>
    <x v="11"/>
    <s v="Face Care"/>
    <s v="Enabled"/>
    <s v="AG | Under Eye Cream"/>
    <s v="Sponsored Products"/>
    <s v="eye cream"/>
    <x v="2"/>
    <x v="282"/>
    <s v="SKN-011"/>
    <x v="2"/>
    <n v="791"/>
    <n v="2"/>
    <n v="0.002528445006321113"/>
    <n v="15.87"/>
    <n v="31.74"/>
    <n v="499"/>
    <n v="1"/>
    <n v="1"/>
    <n v="0.06360721442885771"/>
    <n v="15.72148708254568"/>
    <n v="0.5"/>
    <n v="19.5"/>
    <s v="INR"/>
    <s v="India"/>
    <m/>
    <n v="3"/>
    <n v="162.26"/>
    <s v="Profitable"/>
    <n v="499"/>
    <n v="180"/>
    <n v="125"/>
    <n v="0.3887775551102204"/>
  </r>
  <r>
    <d v="2026-09-18T00:00:00"/>
    <x v="11"/>
    <s v="Face Care"/>
    <s v="Enabled"/>
    <s v="AG | Under Eye Cream"/>
    <s v="Sponsored Products"/>
    <s v="eye cream for pigmentation"/>
    <x v="2"/>
    <x v="358"/>
    <s v="SKN-011"/>
    <x v="0"/>
    <n v="327"/>
    <n v="13"/>
    <n v="0.03975535168195719"/>
    <n v="14.46"/>
    <n v="187.98"/>
    <n v="0"/>
    <n v="0"/>
    <n v="0"/>
    <s v=""/>
    <n v="0"/>
    <n v="0"/>
    <n v="16"/>
    <s v="INR"/>
    <s v="India"/>
    <m/>
    <n v="3"/>
    <n v="-187.98"/>
    <s v="No Sales"/>
    <n v="499"/>
    <n v="180"/>
    <n v="125"/>
    <n v="0.3887775551102204"/>
  </r>
  <r>
    <d v="2026-09-18T00:00:00"/>
    <x v="11"/>
    <s v="Face Care"/>
    <s v="Enabled"/>
    <s v="AG | Under Eye Cream"/>
    <s v="Sponsored Products"/>
    <s v="eye cream for night use"/>
    <x v="2"/>
    <x v="250"/>
    <s v="SKN-011"/>
    <x v="1"/>
    <n v="653"/>
    <n v="6"/>
    <n v="0.009188361408882083"/>
    <n v="11.47"/>
    <n v="68.81999999999999"/>
    <n v="0"/>
    <n v="0"/>
    <n v="0"/>
    <s v=""/>
    <n v="0"/>
    <n v="0"/>
    <n v="19"/>
    <s v="INR"/>
    <s v="India"/>
    <m/>
    <n v="3"/>
    <n v="-68.81999999999999"/>
    <s v="No Sales"/>
    <n v="499"/>
    <n v="180"/>
    <n v="125"/>
    <n v="0.3887775551102204"/>
  </r>
  <r>
    <d v="2026-09-18T00:00:00"/>
    <x v="11"/>
    <s v="Face Care"/>
    <s v="Enabled"/>
    <s v="AG | Lip Balm"/>
    <s v="Sponsored Products"/>
    <s v="tinted lip balm overnight"/>
    <x v="2"/>
    <x v="144"/>
    <s v="SKN-015"/>
    <x v="0"/>
    <n v="285"/>
    <n v="4"/>
    <n v="0.01403508771929825"/>
    <n v="5.18"/>
    <n v="20.72"/>
    <n v="0"/>
    <n v="0"/>
    <n v="0"/>
    <s v=""/>
    <n v="0"/>
    <n v="0"/>
    <n v="5.5"/>
    <s v="INR"/>
    <s v="India"/>
    <m/>
    <n v="3"/>
    <n v="-20.72"/>
    <s v="No Sales"/>
    <n v="199"/>
    <n v="76"/>
    <n v="88"/>
    <n v="0.1758793969849246"/>
  </r>
  <r>
    <d v="2026-09-18T00:00:00"/>
    <x v="11"/>
    <s v="Face Care"/>
    <s v="Enabled"/>
    <s v="AG | Lip Balm"/>
    <s v="Sponsored Products"/>
    <s v="lip balm spf"/>
    <x v="2"/>
    <x v="333"/>
    <s v="SKN-015"/>
    <x v="0"/>
    <n v="327"/>
    <n v="7"/>
    <n v="0.02140672782874618"/>
    <n v="7.5"/>
    <n v="52.5"/>
    <n v="398"/>
    <n v="2"/>
    <n v="2"/>
    <n v="0.1319095477386935"/>
    <n v="7.580952380952381"/>
    <n v="0.2857142857142857"/>
    <n v="7.5"/>
    <s v="INR"/>
    <s v="India"/>
    <m/>
    <n v="3"/>
    <n v="17.5"/>
    <s v="Profitable"/>
    <n v="199"/>
    <n v="76"/>
    <n v="88"/>
    <n v="0.1758793969849246"/>
  </r>
  <r>
    <d v="2026-09-18T00:00:00"/>
    <x v="11"/>
    <s v="Face Care"/>
    <s v="Enabled"/>
    <s v="AG | Lip Balm"/>
    <s v="Sponsored Products"/>
    <s v="lip balm"/>
    <x v="2"/>
    <x v="85"/>
    <s v="SKN-015"/>
    <x v="0"/>
    <n v="1117"/>
    <n v="12"/>
    <n v="0.01074306177260519"/>
    <n v="6"/>
    <n v="72"/>
    <n v="0"/>
    <n v="0"/>
    <n v="0"/>
    <s v=""/>
    <n v="0"/>
    <n v="0"/>
    <n v="6"/>
    <s v="INR"/>
    <s v="India"/>
    <m/>
    <n v="3"/>
    <n v="-72"/>
    <s v="No Sales"/>
    <n v="199"/>
    <n v="76"/>
    <n v="88"/>
    <n v="0.1758793969849246"/>
  </r>
  <r>
    <d v="2026-09-18T00:00:00"/>
    <x v="11"/>
    <s v="Face Care"/>
    <s v="Enabled"/>
    <s v="AG | Lip Balm"/>
    <s v="Sponsored Products"/>
    <s v="natural lip balm spf"/>
    <x v="2"/>
    <x v="194"/>
    <s v="SKN-015"/>
    <x v="2"/>
    <n v="297"/>
    <n v="2"/>
    <n v="0.006734006734006734"/>
    <n v="5.13"/>
    <n v="10.26"/>
    <n v="0"/>
    <n v="0"/>
    <n v="0"/>
    <s v=""/>
    <n v="0"/>
    <n v="0"/>
    <n v="6"/>
    <s v="INR"/>
    <s v="India"/>
    <m/>
    <n v="3"/>
    <n v="-10.26"/>
    <s v="No Sales"/>
    <n v="199"/>
    <n v="76"/>
    <n v="88"/>
    <n v="0.1758793969849246"/>
  </r>
  <r>
    <d v="2026-09-18T00:00:00"/>
    <x v="11"/>
    <s v="Face Care"/>
    <s v="Enabled"/>
    <s v="AG | Lip Balm"/>
    <s v="Sponsored Products"/>
    <s v="best tinted lip balm"/>
    <x v="2"/>
    <x v="334"/>
    <s v="SKN-015"/>
    <x v="2"/>
    <n v="701"/>
    <n v="3"/>
    <n v="0.00427960057061341"/>
    <n v="3.07"/>
    <n v="9.210000000000001"/>
    <n v="0"/>
    <n v="0"/>
    <n v="0"/>
    <s v=""/>
    <n v="0"/>
    <n v="0"/>
    <n v="5.5"/>
    <s v="INR"/>
    <s v="India"/>
    <m/>
    <n v="3"/>
    <n v="-9.210000000000001"/>
    <s v="No Sales"/>
    <n v="199"/>
    <n v="76"/>
    <n v="88"/>
    <n v="0.1758793969849246"/>
  </r>
  <r>
    <d v="2026-09-18T00:00:00"/>
    <x v="11"/>
    <s v="Face Care"/>
    <s v="Enabled"/>
    <s v="AG | Lip Sleeping Mask"/>
    <s v="Sponsored Products"/>
    <s v="lip sleeping mask"/>
    <x v="2"/>
    <x v="86"/>
    <s v="SKN-016"/>
    <x v="2"/>
    <n v="1449"/>
    <n v="12"/>
    <n v="0.008281573498964804"/>
    <n v="5.75"/>
    <n v="69"/>
    <n v="0"/>
    <n v="0"/>
    <n v="0"/>
    <s v=""/>
    <n v="0"/>
    <n v="0"/>
    <n v="10"/>
    <s v="INR"/>
    <s v="India"/>
    <m/>
    <n v="3"/>
    <n v="-69"/>
    <s v="No Sales"/>
    <n v="299"/>
    <n v="114"/>
    <n v="97"/>
    <n v="0.294314381270903"/>
  </r>
  <r>
    <d v="2026-09-18T00:00:00"/>
    <x v="11"/>
    <s v="Face Care"/>
    <s v="Enabled"/>
    <s v="AG | Lip Sleeping Mask"/>
    <s v="Sponsored Products"/>
    <s v="lip mask"/>
    <x v="2"/>
    <x v="196"/>
    <s v="SKN-016"/>
    <x v="1"/>
    <n v="1314"/>
    <n v="5"/>
    <n v="0.00380517503805175"/>
    <n v="5.34"/>
    <n v="26.7"/>
    <n v="1495"/>
    <n v="3"/>
    <n v="5"/>
    <n v="0.01785953177257525"/>
    <n v="55.99250936329588"/>
    <n v="0.6"/>
    <n v="9"/>
    <s v="INR"/>
    <s v="India"/>
    <m/>
    <n v="3"/>
    <n v="413.3"/>
    <s v="Profitable"/>
    <n v="299"/>
    <n v="114"/>
    <n v="97"/>
    <n v="0.294314381270903"/>
  </r>
  <r>
    <d v="2026-09-18T00:00:00"/>
    <x v="11"/>
    <s v="Face Care"/>
    <s v="Enabled"/>
    <s v="AG | Lip Sleeping Mask"/>
    <s v="Sponsored Products"/>
    <s v="lip sleeping mask for winter"/>
    <x v="2"/>
    <x v="87"/>
    <s v="SKN-016"/>
    <x v="2"/>
    <n v="900"/>
    <n v="3"/>
    <n v="0.003333333333333334"/>
    <n v="6.06"/>
    <n v="18.18"/>
    <n v="0"/>
    <n v="0"/>
    <n v="0"/>
    <s v=""/>
    <n v="0"/>
    <n v="0"/>
    <n v="10"/>
    <s v="INR"/>
    <s v="India"/>
    <m/>
    <n v="3"/>
    <n v="-18.18"/>
    <s v="No Sales"/>
    <n v="299"/>
    <n v="114"/>
    <n v="97"/>
    <n v="0.294314381270903"/>
  </r>
  <r>
    <d v="2026-09-18T00:00:00"/>
    <x v="11"/>
    <s v="Face Care"/>
    <s v="Enabled"/>
    <s v="AG | Lip Sleeping Mask"/>
    <s v="Sponsored Products"/>
    <s v="lip mask for pink lips"/>
    <x v="2"/>
    <x v="195"/>
    <s v="SKN-016"/>
    <x v="2"/>
    <n v="828"/>
    <n v="3"/>
    <n v="0.003623188405797101"/>
    <n v="6.739999999999999"/>
    <n v="20.22"/>
    <n v="0"/>
    <n v="0"/>
    <n v="0"/>
    <s v=""/>
    <n v="0"/>
    <n v="0"/>
    <n v="11.5"/>
    <s v="INR"/>
    <s v="India"/>
    <m/>
    <n v="3"/>
    <n v="-20.22"/>
    <s v="No Sales"/>
    <n v="299"/>
    <n v="114"/>
    <n v="97"/>
    <n v="0.294314381270903"/>
  </r>
  <r>
    <d v="2026-09-18T00:00:00"/>
    <x v="11"/>
    <s v="Face Care"/>
    <s v="Enabled"/>
    <s v="AG | Lip Sleeping Mask"/>
    <s v="Sponsored Products"/>
    <s v="lip mask overnight long lasting"/>
    <x v="2"/>
    <x v="335"/>
    <s v="SKN-016"/>
    <x v="2"/>
    <n v="797"/>
    <n v="4"/>
    <n v="0.005018820577164366"/>
    <n v="4.82"/>
    <n v="19.28"/>
    <n v="0"/>
    <n v="0"/>
    <n v="0"/>
    <s v=""/>
    <n v="0"/>
    <n v="0"/>
    <n v="8"/>
    <s v="INR"/>
    <s v="India"/>
    <m/>
    <n v="3"/>
    <n v="-19.28"/>
    <s v="No Sales"/>
    <n v="299"/>
    <n v="114"/>
    <n v="97"/>
    <n v="0.294314381270903"/>
  </r>
  <r>
    <d v="2026-09-18T00:00:00"/>
    <x v="11"/>
    <s v="Face Care"/>
    <s v="Enabled"/>
    <s v="AG | Lip Sleeping Mask"/>
    <s v="Sponsored Products"/>
    <s v="lip mask overnight"/>
    <x v="2"/>
    <x v="88"/>
    <s v="SKN-016"/>
    <x v="0"/>
    <n v="207"/>
    <n v="1"/>
    <n v="0.004830917874396135"/>
    <n v="12"/>
    <n v="12"/>
    <n v="299"/>
    <n v="1"/>
    <n v="1"/>
    <n v="0.04013377926421405"/>
    <n v="24.91666666666667"/>
    <n v="1"/>
    <n v="12"/>
    <s v="INR"/>
    <s v="India"/>
    <m/>
    <n v="3"/>
    <n v="76"/>
    <s v="Profitable"/>
    <n v="299"/>
    <n v="114"/>
    <n v="97"/>
    <n v="0.294314381270903"/>
  </r>
  <r>
    <d v="2026-09-18T00:00:00"/>
    <x v="11"/>
    <s v="Face Care"/>
    <s v="Enabled"/>
    <s v="AG | Lip Sleeping Mask"/>
    <s v="Sponsored Products"/>
    <s v="lip mask overnight for women"/>
    <x v="2"/>
    <x v="149"/>
    <s v="SKN-016"/>
    <x v="2"/>
    <n v="442"/>
    <n v="4"/>
    <n v="0.009049773755656109"/>
    <n v="8.59"/>
    <n v="34.36"/>
    <n v="0"/>
    <n v="0"/>
    <n v="0"/>
    <s v=""/>
    <n v="0"/>
    <n v="0"/>
    <n v="12"/>
    <s v="INR"/>
    <s v="India"/>
    <m/>
    <n v="3"/>
    <n v="-34.36"/>
    <s v="No Sales"/>
    <n v="299"/>
    <n v="114"/>
    <n v="97"/>
    <n v="0.294314381270903"/>
  </r>
  <r>
    <d v="2026-09-18T00:00:00"/>
    <x v="7"/>
    <s v="Brand"/>
    <s v="Enabled"/>
    <s v="AG | Vitamin C Serum"/>
    <s v="Sponsored Products"/>
    <s v="auralis face serum vitamin c"/>
    <x v="2"/>
    <x v="47"/>
    <s v="SKN-001"/>
    <x v="2"/>
    <n v="564"/>
    <n v="9"/>
    <n v="0.01595744680851064"/>
    <n v="5.62"/>
    <n v="50.58"/>
    <n v="0"/>
    <n v="0"/>
    <n v="0"/>
    <s v=""/>
    <n v="0"/>
    <n v="0"/>
    <n v="8"/>
    <s v="INR"/>
    <s v="India"/>
    <m/>
    <n v="3"/>
    <n v="-50.58"/>
    <s v="No Sales"/>
    <n v="599"/>
    <n v="216"/>
    <n v="144"/>
    <n v="0.3989983305509182"/>
  </r>
  <r>
    <d v="2026-09-18T00:00:00"/>
    <x v="7"/>
    <s v="Brand"/>
    <s v="Enabled"/>
    <s v="AG | Vitamin C Serum"/>
    <s v="Sponsored Products"/>
    <s v="auralis naturals vitamin c serum"/>
    <x v="2"/>
    <x v="201"/>
    <s v="SKN-001"/>
    <x v="1"/>
    <n v="359"/>
    <n v="10"/>
    <n v="0.02785515320334262"/>
    <n v="4.75"/>
    <n v="47.5"/>
    <n v="1198"/>
    <n v="1"/>
    <n v="2"/>
    <n v="0.03964941569282137"/>
    <n v="25.22105263157895"/>
    <n v="0.1"/>
    <n v="8"/>
    <s v="INR"/>
    <s v="India"/>
    <m/>
    <n v="3"/>
    <n v="430.5"/>
    <s v="Profitable"/>
    <n v="599"/>
    <n v="216"/>
    <n v="144"/>
    <n v="0.3989983305509182"/>
  </r>
  <r>
    <d v="2026-09-18T00:00:00"/>
    <x v="7"/>
    <s v="Brand"/>
    <s v="Enabled"/>
    <s v="AG | Vitamin C Serum"/>
    <s v="Sponsored Products"/>
    <s v="auralis face serum"/>
    <x v="2"/>
    <x v="95"/>
    <s v="SKN-001"/>
    <x v="0"/>
    <n v="92"/>
    <n v="3"/>
    <n v="0.03260869565217391"/>
    <n v="7.5"/>
    <n v="22.5"/>
    <n v="0"/>
    <n v="0"/>
    <n v="0"/>
    <s v=""/>
    <n v="0"/>
    <n v="0"/>
    <n v="7.5"/>
    <s v="INR"/>
    <s v="India"/>
    <m/>
    <n v="3"/>
    <n v="-22.5"/>
    <s v="No Sales"/>
    <n v="599"/>
    <n v="216"/>
    <n v="144"/>
    <n v="0.3989983305509182"/>
  </r>
  <r>
    <d v="2026-09-18T00:00:00"/>
    <x v="7"/>
    <s v="Brand"/>
    <s v="Enabled"/>
    <s v="AG | Vitamin C Serum"/>
    <s v="Sponsored Products"/>
    <s v="auralis vitamin c serum"/>
    <x v="2"/>
    <x v="97"/>
    <s v="SKN-001"/>
    <x v="0"/>
    <n v="165"/>
    <n v="6"/>
    <n v="0.03636363636363636"/>
    <n v="9"/>
    <n v="54"/>
    <n v="599"/>
    <n v="1"/>
    <n v="1"/>
    <n v="0.09015025041736227"/>
    <n v="11.09259259259259"/>
    <n v="0.1666666666666667"/>
    <n v="9"/>
    <s v="INR"/>
    <s v="India"/>
    <m/>
    <n v="3"/>
    <n v="185"/>
    <s v="Profitable"/>
    <n v="599"/>
    <n v="216"/>
    <n v="144"/>
    <n v="0.3989983305509182"/>
  </r>
  <r>
    <d v="2026-09-18T00:00:00"/>
    <x v="7"/>
    <s v="Brand"/>
    <s v="Enabled"/>
    <s v="AG | Sunscreen Spf 50"/>
    <s v="Sponsored Products"/>
    <s v="auralis sunscreen spf 50"/>
    <x v="2"/>
    <x v="152"/>
    <s v="SKN-006"/>
    <x v="1"/>
    <n v="363"/>
    <n v="3"/>
    <n v="0.008264462809917356"/>
    <n v="4.149999999999999"/>
    <n v="12.45"/>
    <n v="0"/>
    <n v="0"/>
    <n v="0"/>
    <s v=""/>
    <n v="0"/>
    <n v="0"/>
    <n v="5.5"/>
    <s v="INR"/>
    <s v="India"/>
    <m/>
    <n v="3"/>
    <n v="-12.45"/>
    <s v="No Sales"/>
    <n v="449"/>
    <n v="162"/>
    <n v="130"/>
    <n v="0.3496659242761693"/>
  </r>
  <r>
    <d v="2026-09-18T00:00:00"/>
    <x v="7"/>
    <s v="Brand"/>
    <s v="Enabled"/>
    <s v="AG | Sunscreen Spf 50"/>
    <s v="Sponsored Products"/>
    <s v="auralis naturals sunscreen spf 50"/>
    <x v="2"/>
    <x v="153"/>
    <s v="SKN-006"/>
    <x v="2"/>
    <n v="241"/>
    <n v="3"/>
    <n v="0.01244813278008299"/>
    <n v="3.66"/>
    <n v="10.98"/>
    <n v="449"/>
    <n v="1"/>
    <n v="1"/>
    <n v="0.0244543429844098"/>
    <n v="40.89253187613843"/>
    <n v="0.3333333333333333"/>
    <n v="6"/>
    <s v="INR"/>
    <s v="India"/>
    <m/>
    <n v="3"/>
    <n v="146.02"/>
    <s v="Profitable"/>
    <n v="449"/>
    <n v="162"/>
    <n v="130"/>
    <n v="0.3496659242761693"/>
  </r>
  <r>
    <d v="2026-09-18T00:00:00"/>
    <x v="7"/>
    <s v="Brand"/>
    <s v="Enabled"/>
    <s v="AG | Kumkumadi Oil"/>
    <s v="Sponsored Products"/>
    <s v="auralis kumkumadi oil"/>
    <x v="2"/>
    <x v="340"/>
    <s v="SKN-024"/>
    <x v="2"/>
    <n v="608"/>
    <n v="5"/>
    <n v="0.008223684210526315"/>
    <n v="15.11"/>
    <n v="75.55"/>
    <n v="2598"/>
    <n v="1"/>
    <n v="2"/>
    <n v="0.02908006158583526"/>
    <n v="34.38782263401721"/>
    <n v="0.2"/>
    <n v="21.5"/>
    <s v="INR"/>
    <s v="India"/>
    <s v="listing updated"/>
    <n v="3"/>
    <s v=""/>
    <s v="Cost missing"/>
    <s v=""/>
    <s v=""/>
    <s v=""/>
    <s v=""/>
  </r>
  <r>
    <d v="2026-09-19T00:00:00"/>
    <x v="0"/>
    <s v="Face Care"/>
    <s v="Enabled"/>
    <s v="AG | Vitamin C Serum"/>
    <s v="Sponsored Products"/>
    <s v="complements"/>
    <x v="0"/>
    <x v="204"/>
    <s v="SKN-001"/>
    <x v="1"/>
    <n v="1064"/>
    <n v="8"/>
    <n v="0.007518796992481203"/>
    <n v="8.220000000000001"/>
    <n v="65.76000000000001"/>
    <n v="0"/>
    <n v="0"/>
    <n v="0"/>
    <s v=""/>
    <n v="0"/>
    <n v="0"/>
    <n v="13.5"/>
    <s v="INR"/>
    <s v="India"/>
    <m/>
    <n v="3"/>
    <n v="-65.76000000000001"/>
    <s v="No Sales"/>
    <n v="599"/>
    <n v="216"/>
    <n v="144"/>
    <n v="0.3989983305509182"/>
  </r>
  <r>
    <d v="2026-09-19T00:00:00"/>
    <x v="0"/>
    <s v="Face Care"/>
    <s v="Enabled"/>
    <s v="AG | Niacinamide Serum"/>
    <s v="Sponsored Products"/>
    <s v="close-match"/>
    <x v="0"/>
    <x v="113"/>
    <s v="SKN-002"/>
    <x v="2"/>
    <n v="1074"/>
    <n v="16"/>
    <n v="0.0148975791433892"/>
    <n v="9.06"/>
    <n v="144.96"/>
    <n v="0"/>
    <n v="0"/>
    <n v="0"/>
    <s v=""/>
    <n v="0"/>
    <n v="0"/>
    <n v="12.5"/>
    <s v="INR"/>
    <s v="India"/>
    <m/>
    <n v="3"/>
    <n v="-144.96"/>
    <s v="No Sales"/>
    <n v="549"/>
    <n v="192"/>
    <n v="139"/>
    <n v="0.3970856102003643"/>
  </r>
  <r>
    <d v="2026-09-19T00:00:00"/>
    <x v="0"/>
    <s v="Face Care"/>
    <s v="Enabled"/>
    <s v="AG | Niacinamide Serum"/>
    <s v="Sponsored Products"/>
    <s v="substitutes"/>
    <x v="0"/>
    <x v="156"/>
    <s v="SKN-002"/>
    <x v="2"/>
    <n v="555"/>
    <n v="4"/>
    <n v="0.007207207207207207"/>
    <n v="7.4"/>
    <n v="29.6"/>
    <n v="0"/>
    <n v="0"/>
    <n v="0"/>
    <s v=""/>
    <n v="0"/>
    <n v="0"/>
    <n v="13"/>
    <s v="INR"/>
    <s v="India"/>
    <m/>
    <n v="3"/>
    <n v="-29.6"/>
    <s v="No Sales"/>
    <n v="549"/>
    <n v="192"/>
    <n v="139"/>
    <n v="0.3970856102003643"/>
  </r>
  <r>
    <d v="2026-09-19T00:00:00"/>
    <x v="0"/>
    <s v="Face Care"/>
    <s v="Enabled"/>
    <s v="AG | Gel Moisturizer"/>
    <s v="Sponsored Products"/>
    <s v="close-match"/>
    <x v="0"/>
    <x v="6"/>
    <s v="SKN-005"/>
    <x v="1"/>
    <n v="6429"/>
    <n v="65"/>
    <n v="0.01011043708197231"/>
    <n v="9.66"/>
    <n v="627.9"/>
    <n v="1197"/>
    <n v="3"/>
    <n v="3"/>
    <n v="0.5245614035087719"/>
    <n v="1.906354515050167"/>
    <n v="0.04615384615384616"/>
    <n v="12"/>
    <s v="INR"/>
    <s v="India"/>
    <m/>
    <n v="3"/>
    <n v="-252.9"/>
    <s v="Losing"/>
    <n v="399"/>
    <n v="148"/>
    <n v="126"/>
    <n v="0.3132832080200501"/>
  </r>
  <r>
    <d v="2026-09-19T00:00:00"/>
    <x v="0"/>
    <s v="Face Care"/>
    <s v="Enabled"/>
    <s v="AG | Gel Moisturizer"/>
    <s v="Sponsored Products"/>
    <s v="loose-match"/>
    <x v="0"/>
    <x v="271"/>
    <s v="SKN-005"/>
    <x v="2"/>
    <n v="1591"/>
    <n v="8"/>
    <n v="0.00502828409805154"/>
    <n v="5.21"/>
    <n v="41.68"/>
    <n v="1197"/>
    <n v="2"/>
    <n v="3"/>
    <n v="0.0348203842940685"/>
    <n v="28.71880998080614"/>
    <n v="0.25"/>
    <n v="8"/>
    <s v="INR"/>
    <s v="India"/>
    <m/>
    <n v="3"/>
    <n v="333.32"/>
    <s v="Profitable"/>
    <n v="399"/>
    <n v="148"/>
    <n v="126"/>
    <n v="0.3132832080200501"/>
  </r>
  <r>
    <d v="2026-09-19T00:00:00"/>
    <x v="0"/>
    <s v="Face Care"/>
    <s v="Enabled"/>
    <s v="AG | Gel Moisturizer"/>
    <s v="Sponsored Products"/>
    <s v="loose-match"/>
    <x v="0"/>
    <x v="94"/>
    <s v="SKN-005"/>
    <x v="2"/>
    <n v="1037"/>
    <n v="7"/>
    <n v="0.006750241080038573"/>
    <n v="5.19"/>
    <n v="36.33"/>
    <n v="0"/>
    <n v="0"/>
    <n v="0"/>
    <s v=""/>
    <n v="0"/>
    <n v="0"/>
    <n v="8.5"/>
    <s v="INR"/>
    <s v="India"/>
    <m/>
    <n v="3"/>
    <n v="-36.33"/>
    <s v="No Sales"/>
    <n v="399"/>
    <n v="148"/>
    <n v="126"/>
    <n v="0.3132832080200501"/>
  </r>
  <r>
    <d v="2026-09-19T00:00:00"/>
    <x v="0"/>
    <s v="Face Care"/>
    <s v="Enabled"/>
    <s v="AG | Sunscreen Spf 50"/>
    <s v="Sponsored Products"/>
    <s v="loose-match"/>
    <x v="0"/>
    <x v="38"/>
    <s v="SKN-006"/>
    <x v="0"/>
    <n v="565"/>
    <n v="13"/>
    <n v="0.02300884955752212"/>
    <n v="11.55"/>
    <n v="150.15"/>
    <n v="0"/>
    <n v="0"/>
    <n v="0"/>
    <s v=""/>
    <n v="0"/>
    <n v="0"/>
    <n v="14"/>
    <s v="INR"/>
    <s v="India"/>
    <m/>
    <n v="3"/>
    <n v="-150.15"/>
    <s v="No Sales"/>
    <n v="449"/>
    <n v="162"/>
    <n v="130"/>
    <n v="0.3496659242761693"/>
  </r>
  <r>
    <d v="2026-09-19T00:00:00"/>
    <x v="0"/>
    <s v="Face Care"/>
    <s v="Enabled"/>
    <s v="AG | Face Wash"/>
    <s v="Sponsored Products"/>
    <s v="loose-match"/>
    <x v="0"/>
    <x v="296"/>
    <s v="SKN-008"/>
    <x v="0"/>
    <n v="322"/>
    <n v="3"/>
    <n v="0.009316770186335404"/>
    <n v="6.5"/>
    <n v="19.5"/>
    <n v="0"/>
    <n v="0"/>
    <n v="0"/>
    <s v=""/>
    <n v="0"/>
    <n v="0"/>
    <n v="6.5"/>
    <s v="INR"/>
    <s v="India"/>
    <m/>
    <n v="3"/>
    <n v="-19.5"/>
    <s v="No Sales"/>
    <n v="299"/>
    <n v="114"/>
    <n v="107"/>
    <n v="0.2608695652173913"/>
  </r>
  <r>
    <d v="2026-09-19T00:00:00"/>
    <x v="0"/>
    <s v="Face Care"/>
    <s v="Enabled"/>
    <s v="AG | Rose Water Toner"/>
    <s v="Sponsored Products"/>
    <s v="close-match"/>
    <x v="0"/>
    <x v="51"/>
    <s v="SKN-010"/>
    <x v="0"/>
    <n v="302"/>
    <n v="3"/>
    <n v="0.009933774834437087"/>
    <n v="5.69"/>
    <n v="17.07"/>
    <n v="249"/>
    <n v="1"/>
    <n v="1"/>
    <n v="0.06855421686746987"/>
    <n v="14.58699472759227"/>
    <n v="0.3333333333333333"/>
    <n v="6.5"/>
    <s v="INR"/>
    <s v="India"/>
    <m/>
    <n v="3"/>
    <n v="29.93"/>
    <s v="Profitable"/>
    <n v="249"/>
    <n v="100"/>
    <n v="102"/>
    <n v="0.1887550200803213"/>
  </r>
  <r>
    <d v="2026-09-19T00:00:00"/>
    <x v="0"/>
    <s v="Face Care"/>
    <s v="Enabled"/>
    <s v="AG | Rose Water Toner"/>
    <s v="Sponsored Products"/>
    <s v="loose-match"/>
    <x v="0"/>
    <x v="414"/>
    <s v="SKN-010"/>
    <x v="2"/>
    <n v="326"/>
    <n v="3"/>
    <n v="0.009202453987730062"/>
    <n v="3.56"/>
    <n v="10.68"/>
    <n v="0"/>
    <n v="0"/>
    <n v="0"/>
    <s v=""/>
    <n v="0"/>
    <n v="0"/>
    <n v="4.5"/>
    <s v="INR"/>
    <s v="India"/>
    <m/>
    <n v="3"/>
    <n v="-10.68"/>
    <s v="No Sales"/>
    <n v="249"/>
    <n v="100"/>
    <n v="102"/>
    <n v="0.1887550200803213"/>
  </r>
  <r>
    <d v="2026-09-19T00:00:00"/>
    <x v="1"/>
    <s v="Body &amp; Hair"/>
    <s v="Enabled"/>
    <s v="AG | Body Lotion"/>
    <s v="Sponsored Products"/>
    <s v="close-match"/>
    <x v="0"/>
    <x v="11"/>
    <s v="SKN-017"/>
    <x v="0"/>
    <n v="462"/>
    <n v="11"/>
    <n v="0.02380952380952381"/>
    <n v="10.4"/>
    <n v="114.4"/>
    <n v="898"/>
    <n v="1"/>
    <n v="2"/>
    <n v="0.1273942093541203"/>
    <n v="7.849650349650349"/>
    <n v="0.09090909090909091"/>
    <n v="12"/>
    <s v="INR"/>
    <s v="India"/>
    <m/>
    <n v="3"/>
    <n v="171.6"/>
    <s v="Profitable"/>
    <n v="449"/>
    <n v="166"/>
    <n v="140"/>
    <n v="0.3184855233853007"/>
  </r>
  <r>
    <d v="2026-09-19T00:00:00"/>
    <x v="1"/>
    <s v="Body &amp; Hair"/>
    <s v="Enabled"/>
    <s v="AG | Body Wash"/>
    <s v="Sponsored Products"/>
    <s v="close-match"/>
    <x v="0"/>
    <x v="16"/>
    <s v="SKN-018"/>
    <x v="2"/>
    <n v="608"/>
    <n v="5"/>
    <n v="0.008223684210526315"/>
    <n v="5.5"/>
    <n v="27.5"/>
    <n v="0"/>
    <n v="0"/>
    <n v="0"/>
    <s v=""/>
    <n v="0"/>
    <n v="0"/>
    <n v="7.5"/>
    <s v="INR"/>
    <s v="India"/>
    <m/>
    <n v="3"/>
    <n v="-27.5"/>
    <s v="No Sales"/>
    <n v="349"/>
    <n v="133"/>
    <n v="121"/>
    <n v="0.2722063037249284"/>
  </r>
  <r>
    <d v="2026-09-19T00:00:00"/>
    <x v="1"/>
    <s v="Body &amp; Hair"/>
    <s v="Enabled"/>
    <s v="AG | Body Wash"/>
    <s v="Sponsored Products"/>
    <s v="close-match"/>
    <x v="0"/>
    <x v="15"/>
    <s v="SKN-018"/>
    <x v="0"/>
    <n v="1417"/>
    <n v="15"/>
    <n v="0.01058574453069866"/>
    <n v="8.5"/>
    <n v="127.5"/>
    <n v="0"/>
    <n v="0"/>
    <n v="0"/>
    <s v=""/>
    <n v="0"/>
    <n v="0"/>
    <n v="8.5"/>
    <s v="INR"/>
    <s v="India"/>
    <m/>
    <n v="3"/>
    <n v="-127.5"/>
    <s v="No Sales"/>
    <n v="349"/>
    <n v="133"/>
    <n v="121"/>
    <n v="0.2722063037249284"/>
  </r>
  <r>
    <d v="2026-09-19T00:00:00"/>
    <x v="1"/>
    <s v="Body &amp; Hair"/>
    <s v="Enabled"/>
    <s v="AG | Body Wash"/>
    <s v="Sponsored Products"/>
    <s v="close-match"/>
    <x v="0"/>
    <x v="139"/>
    <s v="SKN-018"/>
    <x v="0"/>
    <n v="234"/>
    <n v="3"/>
    <n v="0.01282051282051282"/>
    <n v="5.890000000000001"/>
    <n v="17.67"/>
    <n v="0"/>
    <n v="0"/>
    <n v="0"/>
    <s v=""/>
    <n v="0"/>
    <n v="0"/>
    <n v="7"/>
    <s v="INR"/>
    <s v="India"/>
    <m/>
    <n v="3"/>
    <n v="-17.67"/>
    <s v="No Sales"/>
    <n v="349"/>
    <n v="133"/>
    <n v="121"/>
    <n v="0.2722063037249284"/>
  </r>
  <r>
    <d v="2026-09-19T00:00:00"/>
    <x v="1"/>
    <s v="Body &amp; Hair"/>
    <s v="Enabled"/>
    <s v="AG | Body Wash"/>
    <s v="Sponsored Products"/>
    <s v="complements"/>
    <x v="0"/>
    <x v="13"/>
    <s v="SKN-018"/>
    <x v="1"/>
    <n v="142"/>
    <n v="1"/>
    <n v="0.007042253521126761"/>
    <n v="5.14"/>
    <n v="5.14"/>
    <n v="0"/>
    <n v="0"/>
    <n v="0"/>
    <s v=""/>
    <n v="0"/>
    <n v="0"/>
    <n v="8"/>
    <s v="INR"/>
    <s v="India"/>
    <m/>
    <n v="3"/>
    <n v="-5.14"/>
    <s v="No Sales"/>
    <n v="349"/>
    <n v="133"/>
    <n v="121"/>
    <n v="0.2722063037249284"/>
  </r>
  <r>
    <d v="2026-09-19T00:00:00"/>
    <x v="1"/>
    <s v="Body &amp; Hair"/>
    <s v="Enabled"/>
    <s v="AG | Body Wash"/>
    <s v="Sponsored Products"/>
    <s v="close-match"/>
    <x v="0"/>
    <x v="140"/>
    <s v="SKN-018"/>
    <x v="2"/>
    <n v="601"/>
    <n v="3"/>
    <n v="0.004991680532445923"/>
    <n v="6.329999999999999"/>
    <n v="18.99"/>
    <n v="0"/>
    <n v="0"/>
    <n v="0"/>
    <s v=""/>
    <n v="0"/>
    <n v="0"/>
    <n v="10.5"/>
    <s v="INR"/>
    <s v="India"/>
    <m/>
    <n v="3"/>
    <n v="-18.99"/>
    <s v="No Sales"/>
    <n v="349"/>
    <n v="133"/>
    <n v="121"/>
    <n v="0.2722063037249284"/>
  </r>
  <r>
    <d v="2026-09-19T00:00:00"/>
    <x v="1"/>
    <s v="Body &amp; Hair"/>
    <s v="Enabled"/>
    <s v="AG | Onion Hair Oil"/>
    <s v="Sponsored Products"/>
    <s v="loose-match"/>
    <x v="0"/>
    <x v="423"/>
    <s v="SKN-021"/>
    <x v="1"/>
    <n v="189"/>
    <n v="1"/>
    <n v="0.005291005291005291"/>
    <n v="6.67"/>
    <n v="6.67"/>
    <n v="0"/>
    <n v="0"/>
    <n v="0"/>
    <s v=""/>
    <n v="0"/>
    <n v="0"/>
    <n v="10.5"/>
    <s v="INR"/>
    <s v="India"/>
    <m/>
    <n v="3"/>
    <n v="-6.67"/>
    <s v="No Sales"/>
    <n v="399"/>
    <n v="148"/>
    <n v="126"/>
    <n v="0.3132832080200501"/>
  </r>
  <r>
    <d v="2026-09-19T00:00:00"/>
    <x v="1"/>
    <s v="Body &amp; Hair"/>
    <s v="Enabled"/>
    <s v="AG | Onion Hair Oil"/>
    <s v="Sponsored Products"/>
    <s v="loose-match"/>
    <x v="0"/>
    <x v="494"/>
    <s v="SKN-021"/>
    <x v="0"/>
    <n v="178"/>
    <n v="1"/>
    <n v="0.005617977528089887"/>
    <n v="10.25"/>
    <n v="10.25"/>
    <n v="0"/>
    <n v="0"/>
    <n v="0"/>
    <s v=""/>
    <n v="0"/>
    <n v="0"/>
    <n v="11"/>
    <s v="INR"/>
    <s v="India"/>
    <m/>
    <n v="3"/>
    <n v="-10.25"/>
    <s v="No Sales"/>
    <n v="399"/>
    <n v="148"/>
    <n v="126"/>
    <n v="0.3132832080200501"/>
  </r>
  <r>
    <d v="2026-09-19T00:00:00"/>
    <x v="1"/>
    <s v="Body &amp; Hair"/>
    <s v="Enabled"/>
    <s v="AG | Anti Dandruff Shampoo"/>
    <s v="Sponsored Products"/>
    <s v="close-match"/>
    <x v="0"/>
    <x v="260"/>
    <s v="SKN-022"/>
    <x v="0"/>
    <n v="158"/>
    <n v="2"/>
    <n v="0.01265822784810127"/>
    <n v="10.5"/>
    <n v="21"/>
    <n v="0"/>
    <n v="0"/>
    <n v="0"/>
    <s v=""/>
    <n v="0"/>
    <n v="0"/>
    <n v="10.5"/>
    <s v="INR"/>
    <s v="India"/>
    <m/>
    <n v="3"/>
    <n v="-21"/>
    <s v="No Sales"/>
    <n v="429"/>
    <n v="159"/>
    <n v="139"/>
    <n v="0.3053613053613053"/>
  </r>
  <r>
    <d v="2026-09-19T00:00:00"/>
    <x v="1"/>
    <s v="Body &amp; Hair"/>
    <s v="Enabled"/>
    <s v="AG | Anti Dandruff Shampoo"/>
    <s v="Sponsored Products"/>
    <s v="loose-match"/>
    <x v="0"/>
    <x v="186"/>
    <s v="SKN-022"/>
    <x v="1"/>
    <n v="461"/>
    <n v="7"/>
    <n v="0.01518438177874186"/>
    <n v="6.68"/>
    <n v="46.76"/>
    <n v="0"/>
    <n v="0"/>
    <n v="0"/>
    <s v=""/>
    <n v="0"/>
    <n v="0"/>
    <n v="10"/>
    <s v="INR"/>
    <s v="India"/>
    <m/>
    <n v="3"/>
    <n v="-46.76"/>
    <s v="No Sales"/>
    <n v="429"/>
    <n v="159"/>
    <n v="139"/>
    <n v="0.3053613053613053"/>
  </r>
  <r>
    <d v="2026-09-19T00:00:00"/>
    <x v="1"/>
    <s v="Body &amp; Hair"/>
    <s v="Enabled"/>
    <s v="AG | Anti Dandruff Shampoo"/>
    <s v="Sponsored Products"/>
    <s v="loose-match"/>
    <x v="0"/>
    <x v="22"/>
    <s v="SKN-022"/>
    <x v="0"/>
    <n v="607"/>
    <n v="9"/>
    <n v="0.01482701812191104"/>
    <n v="7.25"/>
    <n v="65.25"/>
    <n v="429"/>
    <n v="1"/>
    <n v="1"/>
    <n v="0.1520979020979021"/>
    <n v="6.574712643678161"/>
    <n v="0.1111111111111111"/>
    <n v="9"/>
    <s v="INR"/>
    <s v="India"/>
    <m/>
    <n v="3"/>
    <n v="65.75"/>
    <s v="Profitable"/>
    <n v="429"/>
    <n v="159"/>
    <n v="139"/>
    <n v="0.3053613053613053"/>
  </r>
  <r>
    <d v="2026-09-19T00:00:00"/>
    <x v="1"/>
    <s v="Body &amp; Hair"/>
    <s v="Enabled"/>
    <s v="AG | Anti Dandruff Shampoo"/>
    <s v="Sponsored Products"/>
    <s v="close-match"/>
    <x v="0"/>
    <x v="184"/>
    <s v="SKN-022"/>
    <x v="2"/>
    <n v="3623"/>
    <n v="18"/>
    <n v="0.004968258349434171"/>
    <n v="5.36"/>
    <n v="96.48"/>
    <n v="0"/>
    <n v="0"/>
    <n v="0"/>
    <s v=""/>
    <n v="0"/>
    <n v="0"/>
    <n v="8"/>
    <s v="INR"/>
    <s v="India"/>
    <m/>
    <n v="3"/>
    <n v="-96.48"/>
    <s v="No Sales"/>
    <n v="429"/>
    <n v="159"/>
    <n v="139"/>
    <n v="0.3053613053613053"/>
  </r>
  <r>
    <d v="2026-09-19T00:00:00"/>
    <x v="1"/>
    <s v="Body &amp; Hair"/>
    <s v="Enabled"/>
    <s v="AG | Anti Dandruff Shampoo"/>
    <s v="Sponsored Products"/>
    <s v="loose-match"/>
    <x v="0"/>
    <x v="328"/>
    <s v="SKN-022"/>
    <x v="0"/>
    <n v="83"/>
    <n v="0"/>
    <n v="0"/>
    <s v=""/>
    <n v="0"/>
    <n v="0"/>
    <n v="0"/>
    <n v="0"/>
    <s v=""/>
    <s v=""/>
    <s v=""/>
    <n v="11"/>
    <s v="INR"/>
    <s v="India"/>
    <m/>
    <n v="3"/>
    <n v="0"/>
    <s v="No Spend"/>
    <n v="429"/>
    <n v="159"/>
    <n v="139"/>
    <n v="0.3053613053613053"/>
  </r>
  <r>
    <d v="2026-09-19T00:00:00"/>
    <x v="3"/>
    <s v="Face Care"/>
    <s v="Enabled"/>
    <s v="AG | Vitamin C Serum"/>
    <s v="Sponsored Products"/>
    <s v="vit c face serum for sensitive skin"/>
    <x v="2"/>
    <x v="170"/>
    <s v="SKN-001"/>
    <x v="2"/>
    <n v="676"/>
    <n v="2"/>
    <n v="0.002958579881656805"/>
    <n v="15.98"/>
    <n v="31.96"/>
    <n v="0"/>
    <n v="0"/>
    <n v="0"/>
    <s v=""/>
    <n v="0"/>
    <n v="0"/>
    <n v="20"/>
    <s v="INR"/>
    <s v="India"/>
    <m/>
    <n v="3"/>
    <n v="-31.96"/>
    <s v="No Sales"/>
    <n v="599"/>
    <n v="216"/>
    <n v="144"/>
    <n v="0.3989983305509182"/>
  </r>
  <r>
    <d v="2026-09-19T00:00:00"/>
    <x v="3"/>
    <s v="Face Care"/>
    <s v="Enabled"/>
    <s v="AG | Vitamin C Serum"/>
    <s v="Sponsored Products"/>
    <s v="vit c face serum"/>
    <x v="2"/>
    <x v="24"/>
    <s v="SKN-001"/>
    <x v="2"/>
    <n v="1945"/>
    <n v="26"/>
    <n v="0.01336760925449871"/>
    <n v="11.33"/>
    <n v="294.58"/>
    <n v="0"/>
    <n v="0"/>
    <n v="0"/>
    <s v=""/>
    <n v="0"/>
    <n v="0"/>
    <n v="14"/>
    <s v="INR"/>
    <s v="India"/>
    <m/>
    <n v="3"/>
    <n v="-294.58"/>
    <s v="No Sales"/>
    <n v="599"/>
    <n v="216"/>
    <n v="144"/>
    <n v="0.3989983305509182"/>
  </r>
  <r>
    <d v="2026-09-19T00:00:00"/>
    <x v="3"/>
    <s v="Face Care"/>
    <s v="Enabled"/>
    <s v="AG | Niacinamide Serum"/>
    <s v="Sponsored Products"/>
    <s v="niacinamide 10% serum"/>
    <x v="2"/>
    <x v="3"/>
    <s v="SKN-002"/>
    <x v="1"/>
    <n v="562"/>
    <n v="2"/>
    <n v="0.003558718861209964"/>
    <n v="9.6"/>
    <n v="19.2"/>
    <n v="0"/>
    <n v="0"/>
    <n v="0"/>
    <s v=""/>
    <n v="0"/>
    <n v="0"/>
    <n v="15"/>
    <s v="INR"/>
    <s v="India"/>
    <m/>
    <n v="3"/>
    <n v="-19.2"/>
    <s v="No Sales"/>
    <n v="549"/>
    <n v="192"/>
    <n v="139"/>
    <n v="0.3970856102003643"/>
  </r>
  <r>
    <d v="2026-09-19T00:00:00"/>
    <x v="3"/>
    <s v="Face Care"/>
    <s v="Enabled"/>
    <s v="AG | Niacinamide Serum"/>
    <s v="Sponsored Products"/>
    <s v="niacinamide serum"/>
    <x v="2"/>
    <x v="27"/>
    <s v="SKN-002"/>
    <x v="0"/>
    <n v="1477"/>
    <n v="32"/>
    <n v="0.02166553825321598"/>
    <n v="15"/>
    <n v="480"/>
    <n v="0"/>
    <n v="0"/>
    <n v="0"/>
    <s v=""/>
    <n v="0"/>
    <n v="0"/>
    <n v="15"/>
    <s v="INR"/>
    <s v="India"/>
    <m/>
    <n v="3"/>
    <n v="-480"/>
    <s v="No Sales"/>
    <n v="549"/>
    <n v="192"/>
    <n v="139"/>
    <n v="0.3970856102003643"/>
  </r>
  <r>
    <d v="2026-09-19T00:00:00"/>
    <x v="3"/>
    <s v="Face Care"/>
    <s v="Enabled"/>
    <s v="AG | Niacinamide Serum"/>
    <s v="Sponsored Products"/>
    <s v="niacinamide serum with vitamin e"/>
    <x v="2"/>
    <x v="1"/>
    <s v="SKN-002"/>
    <x v="0"/>
    <n v="407"/>
    <n v="6"/>
    <n v="0.01474201474201474"/>
    <n v="15.5"/>
    <n v="93"/>
    <n v="0"/>
    <n v="0"/>
    <n v="0"/>
    <s v=""/>
    <n v="0"/>
    <n v="0"/>
    <n v="15.5"/>
    <s v="INR"/>
    <s v="India"/>
    <m/>
    <n v="3"/>
    <n v="-93"/>
    <s v="No Sales"/>
    <n v="549"/>
    <n v="192"/>
    <n v="139"/>
    <n v="0.3970856102003643"/>
  </r>
  <r>
    <d v="2026-09-19T00:00:00"/>
    <x v="3"/>
    <s v="Face Care"/>
    <s v="Enabled"/>
    <s v="AG | Niacinamide Serum"/>
    <s v="Sponsored Products"/>
    <s v="niacinamide 10% serum for face"/>
    <x v="2"/>
    <x v="164"/>
    <s v="SKN-002"/>
    <x v="2"/>
    <n v="1111"/>
    <n v="2"/>
    <n v="0.0018001800180018"/>
    <n v="7.88"/>
    <n v="15.76"/>
    <n v="549"/>
    <n v="1"/>
    <n v="1"/>
    <n v="0.02870673952641166"/>
    <n v="34.83502538071066"/>
    <n v="0.5"/>
    <n v="13.5"/>
    <s v="INR"/>
    <s v="India"/>
    <m/>
    <n v="3"/>
    <n v="202.24"/>
    <s v="Profitable"/>
    <n v="549"/>
    <n v="192"/>
    <n v="139"/>
    <n v="0.3970856102003643"/>
  </r>
  <r>
    <d v="2026-09-19T00:00:00"/>
    <x v="3"/>
    <s v="Face Care"/>
    <s v="Enabled"/>
    <s v="AG | Hyaluronic Acid Serum"/>
    <s v="Sponsored Products"/>
    <s v="hyaluronic serum for women"/>
    <x v="2"/>
    <x v="110"/>
    <s v="SKN-003"/>
    <x v="1"/>
    <n v="376"/>
    <n v="8"/>
    <n v="0.02127659574468085"/>
    <n v="14.45"/>
    <n v="115.6"/>
    <n v="0"/>
    <n v="0"/>
    <n v="0"/>
    <s v=""/>
    <n v="0"/>
    <n v="0"/>
    <n v="20.5"/>
    <s v="INR"/>
    <s v="India"/>
    <m/>
    <n v="3"/>
    <n v="-115.6"/>
    <s v="No Sales"/>
    <n v="649"/>
    <n v="234"/>
    <n v="148"/>
    <n v="0.4114021571648691"/>
  </r>
  <r>
    <d v="2026-09-19T00:00:00"/>
    <x v="3"/>
    <s v="Face Care"/>
    <s v="Enabled"/>
    <s v="AG | Hyaluronic Acid Serum"/>
    <s v="Sponsored Products"/>
    <s v="hyaluronic serum for sensitive skin"/>
    <x v="2"/>
    <x v="111"/>
    <s v="SKN-003"/>
    <x v="1"/>
    <n v="973"/>
    <n v="6"/>
    <n v="0.006166495375128468"/>
    <n v="16.64"/>
    <n v="99.84"/>
    <n v="0"/>
    <n v="0"/>
    <n v="0"/>
    <s v=""/>
    <n v="0"/>
    <n v="0"/>
    <n v="21.5"/>
    <s v="INR"/>
    <s v="India"/>
    <m/>
    <n v="3"/>
    <n v="-99.84"/>
    <s v="No Sales"/>
    <n v="649"/>
    <n v="234"/>
    <n v="148"/>
    <n v="0.4114021571648691"/>
  </r>
  <r>
    <d v="2026-09-19T00:00:00"/>
    <x v="3"/>
    <s v="Face Care"/>
    <s v="Enabled"/>
    <s v="AG | Retinol Night Cream"/>
    <s v="Sponsored Products"/>
    <s v="night cream for face"/>
    <x v="2"/>
    <x v="30"/>
    <s v="SKN-004"/>
    <x v="2"/>
    <n v="1458"/>
    <n v="6"/>
    <n v="0.00411522633744856"/>
    <n v="19.09"/>
    <n v="114.54"/>
    <n v="0"/>
    <n v="0"/>
    <n v="0"/>
    <s v=""/>
    <n v="0"/>
    <n v="0"/>
    <n v="23.5"/>
    <s v="INR"/>
    <s v="India"/>
    <m/>
    <n v="3"/>
    <n v="-114.54"/>
    <s v="No Sales"/>
    <n v="799"/>
    <n v="272"/>
    <n v="162"/>
    <n v="0.4568210262828536"/>
  </r>
  <r>
    <d v="2026-09-19T00:00:00"/>
    <x v="3"/>
    <s v="Face Care"/>
    <s v="Enabled"/>
    <s v="AG | Retinol Night Cream"/>
    <s v="Sponsored Products"/>
    <s v="night cream for face for dry skin"/>
    <x v="2"/>
    <x v="168"/>
    <s v="SKN-004"/>
    <x v="0"/>
    <n v="256"/>
    <n v="5"/>
    <n v="0.01953125"/>
    <n v="22.71"/>
    <n v="113.55"/>
    <n v="0"/>
    <n v="0"/>
    <n v="0"/>
    <s v=""/>
    <n v="0"/>
    <n v="0"/>
    <n v="23.5"/>
    <s v="INR"/>
    <s v="India"/>
    <m/>
    <n v="3"/>
    <n v="-113.55"/>
    <s v="No Sales"/>
    <n v="799"/>
    <n v="272"/>
    <n v="162"/>
    <n v="0.4568210262828536"/>
  </r>
  <r>
    <d v="2026-09-19T00:00:00"/>
    <x v="4"/>
    <s v="Face Care"/>
    <s v="Enabled"/>
    <s v="AG | Vitamin C Serum"/>
    <s v="Sponsored Products"/>
    <s v="vit c face serum"/>
    <x v="1"/>
    <x v="222"/>
    <s v="SKN-001"/>
    <x v="1"/>
    <n v="377"/>
    <n v="2"/>
    <n v="0.005305039787798408"/>
    <n v="8.140000000000001"/>
    <n v="16.28"/>
    <n v="599"/>
    <n v="1"/>
    <n v="1"/>
    <n v="0.02717863105175292"/>
    <n v="36.79361179361179"/>
    <n v="0.5"/>
    <n v="13"/>
    <s v="INR"/>
    <s v="India"/>
    <m/>
    <n v="3"/>
    <n v="222.72"/>
    <s v="Profitable"/>
    <n v="599"/>
    <n v="216"/>
    <n v="144"/>
    <n v="0.3989983305509182"/>
  </r>
  <r>
    <d v="2026-09-19T00:00:00"/>
    <x v="4"/>
    <s v="Face Care"/>
    <s v="Enabled"/>
    <s v="AG | Niacinamide Serum"/>
    <s v="Sponsored Products"/>
    <s v="niacinamide 10% serum"/>
    <x v="1"/>
    <x v="3"/>
    <s v="SKN-002"/>
    <x v="0"/>
    <n v="521"/>
    <n v="6"/>
    <n v="0.01151631477927063"/>
    <n v="11"/>
    <n v="66"/>
    <n v="0"/>
    <n v="0"/>
    <n v="0"/>
    <s v=""/>
    <n v="0"/>
    <n v="0"/>
    <n v="11"/>
    <s v="INR"/>
    <s v="India"/>
    <m/>
    <n v="3"/>
    <n v="-66"/>
    <s v="No Sales"/>
    <n v="549"/>
    <n v="192"/>
    <n v="139"/>
    <n v="0.3970856102003643"/>
  </r>
  <r>
    <d v="2026-09-19T00:00:00"/>
    <x v="4"/>
    <s v="Face Care"/>
    <s v="Enabled"/>
    <s v="AG | Niacinamide Serum"/>
    <s v="Sponsored Products"/>
    <s v="niacinamide 10% serum"/>
    <x v="1"/>
    <x v="489"/>
    <s v="SKN-002"/>
    <x v="0"/>
    <n v="198"/>
    <n v="1"/>
    <n v="0.005050505050505051"/>
    <n v="11.59"/>
    <n v="11.59"/>
    <n v="0"/>
    <n v="0"/>
    <n v="0"/>
    <s v=""/>
    <n v="0"/>
    <n v="0"/>
    <n v="12.5"/>
    <s v="INR"/>
    <s v="India"/>
    <m/>
    <n v="3"/>
    <n v="-11.59"/>
    <s v="No Sales"/>
    <n v="549"/>
    <n v="192"/>
    <n v="139"/>
    <n v="0.3970856102003643"/>
  </r>
  <r>
    <d v="2026-09-19T00:00:00"/>
    <x v="4"/>
    <s v="Face Care"/>
    <s v="Enabled"/>
    <s v="AG | Niacinamide Serum"/>
    <s v="Sponsored Products"/>
    <s v="niacinamide serum"/>
    <x v="1"/>
    <x v="27"/>
    <s v="SKN-002"/>
    <x v="2"/>
    <n v="2357"/>
    <n v="13"/>
    <n v="0.005515485787017395"/>
    <n v="13.43"/>
    <n v="174.59"/>
    <n v="0"/>
    <n v="0"/>
    <n v="0"/>
    <s v=""/>
    <n v="0"/>
    <n v="0"/>
    <n v="16.5"/>
    <s v="INR"/>
    <s v="India"/>
    <m/>
    <n v="3"/>
    <n v="-174.59"/>
    <s v="No Sales"/>
    <n v="549"/>
    <n v="192"/>
    <n v="139"/>
    <n v="0.3970856102003643"/>
  </r>
  <r>
    <d v="2026-09-19T00:00:00"/>
    <x v="5"/>
    <s v="Face Care"/>
    <s v="Enabled"/>
    <s v="AG | Sunscreen Spf 50"/>
    <s v="Sponsored Products"/>
    <s v="sunscreen spf 50"/>
    <x v="3"/>
    <x v="386"/>
    <s v="SKN-006"/>
    <x v="0"/>
    <n v="180"/>
    <n v="3"/>
    <n v="0.01666666666666667"/>
    <n v="8.43"/>
    <n v="25.29"/>
    <n v="0"/>
    <n v="0"/>
    <n v="0"/>
    <s v=""/>
    <n v="0"/>
    <n v="0"/>
    <n v="10"/>
    <s v="INR"/>
    <s v="India"/>
    <m/>
    <n v="3"/>
    <n v="-25.29"/>
    <s v="No Sales"/>
    <n v="449"/>
    <n v="162"/>
    <n v="130"/>
    <n v="0.3496659242761693"/>
  </r>
  <r>
    <d v="2026-09-19T00:00:00"/>
    <x v="5"/>
    <s v="Face Care"/>
    <s v="Enabled"/>
    <s v="AG | Tinted Sunscreen"/>
    <s v="Sponsored Products"/>
    <s v="tinted sunscreen spf 40"/>
    <x v="3"/>
    <x v="455"/>
    <s v="SKN-007"/>
    <x v="2"/>
    <n v="718"/>
    <n v="5"/>
    <n v="0.006963788300835654"/>
    <n v="8.67"/>
    <n v="43.35"/>
    <n v="0"/>
    <n v="0"/>
    <n v="0"/>
    <s v=""/>
    <n v="0"/>
    <n v="0"/>
    <n v="15.5"/>
    <s v="INR"/>
    <s v="India"/>
    <m/>
    <n v="3"/>
    <n v="-43.35"/>
    <s v="No Sales"/>
    <n v="549"/>
    <n v="203"/>
    <n v="139"/>
    <n v="0.3770491803278688"/>
  </r>
  <r>
    <d v="2026-09-19T00:00:00"/>
    <x v="5"/>
    <s v="Face Care"/>
    <s v="Enabled"/>
    <s v="AG | Tinted Sunscreen"/>
    <s v="Sponsored Products"/>
    <s v="tinted sunscreen spf 40"/>
    <x v="3"/>
    <x v="454"/>
    <s v="SKN-007"/>
    <x v="0"/>
    <n v="662"/>
    <n v="4"/>
    <n v="0.006042296072507553"/>
    <n v="12.68"/>
    <n v="50.72"/>
    <n v="0"/>
    <n v="0"/>
    <n v="0"/>
    <s v=""/>
    <n v="0"/>
    <n v="0"/>
    <n v="13"/>
    <s v="INR"/>
    <s v="India"/>
    <m/>
    <n v="3"/>
    <n v="-50.72"/>
    <s v="No Sales"/>
    <n v="549"/>
    <n v="203"/>
    <n v="139"/>
    <n v="0.3770491803278688"/>
  </r>
  <r>
    <d v="2026-09-19T00:00:00"/>
    <x v="6"/>
    <s v="Face Care"/>
    <s v="Enabled"/>
    <s v="AG | Gel Moisturizer"/>
    <s v="Sponsored Products"/>
    <s v="gel moisturizer"/>
    <x v="1"/>
    <x v="5"/>
    <s v="SKN-005"/>
    <x v="2"/>
    <n v="685"/>
    <n v="6"/>
    <n v="0.008759124087591242"/>
    <n v="8.459999999999999"/>
    <n v="50.76"/>
    <n v="0"/>
    <n v="0"/>
    <n v="0"/>
    <s v=""/>
    <n v="0"/>
    <n v="0"/>
    <n v="11.5"/>
    <s v="INR"/>
    <s v="India"/>
    <s v="listing updated"/>
    <n v="3"/>
    <n v="-50.76"/>
    <s v="No Sales"/>
    <n v="399"/>
    <n v="148"/>
    <n v="126"/>
    <n v="0.3132832080200501"/>
  </r>
  <r>
    <d v="2026-09-19T00:00:00"/>
    <x v="6"/>
    <s v="Face Care"/>
    <s v="Enabled"/>
    <s v="AG | Gel Moisturizer"/>
    <s v="Sponsored Products"/>
    <s v="oil free moisturizer"/>
    <x v="1"/>
    <x v="271"/>
    <s v="SKN-005"/>
    <x v="0"/>
    <n v="1118"/>
    <n v="13"/>
    <n v="0.01162790697674419"/>
    <n v="9.08"/>
    <n v="118.04"/>
    <n v="399"/>
    <n v="1"/>
    <n v="1"/>
    <n v="0.2958395989974937"/>
    <n v="3.380210098271772"/>
    <n v="0.07692307692307693"/>
    <n v="11"/>
    <s v="INR"/>
    <s v="India"/>
    <m/>
    <n v="3"/>
    <n v="6.959999999999994"/>
    <s v="Profitable"/>
    <n v="399"/>
    <n v="148"/>
    <n v="126"/>
    <n v="0.3132832080200501"/>
  </r>
  <r>
    <d v="2026-09-19T00:00:00"/>
    <x v="6"/>
    <s v="Face Care"/>
    <s v="Enabled"/>
    <s v="AG | Gel Moisturizer"/>
    <s v="Sponsored Products"/>
    <s v="gel moisturizer"/>
    <x v="1"/>
    <x v="6"/>
    <s v="SKN-005"/>
    <x v="1"/>
    <n v="2735"/>
    <n v="21"/>
    <n v="0.007678244972577696"/>
    <n v="7.660000000000001"/>
    <n v="160.86"/>
    <n v="399"/>
    <n v="1"/>
    <n v="1"/>
    <n v="0.4031578947368422"/>
    <n v="2.48041775456919"/>
    <n v="0.04761904761904762"/>
    <n v="10"/>
    <s v="INR"/>
    <s v="India"/>
    <m/>
    <n v="3"/>
    <n v="-35.86000000000001"/>
    <s v="Losing"/>
    <n v="399"/>
    <n v="148"/>
    <n v="126"/>
    <n v="0.3132832080200501"/>
  </r>
  <r>
    <d v="2026-09-19T00:00:00"/>
    <x v="6"/>
    <s v="Face Care"/>
    <s v="Enabled"/>
    <s v="AG | Gel Moisturizer"/>
    <s v="Sponsored Products"/>
    <s v="oil free moisturizer"/>
    <x v="1"/>
    <x v="432"/>
    <s v="SKN-005"/>
    <x v="0"/>
    <n v="225"/>
    <n v="0"/>
    <n v="0"/>
    <s v=""/>
    <n v="0"/>
    <n v="0"/>
    <n v="0"/>
    <n v="0"/>
    <s v=""/>
    <s v=""/>
    <s v=""/>
    <n v="8"/>
    <s v="INR"/>
    <s v="India"/>
    <m/>
    <n v="3"/>
    <n v="0"/>
    <s v="No Spend"/>
    <n v="399"/>
    <n v="148"/>
    <n v="126"/>
    <n v="0.3132832080200501"/>
  </r>
  <r>
    <d v="2026-09-19T00:00:00"/>
    <x v="6"/>
    <s v="Face Care"/>
    <s v="Enabled"/>
    <s v="AG | Face Wash"/>
    <s v="Sponsored Products"/>
    <s v="face wash"/>
    <x v="1"/>
    <x v="160"/>
    <s v="SKN-008"/>
    <x v="2"/>
    <n v="467"/>
    <n v="1"/>
    <n v="0.002141327623126338"/>
    <n v="5.54"/>
    <n v="5.54"/>
    <n v="0"/>
    <n v="0"/>
    <n v="0"/>
    <s v=""/>
    <n v="0"/>
    <n v="0"/>
    <n v="8"/>
    <s v="INR"/>
    <s v="India"/>
    <m/>
    <n v="3"/>
    <n v="-5.54"/>
    <s v="No Sales"/>
    <n v="299"/>
    <n v="114"/>
    <n v="107"/>
    <n v="0.2608695652173913"/>
  </r>
  <r>
    <d v="2026-09-19T00:00:00"/>
    <x v="6"/>
    <s v="Face Care"/>
    <s v="Enabled"/>
    <s v="AG | Face Wash"/>
    <s v="Sponsored Products"/>
    <s v="foaming face wash"/>
    <x v="1"/>
    <x v="315"/>
    <s v="SKN-008"/>
    <x v="2"/>
    <n v="469"/>
    <n v="1"/>
    <n v="0.002132196162046908"/>
    <n v="3.89"/>
    <n v="3.89"/>
    <n v="0"/>
    <n v="0"/>
    <n v="0"/>
    <s v=""/>
    <n v="0"/>
    <n v="0"/>
    <n v="5.5"/>
    <s v="INR"/>
    <s v="India"/>
    <m/>
    <n v="3"/>
    <n v="-3.89"/>
    <s v="No Sales"/>
    <n v="299"/>
    <n v="114"/>
    <n v="107"/>
    <n v="0.2608695652173913"/>
  </r>
  <r>
    <d v="2026-09-19T00:00:00"/>
    <x v="6"/>
    <s v="Face Care"/>
    <s v="Enabled"/>
    <s v="AG | Face Wash"/>
    <s v="Sponsored Products"/>
    <s v="foaming face wash"/>
    <x v="1"/>
    <x v="119"/>
    <s v="SKN-008"/>
    <x v="0"/>
    <n v="779"/>
    <n v="12"/>
    <n v="0.01540436456996149"/>
    <n v="9"/>
    <n v="108"/>
    <n v="0"/>
    <n v="0"/>
    <n v="0"/>
    <s v=""/>
    <n v="0"/>
    <n v="0"/>
    <n v="9"/>
    <s v="INR"/>
    <s v="India"/>
    <m/>
    <n v="3"/>
    <n v="-108"/>
    <s v="No Sales"/>
    <n v="299"/>
    <n v="114"/>
    <n v="107"/>
    <n v="0.2608695652173913"/>
  </r>
  <r>
    <d v="2026-09-19T00:00:00"/>
    <x v="6"/>
    <s v="Face Care"/>
    <s v="Enabled"/>
    <s v="AG | Face Wash"/>
    <s v="Sponsored Products"/>
    <s v="face wash"/>
    <x v="1"/>
    <x v="204"/>
    <s v="SKN-008"/>
    <x v="2"/>
    <n v="371"/>
    <n v="1"/>
    <n v="0.002695417789757413"/>
    <n v="6.64"/>
    <n v="6.64"/>
    <n v="0"/>
    <n v="0"/>
    <n v="0"/>
    <s v=""/>
    <n v="0"/>
    <n v="0"/>
    <n v="8"/>
    <s v="INR"/>
    <s v="India"/>
    <m/>
    <n v="3"/>
    <n v="-6.64"/>
    <s v="No Sales"/>
    <n v="299"/>
    <n v="114"/>
    <n v="107"/>
    <n v="0.2608695652173913"/>
  </r>
  <r>
    <d v="2026-09-19T00:00:00"/>
    <x v="6"/>
    <s v="Face Care"/>
    <s v="Enabled"/>
    <s v="AG | Face Wash"/>
    <s v="Sponsored Products"/>
    <s v="foaming face wash"/>
    <x v="1"/>
    <x v="234"/>
    <s v="SKN-008"/>
    <x v="1"/>
    <n v="272"/>
    <n v="3"/>
    <n v="0.01102941176470588"/>
    <n v="6.79"/>
    <n v="20.37"/>
    <n v="0"/>
    <n v="0"/>
    <n v="0"/>
    <s v=""/>
    <n v="0"/>
    <n v="0"/>
    <n v="8.5"/>
    <s v="INR"/>
    <s v="India"/>
    <m/>
    <n v="3"/>
    <n v="-20.37"/>
    <s v="No Sales"/>
    <n v="299"/>
    <n v="114"/>
    <n v="107"/>
    <n v="0.2608695652173913"/>
  </r>
  <r>
    <d v="2026-09-19T00:00:00"/>
    <x v="6"/>
    <s v="Face Care"/>
    <s v="Enabled"/>
    <s v="AG | Face Wash"/>
    <s v="Sponsored Products"/>
    <s v="foaming face wash"/>
    <x v="1"/>
    <x v="457"/>
    <s v="SKN-008"/>
    <x v="0"/>
    <n v="130"/>
    <n v="3"/>
    <n v="0.02307692307692308"/>
    <n v="7.09"/>
    <n v="21.27"/>
    <n v="0"/>
    <n v="0"/>
    <n v="0"/>
    <s v=""/>
    <n v="0"/>
    <n v="0"/>
    <n v="7.5"/>
    <s v="INR"/>
    <s v="India"/>
    <m/>
    <n v="3"/>
    <n v="-21.27"/>
    <s v="No Sales"/>
    <n v="299"/>
    <n v="114"/>
    <n v="107"/>
    <n v="0.2608695652173913"/>
  </r>
  <r>
    <d v="2026-09-19T00:00:00"/>
    <x v="6"/>
    <s v="Face Care"/>
    <s v="Enabled"/>
    <s v="AG | Salicylic Acid Face Wash"/>
    <s v="Sponsored Products"/>
    <s v="acne face wash"/>
    <x v="1"/>
    <x v="46"/>
    <s v="SKN-009"/>
    <x v="0"/>
    <n v="462"/>
    <n v="8"/>
    <n v="0.01731601731601732"/>
    <n v="6"/>
    <n v="48"/>
    <n v="0"/>
    <n v="0"/>
    <n v="0"/>
    <s v=""/>
    <n v="0"/>
    <n v="0"/>
    <n v="6"/>
    <s v="INR"/>
    <s v="India"/>
    <m/>
    <n v="3"/>
    <n v="-48"/>
    <s v="No Sales"/>
    <n v="279"/>
    <n v="106"/>
    <n v="105"/>
    <n v="0.2437275985663082"/>
  </r>
  <r>
    <d v="2026-09-19T00:00:00"/>
    <x v="6"/>
    <s v="Face Care"/>
    <s v="Enabled"/>
    <s v="AG | Salicylic Acid Face Wash"/>
    <s v="Sponsored Products"/>
    <s v="salicylic acid face wash"/>
    <x v="1"/>
    <x v="495"/>
    <s v="SKN-009"/>
    <x v="1"/>
    <n v="32"/>
    <n v="0"/>
    <n v="0"/>
    <s v=""/>
    <n v="0"/>
    <n v="0"/>
    <n v="0"/>
    <n v="0"/>
    <s v=""/>
    <s v=""/>
    <s v=""/>
    <n v="8"/>
    <s v="INR"/>
    <s v="India"/>
    <m/>
    <n v="3"/>
    <n v="0"/>
    <s v="No Spend"/>
    <n v="279"/>
    <n v="106"/>
    <n v="105"/>
    <n v="0.2437275985663082"/>
  </r>
  <r>
    <d v="2026-09-19T00:00:00"/>
    <x v="6"/>
    <s v="Face Care"/>
    <s v="Enabled"/>
    <s v="AG | Salicylic Acid Face Wash"/>
    <s v="Sponsored Products"/>
    <s v="acne face wash"/>
    <x v="1"/>
    <x v="300"/>
    <s v="SKN-009"/>
    <x v="1"/>
    <n v="538"/>
    <n v="1"/>
    <n v="0.001858736059479554"/>
    <n v="5.24"/>
    <n v="5.24"/>
    <n v="279"/>
    <n v="1"/>
    <n v="1"/>
    <n v="0.01878136200716846"/>
    <n v="53.2442748091603"/>
    <n v="1"/>
    <n v="8.5"/>
    <s v="INR"/>
    <s v="India"/>
    <m/>
    <n v="3"/>
    <n v="62.76"/>
    <s v="Profitable"/>
    <n v="279"/>
    <n v="106"/>
    <n v="105"/>
    <n v="0.2437275985663082"/>
  </r>
  <r>
    <d v="2026-09-19T00:00:00"/>
    <x v="6"/>
    <s v="Face Care"/>
    <s v="Enabled"/>
    <s v="AG | Salicylic Acid Face Wash"/>
    <s v="Sponsored Products"/>
    <s v="acne face wash"/>
    <x v="1"/>
    <x v="238"/>
    <s v="SKN-009"/>
    <x v="2"/>
    <n v="231"/>
    <n v="2"/>
    <n v="0.008658008658008658"/>
    <n v="6.56"/>
    <n v="13.12"/>
    <n v="0"/>
    <n v="0"/>
    <n v="0"/>
    <s v=""/>
    <n v="0"/>
    <n v="0"/>
    <n v="8.5"/>
    <s v="INR"/>
    <s v="India"/>
    <m/>
    <n v="3"/>
    <n v="-13.12"/>
    <s v="No Sales"/>
    <n v="279"/>
    <n v="106"/>
    <n v="105"/>
    <n v="0.2437275985663082"/>
  </r>
  <r>
    <d v="2026-09-19T00:00:00"/>
    <x v="6"/>
    <s v="Face Care"/>
    <s v="Enabled"/>
    <s v="AG | Salicylic Acid Face Wash"/>
    <s v="Sponsored Products"/>
    <s v="salicylic acid face wash"/>
    <x v="1"/>
    <x v="239"/>
    <s v="SKN-009"/>
    <x v="0"/>
    <n v="207"/>
    <n v="2"/>
    <n v="0.00966183574879227"/>
    <n v="4.8"/>
    <n v="9.6"/>
    <n v="0"/>
    <n v="0"/>
    <n v="0"/>
    <s v=""/>
    <n v="0"/>
    <n v="0"/>
    <n v="5"/>
    <s v="INR"/>
    <s v="India"/>
    <m/>
    <n v="3"/>
    <n v="-9.6"/>
    <s v="No Sales"/>
    <n v="279"/>
    <n v="106"/>
    <n v="105"/>
    <n v="0.2437275985663082"/>
  </r>
  <r>
    <d v="2026-09-18T00:00:00"/>
    <x v="7"/>
    <s v="Brand"/>
    <s v="Enabled"/>
    <s v="AG | Sunscreen Spf 50"/>
    <s v="Sponsored Products"/>
    <s v="auralis naturals sunscreen spf 50"/>
    <x v="2"/>
    <x v="153"/>
    <s v="SKN-006"/>
    <x v="2"/>
    <n v="241"/>
    <n v="3"/>
    <n v="0.01244813278008299"/>
    <n v="0"/>
    <n v="0"/>
    <n v="449"/>
    <n v="1"/>
    <n v="1"/>
    <n v="0"/>
    <s v=""/>
    <n v="0.3333333333333333"/>
    <n v="6"/>
    <s v="INR"/>
    <s v="India"/>
    <m/>
    <n v="3"/>
    <n v="157"/>
    <s v="No Spend"/>
    <n v="449"/>
    <n v="162"/>
    <n v="130"/>
    <n v="0.3496659242761693"/>
  </r>
  <r>
    <d v="2026-09-19T00:00:00"/>
    <x v="6"/>
    <s v="Face Care"/>
    <s v="Enabled"/>
    <s v="AG | Rose Water Toner"/>
    <s v="Sponsored Products"/>
    <s v="face toner"/>
    <x v="1"/>
    <x v="162"/>
    <s v="SKN-010"/>
    <x v="1"/>
    <n v="908"/>
    <n v="10"/>
    <n v="0.01101321585903084"/>
    <n v="4.11"/>
    <n v="41.1"/>
    <n v="0"/>
    <n v="0"/>
    <n v="0"/>
    <s v=""/>
    <n v="0"/>
    <n v="0"/>
    <n v="6"/>
    <s v="INR"/>
    <s v="India"/>
    <m/>
    <n v="3"/>
    <n v="-41.1"/>
    <s v="No Sales"/>
    <n v="249"/>
    <n v="100"/>
    <n v="102"/>
    <n v="0.1887550200803213"/>
  </r>
  <r>
    <d v="2026-09-19T00:00:00"/>
    <x v="6"/>
    <s v="Face Care"/>
    <s v="Enabled"/>
    <s v="AG | Rose Water Toner"/>
    <s v="Sponsored Products"/>
    <s v="face toner"/>
    <x v="1"/>
    <x v="172"/>
    <s v="SKN-010"/>
    <x v="2"/>
    <n v="924"/>
    <n v="4"/>
    <n v="0.004329004329004329"/>
    <n v="4.1"/>
    <n v="16.4"/>
    <n v="0"/>
    <n v="0"/>
    <n v="0"/>
    <s v=""/>
    <n v="0"/>
    <n v="0"/>
    <n v="5"/>
    <s v="INR"/>
    <s v="India"/>
    <m/>
    <n v="3"/>
    <n v="-16.4"/>
    <s v="No Sales"/>
    <n v="249"/>
    <n v="100"/>
    <n v="102"/>
    <n v="0.1887550200803213"/>
  </r>
  <r>
    <d v="2026-09-19T00:00:00"/>
    <x v="6"/>
    <s v="Face Care"/>
    <s v="Enabled"/>
    <s v="AG | Rose Water Toner"/>
    <s v="Sponsored Products"/>
    <s v="face toner"/>
    <x v="1"/>
    <x v="8"/>
    <s v="SKN-010"/>
    <x v="0"/>
    <n v="1070"/>
    <n v="16"/>
    <n v="0.01495327102803738"/>
    <n v="4.5"/>
    <n v="72"/>
    <n v="498"/>
    <n v="2"/>
    <n v="2"/>
    <n v="0.144578313253012"/>
    <n v="6.916666666666667"/>
    <n v="0.125"/>
    <n v="4.5"/>
    <s v="INR"/>
    <s v="India"/>
    <m/>
    <n v="3"/>
    <n v="22"/>
    <s v="Profitable"/>
    <n v="249"/>
    <n v="100"/>
    <n v="102"/>
    <n v="0.1887550200803213"/>
  </r>
  <r>
    <d v="2026-09-19T00:00:00"/>
    <x v="6"/>
    <s v="Face Care"/>
    <s v="Enabled"/>
    <s v="AG | Rose Water Toner"/>
    <s v="Sponsored Products"/>
    <s v="rose water toner"/>
    <x v="1"/>
    <x v="10"/>
    <s v="SKN-010"/>
    <x v="1"/>
    <n v="408"/>
    <n v="5"/>
    <n v="0.01225490196078431"/>
    <n v="4.98"/>
    <n v="24.9"/>
    <n v="0"/>
    <n v="0"/>
    <n v="0"/>
    <s v=""/>
    <n v="0"/>
    <n v="0"/>
    <n v="7"/>
    <s v="INR"/>
    <s v="India"/>
    <m/>
    <n v="3"/>
    <n v="-24.9"/>
    <s v="No Sales"/>
    <n v="249"/>
    <n v="100"/>
    <n v="102"/>
    <n v="0.1887550200803213"/>
  </r>
  <r>
    <d v="2026-09-19T00:00:00"/>
    <x v="6"/>
    <s v="Face Care"/>
    <s v="Enabled"/>
    <s v="AG | Rose Water Toner"/>
    <s v="Sponsored Products"/>
    <s v="face toner"/>
    <x v="1"/>
    <x v="213"/>
    <s v="SKN-010"/>
    <x v="1"/>
    <n v="469"/>
    <n v="4"/>
    <n v="0.008528784648187633"/>
    <n v="2.66"/>
    <n v="10.64"/>
    <n v="0"/>
    <n v="0"/>
    <n v="0"/>
    <s v=""/>
    <n v="0"/>
    <n v="0"/>
    <n v="4.5"/>
    <s v="INR"/>
    <s v="India"/>
    <m/>
    <n v="3"/>
    <n v="-10.64"/>
    <s v="No Sales"/>
    <n v="249"/>
    <n v="100"/>
    <n v="102"/>
    <n v="0.1887550200803213"/>
  </r>
  <r>
    <d v="2026-09-19T00:00:00"/>
    <x v="6"/>
    <s v="Face Care"/>
    <s v="Enabled"/>
    <s v="AG | Rose Water Toner"/>
    <s v="Sponsored Products"/>
    <s v="face toner"/>
    <x v="1"/>
    <x v="158"/>
    <s v="SKN-010"/>
    <x v="0"/>
    <n v="238"/>
    <n v="0"/>
    <n v="0"/>
    <s v=""/>
    <n v="0"/>
    <n v="0"/>
    <n v="0"/>
    <n v="0"/>
    <s v=""/>
    <s v=""/>
    <s v=""/>
    <n v="6.5"/>
    <s v="INR"/>
    <s v="India"/>
    <m/>
    <n v="3"/>
    <n v="0"/>
    <s v="No Spend"/>
    <n v="249"/>
    <n v="100"/>
    <n v="102"/>
    <n v="0.1887550200803213"/>
  </r>
  <r>
    <d v="2026-09-19T00:00:00"/>
    <x v="6"/>
    <s v="Face Care"/>
    <s v="Enabled"/>
    <s v="AG | Sheet Mask"/>
    <s v="Sponsored Products"/>
    <s v="sheet mask"/>
    <x v="1"/>
    <x v="484"/>
    <s v="SKN-014"/>
    <x v="2"/>
    <n v="107"/>
    <n v="1"/>
    <n v="0.009345794392523364"/>
    <n v="4.2"/>
    <n v="4.2"/>
    <n v="0"/>
    <n v="0"/>
    <n v="0"/>
    <s v=""/>
    <n v="0"/>
    <n v="0"/>
    <n v="6.5"/>
    <s v="INR"/>
    <s v="India"/>
    <m/>
    <n v="3"/>
    <n v="-4.2"/>
    <s v="No Sales"/>
    <n v="349"/>
    <n v="133"/>
    <n v="111"/>
    <n v="0.3008595988538682"/>
  </r>
  <r>
    <d v="2026-09-19T00:00:00"/>
    <x v="6"/>
    <s v="Face Care"/>
    <s v="Enabled"/>
    <s v="AG | Sheet Mask"/>
    <s v="Sponsored Products"/>
    <s v="sheet mask"/>
    <x v="1"/>
    <x v="158"/>
    <s v="SKN-014"/>
    <x v="0"/>
    <n v="382"/>
    <n v="6"/>
    <n v="0.01570680628272251"/>
    <n v="9"/>
    <n v="54"/>
    <n v="0"/>
    <n v="0"/>
    <n v="0"/>
    <s v=""/>
    <n v="0"/>
    <n v="0"/>
    <n v="9"/>
    <s v="INR"/>
    <s v="India"/>
    <m/>
    <n v="3"/>
    <n v="-54"/>
    <s v="No Sales"/>
    <n v="349"/>
    <n v="133"/>
    <n v="111"/>
    <n v="0.3008595988538682"/>
  </r>
  <r>
    <d v="2026-09-19T00:00:00"/>
    <x v="8"/>
    <s v="Body &amp; Hair"/>
    <s v="Enabled"/>
    <s v="AG | Onion Hair Oil"/>
    <s v="Sponsored Products"/>
    <s v="onion hair oil"/>
    <x v="3"/>
    <x v="391"/>
    <s v="SKN-021"/>
    <x v="1"/>
    <n v="201"/>
    <n v="2"/>
    <n v="0.009950248756218905"/>
    <n v="7.99"/>
    <n v="15.98"/>
    <n v="0"/>
    <n v="0"/>
    <n v="0"/>
    <s v=""/>
    <n v="0"/>
    <n v="0"/>
    <n v="11.5"/>
    <s v="INR"/>
    <s v="India"/>
    <s v="seller wants to monitor"/>
    <n v="3"/>
    <n v="-15.98"/>
    <s v="No Sales"/>
    <n v="399"/>
    <n v="148"/>
    <n v="126"/>
    <n v="0.3132832080200501"/>
  </r>
  <r>
    <d v="2026-09-19T00:00:00"/>
    <x v="8"/>
    <s v="Body &amp; Hair"/>
    <s v="Enabled"/>
    <s v="AG | Onion Hair Oil"/>
    <s v="Sponsored Products"/>
    <s v="onion hair oil"/>
    <x v="3"/>
    <x v="19"/>
    <s v="SKN-021"/>
    <x v="1"/>
    <n v="356"/>
    <n v="2"/>
    <n v="0.005617977528089887"/>
    <n v="4.91"/>
    <n v="9.82"/>
    <n v="0"/>
    <n v="0"/>
    <n v="0"/>
    <s v=""/>
    <n v="0"/>
    <n v="0"/>
    <n v="9"/>
    <s v="INR"/>
    <s v="India"/>
    <m/>
    <n v="3"/>
    <n v="-9.82"/>
    <s v="No Sales"/>
    <n v="399"/>
    <n v="148"/>
    <n v="126"/>
    <n v="0.3132832080200501"/>
  </r>
  <r>
    <d v="2026-09-19T00:00:00"/>
    <x v="8"/>
    <s v="Body &amp; Hair"/>
    <s v="Enabled"/>
    <s v="AG | Onion Hair Oil"/>
    <s v="Sponsored Products"/>
    <s v="onion hair oil"/>
    <x v="3"/>
    <x v="183"/>
    <s v="SKN-021"/>
    <x v="2"/>
    <n v="884"/>
    <n v="4"/>
    <n v="0.004524886877828055"/>
    <n v="6.46"/>
    <n v="25.84"/>
    <n v="399"/>
    <n v="1"/>
    <n v="1"/>
    <n v="0.06476190476190476"/>
    <n v="15.44117647058824"/>
    <n v="0.25"/>
    <n v="11.5"/>
    <s v="INR"/>
    <s v="India"/>
    <s v="see seller email"/>
    <n v="3"/>
    <n v="99.16"/>
    <s v="Profitable"/>
    <n v="399"/>
    <n v="148"/>
    <n v="126"/>
    <n v="0.3132832080200501"/>
  </r>
  <r>
    <d v="2026-09-19T00:00:00"/>
    <x v="8"/>
    <s v="Body &amp; Hair"/>
    <s v="Enabled"/>
    <s v="AG | Onion Hair Oil"/>
    <s v="Sponsored Products"/>
    <s v="hair oil"/>
    <x v="3"/>
    <x v="55"/>
    <s v="SKN-021"/>
    <x v="1"/>
    <n v="871"/>
    <n v="4"/>
    <n v="0.004592422502870264"/>
    <n v="7.91"/>
    <n v="31.64"/>
    <n v="0"/>
    <n v="0"/>
    <n v="0"/>
    <s v=""/>
    <n v="0"/>
    <n v="0"/>
    <n v="10.5"/>
    <s v="INR"/>
    <s v="India"/>
    <m/>
    <n v="3"/>
    <n v="-31.64"/>
    <s v="No Sales"/>
    <n v="399"/>
    <n v="148"/>
    <n v="126"/>
    <n v="0.3132832080200501"/>
  </r>
  <r>
    <d v="2026-09-19T00:00:00"/>
    <x v="8"/>
    <s v="Body &amp; Hair"/>
    <s v="Enabled"/>
    <s v="AG | Onion Hair Oil"/>
    <s v="Sponsored Products"/>
    <s v="hair oil"/>
    <x v="3"/>
    <x v="327"/>
    <s v="SKN-021"/>
    <x v="0"/>
    <n v="230"/>
    <n v="3"/>
    <n v="0.01304347826086956"/>
    <n v="12.5"/>
    <n v="37.5"/>
    <n v="0"/>
    <n v="0"/>
    <n v="0"/>
    <s v=""/>
    <n v="0"/>
    <n v="0"/>
    <n v="12.5"/>
    <s v="INR"/>
    <s v="India"/>
    <m/>
    <n v="3"/>
    <n v="-37.5"/>
    <s v="No Sales"/>
    <n v="399"/>
    <n v="148"/>
    <n v="126"/>
    <n v="0.3132832080200501"/>
  </r>
  <r>
    <d v="2026-09-19T00:00:00"/>
    <x v="8"/>
    <s v="Body &amp; Hair"/>
    <s v="Enabled"/>
    <s v="AG | Onion Hair Oil"/>
    <s v="Sponsored Products"/>
    <s v="hair oil"/>
    <x v="3"/>
    <x v="463"/>
    <s v="SKN-021"/>
    <x v="0"/>
    <n v="53"/>
    <n v="0"/>
    <n v="0"/>
    <s v=""/>
    <n v="0"/>
    <n v="0"/>
    <n v="0"/>
    <n v="0"/>
    <s v=""/>
    <s v=""/>
    <s v=""/>
    <n v="13.5"/>
    <s v="INR"/>
    <s v="India"/>
    <m/>
    <n v="3"/>
    <n v="0"/>
    <s v="No Spend"/>
    <n v="399"/>
    <n v="148"/>
    <n v="126"/>
    <n v="0.3132832080200501"/>
  </r>
  <r>
    <d v="2026-09-19T00:00:00"/>
    <x v="8"/>
    <s v="Body &amp; Hair"/>
    <s v="Enabled"/>
    <s v="AG | Onion Hair Oil"/>
    <s v="Sponsored Products"/>
    <s v="hair oil"/>
    <x v="3"/>
    <x v="217"/>
    <s v="SKN-021"/>
    <x v="0"/>
    <n v="214"/>
    <n v="4"/>
    <n v="0.01869158878504673"/>
    <n v="12.5"/>
    <n v="50"/>
    <n v="0"/>
    <n v="0"/>
    <n v="0"/>
    <s v=""/>
    <n v="0"/>
    <n v="0"/>
    <n v="12.5"/>
    <s v="INR"/>
    <s v="India"/>
    <m/>
    <n v="3"/>
    <n v="-50"/>
    <s v="No Sales"/>
    <n v="399"/>
    <n v="148"/>
    <n v="126"/>
    <n v="0.3132832080200501"/>
  </r>
  <r>
    <d v="2026-09-19T00:00:00"/>
    <x v="8"/>
    <s v="Body &amp; Hair"/>
    <s v="Enabled"/>
    <s v="AG | Anti Dandruff Shampoo"/>
    <s v="Sponsored Products"/>
    <s v="anti dandruff shampoo"/>
    <x v="3"/>
    <x v="392"/>
    <s v="SKN-022"/>
    <x v="2"/>
    <n v="799"/>
    <n v="1"/>
    <n v="0.001251564455569462"/>
    <n v="8.18"/>
    <n v="8.18"/>
    <n v="0"/>
    <n v="0"/>
    <n v="0"/>
    <s v=""/>
    <n v="0"/>
    <n v="0"/>
    <n v="13.5"/>
    <s v="INR"/>
    <s v="India"/>
    <m/>
    <n v="3"/>
    <n v="-8.18"/>
    <s v="No Sales"/>
    <n v="429"/>
    <n v="159"/>
    <n v="139"/>
    <n v="0.3053613053613053"/>
  </r>
  <r>
    <d v="2026-09-23T00:00:00"/>
    <x v="6"/>
    <s v="Face Care"/>
    <s v="Enabled"/>
    <s v="AG | Salicylic Acid Face Wash"/>
    <s v="Sponsored Products"/>
    <s v="acne face wash"/>
    <x v="1"/>
    <x v="45"/>
    <s v="SKN-009"/>
    <x v="2"/>
    <n v="2574"/>
    <n v="16"/>
    <n v="0.006216006216006216"/>
    <n v="4.77"/>
    <n v="76.31999999999999"/>
    <n v="558"/>
    <n v="2"/>
    <n v="2"/>
    <n v="0.1367741935483871"/>
    <n v="7.311320754716982"/>
    <n v="0.125"/>
    <n v="8"/>
    <s v="INR"/>
    <s v="India"/>
    <m/>
    <n v="4"/>
    <n v="59.68000000000001"/>
    <s v="Profitable"/>
    <n v="279"/>
    <n v="106"/>
    <n v="105"/>
    <n v="0.2437275985663082"/>
  </r>
  <r>
    <d v="2026-09-19T00:00:00"/>
    <x v="8"/>
    <s v="Body &amp; Hair"/>
    <s v="Enabled"/>
    <s v="AG | Anti Dandruff Shampoo"/>
    <s v="Sponsored Products"/>
    <s v="anti dandruff shampoo"/>
    <x v="3"/>
    <x v="109"/>
    <s v="SKN-022"/>
    <x v="1"/>
    <n v="933"/>
    <n v="5"/>
    <n v="0.005359056806002144"/>
    <n v="4.83"/>
    <n v="24.15"/>
    <n v="0"/>
    <n v="0"/>
    <n v="0"/>
    <s v=""/>
    <n v="0"/>
    <n v="0"/>
    <n v="9"/>
    <s v="INR"/>
    <s v="India"/>
    <m/>
    <n v="3"/>
    <n v="-24.15"/>
    <s v="No Sales"/>
    <n v="429"/>
    <n v="159"/>
    <n v="139"/>
    <n v="0.3053613053613053"/>
  </r>
  <r>
    <d v="2026-09-19T00:00:00"/>
    <x v="8"/>
    <s v="Body &amp; Hair"/>
    <s v="Enabled"/>
    <s v="AG | Hair Serum"/>
    <s v="Sponsored Products"/>
    <s v="hair serum for frizzy hair"/>
    <x v="3"/>
    <x v="134"/>
    <s v="SKN-023"/>
    <x v="2"/>
    <n v="2289"/>
    <n v="11"/>
    <n v="0.004805591961555264"/>
    <n v="8.27"/>
    <n v="90.97"/>
    <n v="549"/>
    <n v="1"/>
    <n v="1"/>
    <n v="0.1657012750455373"/>
    <n v="6.034956579092008"/>
    <n v="0.09090909090909091"/>
    <n v="12.5"/>
    <s v="INR"/>
    <s v="India"/>
    <m/>
    <n v="3"/>
    <n v="121.03"/>
    <s v="Profitable"/>
    <n v="549"/>
    <n v="198"/>
    <n v="139"/>
    <n v="0.3861566484517304"/>
  </r>
  <r>
    <d v="2026-09-19T00:00:00"/>
    <x v="8"/>
    <s v="Body &amp; Hair"/>
    <s v="Enabled"/>
    <s v="AG | Hair Serum"/>
    <s v="Sponsored Products"/>
    <s v="hair serum for frizzy hair"/>
    <x v="3"/>
    <x v="277"/>
    <s v="SKN-023"/>
    <x v="2"/>
    <n v="444"/>
    <n v="3"/>
    <n v="0.006756756756756757"/>
    <n v="8.75"/>
    <n v="26.25"/>
    <n v="0"/>
    <n v="0"/>
    <n v="0"/>
    <s v=""/>
    <n v="0"/>
    <n v="0"/>
    <n v="13"/>
    <s v="INR"/>
    <s v="India"/>
    <m/>
    <n v="3"/>
    <n v="-26.25"/>
    <s v="No Sales"/>
    <n v="549"/>
    <n v="198"/>
    <n v="139"/>
    <n v="0.3861566484517304"/>
  </r>
  <r>
    <d v="2026-09-19T00:00:00"/>
    <x v="8"/>
    <s v="Body &amp; Hair"/>
    <s v="Enabled"/>
    <s v="AG | Hair Serum"/>
    <s v="Sponsored Products"/>
    <s v="hair serum"/>
    <x v="3"/>
    <x v="394"/>
    <s v="SKN-023"/>
    <x v="0"/>
    <n v="96"/>
    <n v="1"/>
    <n v="0.01041666666666667"/>
    <n v="11.83"/>
    <n v="11.83"/>
    <n v="0"/>
    <n v="0"/>
    <n v="0"/>
    <s v=""/>
    <n v="0"/>
    <n v="0"/>
    <n v="14.5"/>
    <s v="INR"/>
    <s v="India"/>
    <m/>
    <n v="3"/>
    <n v="-11.83"/>
    <s v="No Sales"/>
    <n v="549"/>
    <n v="198"/>
    <n v="139"/>
    <n v="0.3861566484517304"/>
  </r>
  <r>
    <d v="2026-09-19T00:00:00"/>
    <x v="9"/>
    <s v="Body &amp; Hair"/>
    <s v="Enabled"/>
    <s v="AG | Body Lotion"/>
    <s v="Sponsored Products"/>
    <s v="body lotion for dry skin for men and women"/>
    <x v="2"/>
    <x v="188"/>
    <s v="SKN-017"/>
    <x v="0"/>
    <n v="381"/>
    <n v="2"/>
    <n v="0.005249343832020997"/>
    <n v="16"/>
    <n v="32"/>
    <n v="0"/>
    <n v="0"/>
    <n v="0"/>
    <s v=""/>
    <n v="0"/>
    <n v="0"/>
    <n v="16"/>
    <s v="INR"/>
    <s v="India"/>
    <m/>
    <n v="3"/>
    <n v="-32"/>
    <s v="No Sales"/>
    <n v="449"/>
    <n v="166"/>
    <n v="140"/>
    <n v="0.3184855233853007"/>
  </r>
  <r>
    <d v="2026-09-19T00:00:00"/>
    <x v="9"/>
    <s v="Body &amp; Hair"/>
    <s v="Enabled"/>
    <s v="AG | Body Wash"/>
    <s v="Sponsored Products"/>
    <s v="body wash for women under 300"/>
    <x v="2"/>
    <x v="16"/>
    <s v="SKN-018"/>
    <x v="1"/>
    <n v="457"/>
    <n v="5"/>
    <n v="0.01094091903719912"/>
    <n v="6.43"/>
    <n v="32.15"/>
    <n v="0"/>
    <n v="0"/>
    <n v="0"/>
    <s v=""/>
    <n v="0"/>
    <n v="0"/>
    <n v="12"/>
    <s v="INR"/>
    <s v="India"/>
    <m/>
    <n v="3"/>
    <n v="-32.15"/>
    <s v="No Sales"/>
    <n v="349"/>
    <n v="133"/>
    <n v="121"/>
    <n v="0.2722063037249284"/>
  </r>
  <r>
    <d v="2026-09-19T00:00:00"/>
    <x v="9"/>
    <s v="Body &amp; Hair"/>
    <s v="Enabled"/>
    <s v="AG | Body Wash"/>
    <s v="Sponsored Products"/>
    <s v="body wash for women for stretch marks"/>
    <x v="2"/>
    <x v="140"/>
    <s v="SKN-018"/>
    <x v="2"/>
    <n v="1136"/>
    <n v="6"/>
    <n v="0.00528169014084507"/>
    <n v="6.59"/>
    <n v="39.54"/>
    <n v="0"/>
    <n v="0"/>
    <n v="0"/>
    <s v=""/>
    <n v="0"/>
    <n v="0"/>
    <n v="9"/>
    <s v="INR"/>
    <s v="India"/>
    <m/>
    <n v="3"/>
    <n v="-39.54"/>
    <s v="No Sales"/>
    <n v="349"/>
    <n v="133"/>
    <n v="121"/>
    <n v="0.2722063037249284"/>
  </r>
  <r>
    <d v="2026-09-19T00:00:00"/>
    <x v="9"/>
    <s v="Body &amp; Hair"/>
    <s v="Enabled"/>
    <s v="AG | Body Wash"/>
    <s v="Sponsored Products"/>
    <s v="shower gel"/>
    <x v="2"/>
    <x v="64"/>
    <s v="SKN-018"/>
    <x v="0"/>
    <n v="347"/>
    <n v="4"/>
    <n v="0.01152737752161383"/>
    <n v="13"/>
    <n v="52"/>
    <n v="0"/>
    <n v="0"/>
    <n v="0"/>
    <s v=""/>
    <n v="0"/>
    <n v="0"/>
    <n v="13"/>
    <s v="INR"/>
    <s v="India"/>
    <m/>
    <n v="3"/>
    <n v="-52"/>
    <s v="No Sales"/>
    <n v="349"/>
    <n v="133"/>
    <n v="121"/>
    <n v="0.2722063037249284"/>
  </r>
  <r>
    <d v="2026-09-19T00:00:00"/>
    <x v="9"/>
    <s v="Body &amp; Hair"/>
    <s v="Enabled"/>
    <s v="AG | Foot Cream"/>
    <s v="Sponsored Products"/>
    <s v="foot cream for kids"/>
    <x v="2"/>
    <x v="66"/>
    <s v="SKN-019"/>
    <x v="2"/>
    <n v="308"/>
    <n v="5"/>
    <n v="0.01623376623376623"/>
    <n v="6.279999999999999"/>
    <n v="31.4"/>
    <n v="299"/>
    <n v="1"/>
    <n v="1"/>
    <n v="0.1050167224080267"/>
    <n v="9.522292993630574"/>
    <n v="0.2"/>
    <n v="8"/>
    <s v="INR"/>
    <s v="India"/>
    <m/>
    <n v="3"/>
    <n v="49.6"/>
    <s v="Profitable"/>
    <n v="299"/>
    <n v="111"/>
    <n v="107"/>
    <n v="0.2709030100334448"/>
  </r>
  <r>
    <d v="2026-09-19T00:00:00"/>
    <x v="9"/>
    <s v="Body &amp; Hair"/>
    <s v="Enabled"/>
    <s v="AG | Foot Cream"/>
    <s v="Sponsored Products"/>
    <s v="cracked heel cream"/>
    <x v="2"/>
    <x v="65"/>
    <s v="SKN-019"/>
    <x v="0"/>
    <n v="493"/>
    <n v="8"/>
    <n v="0.01622718052738337"/>
    <n v="7.76"/>
    <n v="62.08"/>
    <n v="897"/>
    <n v="3"/>
    <n v="3"/>
    <n v="0.06920847268673355"/>
    <n v="14.44909793814433"/>
    <n v="0.375"/>
    <n v="8"/>
    <s v="INR"/>
    <s v="India"/>
    <m/>
    <n v="3"/>
    <n v="180.92"/>
    <s v="Profitable"/>
    <n v="299"/>
    <n v="111"/>
    <n v="107"/>
    <n v="0.2709030100334448"/>
  </r>
  <r>
    <d v="2026-09-19T00:00:00"/>
    <x v="9"/>
    <s v="Body &amp; Hair"/>
    <s v="Enabled"/>
    <s v="AG | Foot Cream"/>
    <s v="Sponsored Products"/>
    <s v="heel repair cream"/>
    <x v="2"/>
    <x v="330"/>
    <s v="SKN-019"/>
    <x v="0"/>
    <n v="556"/>
    <n v="6"/>
    <n v="0.01079136690647482"/>
    <n v="9"/>
    <n v="54"/>
    <n v="0"/>
    <n v="0"/>
    <n v="0"/>
    <s v=""/>
    <n v="0"/>
    <n v="0"/>
    <n v="9"/>
    <s v="INR"/>
    <s v="India"/>
    <m/>
    <n v="3"/>
    <n v="-54"/>
    <s v="No Sales"/>
    <n v="299"/>
    <n v="111"/>
    <n v="107"/>
    <n v="0.2709030100334448"/>
  </r>
  <r>
    <d v="2026-09-19T00:00:00"/>
    <x v="9"/>
    <s v="Body &amp; Hair"/>
    <s v="Enabled"/>
    <s v="AG | Foot Cream"/>
    <s v="Sponsored Products"/>
    <s v="cracked heel cream pack of 2"/>
    <x v="2"/>
    <x v="375"/>
    <s v="SKN-019"/>
    <x v="2"/>
    <n v="1236"/>
    <n v="5"/>
    <n v="0.004045307443365695"/>
    <n v="5.6"/>
    <n v="28"/>
    <n v="0"/>
    <n v="0"/>
    <n v="0"/>
    <s v=""/>
    <n v="0"/>
    <n v="0"/>
    <n v="9"/>
    <s v="INR"/>
    <s v="India"/>
    <m/>
    <n v="3"/>
    <n v="-28"/>
    <s v="No Sales"/>
    <n v="299"/>
    <n v="111"/>
    <n v="107"/>
    <n v="0.2709030100334448"/>
  </r>
  <r>
    <d v="2026-09-19T00:00:00"/>
    <x v="9"/>
    <s v="Body &amp; Hair"/>
    <s v="Enabled"/>
    <s v="AG | Hand Cream"/>
    <s v="Sponsored Products"/>
    <s v="hand cream"/>
    <x v="2"/>
    <x v="67"/>
    <s v="SKN-020"/>
    <x v="2"/>
    <n v="3097"/>
    <n v="18"/>
    <n v="0.005812076202776881"/>
    <n v="7.319999999999999"/>
    <n v="131.76"/>
    <n v="0"/>
    <n v="0"/>
    <n v="0"/>
    <s v=""/>
    <n v="0"/>
    <n v="0"/>
    <n v="9.5"/>
    <s v="INR"/>
    <s v="India"/>
    <s v="seller wants to monitor"/>
    <n v="3"/>
    <n v="-131.76"/>
    <s v="No Sales"/>
    <n v="249"/>
    <n v="95"/>
    <n v="92"/>
    <n v="0.248995983935743"/>
  </r>
  <r>
    <d v="2026-09-19T00:00:00"/>
    <x v="10"/>
    <s v="Face Care"/>
    <s v="Enabled"/>
    <s v="AG | Vitamin C Serum"/>
    <s v="Sponsored Products"/>
    <s v="asin=b0v9x88sct"/>
    <x v="4"/>
    <x v="249"/>
    <s v="SKN-001"/>
    <x v="2"/>
    <n v="1407"/>
    <n v="11"/>
    <n v="0.007818052594171997"/>
    <n v="12.81"/>
    <n v="140.91"/>
    <n v="0"/>
    <n v="0"/>
    <n v="0"/>
    <s v=""/>
    <n v="0"/>
    <n v="0"/>
    <n v="16"/>
    <s v="INR"/>
    <s v="India"/>
    <m/>
    <n v="3"/>
    <n v="-140.91"/>
    <s v="No Sales"/>
    <n v="599"/>
    <n v="216"/>
    <n v="144"/>
    <n v="0.3989983305509182"/>
  </r>
  <r>
    <d v="2026-09-19T00:00:00"/>
    <x v="10"/>
    <s v="Face Care"/>
    <s v="Enabled"/>
    <s v="AG | Vitamin C Serum"/>
    <s v="Sponsored Products"/>
    <s v="asin=b02q7x86or"/>
    <x v="4"/>
    <x v="248"/>
    <s v="SKN-001"/>
    <x v="1"/>
    <n v="575"/>
    <n v="1"/>
    <n v="0.001739130434782609"/>
    <n v="7.25"/>
    <n v="7.25"/>
    <n v="0"/>
    <n v="0"/>
    <n v="0"/>
    <s v=""/>
    <n v="0"/>
    <n v="0"/>
    <n v="12.5"/>
    <s v="INR"/>
    <s v="India"/>
    <m/>
    <n v="3"/>
    <n v="-7.25"/>
    <s v="No Sales"/>
    <n v="599"/>
    <n v="216"/>
    <n v="144"/>
    <n v="0.3989983305509182"/>
  </r>
  <r>
    <d v="2026-09-19T00:00:00"/>
    <x v="10"/>
    <s v="Face Care"/>
    <s v="Enabled"/>
    <s v="AG | Vitamin C Serum"/>
    <s v="Sponsored Products"/>
    <s v="asin=b0xanrgqoz"/>
    <x v="4"/>
    <x v="72"/>
    <s v="SKN-001"/>
    <x v="2"/>
    <n v="1513"/>
    <n v="5"/>
    <n v="0.003304692663582287"/>
    <n v="9.859999999999999"/>
    <n v="49.3"/>
    <n v="0"/>
    <n v="0"/>
    <n v="0"/>
    <s v=""/>
    <n v="0"/>
    <n v="0"/>
    <n v="12"/>
    <s v="INR"/>
    <s v="India"/>
    <m/>
    <n v="3"/>
    <n v="-49.3"/>
    <s v="No Sales"/>
    <n v="599"/>
    <n v="216"/>
    <n v="144"/>
    <n v="0.3989983305509182"/>
  </r>
  <r>
    <d v="2026-09-19T00:00:00"/>
    <x v="10"/>
    <s v="Face Care"/>
    <s v="Enabled"/>
    <s v="AG | Vitamin C Serum"/>
    <s v="Sponsored Products"/>
    <s v="asin=b0450pvv5k"/>
    <x v="4"/>
    <x v="141"/>
    <s v="SKN-001"/>
    <x v="1"/>
    <n v="273"/>
    <n v="1"/>
    <n v="0.003663003663003663"/>
    <n v="8.630000000000001"/>
    <n v="8.630000000000001"/>
    <n v="0"/>
    <n v="0"/>
    <n v="0"/>
    <s v=""/>
    <n v="0"/>
    <n v="0"/>
    <n v="11.5"/>
    <s v="INR"/>
    <s v="India"/>
    <m/>
    <n v="3"/>
    <n v="-8.630000000000001"/>
    <s v="No Sales"/>
    <n v="599"/>
    <n v="216"/>
    <n v="144"/>
    <n v="0.3989983305509182"/>
  </r>
  <r>
    <d v="2026-09-19T00:00:00"/>
    <x v="10"/>
    <s v="Face Care"/>
    <s v="Enabled"/>
    <s v="AG | Vitamin C Serum"/>
    <s v="Sponsored Products"/>
    <s v="asin=b0805y66fw"/>
    <x v="4"/>
    <x v="247"/>
    <s v="SKN-001"/>
    <x v="1"/>
    <n v="389"/>
    <n v="2"/>
    <n v="0.005141388174807198"/>
    <n v="9.300000000000001"/>
    <n v="18.6"/>
    <n v="0"/>
    <n v="0"/>
    <n v="0"/>
    <s v=""/>
    <n v="0"/>
    <n v="0"/>
    <n v="15.5"/>
    <s v="INR"/>
    <s v="India"/>
    <m/>
    <n v="3"/>
    <n v="-18.6"/>
    <s v="No Sales"/>
    <n v="599"/>
    <n v="216"/>
    <n v="144"/>
    <n v="0.3989983305509182"/>
  </r>
  <r>
    <d v="2026-09-19T00:00:00"/>
    <x v="10"/>
    <s v="Face Care"/>
    <s v="Enabled"/>
    <s v="AG | Vitamin C Serum"/>
    <s v="Sponsored Products"/>
    <s v="asin=b0uy3hj2k9"/>
    <x v="4"/>
    <x v="71"/>
    <s v="SKN-001"/>
    <x v="1"/>
    <n v="787"/>
    <n v="3"/>
    <n v="0.003811944091486658"/>
    <n v="8.890000000000001"/>
    <n v="26.67"/>
    <n v="0"/>
    <n v="0"/>
    <n v="0"/>
    <s v=""/>
    <n v="0"/>
    <n v="0"/>
    <n v="15"/>
    <s v="INR"/>
    <s v="India"/>
    <m/>
    <n v="3"/>
    <n v="-26.67"/>
    <s v="No Sales"/>
    <n v="599"/>
    <n v="216"/>
    <n v="144"/>
    <n v="0.3989983305509182"/>
  </r>
  <r>
    <d v="2026-09-19T00:00:00"/>
    <x v="10"/>
    <s v="Face Care"/>
    <s v="Enabled"/>
    <s v="AG | Sunscreen Spf 50"/>
    <s v="Sponsored Products"/>
    <s v="asin=b0q7ldyo0l"/>
    <x v="4"/>
    <x v="74"/>
    <s v="SKN-006"/>
    <x v="2"/>
    <n v="1740"/>
    <n v="10"/>
    <n v="0.005747126436781609"/>
    <n v="6.67"/>
    <n v="66.7"/>
    <n v="0"/>
    <n v="0"/>
    <n v="0"/>
    <s v=""/>
    <n v="0"/>
    <n v="0"/>
    <n v="11"/>
    <s v="INR"/>
    <s v="India"/>
    <m/>
    <n v="3"/>
    <n v="-66.7"/>
    <s v="No Sales"/>
    <n v="449"/>
    <n v="162"/>
    <n v="130"/>
    <n v="0.3496659242761693"/>
  </r>
  <r>
    <d v="2026-09-19T00:00:00"/>
    <x v="10"/>
    <s v="Face Care"/>
    <s v="Enabled"/>
    <s v="AG | Sunscreen Spf 50"/>
    <s v="Sponsored Products"/>
    <s v="asin=b0ohusr4i6"/>
    <x v="4"/>
    <x v="410"/>
    <s v="SKN-006"/>
    <x v="1"/>
    <n v="603"/>
    <n v="3"/>
    <n v="0.004975124378109453"/>
    <n v="6.850000000000001"/>
    <n v="20.55"/>
    <n v="0"/>
    <n v="0"/>
    <n v="0"/>
    <s v=""/>
    <n v="0"/>
    <n v="0"/>
    <n v="12"/>
    <s v="INR"/>
    <s v="India"/>
    <m/>
    <n v="3"/>
    <n v="-20.55"/>
    <s v="No Sales"/>
    <n v="449"/>
    <n v="162"/>
    <n v="130"/>
    <n v="0.3496659242761693"/>
  </r>
  <r>
    <d v="2026-09-19T00:00:00"/>
    <x v="10"/>
    <s v="Face Care"/>
    <s v="Enabled"/>
    <s v="AG | Sunscreen Spf 50"/>
    <s v="Sponsored Products"/>
    <s v="asin=b0g254ysji"/>
    <x v="4"/>
    <x v="308"/>
    <s v="SKN-006"/>
    <x v="1"/>
    <n v="881"/>
    <n v="1"/>
    <n v="0.001135073779795687"/>
    <n v="8.050000000000001"/>
    <n v="8.050000000000001"/>
    <n v="0"/>
    <n v="0"/>
    <n v="0"/>
    <s v=""/>
    <n v="0"/>
    <n v="0"/>
    <n v="13"/>
    <s v="INR"/>
    <s v="India"/>
    <m/>
    <n v="3"/>
    <n v="-8.050000000000001"/>
    <s v="No Sales"/>
    <n v="449"/>
    <n v="162"/>
    <n v="130"/>
    <n v="0.3496659242761693"/>
  </r>
  <r>
    <d v="2026-09-19T00:00:00"/>
    <x v="10"/>
    <s v="Face Care"/>
    <s v="Enabled"/>
    <s v="AG | Sunscreen Spf 50"/>
    <s v="Sponsored Products"/>
    <s v="asin=b0slvszz3i"/>
    <x v="4"/>
    <x v="496"/>
    <s v="SKN-006"/>
    <x v="1"/>
    <n v="732"/>
    <n v="7"/>
    <n v="0.009562841530054645"/>
    <n v="5.52"/>
    <n v="38.64"/>
    <n v="0"/>
    <n v="0"/>
    <n v="0"/>
    <s v=""/>
    <n v="0"/>
    <n v="0"/>
    <n v="8"/>
    <s v="INR"/>
    <s v="India"/>
    <m/>
    <n v="3"/>
    <n v="-38.64"/>
    <s v="No Sales"/>
    <n v="449"/>
    <n v="162"/>
    <n v="130"/>
    <n v="0.3496659242761693"/>
  </r>
  <r>
    <d v="2026-09-19T00:00:00"/>
    <x v="10"/>
    <s v="Face Care"/>
    <s v="Enabled"/>
    <s v="AG | Face Wash"/>
    <s v="Sponsored Products"/>
    <s v="asin=b0kpjx3wru"/>
    <x v="4"/>
    <x v="80"/>
    <s v="SKN-008"/>
    <x v="1"/>
    <n v="688"/>
    <n v="3"/>
    <n v="0.00436046511627907"/>
    <n v="5.149999999999999"/>
    <n v="15.45"/>
    <n v="0"/>
    <n v="0"/>
    <n v="0"/>
    <s v=""/>
    <n v="0"/>
    <n v="0"/>
    <n v="6.5"/>
    <s v="INR"/>
    <s v="India"/>
    <m/>
    <n v="3"/>
    <n v="-15.45"/>
    <s v="No Sales"/>
    <n v="299"/>
    <n v="114"/>
    <n v="107"/>
    <n v="0.2608695652173913"/>
  </r>
  <r>
    <d v="2026-09-19T00:00:00"/>
    <x v="10"/>
    <s v="Face Care"/>
    <s v="Enabled"/>
    <s v="AG | Face Wash"/>
    <s v="Sponsored Products"/>
    <s v="asin=b007c72kuy"/>
    <x v="4"/>
    <x v="486"/>
    <s v="SKN-008"/>
    <x v="1"/>
    <n v="1071"/>
    <n v="5"/>
    <n v="0.004668534080298786"/>
    <n v="4.1"/>
    <n v="20.5"/>
    <n v="0"/>
    <n v="0"/>
    <n v="0"/>
    <s v=""/>
    <n v="0"/>
    <n v="0"/>
    <n v="5.5"/>
    <s v="INR"/>
    <s v="India"/>
    <m/>
    <n v="3"/>
    <n v="-20.5"/>
    <s v="No Sales"/>
    <n v="299"/>
    <n v="114"/>
    <n v="107"/>
    <n v="0.2608695652173913"/>
  </r>
  <r>
    <d v="2026-09-19T00:00:00"/>
    <x v="10"/>
    <s v="Face Care"/>
    <s v="Enabled"/>
    <s v="AG | Face Wash"/>
    <s v="Sponsored Products"/>
    <s v="asin=b0kht5rj8u"/>
    <x v="4"/>
    <x v="83"/>
    <s v="SKN-008"/>
    <x v="1"/>
    <n v="431"/>
    <n v="2"/>
    <n v="0.004640371229698376"/>
    <n v="5.17"/>
    <n v="10.34"/>
    <n v="0"/>
    <n v="0"/>
    <n v="0"/>
    <s v=""/>
    <n v="0"/>
    <n v="0"/>
    <n v="7"/>
    <s v="INR"/>
    <s v="India"/>
    <m/>
    <n v="3"/>
    <n v="-10.34"/>
    <s v="No Sales"/>
    <n v="299"/>
    <n v="114"/>
    <n v="107"/>
    <n v="0.2608695652173913"/>
  </r>
  <r>
    <d v="2026-09-19T00:00:00"/>
    <x v="11"/>
    <s v="Face Care"/>
    <s v="Enabled"/>
    <s v="AG | Under Eye Cream"/>
    <s v="Sponsored Products"/>
    <s v="dark circles cream for beginners"/>
    <x v="2"/>
    <x v="143"/>
    <s v="SKN-011"/>
    <x v="2"/>
    <n v="488"/>
    <n v="2"/>
    <n v="0.004098360655737705"/>
    <n v="8.98"/>
    <n v="17.96"/>
    <n v="0"/>
    <n v="0"/>
    <n v="0"/>
    <s v=""/>
    <n v="0"/>
    <n v="0"/>
    <n v="15"/>
    <s v="INR"/>
    <s v="India"/>
    <m/>
    <n v="3"/>
    <n v="-17.96"/>
    <s v="No Sales"/>
    <n v="499"/>
    <n v="180"/>
    <n v="125"/>
    <n v="0.3887775551102204"/>
  </r>
  <r>
    <d v="2026-09-19T00:00:00"/>
    <x v="11"/>
    <s v="Face Care"/>
    <s v="Enabled"/>
    <s v="AG | Lip Balm"/>
    <s v="Sponsored Products"/>
    <s v="lip balm with shea butter"/>
    <x v="2"/>
    <x v="145"/>
    <s v="SKN-015"/>
    <x v="2"/>
    <n v="570"/>
    <n v="3"/>
    <n v="0.005263157894736842"/>
    <n v="3.22"/>
    <n v="9.66"/>
    <n v="0"/>
    <n v="0"/>
    <n v="0"/>
    <s v=""/>
    <n v="0"/>
    <n v="0"/>
    <n v="5"/>
    <s v="INR"/>
    <s v="India"/>
    <m/>
    <n v="3"/>
    <n v="-9.66"/>
    <s v="No Sales"/>
    <n v="199"/>
    <n v="76"/>
    <n v="88"/>
    <n v="0.1758793969849246"/>
  </r>
  <r>
    <d v="2026-09-19T00:00:00"/>
    <x v="11"/>
    <s v="Face Care"/>
    <s v="Enabled"/>
    <s v="AG | Lip Sleeping Mask"/>
    <s v="Sponsored Products"/>
    <s v="lip sleeping mask"/>
    <x v="2"/>
    <x v="86"/>
    <s v="SKN-016"/>
    <x v="2"/>
    <n v="788"/>
    <n v="3"/>
    <n v="0.003807106598984772"/>
    <n v="7.600000000000001"/>
    <n v="22.8"/>
    <n v="0"/>
    <n v="0"/>
    <n v="0"/>
    <s v=""/>
    <n v="0"/>
    <n v="0"/>
    <n v="10"/>
    <s v="INR"/>
    <s v="India"/>
    <m/>
    <n v="3"/>
    <n v="-22.8"/>
    <s v="No Sales"/>
    <n v="299"/>
    <n v="114"/>
    <n v="97"/>
    <n v="0.294314381270903"/>
  </r>
  <r>
    <d v="2026-09-19T00:00:00"/>
    <x v="11"/>
    <s v="Face Care"/>
    <s v="Enabled"/>
    <s v="AG | Lip Sleeping Mask"/>
    <s v="Sponsored Products"/>
    <s v="lip sleeping mask for winter"/>
    <x v="2"/>
    <x v="87"/>
    <s v="SKN-016"/>
    <x v="0"/>
    <n v="462"/>
    <n v="1"/>
    <n v="0.002164502164502165"/>
    <n v="10"/>
    <n v="10"/>
    <n v="0"/>
    <n v="0"/>
    <n v="0"/>
    <s v=""/>
    <n v="0"/>
    <n v="0"/>
    <n v="10"/>
    <s v="INR"/>
    <s v="India"/>
    <m/>
    <n v="3"/>
    <n v="-10"/>
    <s v="No Sales"/>
    <n v="299"/>
    <n v="114"/>
    <n v="97"/>
    <n v="0.294314381270903"/>
  </r>
  <r>
    <d v="2026-09-19T00:00:00"/>
    <x v="11"/>
    <s v="Face Care"/>
    <s v="Enabled"/>
    <s v="AG | Lip Sleeping Mask"/>
    <s v="Sponsored Products"/>
    <s v="lip mask overnight"/>
    <x v="2"/>
    <x v="88"/>
    <s v="SKN-016"/>
    <x v="0"/>
    <n v="713"/>
    <n v="7"/>
    <n v="0.009817671809256662"/>
    <n v="11.96"/>
    <n v="83.72"/>
    <n v="299"/>
    <n v="1"/>
    <n v="1"/>
    <n v="0.28"/>
    <n v="3.571428571428572"/>
    <n v="0.1428571428571428"/>
    <n v="12"/>
    <s v="INR"/>
    <s v="India"/>
    <m/>
    <n v="3"/>
    <n v="4.280000000000001"/>
    <s v="Profitable"/>
    <n v="299"/>
    <n v="114"/>
    <n v="97"/>
    <n v="0.294314381270903"/>
  </r>
  <r>
    <d v="2026-09-19T00:00:00"/>
    <x v="11"/>
    <s v="Face Care"/>
    <s v="Enabled"/>
    <s v="AG | Lip Sleeping Mask"/>
    <s v="Sponsored Products"/>
    <s v="tinted lip mask overnight"/>
    <x v="2"/>
    <x v="148"/>
    <s v="SKN-016"/>
    <x v="2"/>
    <n v="2010"/>
    <n v="14"/>
    <n v="0.006965174129353234"/>
    <n v="8.16"/>
    <n v="114.24"/>
    <n v="0"/>
    <n v="0"/>
    <n v="0"/>
    <s v=""/>
    <n v="0"/>
    <n v="0"/>
    <n v="10"/>
    <s v="INR"/>
    <s v="India"/>
    <m/>
    <n v="3"/>
    <n v="-114.24"/>
    <s v="No Sales"/>
    <n v="299"/>
    <n v="114"/>
    <n v="97"/>
    <n v="0.294314381270903"/>
  </r>
  <r>
    <d v="2026-09-19T00:00:00"/>
    <x v="11"/>
    <s v="Face Care"/>
    <s v="Enabled"/>
    <s v="AG | Lip Sleeping Mask"/>
    <s v="Sponsored Products"/>
    <s v="lip mask"/>
    <x v="2"/>
    <x v="196"/>
    <s v="SKN-016"/>
    <x v="0"/>
    <n v="595"/>
    <n v="11"/>
    <n v="0.01848739495798319"/>
    <n v="9"/>
    <n v="99"/>
    <n v="897"/>
    <n v="2"/>
    <n v="3"/>
    <n v="0.1103678929765886"/>
    <n v="9.060606060606061"/>
    <n v="0.1818181818181818"/>
    <n v="9"/>
    <s v="INR"/>
    <s v="India"/>
    <m/>
    <n v="3"/>
    <n v="165"/>
    <s v="Profitable"/>
    <n v="299"/>
    <n v="114"/>
    <n v="97"/>
    <n v="0.294314381270903"/>
  </r>
  <r>
    <d v="2026-09-19T00:00:00"/>
    <x v="7"/>
    <s v="Brand"/>
    <s v="Enabled"/>
    <s v="AG | Vitamin C Serum"/>
    <s v="Sponsored Products"/>
    <s v="auralis face serum vitamin c"/>
    <x v="2"/>
    <x v="47"/>
    <s v="SKN-001"/>
    <x v="2"/>
    <n v="788"/>
    <n v="14"/>
    <n v="0.01776649746192894"/>
    <n v="4.89"/>
    <n v="68.45999999999999"/>
    <n v="1797"/>
    <n v="2"/>
    <n v="3"/>
    <n v="0.03809682804674457"/>
    <n v="26.24890446976337"/>
    <n v="0.1428571428571428"/>
    <n v="8"/>
    <s v="INR"/>
    <s v="India"/>
    <m/>
    <n v="3"/>
    <n v="648.54"/>
    <s v="Profitable"/>
    <n v="599"/>
    <n v="216"/>
    <n v="144"/>
    <n v="0.3989983305509182"/>
  </r>
  <r>
    <d v="2026-09-19T00:00:00"/>
    <x v="7"/>
    <s v="Brand"/>
    <s v="Enabled"/>
    <s v="AG | Vitamin C Serum"/>
    <s v="Sponsored Products"/>
    <s v="auralis vit c face serum"/>
    <x v="2"/>
    <x v="96"/>
    <s v="SKN-001"/>
    <x v="2"/>
    <n v="415"/>
    <n v="10"/>
    <n v="0.02409638554216868"/>
    <n v="3.88"/>
    <n v="38.8"/>
    <n v="599"/>
    <n v="1"/>
    <n v="1"/>
    <n v="0.06477462437395659"/>
    <n v="15.43814432989691"/>
    <n v="0.1"/>
    <n v="6.5"/>
    <s v="INR"/>
    <s v="India"/>
    <m/>
    <n v="3"/>
    <n v="200.2"/>
    <s v="Profitable"/>
    <n v="599"/>
    <n v="216"/>
    <n v="144"/>
    <n v="0.3989983305509182"/>
  </r>
  <r>
    <d v="2026-09-19T00:00:00"/>
    <x v="7"/>
    <s v="Brand"/>
    <s v="Enabled"/>
    <s v="AG | Vitamin C Serum"/>
    <s v="Sponsored Products"/>
    <s v="auralis naturals vitamin c serum"/>
    <x v="2"/>
    <x v="201"/>
    <s v="SKN-001"/>
    <x v="2"/>
    <n v="547"/>
    <n v="7"/>
    <n v="0.01279707495429616"/>
    <n v="5.86"/>
    <n v="41.02"/>
    <n v="0"/>
    <n v="0"/>
    <n v="0"/>
    <s v=""/>
    <n v="0"/>
    <n v="0"/>
    <n v="8"/>
    <s v="INR"/>
    <s v="India"/>
    <m/>
    <n v="3"/>
    <n v="-41.02"/>
    <s v="No Sales"/>
    <n v="599"/>
    <n v="216"/>
    <n v="144"/>
    <n v="0.3989983305509182"/>
  </r>
  <r>
    <d v="2026-09-19T00:00:00"/>
    <x v="7"/>
    <s v="Brand"/>
    <s v="Enabled"/>
    <s v="AG | Vitamin C Serum"/>
    <s v="Sponsored Products"/>
    <s v="auralis vitamin c serum"/>
    <x v="2"/>
    <x v="97"/>
    <s v="SKN-001"/>
    <x v="2"/>
    <n v="258"/>
    <n v="3"/>
    <n v="0.01162790697674419"/>
    <n v="6.05"/>
    <n v="18.15"/>
    <n v="0"/>
    <n v="0"/>
    <n v="0"/>
    <s v=""/>
    <n v="0"/>
    <n v="0"/>
    <n v="9"/>
    <s v="INR"/>
    <s v="India"/>
    <m/>
    <n v="3"/>
    <n v="-18.15"/>
    <s v="No Sales"/>
    <n v="599"/>
    <n v="216"/>
    <n v="144"/>
    <n v="0.3989983305509182"/>
  </r>
  <r>
    <d v="2026-09-19T00:00:00"/>
    <x v="7"/>
    <s v="Brand"/>
    <s v="Enabled"/>
    <s v="AG | Sunscreen Spf 50"/>
    <s v="Sponsored Products"/>
    <s v="auralis naturals"/>
    <x v="2"/>
    <x v="100"/>
    <s v="SKN-006"/>
    <x v="1"/>
    <n v="322"/>
    <n v="7"/>
    <n v="0.02173913043478261"/>
    <n v="5.350000000000001"/>
    <n v="37.45"/>
    <n v="449"/>
    <n v="1"/>
    <n v="1"/>
    <n v="0.0834075723830735"/>
    <n v="11.98931909212283"/>
    <n v="0.1428571428571428"/>
    <n v="7.5"/>
    <s v="INR"/>
    <s v="India"/>
    <m/>
    <n v="3"/>
    <n v="119.55"/>
    <s v="Profitable"/>
    <n v="449"/>
    <n v="162"/>
    <n v="130"/>
    <n v="0.3496659242761693"/>
  </r>
  <r>
    <d v="2026-09-20T00:00:00"/>
    <x v="0"/>
    <s v="Face Care"/>
    <s v="Enabled"/>
    <s v="AG | Vitamin C Serum"/>
    <s v="Sponsored Products"/>
    <s v="substitutes"/>
    <x v="0"/>
    <x v="497"/>
    <s v="SKN-001"/>
    <x v="0"/>
    <n v="299"/>
    <n v="1"/>
    <n v="0.003344481605351171"/>
    <n v="16.45"/>
    <n v="16.45"/>
    <n v="0"/>
    <n v="0"/>
    <n v="0"/>
    <s v=""/>
    <n v="0"/>
    <n v="0"/>
    <n v="18.5"/>
    <s v="INR"/>
    <s v="India"/>
    <m/>
    <n v="3"/>
    <n v="-16.45"/>
    <s v="No Sales"/>
    <n v="599"/>
    <n v="216"/>
    <n v="144"/>
    <n v="0.3989983305509182"/>
  </r>
  <r>
    <d v="2026-09-20T00:00:00"/>
    <x v="0"/>
    <s v="Face Care"/>
    <s v="Enabled"/>
    <s v="AG | Vitamin C Serum"/>
    <s v="Sponsored Products"/>
    <s v="loose-match"/>
    <x v="0"/>
    <x v="311"/>
    <s v="SKN-001"/>
    <x v="2"/>
    <n v="438"/>
    <n v="3"/>
    <n v="0.00684931506849315"/>
    <n v="9.42"/>
    <n v="28.26"/>
    <n v="0"/>
    <n v="0"/>
    <n v="0"/>
    <s v=""/>
    <n v="0"/>
    <n v="0"/>
    <n v="16"/>
    <s v="INR"/>
    <s v="India"/>
    <s v="seller wants to monitor"/>
    <n v="3"/>
    <n v="-28.26"/>
    <s v="No Sales"/>
    <n v="599"/>
    <n v="216"/>
    <n v="144"/>
    <n v="0.3989983305509182"/>
  </r>
  <r>
    <d v="2026-09-20T00:00:00"/>
    <x v="0"/>
    <s v="Face Care"/>
    <s v="Enabled"/>
    <s v="AG | Niacinamide Serum"/>
    <s v="Sponsored Products"/>
    <s v="close-match"/>
    <x v="0"/>
    <x v="312"/>
    <s v="SKN-002"/>
    <x v="2"/>
    <n v="769"/>
    <n v="9"/>
    <n v="0.011703511053316"/>
    <n v="7.850000000000001"/>
    <n v="70.65000000000001"/>
    <n v="0"/>
    <n v="0"/>
    <n v="0"/>
    <s v=""/>
    <n v="0"/>
    <n v="0"/>
    <n v="13.5"/>
    <s v="INR"/>
    <s v="India"/>
    <m/>
    <n v="3"/>
    <n v="-70.65000000000001"/>
    <s v="No Sales"/>
    <n v="549"/>
    <n v="192"/>
    <n v="139"/>
    <n v="0.3970856102003643"/>
  </r>
  <r>
    <d v="2026-09-20T00:00:00"/>
    <x v="0"/>
    <s v="Face Care"/>
    <s v="Enabled"/>
    <s v="AG | Niacinamide Serum"/>
    <s v="Sponsored Products"/>
    <s v="close-match"/>
    <x v="0"/>
    <x v="27"/>
    <s v="SKN-002"/>
    <x v="0"/>
    <n v="702"/>
    <n v="7"/>
    <n v="0.009971509971509971"/>
    <n v="10"/>
    <n v="70"/>
    <n v="0"/>
    <n v="0"/>
    <n v="0"/>
    <s v=""/>
    <n v="0"/>
    <n v="0"/>
    <n v="10"/>
    <s v="INR"/>
    <s v="India"/>
    <m/>
    <n v="3"/>
    <n v="-70"/>
    <s v="No Sales"/>
    <n v="549"/>
    <n v="192"/>
    <n v="139"/>
    <n v="0.3970856102003643"/>
  </r>
  <r>
    <d v="2026-09-20T00:00:00"/>
    <x v="0"/>
    <s v="Face Care"/>
    <s v="Enabled"/>
    <s v="AG | Gel Moisturizer"/>
    <s v="Sponsored Products"/>
    <s v="complements"/>
    <x v="0"/>
    <x v="41"/>
    <s v="SKN-005"/>
    <x v="0"/>
    <n v="892"/>
    <n v="8"/>
    <n v="0.008968609865470852"/>
    <n v="9.5"/>
    <n v="76"/>
    <n v="0"/>
    <n v="0"/>
    <n v="0"/>
    <s v=""/>
    <n v="0"/>
    <n v="0"/>
    <n v="9.5"/>
    <s v="INR"/>
    <s v="India"/>
    <m/>
    <n v="3"/>
    <n v="-76"/>
    <s v="No Sales"/>
    <n v="399"/>
    <n v="148"/>
    <n v="126"/>
    <n v="0.3132832080200501"/>
  </r>
  <r>
    <d v="2026-09-23T00:00:00"/>
    <x v="2"/>
    <s v="Face Care"/>
    <s v="Paused"/>
    <s v="AG | Clay Face Mask"/>
    <s v="Sponsored Products"/>
    <s v="clay face mask"/>
    <x v="1"/>
    <x v="90"/>
    <s v="SKN-012"/>
    <x v="1"/>
    <n v="625"/>
    <n v="5"/>
    <n v="0.008"/>
    <n v="11.47"/>
    <n v="57.35"/>
    <n v="0"/>
    <n v="0"/>
    <n v="0"/>
    <s v=""/>
    <n v="0"/>
    <n v="0"/>
    <n v="11"/>
    <s v="INR"/>
    <s v="India"/>
    <m/>
    <n v="4"/>
    <n v="-57.35"/>
    <s v="No Sales"/>
    <n v="379"/>
    <n v="140"/>
    <n v="114"/>
    <n v="0.3298153034300791"/>
  </r>
  <r>
    <d v="2026-09-20T00:00:00"/>
    <x v="0"/>
    <s v="Face Care"/>
    <s v="Enabled"/>
    <s v="AG | Gel Moisturizer"/>
    <s v="Sponsored Products"/>
    <s v="loose-match"/>
    <x v="0"/>
    <x v="427"/>
    <s v="SKN-005"/>
    <x v="0"/>
    <n v="199"/>
    <n v="2"/>
    <n v="0.01005025125628141"/>
    <n v="9.5"/>
    <n v="19"/>
    <n v="0"/>
    <n v="0"/>
    <n v="0"/>
    <s v=""/>
    <n v="0"/>
    <n v="0"/>
    <n v="9.5"/>
    <s v="INR"/>
    <s v="India"/>
    <m/>
    <n v="3"/>
    <n v="-19"/>
    <s v="No Sales"/>
    <n v="399"/>
    <n v="148"/>
    <n v="126"/>
    <n v="0.3132832080200501"/>
  </r>
  <r>
    <d v="2026-09-20T00:00:00"/>
    <x v="0"/>
    <s v="Face Care"/>
    <s v="Enabled"/>
    <s v="AG | Sunscreen Spf 50"/>
    <s v="Sponsored Products"/>
    <s v="close-match"/>
    <x v="0"/>
    <x v="7"/>
    <s v="SKN-006"/>
    <x v="1"/>
    <n v="1004"/>
    <n v="5"/>
    <n v="0.0049800796812749"/>
    <n v="9.540000000000001"/>
    <n v="47.7"/>
    <n v="0"/>
    <n v="0"/>
    <n v="0"/>
    <s v=""/>
    <n v="0"/>
    <n v="0"/>
    <n v="12"/>
    <s v="INR"/>
    <s v="India"/>
    <m/>
    <n v="3"/>
    <n v="-47.7"/>
    <s v="No Sales"/>
    <n v="449"/>
    <n v="162"/>
    <n v="130"/>
    <n v="0.3496659242761693"/>
  </r>
  <r>
    <d v="2026-09-20T00:00:00"/>
    <x v="0"/>
    <s v="Face Care"/>
    <s v="Enabled"/>
    <s v="AG | Sunscreen Spf 50"/>
    <s v="Sponsored Products"/>
    <s v="close-match"/>
    <x v="0"/>
    <x v="39"/>
    <s v="SKN-006"/>
    <x v="1"/>
    <n v="708"/>
    <n v="5"/>
    <n v="0.007062146892655367"/>
    <n v="6.43"/>
    <n v="32.15"/>
    <n v="0"/>
    <n v="0"/>
    <n v="0"/>
    <s v=""/>
    <n v="0"/>
    <n v="0"/>
    <n v="12"/>
    <s v="INR"/>
    <s v="India"/>
    <m/>
    <n v="3"/>
    <n v="-32.15"/>
    <s v="No Sales"/>
    <n v="449"/>
    <n v="162"/>
    <n v="130"/>
    <n v="0.3496659242761693"/>
  </r>
  <r>
    <d v="2026-09-20T00:00:00"/>
    <x v="0"/>
    <s v="Face Care"/>
    <s v="Enabled"/>
    <s v="AG | Sunscreen Spf 50"/>
    <s v="Sponsored Products"/>
    <s v="loose-match"/>
    <x v="0"/>
    <x v="174"/>
    <s v="SKN-006"/>
    <x v="2"/>
    <n v="539"/>
    <n v="3"/>
    <n v="0.005565862708719851"/>
    <n v="8.52"/>
    <n v="25.56"/>
    <n v="449"/>
    <n v="1"/>
    <n v="1"/>
    <n v="0.05692650334075724"/>
    <n v="17.56651017214397"/>
    <n v="0.3333333333333333"/>
    <n v="11.5"/>
    <s v="INR"/>
    <s v="India"/>
    <m/>
    <n v="3"/>
    <n v="131.44"/>
    <s v="Profitable"/>
    <n v="449"/>
    <n v="162"/>
    <n v="130"/>
    <n v="0.3496659242761693"/>
  </r>
  <r>
    <d v="2026-09-20T00:00:00"/>
    <x v="0"/>
    <s v="Face Care"/>
    <s v="Enabled"/>
    <s v="AG | Sunscreen Spf 50"/>
    <s v="Sponsored Products"/>
    <s v="close-match"/>
    <x v="0"/>
    <x v="210"/>
    <s v="SKN-006"/>
    <x v="0"/>
    <n v="390"/>
    <n v="3"/>
    <n v="0.007692307692307693"/>
    <n v="9.5"/>
    <n v="28.5"/>
    <n v="0"/>
    <n v="0"/>
    <n v="0"/>
    <s v=""/>
    <n v="0"/>
    <n v="0"/>
    <n v="9.5"/>
    <s v="INR"/>
    <s v="India"/>
    <m/>
    <n v="3"/>
    <n v="-28.5"/>
    <s v="No Sales"/>
    <n v="449"/>
    <n v="162"/>
    <n v="130"/>
    <n v="0.3496659242761693"/>
  </r>
  <r>
    <d v="2026-09-20T00:00:00"/>
    <x v="0"/>
    <s v="Face Care"/>
    <s v="Enabled"/>
    <s v="AG | Face Wash"/>
    <s v="Sponsored Products"/>
    <s v="close-match"/>
    <x v="0"/>
    <x v="44"/>
    <s v="SKN-008"/>
    <x v="0"/>
    <n v="172"/>
    <n v="2"/>
    <n v="0.01162790697674419"/>
    <n v="7.06"/>
    <n v="14.12"/>
    <n v="0"/>
    <n v="0"/>
    <n v="0"/>
    <s v=""/>
    <n v="0"/>
    <n v="0"/>
    <n v="8"/>
    <s v="INR"/>
    <s v="India"/>
    <m/>
    <n v="3"/>
    <n v="-14.12"/>
    <s v="No Sales"/>
    <n v="299"/>
    <n v="114"/>
    <n v="107"/>
    <n v="0.2608695652173913"/>
  </r>
  <r>
    <d v="2026-09-20T00:00:00"/>
    <x v="0"/>
    <s v="Face Care"/>
    <s v="Enabled"/>
    <s v="AG | Face Wash"/>
    <s v="Sponsored Products"/>
    <s v="substitutes"/>
    <x v="0"/>
    <x v="344"/>
    <s v="SKN-008"/>
    <x v="2"/>
    <n v="891"/>
    <n v="3"/>
    <n v="0.003367003367003367"/>
    <n v="3.42"/>
    <n v="10.26"/>
    <n v="0"/>
    <n v="0"/>
    <n v="0"/>
    <s v=""/>
    <n v="0"/>
    <n v="0"/>
    <n v="5.5"/>
    <s v="INR"/>
    <s v="India"/>
    <m/>
    <n v="3"/>
    <n v="-10.26"/>
    <s v="No Sales"/>
    <n v="299"/>
    <n v="114"/>
    <n v="107"/>
    <n v="0.2608695652173913"/>
  </r>
  <r>
    <d v="2026-09-20T00:00:00"/>
    <x v="0"/>
    <s v="Face Care"/>
    <s v="Enabled"/>
    <s v="AG | Face Wash"/>
    <s v="Sponsored Products"/>
    <s v="complements"/>
    <x v="0"/>
    <x v="204"/>
    <s v="SKN-008"/>
    <x v="0"/>
    <n v="131"/>
    <n v="4"/>
    <n v="0.03053435114503817"/>
    <n v="6"/>
    <n v="24"/>
    <n v="0"/>
    <n v="0"/>
    <n v="0"/>
    <s v=""/>
    <n v="0"/>
    <n v="0"/>
    <n v="6"/>
    <s v="INR"/>
    <s v="India"/>
    <m/>
    <n v="3"/>
    <n v="-24"/>
    <s v="No Sales"/>
    <n v="299"/>
    <n v="114"/>
    <n v="107"/>
    <n v="0.2608695652173913"/>
  </r>
  <r>
    <d v="2026-09-20T00:00:00"/>
    <x v="0"/>
    <s v="Face Care"/>
    <s v="Enabled"/>
    <s v="AG | Rose Water Toner"/>
    <s v="Sponsored Products"/>
    <s v="loose-match"/>
    <x v="0"/>
    <x v="212"/>
    <s v="SKN-010"/>
    <x v="2"/>
    <n v="266"/>
    <n v="2"/>
    <n v="0.007518796992481203"/>
    <n v="3.71"/>
    <n v="7.42"/>
    <n v="0"/>
    <n v="0"/>
    <n v="0"/>
    <s v=""/>
    <n v="0"/>
    <n v="0"/>
    <n v="6.5"/>
    <s v="INR"/>
    <s v="India"/>
    <m/>
    <n v="3"/>
    <n v="-7.42"/>
    <s v="No Sales"/>
    <n v="249"/>
    <n v="100"/>
    <n v="102"/>
    <n v="0.1887550200803213"/>
  </r>
  <r>
    <d v="2026-09-16T00:00:00"/>
    <x v="3"/>
    <s v="Face Care"/>
    <s v="Enabled"/>
    <s v="AG | Vitamin C Serum"/>
    <s v="Sponsored Products"/>
    <s v="vit c face serum"/>
    <x v="2"/>
    <x v="24"/>
    <s v="SKN-001"/>
    <x v="1"/>
    <n v="0"/>
    <n v="0"/>
    <s v=""/>
    <s v=""/>
    <n v="86.03"/>
    <n v="0"/>
    <n v="0"/>
    <n v="0"/>
    <s v=""/>
    <n v="0"/>
    <s v=""/>
    <n v="14"/>
    <s v="INR"/>
    <s v="India"/>
    <m/>
    <n v="3"/>
    <n v="-86.03"/>
    <s v="No Sales"/>
    <n v="599"/>
    <n v="216"/>
    <n v="144"/>
    <n v="0.3989983305509182"/>
  </r>
  <r>
    <d v="2026-09-20T00:00:00"/>
    <x v="1"/>
    <s v="Body &amp; Hair"/>
    <s v="Enabled"/>
    <s v="AG | Body Lotion"/>
    <s v="Sponsored Products"/>
    <s v="close-match"/>
    <x v="0"/>
    <x v="246"/>
    <s v="SKN-017"/>
    <x v="1"/>
    <n v="729"/>
    <n v="5"/>
    <n v="0.006858710562414266"/>
    <n v="6.859999999999999"/>
    <n v="34.3"/>
    <n v="0"/>
    <n v="0"/>
    <n v="0"/>
    <s v=""/>
    <n v="0"/>
    <n v="0"/>
    <n v="13"/>
    <s v="INR"/>
    <s v="India"/>
    <m/>
    <n v="3"/>
    <n v="-34.3"/>
    <s v="No Sales"/>
    <n v="449"/>
    <n v="166"/>
    <n v="140"/>
    <n v="0.3184855233853007"/>
  </r>
  <r>
    <d v="2026-09-20T00:00:00"/>
    <x v="1"/>
    <s v="Body &amp; Hair"/>
    <s v="Enabled"/>
    <s v="AG | Body Lotion"/>
    <s v="Sponsored Products"/>
    <s v="loose-match"/>
    <x v="0"/>
    <x v="136"/>
    <s v="SKN-017"/>
    <x v="1"/>
    <n v="2379"/>
    <n v="23"/>
    <n v="0.009667927700714587"/>
    <n v="7.49"/>
    <n v="172.27"/>
    <n v="0"/>
    <n v="0"/>
    <n v="0"/>
    <s v=""/>
    <n v="0"/>
    <n v="0"/>
    <n v="14"/>
    <s v="INR"/>
    <s v="India"/>
    <m/>
    <n v="3"/>
    <n v="-172.27"/>
    <s v="No Sales"/>
    <n v="449"/>
    <n v="166"/>
    <n v="140"/>
    <n v="0.3184855233853007"/>
  </r>
  <r>
    <d v="2026-09-20T00:00:00"/>
    <x v="1"/>
    <s v="Body &amp; Hair"/>
    <s v="Enabled"/>
    <s v="AG | Body Lotion"/>
    <s v="Sponsored Products"/>
    <s v="loose-match"/>
    <x v="0"/>
    <x v="135"/>
    <s v="SKN-017"/>
    <x v="2"/>
    <n v="878"/>
    <n v="13"/>
    <n v="0.01480637813211845"/>
    <n v="7.47"/>
    <n v="97.11"/>
    <n v="0"/>
    <n v="0"/>
    <n v="0"/>
    <s v=""/>
    <n v="0"/>
    <n v="0"/>
    <n v="9"/>
    <s v="INR"/>
    <s v="India"/>
    <m/>
    <n v="3"/>
    <n v="-97.11"/>
    <s v="No Sales"/>
    <n v="449"/>
    <n v="166"/>
    <n v="140"/>
    <n v="0.3184855233853007"/>
  </r>
  <r>
    <d v="2026-09-20T00:00:00"/>
    <x v="1"/>
    <s v="Body &amp; Hair"/>
    <s v="Enabled"/>
    <s v="AG | Body Wash"/>
    <s v="Sponsored Products"/>
    <s v="close-match"/>
    <x v="0"/>
    <x v="64"/>
    <s v="SKN-018"/>
    <x v="1"/>
    <n v="2430"/>
    <n v="29"/>
    <n v="0.01193415637860082"/>
    <n v="5.49"/>
    <n v="159.21"/>
    <n v="0"/>
    <n v="0"/>
    <n v="0"/>
    <s v=""/>
    <n v="0"/>
    <n v="0"/>
    <n v="7"/>
    <s v="INR"/>
    <s v="India"/>
    <s v="price test"/>
    <n v="3"/>
    <n v="-159.21"/>
    <s v="No Sales"/>
    <n v="349"/>
    <n v="133"/>
    <n v="121"/>
    <n v="0.2722063037249284"/>
  </r>
  <r>
    <d v="2026-09-20T00:00:00"/>
    <x v="1"/>
    <s v="Body &amp; Hair"/>
    <s v="Enabled"/>
    <s v="AG | Body Wash"/>
    <s v="Sponsored Products"/>
    <s v="close-match"/>
    <x v="0"/>
    <x v="15"/>
    <s v="SKN-018"/>
    <x v="2"/>
    <n v="5029"/>
    <n v="26"/>
    <n v="0.005170013919268244"/>
    <n v="4.96"/>
    <n v="128.96"/>
    <n v="0"/>
    <n v="0"/>
    <n v="0"/>
    <s v=""/>
    <n v="0"/>
    <n v="0"/>
    <n v="8.5"/>
    <s v="INR"/>
    <s v="India"/>
    <m/>
    <n v="3"/>
    <n v="-128.96"/>
    <s v="No Sales"/>
    <n v="349"/>
    <n v="133"/>
    <n v="121"/>
    <n v="0.2722063037249284"/>
  </r>
  <r>
    <d v="2026-09-20T00:00:00"/>
    <x v="1"/>
    <s v="Body &amp; Hair"/>
    <s v="Enabled"/>
    <s v="AG | Onion Hair Oil"/>
    <s v="Sponsored Products"/>
    <s v="loose-match"/>
    <x v="0"/>
    <x v="498"/>
    <s v="SKN-021"/>
    <x v="2"/>
    <n v="227"/>
    <n v="2"/>
    <n v="0.00881057268722467"/>
    <n v="9.15"/>
    <n v="18.3"/>
    <n v="0"/>
    <n v="0"/>
    <n v="0"/>
    <s v=""/>
    <n v="0"/>
    <n v="0"/>
    <n v="12"/>
    <s v="INR"/>
    <s v="India"/>
    <m/>
    <n v="3"/>
    <n v="-18.3"/>
    <s v="No Sales"/>
    <n v="399"/>
    <n v="148"/>
    <n v="126"/>
    <n v="0.3132832080200501"/>
  </r>
  <r>
    <d v="2026-09-20T00:00:00"/>
    <x v="1"/>
    <s v="Body &amp; Hair"/>
    <s v="Enabled"/>
    <s v="AG | Onion Hair Oil"/>
    <s v="Sponsored Products"/>
    <s v="loose-match"/>
    <x v="0"/>
    <x v="18"/>
    <s v="SKN-021"/>
    <x v="0"/>
    <n v="1066"/>
    <n v="15"/>
    <n v="0.01407129455909944"/>
    <n v="9.5"/>
    <n v="142.5"/>
    <n v="399"/>
    <n v="1"/>
    <n v="1"/>
    <n v="0.3571428571428572"/>
    <n v="2.8"/>
    <n v="0.06666666666666667"/>
    <n v="9.5"/>
    <s v="INR"/>
    <s v="India"/>
    <m/>
    <n v="3"/>
    <n v="-17.5"/>
    <s v="Losing"/>
    <n v="399"/>
    <n v="148"/>
    <n v="126"/>
    <n v="0.3132832080200501"/>
  </r>
  <r>
    <d v="2026-09-20T00:00:00"/>
    <x v="1"/>
    <s v="Body &amp; Hair"/>
    <s v="Enabled"/>
    <s v="AG | Onion Hair Oil"/>
    <s v="Sponsored Products"/>
    <s v="close-match"/>
    <x v="0"/>
    <x v="57"/>
    <s v="SKN-021"/>
    <x v="0"/>
    <n v="129"/>
    <n v="1"/>
    <n v="0.007751937984496124"/>
    <n v="6.37"/>
    <n v="6.37"/>
    <n v="0"/>
    <n v="0"/>
    <n v="0"/>
    <s v=""/>
    <n v="0"/>
    <n v="0"/>
    <n v="7.5"/>
    <s v="INR"/>
    <s v="India"/>
    <m/>
    <n v="3"/>
    <n v="-6.37"/>
    <s v="No Sales"/>
    <n v="399"/>
    <n v="148"/>
    <n v="126"/>
    <n v="0.3132832080200501"/>
  </r>
  <r>
    <d v="2026-09-20T00:00:00"/>
    <x v="1"/>
    <s v="Body &amp; Hair"/>
    <s v="Enabled"/>
    <s v="AG | Onion Hair Oil"/>
    <s v="Sponsored Products"/>
    <s v="close-match"/>
    <x v="0"/>
    <x v="20"/>
    <s v="SKN-021"/>
    <x v="0"/>
    <n v="238"/>
    <n v="2"/>
    <n v="0.008403361344537815"/>
    <n v="9.699999999999999"/>
    <n v="19.4"/>
    <n v="0"/>
    <n v="0"/>
    <n v="0"/>
    <s v=""/>
    <n v="0"/>
    <n v="0"/>
    <n v="11"/>
    <s v="INR"/>
    <s v="India"/>
    <m/>
    <n v="3"/>
    <n v="-19.4"/>
    <s v="No Sales"/>
    <n v="399"/>
    <n v="148"/>
    <n v="126"/>
    <n v="0.3132832080200501"/>
  </r>
  <r>
    <d v="2026-09-20T00:00:00"/>
    <x v="1"/>
    <s v="Body &amp; Hair"/>
    <s v="Enabled"/>
    <s v="AG | Onion Hair Oil"/>
    <s v="Sponsored Products"/>
    <s v="close-match"/>
    <x v="0"/>
    <x v="215"/>
    <s v="SKN-021"/>
    <x v="2"/>
    <n v="1195"/>
    <n v="14"/>
    <n v="0.01171548117154812"/>
    <n v="7.29"/>
    <n v="102.06"/>
    <n v="0"/>
    <n v="0"/>
    <n v="0"/>
    <s v=""/>
    <n v="0"/>
    <n v="0"/>
    <n v="9"/>
    <s v="INR"/>
    <s v="India"/>
    <m/>
    <n v="3"/>
    <n v="-102.06"/>
    <s v="No Sales"/>
    <n v="399"/>
    <n v="148"/>
    <n v="126"/>
    <n v="0.3132832080200501"/>
  </r>
  <r>
    <d v="2026-09-20T00:00:00"/>
    <x v="1"/>
    <s v="Body &amp; Hair"/>
    <s v="Enabled"/>
    <s v="AG | Anti Dandruff Shampoo"/>
    <s v="Sponsored Products"/>
    <s v="loose-match"/>
    <x v="0"/>
    <x v="262"/>
    <s v="SKN-022"/>
    <x v="1"/>
    <n v="1251"/>
    <n v="7"/>
    <n v="0.005595523581135092"/>
    <n v="4.93"/>
    <n v="34.51"/>
    <n v="0"/>
    <n v="0"/>
    <n v="0"/>
    <s v=""/>
    <n v="0"/>
    <n v="0"/>
    <n v="8.5"/>
    <s v="INR"/>
    <s v="India"/>
    <m/>
    <n v="3"/>
    <n v="-34.51"/>
    <s v="No Sales"/>
    <n v="429"/>
    <n v="159"/>
    <n v="139"/>
    <n v="0.3053613053613053"/>
  </r>
  <r>
    <d v="2026-09-20T00:00:00"/>
    <x v="1"/>
    <s v="Body &amp; Hair"/>
    <s v="Enabled"/>
    <s v="AG | Anti Dandruff Shampoo"/>
    <s v="Sponsored Products"/>
    <s v="loose-match"/>
    <x v="0"/>
    <x v="22"/>
    <s v="SKN-022"/>
    <x v="2"/>
    <n v="1205"/>
    <n v="10"/>
    <n v="0.008298755186721992"/>
    <n v="4.99"/>
    <n v="49.9"/>
    <n v="0"/>
    <n v="0"/>
    <n v="0"/>
    <s v=""/>
    <n v="0"/>
    <n v="0"/>
    <n v="9"/>
    <s v="INR"/>
    <s v="India"/>
    <m/>
    <n v="3"/>
    <n v="-49.9"/>
    <s v="No Sales"/>
    <n v="429"/>
    <n v="159"/>
    <n v="139"/>
    <n v="0.3053613053613053"/>
  </r>
  <r>
    <d v="2026-09-20T00:00:00"/>
    <x v="1"/>
    <s v="Body &amp; Hair"/>
    <s v="Enabled"/>
    <s v="AG | Anti Dandruff Shampoo"/>
    <s v="Sponsored Products"/>
    <s v="close-match"/>
    <x v="0"/>
    <x v="184"/>
    <s v="SKN-022"/>
    <x v="2"/>
    <n v="7693"/>
    <n v="42"/>
    <n v="0.00545950864422202"/>
    <n v="6.67"/>
    <n v="280.14"/>
    <n v="0"/>
    <n v="0"/>
    <n v="0"/>
    <s v=""/>
    <n v="0"/>
    <n v="0"/>
    <n v="8"/>
    <s v="INR"/>
    <s v="India"/>
    <m/>
    <n v="3"/>
    <n v="-280.14"/>
    <s v="No Sales"/>
    <n v="429"/>
    <n v="159"/>
    <n v="139"/>
    <n v="0.3053613053613053"/>
  </r>
  <r>
    <d v="2026-09-20T00:00:00"/>
    <x v="3"/>
    <s v="Face Care"/>
    <s v="Enabled"/>
    <s v="AG | Niacinamide Serum"/>
    <s v="Sponsored Products"/>
    <s v="niacinamide serum"/>
    <x v="2"/>
    <x v="27"/>
    <s v="SKN-002"/>
    <x v="0"/>
    <n v="926"/>
    <n v="13"/>
    <n v="0.01403887688984881"/>
    <n v="14.65"/>
    <n v="190.45"/>
    <n v="0"/>
    <n v="0"/>
    <n v="0"/>
    <s v=""/>
    <n v="0"/>
    <n v="0"/>
    <n v="15"/>
    <s v="INR"/>
    <s v="India"/>
    <m/>
    <n v="3"/>
    <n v="-190.45"/>
    <s v="No Sales"/>
    <n v="549"/>
    <n v="192"/>
    <n v="139"/>
    <n v="0.3970856102003643"/>
  </r>
  <r>
    <d v="2026-09-20T00:00:00"/>
    <x v="3"/>
    <s v="Face Care"/>
    <s v="Enabled"/>
    <s v="AG | Niacinamide Serum"/>
    <s v="Sponsored Products"/>
    <s v="niacinamide 10% serum for face"/>
    <x v="2"/>
    <x v="164"/>
    <s v="SKN-002"/>
    <x v="2"/>
    <n v="530"/>
    <n v="3"/>
    <n v="0.005660377358490566"/>
    <n v="9.48"/>
    <n v="28.44"/>
    <n v="0"/>
    <n v="0"/>
    <n v="0"/>
    <s v=""/>
    <n v="0"/>
    <n v="0"/>
    <n v="13.5"/>
    <s v="INR"/>
    <s v="India"/>
    <m/>
    <n v="3"/>
    <n v="-28.44"/>
    <s v="No Sales"/>
    <n v="549"/>
    <n v="192"/>
    <n v="139"/>
    <n v="0.3970856102003643"/>
  </r>
  <r>
    <d v="2026-09-20T00:00:00"/>
    <x v="3"/>
    <s v="Face Care"/>
    <s v="Enabled"/>
    <s v="AG | Hyaluronic Acid Serum"/>
    <s v="Sponsored Products"/>
    <s v="face serum hyaluronic"/>
    <x v="2"/>
    <x v="290"/>
    <s v="SKN-003"/>
    <x v="2"/>
    <n v="907"/>
    <n v="8"/>
    <n v="0.008820286659316428"/>
    <n v="11.87"/>
    <n v="94.95999999999999"/>
    <n v="0"/>
    <n v="0"/>
    <n v="0"/>
    <s v=""/>
    <n v="0"/>
    <n v="0"/>
    <n v="18.5"/>
    <s v="INR"/>
    <s v="India"/>
    <m/>
    <n v="3"/>
    <n v="-94.95999999999999"/>
    <s v="No Sales"/>
    <n v="649"/>
    <n v="234"/>
    <n v="148"/>
    <n v="0.4114021571648691"/>
  </r>
  <r>
    <d v="2026-09-20T00:00:00"/>
    <x v="3"/>
    <s v="Face Care"/>
    <s v="Enabled"/>
    <s v="AG | Hyaluronic Acid Serum"/>
    <s v="Sponsored Products"/>
    <s v="hyaluronic serum for women"/>
    <x v="2"/>
    <x v="110"/>
    <s v="SKN-003"/>
    <x v="0"/>
    <n v="353"/>
    <n v="5"/>
    <n v="0.0141643059490085"/>
    <n v="20.5"/>
    <n v="102.5"/>
    <n v="0"/>
    <n v="0"/>
    <n v="0"/>
    <s v=""/>
    <n v="0"/>
    <n v="0"/>
    <n v="20.5"/>
    <s v="INR"/>
    <s v="India"/>
    <m/>
    <n v="3"/>
    <n v="-102.5"/>
    <s v="No Sales"/>
    <n v="649"/>
    <n v="234"/>
    <n v="148"/>
    <n v="0.4114021571648691"/>
  </r>
  <r>
    <d v="2026-09-20T00:00:00"/>
    <x v="3"/>
    <s v="Face Care"/>
    <s v="Enabled"/>
    <s v="AG | Hyaluronic Acid Serum"/>
    <s v="Sponsored Products"/>
    <s v="hyaluronic serum for sensitive skin"/>
    <x v="2"/>
    <x v="111"/>
    <s v="SKN-003"/>
    <x v="2"/>
    <n v="555"/>
    <n v="1"/>
    <n v="0.001801801801801802"/>
    <n v="16.36"/>
    <n v="16.36"/>
    <n v="0"/>
    <n v="0"/>
    <n v="0"/>
    <s v=""/>
    <n v="0"/>
    <n v="0"/>
    <n v="21.5"/>
    <s v="INR"/>
    <s v="India"/>
    <m/>
    <n v="3"/>
    <n v="-16.36"/>
    <s v="No Sales"/>
    <n v="649"/>
    <n v="234"/>
    <n v="148"/>
    <n v="0.4114021571648691"/>
  </r>
  <r>
    <d v="2026-09-20T00:00:00"/>
    <x v="3"/>
    <s v="Face Care"/>
    <s v="Enabled"/>
    <s v="AG | Retinol Night Cream"/>
    <s v="Sponsored Products"/>
    <s v="night cream for face"/>
    <x v="2"/>
    <x v="30"/>
    <s v="SKN-004"/>
    <x v="2"/>
    <n v="1035"/>
    <n v="6"/>
    <n v="0.005797101449275362"/>
    <n v="13.8"/>
    <n v="82.8"/>
    <n v="0"/>
    <n v="0"/>
    <n v="0"/>
    <s v=""/>
    <n v="0"/>
    <n v="0"/>
    <n v="23.5"/>
    <s v="INR"/>
    <s v="India"/>
    <m/>
    <n v="3"/>
    <n v="-82.8"/>
    <s v="No Sales"/>
    <n v="799"/>
    <n v="272"/>
    <n v="162"/>
    <n v="0.4568210262828536"/>
  </r>
  <r>
    <d v="2026-09-20T00:00:00"/>
    <x v="3"/>
    <s v="Face Care"/>
    <s v="Enabled"/>
    <s v="AG | Retinol Night Cream"/>
    <s v="Sponsored Products"/>
    <s v="retinol cream"/>
    <x v="2"/>
    <x v="112"/>
    <s v="SKN-004"/>
    <x v="0"/>
    <n v="1947"/>
    <n v="27"/>
    <n v="0.01386748844375963"/>
    <n v="21.08"/>
    <n v="569.16"/>
    <n v="0"/>
    <n v="0"/>
    <n v="0"/>
    <s v=""/>
    <n v="0"/>
    <n v="0"/>
    <n v="21.5"/>
    <s v="INR"/>
    <s v="India"/>
    <m/>
    <n v="3"/>
    <n v="-569.16"/>
    <s v="No Sales"/>
    <n v="799"/>
    <n v="272"/>
    <n v="162"/>
    <n v="0.4568210262828536"/>
  </r>
  <r>
    <d v="2026-09-20T00:00:00"/>
    <x v="3"/>
    <s v="Face Care"/>
    <s v="Enabled"/>
    <s v="AG | Retinol Night Cream"/>
    <s v="Sponsored Products"/>
    <s v="retinol night cream"/>
    <x v="2"/>
    <x v="165"/>
    <s v="SKN-004"/>
    <x v="2"/>
    <n v="2274"/>
    <n v="13"/>
    <n v="0.005716798592788039"/>
    <n v="14.83"/>
    <n v="192.79"/>
    <n v="799"/>
    <n v="1"/>
    <n v="1"/>
    <n v="0.2412891113892365"/>
    <n v="4.144405830177914"/>
    <n v="0.07692307692307693"/>
    <n v="20.5"/>
    <s v="INR"/>
    <s v="India"/>
    <m/>
    <n v="3"/>
    <n v="172.21"/>
    <s v="Profitable"/>
    <n v="799"/>
    <n v="272"/>
    <n v="162"/>
    <n v="0.4568210262828536"/>
  </r>
  <r>
    <d v="2026-09-20T00:00:00"/>
    <x v="4"/>
    <s v="Face Care"/>
    <s v="Enabled"/>
    <s v="AG | Vitamin C Serum"/>
    <s v="Sponsored Products"/>
    <s v="vitamin c serum"/>
    <x v="1"/>
    <x v="223"/>
    <s v="SKN-001"/>
    <x v="1"/>
    <n v="325"/>
    <n v="0"/>
    <n v="0"/>
    <s v=""/>
    <n v="0"/>
    <n v="0"/>
    <n v="0"/>
    <n v="0"/>
    <s v=""/>
    <s v=""/>
    <s v=""/>
    <n v="18.5"/>
    <s v="INR"/>
    <s v="India"/>
    <m/>
    <n v="3"/>
    <n v="0"/>
    <s v="No Spend"/>
    <n v="599"/>
    <n v="216"/>
    <n v="144"/>
    <n v="0.3989983305509182"/>
  </r>
  <r>
    <d v="2026-09-20T00:00:00"/>
    <x v="4"/>
    <s v="Face Care"/>
    <s v="Enabled"/>
    <s v="AG | Vitamin C Serum"/>
    <s v="Sponsored Products"/>
    <s v="vit c face serum"/>
    <x v="1"/>
    <x v="310"/>
    <s v="SKN-001"/>
    <x v="1"/>
    <n v="264"/>
    <n v="0"/>
    <n v="0"/>
    <s v=""/>
    <n v="0"/>
    <n v="0"/>
    <n v="0"/>
    <n v="0"/>
    <s v=""/>
    <s v=""/>
    <s v=""/>
    <n v="12"/>
    <s v="INR"/>
    <s v="India"/>
    <m/>
    <n v="3"/>
    <n v="0"/>
    <s v="No Spend"/>
    <n v="599"/>
    <n v="216"/>
    <n v="144"/>
    <n v="0.3989983305509182"/>
  </r>
  <r>
    <d v="2026-09-20T00:00:00"/>
    <x v="4"/>
    <s v="Face Care"/>
    <s v="Enabled"/>
    <s v="AG | Vitamin C Serum"/>
    <s v="Sponsored Products"/>
    <s v="vitamin c serum"/>
    <x v="1"/>
    <x v="0"/>
    <s v="SKN-001"/>
    <x v="0"/>
    <n v="222"/>
    <n v="5"/>
    <n v="0.02252252252252252"/>
    <n v="9.879999999999999"/>
    <n v="49.4"/>
    <n v="599"/>
    <n v="1"/>
    <n v="1"/>
    <n v="0.08247078464106844"/>
    <n v="12.12550607287449"/>
    <n v="0.2"/>
    <n v="12"/>
    <s v="INR"/>
    <s v="India"/>
    <m/>
    <n v="3"/>
    <n v="189.6"/>
    <s v="Profitable"/>
    <n v="599"/>
    <n v="216"/>
    <n v="144"/>
    <n v="0.3989983305509182"/>
  </r>
  <r>
    <d v="2026-09-20T00:00:00"/>
    <x v="4"/>
    <s v="Face Care"/>
    <s v="Enabled"/>
    <s v="AG | Niacinamide Serum"/>
    <s v="Sponsored Products"/>
    <s v="niacinamide serum"/>
    <x v="1"/>
    <x v="27"/>
    <s v="SKN-002"/>
    <x v="2"/>
    <n v="1572"/>
    <n v="10"/>
    <n v="0.006361323155216285"/>
    <n v="11.29"/>
    <n v="112.9"/>
    <n v="0"/>
    <n v="0"/>
    <n v="0"/>
    <s v=""/>
    <n v="0"/>
    <n v="0"/>
    <n v="16.5"/>
    <s v="INR"/>
    <s v="India"/>
    <m/>
    <n v="3"/>
    <n v="-112.9"/>
    <s v="No Sales"/>
    <n v="549"/>
    <n v="192"/>
    <n v="139"/>
    <n v="0.3970856102003643"/>
  </r>
  <r>
    <d v="2026-09-20T00:00:00"/>
    <x v="4"/>
    <s v="Face Care"/>
    <s v="Enabled"/>
    <s v="AG | Niacinamide Serum"/>
    <s v="Sponsored Products"/>
    <s v="niacinamide serum"/>
    <x v="1"/>
    <x v="1"/>
    <s v="SKN-002"/>
    <x v="2"/>
    <n v="955"/>
    <n v="3"/>
    <n v="0.003141361256544503"/>
    <n v="8.609999999999999"/>
    <n v="25.83"/>
    <n v="0"/>
    <n v="0"/>
    <n v="0"/>
    <s v=""/>
    <n v="0"/>
    <n v="0"/>
    <n v="12"/>
    <s v="INR"/>
    <s v="India"/>
    <m/>
    <n v="3"/>
    <n v="-25.83"/>
    <s v="No Sales"/>
    <n v="549"/>
    <n v="192"/>
    <n v="139"/>
    <n v="0.3970856102003643"/>
  </r>
  <r>
    <d v="2026-09-20T00:00:00"/>
    <x v="4"/>
    <s v="Face Care"/>
    <s v="Enabled"/>
    <s v="AG | Niacinamide Serum"/>
    <s v="Sponsored Products"/>
    <s v="niacinamide serum"/>
    <x v="1"/>
    <x v="172"/>
    <s v="SKN-002"/>
    <x v="2"/>
    <n v="2477"/>
    <n v="7"/>
    <n v="0.002825999192571659"/>
    <n v="9.6"/>
    <n v="67.2"/>
    <n v="0"/>
    <n v="0"/>
    <n v="0"/>
    <s v=""/>
    <n v="0"/>
    <n v="0"/>
    <n v="15"/>
    <s v="INR"/>
    <s v="India"/>
    <m/>
    <n v="3"/>
    <n v="-67.2"/>
    <s v="No Sales"/>
    <n v="549"/>
    <n v="192"/>
    <n v="139"/>
    <n v="0.3970856102003643"/>
  </r>
  <r>
    <d v="2026-09-20T00:00:00"/>
    <x v="4"/>
    <s v="Face Care"/>
    <s v="Enabled"/>
    <s v="AG | Hyaluronic Acid Serum"/>
    <s v="Sponsored Products"/>
    <s v="hyaluronic acid serum"/>
    <x v="1"/>
    <x v="417"/>
    <s v="SKN-003"/>
    <x v="1"/>
    <n v="392"/>
    <n v="4"/>
    <n v="0.01020408163265306"/>
    <n v="12.48"/>
    <n v="49.92"/>
    <n v="0"/>
    <n v="0"/>
    <n v="0"/>
    <s v=""/>
    <n v="0"/>
    <n v="0"/>
    <n v="20.5"/>
    <s v="INR"/>
    <s v="India"/>
    <m/>
    <n v="3"/>
    <n v="-49.92"/>
    <s v="No Sales"/>
    <n v="649"/>
    <n v="234"/>
    <n v="148"/>
    <n v="0.4114021571648691"/>
  </r>
  <r>
    <d v="2026-09-20T00:00:00"/>
    <x v="4"/>
    <s v="Face Care"/>
    <s v="Enabled"/>
    <s v="AG | Hyaluronic Acid Serum"/>
    <s v="Sponsored Products"/>
    <s v="hyaluronic acid serum"/>
    <x v="1"/>
    <x v="290"/>
    <s v="SKN-003"/>
    <x v="1"/>
    <n v="925"/>
    <n v="7"/>
    <n v="0.007567567567567567"/>
    <n v="13.45"/>
    <n v="94.15000000000001"/>
    <n v="1298"/>
    <n v="1"/>
    <n v="2"/>
    <n v="0.0725346687211094"/>
    <n v="13.78651088688263"/>
    <n v="0.1428571428571428"/>
    <n v="20"/>
    <s v="INR"/>
    <s v="India"/>
    <m/>
    <n v="3"/>
    <n v="439.85"/>
    <s v="Profitable"/>
    <n v="649"/>
    <n v="234"/>
    <n v="148"/>
    <n v="0.4114021571648691"/>
  </r>
  <r>
    <d v="2026-09-20T00:00:00"/>
    <x v="4"/>
    <s v="Face Care"/>
    <s v="Enabled"/>
    <s v="AG | Hyaluronic Acid Serum"/>
    <s v="Sponsored Products"/>
    <s v="hyaluronic serum"/>
    <x v="1"/>
    <x v="499"/>
    <s v="SKN-003"/>
    <x v="2"/>
    <n v="298"/>
    <n v="2"/>
    <n v="0.006711409395973154"/>
    <n v="10.11"/>
    <n v="20.22"/>
    <n v="0"/>
    <n v="0"/>
    <n v="0"/>
    <s v=""/>
    <n v="0"/>
    <n v="0"/>
    <n v="14"/>
    <s v="INR"/>
    <s v="India"/>
    <m/>
    <n v="3"/>
    <n v="-20.22"/>
    <s v="No Sales"/>
    <n v="649"/>
    <n v="234"/>
    <n v="148"/>
    <n v="0.4114021571648691"/>
  </r>
  <r>
    <d v="2026-09-20T00:00:00"/>
    <x v="4"/>
    <s v="Face Care"/>
    <s v="Enabled"/>
    <s v="AG | Hyaluronic Acid Serum"/>
    <s v="Sponsored Products"/>
    <s v="hyaluronic acid serum"/>
    <x v="1"/>
    <x v="35"/>
    <s v="SKN-003"/>
    <x v="2"/>
    <n v="930"/>
    <n v="4"/>
    <n v="0.004301075268817204"/>
    <n v="12.6"/>
    <n v="50.4"/>
    <n v="649"/>
    <n v="1"/>
    <n v="1"/>
    <n v="0.07765793528505392"/>
    <n v="12.87698412698413"/>
    <n v="0.25"/>
    <n v="16"/>
    <s v="INR"/>
    <s v="India"/>
    <m/>
    <n v="3"/>
    <n v="216.6"/>
    <s v="Profitable"/>
    <n v="649"/>
    <n v="234"/>
    <n v="148"/>
    <n v="0.4114021571648691"/>
  </r>
  <r>
    <d v="2026-09-20T00:00:00"/>
    <x v="5"/>
    <s v="Face Care"/>
    <s v="Enabled"/>
    <s v="AG | Sunscreen Spf 50"/>
    <s v="Sponsored Products"/>
    <s v="sunscreen"/>
    <x v="3"/>
    <x v="37"/>
    <s v="SKN-006"/>
    <x v="0"/>
    <n v="566"/>
    <n v="4"/>
    <n v="0.007067137809187279"/>
    <n v="13"/>
    <n v="52"/>
    <n v="449"/>
    <n v="1"/>
    <n v="1"/>
    <n v="0.1158129175946548"/>
    <n v="8.634615384615385"/>
    <n v="0.25"/>
    <n v="13"/>
    <s v="INR"/>
    <s v="India"/>
    <m/>
    <n v="3"/>
    <n v="105"/>
    <s v="Profitable"/>
    <n v="449"/>
    <n v="162"/>
    <n v="130"/>
    <n v="0.3496659242761693"/>
  </r>
  <r>
    <d v="2026-09-20T00:00:00"/>
    <x v="5"/>
    <s v="Face Care"/>
    <s v="Enabled"/>
    <s v="AG | Tinted Sunscreen"/>
    <s v="Sponsored Products"/>
    <s v="tinted sunscreen"/>
    <x v="3"/>
    <x v="439"/>
    <s v="SKN-007"/>
    <x v="2"/>
    <n v="247"/>
    <n v="1"/>
    <n v="0.004048582995951417"/>
    <n v="9.77"/>
    <n v="9.77"/>
    <n v="0"/>
    <n v="0"/>
    <n v="0"/>
    <s v=""/>
    <n v="0"/>
    <n v="0"/>
    <n v="11.5"/>
    <s v="INR"/>
    <s v="India"/>
    <m/>
    <n v="3"/>
    <n v="-9.77"/>
    <s v="No Sales"/>
    <n v="549"/>
    <n v="203"/>
    <n v="139"/>
    <n v="0.3770491803278688"/>
  </r>
  <r>
    <d v="2026-09-20T00:00:00"/>
    <x v="6"/>
    <s v="Face Care"/>
    <s v="Enabled"/>
    <s v="AG | Gel Moisturizer"/>
    <s v="Sponsored Products"/>
    <s v="oil free moisturizer"/>
    <x v="1"/>
    <x v="118"/>
    <s v="SKN-005"/>
    <x v="2"/>
    <n v="269"/>
    <n v="3"/>
    <n v="0.01115241635687732"/>
    <n v="6.579999999999999"/>
    <n v="19.74"/>
    <n v="0"/>
    <n v="0"/>
    <n v="0"/>
    <s v=""/>
    <n v="0"/>
    <n v="0"/>
    <n v="11"/>
    <s v="INR"/>
    <s v="India"/>
    <m/>
    <n v="3"/>
    <n v="-19.74"/>
    <s v="No Sales"/>
    <n v="399"/>
    <n v="148"/>
    <n v="126"/>
    <n v="0.3132832080200501"/>
  </r>
  <r>
    <d v="2026-09-20T00:00:00"/>
    <x v="6"/>
    <s v="Face Care"/>
    <s v="Enabled"/>
    <s v="AG | Gel Moisturizer"/>
    <s v="Sponsored Products"/>
    <s v="gel moisturizer"/>
    <x v="1"/>
    <x v="322"/>
    <s v="SKN-005"/>
    <x v="1"/>
    <n v="90"/>
    <n v="2"/>
    <n v="0.02222222222222222"/>
    <n v="6.1"/>
    <n v="12.2"/>
    <n v="0"/>
    <n v="0"/>
    <n v="0"/>
    <s v=""/>
    <n v="0"/>
    <n v="0"/>
    <n v="9.5"/>
    <s v="INR"/>
    <s v="India"/>
    <m/>
    <n v="3"/>
    <n v="-12.2"/>
    <s v="No Sales"/>
    <n v="399"/>
    <n v="148"/>
    <n v="126"/>
    <n v="0.3132832080200501"/>
  </r>
  <r>
    <d v="2026-09-20T00:00:00"/>
    <x v="6"/>
    <s v="Face Care"/>
    <s v="Enabled"/>
    <s v="AG | Face Wash"/>
    <s v="Sponsored Products"/>
    <s v="foaming face wash"/>
    <x v="1"/>
    <x v="119"/>
    <s v="SKN-008"/>
    <x v="2"/>
    <n v="2371"/>
    <n v="15"/>
    <n v="0.006326444538169548"/>
    <n v="5.54"/>
    <n v="83.09999999999999"/>
    <n v="0"/>
    <n v="0"/>
    <n v="0"/>
    <s v=""/>
    <n v="0"/>
    <n v="0"/>
    <n v="9"/>
    <s v="INR"/>
    <s v="India"/>
    <m/>
    <n v="3"/>
    <n v="-83.09999999999999"/>
    <s v="No Sales"/>
    <n v="299"/>
    <n v="114"/>
    <n v="107"/>
    <n v="0.2608695652173913"/>
  </r>
  <r>
    <d v="2026-09-20T00:00:00"/>
    <x v="6"/>
    <s v="Face Care"/>
    <s v="Enabled"/>
    <s v="AG | Salicylic Acid Face Wash"/>
    <s v="Sponsored Products"/>
    <s v="salicylic acid face wash"/>
    <x v="1"/>
    <x v="239"/>
    <s v="SKN-009"/>
    <x v="2"/>
    <n v="322"/>
    <n v="4"/>
    <n v="0.0124223602484472"/>
    <n v="3.37"/>
    <n v="13.48"/>
    <n v="0"/>
    <n v="0"/>
    <n v="0"/>
    <s v=""/>
    <n v="0"/>
    <n v="0"/>
    <n v="5"/>
    <s v="INR"/>
    <s v="India"/>
    <m/>
    <n v="3"/>
    <n v="-13.48"/>
    <s v="No Sales"/>
    <n v="279"/>
    <n v="106"/>
    <n v="105"/>
    <n v="0.2437275985663082"/>
  </r>
  <r>
    <d v="2026-09-20T00:00:00"/>
    <x v="6"/>
    <s v="Face Care"/>
    <s v="Enabled"/>
    <s v="AG | Salicylic Acid Face Wash"/>
    <s v="Sponsored Products"/>
    <s v="salicylic acid face wash"/>
    <x v="1"/>
    <x v="352"/>
    <s v="SKN-009"/>
    <x v="2"/>
    <n v="1103"/>
    <n v="7"/>
    <n v="0.006346328195829556"/>
    <n v="4.19"/>
    <n v="29.33"/>
    <n v="0"/>
    <n v="0"/>
    <n v="0"/>
    <s v=""/>
    <n v="0"/>
    <n v="0"/>
    <n v="6"/>
    <s v="INR"/>
    <s v="India"/>
    <m/>
    <n v="3"/>
    <n v="-29.33"/>
    <s v="No Sales"/>
    <n v="279"/>
    <n v="106"/>
    <n v="105"/>
    <n v="0.2437275985663082"/>
  </r>
  <r>
    <d v="2026-09-20T00:00:00"/>
    <x v="6"/>
    <s v="Face Care"/>
    <s v="Enabled"/>
    <s v="AG | Salicylic Acid Face Wash"/>
    <s v="Sponsored Products"/>
    <s v="acne face wash"/>
    <x v="1"/>
    <x v="238"/>
    <s v="SKN-009"/>
    <x v="1"/>
    <n v="179"/>
    <n v="2"/>
    <n v="0.0111731843575419"/>
    <n v="4.83"/>
    <n v="9.66"/>
    <n v="0"/>
    <n v="0"/>
    <n v="0"/>
    <s v=""/>
    <n v="0"/>
    <n v="0"/>
    <n v="8.5"/>
    <s v="INR"/>
    <s v="India"/>
    <m/>
    <n v="3"/>
    <n v="-9.66"/>
    <s v="No Sales"/>
    <n v="279"/>
    <n v="106"/>
    <n v="105"/>
    <n v="0.2437275985663082"/>
  </r>
  <r>
    <d v="2026-09-20T00:00:00"/>
    <x v="6"/>
    <s v="Face Care"/>
    <s v="Enabled"/>
    <s v="AG | Salicylic Acid Face Wash"/>
    <s v="Sponsored Products"/>
    <s v="acne face wash"/>
    <x v="1"/>
    <x v="440"/>
    <s v="SKN-009"/>
    <x v="0"/>
    <n v="519"/>
    <n v="8"/>
    <n v="0.01541425818882466"/>
    <n v="6.5"/>
    <n v="52"/>
    <n v="0"/>
    <n v="0"/>
    <n v="0"/>
    <s v=""/>
    <n v="0"/>
    <n v="0"/>
    <n v="6.5"/>
    <s v="INR"/>
    <s v="India"/>
    <m/>
    <n v="3"/>
    <n v="-52"/>
    <s v="No Sales"/>
    <n v="279"/>
    <n v="106"/>
    <n v="105"/>
    <n v="0.2437275985663082"/>
  </r>
  <r>
    <d v="2026-09-20T00:00:00"/>
    <x v="6"/>
    <s v="Face Care"/>
    <s v="Enabled"/>
    <s v="AG | Rose Water Toner"/>
    <s v="Sponsored Products"/>
    <s v="face toner"/>
    <x v="1"/>
    <x v="8"/>
    <s v="SKN-010"/>
    <x v="2"/>
    <n v="3181"/>
    <n v="11"/>
    <n v="0.003458032065388243"/>
    <n v="2.92"/>
    <n v="32.12"/>
    <n v="0"/>
    <n v="0"/>
    <n v="0"/>
    <s v=""/>
    <n v="0"/>
    <n v="0"/>
    <n v="4.5"/>
    <s v="INR"/>
    <s v="India"/>
    <m/>
    <n v="3"/>
    <n v="-32.12"/>
    <s v="No Sales"/>
    <n v="249"/>
    <n v="100"/>
    <n v="102"/>
    <n v="0.1887550200803213"/>
  </r>
  <r>
    <d v="2026-09-20T00:00:00"/>
    <x v="6"/>
    <s v="Face Care"/>
    <s v="Enabled"/>
    <s v="AG | Rose Water Toner"/>
    <s v="Sponsored Products"/>
    <s v="rose water toner"/>
    <x v="1"/>
    <x v="381"/>
    <s v="SKN-010"/>
    <x v="2"/>
    <n v="613"/>
    <n v="4"/>
    <n v="0.006525285481239805"/>
    <n v="5.57"/>
    <n v="22.28"/>
    <n v="0"/>
    <n v="0"/>
    <n v="0"/>
    <s v=""/>
    <n v="0"/>
    <n v="0"/>
    <n v="7"/>
    <s v="INR"/>
    <s v="India"/>
    <m/>
    <n v="3"/>
    <n v="-22.28"/>
    <s v="No Sales"/>
    <n v="249"/>
    <n v="100"/>
    <n v="102"/>
    <n v="0.1887550200803213"/>
  </r>
  <r>
    <d v="2026-09-20T00:00:00"/>
    <x v="6"/>
    <s v="Face Care"/>
    <s v="Enabled"/>
    <s v="AG | Rose Water Toner"/>
    <s v="Sponsored Products"/>
    <s v="rose water toner"/>
    <x v="1"/>
    <x v="500"/>
    <s v="SKN-010"/>
    <x v="2"/>
    <n v="789"/>
    <n v="6"/>
    <n v="0.007604562737642586"/>
    <n v="3.77"/>
    <n v="22.62"/>
    <n v="0"/>
    <n v="0"/>
    <n v="0"/>
    <s v=""/>
    <n v="0"/>
    <n v="0"/>
    <n v="6"/>
    <s v="INR"/>
    <s v="India"/>
    <m/>
    <n v="3"/>
    <n v="-22.62"/>
    <s v="No Sales"/>
    <n v="249"/>
    <n v="100"/>
    <n v="102"/>
    <n v="0.1887550200803213"/>
  </r>
  <r>
    <d v="2026-09-20T00:00:00"/>
    <x v="6"/>
    <s v="Face Care"/>
    <s v="Enabled"/>
    <s v="AG | Rose Water Toner"/>
    <s v="Sponsored Products"/>
    <s v="face toner"/>
    <x v="1"/>
    <x v="158"/>
    <s v="SKN-010"/>
    <x v="1"/>
    <n v="732"/>
    <n v="2"/>
    <n v="0.00273224043715847"/>
    <n v="3.56"/>
    <n v="7.12"/>
    <n v="0"/>
    <n v="0"/>
    <n v="0"/>
    <s v=""/>
    <n v="0"/>
    <n v="0"/>
    <n v="6.5"/>
    <s v="INR"/>
    <s v="India"/>
    <m/>
    <n v="3"/>
    <n v="-7.12"/>
    <s v="No Sales"/>
    <n v="249"/>
    <n v="100"/>
    <n v="102"/>
    <n v="0.1887550200803213"/>
  </r>
  <r>
    <d v="2026-09-20T00:00:00"/>
    <x v="6"/>
    <s v="Face Care"/>
    <s v="Enabled"/>
    <s v="AG | Sheet Mask"/>
    <s v="Sponsored Products"/>
    <s v="face sheet mask"/>
    <x v="1"/>
    <x v="41"/>
    <s v="SKN-014"/>
    <x v="0"/>
    <n v="106"/>
    <n v="1"/>
    <n v="0.009433962264150943"/>
    <n v="10.5"/>
    <n v="10.5"/>
    <n v="0"/>
    <n v="0"/>
    <n v="0"/>
    <s v=""/>
    <n v="0"/>
    <n v="0"/>
    <n v="10.5"/>
    <s v="INR"/>
    <s v="India"/>
    <m/>
    <n v="3"/>
    <n v="-10.5"/>
    <s v="No Sales"/>
    <n v="349"/>
    <n v="133"/>
    <n v="111"/>
    <n v="0.3008595988538682"/>
  </r>
  <r>
    <d v="2026-09-20T00:00:00"/>
    <x v="6"/>
    <s v="Face Care"/>
    <s v="Enabled"/>
    <s v="AG | Sheet Mask"/>
    <s v="Sponsored Products"/>
    <s v="sheet mask"/>
    <x v="1"/>
    <x v="390"/>
    <s v="SKN-014"/>
    <x v="2"/>
    <n v="942"/>
    <n v="9"/>
    <n v="0.009554140127388535"/>
    <n v="5.69"/>
    <n v="51.21"/>
    <n v="0"/>
    <n v="0"/>
    <n v="0"/>
    <s v=""/>
    <n v="0"/>
    <n v="0"/>
    <n v="10.5"/>
    <s v="INR"/>
    <s v="India"/>
    <m/>
    <n v="3"/>
    <n v="-51.21"/>
    <s v="No Sales"/>
    <n v="349"/>
    <n v="133"/>
    <n v="111"/>
    <n v="0.3008595988538682"/>
  </r>
  <r>
    <d v="2026-09-20T00:00:00"/>
    <x v="6"/>
    <s v="Face Care"/>
    <s v="Enabled"/>
    <s v="AG | Sheet Mask"/>
    <s v="Sponsored Products"/>
    <s v="face sheet mask"/>
    <x v="1"/>
    <x v="326"/>
    <s v="SKN-014"/>
    <x v="1"/>
    <n v="272"/>
    <n v="1"/>
    <n v="0.003676470588235294"/>
    <n v="6.07"/>
    <n v="6.07"/>
    <n v="0"/>
    <n v="0"/>
    <n v="0"/>
    <s v=""/>
    <n v="0"/>
    <n v="0"/>
    <n v="10.5"/>
    <s v="INR"/>
    <s v="India"/>
    <m/>
    <n v="3"/>
    <n v="-6.07"/>
    <s v="No Sales"/>
    <n v="349"/>
    <n v="133"/>
    <n v="111"/>
    <n v="0.3008595988538682"/>
  </r>
  <r>
    <d v="2026-09-20T00:00:00"/>
    <x v="8"/>
    <s v="Body &amp; Hair"/>
    <s v="Enabled"/>
    <s v="AG | Onion Hair Oil"/>
    <s v="Sponsored Products"/>
    <s v="hair oil"/>
    <x v="3"/>
    <x v="461"/>
    <s v="SKN-021"/>
    <x v="2"/>
    <n v="267"/>
    <n v="4"/>
    <n v="0.0149812734082397"/>
    <n v="7.02"/>
    <n v="28.08"/>
    <n v="0"/>
    <n v="0"/>
    <n v="0"/>
    <s v=""/>
    <n v="0"/>
    <n v="0"/>
    <n v="10"/>
    <s v="INR"/>
    <s v="India"/>
    <m/>
    <n v="3"/>
    <n v="-28.08"/>
    <s v="No Sales"/>
    <n v="399"/>
    <n v="148"/>
    <n v="126"/>
    <n v="0.3132832080200501"/>
  </r>
  <r>
    <d v="2026-09-20T00:00:00"/>
    <x v="8"/>
    <s v="Body &amp; Hair"/>
    <s v="Enabled"/>
    <s v="AG | Onion Hair Oil"/>
    <s v="Sponsored Products"/>
    <s v="onion hair oil"/>
    <x v="3"/>
    <x v="215"/>
    <s v="SKN-021"/>
    <x v="1"/>
    <n v="2164"/>
    <n v="23"/>
    <n v="0.01062846580406654"/>
    <n v="5.869999999999999"/>
    <n v="135.01"/>
    <n v="0"/>
    <n v="0"/>
    <n v="0"/>
    <s v=""/>
    <n v="0"/>
    <n v="0"/>
    <n v="8.5"/>
    <s v="INR"/>
    <s v="India"/>
    <m/>
    <n v="3"/>
    <n v="-135.01"/>
    <s v="No Sales"/>
    <n v="399"/>
    <n v="148"/>
    <n v="126"/>
    <n v="0.3132832080200501"/>
  </r>
  <r>
    <d v="2026-09-20T00:00:00"/>
    <x v="8"/>
    <s v="Body &amp; Hair"/>
    <s v="Enabled"/>
    <s v="AG | Onion Hair Oil"/>
    <s v="Sponsored Products"/>
    <s v="hair oil"/>
    <x v="3"/>
    <x v="327"/>
    <s v="SKN-021"/>
    <x v="0"/>
    <n v="130"/>
    <n v="1"/>
    <n v="0.007692307692307693"/>
    <n v="12.5"/>
    <n v="12.5"/>
    <n v="0"/>
    <n v="0"/>
    <n v="0"/>
    <s v=""/>
    <n v="0"/>
    <n v="0"/>
    <n v="12.5"/>
    <s v="INR"/>
    <s v="India"/>
    <m/>
    <n v="3"/>
    <n v="-12.5"/>
    <s v="No Sales"/>
    <n v="399"/>
    <n v="148"/>
    <n v="126"/>
    <n v="0.3132832080200501"/>
  </r>
  <r>
    <d v="2026-09-20T00:00:00"/>
    <x v="8"/>
    <s v="Body &amp; Hair"/>
    <s v="Enabled"/>
    <s v="AG | Anti Dandruff Shampoo"/>
    <s v="Sponsored Products"/>
    <s v="dandruff shampoo"/>
    <x v="3"/>
    <x v="21"/>
    <s v="SKN-022"/>
    <x v="0"/>
    <n v="165"/>
    <n v="1"/>
    <n v="0.006060606060606061"/>
    <n v="9.529999999999999"/>
    <n v="9.529999999999999"/>
    <n v="0"/>
    <n v="0"/>
    <n v="0"/>
    <s v=""/>
    <n v="0"/>
    <n v="0"/>
    <n v="11.5"/>
    <s v="INR"/>
    <s v="India"/>
    <m/>
    <n v="3"/>
    <n v="-9.529999999999999"/>
    <s v="No Sales"/>
    <n v="429"/>
    <n v="159"/>
    <n v="139"/>
    <n v="0.3053613053613053"/>
  </r>
  <r>
    <d v="2026-09-20T00:00:00"/>
    <x v="8"/>
    <s v="Body &amp; Hair"/>
    <s v="Enabled"/>
    <s v="AG | Anti Dandruff Shampoo"/>
    <s v="Sponsored Products"/>
    <s v="anti dandruff shampoo"/>
    <x v="3"/>
    <x v="59"/>
    <s v="SKN-022"/>
    <x v="2"/>
    <n v="2393"/>
    <n v="8"/>
    <n v="0.003343083994985374"/>
    <n v="8.32"/>
    <n v="66.56"/>
    <n v="0"/>
    <n v="0"/>
    <n v="0"/>
    <s v=""/>
    <n v="0"/>
    <n v="0"/>
    <n v="13.5"/>
    <s v="INR"/>
    <s v="India"/>
    <m/>
    <n v="3"/>
    <n v="-66.56"/>
    <s v="No Sales"/>
    <n v="429"/>
    <n v="159"/>
    <n v="139"/>
    <n v="0.3053613053613053"/>
  </r>
  <r>
    <d v="2026-09-20T00:00:00"/>
    <x v="8"/>
    <s v="Body &amp; Hair"/>
    <s v="Enabled"/>
    <s v="AG | Hair Serum"/>
    <s v="Sponsored Products"/>
    <s v="hair serum for frizzy hair"/>
    <x v="3"/>
    <x v="133"/>
    <s v="SKN-023"/>
    <x v="2"/>
    <n v="920"/>
    <n v="7"/>
    <n v="0.007608695652173913"/>
    <n v="10.28"/>
    <n v="71.95999999999999"/>
    <n v="0"/>
    <n v="0"/>
    <n v="0"/>
    <s v=""/>
    <n v="0"/>
    <n v="0"/>
    <n v="12.5"/>
    <s v="INR"/>
    <s v="India"/>
    <m/>
    <n v="3"/>
    <n v="-71.95999999999999"/>
    <s v="No Sales"/>
    <n v="549"/>
    <n v="198"/>
    <n v="139"/>
    <n v="0.3861566484517304"/>
  </r>
  <r>
    <d v="2026-09-20T00:00:00"/>
    <x v="8"/>
    <s v="Body &amp; Hair"/>
    <s v="Enabled"/>
    <s v="AG | Hair Serum"/>
    <s v="Sponsored Products"/>
    <s v="hair serum for frizzy hair"/>
    <x v="3"/>
    <x v="395"/>
    <s v="SKN-023"/>
    <x v="0"/>
    <n v="1052"/>
    <n v="16"/>
    <n v="0.01520912547528517"/>
    <n v="15"/>
    <n v="240"/>
    <n v="0"/>
    <n v="0"/>
    <n v="0"/>
    <s v=""/>
    <n v="0"/>
    <n v="0"/>
    <n v="15"/>
    <s v="INR"/>
    <s v="India"/>
    <m/>
    <n v="3"/>
    <n v="-240"/>
    <s v="No Sales"/>
    <n v="549"/>
    <n v="198"/>
    <n v="139"/>
    <n v="0.3861566484517304"/>
  </r>
  <r>
    <d v="2026-09-20T00:00:00"/>
    <x v="8"/>
    <s v="Body &amp; Hair"/>
    <s v="Enabled"/>
    <s v="AG | Hair Serum"/>
    <s v="Sponsored Products"/>
    <s v="hair serum for frizzy hair"/>
    <x v="3"/>
    <x v="134"/>
    <s v="SKN-023"/>
    <x v="2"/>
    <n v="2639"/>
    <n v="11"/>
    <n v="0.004168245547555892"/>
    <n v="7.99"/>
    <n v="87.89"/>
    <n v="0"/>
    <n v="0"/>
    <n v="0"/>
    <s v=""/>
    <n v="0"/>
    <n v="0"/>
    <n v="12.5"/>
    <s v="INR"/>
    <s v="India"/>
    <m/>
    <n v="3"/>
    <n v="-87.89"/>
    <s v="No Sales"/>
    <n v="549"/>
    <n v="198"/>
    <n v="139"/>
    <n v="0.3861566484517304"/>
  </r>
  <r>
    <d v="2026-09-20T00:00:00"/>
    <x v="9"/>
    <s v="Body &amp; Hair"/>
    <s v="Enabled"/>
    <s v="AG | Body Lotion"/>
    <s v="Sponsored Products"/>
    <s v="body lotion for dry skin"/>
    <x v="2"/>
    <x v="11"/>
    <s v="SKN-017"/>
    <x v="2"/>
    <n v="1086"/>
    <n v="8"/>
    <n v="0.007366482504604052"/>
    <n v="11.1"/>
    <n v="88.8"/>
    <n v="0"/>
    <n v="0"/>
    <n v="0"/>
    <s v=""/>
    <n v="0"/>
    <n v="0"/>
    <n v="15"/>
    <s v="INR"/>
    <s v="India"/>
    <m/>
    <n v="3"/>
    <n v="-88.8"/>
    <s v="No Sales"/>
    <n v="449"/>
    <n v="166"/>
    <n v="140"/>
    <n v="0.3184855233853007"/>
  </r>
  <r>
    <d v="2026-09-20T00:00:00"/>
    <x v="9"/>
    <s v="Body &amp; Hair"/>
    <s v="Enabled"/>
    <s v="AG | Body Lotion"/>
    <s v="Sponsored Products"/>
    <s v="shea body lotion pack of 2"/>
    <x v="2"/>
    <x v="329"/>
    <s v="SKN-017"/>
    <x v="0"/>
    <n v="638"/>
    <n v="6"/>
    <n v="0.009404388714733543"/>
    <n v="12.5"/>
    <n v="75"/>
    <n v="0"/>
    <n v="0"/>
    <n v="0"/>
    <s v=""/>
    <n v="0"/>
    <n v="0"/>
    <n v="12.5"/>
    <s v="INR"/>
    <s v="India"/>
    <m/>
    <n v="3"/>
    <n v="-75"/>
    <s v="No Sales"/>
    <n v="449"/>
    <n v="166"/>
    <n v="140"/>
    <n v="0.3184855233853007"/>
  </r>
  <r>
    <d v="2026-09-20T00:00:00"/>
    <x v="9"/>
    <s v="Body &amp; Hair"/>
    <s v="Enabled"/>
    <s v="AG | Body Lotion"/>
    <s v="Sponsored Products"/>
    <s v="shea body lotion paraben free"/>
    <x v="2"/>
    <x v="135"/>
    <s v="SKN-017"/>
    <x v="2"/>
    <n v="281"/>
    <n v="3"/>
    <n v="0.01067615658362989"/>
    <n v="11.08"/>
    <n v="33.24"/>
    <n v="0"/>
    <n v="0"/>
    <n v="0"/>
    <s v=""/>
    <n v="0"/>
    <n v="0"/>
    <n v="18"/>
    <s v="INR"/>
    <s v="India"/>
    <m/>
    <n v="3"/>
    <n v="-33.24"/>
    <s v="No Sales"/>
    <n v="449"/>
    <n v="166"/>
    <n v="140"/>
    <n v="0.3184855233853007"/>
  </r>
  <r>
    <d v="2026-09-20T00:00:00"/>
    <x v="9"/>
    <s v="Body &amp; Hair"/>
    <s v="Enabled"/>
    <s v="AG | Body Wash"/>
    <s v="Sponsored Products"/>
    <s v="body wash for women under 300"/>
    <x v="2"/>
    <x v="16"/>
    <s v="SKN-018"/>
    <x v="2"/>
    <n v="1245"/>
    <n v="13"/>
    <n v="0.01044176706827309"/>
    <n v="7.819999999999999"/>
    <n v="101.66"/>
    <n v="0"/>
    <n v="0"/>
    <n v="0"/>
    <s v=""/>
    <n v="0"/>
    <n v="0"/>
    <n v="12"/>
    <s v="INR"/>
    <s v="India"/>
    <m/>
    <n v="3"/>
    <n v="-101.66"/>
    <s v="No Sales"/>
    <n v="349"/>
    <n v="133"/>
    <n v="121"/>
    <n v="0.2722063037249284"/>
  </r>
  <r>
    <d v="2026-09-20T00:00:00"/>
    <x v="9"/>
    <s v="Body &amp; Hair"/>
    <s v="Enabled"/>
    <s v="AG | Body Wash"/>
    <s v="Sponsored Products"/>
    <s v="body wash"/>
    <x v="2"/>
    <x v="15"/>
    <s v="SKN-018"/>
    <x v="0"/>
    <n v="1196"/>
    <n v="12"/>
    <n v="0.01003344481605351"/>
    <n v="7.079999999999999"/>
    <n v="84.95999999999999"/>
    <n v="0"/>
    <n v="0"/>
    <n v="0"/>
    <s v=""/>
    <n v="0"/>
    <n v="0"/>
    <n v="8.5"/>
    <s v="INR"/>
    <s v="India"/>
    <m/>
    <n v="3"/>
    <n v="-84.95999999999999"/>
    <s v="No Sales"/>
    <n v="349"/>
    <n v="133"/>
    <n v="121"/>
    <n v="0.2722063037249284"/>
  </r>
  <r>
    <d v="2026-09-20T00:00:00"/>
    <x v="9"/>
    <s v="Body &amp; Hair"/>
    <s v="Enabled"/>
    <s v="AG | Body Wash"/>
    <s v="Sponsored Products"/>
    <s v="shower gel"/>
    <x v="2"/>
    <x v="64"/>
    <s v="SKN-018"/>
    <x v="1"/>
    <n v="665"/>
    <n v="8"/>
    <n v="0.01203007518796993"/>
    <n v="7.61"/>
    <n v="60.88"/>
    <n v="0"/>
    <n v="0"/>
    <n v="0"/>
    <s v=""/>
    <n v="0"/>
    <n v="0"/>
    <n v="13"/>
    <s v="INR"/>
    <s v="India"/>
    <m/>
    <n v="3"/>
    <n v="-60.88"/>
    <s v="No Sales"/>
    <n v="349"/>
    <n v="133"/>
    <n v="121"/>
    <n v="0.2722063037249284"/>
  </r>
  <r>
    <d v="2026-09-20T00:00:00"/>
    <x v="9"/>
    <s v="Body &amp; Hair"/>
    <s v="Enabled"/>
    <s v="AG | Foot Cream"/>
    <s v="Sponsored Products"/>
    <s v="foot cream for kids"/>
    <x v="2"/>
    <x v="66"/>
    <s v="SKN-019"/>
    <x v="0"/>
    <n v="439"/>
    <n v="6"/>
    <n v="0.01366742596810934"/>
    <n v="7.3"/>
    <n v="43.8"/>
    <n v="299"/>
    <n v="1"/>
    <n v="1"/>
    <n v="0.1464882943143813"/>
    <n v="6.826484018264841"/>
    <n v="0.1666666666666667"/>
    <n v="8"/>
    <s v="INR"/>
    <s v="India"/>
    <m/>
    <n v="3"/>
    <n v="37.2"/>
    <s v="Profitable"/>
    <n v="299"/>
    <n v="111"/>
    <n v="107"/>
    <n v="0.2709030100334448"/>
  </r>
  <r>
    <d v="2026-09-20T00:00:00"/>
    <x v="9"/>
    <s v="Body &amp; Hair"/>
    <s v="Enabled"/>
    <s v="AG | Hand Cream"/>
    <s v="Sponsored Products"/>
    <s v="moisturizing hand cream"/>
    <x v="2"/>
    <x v="68"/>
    <s v="SKN-020"/>
    <x v="1"/>
    <n v="526"/>
    <n v="4"/>
    <n v="0.007604562737642586"/>
    <n v="3.39"/>
    <n v="13.56"/>
    <n v="0"/>
    <n v="0"/>
    <n v="0"/>
    <s v=""/>
    <n v="0"/>
    <n v="0"/>
    <n v="6"/>
    <s v="INR"/>
    <s v="India"/>
    <m/>
    <n v="3"/>
    <n v="-13.56"/>
    <s v="No Sales"/>
    <n v="249"/>
    <n v="95"/>
    <n v="92"/>
    <n v="0.248995983935743"/>
  </r>
  <r>
    <d v="2026-09-20T00:00:00"/>
    <x v="9"/>
    <s v="Body &amp; Hair"/>
    <s v="Enabled"/>
    <s v="AG | Hand Cream"/>
    <s v="Sponsored Products"/>
    <s v="moisturizing hand cream pack of 2"/>
    <x v="2"/>
    <x v="191"/>
    <s v="SKN-020"/>
    <x v="2"/>
    <n v="532"/>
    <n v="1"/>
    <n v="0.001879699248120301"/>
    <n v="6.22"/>
    <n v="6.22"/>
    <n v="0"/>
    <n v="0"/>
    <n v="0"/>
    <s v=""/>
    <n v="0"/>
    <n v="0"/>
    <n v="8.5"/>
    <s v="INR"/>
    <s v="India"/>
    <m/>
    <n v="3"/>
    <n v="-6.22"/>
    <s v="No Sales"/>
    <n v="249"/>
    <n v="95"/>
    <n v="92"/>
    <n v="0.248995983935743"/>
  </r>
  <r>
    <d v="2026-09-20T00:00:00"/>
    <x v="9"/>
    <s v="Body &amp; Hair"/>
    <s v="Enabled"/>
    <s v="AG | Hand Cream"/>
    <s v="Sponsored Products"/>
    <s v="hand cream for dry hands for men and women"/>
    <x v="2"/>
    <x v="356"/>
    <s v="SKN-020"/>
    <x v="1"/>
    <n v="499"/>
    <n v="3"/>
    <n v="0.006012024048096192"/>
    <n v="3.61"/>
    <n v="10.83"/>
    <n v="0"/>
    <n v="0"/>
    <n v="0"/>
    <s v=""/>
    <n v="0"/>
    <n v="0"/>
    <n v="6"/>
    <s v="INR"/>
    <s v="India"/>
    <m/>
    <n v="3"/>
    <n v="-10.83"/>
    <s v="No Sales"/>
    <n v="249"/>
    <n v="95"/>
    <n v="92"/>
    <n v="0.248995983935743"/>
  </r>
  <r>
    <d v="2026-09-20T00:00:00"/>
    <x v="10"/>
    <s v="Face Care"/>
    <s v="Enabled"/>
    <s v="AG | Vitamin C Serum"/>
    <s v="Sponsored Products"/>
    <s v="asin=b0xsxjz6ph"/>
    <x v="4"/>
    <x v="376"/>
    <s v="SKN-001"/>
    <x v="1"/>
    <n v="1173"/>
    <n v="3"/>
    <n v="0.002557544757033248"/>
    <n v="8.56"/>
    <n v="25.68"/>
    <n v="0"/>
    <n v="0"/>
    <n v="0"/>
    <s v=""/>
    <n v="0"/>
    <n v="0"/>
    <n v="13"/>
    <s v="INR"/>
    <s v="India"/>
    <m/>
    <n v="3"/>
    <n v="-25.68"/>
    <s v="No Sales"/>
    <n v="599"/>
    <n v="216"/>
    <n v="144"/>
    <n v="0.3989983305509182"/>
  </r>
  <r>
    <d v="2026-09-20T00:00:00"/>
    <x v="10"/>
    <s v="Face Care"/>
    <s v="Enabled"/>
    <s v="AG | Vitamin C Serum"/>
    <s v="Sponsored Products"/>
    <s v="asin=b0xanrgqoz"/>
    <x v="4"/>
    <x v="72"/>
    <s v="SKN-001"/>
    <x v="1"/>
    <n v="897"/>
    <n v="3"/>
    <n v="0.003344481605351171"/>
    <n v="8.119999999999999"/>
    <n v="24.36"/>
    <n v="0"/>
    <n v="0"/>
    <n v="0"/>
    <s v=""/>
    <n v="0"/>
    <n v="0"/>
    <n v="12"/>
    <s v="INR"/>
    <s v="India"/>
    <m/>
    <n v="3"/>
    <n v="-24.36"/>
    <s v="No Sales"/>
    <n v="599"/>
    <n v="216"/>
    <n v="144"/>
    <n v="0.3989983305509182"/>
  </r>
  <r>
    <d v="2026-09-20T00:00:00"/>
    <x v="10"/>
    <s v="Face Care"/>
    <s v="Enabled"/>
    <s v="AG | Sunscreen Spf 50"/>
    <s v="Sponsored Products"/>
    <s v="asin=b0b74umgnh"/>
    <x v="4"/>
    <x v="280"/>
    <s v="SKN-006"/>
    <x v="1"/>
    <n v="785"/>
    <n v="6"/>
    <n v="0.007643312101910828"/>
    <n v="5.5"/>
    <n v="33"/>
    <n v="0"/>
    <n v="0"/>
    <n v="0"/>
    <s v=""/>
    <n v="0"/>
    <n v="0"/>
    <n v="8"/>
    <s v="INR"/>
    <s v="India"/>
    <m/>
    <n v="3"/>
    <n v="-33"/>
    <s v="No Sales"/>
    <n v="449"/>
    <n v="162"/>
    <n v="130"/>
    <n v="0.3496659242761693"/>
  </r>
  <r>
    <d v="2026-09-20T00:00:00"/>
    <x v="10"/>
    <s v="Face Care"/>
    <s v="Enabled"/>
    <s v="AG | Sunscreen Spf 50"/>
    <s v="Sponsored Products"/>
    <s v="asin=b0adk5zl0c"/>
    <x v="4"/>
    <x v="464"/>
    <s v="SKN-006"/>
    <x v="1"/>
    <n v="470"/>
    <n v="2"/>
    <n v="0.00425531914893617"/>
    <n v="4.56"/>
    <n v="9.119999999999999"/>
    <n v="0"/>
    <n v="0"/>
    <n v="0"/>
    <s v=""/>
    <n v="0"/>
    <n v="0"/>
    <n v="8.5"/>
    <s v="INR"/>
    <s v="India"/>
    <m/>
    <n v="3"/>
    <n v="-9.119999999999999"/>
    <s v="No Sales"/>
    <n v="449"/>
    <n v="162"/>
    <n v="130"/>
    <n v="0.3496659242761693"/>
  </r>
  <r>
    <d v="2026-09-20T00:00:00"/>
    <x v="10"/>
    <s v="Face Care"/>
    <s v="Enabled"/>
    <s v="AG | Sunscreen Spf 50"/>
    <s v="Sponsored Products"/>
    <s v="asin=b0q7ldyo0l"/>
    <x v="4"/>
    <x v="74"/>
    <s v="SKN-006"/>
    <x v="1"/>
    <n v="590"/>
    <n v="3"/>
    <n v="0.005084745762711864"/>
    <n v="8.390000000000001"/>
    <n v="25.17"/>
    <n v="0"/>
    <n v="0"/>
    <n v="0"/>
    <s v=""/>
    <n v="0"/>
    <n v="0"/>
    <n v="11"/>
    <s v="INR"/>
    <s v="India"/>
    <m/>
    <n v="3"/>
    <n v="-25.17"/>
    <s v="No Sales"/>
    <n v="449"/>
    <n v="162"/>
    <n v="130"/>
    <n v="0.3496659242761693"/>
  </r>
  <r>
    <d v="2026-09-20T00:00:00"/>
    <x v="10"/>
    <s v="Face Care"/>
    <s v="Enabled"/>
    <s v="AG | Sunscreen Spf 50"/>
    <s v="Sponsored Products"/>
    <s v="asin=b0g254ysji"/>
    <x v="4"/>
    <x v="308"/>
    <s v="SKN-006"/>
    <x v="1"/>
    <n v="506"/>
    <n v="2"/>
    <n v="0.003952569169960474"/>
    <n v="9.57"/>
    <n v="19.14"/>
    <n v="0"/>
    <n v="0"/>
    <n v="0"/>
    <s v=""/>
    <n v="0"/>
    <n v="0"/>
    <n v="13"/>
    <s v="INR"/>
    <s v="India"/>
    <m/>
    <n v="3"/>
    <n v="-19.14"/>
    <s v="No Sales"/>
    <n v="449"/>
    <n v="162"/>
    <n v="130"/>
    <n v="0.3496659242761693"/>
  </r>
  <r>
    <d v="2026-09-20T00:00:00"/>
    <x v="10"/>
    <s v="Face Care"/>
    <s v="Enabled"/>
    <s v="AG | Face Wash"/>
    <s v="Sponsored Products"/>
    <s v="asin=b0kpjx3wru"/>
    <x v="4"/>
    <x v="80"/>
    <s v="SKN-008"/>
    <x v="1"/>
    <n v="2474"/>
    <n v="13"/>
    <n v="0.005254648342764754"/>
    <n v="4.53"/>
    <n v="58.89"/>
    <n v="299"/>
    <n v="1"/>
    <n v="1"/>
    <n v="0.1969565217391304"/>
    <n v="5.077262693156733"/>
    <n v="0.07692307692307693"/>
    <n v="6.5"/>
    <s v="INR"/>
    <s v="India"/>
    <m/>
    <n v="3"/>
    <n v="19.11"/>
    <s v="Profitable"/>
    <n v="299"/>
    <n v="114"/>
    <n v="107"/>
    <n v="0.2608695652173913"/>
  </r>
  <r>
    <d v="2026-09-20T00:00:00"/>
    <x v="10"/>
    <s v="Face Care"/>
    <s v="Enabled"/>
    <s v="AG | Face Wash"/>
    <s v="Sponsored Products"/>
    <s v="asin=b007c72kuy"/>
    <x v="4"/>
    <x v="486"/>
    <s v="SKN-008"/>
    <x v="1"/>
    <n v="275"/>
    <n v="1"/>
    <n v="0.003636363636363636"/>
    <n v="3.24"/>
    <n v="3.24"/>
    <n v="0"/>
    <n v="0"/>
    <n v="0"/>
    <s v=""/>
    <n v="0"/>
    <n v="0"/>
    <n v="5.5"/>
    <s v="INR"/>
    <s v="India"/>
    <m/>
    <n v="3"/>
    <n v="-3.24"/>
    <s v="No Sales"/>
    <n v="299"/>
    <n v="114"/>
    <n v="107"/>
    <n v="0.2608695652173913"/>
  </r>
  <r>
    <d v="2026-09-20T00:00:00"/>
    <x v="11"/>
    <s v="Face Care"/>
    <s v="Enabled"/>
    <s v="AG | Under Eye Cream"/>
    <s v="Sponsored Products"/>
    <s v="eye cream for pigmentation"/>
    <x v="2"/>
    <x v="358"/>
    <s v="SKN-011"/>
    <x v="0"/>
    <n v="307"/>
    <n v="9"/>
    <n v="0.02931596091205212"/>
    <n v="14.34"/>
    <n v="129.06"/>
    <n v="0"/>
    <n v="0"/>
    <n v="0"/>
    <s v=""/>
    <n v="0"/>
    <n v="0"/>
    <n v="16"/>
    <s v="INR"/>
    <s v="India"/>
    <m/>
    <n v="3"/>
    <n v="-129.06"/>
    <s v="No Sales"/>
    <n v="499"/>
    <n v="180"/>
    <n v="125"/>
    <n v="0.3887775551102204"/>
  </r>
  <r>
    <d v="2026-09-20T00:00:00"/>
    <x v="11"/>
    <s v="Face Care"/>
    <s v="Enabled"/>
    <s v="AG | Under Eye Cream"/>
    <s v="Sponsored Products"/>
    <s v="dark circles cream"/>
    <x v="2"/>
    <x v="283"/>
    <s v="SKN-011"/>
    <x v="0"/>
    <n v="457"/>
    <n v="6"/>
    <n v="0.01312910284463895"/>
    <n v="19.22"/>
    <n v="115.32"/>
    <n v="0"/>
    <n v="0"/>
    <n v="0"/>
    <s v=""/>
    <n v="0"/>
    <n v="0"/>
    <n v="19.5"/>
    <s v="INR"/>
    <s v="India"/>
    <m/>
    <n v="3"/>
    <n v="-115.32"/>
    <s v="No Sales"/>
    <n v="499"/>
    <n v="180"/>
    <n v="125"/>
    <n v="0.3887775551102204"/>
  </r>
  <r>
    <d v="2026-09-20T00:00:00"/>
    <x v="11"/>
    <s v="Face Care"/>
    <s v="Enabled"/>
    <s v="AG | Lip Sleeping Mask"/>
    <s v="Sponsored Products"/>
    <s v="tinted lip mask overnight"/>
    <x v="2"/>
    <x v="148"/>
    <s v="SKN-016"/>
    <x v="1"/>
    <n v="222"/>
    <n v="0"/>
    <n v="0"/>
    <s v=""/>
    <n v="0"/>
    <n v="0"/>
    <n v="0"/>
    <n v="0"/>
    <s v=""/>
    <s v=""/>
    <s v=""/>
    <n v="10"/>
    <s v="INR"/>
    <s v="India"/>
    <m/>
    <n v="3"/>
    <n v="0"/>
    <s v="No Spend"/>
    <n v="299"/>
    <n v="114"/>
    <n v="97"/>
    <n v="0.294314381270903"/>
  </r>
  <r>
    <d v="2026-09-20T00:00:00"/>
    <x v="11"/>
    <s v="Face Care"/>
    <s v="Enabled"/>
    <s v="AG | Lip Sleeping Mask"/>
    <s v="Sponsored Products"/>
    <s v="lip mask overnight for women"/>
    <x v="2"/>
    <x v="149"/>
    <s v="SKN-016"/>
    <x v="2"/>
    <n v="516"/>
    <n v="3"/>
    <n v="0.005813953488372093"/>
    <n v="8.31"/>
    <n v="24.93"/>
    <n v="0"/>
    <n v="0"/>
    <n v="0"/>
    <s v=""/>
    <n v="0"/>
    <n v="0"/>
    <n v="12"/>
    <s v="INR"/>
    <s v="India"/>
    <m/>
    <n v="3"/>
    <n v="-24.93"/>
    <s v="No Sales"/>
    <n v="299"/>
    <n v="114"/>
    <n v="97"/>
    <n v="0.294314381270903"/>
  </r>
  <r>
    <d v="2026-09-20T00:00:00"/>
    <x v="11"/>
    <s v="Face Care"/>
    <s v="Enabled"/>
    <s v="AG | Lip Sleeping Mask"/>
    <s v="Sponsored Products"/>
    <s v="lip sleeping mask for winter"/>
    <x v="2"/>
    <x v="87"/>
    <s v="SKN-016"/>
    <x v="1"/>
    <n v="587"/>
    <n v="0"/>
    <n v="0"/>
    <s v=""/>
    <n v="0"/>
    <n v="0"/>
    <n v="0"/>
    <n v="0"/>
    <s v=""/>
    <s v=""/>
    <s v=""/>
    <n v="10"/>
    <s v="INR"/>
    <s v="India"/>
    <m/>
    <n v="3"/>
    <n v="0"/>
    <s v="No Spend"/>
    <n v="299"/>
    <n v="114"/>
    <n v="97"/>
    <n v="0.294314381270903"/>
  </r>
  <r>
    <d v="2026-09-20T00:00:00"/>
    <x v="11"/>
    <s v="Face Care"/>
    <s v="Enabled"/>
    <s v="AG | Lip Sleeping Mask"/>
    <s v="Sponsored Products"/>
    <s v="lip sleeping mask"/>
    <x v="2"/>
    <x v="86"/>
    <s v="SKN-016"/>
    <x v="2"/>
    <n v="2199"/>
    <n v="21"/>
    <n v="0.009549795361527967"/>
    <n v="8.050000000000001"/>
    <n v="169.05"/>
    <n v="0"/>
    <n v="0"/>
    <n v="0"/>
    <s v=""/>
    <n v="0"/>
    <n v="0"/>
    <n v="10"/>
    <s v="INR"/>
    <s v="India"/>
    <m/>
    <n v="3"/>
    <n v="-169.05"/>
    <s v="No Sales"/>
    <n v="299"/>
    <n v="114"/>
    <n v="97"/>
    <n v="0.294314381270903"/>
  </r>
  <r>
    <d v="2026-09-20T00:00:00"/>
    <x v="7"/>
    <s v="Brand"/>
    <s v="Enabled"/>
    <s v="AG | Vitamin C Serum"/>
    <s v="Sponsored Products"/>
    <s v="auralis naturals"/>
    <x v="2"/>
    <x v="100"/>
    <s v="SKN-001"/>
    <x v="0"/>
    <n v="138"/>
    <n v="1"/>
    <n v="0.007246376811594203"/>
    <n v="8.5"/>
    <n v="8.5"/>
    <n v="0"/>
    <n v="0"/>
    <n v="0"/>
    <s v=""/>
    <n v="0"/>
    <n v="0"/>
    <n v="8.5"/>
    <s v="INR"/>
    <s v="India"/>
    <m/>
    <n v="3"/>
    <n v="-8.5"/>
    <s v="No Sales"/>
    <n v="599"/>
    <n v="216"/>
    <n v="144"/>
    <n v="0.3989983305509182"/>
  </r>
  <r>
    <d v="2026-09-20T00:00:00"/>
    <x v="7"/>
    <s v="Brand"/>
    <s v="Enabled"/>
    <s v="AG | Sunscreen Spf 50"/>
    <s v="Sponsored Products"/>
    <s v="auralis spf 50 sunscreen for face"/>
    <x v="2"/>
    <x v="99"/>
    <s v="SKN-006"/>
    <x v="0"/>
    <n v="79"/>
    <n v="4"/>
    <n v="0.05063291139240506"/>
    <n v="6.5"/>
    <n v="26"/>
    <n v="0"/>
    <n v="0"/>
    <n v="0"/>
    <s v=""/>
    <n v="0"/>
    <n v="0"/>
    <n v="6.5"/>
    <s v="INR"/>
    <s v="India"/>
    <m/>
    <n v="3"/>
    <n v="-26"/>
    <s v="No Sales"/>
    <n v="449"/>
    <n v="162"/>
    <n v="130"/>
    <n v="0.3496659242761693"/>
  </r>
  <r>
    <d v="2026-09-20T00:00:00"/>
    <x v="7"/>
    <s v="Brand"/>
    <s v="Enabled"/>
    <s v="AG | Sunscreen Spf 50"/>
    <s v="Sponsored Products"/>
    <s v="auralis sunscreen spf 50"/>
    <x v="2"/>
    <x v="152"/>
    <s v="SKN-006"/>
    <x v="2"/>
    <n v="530"/>
    <n v="8"/>
    <n v="0.01509433962264151"/>
    <n v="3.18"/>
    <n v="25.44"/>
    <n v="898"/>
    <n v="2"/>
    <n v="2"/>
    <n v="0.02832962138084633"/>
    <n v="35.29874213836478"/>
    <n v="0.25"/>
    <n v="5.5"/>
    <s v="INR"/>
    <s v="India"/>
    <m/>
    <n v="3"/>
    <n v="288.56"/>
    <s v="Profitable"/>
    <n v="449"/>
    <n v="162"/>
    <n v="130"/>
    <n v="0.3496659242761693"/>
  </r>
  <r>
    <d v="2026-09-20T00:00:00"/>
    <x v="7"/>
    <s v="Brand"/>
    <s v="Enabled"/>
    <s v="AG | Sunscreen Spf 50"/>
    <s v="Sponsored Products"/>
    <s v="auralis naturals"/>
    <x v="2"/>
    <x v="100"/>
    <s v="SKN-006"/>
    <x v="1"/>
    <n v="347"/>
    <n v="6"/>
    <n v="0.01729106628242075"/>
    <n v="5.640000000000001"/>
    <n v="33.84"/>
    <n v="0"/>
    <n v="0"/>
    <n v="0"/>
    <s v=""/>
    <n v="0"/>
    <n v="0"/>
    <n v="7.5"/>
    <s v="INR"/>
    <s v="India"/>
    <s v="bid reviewed"/>
    <n v="3"/>
    <n v="-33.84"/>
    <s v="No Sales"/>
    <n v="449"/>
    <n v="162"/>
    <n v="130"/>
    <n v="0.3496659242761693"/>
  </r>
  <r>
    <d v="2026-09-24T00:00:00"/>
    <x v="3"/>
    <s v="Face Care"/>
    <s v="Enabled"/>
    <s v="AG | Hyaluronic Acid Serum"/>
    <s v="Sponsored Products"/>
    <s v="hyaluronic serum"/>
    <x v="2"/>
    <x v="29"/>
    <s v="SKN-003"/>
    <x v="2"/>
    <n v="929"/>
    <n v="15"/>
    <n v="0.01614639397201292"/>
    <n v="18.61"/>
    <n v="279.15"/>
    <n v="1298"/>
    <n v="1"/>
    <n v="2"/>
    <n v="0.2150616332819723"/>
    <n v="4.649829840587498"/>
    <n v="0.06666666666666667"/>
    <n v="25"/>
    <s v="INR"/>
    <s v="India"/>
    <m/>
    <n v="4"/>
    <n v="254.85"/>
    <s v="Profitable"/>
    <n v="649"/>
    <n v="234"/>
    <n v="148"/>
    <n v="0.4114021571648691"/>
  </r>
  <r>
    <d v="2026-09-20T00:00:00"/>
    <x v="7"/>
    <s v="Brand"/>
    <s v="Enabled"/>
    <s v="AG | Kumkumadi Oil"/>
    <s v="Sponsored Products"/>
    <s v="auralis naturals kumkumadi oil"/>
    <x v="2"/>
    <x v="339"/>
    <s v="SKN-024"/>
    <x v="1"/>
    <n v="310"/>
    <n v="2"/>
    <n v="0.006451612903225806"/>
    <n v="8.65"/>
    <n v="17.3"/>
    <n v="0"/>
    <n v="0"/>
    <n v="0"/>
    <s v=""/>
    <n v="0"/>
    <n v="0"/>
    <n v="15.5"/>
    <s v="INR"/>
    <s v="India"/>
    <m/>
    <n v="3"/>
    <s v=""/>
    <s v="Cost missing"/>
    <s v=""/>
    <s v=""/>
    <s v=""/>
    <s v=""/>
  </r>
  <r>
    <d v="2026-09-20T00:00:00"/>
    <x v="7"/>
    <s v="Brand"/>
    <s v="Enabled"/>
    <s v="AG | Kumkumadi Oil"/>
    <s v="Sponsored Products"/>
    <s v="auralis kumkumadi oil"/>
    <x v="2"/>
    <x v="340"/>
    <s v="SKN-024"/>
    <x v="2"/>
    <n v="647"/>
    <n v="8"/>
    <n v="0.01236476043276661"/>
    <n v="11.63"/>
    <n v="93.04000000000001"/>
    <n v="2598"/>
    <n v="1"/>
    <n v="2"/>
    <n v="0.03581216320246344"/>
    <n v="27.92347377472055"/>
    <n v="0.125"/>
    <n v="21.5"/>
    <s v="INR"/>
    <s v="India"/>
    <m/>
    <n v="3"/>
    <s v=""/>
    <s v="Cost missing"/>
    <s v=""/>
    <s v=""/>
    <s v=""/>
    <s v=""/>
  </r>
  <r>
    <d v="2026-09-20T00:00:00"/>
    <x v="7"/>
    <s v="Brand"/>
    <s v="Enabled"/>
    <s v="AG | Kumkumadi Oil"/>
    <s v="Sponsored Products"/>
    <s v="auralis naturals"/>
    <x v="2"/>
    <x v="100"/>
    <s v="SKN-024"/>
    <x v="0"/>
    <n v="93"/>
    <n v="4"/>
    <n v="0.04301075268817205"/>
    <n v="15"/>
    <n v="60"/>
    <n v="0"/>
    <n v="0"/>
    <n v="0"/>
    <s v=""/>
    <n v="0"/>
    <n v="0"/>
    <n v="15"/>
    <s v="INR"/>
    <s v="India"/>
    <m/>
    <n v="3"/>
    <s v=""/>
    <s v="Cost missing"/>
    <s v=""/>
    <s v=""/>
    <s v=""/>
    <s v=""/>
  </r>
  <r>
    <d v="2026-09-21T00:00:00"/>
    <x v="0"/>
    <s v="Face Care"/>
    <s v="Enabled"/>
    <s v="AG | Vitamin C Serum"/>
    <s v="Sponsored Products"/>
    <s v="close-match"/>
    <x v="0"/>
    <x v="222"/>
    <s v="SKN-001"/>
    <x v="1"/>
    <n v="641"/>
    <n v="5"/>
    <n v="0.007800312012480499"/>
    <n v="14.43"/>
    <n v="72.15000000000001"/>
    <n v="0"/>
    <n v="0"/>
    <n v="0"/>
    <s v=""/>
    <n v="0"/>
    <n v="0"/>
    <n v="18"/>
    <s v="INR"/>
    <s v="India"/>
    <m/>
    <n v="3"/>
    <n v="-72.15000000000001"/>
    <s v="No Sales"/>
    <n v="599"/>
    <n v="216"/>
    <n v="144"/>
    <n v="0.3989983305509182"/>
  </r>
  <r>
    <d v="2026-09-21T00:00:00"/>
    <x v="0"/>
    <s v="Face Care"/>
    <s v="Enabled"/>
    <s v="AG | Vitamin C Serum"/>
    <s v="Sponsored Products"/>
    <s v="substitutes"/>
    <x v="0"/>
    <x v="497"/>
    <s v="SKN-001"/>
    <x v="0"/>
    <n v="146"/>
    <n v="4"/>
    <n v="0.0273972602739726"/>
    <n v="18.5"/>
    <n v="74"/>
    <n v="0"/>
    <n v="0"/>
    <n v="0"/>
    <s v=""/>
    <n v="0"/>
    <n v="0"/>
    <n v="18.5"/>
    <s v="INR"/>
    <s v="India"/>
    <m/>
    <n v="3"/>
    <n v="-74"/>
    <s v="No Sales"/>
    <n v="599"/>
    <n v="216"/>
    <n v="144"/>
    <n v="0.3989983305509182"/>
  </r>
  <r>
    <d v="2026-09-21T00:00:00"/>
    <x v="0"/>
    <s v="Face Care"/>
    <s v="Enabled"/>
    <s v="AG | Vitamin C Serum"/>
    <s v="Sponsored Products"/>
    <s v="substitutes"/>
    <x v="0"/>
    <x v="223"/>
    <s v="SKN-001"/>
    <x v="0"/>
    <n v="241"/>
    <n v="4"/>
    <n v="0.01659751037344398"/>
    <n v="14.5"/>
    <n v="58"/>
    <n v="0"/>
    <n v="0"/>
    <n v="0"/>
    <s v=""/>
    <n v="0"/>
    <n v="0"/>
    <n v="14.5"/>
    <s v="INR"/>
    <s v="India"/>
    <m/>
    <n v="3"/>
    <n v="-58"/>
    <s v="No Sales"/>
    <n v="599"/>
    <n v="216"/>
    <n v="144"/>
    <n v="0.3989983305509182"/>
  </r>
  <r>
    <d v="2026-09-21T00:00:00"/>
    <x v="0"/>
    <s v="Face Care"/>
    <s v="Enabled"/>
    <s v="AG | Niacinamide Serum"/>
    <s v="Sponsored Products"/>
    <s v="substitutes"/>
    <x v="0"/>
    <x v="156"/>
    <s v="SKN-002"/>
    <x v="2"/>
    <n v="592"/>
    <n v="5"/>
    <n v="0.008445945945945946"/>
    <n v="9.949999999999999"/>
    <n v="49.75"/>
    <n v="0"/>
    <n v="0"/>
    <n v="0"/>
    <s v=""/>
    <n v="0"/>
    <n v="0"/>
    <n v="13"/>
    <s v="INR"/>
    <s v="India"/>
    <m/>
    <n v="3"/>
    <n v="-49.75"/>
    <s v="No Sales"/>
    <n v="549"/>
    <n v="192"/>
    <n v="139"/>
    <n v="0.3970856102003643"/>
  </r>
  <r>
    <d v="2026-09-21T00:00:00"/>
    <x v="0"/>
    <s v="Face Care"/>
    <s v="Enabled"/>
    <s v="AG | Niacinamide Serum"/>
    <s v="Sponsored Products"/>
    <s v="loose-match"/>
    <x v="0"/>
    <x v="3"/>
    <s v="SKN-002"/>
    <x v="2"/>
    <n v="1286"/>
    <n v="5"/>
    <n v="0.003888024883359254"/>
    <n v="5.470000000000001"/>
    <n v="27.35"/>
    <n v="0"/>
    <n v="0"/>
    <n v="0"/>
    <s v=""/>
    <n v="0"/>
    <n v="0"/>
    <n v="10"/>
    <s v="INR"/>
    <s v="India"/>
    <m/>
    <n v="3"/>
    <n v="-27.35"/>
    <s v="No Sales"/>
    <n v="549"/>
    <n v="192"/>
    <n v="139"/>
    <n v="0.3970856102003643"/>
  </r>
  <r>
    <d v="2026-09-21T00:00:00"/>
    <x v="0"/>
    <s v="Face Care"/>
    <s v="Enabled"/>
    <s v="AG | Niacinamide Serum"/>
    <s v="Sponsored Products"/>
    <s v="close-match"/>
    <x v="0"/>
    <x v="27"/>
    <s v="SKN-002"/>
    <x v="1"/>
    <n v="962"/>
    <n v="8"/>
    <n v="0.008316008316008316"/>
    <n v="5.53"/>
    <n v="44.24"/>
    <n v="0"/>
    <n v="0"/>
    <n v="0"/>
    <s v=""/>
    <n v="0"/>
    <n v="0"/>
    <n v="10"/>
    <s v="INR"/>
    <s v="India"/>
    <m/>
    <n v="3"/>
    <n v="-44.24"/>
    <s v="No Sales"/>
    <n v="549"/>
    <n v="192"/>
    <n v="139"/>
    <n v="0.3970856102003643"/>
  </r>
  <r>
    <d v="2026-09-21T00:00:00"/>
    <x v="0"/>
    <s v="Face Care"/>
    <s v="Enabled"/>
    <s v="AG | Gel Moisturizer"/>
    <s v="Sponsored Products"/>
    <s v="loose-match"/>
    <x v="0"/>
    <x v="271"/>
    <s v="SKN-005"/>
    <x v="1"/>
    <n v="617"/>
    <n v="2"/>
    <n v="0.003241491085899514"/>
    <n v="4.32"/>
    <n v="8.640000000000001"/>
    <n v="0"/>
    <n v="0"/>
    <n v="0"/>
    <s v=""/>
    <n v="0"/>
    <n v="0"/>
    <n v="8"/>
    <s v="INR"/>
    <s v="India"/>
    <m/>
    <n v="3"/>
    <n v="-8.640000000000001"/>
    <s v="No Sales"/>
    <n v="399"/>
    <n v="148"/>
    <n v="126"/>
    <n v="0.3132832080200501"/>
  </r>
  <r>
    <d v="2026-09-21T00:00:00"/>
    <x v="0"/>
    <s v="Face Care"/>
    <s v="Enabled"/>
    <s v="AG | Gel Moisturizer"/>
    <s v="Sponsored Products"/>
    <s v="close-match"/>
    <x v="0"/>
    <x v="362"/>
    <s v="SKN-005"/>
    <x v="2"/>
    <n v="503"/>
    <n v="3"/>
    <n v="0.005964214711729622"/>
    <n v="8.540000000000001"/>
    <n v="25.62"/>
    <n v="0"/>
    <n v="0"/>
    <n v="0"/>
    <s v=""/>
    <n v="0"/>
    <n v="0"/>
    <n v="11.5"/>
    <s v="INR"/>
    <s v="India"/>
    <m/>
    <n v="3"/>
    <n v="-25.62"/>
    <s v="No Sales"/>
    <n v="399"/>
    <n v="148"/>
    <n v="126"/>
    <n v="0.3132832080200501"/>
  </r>
  <r>
    <d v="2026-09-21T00:00:00"/>
    <x v="0"/>
    <s v="Face Care"/>
    <s v="Enabled"/>
    <s v="AG | Gel Moisturizer"/>
    <s v="Sponsored Products"/>
    <s v="complements"/>
    <x v="0"/>
    <x v="41"/>
    <s v="SKN-005"/>
    <x v="0"/>
    <n v="918"/>
    <n v="10"/>
    <n v="0.01089324618736384"/>
    <n v="9.5"/>
    <n v="95"/>
    <n v="0"/>
    <n v="0"/>
    <n v="0"/>
    <s v=""/>
    <n v="0"/>
    <n v="0"/>
    <n v="9.5"/>
    <s v="INR"/>
    <s v="India"/>
    <m/>
    <n v="3"/>
    <n v="-95"/>
    <s v="No Sales"/>
    <n v="399"/>
    <n v="148"/>
    <n v="126"/>
    <n v="0.3132832080200501"/>
  </r>
  <r>
    <d v="2026-09-21T00:00:00"/>
    <x v="0"/>
    <s v="Face Care"/>
    <s v="Enabled"/>
    <s v="AG | Face Wash"/>
    <s v="Sponsored Products"/>
    <s v="complements"/>
    <x v="0"/>
    <x v="158"/>
    <s v="SKN-008"/>
    <x v="0"/>
    <n v="184"/>
    <n v="2"/>
    <n v="0.0108695652173913"/>
    <n v="6.16"/>
    <n v="12.32"/>
    <n v="0"/>
    <n v="0"/>
    <n v="0"/>
    <s v=""/>
    <n v="0"/>
    <n v="0"/>
    <n v="6.5"/>
    <s v="INR"/>
    <s v="India"/>
    <m/>
    <n v="3"/>
    <n v="-12.32"/>
    <s v="No Sales"/>
    <n v="299"/>
    <n v="114"/>
    <n v="107"/>
    <n v="0.2608695652173913"/>
  </r>
  <r>
    <d v="2026-09-21T00:00:00"/>
    <x v="0"/>
    <s v="Face Care"/>
    <s v="Enabled"/>
    <s v="AG | Face Wash"/>
    <s v="Sponsored Products"/>
    <s v="close-match"/>
    <x v="0"/>
    <x v="272"/>
    <s v="SKN-008"/>
    <x v="0"/>
    <n v="467"/>
    <n v="10"/>
    <n v="0.02141327623126338"/>
    <n v="5.2"/>
    <n v="52"/>
    <n v="0"/>
    <n v="0"/>
    <n v="0"/>
    <s v=""/>
    <n v="0"/>
    <n v="0"/>
    <n v="6"/>
    <s v="INR"/>
    <s v="India"/>
    <m/>
    <n v="3"/>
    <n v="-52"/>
    <s v="No Sales"/>
    <n v="299"/>
    <n v="114"/>
    <n v="107"/>
    <n v="0.2608695652173913"/>
  </r>
  <r>
    <d v="2026-09-21T00:00:00"/>
    <x v="0"/>
    <s v="Face Care"/>
    <s v="Enabled"/>
    <s v="AG | Face Wash"/>
    <s v="Sponsored Products"/>
    <s v="close-match"/>
    <x v="0"/>
    <x v="501"/>
    <s v="SKN-008"/>
    <x v="1"/>
    <n v="177"/>
    <n v="1"/>
    <n v="0.005649717514124294"/>
    <n v="4.12"/>
    <n v="4.12"/>
    <n v="0"/>
    <n v="0"/>
    <n v="0"/>
    <s v=""/>
    <n v="0"/>
    <n v="0"/>
    <n v="7.5"/>
    <s v="INR"/>
    <s v="India"/>
    <m/>
    <n v="3"/>
    <n v="-4.12"/>
    <s v="No Sales"/>
    <n v="299"/>
    <n v="114"/>
    <n v="107"/>
    <n v="0.2608695652173913"/>
  </r>
  <r>
    <d v="2026-09-21T00:00:00"/>
    <x v="0"/>
    <s v="Face Care"/>
    <s v="Enabled"/>
    <s v="AG | Rose Water Toner"/>
    <s v="Sponsored Products"/>
    <s v="close-match"/>
    <x v="0"/>
    <x v="433"/>
    <s v="SKN-010"/>
    <x v="0"/>
    <n v="172"/>
    <n v="4"/>
    <n v="0.02325581395348837"/>
    <n v="6.58"/>
    <n v="26.32"/>
    <n v="0"/>
    <n v="0"/>
    <n v="0"/>
    <s v=""/>
    <n v="0"/>
    <n v="0"/>
    <n v="7.5"/>
    <s v="INR"/>
    <s v="India"/>
    <m/>
    <n v="3"/>
    <n v="-26.32"/>
    <s v="No Sales"/>
    <n v="249"/>
    <n v="100"/>
    <n v="102"/>
    <n v="0.1887550200803213"/>
  </r>
  <r>
    <d v="2026-09-21T00:00:00"/>
    <x v="0"/>
    <s v="Face Care"/>
    <s v="Enabled"/>
    <s v="AG | Rose Water Toner"/>
    <s v="Sponsored Products"/>
    <s v="close-match"/>
    <x v="0"/>
    <x v="8"/>
    <s v="SKN-010"/>
    <x v="0"/>
    <n v="963"/>
    <n v="4"/>
    <n v="0.004153686396677051"/>
    <n v="8"/>
    <n v="32"/>
    <n v="0"/>
    <n v="0"/>
    <n v="0"/>
    <s v=""/>
    <n v="0"/>
    <n v="0"/>
    <n v="8"/>
    <s v="INR"/>
    <s v="India"/>
    <m/>
    <n v="3"/>
    <n v="-32"/>
    <s v="No Sales"/>
    <n v="249"/>
    <n v="100"/>
    <n v="102"/>
    <n v="0.1887550200803213"/>
  </r>
  <r>
    <d v="2026-09-21T00:00:00"/>
    <x v="0"/>
    <s v="Face Care"/>
    <s v="Enabled"/>
    <s v="AG | Rose Water Toner"/>
    <s v="Sponsored Products"/>
    <s v="loose-match"/>
    <x v="0"/>
    <x v="212"/>
    <s v="SKN-010"/>
    <x v="1"/>
    <n v="195"/>
    <n v="1"/>
    <n v="0.005128205128205128"/>
    <n v="3.62"/>
    <n v="3.62"/>
    <n v="249"/>
    <n v="1"/>
    <n v="1"/>
    <n v="0.01453815261044177"/>
    <n v="68.78453038674033"/>
    <n v="1"/>
    <n v="6.5"/>
    <s v="INR"/>
    <s v="India"/>
    <m/>
    <n v="3"/>
    <n v="43.38"/>
    <s v="Profitable"/>
    <n v="249"/>
    <n v="100"/>
    <n v="102"/>
    <n v="0.1887550200803213"/>
  </r>
  <r>
    <d v="2026-09-21T00:00:00"/>
    <x v="1"/>
    <s v="Body &amp; Hair"/>
    <s v="Enabled"/>
    <s v="AG | Body Lotion"/>
    <s v="Sponsored Products"/>
    <s v="loose-match"/>
    <x v="0"/>
    <x v="188"/>
    <s v="SKN-017"/>
    <x v="0"/>
    <n v="240"/>
    <n v="5"/>
    <n v="0.02083333333333333"/>
    <n v="13"/>
    <n v="65"/>
    <n v="449"/>
    <n v="1"/>
    <n v="1"/>
    <n v="0.1447661469933185"/>
    <n v="6.907692307692308"/>
    <n v="0.2"/>
    <n v="13"/>
    <s v="INR"/>
    <s v="India"/>
    <m/>
    <n v="3"/>
    <n v="78"/>
    <s v="Profitable"/>
    <n v="449"/>
    <n v="166"/>
    <n v="140"/>
    <n v="0.3184855233853007"/>
  </r>
  <r>
    <d v="2026-09-21T00:00:00"/>
    <x v="1"/>
    <s v="Body &amp; Hair"/>
    <s v="Enabled"/>
    <s v="AG | Body Wash"/>
    <s v="Sponsored Products"/>
    <s v="complements"/>
    <x v="0"/>
    <x v="258"/>
    <s v="SKN-018"/>
    <x v="2"/>
    <n v="1154"/>
    <n v="13"/>
    <n v="0.01126516464471404"/>
    <n v="4.8"/>
    <n v="62.4"/>
    <n v="0"/>
    <n v="0"/>
    <n v="0"/>
    <s v=""/>
    <n v="0"/>
    <n v="0"/>
    <n v="7"/>
    <s v="INR"/>
    <s v="India"/>
    <m/>
    <n v="3"/>
    <n v="-62.4"/>
    <s v="No Sales"/>
    <n v="349"/>
    <n v="133"/>
    <n v="121"/>
    <n v="0.2722063037249284"/>
  </r>
  <r>
    <d v="2026-09-21T00:00:00"/>
    <x v="1"/>
    <s v="Body &amp; Hair"/>
    <s v="Enabled"/>
    <s v="AG | Body Wash"/>
    <s v="Sponsored Products"/>
    <s v="substitutes"/>
    <x v="0"/>
    <x v="257"/>
    <s v="SKN-018"/>
    <x v="2"/>
    <n v="474"/>
    <n v="2"/>
    <n v="0.004219409282700422"/>
    <n v="5.22"/>
    <n v="10.44"/>
    <n v="0"/>
    <n v="0"/>
    <n v="0"/>
    <s v=""/>
    <n v="0"/>
    <n v="0"/>
    <n v="7"/>
    <s v="INR"/>
    <s v="India"/>
    <m/>
    <n v="3"/>
    <n v="-10.44"/>
    <s v="No Sales"/>
    <n v="349"/>
    <n v="133"/>
    <n v="121"/>
    <n v="0.2722063037249284"/>
  </r>
  <r>
    <d v="2026-09-21T00:00:00"/>
    <x v="1"/>
    <s v="Body &amp; Hair"/>
    <s v="Enabled"/>
    <s v="AG | Onion Hair Oil"/>
    <s v="Sponsored Products"/>
    <s v="close-match"/>
    <x v="0"/>
    <x v="19"/>
    <s v="SKN-021"/>
    <x v="2"/>
    <n v="1206"/>
    <n v="10"/>
    <n v="0.008291873963515755"/>
    <n v="5.93"/>
    <n v="59.3"/>
    <n v="798"/>
    <n v="2"/>
    <n v="2"/>
    <n v="0.07431077694235588"/>
    <n v="13.45699831365936"/>
    <n v="0.2"/>
    <n v="7.5"/>
    <s v="INR"/>
    <s v="India"/>
    <m/>
    <n v="3"/>
    <n v="190.7"/>
    <s v="Profitable"/>
    <n v="399"/>
    <n v="148"/>
    <n v="126"/>
    <n v="0.3132832080200501"/>
  </r>
  <r>
    <d v="2026-09-21T00:00:00"/>
    <x v="1"/>
    <s v="Body &amp; Hair"/>
    <s v="Enabled"/>
    <s v="AG | Anti Dandruff Shampoo"/>
    <s v="Sponsored Products"/>
    <s v="close-match"/>
    <x v="0"/>
    <x v="218"/>
    <s v="SKN-022"/>
    <x v="0"/>
    <n v="69"/>
    <n v="2"/>
    <n v="0.02898550724637681"/>
    <n v="10"/>
    <n v="20"/>
    <n v="0"/>
    <n v="0"/>
    <n v="0"/>
    <s v=""/>
    <n v="0"/>
    <n v="0"/>
    <n v="10"/>
    <s v="INR"/>
    <s v="India"/>
    <m/>
    <n v="3"/>
    <n v="-20"/>
    <s v="No Sales"/>
    <n v="429"/>
    <n v="159"/>
    <n v="139"/>
    <n v="0.3053613053613053"/>
  </r>
  <r>
    <d v="2026-09-21T00:00:00"/>
    <x v="1"/>
    <s v="Body &amp; Hair"/>
    <s v="Enabled"/>
    <s v="AG | Anti Dandruff Shampoo"/>
    <s v="Sponsored Products"/>
    <s v="close-match"/>
    <x v="0"/>
    <x v="184"/>
    <s v="SKN-022"/>
    <x v="1"/>
    <n v="1728"/>
    <n v="6"/>
    <n v="0.003472222222222222"/>
    <n v="5.77"/>
    <n v="34.62"/>
    <n v="0"/>
    <n v="0"/>
    <n v="0"/>
    <s v=""/>
    <n v="0"/>
    <n v="0"/>
    <n v="8"/>
    <s v="INR"/>
    <s v="India"/>
    <m/>
    <n v="3"/>
    <n v="-34.62"/>
    <s v="No Sales"/>
    <n v="429"/>
    <n v="159"/>
    <n v="139"/>
    <n v="0.3053613053613053"/>
  </r>
  <r>
    <d v="2026-09-21T00:00:00"/>
    <x v="1"/>
    <s v="Body &amp; Hair"/>
    <s v="Enabled"/>
    <s v="AG | Anti Dandruff Shampoo"/>
    <s v="Sponsored Products"/>
    <s v="loose-match"/>
    <x v="0"/>
    <x v="22"/>
    <s v="SKN-022"/>
    <x v="1"/>
    <n v="1052"/>
    <n v="8"/>
    <n v="0.007604562737642586"/>
    <n v="7.06"/>
    <n v="56.48"/>
    <n v="0"/>
    <n v="0"/>
    <n v="0"/>
    <s v=""/>
    <n v="0"/>
    <n v="0"/>
    <n v="9"/>
    <s v="INR"/>
    <s v="India"/>
    <m/>
    <n v="3"/>
    <n v="-56.48"/>
    <s v="No Sales"/>
    <n v="429"/>
    <n v="159"/>
    <n v="139"/>
    <n v="0.3053613053613053"/>
  </r>
  <r>
    <d v="2026-09-21T00:00:00"/>
    <x v="3"/>
    <s v="Face Care"/>
    <s v="Enabled"/>
    <s v="AG | Vitamin C Serum"/>
    <s v="Sponsored Products"/>
    <s v="organic face serum vitamin c"/>
    <x v="2"/>
    <x v="222"/>
    <s v="SKN-001"/>
    <x v="2"/>
    <n v="258"/>
    <n v="0"/>
    <n v="0"/>
    <s v=""/>
    <n v="0"/>
    <n v="0"/>
    <n v="0"/>
    <n v="0"/>
    <s v=""/>
    <s v=""/>
    <s v=""/>
    <n v="22"/>
    <s v="INR"/>
    <s v="India"/>
    <m/>
    <n v="3"/>
    <n v="0"/>
    <s v="No Spend"/>
    <n v="599"/>
    <n v="216"/>
    <n v="144"/>
    <n v="0.3989983305509182"/>
  </r>
  <r>
    <d v="2026-09-21T00:00:00"/>
    <x v="3"/>
    <s v="Face Care"/>
    <s v="Enabled"/>
    <s v="AG | Vitamin C Serum"/>
    <s v="Sponsored Products"/>
    <s v="face serum vitamin c price"/>
    <x v="2"/>
    <x v="169"/>
    <s v="SKN-001"/>
    <x v="2"/>
    <n v="651"/>
    <n v="7"/>
    <n v="0.01075268817204301"/>
    <n v="11.01"/>
    <n v="77.06999999999999"/>
    <n v="0"/>
    <n v="0"/>
    <n v="0"/>
    <s v=""/>
    <n v="0"/>
    <n v="0"/>
    <n v="15"/>
    <s v="INR"/>
    <s v="India"/>
    <m/>
    <n v="3"/>
    <n v="-77.06999999999999"/>
    <s v="No Sales"/>
    <n v="599"/>
    <n v="216"/>
    <n v="144"/>
    <n v="0.3989983305509182"/>
  </r>
  <r>
    <d v="2026-09-21T00:00:00"/>
    <x v="3"/>
    <s v="Face Care"/>
    <s v="Enabled"/>
    <s v="AG | Vitamin C Serum"/>
    <s v="Sponsored Products"/>
    <s v="face serum vitamin c for winter"/>
    <x v="2"/>
    <x v="122"/>
    <s v="SKN-001"/>
    <x v="1"/>
    <n v="234"/>
    <n v="0"/>
    <n v="0"/>
    <s v=""/>
    <n v="0"/>
    <n v="0"/>
    <n v="0"/>
    <n v="0"/>
    <s v=""/>
    <s v=""/>
    <s v=""/>
    <n v="23"/>
    <s v="INR"/>
    <s v="India"/>
    <m/>
    <n v="3"/>
    <n v="0"/>
    <s v="No Spend"/>
    <n v="599"/>
    <n v="216"/>
    <n v="144"/>
    <n v="0.3989983305509182"/>
  </r>
  <r>
    <d v="2026-09-21T00:00:00"/>
    <x v="3"/>
    <s v="Face Care"/>
    <s v="Enabled"/>
    <s v="AG | Niacinamide Serum"/>
    <s v="Sponsored Products"/>
    <s v="niacinamide 10% serum under 300"/>
    <x v="2"/>
    <x v="26"/>
    <s v="SKN-002"/>
    <x v="1"/>
    <n v="350"/>
    <n v="1"/>
    <n v="0.002857142857142857"/>
    <n v="7.99"/>
    <n v="7.99"/>
    <n v="0"/>
    <n v="0"/>
    <n v="0"/>
    <s v=""/>
    <n v="0"/>
    <n v="0"/>
    <n v="13"/>
    <s v="INR"/>
    <s v="India"/>
    <m/>
    <n v="3"/>
    <n v="-7.99"/>
    <s v="No Sales"/>
    <n v="549"/>
    <n v="192"/>
    <n v="139"/>
    <n v="0.3970856102003643"/>
  </r>
  <r>
    <d v="2026-09-21T00:00:00"/>
    <x v="3"/>
    <s v="Face Care"/>
    <s v="Enabled"/>
    <s v="AG | Niacinamide Serum"/>
    <s v="Sponsored Products"/>
    <s v="niacinamide serum with vitamin e"/>
    <x v="2"/>
    <x v="1"/>
    <s v="SKN-002"/>
    <x v="0"/>
    <n v="423"/>
    <n v="2"/>
    <n v="0.004728132387706856"/>
    <n v="15.5"/>
    <n v="31"/>
    <n v="549"/>
    <n v="1"/>
    <n v="1"/>
    <n v="0.05646630236794171"/>
    <n v="17.70967741935484"/>
    <n v="0.5"/>
    <n v="15.5"/>
    <s v="INR"/>
    <s v="India"/>
    <m/>
    <n v="3"/>
    <n v="187"/>
    <s v="Profitable"/>
    <n v="549"/>
    <n v="192"/>
    <n v="139"/>
    <n v="0.3970856102003643"/>
  </r>
  <r>
    <d v="2026-09-21T00:00:00"/>
    <x v="3"/>
    <s v="Face Care"/>
    <s v="Enabled"/>
    <s v="AG | Hyaluronic Acid Serum"/>
    <s v="Sponsored Products"/>
    <s v="face serum hyaluronic for daily use"/>
    <x v="2"/>
    <x v="33"/>
    <s v="SKN-003"/>
    <x v="2"/>
    <n v="881"/>
    <n v="5"/>
    <n v="0.005675368898978433"/>
    <n v="11.76"/>
    <n v="58.8"/>
    <n v="649"/>
    <n v="1"/>
    <n v="1"/>
    <n v="0.09060092449922957"/>
    <n v="11.03741496598639"/>
    <n v="0.2"/>
    <n v="20.5"/>
    <s v="INR"/>
    <s v="India"/>
    <m/>
    <n v="3"/>
    <n v="208.2"/>
    <s v="Profitable"/>
    <n v="649"/>
    <n v="234"/>
    <n v="148"/>
    <n v="0.4114021571648691"/>
  </r>
  <r>
    <d v="2026-09-21T00:00:00"/>
    <x v="3"/>
    <s v="Face Care"/>
    <s v="Enabled"/>
    <s v="AG | Hyaluronic Acid Serum"/>
    <s v="Sponsored Products"/>
    <s v="face serum hyaluronic"/>
    <x v="2"/>
    <x v="290"/>
    <s v="SKN-003"/>
    <x v="2"/>
    <n v="1076"/>
    <n v="6"/>
    <n v="0.005576208178438661"/>
    <n v="13.61"/>
    <n v="81.66"/>
    <n v="0"/>
    <n v="0"/>
    <n v="0"/>
    <s v=""/>
    <n v="0"/>
    <n v="0"/>
    <n v="18.5"/>
    <s v="INR"/>
    <s v="India"/>
    <m/>
    <n v="3"/>
    <n v="-81.66"/>
    <s v="No Sales"/>
    <n v="649"/>
    <n v="234"/>
    <n v="148"/>
    <n v="0.4114021571648691"/>
  </r>
  <r>
    <d v="2026-09-21T00:00:00"/>
    <x v="3"/>
    <s v="Face Care"/>
    <s v="Enabled"/>
    <s v="AG | Hyaluronic Acid Serum"/>
    <s v="Sponsored Products"/>
    <s v="hyaluronic serum"/>
    <x v="2"/>
    <x v="29"/>
    <s v="SKN-003"/>
    <x v="2"/>
    <n v="4361"/>
    <n v="44"/>
    <n v="0.01008942903003898"/>
    <n v="16.81"/>
    <n v="739.64"/>
    <n v="6490"/>
    <n v="9"/>
    <n v="10"/>
    <n v="0.1139661016949153"/>
    <n v="8.774538964901843"/>
    <n v="0.2045454545454546"/>
    <n v="25"/>
    <s v="INR"/>
    <s v="India"/>
    <m/>
    <n v="3"/>
    <n v="1930.36"/>
    <s v="Profitable"/>
    <n v="649"/>
    <n v="234"/>
    <n v="148"/>
    <n v="0.4114021571648691"/>
  </r>
  <r>
    <d v="2026-09-21T00:00:00"/>
    <x v="3"/>
    <s v="Face Care"/>
    <s v="Enabled"/>
    <s v="AG | Retinol Night Cream"/>
    <s v="Sponsored Products"/>
    <s v="retinol cream combo"/>
    <x v="2"/>
    <x v="220"/>
    <s v="SKN-004"/>
    <x v="1"/>
    <n v="301"/>
    <n v="4"/>
    <n v="0.0132890365448505"/>
    <n v="15.3"/>
    <n v="61.2"/>
    <n v="0"/>
    <n v="0"/>
    <n v="0"/>
    <s v=""/>
    <n v="0"/>
    <n v="0"/>
    <n v="21"/>
    <s v="INR"/>
    <s v="India"/>
    <m/>
    <n v="3"/>
    <n v="-61.2"/>
    <s v="No Sales"/>
    <n v="799"/>
    <n v="272"/>
    <n v="162"/>
    <n v="0.4568210262828536"/>
  </r>
  <r>
    <d v="2026-09-21T00:00:00"/>
    <x v="3"/>
    <s v="Face Care"/>
    <s v="Enabled"/>
    <s v="AG | Retinol Night Cream"/>
    <s v="Sponsored Products"/>
    <s v="retinol cream"/>
    <x v="2"/>
    <x v="112"/>
    <s v="SKN-004"/>
    <x v="2"/>
    <n v="2684"/>
    <n v="26"/>
    <n v="0.009687034277198211"/>
    <n v="14.43"/>
    <n v="375.18"/>
    <n v="0"/>
    <n v="0"/>
    <n v="0"/>
    <s v=""/>
    <n v="0"/>
    <n v="0"/>
    <n v="21.5"/>
    <s v="INR"/>
    <s v="India"/>
    <m/>
    <n v="3"/>
    <n v="-375.18"/>
    <s v="No Sales"/>
    <n v="799"/>
    <n v="272"/>
    <n v="162"/>
    <n v="0.4568210262828536"/>
  </r>
  <r>
    <d v="2026-09-21T00:00:00"/>
    <x v="3"/>
    <s v="Face Care"/>
    <s v="Enabled"/>
    <s v="AG | Retinol Night Cream"/>
    <s v="Sponsored Products"/>
    <s v="retinol night cream"/>
    <x v="2"/>
    <x v="165"/>
    <s v="SKN-004"/>
    <x v="2"/>
    <n v="1601"/>
    <n v="9"/>
    <n v="0.005621486570893191"/>
    <n v="12.75"/>
    <n v="114.75"/>
    <n v="0"/>
    <n v="0"/>
    <n v="0"/>
    <s v=""/>
    <n v="0"/>
    <n v="0"/>
    <n v="20.5"/>
    <s v="INR"/>
    <s v="India"/>
    <m/>
    <n v="3"/>
    <n v="-114.75"/>
    <s v="No Sales"/>
    <n v="799"/>
    <n v="272"/>
    <n v="162"/>
    <n v="0.4568210262828536"/>
  </r>
  <r>
    <d v="2026-09-21T00:00:00"/>
    <x v="4"/>
    <s v="Face Care"/>
    <s v="Enabled"/>
    <s v="AG | Vitamin C Serum"/>
    <s v="Sponsored Products"/>
    <s v="vit c face serum"/>
    <x v="1"/>
    <x v="449"/>
    <s v="SKN-001"/>
    <x v="1"/>
    <n v="482"/>
    <n v="1"/>
    <n v="0.002074688796680498"/>
    <n v="9.619999999999999"/>
    <n v="9.619999999999999"/>
    <n v="0"/>
    <n v="0"/>
    <n v="0"/>
    <s v=""/>
    <n v="0"/>
    <n v="0"/>
    <n v="14"/>
    <s v="INR"/>
    <s v="India"/>
    <m/>
    <n v="3"/>
    <n v="-9.619999999999999"/>
    <s v="No Sales"/>
    <n v="599"/>
    <n v="216"/>
    <n v="144"/>
    <n v="0.3989983305509182"/>
  </r>
  <r>
    <d v="2026-09-21T00:00:00"/>
    <x v="4"/>
    <s v="Face Care"/>
    <s v="Enabled"/>
    <s v="AG | Vitamin C Serum"/>
    <s v="Sponsored Products"/>
    <s v="vit c face serum"/>
    <x v="1"/>
    <x v="267"/>
    <s v="SKN-001"/>
    <x v="0"/>
    <n v="426"/>
    <n v="6"/>
    <n v="0.01408450704225352"/>
    <n v="15.24"/>
    <n v="91.44"/>
    <n v="0"/>
    <n v="0"/>
    <n v="0"/>
    <s v=""/>
    <n v="0"/>
    <n v="0"/>
    <n v="15.5"/>
    <s v="INR"/>
    <s v="India"/>
    <m/>
    <n v="3"/>
    <n v="-91.44"/>
    <s v="No Sales"/>
    <n v="599"/>
    <n v="216"/>
    <n v="144"/>
    <n v="0.3989983305509182"/>
  </r>
  <r>
    <d v="2026-09-21T00:00:00"/>
    <x v="4"/>
    <s v="Face Care"/>
    <s v="Enabled"/>
    <s v="AG | Vitamin C Serum"/>
    <s v="Sponsored Products"/>
    <s v="vitamin c serum"/>
    <x v="1"/>
    <x v="502"/>
    <s v="SKN-001"/>
    <x v="0"/>
    <n v="72"/>
    <n v="1"/>
    <n v="0.01388888888888889"/>
    <n v="11.5"/>
    <n v="11.5"/>
    <n v="0"/>
    <n v="0"/>
    <n v="0"/>
    <s v=""/>
    <n v="0"/>
    <n v="0"/>
    <n v="11.5"/>
    <s v="INR"/>
    <s v="India"/>
    <m/>
    <n v="3"/>
    <n v="-11.5"/>
    <s v="No Sales"/>
    <n v="599"/>
    <n v="216"/>
    <n v="144"/>
    <n v="0.3989983305509182"/>
  </r>
  <r>
    <d v="2026-09-21T00:00:00"/>
    <x v="4"/>
    <s v="Face Care"/>
    <s v="Enabled"/>
    <s v="AG | Niacinamide Serum"/>
    <s v="Sponsored Products"/>
    <s v="niacinamide serum"/>
    <x v="1"/>
    <x v="1"/>
    <s v="SKN-002"/>
    <x v="2"/>
    <n v="370"/>
    <n v="6"/>
    <n v="0.01621621621621622"/>
    <n v="8.83"/>
    <n v="52.98"/>
    <n v="0"/>
    <n v="0"/>
    <n v="0"/>
    <s v=""/>
    <n v="0"/>
    <n v="0"/>
    <n v="12"/>
    <s v="INR"/>
    <s v="India"/>
    <m/>
    <n v="3"/>
    <n v="-52.98"/>
    <s v="No Sales"/>
    <n v="549"/>
    <n v="192"/>
    <n v="139"/>
    <n v="0.3970856102003643"/>
  </r>
  <r>
    <d v="2026-09-21T00:00:00"/>
    <x v="4"/>
    <s v="Face Care"/>
    <s v="Enabled"/>
    <s v="AG | Niacinamide Serum"/>
    <s v="Sponsored Products"/>
    <s v="niacinamide serum"/>
    <x v="1"/>
    <x v="113"/>
    <s v="SKN-002"/>
    <x v="1"/>
    <n v="577"/>
    <n v="2"/>
    <n v="0.003466204506065858"/>
    <n v="7.5"/>
    <n v="15"/>
    <n v="0"/>
    <n v="0"/>
    <n v="0"/>
    <s v=""/>
    <n v="0"/>
    <n v="0"/>
    <n v="12.5"/>
    <s v="INR"/>
    <s v="India"/>
    <m/>
    <n v="3"/>
    <n v="-15"/>
    <s v="No Sales"/>
    <n v="549"/>
    <n v="192"/>
    <n v="139"/>
    <n v="0.3970856102003643"/>
  </r>
  <r>
    <d v="2026-09-21T00:00:00"/>
    <x v="4"/>
    <s v="Face Care"/>
    <s v="Enabled"/>
    <s v="AG | Niacinamide Serum"/>
    <s v="Sponsored Products"/>
    <s v="niacinamide serum"/>
    <x v="1"/>
    <x v="219"/>
    <s v="SKN-002"/>
    <x v="0"/>
    <n v="442"/>
    <n v="3"/>
    <n v="0.006787330316742082"/>
    <n v="14.5"/>
    <n v="43.5"/>
    <n v="0"/>
    <n v="0"/>
    <n v="0"/>
    <s v=""/>
    <n v="0"/>
    <n v="0"/>
    <n v="14.5"/>
    <s v="INR"/>
    <s v="India"/>
    <m/>
    <n v="3"/>
    <n v="-43.5"/>
    <s v="No Sales"/>
    <n v="549"/>
    <n v="192"/>
    <n v="139"/>
    <n v="0.3970856102003643"/>
  </r>
  <r>
    <d v="2026-09-21T00:00:00"/>
    <x v="4"/>
    <s v="Face Care"/>
    <s v="Enabled"/>
    <s v="AG | Hyaluronic Acid Serum"/>
    <s v="Sponsored Products"/>
    <s v="hyaluronic acid serum"/>
    <x v="1"/>
    <x v="349"/>
    <s v="SKN-003"/>
    <x v="1"/>
    <n v="580"/>
    <n v="6"/>
    <n v="0.0103448275862069"/>
    <n v="11.95"/>
    <n v="71.7"/>
    <n v="0"/>
    <n v="0"/>
    <n v="0"/>
    <s v=""/>
    <n v="0"/>
    <n v="0"/>
    <n v="19.5"/>
    <s v="INR"/>
    <s v="India"/>
    <s v="new creative"/>
    <n v="3"/>
    <n v="-71.7"/>
    <s v="No Sales"/>
    <n v="649"/>
    <n v="234"/>
    <n v="148"/>
    <n v="0.4114021571648691"/>
  </r>
  <r>
    <d v="2026-09-21T00:00:00"/>
    <x v="5"/>
    <s v="Face Care"/>
    <s v="Enabled"/>
    <s v="AG | Sunscreen Spf 50"/>
    <s v="Sponsored Products"/>
    <s v="sunscreen"/>
    <x v="3"/>
    <x v="7"/>
    <s v="SKN-006"/>
    <x v="2"/>
    <n v="1496"/>
    <n v="6"/>
    <n v="0.004010695187165776"/>
    <n v="7.829999999999999"/>
    <n v="46.98"/>
    <n v="449"/>
    <n v="1"/>
    <n v="1"/>
    <n v="0.1046325167037862"/>
    <n v="9.557258407833121"/>
    <n v="0.1666666666666667"/>
    <n v="11"/>
    <s v="INR"/>
    <s v="India"/>
    <m/>
    <n v="3"/>
    <n v="110.02"/>
    <s v="Profitable"/>
    <n v="449"/>
    <n v="162"/>
    <n v="130"/>
    <n v="0.3496659242761693"/>
  </r>
  <r>
    <d v="2026-09-21T00:00:00"/>
    <x v="5"/>
    <s v="Face Care"/>
    <s v="Enabled"/>
    <s v="AG | Sunscreen Spf 50"/>
    <s v="Sponsored Products"/>
    <s v="sunscreen"/>
    <x v="3"/>
    <x v="38"/>
    <s v="SKN-006"/>
    <x v="0"/>
    <n v="623"/>
    <n v="16"/>
    <n v="0.02568218298555377"/>
    <n v="13.25"/>
    <n v="212"/>
    <n v="449"/>
    <n v="1"/>
    <n v="1"/>
    <n v="0.4721603563474387"/>
    <n v="2.117924528301887"/>
    <n v="0.0625"/>
    <n v="15"/>
    <s v="INR"/>
    <s v="India"/>
    <m/>
    <n v="3"/>
    <n v="-55"/>
    <s v="Losing"/>
    <n v="449"/>
    <n v="162"/>
    <n v="130"/>
    <n v="0.3496659242761693"/>
  </r>
  <r>
    <d v="2026-09-21T00:00:00"/>
    <x v="5"/>
    <s v="Face Care"/>
    <s v="Enabled"/>
    <s v="AG | Sunscreen Spf 50"/>
    <s v="Sponsored Products"/>
    <s v="sunscreen spf 50"/>
    <x v="3"/>
    <x v="293"/>
    <s v="SKN-006"/>
    <x v="1"/>
    <n v="328"/>
    <n v="0"/>
    <n v="0"/>
    <s v=""/>
    <n v="0"/>
    <n v="0"/>
    <n v="0"/>
    <n v="0"/>
    <s v=""/>
    <s v=""/>
    <s v=""/>
    <n v="14"/>
    <s v="INR"/>
    <s v="India"/>
    <m/>
    <n v="3"/>
    <n v="0"/>
    <s v="No Spend"/>
    <n v="449"/>
    <n v="162"/>
    <n v="130"/>
    <n v="0.3496659242761693"/>
  </r>
  <r>
    <d v="2026-09-21T00:00:00"/>
    <x v="5"/>
    <s v="Face Care"/>
    <s v="Enabled"/>
    <s v="AG | Tinted Sunscreen"/>
    <s v="Sponsored Products"/>
    <s v="tinted sunscreen"/>
    <x v="3"/>
    <x v="232"/>
    <s v="SKN-007"/>
    <x v="1"/>
    <n v="406"/>
    <n v="1"/>
    <n v="0.002463054187192118"/>
    <n v="11.39"/>
    <n v="11.39"/>
    <n v="0"/>
    <n v="0"/>
    <n v="0"/>
    <s v=""/>
    <n v="0"/>
    <n v="0"/>
    <n v="19"/>
    <s v="INR"/>
    <s v="India"/>
    <m/>
    <n v="3"/>
    <n v="-11.39"/>
    <s v="No Sales"/>
    <n v="549"/>
    <n v="203"/>
    <n v="139"/>
    <n v="0.3770491803278688"/>
  </r>
  <r>
    <d v="2026-09-21T00:00:00"/>
    <x v="5"/>
    <s v="Face Care"/>
    <s v="Enabled"/>
    <s v="AG | Tinted Sunscreen"/>
    <s v="Sponsored Products"/>
    <s v="tinted sunscreen spf 40"/>
    <x v="3"/>
    <x v="227"/>
    <s v="SKN-007"/>
    <x v="2"/>
    <n v="292"/>
    <n v="3"/>
    <n v="0.01027397260273973"/>
    <n v="10.99"/>
    <n v="32.97"/>
    <n v="0"/>
    <n v="0"/>
    <n v="0"/>
    <s v=""/>
    <n v="0"/>
    <n v="0"/>
    <n v="15.5"/>
    <s v="INR"/>
    <s v="India"/>
    <m/>
    <n v="3"/>
    <n v="-32.97"/>
    <s v="No Sales"/>
    <n v="549"/>
    <n v="203"/>
    <n v="139"/>
    <n v="0.3770491803278688"/>
  </r>
  <r>
    <d v="2026-09-21T00:00:00"/>
    <x v="5"/>
    <s v="Face Care"/>
    <s v="Enabled"/>
    <s v="AG | Tinted Sunscreen"/>
    <s v="Sponsored Products"/>
    <s v="tinted sunscreen spf 40"/>
    <x v="3"/>
    <x v="428"/>
    <s v="SKN-007"/>
    <x v="1"/>
    <n v="576"/>
    <n v="4"/>
    <n v="0.006944444444444444"/>
    <n v="9.800000000000001"/>
    <n v="39.2"/>
    <n v="0"/>
    <n v="0"/>
    <n v="0"/>
    <s v=""/>
    <n v="0"/>
    <n v="0"/>
    <n v="12.5"/>
    <s v="INR"/>
    <s v="India"/>
    <m/>
    <n v="3"/>
    <n v="-39.2"/>
    <s v="No Sales"/>
    <n v="549"/>
    <n v="203"/>
    <n v="139"/>
    <n v="0.3770491803278688"/>
  </r>
  <r>
    <d v="2026-09-21T00:00:00"/>
    <x v="6"/>
    <s v="Face Care"/>
    <s v="Enabled"/>
    <s v="AG | Gel Moisturizer"/>
    <s v="Sponsored Products"/>
    <s v="gel moisturizer"/>
    <x v="1"/>
    <x v="503"/>
    <s v="SKN-005"/>
    <x v="1"/>
    <n v="402"/>
    <n v="2"/>
    <n v="0.004975124378109453"/>
    <n v="6.55"/>
    <n v="13.1"/>
    <n v="0"/>
    <n v="0"/>
    <n v="0"/>
    <s v=""/>
    <n v="0"/>
    <n v="0"/>
    <n v="12"/>
    <s v="INR"/>
    <s v="India"/>
    <m/>
    <n v="3"/>
    <n v="-13.1"/>
    <s v="No Sales"/>
    <n v="399"/>
    <n v="148"/>
    <n v="126"/>
    <n v="0.3132832080200501"/>
  </r>
  <r>
    <d v="2026-09-21T00:00:00"/>
    <x v="6"/>
    <s v="Face Care"/>
    <s v="Enabled"/>
    <s v="AG | Gel Moisturizer"/>
    <s v="Sponsored Products"/>
    <s v="gel moisturizer"/>
    <x v="1"/>
    <x v="270"/>
    <s v="SKN-005"/>
    <x v="2"/>
    <n v="404"/>
    <n v="4"/>
    <n v="0.009900990099009901"/>
    <n v="5.39"/>
    <n v="21.56"/>
    <n v="0"/>
    <n v="0"/>
    <n v="0"/>
    <s v=""/>
    <n v="0"/>
    <n v="0"/>
    <n v="8"/>
    <s v="INR"/>
    <s v="India"/>
    <m/>
    <n v="3"/>
    <n v="-21.56"/>
    <s v="No Sales"/>
    <n v="399"/>
    <n v="148"/>
    <n v="126"/>
    <n v="0.3132832080200501"/>
  </r>
  <r>
    <d v="2026-09-21T00:00:00"/>
    <x v="6"/>
    <s v="Face Care"/>
    <s v="Enabled"/>
    <s v="AG | Face Wash"/>
    <s v="Sponsored Products"/>
    <s v="foaming face wash"/>
    <x v="1"/>
    <x v="106"/>
    <s v="SKN-008"/>
    <x v="1"/>
    <n v="445"/>
    <n v="2"/>
    <n v="0.004494382022471911"/>
    <n v="5.76"/>
    <n v="11.52"/>
    <n v="0"/>
    <n v="0"/>
    <n v="0"/>
    <s v=""/>
    <n v="0"/>
    <n v="0"/>
    <n v="7.5"/>
    <s v="INR"/>
    <s v="India"/>
    <m/>
    <n v="3"/>
    <n v="-11.52"/>
    <s v="No Sales"/>
    <n v="299"/>
    <n v="114"/>
    <n v="107"/>
    <n v="0.2608695652173913"/>
  </r>
  <r>
    <d v="2026-09-21T00:00:00"/>
    <x v="6"/>
    <s v="Face Care"/>
    <s v="Enabled"/>
    <s v="AG | Face Wash"/>
    <s v="Sponsored Products"/>
    <s v="foaming face wash"/>
    <x v="1"/>
    <x v="483"/>
    <s v="SKN-008"/>
    <x v="0"/>
    <n v="53"/>
    <n v="1"/>
    <n v="0.01886792452830189"/>
    <n v="6"/>
    <n v="6"/>
    <n v="0"/>
    <n v="0"/>
    <n v="0"/>
    <s v=""/>
    <n v="0"/>
    <n v="0"/>
    <n v="6"/>
    <s v="INR"/>
    <s v="India"/>
    <m/>
    <n v="3"/>
    <n v="-6"/>
    <s v="No Sales"/>
    <n v="299"/>
    <n v="114"/>
    <n v="107"/>
    <n v="0.2608695652173913"/>
  </r>
  <r>
    <d v="2026-09-21T00:00:00"/>
    <x v="6"/>
    <s v="Face Care"/>
    <s v="Enabled"/>
    <s v="AG | Salicylic Acid Face Wash"/>
    <s v="Sponsored Products"/>
    <s v="salicylic acid face wash"/>
    <x v="1"/>
    <x v="123"/>
    <s v="SKN-009"/>
    <x v="1"/>
    <n v="1420"/>
    <n v="12"/>
    <n v="0.008450704225352112"/>
    <n v="3.8"/>
    <n v="45.6"/>
    <n v="279"/>
    <n v="1"/>
    <n v="1"/>
    <n v="0.1634408602150538"/>
    <n v="6.118421052631579"/>
    <n v="0.08333333333333333"/>
    <n v="5.5"/>
    <s v="INR"/>
    <s v="India"/>
    <s v="promo window"/>
    <n v="3"/>
    <n v="22.4"/>
    <s v="Profitable"/>
    <n v="279"/>
    <n v="106"/>
    <n v="105"/>
    <n v="0.2437275985663082"/>
  </r>
  <r>
    <d v="2026-09-21T00:00:00"/>
    <x v="6"/>
    <s v="Face Care"/>
    <s v="Enabled"/>
    <s v="AG | Rose Water Toner"/>
    <s v="Sponsored Products"/>
    <s v="rose water toner"/>
    <x v="1"/>
    <x v="212"/>
    <s v="SKN-010"/>
    <x v="0"/>
    <n v="332"/>
    <n v="4"/>
    <n v="0.01204819277108434"/>
    <n v="6.5"/>
    <n v="26"/>
    <n v="0"/>
    <n v="0"/>
    <n v="0"/>
    <s v=""/>
    <n v="0"/>
    <n v="0"/>
    <n v="6.5"/>
    <s v="INR"/>
    <s v="India"/>
    <m/>
    <n v="3"/>
    <n v="-26"/>
    <s v="No Sales"/>
    <n v="249"/>
    <n v="100"/>
    <n v="102"/>
    <n v="0.1887550200803213"/>
  </r>
  <r>
    <d v="2026-09-21T00:00:00"/>
    <x v="6"/>
    <s v="Face Care"/>
    <s v="Enabled"/>
    <s v="AG | Rose Water Toner"/>
    <s v="Sponsored Products"/>
    <s v="face toner"/>
    <x v="1"/>
    <x v="275"/>
    <s v="SKN-010"/>
    <x v="2"/>
    <n v="626"/>
    <n v="4"/>
    <n v="0.006389776357827476"/>
    <n v="3.98"/>
    <n v="15.92"/>
    <n v="0"/>
    <n v="0"/>
    <n v="0"/>
    <s v=""/>
    <n v="0"/>
    <n v="0"/>
    <n v="5"/>
    <s v="INR"/>
    <s v="India"/>
    <m/>
    <n v="3"/>
    <n v="-15.92"/>
    <s v="No Sales"/>
    <n v="249"/>
    <n v="100"/>
    <n v="102"/>
    <n v="0.1887550200803213"/>
  </r>
  <r>
    <d v="2026-09-21T00:00:00"/>
    <x v="6"/>
    <s v="Face Care"/>
    <s v="Enabled"/>
    <s v="AG | Sheet Mask"/>
    <s v="Sponsored Products"/>
    <s v="sheet mask"/>
    <x v="1"/>
    <x v="241"/>
    <s v="SKN-014"/>
    <x v="2"/>
    <n v="2523"/>
    <n v="6"/>
    <n v="0.002378121284185493"/>
    <n v="7.010000000000001"/>
    <n v="42.06"/>
    <n v="0"/>
    <n v="0"/>
    <n v="0"/>
    <s v=""/>
    <n v="0"/>
    <n v="0"/>
    <n v="9"/>
    <s v="INR"/>
    <s v="India"/>
    <m/>
    <n v="3"/>
    <n v="-42.06"/>
    <s v="No Sales"/>
    <n v="349"/>
    <n v="133"/>
    <n v="111"/>
    <n v="0.3008595988538682"/>
  </r>
  <r>
    <d v="2026-09-21T00:00:00"/>
    <x v="6"/>
    <s v="Face Care"/>
    <s v="Enabled"/>
    <s v="AG | Sheet Mask"/>
    <s v="Sponsored Products"/>
    <s v="sheet mask"/>
    <x v="1"/>
    <x v="422"/>
    <s v="SKN-014"/>
    <x v="0"/>
    <n v="310"/>
    <n v="3"/>
    <n v="0.00967741935483871"/>
    <n v="6.18"/>
    <n v="18.54"/>
    <n v="0"/>
    <n v="0"/>
    <n v="0"/>
    <s v=""/>
    <n v="0"/>
    <n v="0"/>
    <n v="7"/>
    <s v="INR"/>
    <s v="India"/>
    <m/>
    <n v="3"/>
    <n v="-18.54"/>
    <s v="No Sales"/>
    <n v="349"/>
    <n v="133"/>
    <n v="111"/>
    <n v="0.3008595988538682"/>
  </r>
  <r>
    <d v="2026-09-21T00:00:00"/>
    <x v="8"/>
    <s v="Body &amp; Hair"/>
    <s v="Enabled"/>
    <s v="AG | Anti Dandruff Shampoo"/>
    <s v="Sponsored Products"/>
    <s v="dandruff shampoo"/>
    <x v="3"/>
    <x v="423"/>
    <s v="SKN-022"/>
    <x v="2"/>
    <n v="645"/>
    <n v="4"/>
    <n v="0.006201550387596899"/>
    <n v="7.61"/>
    <n v="30.44"/>
    <n v="429"/>
    <n v="1"/>
    <n v="1"/>
    <n v="0.07095571095571096"/>
    <n v="14.09329829172142"/>
    <n v="0.25"/>
    <n v="11.5"/>
    <s v="INR"/>
    <s v="India"/>
    <m/>
    <n v="3"/>
    <n v="100.56"/>
    <s v="Profitable"/>
    <n v="429"/>
    <n v="159"/>
    <n v="139"/>
    <n v="0.3053613053613053"/>
  </r>
  <r>
    <d v="2026-09-21T00:00:00"/>
    <x v="8"/>
    <s v="Body &amp; Hair"/>
    <s v="Enabled"/>
    <s v="AG | Anti Dandruff Shampoo"/>
    <s v="Sponsored Products"/>
    <s v="dandruff shampoo"/>
    <x v="3"/>
    <x v="21"/>
    <s v="SKN-022"/>
    <x v="1"/>
    <n v="580"/>
    <n v="3"/>
    <n v="0.005172413793103448"/>
    <n v="9.18"/>
    <n v="27.54"/>
    <n v="0"/>
    <n v="0"/>
    <n v="0"/>
    <s v=""/>
    <n v="0"/>
    <n v="0"/>
    <n v="11.5"/>
    <s v="INR"/>
    <s v="India"/>
    <m/>
    <n v="3"/>
    <n v="-27.54"/>
    <s v="No Sales"/>
    <n v="429"/>
    <n v="159"/>
    <n v="139"/>
    <n v="0.3053613053613053"/>
  </r>
  <r>
    <d v="2026-09-05T00:00:00"/>
    <x v="1"/>
    <s v="Body &amp; Hair"/>
    <s v="Enabled"/>
    <s v="AG | Onion Hair Oil"/>
    <s v="Sponsored Products"/>
    <s v="substitutes"/>
    <x v="0"/>
    <x v="55"/>
    <s v="SKN-021"/>
    <x v="2"/>
    <n v="3273"/>
    <n v="4"/>
    <n v="0.001222120378857317"/>
    <n v="7.74"/>
    <n v="30.96"/>
    <n v="2793"/>
    <n v="7"/>
    <n v="7"/>
    <n v="0.01108485499462943"/>
    <n v="90.21317829457364"/>
    <n v="1.75"/>
    <n v="10"/>
    <s v="INR"/>
    <s v="India"/>
    <m/>
    <n v="1"/>
    <n v="844.04"/>
    <s v="Profitable"/>
    <n v="399"/>
    <n v="148"/>
    <n v="126"/>
    <n v="0.3132832080200501"/>
  </r>
  <r>
    <d v="2026-09-21T00:00:00"/>
    <x v="8"/>
    <s v="Body &amp; Hair"/>
    <s v="Enabled"/>
    <s v="AG | Anti Dandruff Shampoo"/>
    <s v="Sponsored Products"/>
    <s v="dandruff shampoo"/>
    <x v="3"/>
    <x v="184"/>
    <s v="SKN-022"/>
    <x v="1"/>
    <n v="749"/>
    <n v="6"/>
    <n v="0.00801068090787717"/>
    <n v="8.35"/>
    <n v="50.1"/>
    <n v="0"/>
    <n v="0"/>
    <n v="0"/>
    <s v=""/>
    <n v="0"/>
    <n v="0"/>
    <n v="10.5"/>
    <s v="INR"/>
    <s v="India"/>
    <m/>
    <n v="3"/>
    <n v="-50.1"/>
    <s v="No Sales"/>
    <n v="429"/>
    <n v="159"/>
    <n v="139"/>
    <n v="0.3053613053613053"/>
  </r>
  <r>
    <d v="2026-09-21T00:00:00"/>
    <x v="8"/>
    <s v="Body &amp; Hair"/>
    <s v="Enabled"/>
    <s v="AG | Anti Dandruff Shampoo"/>
    <s v="Sponsored Products"/>
    <s v="dandruff shampoo"/>
    <x v="3"/>
    <x v="22"/>
    <s v="SKN-022"/>
    <x v="1"/>
    <n v="630"/>
    <n v="7"/>
    <n v="0.01111111111111111"/>
    <n v="8.15"/>
    <n v="57.05"/>
    <n v="429"/>
    <n v="1"/>
    <n v="1"/>
    <n v="0.132983682983683"/>
    <n v="7.519719544259422"/>
    <n v="0.1428571428571428"/>
    <n v="11"/>
    <s v="INR"/>
    <s v="India"/>
    <m/>
    <n v="3"/>
    <n v="73.95"/>
    <s v="Profitable"/>
    <n v="429"/>
    <n v="159"/>
    <n v="139"/>
    <n v="0.3053613053613053"/>
  </r>
  <r>
    <d v="2026-09-21T00:00:00"/>
    <x v="8"/>
    <s v="Body &amp; Hair"/>
    <s v="Enabled"/>
    <s v="AG | Anti Dandruff Shampoo"/>
    <s v="Sponsored Products"/>
    <s v="anti dandruff shampoo"/>
    <x v="3"/>
    <x v="504"/>
    <s v="SKN-022"/>
    <x v="2"/>
    <n v="170"/>
    <n v="0"/>
    <n v="0"/>
    <s v=""/>
    <n v="0"/>
    <n v="0"/>
    <n v="0"/>
    <n v="0"/>
    <s v=""/>
    <s v=""/>
    <s v=""/>
    <n v="14.5"/>
    <s v="INR"/>
    <s v="India"/>
    <m/>
    <n v="3"/>
    <n v="0"/>
    <s v="No Spend"/>
    <n v="429"/>
    <n v="159"/>
    <n v="139"/>
    <n v="0.3053613053613053"/>
  </r>
  <r>
    <d v="2026-09-21T00:00:00"/>
    <x v="8"/>
    <s v="Body &amp; Hair"/>
    <s v="Enabled"/>
    <s v="AG | Hair Serum"/>
    <s v="Sponsored Products"/>
    <s v="hair serum for frizzy hair"/>
    <x v="3"/>
    <x v="277"/>
    <s v="SKN-023"/>
    <x v="2"/>
    <n v="391"/>
    <n v="1"/>
    <n v="0.002557544757033248"/>
    <n v="8.35"/>
    <n v="8.35"/>
    <n v="549"/>
    <n v="1"/>
    <n v="1"/>
    <n v="0.01520947176684882"/>
    <n v="65.74850299401199"/>
    <n v="1"/>
    <n v="13"/>
    <s v="INR"/>
    <s v="India"/>
    <m/>
    <n v="3"/>
    <n v="203.65"/>
    <s v="Profitable"/>
    <n v="549"/>
    <n v="198"/>
    <n v="139"/>
    <n v="0.3861566484517304"/>
  </r>
  <r>
    <d v="2026-09-21T00:00:00"/>
    <x v="8"/>
    <s v="Body &amp; Hair"/>
    <s v="Enabled"/>
    <s v="AG | Hair Serum"/>
    <s v="Sponsored Products"/>
    <s v="hair serum for frizzy hair"/>
    <x v="3"/>
    <x v="395"/>
    <s v="SKN-023"/>
    <x v="0"/>
    <n v="676"/>
    <n v="16"/>
    <n v="0.02366863905325444"/>
    <n v="15"/>
    <n v="240"/>
    <n v="1098"/>
    <n v="2"/>
    <n v="2"/>
    <n v="0.2185792349726776"/>
    <n v="4.575"/>
    <n v="0.125"/>
    <n v="15"/>
    <s v="INR"/>
    <s v="India"/>
    <m/>
    <n v="3"/>
    <n v="184"/>
    <s v="Profitable"/>
    <n v="549"/>
    <n v="198"/>
    <n v="139"/>
    <n v="0.3861566484517304"/>
  </r>
  <r>
    <d v="2026-09-21T00:00:00"/>
    <x v="9"/>
    <s v="Body &amp; Hair"/>
    <s v="Enabled"/>
    <s v="AG | Body Lotion"/>
    <s v="Sponsored Products"/>
    <s v="body lotion for dry skin"/>
    <x v="2"/>
    <x v="11"/>
    <s v="SKN-017"/>
    <x v="2"/>
    <n v="1025"/>
    <n v="7"/>
    <n v="0.006829268292682927"/>
    <n v="8.59"/>
    <n v="60.13"/>
    <n v="0"/>
    <n v="0"/>
    <n v="0"/>
    <s v=""/>
    <n v="0"/>
    <n v="0"/>
    <n v="15"/>
    <s v="INR"/>
    <s v="India"/>
    <m/>
    <n v="3"/>
    <n v="-60.13"/>
    <s v="No Sales"/>
    <n v="449"/>
    <n v="166"/>
    <n v="140"/>
    <n v="0.3184855233853007"/>
  </r>
  <r>
    <d v="2026-09-21T00:00:00"/>
    <x v="9"/>
    <s v="Body &amp; Hair"/>
    <s v="Enabled"/>
    <s v="AG | Body Wash"/>
    <s v="Sponsored Products"/>
    <s v="body wash"/>
    <x v="2"/>
    <x v="15"/>
    <s v="SKN-018"/>
    <x v="0"/>
    <n v="916"/>
    <n v="11"/>
    <n v="0.01200873362445415"/>
    <n v="7.99"/>
    <n v="87.89"/>
    <n v="0"/>
    <n v="0"/>
    <n v="0"/>
    <s v=""/>
    <n v="0"/>
    <n v="0"/>
    <n v="8.5"/>
    <s v="INR"/>
    <s v="India"/>
    <m/>
    <n v="3"/>
    <n v="-87.89"/>
    <s v="No Sales"/>
    <n v="349"/>
    <n v="133"/>
    <n v="121"/>
    <n v="0.2722063037249284"/>
  </r>
  <r>
    <d v="2026-09-21T00:00:00"/>
    <x v="9"/>
    <s v="Body &amp; Hair"/>
    <s v="Enabled"/>
    <s v="AG | Body Wash"/>
    <s v="Sponsored Products"/>
    <s v="body wash for women"/>
    <x v="2"/>
    <x v="139"/>
    <s v="SKN-018"/>
    <x v="0"/>
    <n v="323"/>
    <n v="5"/>
    <n v="0.01547987616099071"/>
    <n v="8.5"/>
    <n v="42.5"/>
    <n v="0"/>
    <n v="0"/>
    <n v="0"/>
    <s v=""/>
    <n v="0"/>
    <n v="0"/>
    <n v="8.5"/>
    <s v="INR"/>
    <s v="India"/>
    <m/>
    <n v="3"/>
    <n v="-42.5"/>
    <s v="No Sales"/>
    <n v="349"/>
    <n v="133"/>
    <n v="121"/>
    <n v="0.2722063037249284"/>
  </r>
  <r>
    <d v="2026-09-21T00:00:00"/>
    <x v="9"/>
    <s v="Body &amp; Hair"/>
    <s v="Enabled"/>
    <s v="AG | Foot Cream"/>
    <s v="Sponsored Products"/>
    <s v="heel repair cream"/>
    <x v="2"/>
    <x v="330"/>
    <s v="SKN-019"/>
    <x v="2"/>
    <n v="1180"/>
    <n v="5"/>
    <n v="0.00423728813559322"/>
    <n v="7.48"/>
    <n v="37.4"/>
    <n v="0"/>
    <n v="0"/>
    <n v="0"/>
    <s v=""/>
    <n v="0"/>
    <n v="0"/>
    <n v="9"/>
    <s v="INR"/>
    <s v="India"/>
    <m/>
    <n v="3"/>
    <n v="-37.4"/>
    <s v="No Sales"/>
    <n v="299"/>
    <n v="111"/>
    <n v="107"/>
    <n v="0.2709030100334448"/>
  </r>
  <r>
    <d v="2026-09-21T00:00:00"/>
    <x v="9"/>
    <s v="Body &amp; Hair"/>
    <s v="Enabled"/>
    <s v="AG | Foot Cream"/>
    <s v="Sponsored Products"/>
    <s v="foot cream"/>
    <x v="2"/>
    <x v="190"/>
    <s v="SKN-019"/>
    <x v="1"/>
    <n v="1637"/>
    <n v="9"/>
    <n v="0.005497861942577886"/>
    <n v="6.449999999999999"/>
    <n v="58.05"/>
    <n v="299"/>
    <n v="1"/>
    <n v="1"/>
    <n v="0.1941471571906354"/>
    <n v="5.150732127476314"/>
    <n v="0.1111111111111111"/>
    <n v="11"/>
    <s v="INR"/>
    <s v="India"/>
    <m/>
    <n v="3"/>
    <n v="22.95"/>
    <s v="Profitable"/>
    <n v="299"/>
    <n v="111"/>
    <n v="107"/>
    <n v="0.2709030100334448"/>
  </r>
  <r>
    <d v="2026-09-21T00:00:00"/>
    <x v="9"/>
    <s v="Body &amp; Hair"/>
    <s v="Enabled"/>
    <s v="AG | Foot Cream"/>
    <s v="Sponsored Products"/>
    <s v="cracked heel cream"/>
    <x v="2"/>
    <x v="65"/>
    <s v="SKN-019"/>
    <x v="2"/>
    <n v="599"/>
    <n v="2"/>
    <n v="0.00333889816360601"/>
    <n v="4.85"/>
    <n v="9.699999999999999"/>
    <n v="0"/>
    <n v="0"/>
    <n v="0"/>
    <s v=""/>
    <n v="0"/>
    <n v="0"/>
    <n v="8"/>
    <s v="INR"/>
    <s v="India"/>
    <m/>
    <n v="3"/>
    <n v="-9.699999999999999"/>
    <s v="No Sales"/>
    <n v="299"/>
    <n v="111"/>
    <n v="107"/>
    <n v="0.2709030100334448"/>
  </r>
  <r>
    <d v="2026-09-21T00:00:00"/>
    <x v="9"/>
    <s v="Body &amp; Hair"/>
    <s v="Enabled"/>
    <s v="AG | Foot Cream"/>
    <s v="Sponsored Products"/>
    <s v="foot cream for kids"/>
    <x v="2"/>
    <x v="66"/>
    <s v="SKN-019"/>
    <x v="1"/>
    <n v="331"/>
    <n v="2"/>
    <n v="0.006042296072507553"/>
    <n v="4.52"/>
    <n v="9.039999999999999"/>
    <n v="0"/>
    <n v="0"/>
    <n v="0"/>
    <s v=""/>
    <n v="0"/>
    <n v="0"/>
    <n v="8"/>
    <s v="INR"/>
    <s v="India"/>
    <m/>
    <n v="3"/>
    <n v="-9.039999999999999"/>
    <s v="No Sales"/>
    <n v="299"/>
    <n v="111"/>
    <n v="107"/>
    <n v="0.2709030100334448"/>
  </r>
  <r>
    <d v="2026-09-21T00:00:00"/>
    <x v="9"/>
    <s v="Body &amp; Hair"/>
    <s v="Enabled"/>
    <s v="AG | Hand Cream"/>
    <s v="Sponsored Products"/>
    <s v="ayurvedic moisturizing hand cream"/>
    <x v="2"/>
    <x v="70"/>
    <s v="SKN-020"/>
    <x v="1"/>
    <n v="614"/>
    <n v="7"/>
    <n v="0.01140065146579805"/>
    <n v="5.45"/>
    <n v="38.15"/>
    <n v="0"/>
    <n v="0"/>
    <n v="0"/>
    <s v=""/>
    <n v="0"/>
    <n v="0"/>
    <n v="9"/>
    <s v="INR"/>
    <s v="India"/>
    <m/>
    <n v="3"/>
    <n v="-38.15"/>
    <s v="No Sales"/>
    <n v="249"/>
    <n v="95"/>
    <n v="92"/>
    <n v="0.248995983935743"/>
  </r>
  <r>
    <d v="2026-09-21T00:00:00"/>
    <x v="9"/>
    <s v="Body &amp; Hair"/>
    <s v="Enabled"/>
    <s v="AG | Hand Cream"/>
    <s v="Sponsored Products"/>
    <s v="hand cream"/>
    <x v="2"/>
    <x v="67"/>
    <s v="SKN-020"/>
    <x v="2"/>
    <n v="1246"/>
    <n v="5"/>
    <n v="0.004012841091492777"/>
    <n v="5.85"/>
    <n v="29.25"/>
    <n v="0"/>
    <n v="0"/>
    <n v="0"/>
    <s v=""/>
    <n v="0"/>
    <n v="0"/>
    <n v="9.5"/>
    <s v="INR"/>
    <s v="India"/>
    <m/>
    <n v="3"/>
    <n v="-29.25"/>
    <s v="No Sales"/>
    <n v="249"/>
    <n v="95"/>
    <n v="92"/>
    <n v="0.248995983935743"/>
  </r>
  <r>
    <d v="2026-09-21T00:00:00"/>
    <x v="9"/>
    <s v="Body &amp; Hair"/>
    <s v="Enabled"/>
    <s v="AG | Hand Cream"/>
    <s v="Sponsored Products"/>
    <s v="hand cream for dry hands"/>
    <x v="2"/>
    <x v="192"/>
    <s v="SKN-020"/>
    <x v="1"/>
    <n v="1349"/>
    <n v="6"/>
    <n v="0.004447739065974796"/>
    <n v="4.43"/>
    <n v="26.58"/>
    <n v="0"/>
    <n v="0"/>
    <n v="0"/>
    <s v=""/>
    <n v="0"/>
    <n v="0"/>
    <n v="7"/>
    <s v="INR"/>
    <s v="India"/>
    <m/>
    <n v="3"/>
    <n v="-26.58"/>
    <s v="No Sales"/>
    <n v="249"/>
    <n v="95"/>
    <n v="92"/>
    <n v="0.248995983935743"/>
  </r>
  <r>
    <d v="2026-09-21T00:00:00"/>
    <x v="10"/>
    <s v="Face Care"/>
    <s v="Enabled"/>
    <s v="AG | Vitamin C Serum"/>
    <s v="Sponsored Products"/>
    <s v="asin=b0xanrgqoz"/>
    <x v="4"/>
    <x v="72"/>
    <s v="SKN-001"/>
    <x v="1"/>
    <n v="881"/>
    <n v="2"/>
    <n v="0.002270147559591373"/>
    <n v="7.18"/>
    <n v="14.36"/>
    <n v="0"/>
    <n v="0"/>
    <n v="0"/>
    <s v=""/>
    <n v="0"/>
    <n v="0"/>
    <n v="12"/>
    <s v="INR"/>
    <s v="India"/>
    <m/>
    <n v="3"/>
    <n v="-14.36"/>
    <s v="No Sales"/>
    <n v="599"/>
    <n v="216"/>
    <n v="144"/>
    <n v="0.3989983305509182"/>
  </r>
  <r>
    <d v="2026-09-21T00:00:00"/>
    <x v="10"/>
    <s v="Face Care"/>
    <s v="Enabled"/>
    <s v="AG | Vitamin C Serum"/>
    <s v="Sponsored Products"/>
    <s v="asin=b0uy3hj2k9"/>
    <x v="4"/>
    <x v="71"/>
    <s v="SKN-001"/>
    <x v="1"/>
    <n v="442"/>
    <n v="2"/>
    <n v="0.004524886877828055"/>
    <n v="9.460000000000001"/>
    <n v="18.92"/>
    <n v="0"/>
    <n v="0"/>
    <n v="0"/>
    <s v=""/>
    <n v="0"/>
    <n v="0"/>
    <n v="15"/>
    <s v="INR"/>
    <s v="India"/>
    <m/>
    <n v="3"/>
    <n v="-18.92"/>
    <s v="No Sales"/>
    <n v="599"/>
    <n v="216"/>
    <n v="144"/>
    <n v="0.3989983305509182"/>
  </r>
  <r>
    <d v="2026-09-21T00:00:00"/>
    <x v="10"/>
    <s v="Face Care"/>
    <s v="Enabled"/>
    <s v="AG | Vitamin C Serum"/>
    <s v="Sponsored Products"/>
    <s v="asin=b0x06u517h"/>
    <x v="4"/>
    <x v="331"/>
    <s v="SKN-001"/>
    <x v="1"/>
    <n v="500"/>
    <n v="8"/>
    <n v="0.016"/>
    <n v="9.41"/>
    <n v="75.28"/>
    <n v="0"/>
    <n v="0"/>
    <n v="0"/>
    <s v=""/>
    <n v="0"/>
    <n v="0"/>
    <n v="14.5"/>
    <s v="INR"/>
    <s v="India"/>
    <m/>
    <n v="3"/>
    <n v="-75.28"/>
    <s v="No Sales"/>
    <n v="599"/>
    <n v="216"/>
    <n v="144"/>
    <n v="0.3989983305509182"/>
  </r>
  <r>
    <d v="2026-09-21T00:00:00"/>
    <x v="10"/>
    <s v="Face Care"/>
    <s v="Enabled"/>
    <s v="AG | Sunscreen Spf 50"/>
    <s v="Sponsored Products"/>
    <s v="asin=b0slvszz3i"/>
    <x v="4"/>
    <x v="496"/>
    <s v="SKN-006"/>
    <x v="0"/>
    <n v="146"/>
    <n v="2"/>
    <n v="0.0136986301369863"/>
    <n v="8"/>
    <n v="16"/>
    <n v="0"/>
    <n v="0"/>
    <n v="0"/>
    <s v=""/>
    <n v="0"/>
    <n v="0"/>
    <n v="8"/>
    <s v="INR"/>
    <s v="India"/>
    <m/>
    <n v="3"/>
    <n v="-16"/>
    <s v="No Sales"/>
    <n v="449"/>
    <n v="162"/>
    <n v="130"/>
    <n v="0.3496659242761693"/>
  </r>
  <r>
    <d v="2026-09-21T00:00:00"/>
    <x v="10"/>
    <s v="Face Care"/>
    <s v="Enabled"/>
    <s v="AG | Sunscreen Spf 50"/>
    <s v="Sponsored Products"/>
    <s v="asin=b0p9o1icqm"/>
    <x v="4"/>
    <x v="193"/>
    <s v="SKN-006"/>
    <x v="1"/>
    <n v="294"/>
    <n v="1"/>
    <n v="0.003401360544217687"/>
    <n v="7.73"/>
    <n v="7.73"/>
    <n v="0"/>
    <n v="0"/>
    <n v="0"/>
    <s v=""/>
    <n v="0"/>
    <n v="0"/>
    <n v="10.5"/>
    <s v="INR"/>
    <s v="India"/>
    <m/>
    <n v="3"/>
    <n v="-7.73"/>
    <s v="No Sales"/>
    <n v="449"/>
    <n v="162"/>
    <n v="130"/>
    <n v="0.3496659242761693"/>
  </r>
  <r>
    <d v="2026-09-21T00:00:00"/>
    <x v="10"/>
    <s v="Face Care"/>
    <s v="Enabled"/>
    <s v="AG | Sunscreen Spf 50"/>
    <s v="Sponsored Products"/>
    <s v="asin=b0q7ldyo0l"/>
    <x v="4"/>
    <x v="74"/>
    <s v="SKN-006"/>
    <x v="1"/>
    <n v="1483"/>
    <n v="11"/>
    <n v="0.007417397167902899"/>
    <n v="7.569999999999999"/>
    <n v="83.27"/>
    <n v="0"/>
    <n v="0"/>
    <n v="0"/>
    <s v=""/>
    <n v="0"/>
    <n v="0"/>
    <n v="11"/>
    <s v="INR"/>
    <s v="India"/>
    <m/>
    <n v="3"/>
    <n v="-83.27"/>
    <s v="No Sales"/>
    <n v="449"/>
    <n v="162"/>
    <n v="130"/>
    <n v="0.3496659242761693"/>
  </r>
  <r>
    <d v="2026-09-21T00:00:00"/>
    <x v="10"/>
    <s v="Face Care"/>
    <s v="Enabled"/>
    <s v="AG | Sunscreen Spf 50"/>
    <s v="Sponsored Products"/>
    <s v="asin=b0bwse9sgm"/>
    <x v="4"/>
    <x v="281"/>
    <s v="SKN-006"/>
    <x v="1"/>
    <n v="319"/>
    <n v="1"/>
    <n v="0.003134796238244514"/>
    <n v="5.94"/>
    <n v="5.94"/>
    <n v="0"/>
    <n v="0"/>
    <n v="0"/>
    <s v=""/>
    <n v="0"/>
    <n v="0"/>
    <n v="11.5"/>
    <s v="INR"/>
    <s v="India"/>
    <m/>
    <n v="3"/>
    <n v="-5.94"/>
    <s v="No Sales"/>
    <n v="449"/>
    <n v="162"/>
    <n v="130"/>
    <n v="0.3496659242761693"/>
  </r>
  <r>
    <d v="2026-09-21T00:00:00"/>
    <x v="10"/>
    <s v="Face Care"/>
    <s v="Enabled"/>
    <s v="AG | Sunscreen Spf 50"/>
    <s v="Sponsored Products"/>
    <s v="asin=b0s40ccjfn"/>
    <x v="4"/>
    <x v="76"/>
    <s v="SKN-006"/>
    <x v="1"/>
    <n v="844"/>
    <n v="6"/>
    <n v="0.007109004739336493"/>
    <n v="6.989999999999999"/>
    <n v="41.94"/>
    <n v="0"/>
    <n v="0"/>
    <n v="0"/>
    <s v=""/>
    <n v="0"/>
    <n v="0"/>
    <n v="9.5"/>
    <s v="INR"/>
    <s v="India"/>
    <m/>
    <n v="3"/>
    <n v="-41.94"/>
    <s v="No Sales"/>
    <n v="449"/>
    <n v="162"/>
    <n v="130"/>
    <n v="0.3496659242761693"/>
  </r>
  <r>
    <d v="2026-09-21T00:00:00"/>
    <x v="10"/>
    <s v="Face Care"/>
    <s v="Enabled"/>
    <s v="AG | Sunscreen Spf 50"/>
    <s v="Sponsored Products"/>
    <s v="asin=b0g254ysji"/>
    <x v="4"/>
    <x v="308"/>
    <s v="SKN-006"/>
    <x v="1"/>
    <n v="289"/>
    <n v="0"/>
    <n v="0"/>
    <s v=""/>
    <n v="0"/>
    <n v="0"/>
    <n v="0"/>
    <n v="0"/>
    <s v=""/>
    <s v=""/>
    <s v=""/>
    <n v="13"/>
    <s v="INR"/>
    <s v="India"/>
    <m/>
    <n v="3"/>
    <n v="0"/>
    <s v="No Spend"/>
    <n v="449"/>
    <n v="162"/>
    <n v="130"/>
    <n v="0.3496659242761693"/>
  </r>
  <r>
    <d v="2026-09-21T00:00:00"/>
    <x v="10"/>
    <s v="Face Care"/>
    <s v="Enabled"/>
    <s v="AG | Face Wash"/>
    <s v="Sponsored Products"/>
    <s v="asin=b0xz2dflwa"/>
    <x v="4"/>
    <x v="411"/>
    <s v="SKN-008"/>
    <x v="1"/>
    <n v="280"/>
    <n v="1"/>
    <n v="0.003571428571428571"/>
    <n v="5.2"/>
    <n v="5.2"/>
    <n v="0"/>
    <n v="0"/>
    <n v="0"/>
    <s v=""/>
    <n v="0"/>
    <n v="0"/>
    <n v="8.5"/>
    <s v="INR"/>
    <s v="India"/>
    <m/>
    <n v="3"/>
    <n v="-5.2"/>
    <s v="No Sales"/>
    <n v="299"/>
    <n v="114"/>
    <n v="107"/>
    <n v="0.2608695652173913"/>
  </r>
  <r>
    <d v="2026-09-21T00:00:00"/>
    <x v="10"/>
    <s v="Face Care"/>
    <s v="Enabled"/>
    <s v="AG | Face Wash"/>
    <s v="Sponsored Products"/>
    <s v="asin=b0kpjx3wru"/>
    <x v="4"/>
    <x v="80"/>
    <s v="SKN-008"/>
    <x v="1"/>
    <n v="565"/>
    <n v="2"/>
    <n v="0.003539823008849557"/>
    <n v="4.7"/>
    <n v="9.4"/>
    <n v="0"/>
    <n v="0"/>
    <n v="0"/>
    <s v=""/>
    <n v="0"/>
    <n v="0"/>
    <n v="6.5"/>
    <s v="INR"/>
    <s v="India"/>
    <m/>
    <n v="3"/>
    <n v="-9.4"/>
    <s v="No Sales"/>
    <n v="299"/>
    <n v="114"/>
    <n v="107"/>
    <n v="0.2608695652173913"/>
  </r>
  <r>
    <d v="2026-09-21T00:00:00"/>
    <x v="10"/>
    <s v="Face Care"/>
    <s v="Enabled"/>
    <s v="AG | Face Wash"/>
    <s v="Sponsored Products"/>
    <s v="asin=b0u2gusdfc"/>
    <x v="4"/>
    <x v="357"/>
    <s v="SKN-008"/>
    <x v="1"/>
    <n v="1072"/>
    <n v="4"/>
    <n v="0.003731343283582089"/>
    <n v="5.35"/>
    <n v="21.4"/>
    <n v="0"/>
    <n v="0"/>
    <n v="0"/>
    <s v=""/>
    <n v="0"/>
    <n v="0"/>
    <n v="8"/>
    <s v="INR"/>
    <s v="India"/>
    <m/>
    <n v="3"/>
    <n v="-21.4"/>
    <s v="No Sales"/>
    <n v="299"/>
    <n v="114"/>
    <n v="107"/>
    <n v="0.2608695652173913"/>
  </r>
  <r>
    <d v="2026-09-21T00:00:00"/>
    <x v="11"/>
    <s v="Face Care"/>
    <s v="Enabled"/>
    <s v="AG | Under Eye Cream"/>
    <s v="Sponsored Products"/>
    <s v="eye cream"/>
    <x v="2"/>
    <x v="282"/>
    <s v="SKN-011"/>
    <x v="2"/>
    <n v="3251"/>
    <n v="11"/>
    <n v="0.003383574284835435"/>
    <n v="14.85"/>
    <n v="163.35"/>
    <n v="1497"/>
    <n v="3"/>
    <n v="3"/>
    <n v="0.1091182364729459"/>
    <n v="9.164370982552802"/>
    <n v="0.2727272727272727"/>
    <n v="19.5"/>
    <s v="INR"/>
    <s v="India"/>
    <m/>
    <n v="3"/>
    <n v="418.65"/>
    <s v="Profitable"/>
    <n v="499"/>
    <n v="180"/>
    <n v="125"/>
    <n v="0.3887775551102204"/>
  </r>
  <r>
    <d v="2026-09-21T00:00:00"/>
    <x v="11"/>
    <s v="Face Care"/>
    <s v="Enabled"/>
    <s v="AG | Under Eye Cream"/>
    <s v="Sponsored Products"/>
    <s v="eye cream for pigmentation"/>
    <x v="2"/>
    <x v="358"/>
    <s v="SKN-011"/>
    <x v="0"/>
    <n v="288"/>
    <n v="4"/>
    <n v="0.01388888888888889"/>
    <n v="16"/>
    <n v="64"/>
    <n v="0"/>
    <n v="0"/>
    <n v="0"/>
    <s v=""/>
    <n v="0"/>
    <n v="0"/>
    <n v="16"/>
    <s v="INR"/>
    <s v="India"/>
    <m/>
    <n v="3"/>
    <n v="-64"/>
    <s v="No Sales"/>
    <n v="499"/>
    <n v="180"/>
    <n v="125"/>
    <n v="0.3887775551102204"/>
  </r>
  <r>
    <d v="2026-09-21T00:00:00"/>
    <x v="11"/>
    <s v="Face Care"/>
    <s v="Enabled"/>
    <s v="AG | Under Eye Cream"/>
    <s v="Sponsored Products"/>
    <s v="under eye cream"/>
    <x v="2"/>
    <x v="84"/>
    <s v="SKN-011"/>
    <x v="0"/>
    <n v="677"/>
    <n v="7"/>
    <n v="0.0103397341211226"/>
    <n v="11.5"/>
    <n v="80.5"/>
    <n v="499"/>
    <n v="1"/>
    <n v="1"/>
    <n v="0.1613226452905812"/>
    <n v="6.198757763975156"/>
    <n v="0.1428571428571428"/>
    <n v="11.5"/>
    <s v="INR"/>
    <s v="India"/>
    <m/>
    <n v="3"/>
    <n v="113.5"/>
    <s v="Profitable"/>
    <n v="499"/>
    <n v="180"/>
    <n v="125"/>
    <n v="0.3887775551102204"/>
  </r>
  <r>
    <d v="2026-09-21T00:00:00"/>
    <x v="11"/>
    <s v="Face Care"/>
    <s v="Enabled"/>
    <s v="AG | Under Eye Cream"/>
    <s v="Sponsored Products"/>
    <s v="dark circles cream for beginners"/>
    <x v="2"/>
    <x v="143"/>
    <s v="SKN-011"/>
    <x v="2"/>
    <n v="559"/>
    <n v="3"/>
    <n v="0.005366726296958855"/>
    <n v="9.869999999999999"/>
    <n v="29.61"/>
    <n v="0"/>
    <n v="0"/>
    <n v="0"/>
    <s v=""/>
    <n v="0"/>
    <n v="0"/>
    <n v="15"/>
    <s v="INR"/>
    <s v="India"/>
    <m/>
    <n v="3"/>
    <n v="-29.61"/>
    <s v="No Sales"/>
    <n v="499"/>
    <n v="180"/>
    <n v="125"/>
    <n v="0.3887775551102204"/>
  </r>
  <r>
    <d v="2026-09-26T00:00:00"/>
    <x v="4"/>
    <s v="Face Care"/>
    <s v="Enabled"/>
    <s v="AG | Vitamin C Serum"/>
    <s v="Sponsored Products"/>
    <s v="vit c face serum"/>
    <x v="1"/>
    <x v="9"/>
    <s v="SKN-001"/>
    <x v="1"/>
    <n v="371"/>
    <n v="0"/>
    <n v="0"/>
    <s v=""/>
    <n v="0"/>
    <n v="0"/>
    <n v="0"/>
    <n v="0"/>
    <s v=""/>
    <s v=""/>
    <s v=""/>
    <n v="13.5"/>
    <s v="INR"/>
    <s v="India"/>
    <m/>
    <n v="4"/>
    <n v="0"/>
    <s v="No Spend"/>
    <n v="599"/>
    <n v="216"/>
    <n v="144"/>
    <n v="0.3989983305509182"/>
  </r>
  <r>
    <d v="2026-09-21T00:00:00"/>
    <x v="11"/>
    <s v="Face Care"/>
    <s v="Enabled"/>
    <s v="AG | Lip Balm"/>
    <s v="Sponsored Products"/>
    <s v="lip balm"/>
    <x v="2"/>
    <x v="85"/>
    <s v="SKN-015"/>
    <x v="1"/>
    <n v="1424"/>
    <n v="17"/>
    <n v="0.01193820224719101"/>
    <n v="4.3"/>
    <n v="73.09999999999999"/>
    <n v="398"/>
    <n v="2"/>
    <n v="2"/>
    <n v="0.1836683417085427"/>
    <n v="5.444596443228455"/>
    <n v="0.1176470588235294"/>
    <n v="6"/>
    <s v="INR"/>
    <s v="India"/>
    <m/>
    <n v="3"/>
    <n v="-3.099999999999994"/>
    <s v="Losing"/>
    <n v="199"/>
    <n v="76"/>
    <n v="88"/>
    <n v="0.1758793969849246"/>
  </r>
  <r>
    <d v="2026-09-21T00:00:00"/>
    <x v="11"/>
    <s v="Face Care"/>
    <s v="Enabled"/>
    <s v="AG | Lip Balm"/>
    <s v="Sponsored Products"/>
    <s v="tinted lip balm for summer"/>
    <x v="2"/>
    <x v="146"/>
    <s v="SKN-015"/>
    <x v="0"/>
    <n v="124"/>
    <n v="1"/>
    <n v="0.008064516129032258"/>
    <n v="5.21"/>
    <n v="5.21"/>
    <n v="0"/>
    <n v="0"/>
    <n v="0"/>
    <s v=""/>
    <n v="0"/>
    <n v="0"/>
    <n v="6"/>
    <s v="INR"/>
    <s v="India"/>
    <m/>
    <n v="3"/>
    <n v="-5.21"/>
    <s v="No Sales"/>
    <n v="199"/>
    <n v="76"/>
    <n v="88"/>
    <n v="0.1758793969849246"/>
  </r>
  <r>
    <d v="2026-09-21T00:00:00"/>
    <x v="11"/>
    <s v="Face Care"/>
    <s v="Enabled"/>
    <s v="AG | Lip Balm"/>
    <s v="Sponsored Products"/>
    <s v="best tinted lip balm"/>
    <x v="2"/>
    <x v="334"/>
    <s v="SKN-015"/>
    <x v="1"/>
    <n v="598"/>
    <n v="3"/>
    <n v="0.005016722408026756"/>
    <n v="3.44"/>
    <n v="10.32"/>
    <n v="0"/>
    <n v="0"/>
    <n v="0"/>
    <s v=""/>
    <n v="0"/>
    <n v="0"/>
    <n v="5.5"/>
    <s v="INR"/>
    <s v="India"/>
    <m/>
    <n v="3"/>
    <n v="-10.32"/>
    <s v="No Sales"/>
    <n v="199"/>
    <n v="76"/>
    <n v="88"/>
    <n v="0.1758793969849246"/>
  </r>
  <r>
    <d v="2026-09-21T00:00:00"/>
    <x v="11"/>
    <s v="Face Care"/>
    <s v="Enabled"/>
    <s v="AG | Lip Sleeping Mask"/>
    <s v="Sponsored Products"/>
    <s v="lip sleeping mask"/>
    <x v="2"/>
    <x v="86"/>
    <s v="SKN-016"/>
    <x v="2"/>
    <n v="4801"/>
    <n v="42"/>
    <n v="0.008748177463028535"/>
    <n v="7.33"/>
    <n v="307.86"/>
    <n v="299"/>
    <n v="1"/>
    <n v="1"/>
    <n v="1.029632107023411"/>
    <n v="0.9712206847268239"/>
    <n v="0.02380952380952381"/>
    <n v="10"/>
    <s v="INR"/>
    <s v="India"/>
    <m/>
    <n v="3"/>
    <n v="-219.86"/>
    <s v="Losing"/>
    <n v="299"/>
    <n v="114"/>
    <n v="97"/>
    <n v="0.294314381270903"/>
  </r>
  <r>
    <d v="2026-09-21T00:00:00"/>
    <x v="11"/>
    <s v="Face Care"/>
    <s v="Enabled"/>
    <s v="AG | Lip Sleeping Mask"/>
    <s v="Sponsored Products"/>
    <s v="lip mask overnight"/>
    <x v="2"/>
    <x v="88"/>
    <s v="SKN-016"/>
    <x v="0"/>
    <n v="276"/>
    <n v="3"/>
    <n v="0.0108695652173913"/>
    <n v="9.970000000000001"/>
    <n v="29.91"/>
    <n v="299"/>
    <n v="1"/>
    <n v="1"/>
    <n v="0.1000334448160535"/>
    <n v="9.996656636576397"/>
    <n v="0.3333333333333333"/>
    <n v="12"/>
    <s v="INR"/>
    <s v="India"/>
    <m/>
    <n v="3"/>
    <n v="58.09"/>
    <s v="Profitable"/>
    <n v="299"/>
    <n v="114"/>
    <n v="97"/>
    <n v="0.294314381270903"/>
  </r>
  <r>
    <d v="2026-09-01T00:00:00"/>
    <x v="6"/>
    <s v="Face Care"/>
    <s v="Enabled"/>
    <s v="AG | Sheet Mask"/>
    <s v="Sponsored Products"/>
    <s v="sheet mask"/>
    <x v="1"/>
    <x v="52"/>
    <s v="SKN-014"/>
    <x v="0"/>
    <n v="0"/>
    <n v="0"/>
    <s v=""/>
    <s v=""/>
    <n v="-76.81999999999999"/>
    <n v="0"/>
    <n v="0"/>
    <n v="0"/>
    <s v=""/>
    <n v="0"/>
    <s v=""/>
    <n v="10.5"/>
    <s v="INR"/>
    <s v="India"/>
    <s v="refund"/>
    <n v="1"/>
    <n v="76.81999999999999"/>
    <s v="Review"/>
    <n v="349"/>
    <n v="133"/>
    <n v="111"/>
    <n v="0.3008595988538682"/>
  </r>
  <r>
    <d v="2026-09-21T00:00:00"/>
    <x v="11"/>
    <s v="Face Care"/>
    <s v="Enabled"/>
    <s v="AG | Lip Sleeping Mask"/>
    <s v="Sponsored Products"/>
    <s v="lip mask"/>
    <x v="2"/>
    <x v="196"/>
    <s v="SKN-016"/>
    <x v="2"/>
    <n v="3809"/>
    <n v="13"/>
    <n v="0.003412969283276451"/>
    <n v="7.14"/>
    <n v="92.81999999999999"/>
    <n v="0"/>
    <n v="0"/>
    <n v="0"/>
    <s v=""/>
    <n v="0"/>
    <n v="0"/>
    <n v="9"/>
    <s v="INR"/>
    <s v="India"/>
    <m/>
    <n v="3"/>
    <n v="-92.81999999999999"/>
    <s v="No Sales"/>
    <n v="299"/>
    <n v="114"/>
    <n v="97"/>
    <n v="0.294314381270903"/>
  </r>
  <r>
    <d v="2026-09-21T00:00:00"/>
    <x v="11"/>
    <s v="Face Care"/>
    <s v="Enabled"/>
    <s v="AG | Lip Sleeping Mask"/>
    <s v="Sponsored Products"/>
    <s v="lip sleeping mask for winter"/>
    <x v="2"/>
    <x v="87"/>
    <s v="SKN-016"/>
    <x v="1"/>
    <n v="308"/>
    <n v="2"/>
    <n v="0.006493506493506494"/>
    <n v="5.38"/>
    <n v="10.76"/>
    <n v="0"/>
    <n v="0"/>
    <n v="0"/>
    <s v=""/>
    <n v="0"/>
    <n v="0"/>
    <n v="10"/>
    <s v="INR"/>
    <s v="India"/>
    <m/>
    <n v="3"/>
    <n v="-10.76"/>
    <s v="No Sales"/>
    <n v="299"/>
    <n v="114"/>
    <n v="97"/>
    <n v="0.294314381270903"/>
  </r>
  <r>
    <d v="2026-09-21T00:00:00"/>
    <x v="11"/>
    <s v="Face Care"/>
    <s v="Enabled"/>
    <s v="AG | Lip Sleeping Mask"/>
    <s v="Sponsored Products"/>
    <s v="lip mask overnight for women"/>
    <x v="2"/>
    <x v="149"/>
    <s v="SKN-016"/>
    <x v="0"/>
    <n v="200"/>
    <n v="3"/>
    <n v="0.015"/>
    <n v="9.94"/>
    <n v="29.82"/>
    <n v="0"/>
    <n v="0"/>
    <n v="0"/>
    <s v=""/>
    <n v="0"/>
    <n v="0"/>
    <n v="12"/>
    <s v="INR"/>
    <s v="India"/>
    <m/>
    <n v="3"/>
    <n v="-29.82"/>
    <s v="No Sales"/>
    <n v="299"/>
    <n v="114"/>
    <n v="97"/>
    <n v="0.294314381270903"/>
  </r>
  <r>
    <d v="2026-09-21T00:00:00"/>
    <x v="7"/>
    <s v="Brand"/>
    <s v="Enabled"/>
    <s v="AG | Vitamin C Serum"/>
    <s v="Sponsored Products"/>
    <s v="auralis vit c face serum"/>
    <x v="2"/>
    <x v="96"/>
    <s v="SKN-001"/>
    <x v="1"/>
    <n v="287"/>
    <n v="7"/>
    <n v="0.02439024390243903"/>
    <n v="4.45"/>
    <n v="31.15"/>
    <n v="599"/>
    <n v="1"/>
    <n v="1"/>
    <n v="0.0520033388981636"/>
    <n v="19.22953451043339"/>
    <n v="0.1428571428571428"/>
    <n v="6.5"/>
    <s v="INR"/>
    <s v="India"/>
    <m/>
    <n v="3"/>
    <n v="207.85"/>
    <s v="Profitable"/>
    <n v="599"/>
    <n v="216"/>
    <n v="144"/>
    <n v="0.3989983305509182"/>
  </r>
  <r>
    <d v="2026-09-21T00:00:00"/>
    <x v="7"/>
    <s v="Brand"/>
    <s v="Enabled"/>
    <s v="AG | Vitamin C Serum"/>
    <s v="Sponsored Products"/>
    <s v="auralis naturals vitamin c serum"/>
    <x v="2"/>
    <x v="201"/>
    <s v="SKN-001"/>
    <x v="1"/>
    <n v="244"/>
    <n v="7"/>
    <n v="0.02868852459016394"/>
    <n v="4.52"/>
    <n v="31.64"/>
    <n v="0"/>
    <n v="0"/>
    <n v="0"/>
    <s v=""/>
    <n v="0"/>
    <n v="0"/>
    <n v="8"/>
    <s v="INR"/>
    <s v="India"/>
    <m/>
    <n v="3"/>
    <n v="-31.64"/>
    <s v="No Sales"/>
    <n v="599"/>
    <n v="216"/>
    <n v="144"/>
    <n v="0.3989983305509182"/>
  </r>
  <r>
    <d v="2026-09-21T00:00:00"/>
    <x v="7"/>
    <s v="Brand"/>
    <s v="Enabled"/>
    <s v="AG | Vitamin C Serum"/>
    <s v="Sponsored Products"/>
    <s v="auralis face serum vitamin c"/>
    <x v="2"/>
    <x v="47"/>
    <s v="SKN-001"/>
    <x v="2"/>
    <n v="688"/>
    <n v="11"/>
    <n v="0.01598837209302326"/>
    <n v="4.79"/>
    <n v="52.69"/>
    <n v="599"/>
    <n v="1"/>
    <n v="1"/>
    <n v="0.08796327212020033"/>
    <n v="11.36838109698235"/>
    <n v="0.09090909090909091"/>
    <n v="8"/>
    <s v="INR"/>
    <s v="India"/>
    <m/>
    <n v="3"/>
    <n v="186.31"/>
    <s v="Profitable"/>
    <n v="599"/>
    <n v="216"/>
    <n v="144"/>
    <n v="0.3989983305509182"/>
  </r>
  <r>
    <d v="2026-09-21T00:00:00"/>
    <x v="7"/>
    <s v="Brand"/>
    <s v="Enabled"/>
    <s v="AG | Vitamin C Serum"/>
    <s v="Sponsored Products"/>
    <s v="auralis vitamin c serum"/>
    <x v="2"/>
    <x v="97"/>
    <s v="SKN-001"/>
    <x v="0"/>
    <n v="446"/>
    <n v="15"/>
    <n v="0.0336322869955157"/>
    <n v="7.58"/>
    <n v="113.7"/>
    <n v="0"/>
    <n v="0"/>
    <n v="0"/>
    <s v=""/>
    <n v="0"/>
    <n v="0"/>
    <n v="9"/>
    <s v="INR"/>
    <s v="India"/>
    <m/>
    <n v="3"/>
    <n v="-113.7"/>
    <s v="No Sales"/>
    <n v="599"/>
    <n v="216"/>
    <n v="144"/>
    <n v="0.3989983305509182"/>
  </r>
  <r>
    <d v="2026-09-21T00:00:00"/>
    <x v="7"/>
    <s v="Brand"/>
    <s v="Enabled"/>
    <s v="AG | Sunscreen Spf 50"/>
    <s v="Sponsored Products"/>
    <s v="auralis sunscreen spf 50"/>
    <x v="2"/>
    <x v="152"/>
    <s v="SKN-006"/>
    <x v="2"/>
    <n v="279"/>
    <n v="5"/>
    <n v="0.01792114695340502"/>
    <n v="4.15"/>
    <n v="20.75"/>
    <n v="0"/>
    <n v="0"/>
    <n v="0"/>
    <s v=""/>
    <n v="0"/>
    <n v="0"/>
    <n v="5.5"/>
    <s v="INR"/>
    <s v="India"/>
    <m/>
    <n v="3"/>
    <n v="-20.75"/>
    <s v="No Sales"/>
    <n v="449"/>
    <n v="162"/>
    <n v="130"/>
    <n v="0.3496659242761693"/>
  </r>
  <r>
    <d v="2026-09-21T00:00:00"/>
    <x v="7"/>
    <s v="Brand"/>
    <s v="Enabled"/>
    <s v="AG | Sunscreen Spf 50"/>
    <s v="Sponsored Products"/>
    <s v="auralis sunscreen"/>
    <x v="2"/>
    <x v="98"/>
    <s v="SKN-006"/>
    <x v="0"/>
    <n v="100"/>
    <n v="4"/>
    <n v="0.04"/>
    <n v="5"/>
    <n v="20"/>
    <n v="0"/>
    <n v="0"/>
    <n v="0"/>
    <s v=""/>
    <n v="0"/>
    <n v="0"/>
    <n v="5"/>
    <s v="INR"/>
    <s v="India"/>
    <m/>
    <n v="3"/>
    <n v="-20"/>
    <s v="No Sales"/>
    <n v="449"/>
    <n v="162"/>
    <n v="130"/>
    <n v="0.3496659242761693"/>
  </r>
  <r>
    <d v="2026-09-21T00:00:00"/>
    <x v="7"/>
    <s v="Brand"/>
    <s v="Enabled"/>
    <s v="AG | Kumkumadi Oil"/>
    <s v="Sponsored Products"/>
    <s v="auralis face oil"/>
    <x v="2"/>
    <x v="102"/>
    <s v="SKN-024"/>
    <x v="1"/>
    <n v="137"/>
    <n v="4"/>
    <n v="0.0291970802919708"/>
    <n v="12.77"/>
    <n v="51.08"/>
    <n v="0"/>
    <n v="0"/>
    <n v="0"/>
    <s v=""/>
    <n v="0"/>
    <n v="0"/>
    <n v="16"/>
    <s v="INR"/>
    <s v="India"/>
    <m/>
    <n v="3"/>
    <s v=""/>
    <s v="Cost missing"/>
    <s v=""/>
    <s v=""/>
    <s v=""/>
    <s v=""/>
  </r>
  <r>
    <d v="2026-09-21T00:00:00"/>
    <x v="7"/>
    <s v="Brand"/>
    <s v="Enabled"/>
    <s v="AG | Kumkumadi Oil"/>
    <s v="Sponsored Products"/>
    <s v="auralis naturals"/>
    <x v="2"/>
    <x v="100"/>
    <s v="SKN-024"/>
    <x v="1"/>
    <n v="108"/>
    <n v="1"/>
    <n v="0.009259259259259259"/>
    <n v="8.06"/>
    <n v="8.06"/>
    <n v="0"/>
    <n v="0"/>
    <n v="0"/>
    <s v=""/>
    <n v="0"/>
    <n v="0"/>
    <n v="15"/>
    <s v="INR"/>
    <s v="India"/>
    <m/>
    <n v="3"/>
    <s v=""/>
    <s v="Cost missing"/>
    <s v=""/>
    <s v=""/>
    <s v=""/>
    <s v=""/>
  </r>
  <r>
    <d v="2026-09-21T00:00:00"/>
    <x v="7"/>
    <s v="Brand"/>
    <s v="Enabled"/>
    <s v="AG | Kumkumadi Oil"/>
    <s v="Sponsored Products"/>
    <s v="auralis face oil for glowing skin"/>
    <x v="2"/>
    <x v="101"/>
    <s v="SKN-024"/>
    <x v="1"/>
    <n v="353"/>
    <n v="9"/>
    <n v="0.0254957507082153"/>
    <n v="9.94"/>
    <n v="89.45999999999999"/>
    <n v="1299"/>
    <n v="1"/>
    <n v="1"/>
    <n v="0.06886836027713625"/>
    <n v="14.52045606975184"/>
    <n v="0.1111111111111111"/>
    <n v="16.5"/>
    <s v="INR"/>
    <s v="India"/>
    <m/>
    <n v="3"/>
    <s v=""/>
    <s v="Cost missing"/>
    <s v=""/>
    <s v=""/>
    <s v=""/>
    <s v=""/>
  </r>
  <r>
    <d v="2026-09-22T00:00:00"/>
    <x v="0"/>
    <s v="Face Care"/>
    <s v="Enabled"/>
    <s v="AG | Vitamin C Serum"/>
    <s v="Sponsored Products"/>
    <s v="loose-match"/>
    <x v="0"/>
    <x v="267"/>
    <s v="SKN-001"/>
    <x v="0"/>
    <n v="1067"/>
    <n v="15"/>
    <n v="0.014058106841612"/>
    <n v="13.5"/>
    <n v="202.5"/>
    <n v="1198"/>
    <n v="2"/>
    <n v="2"/>
    <n v="0.1690317195325542"/>
    <n v="5.916049382716049"/>
    <n v="0.1333333333333333"/>
    <n v="13.5"/>
    <s v="INR"/>
    <s v="India"/>
    <m/>
    <n v="4"/>
    <n v="275.5"/>
    <s v="Profitable"/>
    <n v="599"/>
    <n v="216"/>
    <n v="144"/>
    <n v="0.3989983305509182"/>
  </r>
  <r>
    <d v="2026-09-22T00:00:00"/>
    <x v="0"/>
    <s v="Face Care"/>
    <s v="Enabled"/>
    <s v="AG | Vitamin C Serum"/>
    <s v="Sponsored Products"/>
    <s v="substitutes"/>
    <x v="0"/>
    <x v="497"/>
    <s v="SKN-001"/>
    <x v="1"/>
    <n v="142"/>
    <n v="0"/>
    <n v="0"/>
    <s v=""/>
    <n v="0"/>
    <n v="0"/>
    <n v="0"/>
    <n v="0"/>
    <s v=""/>
    <s v=""/>
    <s v=""/>
    <n v="18.5"/>
    <s v="INR"/>
    <s v="India"/>
    <m/>
    <n v="4"/>
    <n v="0"/>
    <s v="No Spend"/>
    <n v="599"/>
    <n v="216"/>
    <n v="144"/>
    <n v="0.3989983305509182"/>
  </r>
  <r>
    <d v="2026-09-22T00:00:00"/>
    <x v="0"/>
    <s v="Face Care"/>
    <s v="Enabled"/>
    <s v="AG | Vitamin C Serum"/>
    <s v="Sponsored Products"/>
    <s v="loose-match"/>
    <x v="0"/>
    <x v="25"/>
    <s v="SKN-001"/>
    <x v="0"/>
    <n v="605"/>
    <n v="13"/>
    <n v="0.02148760330578512"/>
    <n v="17.42"/>
    <n v="226.46"/>
    <n v="0"/>
    <n v="0"/>
    <n v="0"/>
    <s v=""/>
    <n v="0"/>
    <n v="0"/>
    <n v="18.5"/>
    <s v="INR"/>
    <s v="India"/>
    <m/>
    <n v="4"/>
    <n v="-226.46"/>
    <s v="No Sales"/>
    <n v="599"/>
    <n v="216"/>
    <n v="144"/>
    <n v="0.3989983305509182"/>
  </r>
  <r>
    <d v="2026-09-22T00:00:00"/>
    <x v="0"/>
    <s v="Face Care"/>
    <s v="Enabled"/>
    <s v="AG | Vitamin C Serum"/>
    <s v="Sponsored Products"/>
    <s v="loose-match"/>
    <x v="0"/>
    <x v="169"/>
    <s v="SKN-001"/>
    <x v="1"/>
    <n v="529"/>
    <n v="0"/>
    <n v="0"/>
    <s v=""/>
    <n v="0"/>
    <n v="0"/>
    <n v="0"/>
    <n v="0"/>
    <s v=""/>
    <s v=""/>
    <s v=""/>
    <n v="11"/>
    <s v="INR"/>
    <s v="India"/>
    <m/>
    <n v="4"/>
    <n v="0"/>
    <s v="No Spend"/>
    <n v="599"/>
    <n v="216"/>
    <n v="144"/>
    <n v="0.3989983305509182"/>
  </r>
  <r>
    <d v="2026-09-22T00:00:00"/>
    <x v="0"/>
    <s v="Face Care"/>
    <s v="Enabled"/>
    <s v="AG | Vitamin C Serum"/>
    <s v="Sponsored Products"/>
    <s v="complements"/>
    <x v="0"/>
    <x v="204"/>
    <s v="SKN-001"/>
    <x v="0"/>
    <n v="355"/>
    <n v="5"/>
    <n v="0.01408450704225352"/>
    <n v="11.04"/>
    <n v="55.2"/>
    <n v="0"/>
    <n v="0"/>
    <n v="0"/>
    <s v=""/>
    <n v="0"/>
    <n v="0"/>
    <n v="13.5"/>
    <s v="INR"/>
    <s v="India"/>
    <m/>
    <n v="4"/>
    <n v="-55.2"/>
    <s v="No Sales"/>
    <n v="599"/>
    <n v="216"/>
    <n v="144"/>
    <n v="0.3989983305509182"/>
  </r>
  <r>
    <d v="2026-09-22T00:00:00"/>
    <x v="0"/>
    <s v="Face Care"/>
    <s v="Enabled"/>
    <s v="AG | Niacinamide Serum"/>
    <s v="Sponsored Products"/>
    <s v="loose-match"/>
    <x v="0"/>
    <x v="219"/>
    <s v="SKN-002"/>
    <x v="1"/>
    <n v="413"/>
    <n v="1"/>
    <n v="0.002421307506053269"/>
    <n v="6.7"/>
    <n v="6.7"/>
    <n v="0"/>
    <n v="0"/>
    <n v="0"/>
    <s v=""/>
    <n v="0"/>
    <n v="0"/>
    <n v="12.5"/>
    <s v="INR"/>
    <s v="India"/>
    <m/>
    <n v="4"/>
    <n v="-6.7"/>
    <s v="No Sales"/>
    <n v="549"/>
    <n v="192"/>
    <n v="139"/>
    <n v="0.3970856102003643"/>
  </r>
  <r>
    <d v="2026-09-22T00:00:00"/>
    <x v="0"/>
    <s v="Face Care"/>
    <s v="Enabled"/>
    <s v="AG | Niacinamide Serum"/>
    <s v="Sponsored Products"/>
    <s v="loose-match"/>
    <x v="0"/>
    <x v="1"/>
    <s v="SKN-002"/>
    <x v="0"/>
    <n v="425"/>
    <n v="3"/>
    <n v="0.007058823529411765"/>
    <n v="16.5"/>
    <n v="49.5"/>
    <n v="0"/>
    <n v="0"/>
    <n v="0"/>
    <s v=""/>
    <n v="0"/>
    <n v="0"/>
    <n v="16.5"/>
    <s v="INR"/>
    <s v="India"/>
    <m/>
    <n v="4"/>
    <n v="-49.5"/>
    <s v="No Sales"/>
    <n v="549"/>
    <n v="192"/>
    <n v="139"/>
    <n v="0.3970856102003643"/>
  </r>
  <r>
    <d v="2026-09-22T00:00:00"/>
    <x v="0"/>
    <s v="Face Care"/>
    <s v="Enabled"/>
    <s v="AG | Gel Moisturizer"/>
    <s v="Sponsored Products"/>
    <s v="close-match"/>
    <x v="0"/>
    <x v="6"/>
    <s v="SKN-005"/>
    <x v="0"/>
    <n v="846"/>
    <n v="18"/>
    <n v="0.02127659574468085"/>
    <n v="12"/>
    <n v="216"/>
    <n v="399"/>
    <n v="1"/>
    <n v="1"/>
    <n v="0.5413533834586466"/>
    <n v="1.847222222222222"/>
    <n v="0.05555555555555555"/>
    <n v="12"/>
    <s v="INR"/>
    <s v="India"/>
    <m/>
    <n v="4"/>
    <n v="-91"/>
    <s v="Losing"/>
    <n v="399"/>
    <n v="148"/>
    <n v="126"/>
    <n v="0.3132832080200501"/>
  </r>
  <r>
    <d v="2026-09-22T00:00:00"/>
    <x v="0"/>
    <s v="Face Care"/>
    <s v="Enabled"/>
    <s v="AG | Gel Moisturizer"/>
    <s v="Sponsored Products"/>
    <s v="loose-match"/>
    <x v="0"/>
    <x v="342"/>
    <s v="SKN-005"/>
    <x v="0"/>
    <n v="137"/>
    <n v="1"/>
    <n v="0.0072992700729927"/>
    <n v="8.5"/>
    <n v="8.5"/>
    <n v="0"/>
    <n v="0"/>
    <n v="0"/>
    <s v=""/>
    <n v="0"/>
    <n v="0"/>
    <n v="8.5"/>
    <s v="INR"/>
    <s v="India"/>
    <m/>
    <n v="4"/>
    <n v="-8.5"/>
    <s v="No Sales"/>
    <n v="399"/>
    <n v="148"/>
    <n v="126"/>
    <n v="0.3132832080200501"/>
  </r>
  <r>
    <d v="2026-09-22T00:00:00"/>
    <x v="0"/>
    <s v="Face Care"/>
    <s v="Enabled"/>
    <s v="AG | Gel Moisturizer"/>
    <s v="Sponsored Products"/>
    <s v="loose-match"/>
    <x v="0"/>
    <x v="503"/>
    <s v="SKN-005"/>
    <x v="0"/>
    <n v="165"/>
    <n v="1"/>
    <n v="0.006060606060606061"/>
    <n v="10.74"/>
    <n v="10.74"/>
    <n v="0"/>
    <n v="0"/>
    <n v="0"/>
    <s v=""/>
    <n v="0"/>
    <n v="0"/>
    <n v="12"/>
    <s v="INR"/>
    <s v="India"/>
    <m/>
    <n v="4"/>
    <n v="-10.74"/>
    <s v="No Sales"/>
    <n v="399"/>
    <n v="148"/>
    <n v="126"/>
    <n v="0.3132832080200501"/>
  </r>
  <r>
    <d v="2026-09-22T00:00:00"/>
    <x v="0"/>
    <s v="Face Care"/>
    <s v="Enabled"/>
    <s v="AG | Sunscreen Spf 50"/>
    <s v="Sponsored Products"/>
    <s v="loose-match"/>
    <x v="0"/>
    <x v="38"/>
    <s v="SKN-006"/>
    <x v="1"/>
    <n v="656"/>
    <n v="6"/>
    <n v="0.009146341463414634"/>
    <n v="7.5"/>
    <n v="45"/>
    <n v="0"/>
    <n v="0"/>
    <n v="0"/>
    <s v=""/>
    <n v="0"/>
    <n v="0"/>
    <n v="14"/>
    <s v="INR"/>
    <s v="India"/>
    <s v="price test"/>
    <n v="4"/>
    <n v="-45"/>
    <s v="No Sales"/>
    <n v="449"/>
    <n v="162"/>
    <n v="130"/>
    <n v="0.3496659242761693"/>
  </r>
  <r>
    <d v="2026-09-22T00:00:00"/>
    <x v="0"/>
    <s v="Face Care"/>
    <s v="Enabled"/>
    <s v="AG | Sunscreen Spf 50"/>
    <s v="Sponsored Products"/>
    <s v="loose-match"/>
    <x v="0"/>
    <x v="104"/>
    <s v="SKN-006"/>
    <x v="1"/>
    <n v="575"/>
    <n v="5"/>
    <n v="0.008695652173913044"/>
    <n v="4.17"/>
    <n v="20.85"/>
    <n v="0"/>
    <n v="0"/>
    <n v="0"/>
    <s v=""/>
    <n v="0"/>
    <n v="0"/>
    <n v="8"/>
    <s v="INR"/>
    <s v="India"/>
    <m/>
    <n v="4"/>
    <n v="-20.85"/>
    <s v="No Sales"/>
    <n v="449"/>
    <n v="162"/>
    <n v="130"/>
    <n v="0.3496659242761693"/>
  </r>
  <r>
    <d v="2026-09-22T00:00:00"/>
    <x v="0"/>
    <s v="Face Care"/>
    <s v="Enabled"/>
    <s v="AG | Face Wash"/>
    <s v="Sponsored Products"/>
    <s v="loose-match"/>
    <x v="0"/>
    <x v="53"/>
    <s v="SKN-008"/>
    <x v="0"/>
    <n v="116"/>
    <n v="1"/>
    <n v="0.008620689655172414"/>
    <n v="9"/>
    <n v="9"/>
    <n v="0"/>
    <n v="0"/>
    <n v="0"/>
    <s v=""/>
    <n v="0"/>
    <n v="0"/>
    <n v="9"/>
    <s v="INR"/>
    <s v="India"/>
    <s v="bid reviewed"/>
    <n v="4"/>
    <n v="-9"/>
    <s v="No Sales"/>
    <n v="299"/>
    <n v="114"/>
    <n v="107"/>
    <n v="0.2608695652173913"/>
  </r>
  <r>
    <d v="2026-09-22T00:00:00"/>
    <x v="0"/>
    <s v="Face Care"/>
    <s v="Enabled"/>
    <s v="AG | Face Wash"/>
    <s v="Sponsored Products"/>
    <s v="close-match"/>
    <x v="0"/>
    <x v="273"/>
    <s v="SKN-008"/>
    <x v="1"/>
    <n v="115"/>
    <n v="0"/>
    <n v="0"/>
    <s v=""/>
    <n v="0"/>
    <n v="0"/>
    <n v="0"/>
    <n v="0"/>
    <s v=""/>
    <s v=""/>
    <s v=""/>
    <n v="6"/>
    <s v="INR"/>
    <s v="India"/>
    <m/>
    <n v="4"/>
    <n v="0"/>
    <s v="No Spend"/>
    <n v="299"/>
    <n v="114"/>
    <n v="107"/>
    <n v="0.2608695652173913"/>
  </r>
  <r>
    <d v="2026-09-22T00:00:00"/>
    <x v="0"/>
    <s v="Face Care"/>
    <s v="Enabled"/>
    <s v="AG | Rose Water Toner"/>
    <s v="Sponsored Products"/>
    <s v="close-match"/>
    <x v="0"/>
    <x v="213"/>
    <s v="SKN-010"/>
    <x v="0"/>
    <n v="203"/>
    <n v="6"/>
    <n v="0.02955665024630542"/>
    <n v="5.55"/>
    <n v="33.3"/>
    <n v="0"/>
    <n v="0"/>
    <n v="0"/>
    <s v=""/>
    <n v="0"/>
    <n v="0"/>
    <n v="6.5"/>
    <s v="INR"/>
    <s v="India"/>
    <m/>
    <n v="4"/>
    <n v="-33.3"/>
    <s v="No Sales"/>
    <n v="249"/>
    <n v="100"/>
    <n v="102"/>
    <n v="0.1887550200803213"/>
  </r>
  <r>
    <d v="2026-09-22T00:00:00"/>
    <x v="0"/>
    <s v="Face Care"/>
    <s v="Enabled"/>
    <s v="AG | Rose Water Toner"/>
    <s v="Sponsored Products"/>
    <s v="close-match"/>
    <x v="0"/>
    <x v="51"/>
    <s v="SKN-010"/>
    <x v="2"/>
    <n v="1348"/>
    <n v="3"/>
    <n v="0.002225519287833828"/>
    <n v="4.07"/>
    <n v="12.21"/>
    <n v="0"/>
    <n v="0"/>
    <n v="0"/>
    <s v=""/>
    <n v="0"/>
    <n v="0"/>
    <n v="6.5"/>
    <s v="INR"/>
    <s v="India"/>
    <m/>
    <n v="4"/>
    <n v="-12.21"/>
    <s v="No Sales"/>
    <n v="249"/>
    <n v="100"/>
    <n v="102"/>
    <n v="0.1887550200803213"/>
  </r>
  <r>
    <d v="2026-09-22T00:00:00"/>
    <x v="1"/>
    <s v="Body &amp; Hair"/>
    <s v="Enabled"/>
    <s v="AG | Body Lotion"/>
    <s v="Sponsored Products"/>
    <s v="close-match"/>
    <x v="0"/>
    <x v="11"/>
    <s v="SKN-017"/>
    <x v="0"/>
    <n v="282"/>
    <n v="4"/>
    <n v="0.01418439716312057"/>
    <n v="10.97"/>
    <n v="43.88"/>
    <n v="0"/>
    <n v="0"/>
    <n v="0"/>
    <s v=""/>
    <n v="0"/>
    <n v="0"/>
    <n v="12"/>
    <s v="INR"/>
    <s v="India"/>
    <m/>
    <n v="4"/>
    <n v="-43.88"/>
    <s v="No Sales"/>
    <n v="449"/>
    <n v="166"/>
    <n v="140"/>
    <n v="0.3184855233853007"/>
  </r>
  <r>
    <d v="2026-09-22T00:00:00"/>
    <x v="1"/>
    <s v="Body &amp; Hair"/>
    <s v="Enabled"/>
    <s v="AG | Body Lotion"/>
    <s v="Sponsored Products"/>
    <s v="loose-match"/>
    <x v="0"/>
    <x v="505"/>
    <s v="SKN-017"/>
    <x v="2"/>
    <n v="187"/>
    <n v="0"/>
    <n v="0"/>
    <s v=""/>
    <n v="0"/>
    <n v="0"/>
    <n v="0"/>
    <n v="0"/>
    <s v=""/>
    <s v=""/>
    <s v=""/>
    <n v="9.5"/>
    <s v="INR"/>
    <s v="India"/>
    <m/>
    <n v="4"/>
    <n v="0"/>
    <s v="No Spend"/>
    <n v="449"/>
    <n v="166"/>
    <n v="140"/>
    <n v="0.3184855233853007"/>
  </r>
  <r>
    <d v="2026-09-22T00:00:00"/>
    <x v="1"/>
    <s v="Body &amp; Hair"/>
    <s v="Enabled"/>
    <s v="AG | Body Lotion"/>
    <s v="Sponsored Products"/>
    <s v="loose-match"/>
    <x v="0"/>
    <x v="13"/>
    <s v="SKN-017"/>
    <x v="1"/>
    <n v="775"/>
    <n v="7"/>
    <n v="0.00903225806451613"/>
    <n v="5.28"/>
    <n v="36.96"/>
    <n v="0"/>
    <n v="0"/>
    <n v="0"/>
    <s v=""/>
    <n v="0"/>
    <n v="0"/>
    <n v="9"/>
    <s v="INR"/>
    <s v="India"/>
    <m/>
    <n v="4"/>
    <n v="-36.96"/>
    <s v="No Sales"/>
    <n v="449"/>
    <n v="166"/>
    <n v="140"/>
    <n v="0.3184855233853007"/>
  </r>
  <r>
    <d v="2026-09-22T00:00:00"/>
    <x v="1"/>
    <s v="Body &amp; Hair"/>
    <s v="Enabled"/>
    <s v="AG | Body Lotion"/>
    <s v="Sponsored Products"/>
    <s v="loose-match"/>
    <x v="0"/>
    <x v="136"/>
    <s v="SKN-017"/>
    <x v="2"/>
    <n v="2412"/>
    <n v="13"/>
    <n v="0.00538971807628524"/>
    <n v="8.860000000000001"/>
    <n v="115.18"/>
    <n v="0"/>
    <n v="0"/>
    <n v="0"/>
    <s v=""/>
    <n v="0"/>
    <n v="0"/>
    <n v="14"/>
    <s v="INR"/>
    <s v="India"/>
    <m/>
    <n v="4"/>
    <n v="-115.18"/>
    <s v="No Sales"/>
    <n v="449"/>
    <n v="166"/>
    <n v="140"/>
    <n v="0.3184855233853007"/>
  </r>
  <r>
    <d v="2026-09-22T00:00:00"/>
    <x v="1"/>
    <s v="Body &amp; Hair"/>
    <s v="Enabled"/>
    <s v="AG | Body Wash"/>
    <s v="Sponsored Products"/>
    <s v="close-match"/>
    <x v="0"/>
    <x v="506"/>
    <s v="SKN-018"/>
    <x v="2"/>
    <n v="145"/>
    <n v="1"/>
    <n v="0.006896551724137931"/>
    <n v="4.25"/>
    <n v="4.25"/>
    <n v="0"/>
    <n v="0"/>
    <n v="0"/>
    <s v=""/>
    <n v="0"/>
    <n v="0"/>
    <n v="7.5"/>
    <s v="INR"/>
    <s v="India"/>
    <m/>
    <n v="4"/>
    <n v="-4.25"/>
    <s v="No Sales"/>
    <n v="349"/>
    <n v="133"/>
    <n v="121"/>
    <n v="0.2722063037249284"/>
  </r>
  <r>
    <d v="2026-09-22T00:00:00"/>
    <x v="1"/>
    <s v="Body &amp; Hair"/>
    <s v="Enabled"/>
    <s v="AG | Body Wash"/>
    <s v="Sponsored Products"/>
    <s v="close-match"/>
    <x v="0"/>
    <x v="64"/>
    <s v="SKN-018"/>
    <x v="2"/>
    <n v="2174"/>
    <n v="27"/>
    <n v="0.0124195032198712"/>
    <n v="4.11"/>
    <n v="110.97"/>
    <n v="349"/>
    <n v="1"/>
    <n v="1"/>
    <n v="0.3179656160458453"/>
    <n v="3.144994142561052"/>
    <n v="0.03703703703703703"/>
    <n v="7"/>
    <s v="INR"/>
    <s v="India"/>
    <m/>
    <n v="4"/>
    <n v="-15.97"/>
    <s v="Losing"/>
    <n v="349"/>
    <n v="133"/>
    <n v="121"/>
    <n v="0.2722063037249284"/>
  </r>
  <r>
    <d v="2026-09-22T00:00:00"/>
    <x v="1"/>
    <s v="Body &amp; Hair"/>
    <s v="Enabled"/>
    <s v="AG | Onion Hair Oil"/>
    <s v="Sponsored Products"/>
    <s v="close-match"/>
    <x v="0"/>
    <x v="216"/>
    <s v="SKN-021"/>
    <x v="0"/>
    <n v="571"/>
    <n v="7"/>
    <n v="0.01225919439579685"/>
    <n v="7.95"/>
    <n v="55.65"/>
    <n v="0"/>
    <n v="0"/>
    <n v="0"/>
    <s v=""/>
    <n v="0"/>
    <n v="0"/>
    <n v="9.5"/>
    <s v="INR"/>
    <s v="India"/>
    <m/>
    <n v="4"/>
    <n v="-55.65"/>
    <s v="No Sales"/>
    <n v="399"/>
    <n v="148"/>
    <n v="126"/>
    <n v="0.3132832080200501"/>
  </r>
  <r>
    <d v="2026-09-22T00:00:00"/>
    <x v="1"/>
    <s v="Body &amp; Hair"/>
    <s v="Enabled"/>
    <s v="AG | Onion Hair Oil"/>
    <s v="Sponsored Products"/>
    <s v="loose-match"/>
    <x v="0"/>
    <x v="259"/>
    <s v="SKN-021"/>
    <x v="0"/>
    <n v="158"/>
    <n v="2"/>
    <n v="0.01265822784810127"/>
    <n v="10.5"/>
    <n v="21"/>
    <n v="0"/>
    <n v="0"/>
    <n v="0"/>
    <s v=""/>
    <n v="0"/>
    <n v="0"/>
    <n v="10.5"/>
    <s v="INR"/>
    <s v="India"/>
    <m/>
    <n v="4"/>
    <n v="-21"/>
    <s v="No Sales"/>
    <n v="399"/>
    <n v="148"/>
    <n v="126"/>
    <n v="0.3132832080200501"/>
  </r>
  <r>
    <d v="2026-09-22T00:00:00"/>
    <x v="1"/>
    <s v="Body &amp; Hair"/>
    <s v="Enabled"/>
    <s v="AG | Anti Dandruff Shampoo"/>
    <s v="Sponsored Products"/>
    <s v="close-match"/>
    <x v="0"/>
    <x v="184"/>
    <s v="SKN-022"/>
    <x v="0"/>
    <n v="988"/>
    <n v="7"/>
    <n v="0.00708502024291498"/>
    <n v="6.409999999999999"/>
    <n v="44.87"/>
    <n v="0"/>
    <n v="0"/>
    <n v="0"/>
    <s v=""/>
    <n v="0"/>
    <n v="0"/>
    <n v="8"/>
    <s v="INR"/>
    <s v="India"/>
    <m/>
    <n v="4"/>
    <n v="-44.87"/>
    <s v="No Sales"/>
    <n v="429"/>
    <n v="159"/>
    <n v="139"/>
    <n v="0.3053613053613053"/>
  </r>
  <r>
    <d v="2026-09-22T00:00:00"/>
    <x v="1"/>
    <s v="Body &amp; Hair"/>
    <s v="Enabled"/>
    <s v="AG | Anti Dandruff Shampoo"/>
    <s v="Sponsored Products"/>
    <s v="loose-match"/>
    <x v="0"/>
    <x v="392"/>
    <s v="SKN-022"/>
    <x v="2"/>
    <n v="1723"/>
    <n v="5"/>
    <n v="0.002901915264074289"/>
    <n v="9.57"/>
    <n v="47.85"/>
    <n v="0"/>
    <n v="0"/>
    <n v="0"/>
    <s v=""/>
    <n v="0"/>
    <n v="0"/>
    <n v="12"/>
    <s v="INR"/>
    <s v="India"/>
    <m/>
    <n v="4"/>
    <n v="-47.85"/>
    <s v="No Sales"/>
    <n v="429"/>
    <n v="159"/>
    <n v="139"/>
    <n v="0.3053613053613053"/>
  </r>
  <r>
    <d v="2026-09-22T00:00:00"/>
    <x v="3"/>
    <s v="Face Care"/>
    <s v="Enabled"/>
    <s v="AG | Vitamin C Serum"/>
    <s v="Sponsored Products"/>
    <s v="vit c face serum"/>
    <x v="2"/>
    <x v="24"/>
    <s v="SKN-001"/>
    <x v="0"/>
    <n v="372"/>
    <n v="6"/>
    <n v="0.01612903225806452"/>
    <n v="14"/>
    <n v="84"/>
    <n v="0"/>
    <n v="0"/>
    <n v="0"/>
    <s v=""/>
    <n v="0"/>
    <n v="0"/>
    <n v="14"/>
    <s v="INR"/>
    <s v="India"/>
    <m/>
    <n v="4"/>
    <n v="-84"/>
    <s v="No Sales"/>
    <n v="599"/>
    <n v="216"/>
    <n v="144"/>
    <n v="0.3989983305509182"/>
  </r>
  <r>
    <d v="2026-09-22T00:00:00"/>
    <x v="3"/>
    <s v="Face Care"/>
    <s v="Enabled"/>
    <s v="AG | Niacinamide Serum"/>
    <s v="Sponsored Products"/>
    <s v="niacinamide 10% serum under 300"/>
    <x v="2"/>
    <x v="26"/>
    <s v="SKN-002"/>
    <x v="1"/>
    <n v="252"/>
    <n v="0"/>
    <n v="0"/>
    <s v=""/>
    <n v="0"/>
    <n v="0"/>
    <n v="0"/>
    <n v="0"/>
    <s v=""/>
    <s v=""/>
    <s v=""/>
    <n v="13"/>
    <s v="INR"/>
    <s v="India"/>
    <m/>
    <n v="4"/>
    <n v="0"/>
    <s v="No Spend"/>
    <n v="549"/>
    <n v="192"/>
    <n v="139"/>
    <n v="0.3970856102003643"/>
  </r>
  <r>
    <d v="2026-09-22T00:00:00"/>
    <x v="3"/>
    <s v="Face Care"/>
    <s v="Enabled"/>
    <s v="AG | Niacinamide Serum"/>
    <s v="Sponsored Products"/>
    <s v="niacinamide serum"/>
    <x v="2"/>
    <x v="27"/>
    <s v="SKN-002"/>
    <x v="2"/>
    <n v="1334"/>
    <n v="10"/>
    <n v="0.007496251874062968"/>
    <n v="8.92"/>
    <n v="89.2"/>
    <n v="0"/>
    <n v="0"/>
    <n v="0"/>
    <s v=""/>
    <n v="0"/>
    <n v="0"/>
    <n v="15"/>
    <s v="INR"/>
    <s v="India"/>
    <m/>
    <n v="4"/>
    <n v="-89.2"/>
    <s v="No Sales"/>
    <n v="549"/>
    <n v="192"/>
    <n v="139"/>
    <n v="0.3970856102003643"/>
  </r>
  <r>
    <d v="2026-09-23T00:00:00"/>
    <x v="1"/>
    <s v="Body &amp; Hair"/>
    <s v="Enabled"/>
    <s v="AG | Onion Hair Oil"/>
    <s v="Sponsored Products"/>
    <s v="close-match"/>
    <x v="0"/>
    <x v="217"/>
    <s v=""/>
    <x v="0"/>
    <n v="110"/>
    <n v="0"/>
    <n v="0"/>
    <s v=""/>
    <n v="0"/>
    <n v="0"/>
    <n v="0"/>
    <n v="0"/>
    <s v=""/>
    <s v=""/>
    <s v=""/>
    <n v="8.5"/>
    <s v="INR"/>
    <s v="India"/>
    <m/>
    <n v="4"/>
    <s v=""/>
    <s v="Cost missing"/>
    <s v=""/>
    <s v=""/>
    <s v=""/>
    <s v=""/>
  </r>
  <r>
    <d v="2026-09-22T00:00:00"/>
    <x v="3"/>
    <s v="Face Care"/>
    <s v="Enabled"/>
    <s v="AG | Retinol Night Cream"/>
    <s v="Sponsored Products"/>
    <s v="retinol night cream"/>
    <x v="2"/>
    <x v="165"/>
    <s v="SKN-004"/>
    <x v="2"/>
    <n v="2297"/>
    <n v="18"/>
    <n v="0.00783630822812364"/>
    <n v="16.51"/>
    <n v="297.18"/>
    <n v="0"/>
    <n v="0"/>
    <n v="0"/>
    <s v=""/>
    <n v="0"/>
    <n v="0"/>
    <n v="20.5"/>
    <s v="INR"/>
    <s v="India"/>
    <m/>
    <n v="4"/>
    <n v="-297.18"/>
    <s v="No Sales"/>
    <n v="799"/>
    <n v="272"/>
    <n v="162"/>
    <n v="0.4568210262828536"/>
  </r>
  <r>
    <d v="2026-09-22T00:00:00"/>
    <x v="3"/>
    <s v="Face Care"/>
    <s v="Enabled"/>
    <s v="AG | Retinol Night Cream"/>
    <s v="Sponsored Products"/>
    <s v="night cream for face"/>
    <x v="2"/>
    <x v="30"/>
    <s v="SKN-004"/>
    <x v="1"/>
    <n v="269"/>
    <n v="2"/>
    <n v="0.007434944237918215"/>
    <n v="13.93"/>
    <n v="27.86"/>
    <n v="0"/>
    <n v="0"/>
    <n v="0"/>
    <s v=""/>
    <n v="0"/>
    <n v="0"/>
    <n v="23.5"/>
    <s v="INR"/>
    <s v="India"/>
    <m/>
    <n v="4"/>
    <n v="-27.86"/>
    <s v="No Sales"/>
    <n v="799"/>
    <n v="272"/>
    <n v="162"/>
    <n v="0.4568210262828536"/>
  </r>
  <r>
    <d v="2026-09-22T00:00:00"/>
    <x v="3"/>
    <s v="Face Care"/>
    <s v="Enabled"/>
    <s v="AG | Retinol Night Cream"/>
    <s v="Sponsored Products"/>
    <s v="retinol cream"/>
    <x v="2"/>
    <x v="112"/>
    <s v="SKN-004"/>
    <x v="0"/>
    <n v="631"/>
    <n v="8"/>
    <n v="0.01267828843106181"/>
    <n v="21.5"/>
    <n v="172"/>
    <n v="0"/>
    <n v="0"/>
    <n v="0"/>
    <s v=""/>
    <n v="0"/>
    <n v="0"/>
    <n v="21.5"/>
    <s v="INR"/>
    <s v="India"/>
    <m/>
    <n v="4"/>
    <n v="-172"/>
    <s v="No Sales"/>
    <n v="799"/>
    <n v="272"/>
    <n v="162"/>
    <n v="0.4568210262828536"/>
  </r>
  <r>
    <d v="2026-09-22T00:00:00"/>
    <x v="4"/>
    <s v="Face Care"/>
    <s v="Enabled"/>
    <s v="AG | Vitamin C Serum"/>
    <s v="Sponsored Products"/>
    <s v="vitamin c serum"/>
    <x v="1"/>
    <x v="223"/>
    <s v="SKN-001"/>
    <x v="2"/>
    <n v="704"/>
    <n v="6"/>
    <n v="0.008522727272727272"/>
    <n v="10.27"/>
    <n v="61.62"/>
    <n v="0"/>
    <n v="0"/>
    <n v="0"/>
    <s v=""/>
    <n v="0"/>
    <n v="0"/>
    <n v="18.5"/>
    <s v="INR"/>
    <s v="India"/>
    <m/>
    <n v="4"/>
    <n v="-61.62"/>
    <s v="No Sales"/>
    <n v="599"/>
    <n v="216"/>
    <n v="144"/>
    <n v="0.3989983305509182"/>
  </r>
  <r>
    <d v="2026-09-22T00:00:00"/>
    <x v="4"/>
    <s v="Face Care"/>
    <s v="Enabled"/>
    <s v="AG | Vitamin C Serum"/>
    <s v="Sponsored Products"/>
    <s v="vit c face serum"/>
    <x v="1"/>
    <x v="267"/>
    <s v="SKN-001"/>
    <x v="0"/>
    <n v="421"/>
    <n v="6"/>
    <n v="0.01425178147268409"/>
    <n v="15.5"/>
    <n v="93"/>
    <n v="0"/>
    <n v="0"/>
    <n v="0"/>
    <s v=""/>
    <n v="0"/>
    <n v="0"/>
    <n v="15.5"/>
    <s v="INR"/>
    <s v="India"/>
    <m/>
    <n v="4"/>
    <n v="-93"/>
    <s v="No Sales"/>
    <n v="599"/>
    <n v="216"/>
    <n v="144"/>
    <n v="0.3989983305509182"/>
  </r>
  <r>
    <d v="2026-09-22T00:00:00"/>
    <x v="4"/>
    <s v="Face Care"/>
    <s v="Enabled"/>
    <s v="AG | Niacinamide Serum"/>
    <s v="Sponsored Products"/>
    <s v="niacinamide serum"/>
    <x v="1"/>
    <x v="1"/>
    <s v="SKN-002"/>
    <x v="2"/>
    <n v="540"/>
    <n v="7"/>
    <n v="0.01296296296296296"/>
    <n v="8.529999999999999"/>
    <n v="59.71"/>
    <n v="0"/>
    <n v="0"/>
    <n v="0"/>
    <s v=""/>
    <n v="0"/>
    <n v="0"/>
    <n v="12"/>
    <s v="INR"/>
    <s v="India"/>
    <m/>
    <n v="4"/>
    <n v="-59.71"/>
    <s v="No Sales"/>
    <n v="549"/>
    <n v="192"/>
    <n v="139"/>
    <n v="0.3970856102003643"/>
  </r>
  <r>
    <d v="2026-09-22T00:00:00"/>
    <x v="4"/>
    <s v="Face Care"/>
    <s v="Enabled"/>
    <s v="AG | Hyaluronic Acid Serum"/>
    <s v="Sponsored Products"/>
    <s v="hyaluronic acid serum"/>
    <x v="1"/>
    <x v="450"/>
    <s v="SKN-003"/>
    <x v="0"/>
    <n v="220"/>
    <n v="0"/>
    <n v="0"/>
    <s v=""/>
    <n v="0"/>
    <n v="0"/>
    <n v="0"/>
    <n v="0"/>
    <s v=""/>
    <s v=""/>
    <s v=""/>
    <n v="15"/>
    <s v="INR"/>
    <s v="India"/>
    <m/>
    <n v="4"/>
    <n v="0"/>
    <s v="No Spend"/>
    <n v="649"/>
    <n v="234"/>
    <n v="148"/>
    <n v="0.4114021571648691"/>
  </r>
  <r>
    <d v="2026-09-22T00:00:00"/>
    <x v="4"/>
    <s v="Face Care"/>
    <s v="Enabled"/>
    <s v="AG | Hyaluronic Acid Serum"/>
    <s v="Sponsored Products"/>
    <s v="hyaluronic acid serum"/>
    <x v="1"/>
    <x v="34"/>
    <s v="SKN-003"/>
    <x v="1"/>
    <n v="92"/>
    <n v="0"/>
    <n v="0"/>
    <s v=""/>
    <n v="0"/>
    <n v="0"/>
    <n v="0"/>
    <n v="0"/>
    <s v=""/>
    <s v=""/>
    <s v=""/>
    <n v="12"/>
    <s v="INR"/>
    <s v="India"/>
    <m/>
    <n v="4"/>
    <n v="0"/>
    <s v="No Spend"/>
    <n v="649"/>
    <n v="234"/>
    <n v="148"/>
    <n v="0.4114021571648691"/>
  </r>
  <r>
    <d v="2026-09-22T00:00:00"/>
    <x v="5"/>
    <s v="Face Care"/>
    <s v="Enabled"/>
    <s v="AG | Sunscreen Spf 50"/>
    <s v="Sponsored Products"/>
    <s v="sunscreen"/>
    <x v="3"/>
    <x v="320"/>
    <s v="SKN-006"/>
    <x v="1"/>
    <n v="778"/>
    <n v="2"/>
    <n v="0.002570694087403599"/>
    <n v="10.15"/>
    <n v="20.3"/>
    <n v="0"/>
    <n v="0"/>
    <n v="0"/>
    <s v=""/>
    <n v="0"/>
    <n v="0"/>
    <n v="14"/>
    <s v="INR"/>
    <s v="India"/>
    <m/>
    <n v="4"/>
    <n v="-20.3"/>
    <s v="No Sales"/>
    <n v="449"/>
    <n v="162"/>
    <n v="130"/>
    <n v="0.3496659242761693"/>
  </r>
  <r>
    <d v="2026-09-22T00:00:00"/>
    <x v="5"/>
    <s v="Face Care"/>
    <s v="Enabled"/>
    <s v="AG | Sunscreen Spf 50"/>
    <s v="Sponsored Products"/>
    <s v="sunscreen spf 50"/>
    <x v="3"/>
    <x v="451"/>
    <s v="SKN-006"/>
    <x v="1"/>
    <n v="392"/>
    <n v="1"/>
    <n v="0.002551020408163265"/>
    <n v="8.300000000000001"/>
    <n v="8.300000000000001"/>
    <n v="0"/>
    <n v="0"/>
    <n v="0"/>
    <s v=""/>
    <n v="0"/>
    <n v="0"/>
    <n v="15.5"/>
    <s v="INR"/>
    <s v="India"/>
    <m/>
    <n v="4"/>
    <n v="-8.300000000000001"/>
    <s v="No Sales"/>
    <n v="449"/>
    <n v="162"/>
    <n v="130"/>
    <n v="0.3496659242761693"/>
  </r>
  <r>
    <d v="2026-09-22T00:00:00"/>
    <x v="5"/>
    <s v="Face Care"/>
    <s v="Enabled"/>
    <s v="AG | Tinted Sunscreen"/>
    <s v="Sponsored Products"/>
    <s v="tinted sunscreen"/>
    <x v="3"/>
    <x v="439"/>
    <s v="SKN-007"/>
    <x v="0"/>
    <n v="270"/>
    <n v="3"/>
    <n v="0.01111111111111111"/>
    <n v="11.29"/>
    <n v="33.87"/>
    <n v="0"/>
    <n v="0"/>
    <n v="0"/>
    <s v=""/>
    <n v="0"/>
    <n v="0"/>
    <n v="11.5"/>
    <s v="INR"/>
    <s v="India"/>
    <m/>
    <n v="4"/>
    <n v="-33.87"/>
    <s v="No Sales"/>
    <n v="549"/>
    <n v="203"/>
    <n v="139"/>
    <n v="0.3770491803278688"/>
  </r>
  <r>
    <d v="2026-09-22T00:00:00"/>
    <x v="5"/>
    <s v="Face Care"/>
    <s v="Enabled"/>
    <s v="AG | Tinted Sunscreen"/>
    <s v="Sponsored Products"/>
    <s v="tinted sunscreen"/>
    <x v="3"/>
    <x v="232"/>
    <s v="SKN-007"/>
    <x v="0"/>
    <n v="473"/>
    <n v="12"/>
    <n v="0.02536997885835095"/>
    <n v="19"/>
    <n v="228"/>
    <n v="0"/>
    <n v="0"/>
    <n v="0"/>
    <s v=""/>
    <n v="0"/>
    <n v="0"/>
    <n v="19"/>
    <s v="INR"/>
    <s v="India"/>
    <m/>
    <n v="4"/>
    <n v="-228"/>
    <s v="No Sales"/>
    <n v="549"/>
    <n v="203"/>
    <n v="139"/>
    <n v="0.3770491803278688"/>
  </r>
  <r>
    <d v="2026-09-22T00:00:00"/>
    <x v="5"/>
    <s v="Face Care"/>
    <s v="Enabled"/>
    <s v="AG | Tinted Sunscreen"/>
    <s v="Sponsored Products"/>
    <s v="tinted sunscreen spf 40"/>
    <x v="3"/>
    <x v="321"/>
    <s v="SKN-007"/>
    <x v="0"/>
    <n v="1145"/>
    <n v="20"/>
    <n v="0.01746724890829694"/>
    <n v="16"/>
    <n v="320"/>
    <n v="0"/>
    <n v="0"/>
    <n v="0"/>
    <s v=""/>
    <n v="0"/>
    <n v="0"/>
    <n v="16"/>
    <s v="INR"/>
    <s v="India"/>
    <m/>
    <n v="4"/>
    <n v="-320"/>
    <s v="No Sales"/>
    <n v="549"/>
    <n v="203"/>
    <n v="139"/>
    <n v="0.3770491803278688"/>
  </r>
  <r>
    <d v="2026-09-22T00:00:00"/>
    <x v="6"/>
    <s v="Face Care"/>
    <s v="Enabled"/>
    <s v="AG | Gel Moisturizer"/>
    <s v="Sponsored Products"/>
    <s v="oil free moisturizer"/>
    <x v="1"/>
    <x v="9"/>
    <s v="SKN-005"/>
    <x v="0"/>
    <n v="385"/>
    <n v="3"/>
    <n v="0.007792207792207792"/>
    <n v="11.5"/>
    <n v="34.5"/>
    <n v="0"/>
    <n v="0"/>
    <n v="0"/>
    <s v=""/>
    <n v="0"/>
    <n v="0"/>
    <n v="11.5"/>
    <s v="INR"/>
    <s v="India"/>
    <m/>
    <n v="4"/>
    <n v="-34.5"/>
    <s v="No Sales"/>
    <n v="399"/>
    <n v="148"/>
    <n v="126"/>
    <n v="0.3132832080200501"/>
  </r>
  <r>
    <d v="2026-09-22T00:00:00"/>
    <x v="6"/>
    <s v="Face Care"/>
    <s v="Enabled"/>
    <s v="AG | Gel Moisturizer"/>
    <s v="Sponsored Products"/>
    <s v="gel moisturizer"/>
    <x v="1"/>
    <x v="157"/>
    <s v="SKN-005"/>
    <x v="2"/>
    <n v="780"/>
    <n v="4"/>
    <n v="0.005128205128205128"/>
    <n v="7.82"/>
    <n v="31.28"/>
    <n v="0"/>
    <n v="0"/>
    <n v="0"/>
    <s v=""/>
    <n v="0"/>
    <n v="0"/>
    <n v="10.5"/>
    <s v="INR"/>
    <s v="India"/>
    <m/>
    <n v="4"/>
    <n v="-31.28"/>
    <s v="No Sales"/>
    <n v="399"/>
    <n v="148"/>
    <n v="126"/>
    <n v="0.3132832080200501"/>
  </r>
  <r>
    <d v="2026-09-22T00:00:00"/>
    <x v="6"/>
    <s v="Face Care"/>
    <s v="Enabled"/>
    <s v="AG | Face Wash"/>
    <s v="Sponsored Products"/>
    <s v="foaming face wash"/>
    <x v="1"/>
    <x v="315"/>
    <s v="SKN-008"/>
    <x v="2"/>
    <n v="490"/>
    <n v="4"/>
    <n v="0.00816326530612245"/>
    <n v="3.94"/>
    <n v="15.76"/>
    <n v="0"/>
    <n v="0"/>
    <n v="0"/>
    <s v=""/>
    <n v="0"/>
    <n v="0"/>
    <n v="5.5"/>
    <s v="INR"/>
    <s v="India"/>
    <m/>
    <n v="4"/>
    <n v="-15.76"/>
    <s v="No Sales"/>
    <n v="299"/>
    <n v="114"/>
    <n v="107"/>
    <n v="0.2608695652173913"/>
  </r>
  <r>
    <d v="2026-09-22T00:00:00"/>
    <x v="6"/>
    <s v="Face Care"/>
    <s v="Enabled"/>
    <s v="AG | Face Wash"/>
    <s v="Sponsored Products"/>
    <s v="foaming face wash"/>
    <x v="1"/>
    <x v="119"/>
    <s v="SKN-008"/>
    <x v="0"/>
    <n v="710"/>
    <n v="5"/>
    <n v="0.007042253521126761"/>
    <n v="7.88"/>
    <n v="39.4"/>
    <n v="0"/>
    <n v="0"/>
    <n v="0"/>
    <s v=""/>
    <n v="0"/>
    <n v="0"/>
    <n v="9"/>
    <s v="INR"/>
    <s v="India"/>
    <m/>
    <n v="4"/>
    <n v="-39.4"/>
    <s v="No Sales"/>
    <n v="299"/>
    <n v="114"/>
    <n v="107"/>
    <n v="0.2608695652173913"/>
  </r>
  <r>
    <d v="2026-09-22T00:00:00"/>
    <x v="6"/>
    <s v="Face Care"/>
    <s v="Enabled"/>
    <s v="AG | Salicylic Acid Face Wash"/>
    <s v="Sponsored Products"/>
    <s v="salicylic acid face wash"/>
    <x v="1"/>
    <x v="239"/>
    <s v="SKN-009"/>
    <x v="2"/>
    <n v="181"/>
    <n v="1"/>
    <n v="0.005524861878453038"/>
    <n v="3.8"/>
    <n v="3.8"/>
    <n v="0"/>
    <n v="0"/>
    <n v="0"/>
    <s v=""/>
    <n v="0"/>
    <n v="0"/>
    <n v="5"/>
    <s v="INR"/>
    <s v="India"/>
    <m/>
    <n v="4"/>
    <n v="-3.8"/>
    <s v="No Sales"/>
    <n v="279"/>
    <n v="106"/>
    <n v="105"/>
    <n v="0.2437275985663082"/>
  </r>
  <r>
    <d v="2026-09-22T00:00:00"/>
    <x v="6"/>
    <s v="Face Care"/>
    <s v="Enabled"/>
    <s v="AG | Salicylic Acid Face Wash"/>
    <s v="Sponsored Products"/>
    <s v="acne face wash"/>
    <x v="1"/>
    <x v="45"/>
    <s v="SKN-009"/>
    <x v="0"/>
    <n v="261"/>
    <n v="3"/>
    <n v="0.01149425287356322"/>
    <n v="8"/>
    <n v="24"/>
    <n v="0"/>
    <n v="0"/>
    <n v="0"/>
    <s v=""/>
    <n v="0"/>
    <n v="0"/>
    <n v="8"/>
    <s v="INR"/>
    <s v="India"/>
    <m/>
    <n v="4"/>
    <n v="-24"/>
    <s v="No Sales"/>
    <n v="279"/>
    <n v="106"/>
    <n v="105"/>
    <n v="0.2437275985663082"/>
  </r>
  <r>
    <d v="2026-09-22T00:00:00"/>
    <x v="6"/>
    <s v="Face Care"/>
    <s v="Enabled"/>
    <s v="AG | Salicylic Acid Face Wash"/>
    <s v="Sponsored Products"/>
    <s v="acne face wash"/>
    <x v="1"/>
    <x v="49"/>
    <s v="SKN-009"/>
    <x v="2"/>
    <n v="678"/>
    <n v="5"/>
    <n v="0.007374631268436578"/>
    <n v="3.89"/>
    <n v="19.45"/>
    <n v="0"/>
    <n v="0"/>
    <n v="0"/>
    <s v=""/>
    <n v="0"/>
    <n v="0"/>
    <n v="5.5"/>
    <s v="INR"/>
    <s v="India"/>
    <m/>
    <n v="4"/>
    <n v="-19.45"/>
    <s v="No Sales"/>
    <n v="279"/>
    <n v="106"/>
    <n v="105"/>
    <n v="0.2437275985663082"/>
  </r>
  <r>
    <d v="2026-09-22T00:00:00"/>
    <x v="6"/>
    <s v="Face Care"/>
    <s v="Enabled"/>
    <s v="AG | Rose Water Toner"/>
    <s v="Sponsored Products"/>
    <s v="face toner"/>
    <x v="1"/>
    <x v="51"/>
    <s v="SKN-010"/>
    <x v="0"/>
    <n v="684"/>
    <n v="4"/>
    <n v="0.005847953216374269"/>
    <n v="5.74"/>
    <n v="22.96"/>
    <n v="0"/>
    <n v="0"/>
    <n v="0"/>
    <s v=""/>
    <n v="0"/>
    <n v="0"/>
    <n v="6"/>
    <s v="INR"/>
    <s v="India"/>
    <m/>
    <n v="4"/>
    <n v="-22.96"/>
    <s v="No Sales"/>
    <n v="249"/>
    <n v="100"/>
    <n v="102"/>
    <n v="0.1887550200803213"/>
  </r>
  <r>
    <d v="2026-09-22T00:00:00"/>
    <x v="6"/>
    <s v="Face Care"/>
    <s v="Enabled"/>
    <s v="AG | Rose Water Toner"/>
    <s v="Sponsored Products"/>
    <s v="face toner"/>
    <x v="1"/>
    <x v="213"/>
    <s v="SKN-010"/>
    <x v="2"/>
    <n v="411"/>
    <n v="2"/>
    <n v="0.004866180048661801"/>
    <n v="3.31"/>
    <n v="6.62"/>
    <n v="0"/>
    <n v="0"/>
    <n v="0"/>
    <s v=""/>
    <n v="0"/>
    <n v="0"/>
    <n v="4.5"/>
    <s v="INR"/>
    <s v="India"/>
    <m/>
    <n v="4"/>
    <n v="-6.62"/>
    <s v="No Sales"/>
    <n v="249"/>
    <n v="100"/>
    <n v="102"/>
    <n v="0.1887550200803213"/>
  </r>
  <r>
    <d v="2026-09-22T00:00:00"/>
    <x v="6"/>
    <s v="Face Care"/>
    <s v="Enabled"/>
    <s v="AG | Sheet Mask"/>
    <s v="Sponsored Products"/>
    <s v="sheet mask"/>
    <x v="1"/>
    <x v="390"/>
    <s v="SKN-014"/>
    <x v="0"/>
    <n v="722"/>
    <n v="11"/>
    <n v="0.01523545706371191"/>
    <n v="10.5"/>
    <n v="115.5"/>
    <n v="0"/>
    <n v="0"/>
    <n v="0"/>
    <s v=""/>
    <n v="0"/>
    <n v="0"/>
    <n v="10.5"/>
    <s v="INR"/>
    <s v="India"/>
    <m/>
    <n v="4"/>
    <n v="-115.5"/>
    <s v="No Sales"/>
    <n v="349"/>
    <n v="133"/>
    <n v="111"/>
    <n v="0.3008595988538682"/>
  </r>
  <r>
    <d v="2026-09-22T00:00:00"/>
    <x v="6"/>
    <s v="Face Care"/>
    <s v="Enabled"/>
    <s v="AG | Sheet Mask"/>
    <s v="Sponsored Products"/>
    <s v="face sheet mask"/>
    <x v="1"/>
    <x v="371"/>
    <s v="SKN-014"/>
    <x v="2"/>
    <n v="121"/>
    <n v="1"/>
    <n v="0.008264462809917356"/>
    <n v="7.99"/>
    <n v="7.99"/>
    <n v="0"/>
    <n v="0"/>
    <n v="0"/>
    <s v=""/>
    <n v="0"/>
    <n v="0"/>
    <n v="9.5"/>
    <s v="INR"/>
    <s v="India"/>
    <m/>
    <n v="4"/>
    <n v="-7.99"/>
    <s v="No Sales"/>
    <n v="349"/>
    <n v="133"/>
    <n v="111"/>
    <n v="0.3008595988538682"/>
  </r>
  <r>
    <d v="2026-09-22T00:00:00"/>
    <x v="8"/>
    <s v="Body &amp; Hair"/>
    <s v="Enabled"/>
    <s v="AG | Onion Hair Oil"/>
    <s v="Sponsored Products"/>
    <s v="hair oil"/>
    <x v="3"/>
    <x v="463"/>
    <s v="SKN-021"/>
    <x v="0"/>
    <n v="112"/>
    <n v="5"/>
    <n v="0.04464285714285714"/>
    <n v="12.5"/>
    <n v="62.5"/>
    <n v="0"/>
    <n v="0"/>
    <n v="0"/>
    <s v=""/>
    <n v="0"/>
    <n v="0"/>
    <n v="13.5"/>
    <s v="INR"/>
    <s v="India"/>
    <m/>
    <n v="4"/>
    <n v="-62.5"/>
    <s v="No Sales"/>
    <n v="399"/>
    <n v="148"/>
    <n v="126"/>
    <n v="0.3132832080200501"/>
  </r>
  <r>
    <d v="2026-09-22T00:00:00"/>
    <x v="8"/>
    <s v="Body &amp; Hair"/>
    <s v="Enabled"/>
    <s v="AG | Onion Hair Oil"/>
    <s v="Sponsored Products"/>
    <s v="hair oil"/>
    <x v="3"/>
    <x v="461"/>
    <s v="SKN-021"/>
    <x v="0"/>
    <n v="151"/>
    <n v="2"/>
    <n v="0.01324503311258278"/>
    <n v="8.1"/>
    <n v="16.2"/>
    <n v="0"/>
    <n v="0"/>
    <n v="0"/>
    <s v=""/>
    <n v="0"/>
    <n v="0"/>
    <n v="10"/>
    <s v="INR"/>
    <s v="India"/>
    <m/>
    <n v="4"/>
    <n v="-16.2"/>
    <s v="No Sales"/>
    <n v="399"/>
    <n v="148"/>
    <n v="126"/>
    <n v="0.3132832080200501"/>
  </r>
  <r>
    <d v="2026-09-22T00:00:00"/>
    <x v="8"/>
    <s v="Body &amp; Hair"/>
    <s v="Enabled"/>
    <s v="AG | Hair Serum"/>
    <s v="Sponsored Products"/>
    <s v="hair serum for frizzy hair"/>
    <x v="3"/>
    <x v="259"/>
    <s v="SKN-023"/>
    <x v="1"/>
    <n v="270"/>
    <n v="0"/>
    <n v="0"/>
    <s v=""/>
    <n v="0"/>
    <n v="0"/>
    <n v="0"/>
    <n v="0"/>
    <s v=""/>
    <s v=""/>
    <s v=""/>
    <n v="13.5"/>
    <s v="INR"/>
    <s v="India"/>
    <m/>
    <n v="4"/>
    <n v="0"/>
    <s v="No Spend"/>
    <n v="549"/>
    <n v="198"/>
    <n v="139"/>
    <n v="0.3861566484517304"/>
  </r>
  <r>
    <d v="2026-09-22T00:00:00"/>
    <x v="8"/>
    <s v="Body &amp; Hair"/>
    <s v="Enabled"/>
    <s v="AG | Hair Serum"/>
    <s v="Sponsored Products"/>
    <s v="hair serum for frizzy hair"/>
    <x v="3"/>
    <x v="476"/>
    <s v="SKN-023"/>
    <x v="0"/>
    <n v="128"/>
    <n v="2"/>
    <n v="0.015625"/>
    <n v="14"/>
    <n v="28"/>
    <n v="549"/>
    <n v="1"/>
    <n v="1"/>
    <n v="0.05100182149362478"/>
    <n v="19.60714285714286"/>
    <n v="0.5"/>
    <n v="14"/>
    <s v="INR"/>
    <s v="India"/>
    <m/>
    <n v="4"/>
    <n v="184"/>
    <s v="Profitable"/>
    <n v="549"/>
    <n v="198"/>
    <n v="139"/>
    <n v="0.3861566484517304"/>
  </r>
  <r>
    <d v="2026-09-22T00:00:00"/>
    <x v="9"/>
    <s v="Body &amp; Hair"/>
    <s v="Enabled"/>
    <s v="AG | Body Lotion"/>
    <s v="Sponsored Products"/>
    <s v="shea body lotion"/>
    <x v="2"/>
    <x v="138"/>
    <s v="SKN-017"/>
    <x v="2"/>
    <n v="3245"/>
    <n v="23"/>
    <n v="0.007087827426810477"/>
    <n v="8.75"/>
    <n v="201.25"/>
    <n v="0"/>
    <n v="0"/>
    <n v="0"/>
    <s v=""/>
    <n v="0"/>
    <n v="0"/>
    <n v="14.5"/>
    <s v="INR"/>
    <s v="India"/>
    <m/>
    <n v="4"/>
    <n v="-201.25"/>
    <s v="No Sales"/>
    <n v="449"/>
    <n v="166"/>
    <n v="140"/>
    <n v="0.3184855233853007"/>
  </r>
  <r>
    <d v="2026-09-22T00:00:00"/>
    <x v="9"/>
    <s v="Body &amp; Hair"/>
    <s v="Enabled"/>
    <s v="AG | Body Lotion"/>
    <s v="Sponsored Products"/>
    <s v="body lotion"/>
    <x v="2"/>
    <x v="136"/>
    <s v="SKN-017"/>
    <x v="0"/>
    <n v="668"/>
    <n v="12"/>
    <n v="0.01796407185628742"/>
    <n v="13.67"/>
    <n v="164.04"/>
    <n v="0"/>
    <n v="0"/>
    <n v="0"/>
    <s v=""/>
    <n v="0"/>
    <n v="0"/>
    <n v="15.5"/>
    <s v="INR"/>
    <s v="India"/>
    <m/>
    <n v="4"/>
    <n v="-164.04"/>
    <s v="No Sales"/>
    <n v="449"/>
    <n v="166"/>
    <n v="140"/>
    <n v="0.3184855233853007"/>
  </r>
  <r>
    <d v="2026-09-22T00:00:00"/>
    <x v="9"/>
    <s v="Body &amp; Hair"/>
    <s v="Enabled"/>
    <s v="AG | Body Lotion"/>
    <s v="Sponsored Products"/>
    <s v="shea body lotion pack of 2"/>
    <x v="2"/>
    <x v="329"/>
    <s v="SKN-017"/>
    <x v="1"/>
    <n v="178"/>
    <n v="1"/>
    <n v="0.005617977528089887"/>
    <n v="7.96"/>
    <n v="7.96"/>
    <n v="0"/>
    <n v="0"/>
    <n v="0"/>
    <s v=""/>
    <n v="0"/>
    <n v="0"/>
    <n v="12.5"/>
    <s v="INR"/>
    <s v="India"/>
    <m/>
    <n v="4"/>
    <n v="-7.96"/>
    <s v="No Sales"/>
    <n v="449"/>
    <n v="166"/>
    <n v="140"/>
    <n v="0.3184855233853007"/>
  </r>
  <r>
    <d v="2026-09-22T00:00:00"/>
    <x v="9"/>
    <s v="Body &amp; Hair"/>
    <s v="Enabled"/>
    <s v="AG | Body Wash"/>
    <s v="Sponsored Products"/>
    <s v="body wash gift set"/>
    <x v="2"/>
    <x v="107"/>
    <s v="SKN-018"/>
    <x v="0"/>
    <n v="304"/>
    <n v="7"/>
    <n v="0.02302631578947368"/>
    <n v="13"/>
    <n v="91"/>
    <n v="0"/>
    <n v="0"/>
    <n v="0"/>
    <s v=""/>
    <n v="0"/>
    <n v="0"/>
    <n v="13"/>
    <s v="INR"/>
    <s v="India"/>
    <m/>
    <n v="4"/>
    <n v="-91"/>
    <s v="No Sales"/>
    <n v="349"/>
    <n v="133"/>
    <n v="121"/>
    <n v="0.2722063037249284"/>
  </r>
  <r>
    <d v="2026-09-22T00:00:00"/>
    <x v="9"/>
    <s v="Body &amp; Hair"/>
    <s v="Enabled"/>
    <s v="AG | Foot Cream"/>
    <s v="Sponsored Products"/>
    <s v="foot cream"/>
    <x v="2"/>
    <x v="190"/>
    <s v="SKN-019"/>
    <x v="0"/>
    <n v="413"/>
    <n v="1"/>
    <n v="0.002421307506053269"/>
    <n v="11"/>
    <n v="11"/>
    <n v="0"/>
    <n v="0"/>
    <n v="0"/>
    <s v=""/>
    <n v="0"/>
    <n v="0"/>
    <n v="11"/>
    <s v="INR"/>
    <s v="India"/>
    <m/>
    <n v="4"/>
    <n v="-11"/>
    <s v="No Sales"/>
    <n v="299"/>
    <n v="111"/>
    <n v="107"/>
    <n v="0.2709030100334448"/>
  </r>
  <r>
    <d v="2026-09-22T00:00:00"/>
    <x v="9"/>
    <s v="Body &amp; Hair"/>
    <s v="Enabled"/>
    <s v="AG | Foot Cream"/>
    <s v="Sponsored Products"/>
    <s v="cracked heel cream under 500"/>
    <x v="2"/>
    <x v="278"/>
    <s v="SKN-019"/>
    <x v="1"/>
    <n v="338"/>
    <n v="3"/>
    <n v="0.008875739644970414"/>
    <n v="6.170000000000001"/>
    <n v="18.51"/>
    <n v="0"/>
    <n v="0"/>
    <n v="0"/>
    <s v=""/>
    <n v="0"/>
    <n v="0"/>
    <n v="8"/>
    <s v="INR"/>
    <s v="India"/>
    <m/>
    <n v="4"/>
    <n v="-18.51"/>
    <s v="No Sales"/>
    <n v="299"/>
    <n v="111"/>
    <n v="107"/>
    <n v="0.2709030100334448"/>
  </r>
  <r>
    <d v="2026-09-22T00:00:00"/>
    <x v="10"/>
    <s v="Face Care"/>
    <s v="Enabled"/>
    <s v="AG | Vitamin C Serum"/>
    <s v="Sponsored Products"/>
    <s v="asin=b0zayj4jvj"/>
    <x v="4"/>
    <x v="408"/>
    <s v="SKN-001"/>
    <x v="1"/>
    <n v="287"/>
    <n v="0"/>
    <n v="0"/>
    <s v=""/>
    <n v="0"/>
    <n v="0"/>
    <n v="0"/>
    <n v="0"/>
    <s v=""/>
    <s v=""/>
    <s v=""/>
    <n v="17"/>
    <s v="INR"/>
    <s v="India"/>
    <m/>
    <n v="4"/>
    <n v="0"/>
    <s v="No Spend"/>
    <n v="599"/>
    <n v="216"/>
    <n v="144"/>
    <n v="0.3989983305509182"/>
  </r>
  <r>
    <d v="2026-09-22T00:00:00"/>
    <x v="10"/>
    <s v="Face Care"/>
    <s v="Enabled"/>
    <s v="AG | Vitamin C Serum"/>
    <s v="Sponsored Products"/>
    <s v="asin=b0x06u517h"/>
    <x v="4"/>
    <x v="331"/>
    <s v="SKN-001"/>
    <x v="0"/>
    <n v="495"/>
    <n v="5"/>
    <n v="0.0101010101010101"/>
    <n v="12.62"/>
    <n v="63.1"/>
    <n v="0"/>
    <n v="0"/>
    <n v="0"/>
    <s v=""/>
    <n v="0"/>
    <n v="0"/>
    <n v="14.5"/>
    <s v="INR"/>
    <s v="India"/>
    <m/>
    <n v="4"/>
    <n v="-63.1"/>
    <s v="No Sales"/>
    <n v="599"/>
    <n v="216"/>
    <n v="144"/>
    <n v="0.3989983305509182"/>
  </r>
  <r>
    <d v="2026-09-22T00:00:00"/>
    <x v="10"/>
    <s v="Face Care"/>
    <s v="Enabled"/>
    <s v="AG | Vitamin C Serum"/>
    <s v="Sponsored Products"/>
    <s v="asin=b0xanrgqoz"/>
    <x v="4"/>
    <x v="72"/>
    <s v="SKN-001"/>
    <x v="1"/>
    <n v="1691"/>
    <n v="9"/>
    <n v="0.005322294500295683"/>
    <n v="9"/>
    <n v="81"/>
    <n v="0"/>
    <n v="0"/>
    <n v="0"/>
    <s v=""/>
    <n v="0"/>
    <n v="0"/>
    <n v="12"/>
    <s v="INR"/>
    <s v="India"/>
    <m/>
    <n v="4"/>
    <n v="-81"/>
    <s v="No Sales"/>
    <n v="599"/>
    <n v="216"/>
    <n v="144"/>
    <n v="0.3989983305509182"/>
  </r>
  <r>
    <d v="2026-09-22T00:00:00"/>
    <x v="10"/>
    <s v="Face Care"/>
    <s v="Enabled"/>
    <s v="AG | Sunscreen Spf 50"/>
    <s v="Sponsored Products"/>
    <s v="asin=b0ohusr4i6"/>
    <x v="4"/>
    <x v="410"/>
    <s v="SKN-006"/>
    <x v="1"/>
    <n v="550"/>
    <n v="1"/>
    <n v="0.001818181818181818"/>
    <n v="6.86"/>
    <n v="6.86"/>
    <n v="0"/>
    <n v="0"/>
    <n v="0"/>
    <s v=""/>
    <n v="0"/>
    <n v="0"/>
    <n v="12"/>
    <s v="INR"/>
    <s v="India"/>
    <m/>
    <n v="4"/>
    <n v="-6.86"/>
    <s v="No Sales"/>
    <n v="449"/>
    <n v="162"/>
    <n v="130"/>
    <n v="0.3496659242761693"/>
  </r>
  <r>
    <d v="2026-09-22T00:00:00"/>
    <x v="10"/>
    <s v="Face Care"/>
    <s v="Enabled"/>
    <s v="AG | Sunscreen Spf 50"/>
    <s v="Sponsored Products"/>
    <s v="asin=b0kz0mqav8"/>
    <x v="4"/>
    <x v="75"/>
    <s v="SKN-006"/>
    <x v="1"/>
    <n v="2186"/>
    <n v="12"/>
    <n v="0.005489478499542544"/>
    <n v="4.57"/>
    <n v="54.84"/>
    <n v="0"/>
    <n v="0"/>
    <n v="0"/>
    <s v=""/>
    <n v="0"/>
    <n v="0"/>
    <n v="7.5"/>
    <s v="INR"/>
    <s v="India"/>
    <m/>
    <n v="4"/>
    <n v="-54.84"/>
    <s v="No Sales"/>
    <n v="449"/>
    <n v="162"/>
    <n v="130"/>
    <n v="0.3496659242761693"/>
  </r>
  <r>
    <d v="2026-09-22T00:00:00"/>
    <x v="10"/>
    <s v="Face Care"/>
    <s v="Enabled"/>
    <s v="AG | Sunscreen Spf 50"/>
    <s v="Sponsored Products"/>
    <s v="asin=b0q7ldyo0l"/>
    <x v="4"/>
    <x v="74"/>
    <s v="SKN-006"/>
    <x v="1"/>
    <n v="1476"/>
    <n v="4"/>
    <n v="0.002710027100271003"/>
    <n v="7.37"/>
    <n v="29.48"/>
    <n v="0"/>
    <n v="0"/>
    <n v="0"/>
    <s v=""/>
    <n v="0"/>
    <n v="0"/>
    <n v="11"/>
    <s v="INR"/>
    <s v="India"/>
    <m/>
    <n v="4"/>
    <n v="-29.48"/>
    <s v="No Sales"/>
    <n v="449"/>
    <n v="162"/>
    <n v="130"/>
    <n v="0.3496659242761693"/>
  </r>
  <r>
    <d v="2026-09-22T00:00:00"/>
    <x v="10"/>
    <s v="Face Care"/>
    <s v="Enabled"/>
    <s v="AG | Face Wash"/>
    <s v="Sponsored Products"/>
    <s v="asin=b0wezftacn"/>
    <x v="4"/>
    <x v="81"/>
    <s v="SKN-008"/>
    <x v="1"/>
    <n v="1023"/>
    <n v="12"/>
    <n v="0.01173020527859238"/>
    <n v="4.49"/>
    <n v="53.88"/>
    <n v="0"/>
    <n v="0"/>
    <n v="0"/>
    <s v=""/>
    <n v="0"/>
    <n v="0"/>
    <n v="8.5"/>
    <s v="INR"/>
    <s v="India"/>
    <m/>
    <n v="4"/>
    <n v="-53.88"/>
    <s v="No Sales"/>
    <n v="299"/>
    <n v="114"/>
    <n v="107"/>
    <n v="0.2608695652173913"/>
  </r>
  <r>
    <d v="2026-09-22T00:00:00"/>
    <x v="10"/>
    <s v="Face Care"/>
    <s v="Enabled"/>
    <s v="AG | Face Wash"/>
    <s v="Sponsored Products"/>
    <s v="asin=b0tkjhqzf8"/>
    <x v="4"/>
    <x v="79"/>
    <s v="SKN-008"/>
    <x v="1"/>
    <n v="610"/>
    <n v="3"/>
    <n v="0.004918032786885246"/>
    <n v="6.670000000000001"/>
    <n v="20.01"/>
    <n v="0"/>
    <n v="0"/>
    <n v="0"/>
    <s v=""/>
    <n v="0"/>
    <n v="0"/>
    <n v="8.5"/>
    <s v="INR"/>
    <s v="India"/>
    <m/>
    <n v="4"/>
    <n v="-20.01"/>
    <s v="No Sales"/>
    <n v="299"/>
    <n v="114"/>
    <n v="107"/>
    <n v="0.2608695652173913"/>
  </r>
  <r>
    <d v="2026-09-22T00:00:00"/>
    <x v="11"/>
    <s v="Face Care"/>
    <s v="Enabled"/>
    <s v="AG | Under Eye Cream"/>
    <s v="Sponsored Products"/>
    <s v="dark circles cream"/>
    <x v="2"/>
    <x v="283"/>
    <s v="SKN-011"/>
    <x v="2"/>
    <n v="2052"/>
    <n v="14"/>
    <n v="0.00682261208576998"/>
    <n v="11.42"/>
    <n v="159.88"/>
    <n v="0"/>
    <n v="0"/>
    <n v="0"/>
    <s v=""/>
    <n v="0"/>
    <n v="0"/>
    <n v="19.5"/>
    <s v="INR"/>
    <s v="India"/>
    <m/>
    <n v="4"/>
    <n v="-159.88"/>
    <s v="No Sales"/>
    <n v="499"/>
    <n v="180"/>
    <n v="125"/>
    <n v="0.3887775551102204"/>
  </r>
  <r>
    <d v="2026-09-22T00:00:00"/>
    <x v="11"/>
    <s v="Face Care"/>
    <s v="Enabled"/>
    <s v="AG | Under Eye Cream"/>
    <s v="Sponsored Products"/>
    <s v="eye cream"/>
    <x v="2"/>
    <x v="282"/>
    <s v="SKN-011"/>
    <x v="2"/>
    <n v="521"/>
    <n v="4"/>
    <n v="0.007677543186180422"/>
    <n v="13.59"/>
    <n v="54.36"/>
    <n v="0"/>
    <n v="0"/>
    <n v="0"/>
    <s v=""/>
    <n v="0"/>
    <n v="0"/>
    <n v="19.5"/>
    <s v="INR"/>
    <s v="India"/>
    <m/>
    <n v="4"/>
    <n v="-54.36"/>
    <s v="No Sales"/>
    <n v="499"/>
    <n v="180"/>
    <n v="125"/>
    <n v="0.3887775551102204"/>
  </r>
  <r>
    <d v="2026-09-22T00:00:00"/>
    <x v="11"/>
    <s v="Face Care"/>
    <s v="Enabled"/>
    <s v="AG | Under Eye Cream"/>
    <s v="Sponsored Products"/>
    <s v="under eye cream"/>
    <x v="2"/>
    <x v="84"/>
    <s v="SKN-011"/>
    <x v="0"/>
    <n v="1964"/>
    <n v="20"/>
    <n v="0.01018329938900204"/>
    <n v="9.74"/>
    <n v="194.8"/>
    <n v="499"/>
    <n v="1"/>
    <n v="1"/>
    <n v="0.3903807615230461"/>
    <n v="2.561601642710472"/>
    <n v="0.05"/>
    <n v="11.5"/>
    <s v="INR"/>
    <s v="India"/>
    <m/>
    <n v="4"/>
    <n v="-0.8000000000000114"/>
    <s v="Losing"/>
    <n v="499"/>
    <n v="180"/>
    <n v="125"/>
    <n v="0.3887775551102204"/>
  </r>
  <r>
    <d v="2026-09-22T00:00:00"/>
    <x v="11"/>
    <s v="Face Care"/>
    <s v="Enabled"/>
    <s v="AG | Under Eye Cream"/>
    <s v="Sponsored Products"/>
    <s v="eye cream for night use"/>
    <x v="2"/>
    <x v="250"/>
    <s v="SKN-011"/>
    <x v="2"/>
    <n v="567"/>
    <n v="4"/>
    <n v="0.007054673721340388"/>
    <n v="13.35"/>
    <n v="53.4"/>
    <n v="499"/>
    <n v="1"/>
    <n v="1"/>
    <n v="0.1070140280561122"/>
    <n v="9.344569288389513"/>
    <n v="0.25"/>
    <n v="19"/>
    <s v="INR"/>
    <s v="India"/>
    <m/>
    <n v="4"/>
    <n v="140.6"/>
    <s v="Profitable"/>
    <n v="499"/>
    <n v="180"/>
    <n v="125"/>
    <n v="0.3887775551102204"/>
  </r>
  <r>
    <d v="2026-09-22T00:00:00"/>
    <x v="11"/>
    <s v="Face Care"/>
    <s v="Enabled"/>
    <s v="AG | Under Eye Cream"/>
    <s v="Sponsored Products"/>
    <s v="dark circles cream for beginners"/>
    <x v="2"/>
    <x v="143"/>
    <s v="SKN-011"/>
    <x v="1"/>
    <n v="698"/>
    <n v="11"/>
    <n v="0.01575931232091691"/>
    <n v="11.1"/>
    <n v="122.1"/>
    <n v="0"/>
    <n v="0"/>
    <n v="0"/>
    <s v=""/>
    <n v="0"/>
    <n v="0"/>
    <n v="15"/>
    <s v="INR"/>
    <s v="India"/>
    <m/>
    <n v="4"/>
    <n v="-122.1"/>
    <s v="No Sales"/>
    <n v="499"/>
    <n v="180"/>
    <n v="125"/>
    <n v="0.3887775551102204"/>
  </r>
  <r>
    <d v="2026-09-22T00:00:00"/>
    <x v="11"/>
    <s v="Face Care"/>
    <s v="Enabled"/>
    <s v="AG | Lip Balm"/>
    <s v="Sponsored Products"/>
    <s v="tinted lip balm for summer"/>
    <x v="2"/>
    <x v="146"/>
    <s v="SKN-015"/>
    <x v="2"/>
    <n v="322"/>
    <n v="4"/>
    <n v="0.0124223602484472"/>
    <n v="4.91"/>
    <n v="19.64"/>
    <n v="0"/>
    <n v="0"/>
    <n v="0"/>
    <s v=""/>
    <n v="0"/>
    <n v="0"/>
    <n v="6"/>
    <s v="INR"/>
    <s v="India"/>
    <m/>
    <n v="4"/>
    <n v="-19.64"/>
    <s v="No Sales"/>
    <n v="199"/>
    <n v="76"/>
    <n v="88"/>
    <n v="0.1758793969849246"/>
  </r>
  <r>
    <d v="2026-09-22T00:00:00"/>
    <x v="11"/>
    <s v="Face Care"/>
    <s v="Enabled"/>
    <s v="AG | Lip Sleeping Mask"/>
    <s v="Sponsored Products"/>
    <s v="lip mask"/>
    <x v="2"/>
    <x v="196"/>
    <s v="SKN-016"/>
    <x v="1"/>
    <n v="1060"/>
    <n v="6"/>
    <n v="0.005660377358490566"/>
    <n v="5.55"/>
    <n v="33.3"/>
    <n v="0"/>
    <n v="0"/>
    <n v="0"/>
    <s v=""/>
    <n v="0"/>
    <n v="0"/>
    <n v="9"/>
    <s v="INR"/>
    <s v="India"/>
    <m/>
    <n v="4"/>
    <n v="-33.3"/>
    <s v="No Sales"/>
    <n v="299"/>
    <n v="114"/>
    <n v="97"/>
    <n v="0.294314381270903"/>
  </r>
  <r>
    <d v="2026-09-22T00:00:00"/>
    <x v="11"/>
    <s v="Face Care"/>
    <s v="Enabled"/>
    <s v="AG | Lip Sleeping Mask"/>
    <s v="Sponsored Products"/>
    <s v="lip sleeping mask"/>
    <x v="2"/>
    <x v="86"/>
    <s v="SKN-016"/>
    <x v="1"/>
    <n v="980"/>
    <n v="16"/>
    <n v="0.0163265306122449"/>
    <n v="7.6"/>
    <n v="121.6"/>
    <n v="0"/>
    <n v="0"/>
    <n v="0"/>
    <s v=""/>
    <n v="0"/>
    <n v="0"/>
    <n v="10"/>
    <s v="INR"/>
    <s v="India"/>
    <m/>
    <n v="4"/>
    <n v="-121.6"/>
    <s v="No Sales"/>
    <n v="299"/>
    <n v="114"/>
    <n v="97"/>
    <n v="0.294314381270903"/>
  </r>
  <r>
    <d v="2026-09-22T00:00:00"/>
    <x v="11"/>
    <s v="Face Care"/>
    <s v="Enabled"/>
    <s v="AG | Lip Sleeping Mask"/>
    <s v="Sponsored Products"/>
    <s v="tinted lip mask overnight"/>
    <x v="2"/>
    <x v="148"/>
    <s v="SKN-016"/>
    <x v="2"/>
    <n v="300"/>
    <n v="4"/>
    <n v="0.01333333333333333"/>
    <n v="7.12"/>
    <n v="28.48"/>
    <n v="0"/>
    <n v="0"/>
    <n v="0"/>
    <s v=""/>
    <n v="0"/>
    <n v="0"/>
    <n v="10"/>
    <s v="INR"/>
    <s v="India"/>
    <m/>
    <n v="4"/>
    <n v="-28.48"/>
    <s v="No Sales"/>
    <n v="299"/>
    <n v="114"/>
    <n v="97"/>
    <n v="0.294314381270903"/>
  </r>
  <r>
    <d v="2026-09-22T00:00:00"/>
    <x v="7"/>
    <s v="Brand"/>
    <s v="Enabled"/>
    <s v="AG | Vitamin C Serum"/>
    <s v="Sponsored Products"/>
    <s v="auralis naturals vitamin c serum"/>
    <x v="2"/>
    <x v="201"/>
    <s v="SKN-001"/>
    <x v="0"/>
    <n v="173"/>
    <n v="9"/>
    <n v="0.05202312138728324"/>
    <n v="8"/>
    <n v="72"/>
    <n v="599"/>
    <n v="1"/>
    <n v="1"/>
    <n v="0.1202003338898164"/>
    <n v="8.319444444444445"/>
    <n v="0.1111111111111111"/>
    <n v="8"/>
    <s v="INR"/>
    <s v="India"/>
    <m/>
    <n v="4"/>
    <n v="167"/>
    <s v="Profitable"/>
    <n v="599"/>
    <n v="216"/>
    <n v="144"/>
    <n v="0.3989983305509182"/>
  </r>
  <r>
    <d v="2026-09-22T00:00:00"/>
    <x v="7"/>
    <s v="Brand"/>
    <s v="Enabled"/>
    <s v="AG | Vitamin C Serum"/>
    <s v="Sponsored Products"/>
    <s v="auralis vitamin c serum"/>
    <x v="2"/>
    <x v="97"/>
    <s v="SKN-001"/>
    <x v="2"/>
    <n v="355"/>
    <n v="7"/>
    <n v="0.01971830985915493"/>
    <n v="5.54"/>
    <n v="38.78"/>
    <n v="599"/>
    <n v="1"/>
    <n v="1"/>
    <n v="0.06474123539232053"/>
    <n v="15.44610624033007"/>
    <n v="0.1428571428571428"/>
    <n v="9"/>
    <s v="INR"/>
    <s v="India"/>
    <m/>
    <n v="4"/>
    <n v="200.22"/>
    <s v="Profitable"/>
    <n v="599"/>
    <n v="216"/>
    <n v="144"/>
    <n v="0.3989983305509182"/>
  </r>
  <r>
    <d v="2026-09-22T00:00:00"/>
    <x v="7"/>
    <s v="Brand"/>
    <s v="Enabled"/>
    <s v="AG | Sunscreen Spf 50"/>
    <s v="Sponsored Products"/>
    <s v="auralis sunscreen spf 50"/>
    <x v="2"/>
    <x v="152"/>
    <s v="SKN-006"/>
    <x v="2"/>
    <n v="430"/>
    <n v="7"/>
    <n v="0.01627906976744186"/>
    <n v="3.94"/>
    <n v="27.58"/>
    <n v="0"/>
    <n v="0"/>
    <n v="0"/>
    <s v=""/>
    <n v="0"/>
    <n v="0"/>
    <n v="5.5"/>
    <s v="INR"/>
    <s v="India"/>
    <m/>
    <n v="4"/>
    <n v="-27.58"/>
    <s v="No Sales"/>
    <n v="449"/>
    <n v="162"/>
    <n v="130"/>
    <n v="0.3496659242761693"/>
  </r>
  <r>
    <d v="2026-09-22T00:00:00"/>
    <x v="7"/>
    <s v="Brand"/>
    <s v="Enabled"/>
    <s v="AG | Sunscreen Spf 50"/>
    <s v="Sponsored Products"/>
    <s v="auralis sunscreen"/>
    <x v="2"/>
    <x v="98"/>
    <s v="SKN-006"/>
    <x v="2"/>
    <n v="400"/>
    <n v="4"/>
    <n v="0.01"/>
    <n v="4.04"/>
    <n v="16.16"/>
    <n v="0"/>
    <n v="0"/>
    <n v="0"/>
    <s v=""/>
    <n v="0"/>
    <n v="0"/>
    <n v="5"/>
    <s v="INR"/>
    <s v="India"/>
    <m/>
    <n v="4"/>
    <n v="-16.16"/>
    <s v="No Sales"/>
    <n v="449"/>
    <n v="162"/>
    <n v="130"/>
    <n v="0.3496659242761693"/>
  </r>
  <r>
    <d v="2026-09-22T00:00:00"/>
    <x v="7"/>
    <s v="Brand"/>
    <s v="Enabled"/>
    <s v="AG | Kumkumadi Oil"/>
    <s v="Sponsored Products"/>
    <s v="auralis kumkumadi tailam"/>
    <x v="2"/>
    <x v="154"/>
    <s v="SKN-024"/>
    <x v="2"/>
    <n v="522"/>
    <n v="12"/>
    <n v="0.02298850574712644"/>
    <n v="11.09"/>
    <n v="133.08"/>
    <n v="2598"/>
    <n v="2"/>
    <n v="2"/>
    <n v="0.05122401847575058"/>
    <n v="19.52209197475203"/>
    <n v="0.1666666666666667"/>
    <n v="15.5"/>
    <s v="INR"/>
    <s v="India"/>
    <m/>
    <n v="4"/>
    <s v=""/>
    <s v="Cost missing"/>
    <s v=""/>
    <s v=""/>
    <s v=""/>
    <s v=""/>
  </r>
  <r>
    <d v="2026-09-22T00:00:00"/>
    <x v="7"/>
    <s v="Brand"/>
    <s v="Enabled"/>
    <s v="AG | Kumkumadi Oil"/>
    <s v="Sponsored Products"/>
    <s v="auralis naturals kumkumadi oil"/>
    <x v="2"/>
    <x v="339"/>
    <s v="SKN-024"/>
    <x v="2"/>
    <n v="218"/>
    <n v="1"/>
    <n v="0.004587155963302753"/>
    <n v="12.92"/>
    <n v="12.92"/>
    <n v="0"/>
    <n v="0"/>
    <n v="0"/>
    <s v=""/>
    <n v="0"/>
    <n v="0"/>
    <n v="15.5"/>
    <s v="INR"/>
    <s v="India"/>
    <m/>
    <n v="4"/>
    <s v=""/>
    <s v="Cost missing"/>
    <s v=""/>
    <s v=""/>
    <s v=""/>
    <s v=""/>
  </r>
  <r>
    <d v="2026-09-23T00:00:00"/>
    <x v="0"/>
    <s v="Face Care"/>
    <s v="Enabled"/>
    <s v="AG | Vitamin C Serum"/>
    <s v="Sponsored Products"/>
    <s v="close-match"/>
    <x v="0"/>
    <x v="222"/>
    <s v="SKN-001"/>
    <x v="0"/>
    <n v="618"/>
    <n v="11"/>
    <n v="0.01779935275080906"/>
    <n v="18"/>
    <n v="198"/>
    <n v="0"/>
    <n v="0"/>
    <n v="0"/>
    <s v=""/>
    <n v="0"/>
    <n v="0"/>
    <n v="18"/>
    <s v="INR"/>
    <s v="India"/>
    <m/>
    <n v="4"/>
    <n v="-198"/>
    <s v="No Sales"/>
    <n v="599"/>
    <n v="216"/>
    <n v="144"/>
    <n v="0.3989983305509182"/>
  </r>
  <r>
    <d v="2026-09-23T00:00:00"/>
    <x v="0"/>
    <s v="Face Care"/>
    <s v="Enabled"/>
    <s v="AG | Niacinamide Serum"/>
    <s v="Sponsored Products"/>
    <s v="close-match"/>
    <x v="0"/>
    <x v="206"/>
    <s v="SKN-002"/>
    <x v="2"/>
    <n v="693"/>
    <n v="5"/>
    <n v="0.007215007215007215"/>
    <n v="12.6"/>
    <n v="63"/>
    <n v="1098"/>
    <n v="1"/>
    <n v="2"/>
    <n v="0.05737704918032787"/>
    <n v="17.42857142857143"/>
    <n v="0.2"/>
    <n v="16"/>
    <s v="INR"/>
    <s v="India"/>
    <m/>
    <n v="4"/>
    <n v="373"/>
    <s v="Profitable"/>
    <n v="549"/>
    <n v="192"/>
    <n v="139"/>
    <n v="0.3970856102003643"/>
  </r>
  <r>
    <d v="2026-09-23T00:00:00"/>
    <x v="0"/>
    <s v="Face Care"/>
    <s v="Enabled"/>
    <s v="AG | Niacinamide Serum"/>
    <s v="Sponsored Products"/>
    <s v="close-match"/>
    <x v="0"/>
    <x v="27"/>
    <s v="SKN-002"/>
    <x v="0"/>
    <n v="1227"/>
    <n v="27"/>
    <n v="0.02200488997555012"/>
    <n v="10"/>
    <n v="270"/>
    <n v="0"/>
    <n v="0"/>
    <n v="0"/>
    <s v=""/>
    <n v="0"/>
    <n v="0"/>
    <n v="10"/>
    <s v="INR"/>
    <s v="India"/>
    <s v="check main image"/>
    <n v="4"/>
    <n v="-270"/>
    <s v="No Sales"/>
    <n v="549"/>
    <n v="192"/>
    <n v="139"/>
    <n v="0.3970856102003643"/>
  </r>
  <r>
    <d v="2026-09-23T00:00:00"/>
    <x v="0"/>
    <s v="Face Care"/>
    <s v="Enabled"/>
    <s v="AG | Niacinamide Serum"/>
    <s v="Sponsored Products"/>
    <s v="loose-match"/>
    <x v="0"/>
    <x v="207"/>
    <s v="SKN-002"/>
    <x v="1"/>
    <n v="187"/>
    <n v="1"/>
    <n v="0.0053475935828877"/>
    <n v="11.55"/>
    <n v="11.55"/>
    <n v="0"/>
    <n v="0"/>
    <n v="0"/>
    <s v=""/>
    <n v="0"/>
    <n v="0"/>
    <n v="14.5"/>
    <s v="INR"/>
    <s v="India"/>
    <m/>
    <n v="4"/>
    <n v="-11.55"/>
    <s v="No Sales"/>
    <n v="549"/>
    <n v="192"/>
    <n v="139"/>
    <n v="0.3970856102003643"/>
  </r>
  <r>
    <d v="2026-09-23T00:00:00"/>
    <x v="0"/>
    <s v="Face Care"/>
    <s v="Enabled"/>
    <s v="AG | Gel Moisturizer"/>
    <s v="Sponsored Products"/>
    <s v="loose-match"/>
    <x v="0"/>
    <x v="118"/>
    <s v="SKN-005"/>
    <x v="2"/>
    <n v="799"/>
    <n v="13"/>
    <n v="0.016270337922403"/>
    <n v="7.9"/>
    <n v="102.7"/>
    <n v="399"/>
    <n v="1"/>
    <n v="1"/>
    <n v="0.2573934837092732"/>
    <n v="3.885102239532619"/>
    <n v="0.07692307692307693"/>
    <n v="11"/>
    <s v="INR"/>
    <s v="India"/>
    <m/>
    <n v="4"/>
    <n v="22.3"/>
    <s v="Profitable"/>
    <n v="399"/>
    <n v="148"/>
    <n v="126"/>
    <n v="0.3132832080200501"/>
  </r>
  <r>
    <d v="2026-09-23T00:00:00"/>
    <x v="0"/>
    <s v="Face Care"/>
    <s v="Enabled"/>
    <s v="AG | Sunscreen Spf 50"/>
    <s v="Sponsored Products"/>
    <s v="loose-match"/>
    <x v="0"/>
    <x v="38"/>
    <s v="SKN-006"/>
    <x v="0"/>
    <n v="877"/>
    <n v="22"/>
    <n v="0.02508551881413911"/>
    <n v="14"/>
    <n v="308"/>
    <n v="0"/>
    <n v="0"/>
    <n v="0"/>
    <s v=""/>
    <n v="0"/>
    <n v="0"/>
    <n v="14"/>
    <s v="INR"/>
    <s v="India"/>
    <m/>
    <n v="4"/>
    <n v="-308"/>
    <s v="No Sales"/>
    <n v="449"/>
    <n v="162"/>
    <n v="130"/>
    <n v="0.3496659242761693"/>
  </r>
  <r>
    <d v="2026-09-23T00:00:00"/>
    <x v="0"/>
    <s v="Face Care"/>
    <s v="Enabled"/>
    <s v="AG | Face Wash"/>
    <s v="Sponsored Products"/>
    <s v="close-match"/>
    <x v="0"/>
    <x v="299"/>
    <s v="SKN-008"/>
    <x v="2"/>
    <n v="473"/>
    <n v="2"/>
    <n v="0.004228329809725159"/>
    <n v="4.56"/>
    <n v="9.119999999999999"/>
    <n v="0"/>
    <n v="0"/>
    <n v="0"/>
    <s v=""/>
    <n v="0"/>
    <n v="0"/>
    <n v="6"/>
    <s v="INR"/>
    <s v="India"/>
    <m/>
    <n v="4"/>
    <n v="-9.119999999999999"/>
    <s v="No Sales"/>
    <n v="299"/>
    <n v="114"/>
    <n v="107"/>
    <n v="0.2608695652173913"/>
  </r>
  <r>
    <d v="2026-09-23T00:00:00"/>
    <x v="0"/>
    <s v="Face Care"/>
    <s v="Enabled"/>
    <s v="AG | Face Wash"/>
    <s v="Sponsored Products"/>
    <s v="substitutes"/>
    <x v="0"/>
    <x v="315"/>
    <s v="SKN-008"/>
    <x v="1"/>
    <n v="352"/>
    <n v="0"/>
    <n v="0"/>
    <s v=""/>
    <n v="0"/>
    <n v="0"/>
    <n v="0"/>
    <n v="0"/>
    <s v=""/>
    <s v=""/>
    <s v=""/>
    <n v="7"/>
    <s v="INR"/>
    <s v="India"/>
    <m/>
    <n v="4"/>
    <n v="0"/>
    <s v="No Spend"/>
    <n v="299"/>
    <n v="114"/>
    <n v="107"/>
    <n v="0.2608695652173913"/>
  </r>
  <r>
    <d v="2026-09-23T00:00:00"/>
    <x v="0"/>
    <s v="Face Care"/>
    <s v="Enabled"/>
    <s v="AG | Face Wash"/>
    <s v="Sponsored Products"/>
    <s v="complements"/>
    <x v="0"/>
    <x v="158"/>
    <s v="SKN-008"/>
    <x v="2"/>
    <n v="882"/>
    <n v="5"/>
    <n v="0.005668934240362812"/>
    <n v="3.99"/>
    <n v="19.95"/>
    <n v="0"/>
    <n v="0"/>
    <n v="0"/>
    <s v=""/>
    <n v="0"/>
    <n v="0"/>
    <n v="6.5"/>
    <s v="INR"/>
    <s v="India"/>
    <m/>
    <n v="4"/>
    <n v="-19.95"/>
    <s v="No Sales"/>
    <n v="299"/>
    <n v="114"/>
    <n v="107"/>
    <n v="0.2608695652173913"/>
  </r>
  <r>
    <d v="2026-09-23T00:00:00"/>
    <x v="1"/>
    <s v="Body &amp; Hair"/>
    <s v="Enabled"/>
    <s v="AG | Body Lotion"/>
    <s v="Sponsored Products"/>
    <s v="substitutes"/>
    <x v="0"/>
    <x v="12"/>
    <s v="SKN-017"/>
    <x v="1"/>
    <n v="615"/>
    <n v="2"/>
    <n v="0.003252032520325203"/>
    <n v="9.09"/>
    <n v="18.18"/>
    <n v="0"/>
    <n v="0"/>
    <n v="0"/>
    <s v=""/>
    <n v="0"/>
    <n v="0"/>
    <n v="14"/>
    <s v="INR"/>
    <s v="India"/>
    <m/>
    <n v="4"/>
    <n v="-18.18"/>
    <s v="No Sales"/>
    <n v="449"/>
    <n v="166"/>
    <n v="140"/>
    <n v="0.3184855233853007"/>
  </r>
  <r>
    <d v="2026-09-23T00:00:00"/>
    <x v="1"/>
    <s v="Body &amp; Hair"/>
    <s v="Enabled"/>
    <s v="AG | Body Lotion"/>
    <s v="Sponsored Products"/>
    <s v="close-match"/>
    <x v="0"/>
    <x v="507"/>
    <s v="SKN-017"/>
    <x v="2"/>
    <n v="283"/>
    <n v="0"/>
    <n v="0"/>
    <s v=""/>
    <n v="0"/>
    <n v="0"/>
    <n v="0"/>
    <n v="0"/>
    <s v=""/>
    <s v=""/>
    <s v=""/>
    <n v="14"/>
    <s v="INR"/>
    <s v="India"/>
    <m/>
    <n v="4"/>
    <n v="0"/>
    <s v="No Spend"/>
    <n v="449"/>
    <n v="166"/>
    <n v="140"/>
    <n v="0.3184855233853007"/>
  </r>
  <r>
    <d v="2026-09-23T00:00:00"/>
    <x v="1"/>
    <s v="Body &amp; Hair"/>
    <s v="Enabled"/>
    <s v="AG | Body Lotion"/>
    <s v="Sponsored Products"/>
    <s v="loose-match"/>
    <x v="0"/>
    <x v="138"/>
    <s v="SKN-017"/>
    <x v="1"/>
    <n v="381"/>
    <n v="1"/>
    <n v="0.002624671916010499"/>
    <n v="6.35"/>
    <n v="6.35"/>
    <n v="0"/>
    <n v="0"/>
    <n v="0"/>
    <s v=""/>
    <n v="0"/>
    <n v="0"/>
    <n v="9"/>
    <s v="INR"/>
    <s v="India"/>
    <m/>
    <n v="4"/>
    <n v="-6.35"/>
    <s v="No Sales"/>
    <n v="449"/>
    <n v="166"/>
    <n v="140"/>
    <n v="0.3184855233853007"/>
  </r>
  <r>
    <d v="2026-09-23T00:00:00"/>
    <x v="1"/>
    <s v="Body &amp; Hair"/>
    <s v="Enabled"/>
    <s v="AG | Body Lotion"/>
    <s v="Sponsored Products"/>
    <s v="close-match"/>
    <x v="0"/>
    <x v="11"/>
    <s v="SKN-017"/>
    <x v="0"/>
    <n v="250"/>
    <n v="4"/>
    <n v="0.016"/>
    <n v="12"/>
    <n v="48"/>
    <n v="0"/>
    <n v="0"/>
    <n v="0"/>
    <s v=""/>
    <n v="0"/>
    <n v="0"/>
    <n v="12"/>
    <s v="INR"/>
    <s v="India"/>
    <m/>
    <n v="4"/>
    <n v="-48"/>
    <s v="No Sales"/>
    <n v="449"/>
    <n v="166"/>
    <n v="140"/>
    <n v="0.3184855233853007"/>
  </r>
  <r>
    <d v="2026-09-23T00:00:00"/>
    <x v="1"/>
    <s v="Body &amp; Hair"/>
    <s v="Enabled"/>
    <s v="AG | Body Lotion"/>
    <s v="Sponsored Products"/>
    <s v="complements"/>
    <x v="0"/>
    <x v="346"/>
    <s v="SKN-017"/>
    <x v="0"/>
    <n v="378"/>
    <n v="6"/>
    <n v="0.01587301587301587"/>
    <n v="10.35"/>
    <n v="62.1"/>
    <n v="0"/>
    <n v="0"/>
    <n v="0"/>
    <s v=""/>
    <n v="0"/>
    <n v="0"/>
    <n v="10.5"/>
    <s v="INR"/>
    <s v="India"/>
    <m/>
    <n v="4"/>
    <n v="-62.1"/>
    <s v="No Sales"/>
    <n v="449"/>
    <n v="166"/>
    <n v="140"/>
    <n v="0.3184855233853007"/>
  </r>
  <r>
    <d v="2026-09-07T00:00:00"/>
    <x v="4"/>
    <s v="Face Care"/>
    <s v="Enabled"/>
    <s v="AG | Niacinamide Serum"/>
    <s v="Sponsored Products"/>
    <s v="niacinamide 10% serum"/>
    <x v="1"/>
    <x v="254"/>
    <s v="SKN-002"/>
    <x v="0"/>
    <n v="477"/>
    <n v="0"/>
    <n v="0"/>
    <s v=""/>
    <n v="0"/>
    <n v="0"/>
    <n v="0"/>
    <n v="0"/>
    <s v=""/>
    <s v=""/>
    <s v=""/>
    <n v="12.5"/>
    <s v="INR"/>
    <s v="India"/>
    <m/>
    <n v="1"/>
    <n v="0"/>
    <s v="No Spend"/>
    <n v="549"/>
    <n v="192"/>
    <n v="139"/>
    <n v="0.3970856102003643"/>
  </r>
  <r>
    <d v="2026-09-23T00:00:00"/>
    <x v="1"/>
    <s v="Body &amp; Hair"/>
    <s v="Enabled"/>
    <s v="AG | Body Wash"/>
    <s v="Sponsored Products"/>
    <s v="loose-match"/>
    <x v="0"/>
    <x v="508"/>
    <s v="SKN-018"/>
    <x v="0"/>
    <n v="272"/>
    <n v="4"/>
    <n v="0.01470588235294118"/>
    <n v="10.5"/>
    <n v="42"/>
    <n v="349"/>
    <n v="1"/>
    <n v="1"/>
    <n v="0.1203438395415473"/>
    <n v="8.30952380952381"/>
    <n v="0.25"/>
    <n v="10.5"/>
    <s v="INR"/>
    <s v="India"/>
    <m/>
    <n v="4"/>
    <n v="53"/>
    <s v="Profitable"/>
    <n v="349"/>
    <n v="133"/>
    <n v="121"/>
    <n v="0.2722063037249284"/>
  </r>
  <r>
    <d v="2026-09-23T00:00:00"/>
    <x v="1"/>
    <s v="Body &amp; Hair"/>
    <s v="Enabled"/>
    <s v="AG | Body Wash"/>
    <s v="Sponsored Products"/>
    <s v="close-match"/>
    <x v="0"/>
    <x v="14"/>
    <s v="SKN-018"/>
    <x v="1"/>
    <n v="96"/>
    <n v="0"/>
    <n v="0"/>
    <s v=""/>
    <n v="0"/>
    <n v="0"/>
    <n v="0"/>
    <n v="0"/>
    <s v=""/>
    <s v=""/>
    <s v=""/>
    <n v="8.5"/>
    <s v="INR"/>
    <s v="India"/>
    <m/>
    <n v="4"/>
    <n v="0"/>
    <s v="No Spend"/>
    <n v="349"/>
    <n v="133"/>
    <n v="121"/>
    <n v="0.2722063037249284"/>
  </r>
  <r>
    <d v="2026-09-23T00:00:00"/>
    <x v="1"/>
    <s v="Body &amp; Hair"/>
    <s v="Enabled"/>
    <s v="AG | Onion Hair Oil"/>
    <s v="Sponsored Products"/>
    <s v="close-match"/>
    <x v="0"/>
    <x v="19"/>
    <s v="SKN-021"/>
    <x v="2"/>
    <n v="755"/>
    <n v="4"/>
    <n v="0.005298013245033113"/>
    <n v="5.66"/>
    <n v="22.64"/>
    <n v="0"/>
    <n v="0"/>
    <n v="0"/>
    <s v=""/>
    <n v="0"/>
    <n v="0"/>
    <n v="7.5"/>
    <s v="INR"/>
    <s v="India"/>
    <m/>
    <n v="4"/>
    <n v="-22.64"/>
    <s v="No Sales"/>
    <n v="399"/>
    <n v="148"/>
    <n v="126"/>
    <n v="0.3132832080200501"/>
  </r>
  <r>
    <d v="2026-09-23T00:00:00"/>
    <x v="1"/>
    <s v="Body &amp; Hair"/>
    <s v="Enabled"/>
    <s v="AG | Onion Hair Oil"/>
    <s v="Sponsored Products"/>
    <s v="loose-match"/>
    <x v="0"/>
    <x v="461"/>
    <s v="SKN-021"/>
    <x v="1"/>
    <n v="327"/>
    <n v="5"/>
    <n v="0.01529051987767584"/>
    <n v="6.23"/>
    <n v="31.15"/>
    <n v="0"/>
    <n v="0"/>
    <n v="0"/>
    <s v=""/>
    <n v="0"/>
    <n v="0"/>
    <n v="9"/>
    <s v="INR"/>
    <s v="India"/>
    <m/>
    <n v="4"/>
    <n v="-31.15"/>
    <s v="No Sales"/>
    <n v="399"/>
    <n v="148"/>
    <n v="126"/>
    <n v="0.3132832080200501"/>
  </r>
  <r>
    <d v="2026-09-23T00:00:00"/>
    <x v="1"/>
    <s v="Body &amp; Hair"/>
    <s v="Enabled"/>
    <s v="AG | Onion Hair Oil"/>
    <s v="Sponsored Products"/>
    <s v="close-match"/>
    <x v="0"/>
    <x v="217"/>
    <s v="SKN-021"/>
    <x v="0"/>
    <n v="110"/>
    <n v="0"/>
    <n v="0"/>
    <s v=""/>
    <n v="0"/>
    <n v="0"/>
    <n v="0"/>
    <n v="0"/>
    <s v=""/>
    <s v=""/>
    <s v=""/>
    <n v="8.5"/>
    <s v="INR"/>
    <s v="India"/>
    <m/>
    <n v="4"/>
    <n v="0"/>
    <s v="No Spend"/>
    <n v="399"/>
    <n v="148"/>
    <n v="126"/>
    <n v="0.3132832080200501"/>
  </r>
  <r>
    <d v="2026-09-23T00:00:00"/>
    <x v="1"/>
    <s v="Body &amp; Hair"/>
    <s v="Enabled"/>
    <s v="AG | Anti Dandruff Shampoo"/>
    <s v="Sponsored Products"/>
    <s v="close-match"/>
    <x v="0"/>
    <x v="490"/>
    <s v="SKN-022"/>
    <x v="2"/>
    <n v="126"/>
    <n v="0"/>
    <n v="0"/>
    <s v=""/>
    <n v="0"/>
    <n v="0"/>
    <n v="0"/>
    <n v="0"/>
    <s v=""/>
    <s v=""/>
    <s v=""/>
    <n v="9.5"/>
    <s v="INR"/>
    <s v="India"/>
    <m/>
    <n v="4"/>
    <n v="0"/>
    <s v="No Spend"/>
    <n v="429"/>
    <n v="159"/>
    <n v="139"/>
    <n v="0.3053613053613053"/>
  </r>
  <r>
    <d v="2026-09-23T00:00:00"/>
    <x v="3"/>
    <s v="Face Care"/>
    <s v="Enabled"/>
    <s v="AG | Niacinamide Serum"/>
    <s v="Sponsored Products"/>
    <s v="niacinamide 10% serum"/>
    <x v="2"/>
    <x v="3"/>
    <s v="SKN-002"/>
    <x v="2"/>
    <n v="824"/>
    <n v="3"/>
    <n v="0.003640776699029126"/>
    <n v="8.220000000000001"/>
    <n v="24.66"/>
    <n v="0"/>
    <n v="0"/>
    <n v="0"/>
    <s v=""/>
    <n v="0"/>
    <n v="0"/>
    <n v="15"/>
    <s v="INR"/>
    <s v="India"/>
    <m/>
    <n v="4"/>
    <n v="-24.66"/>
    <s v="No Sales"/>
    <n v="549"/>
    <n v="192"/>
    <n v="139"/>
    <n v="0.3970856102003643"/>
  </r>
  <r>
    <d v="2026-09-23T00:00:00"/>
    <x v="3"/>
    <s v="Face Care"/>
    <s v="Enabled"/>
    <s v="AG | Niacinamide Serum"/>
    <s v="Sponsored Products"/>
    <s v="10% niacinamide face serum"/>
    <x v="2"/>
    <x v="113"/>
    <s v="SKN-002"/>
    <x v="0"/>
    <n v="248"/>
    <n v="3"/>
    <n v="0.01209677419354839"/>
    <n v="20"/>
    <n v="60"/>
    <n v="0"/>
    <n v="0"/>
    <n v="0"/>
    <s v=""/>
    <n v="0"/>
    <n v="0"/>
    <n v="20"/>
    <s v="INR"/>
    <s v="India"/>
    <m/>
    <n v="4"/>
    <n v="-60"/>
    <s v="No Sales"/>
    <n v="549"/>
    <n v="192"/>
    <n v="139"/>
    <n v="0.3970856102003643"/>
  </r>
  <r>
    <d v="2026-09-23T00:00:00"/>
    <x v="3"/>
    <s v="Face Care"/>
    <s v="Enabled"/>
    <s v="AG | Hyaluronic Acid Serum"/>
    <s v="Sponsored Products"/>
    <s v="face serum hyaluronic for daily use"/>
    <x v="2"/>
    <x v="33"/>
    <s v="SKN-003"/>
    <x v="1"/>
    <n v="218"/>
    <n v="2"/>
    <n v="0.009174311926605505"/>
    <n v="10.81"/>
    <n v="21.62"/>
    <n v="0"/>
    <n v="0"/>
    <n v="0"/>
    <s v=""/>
    <n v="0"/>
    <n v="0"/>
    <n v="20.5"/>
    <s v="INR"/>
    <s v="India"/>
    <m/>
    <n v="4"/>
    <n v="-21.62"/>
    <s v="No Sales"/>
    <n v="649"/>
    <n v="234"/>
    <n v="148"/>
    <n v="0.4114021571648691"/>
  </r>
  <r>
    <d v="2026-09-23T00:00:00"/>
    <x v="3"/>
    <s v="Face Care"/>
    <s v="Enabled"/>
    <s v="AG | Hyaluronic Acid Serum"/>
    <s v="Sponsored Products"/>
    <s v="hyaluronic acid serum"/>
    <x v="2"/>
    <x v="35"/>
    <s v="SKN-003"/>
    <x v="0"/>
    <n v="1031"/>
    <n v="15"/>
    <n v="0.01454898157129001"/>
    <n v="19.5"/>
    <n v="292.5"/>
    <n v="0"/>
    <n v="0"/>
    <n v="0"/>
    <s v=""/>
    <n v="0"/>
    <n v="0"/>
    <n v="19.5"/>
    <s v="INR"/>
    <s v="India"/>
    <m/>
    <n v="4"/>
    <n v="-292.5"/>
    <s v="No Sales"/>
    <n v="649"/>
    <n v="234"/>
    <n v="148"/>
    <n v="0.4114021571648691"/>
  </r>
  <r>
    <d v="2026-09-23T00:00:00"/>
    <x v="3"/>
    <s v="Face Care"/>
    <s v="Enabled"/>
    <s v="AG | Hyaluronic Acid Serum"/>
    <s v="Sponsored Products"/>
    <s v="hyaluronic serum for women"/>
    <x v="2"/>
    <x v="110"/>
    <s v="SKN-003"/>
    <x v="0"/>
    <n v="275"/>
    <n v="5"/>
    <n v="0.01818181818181818"/>
    <n v="20.5"/>
    <n v="102.5"/>
    <n v="0"/>
    <n v="0"/>
    <n v="0"/>
    <s v=""/>
    <n v="0"/>
    <n v="0"/>
    <n v="20.5"/>
    <s v="INR"/>
    <s v="India"/>
    <m/>
    <n v="4"/>
    <n v="-102.5"/>
    <s v="No Sales"/>
    <n v="649"/>
    <n v="234"/>
    <n v="148"/>
    <n v="0.4114021571648691"/>
  </r>
  <r>
    <d v="2026-09-23T00:00:00"/>
    <x v="3"/>
    <s v="Face Care"/>
    <s v="Enabled"/>
    <s v="AG | Retinol Night Cream"/>
    <s v="Sponsored Products"/>
    <s v="night cream for face for dry skin"/>
    <x v="2"/>
    <x v="168"/>
    <s v="SKN-004"/>
    <x v="2"/>
    <n v="485"/>
    <n v="3"/>
    <n v="0.006185567010309278"/>
    <n v="13.83"/>
    <n v="41.49"/>
    <n v="0"/>
    <n v="0"/>
    <n v="0"/>
    <s v=""/>
    <n v="0"/>
    <n v="0"/>
    <n v="23.5"/>
    <s v="INR"/>
    <s v="India"/>
    <m/>
    <n v="4"/>
    <n v="-41.49"/>
    <s v="No Sales"/>
    <n v="799"/>
    <n v="272"/>
    <n v="162"/>
    <n v="0.4568210262828536"/>
  </r>
  <r>
    <d v="2026-09-23T00:00:00"/>
    <x v="3"/>
    <s v="Face Care"/>
    <s v="Enabled"/>
    <s v="AG | Retinol Night Cream"/>
    <s v="Sponsored Products"/>
    <s v="night cream for face"/>
    <x v="2"/>
    <x v="30"/>
    <s v="SKN-004"/>
    <x v="0"/>
    <n v="387"/>
    <n v="2"/>
    <n v="0.00516795865633075"/>
    <n v="18.83"/>
    <n v="37.66"/>
    <n v="0"/>
    <n v="0"/>
    <n v="0"/>
    <s v=""/>
    <n v="0"/>
    <n v="0"/>
    <n v="23.5"/>
    <s v="INR"/>
    <s v="India"/>
    <m/>
    <n v="4"/>
    <n v="-37.66"/>
    <s v="No Sales"/>
    <n v="799"/>
    <n v="272"/>
    <n v="162"/>
    <n v="0.4568210262828536"/>
  </r>
  <r>
    <d v="2026-09-23T00:00:00"/>
    <x v="3"/>
    <s v="Face Care"/>
    <s v="Enabled"/>
    <s v="AG | Retinol Night Cream"/>
    <s v="Sponsored Products"/>
    <s v="retinol night cream"/>
    <x v="2"/>
    <x v="165"/>
    <s v="SKN-004"/>
    <x v="0"/>
    <n v="1918"/>
    <n v="26"/>
    <n v="0.01355578727841502"/>
    <n v="17.12"/>
    <n v="445.12"/>
    <n v="0"/>
    <n v="0"/>
    <n v="0"/>
    <s v=""/>
    <n v="0"/>
    <n v="0"/>
    <n v="20.5"/>
    <s v="INR"/>
    <s v="India"/>
    <m/>
    <n v="4"/>
    <n v="-445.12"/>
    <s v="No Sales"/>
    <n v="799"/>
    <n v="272"/>
    <n v="162"/>
    <n v="0.4568210262828536"/>
  </r>
  <r>
    <d v="2026-09-23T00:00:00"/>
    <x v="3"/>
    <s v="Face Care"/>
    <s v="Enabled"/>
    <s v="AG | Retinol Night Cream"/>
    <s v="Sponsored Products"/>
    <s v="retinol cream combo"/>
    <x v="2"/>
    <x v="220"/>
    <s v="SKN-004"/>
    <x v="1"/>
    <n v="256"/>
    <n v="4"/>
    <n v="0.015625"/>
    <n v="11.94"/>
    <n v="47.76"/>
    <n v="0"/>
    <n v="0"/>
    <n v="0"/>
    <s v=""/>
    <n v="0"/>
    <n v="0"/>
    <n v="21"/>
    <s v="INR"/>
    <s v="India"/>
    <s v="seller wants to monitor"/>
    <n v="4"/>
    <n v="-47.76"/>
    <s v="No Sales"/>
    <n v="799"/>
    <n v="272"/>
    <n v="162"/>
    <n v="0.4568210262828536"/>
  </r>
  <r>
    <d v="2026-09-23T00:00:00"/>
    <x v="4"/>
    <s v="Face Care"/>
    <s v="Enabled"/>
    <s v="AG | Vitamin C Serum"/>
    <s v="Sponsored Products"/>
    <s v="vit c face serum"/>
    <x v="1"/>
    <x v="222"/>
    <s v="SKN-001"/>
    <x v="2"/>
    <n v="526"/>
    <n v="2"/>
    <n v="0.003802281368821293"/>
    <n v="7.06"/>
    <n v="14.12"/>
    <n v="0"/>
    <n v="0"/>
    <n v="0"/>
    <s v=""/>
    <n v="0"/>
    <n v="0"/>
    <n v="13"/>
    <s v="INR"/>
    <s v="India"/>
    <m/>
    <n v="4"/>
    <n v="-14.12"/>
    <s v="No Sales"/>
    <n v="599"/>
    <n v="216"/>
    <n v="144"/>
    <n v="0.3989983305509182"/>
  </r>
  <r>
    <d v="2026-09-23T00:00:00"/>
    <x v="4"/>
    <s v="Face Care"/>
    <s v="Enabled"/>
    <s v="AG | Niacinamide Serum"/>
    <s v="Sponsored Products"/>
    <s v="niacinamide 10% serum"/>
    <x v="1"/>
    <x v="32"/>
    <s v="SKN-002"/>
    <x v="2"/>
    <n v="244"/>
    <n v="0"/>
    <n v="0"/>
    <s v=""/>
    <n v="0"/>
    <n v="0"/>
    <n v="0"/>
    <n v="0"/>
    <s v=""/>
    <s v=""/>
    <s v=""/>
    <n v="12.5"/>
    <s v="INR"/>
    <s v="India"/>
    <m/>
    <n v="4"/>
    <n v="0"/>
    <s v="No Spend"/>
    <n v="549"/>
    <n v="192"/>
    <n v="139"/>
    <n v="0.3970856102003643"/>
  </r>
  <r>
    <d v="2026-09-23T00:00:00"/>
    <x v="4"/>
    <s v="Face Care"/>
    <s v="Enabled"/>
    <s v="AG | Hyaluronic Acid Serum"/>
    <s v="Sponsored Products"/>
    <s v="hyaluronic acid serum"/>
    <x v="1"/>
    <x v="417"/>
    <s v="SKN-003"/>
    <x v="1"/>
    <n v="255"/>
    <n v="2"/>
    <n v="0.007843137254901961"/>
    <n v="14.85"/>
    <n v="29.7"/>
    <n v="0"/>
    <n v="0"/>
    <n v="0"/>
    <s v=""/>
    <n v="0"/>
    <n v="0"/>
    <n v="20.5"/>
    <s v="INR"/>
    <s v="India"/>
    <m/>
    <n v="4"/>
    <n v="-29.7"/>
    <s v="No Sales"/>
    <n v="649"/>
    <n v="234"/>
    <n v="148"/>
    <n v="0.4114021571648691"/>
  </r>
  <r>
    <d v="2026-09-23T00:00:00"/>
    <x v="4"/>
    <s v="Face Care"/>
    <s v="Enabled"/>
    <s v="AG | Hyaluronic Acid Serum"/>
    <s v="Sponsored Products"/>
    <s v="hyaluronic acid serum"/>
    <x v="1"/>
    <x v="35"/>
    <s v="SKN-003"/>
    <x v="0"/>
    <n v="643"/>
    <n v="10"/>
    <n v="0.01555209953343701"/>
    <n v="16"/>
    <n v="160"/>
    <n v="649"/>
    <n v="1"/>
    <n v="1"/>
    <n v="0.2465331278890601"/>
    <n v="4.05625"/>
    <n v="0.1"/>
    <n v="16"/>
    <s v="INR"/>
    <s v="India"/>
    <m/>
    <n v="4"/>
    <n v="107"/>
    <s v="Profitable"/>
    <n v="649"/>
    <n v="234"/>
    <n v="148"/>
    <n v="0.4114021571648691"/>
  </r>
  <r>
    <d v="2026-09-23T00:00:00"/>
    <x v="4"/>
    <s v="Face Care"/>
    <s v="Enabled"/>
    <s v="AG | Hyaluronic Acid Serum"/>
    <s v="Sponsored Products"/>
    <s v="hyaluronic serum"/>
    <x v="1"/>
    <x v="368"/>
    <s v="SKN-003"/>
    <x v="2"/>
    <n v="145"/>
    <n v="2"/>
    <n v="0.01379310344827586"/>
    <n v="10.66"/>
    <n v="21.32"/>
    <n v="0"/>
    <n v="0"/>
    <n v="0"/>
    <s v=""/>
    <n v="0"/>
    <n v="0"/>
    <n v="18"/>
    <s v="INR"/>
    <s v="India"/>
    <m/>
    <n v="4"/>
    <n v="-21.32"/>
    <s v="No Sales"/>
    <n v="649"/>
    <n v="234"/>
    <n v="148"/>
    <n v="0.4114021571648691"/>
  </r>
  <r>
    <d v="2026-09-23T00:00:00"/>
    <x v="4"/>
    <s v="Face Care"/>
    <s v="Enabled"/>
    <s v="AG | Hyaluronic Acid Serum"/>
    <s v="Sponsored Products"/>
    <s v="hyaluronic serum"/>
    <x v="1"/>
    <x v="491"/>
    <s v="SKN-003"/>
    <x v="1"/>
    <n v="229"/>
    <n v="2"/>
    <n v="0.008733624454148471"/>
    <n v="8.19"/>
    <n v="16.38"/>
    <n v="0"/>
    <n v="0"/>
    <n v="0"/>
    <s v=""/>
    <n v="0"/>
    <n v="0"/>
    <n v="12.5"/>
    <s v="INR"/>
    <s v="India"/>
    <m/>
    <n v="4"/>
    <n v="-16.38"/>
    <s v="No Sales"/>
    <n v="649"/>
    <n v="234"/>
    <n v="148"/>
    <n v="0.4114021571648691"/>
  </r>
  <r>
    <d v="2026-09-23T00:00:00"/>
    <x v="4"/>
    <s v="Face Care"/>
    <s v="Enabled"/>
    <s v="AG | Hyaluronic Acid Serum"/>
    <s v="Sponsored Products"/>
    <s v="hyaluronic serum"/>
    <x v="1"/>
    <x v="29"/>
    <s v="SKN-003"/>
    <x v="0"/>
    <n v="813"/>
    <n v="20"/>
    <n v="0.02460024600246002"/>
    <n v="14"/>
    <n v="280"/>
    <n v="1947"/>
    <n v="2"/>
    <n v="3"/>
    <n v="0.1438109912686184"/>
    <n v="6.953571428571428"/>
    <n v="0.1"/>
    <n v="14"/>
    <s v="INR"/>
    <s v="India"/>
    <m/>
    <n v="4"/>
    <n v="521"/>
    <s v="Profitable"/>
    <n v="649"/>
    <n v="234"/>
    <n v="148"/>
    <n v="0.4114021571648691"/>
  </r>
  <r>
    <d v="2026-09-23T00:00:00"/>
    <x v="5"/>
    <s v="Face Care"/>
    <s v="Enabled"/>
    <s v="AG | Sunscreen Spf 50"/>
    <s v="Sponsored Products"/>
    <s v="sunscreen spf 50"/>
    <x v="3"/>
    <x v="226"/>
    <s v="SKN-006"/>
    <x v="0"/>
    <n v="128"/>
    <n v="1"/>
    <n v="0.0078125"/>
    <n v="10.56"/>
    <n v="10.56"/>
    <n v="0"/>
    <n v="0"/>
    <n v="0"/>
    <s v=""/>
    <n v="0"/>
    <n v="0"/>
    <n v="12.5"/>
    <s v="INR"/>
    <s v="India"/>
    <s v="seller wants to monitor"/>
    <n v="4"/>
    <n v="-10.56"/>
    <s v="No Sales"/>
    <n v="449"/>
    <n v="162"/>
    <n v="130"/>
    <n v="0.3496659242761693"/>
  </r>
  <r>
    <d v="2026-09-23T00:00:00"/>
    <x v="5"/>
    <s v="Face Care"/>
    <s v="Enabled"/>
    <s v="AG | Sunscreen Spf 50"/>
    <s v="Sponsored Products"/>
    <s v="sunscreen"/>
    <x v="3"/>
    <x v="209"/>
    <s v="SKN-006"/>
    <x v="2"/>
    <n v="359"/>
    <n v="5"/>
    <n v="0.01392757660167131"/>
    <n v="9.459999999999999"/>
    <n v="47.3"/>
    <n v="0"/>
    <n v="0"/>
    <n v="0"/>
    <s v=""/>
    <n v="0"/>
    <n v="0"/>
    <n v="12"/>
    <s v="INR"/>
    <s v="India"/>
    <m/>
    <n v="4"/>
    <n v="-47.3"/>
    <s v="No Sales"/>
    <n v="449"/>
    <n v="162"/>
    <n v="130"/>
    <n v="0.3496659242761693"/>
  </r>
  <r>
    <d v="2026-09-23T00:00:00"/>
    <x v="5"/>
    <s v="Face Care"/>
    <s v="Enabled"/>
    <s v="AG | Sunscreen Spf 50"/>
    <s v="Sponsored Products"/>
    <s v="sunscreen"/>
    <x v="3"/>
    <x v="7"/>
    <s v="SKN-006"/>
    <x v="0"/>
    <n v="875"/>
    <n v="5"/>
    <n v="0.005714285714285714"/>
    <n v="8.940000000000001"/>
    <n v="44.7"/>
    <n v="0"/>
    <n v="0"/>
    <n v="0"/>
    <s v=""/>
    <n v="0"/>
    <n v="0"/>
    <n v="11"/>
    <s v="INR"/>
    <s v="India"/>
    <m/>
    <n v="4"/>
    <n v="-44.7"/>
    <s v="No Sales"/>
    <n v="449"/>
    <n v="162"/>
    <n v="130"/>
    <n v="0.3496659242761693"/>
  </r>
  <r>
    <d v="2026-09-23T00:00:00"/>
    <x v="5"/>
    <s v="Face Care"/>
    <s v="Enabled"/>
    <s v="AG | Tinted Sunscreen"/>
    <s v="Sponsored Products"/>
    <s v="tinted sunscreen spf 40"/>
    <x v="3"/>
    <x v="176"/>
    <s v="SKN-007"/>
    <x v="1"/>
    <n v="113"/>
    <n v="0"/>
    <n v="0"/>
    <s v=""/>
    <n v="0"/>
    <n v="0"/>
    <n v="0"/>
    <n v="0"/>
    <s v=""/>
    <s v=""/>
    <s v=""/>
    <n v="15.5"/>
    <s v="INR"/>
    <s v="India"/>
    <m/>
    <n v="4"/>
    <n v="0"/>
    <s v="No Spend"/>
    <n v="549"/>
    <n v="203"/>
    <n v="139"/>
    <n v="0.3770491803278688"/>
  </r>
  <r>
    <d v="2026-09-23T00:00:00"/>
    <x v="5"/>
    <s v="Face Care"/>
    <s v="Enabled"/>
    <s v="AG | Tinted Sunscreen"/>
    <s v="Sponsored Products"/>
    <s v="tinted sunscreen spf 40"/>
    <x v="3"/>
    <x v="454"/>
    <s v="SKN-007"/>
    <x v="0"/>
    <n v="864"/>
    <n v="2"/>
    <n v="0.002314814814814815"/>
    <n v="13"/>
    <n v="26"/>
    <n v="0"/>
    <n v="0"/>
    <n v="0"/>
    <s v=""/>
    <n v="0"/>
    <n v="0"/>
    <n v="13"/>
    <s v="INR"/>
    <s v="India"/>
    <m/>
    <n v="4"/>
    <n v="-26"/>
    <s v="No Sales"/>
    <n v="549"/>
    <n v="203"/>
    <n v="139"/>
    <n v="0.3770491803278688"/>
  </r>
  <r>
    <d v="2026-09-23T00:00:00"/>
    <x v="5"/>
    <s v="Face Care"/>
    <s v="Enabled"/>
    <s v="AG | Tinted Sunscreen"/>
    <s v="Sponsored Products"/>
    <s v="tinted sunscreen"/>
    <x v="3"/>
    <x v="232"/>
    <s v="SKN-007"/>
    <x v="2"/>
    <n v="1983"/>
    <n v="11"/>
    <n v="0.005547150781643974"/>
    <n v="12.69"/>
    <n v="139.59"/>
    <n v="0"/>
    <n v="0"/>
    <n v="0"/>
    <s v=""/>
    <n v="0"/>
    <n v="0"/>
    <n v="19"/>
    <s v="INR"/>
    <s v="India"/>
    <m/>
    <n v="4"/>
    <n v="-139.59"/>
    <s v="No Sales"/>
    <n v="549"/>
    <n v="203"/>
    <n v="139"/>
    <n v="0.3770491803278688"/>
  </r>
  <r>
    <d v="2026-09-23T00:00:00"/>
    <x v="5"/>
    <s v="Face Care"/>
    <s v="Enabled"/>
    <s v="AG | Tinted Sunscreen"/>
    <s v="Sponsored Products"/>
    <s v="tinted sunscreen spf 40"/>
    <x v="3"/>
    <x v="227"/>
    <s v="SKN-007"/>
    <x v="1"/>
    <n v="197"/>
    <n v="1"/>
    <n v="0.005076142131979695"/>
    <n v="11.51"/>
    <n v="11.51"/>
    <n v="0"/>
    <n v="0"/>
    <n v="0"/>
    <s v=""/>
    <n v="0"/>
    <n v="0"/>
    <n v="15.5"/>
    <s v="INR"/>
    <s v="India"/>
    <m/>
    <n v="4"/>
    <n v="-11.51"/>
    <s v="No Sales"/>
    <n v="549"/>
    <n v="203"/>
    <n v="139"/>
    <n v="0.3770491803278688"/>
  </r>
  <r>
    <d v="2026-09-23T00:00:00"/>
    <x v="5"/>
    <s v="Face Care"/>
    <s v="Enabled"/>
    <s v="AG | Tinted Sunscreen"/>
    <s v="Sponsored Products"/>
    <s v="tinted sunscreen spf 40"/>
    <x v="3"/>
    <x v="428"/>
    <s v="SKN-007"/>
    <x v="2"/>
    <n v="983"/>
    <n v="3"/>
    <n v="0.003051881993896236"/>
    <n v="7.77"/>
    <n v="23.31"/>
    <n v="0"/>
    <n v="0"/>
    <n v="0"/>
    <s v=""/>
    <n v="0"/>
    <n v="0"/>
    <n v="12.5"/>
    <s v="INR"/>
    <s v="India"/>
    <m/>
    <n v="4"/>
    <n v="-23.31"/>
    <s v="No Sales"/>
    <n v="549"/>
    <n v="203"/>
    <n v="139"/>
    <n v="0.3770491803278688"/>
  </r>
  <r>
    <d v="2026-09-23T00:00:00"/>
    <x v="5"/>
    <s v="Face Care"/>
    <s v="Enabled"/>
    <s v="AG | Tinted Sunscreen"/>
    <s v="Sponsored Products"/>
    <s v="tinted sunscreen spf 40"/>
    <x v="3"/>
    <x v="177"/>
    <s v="SKN-007"/>
    <x v="1"/>
    <n v="912"/>
    <n v="7"/>
    <n v="0.007675438596491228"/>
    <n v="7.72"/>
    <n v="54.04"/>
    <n v="0"/>
    <n v="0"/>
    <n v="0"/>
    <s v=""/>
    <n v="0"/>
    <n v="0"/>
    <n v="12"/>
    <s v="INR"/>
    <s v="India"/>
    <m/>
    <n v="4"/>
    <n v="-54.04"/>
    <s v="No Sales"/>
    <n v="549"/>
    <n v="203"/>
    <n v="139"/>
    <n v="0.3770491803278688"/>
  </r>
  <r>
    <d v="2026-09-23T00:00:00"/>
    <x v="6"/>
    <s v="Face Care"/>
    <s v="Enabled"/>
    <s v="AG | Gel Moisturizer"/>
    <s v="Sponsored Products"/>
    <s v="gel moisturizer"/>
    <x v="1"/>
    <x v="6"/>
    <s v="SKN-005"/>
    <x v="1"/>
    <n v="2577"/>
    <n v="21"/>
    <n v="0.008149010477299184"/>
    <n v="7.989999999999999"/>
    <n v="167.79"/>
    <n v="399"/>
    <n v="1"/>
    <n v="1"/>
    <n v="0.4205263157894736"/>
    <n v="2.377972465581978"/>
    <n v="0.04761904761904762"/>
    <n v="10"/>
    <s v="INR"/>
    <s v="India"/>
    <m/>
    <n v="4"/>
    <n v="-42.78999999999999"/>
    <s v="Losing"/>
    <n v="399"/>
    <n v="148"/>
    <n v="126"/>
    <n v="0.3132832080200501"/>
  </r>
  <r>
    <d v="2026-09-23T00:00:00"/>
    <x v="6"/>
    <s v="Face Care"/>
    <s v="Enabled"/>
    <s v="AG | Face Wash"/>
    <s v="Sponsored Products"/>
    <s v="foaming face wash"/>
    <x v="1"/>
    <x v="315"/>
    <s v="SKN-008"/>
    <x v="0"/>
    <n v="202"/>
    <n v="3"/>
    <n v="0.01485148514851485"/>
    <n v="4.42"/>
    <n v="13.26"/>
    <n v="0"/>
    <n v="0"/>
    <n v="0"/>
    <s v=""/>
    <n v="0"/>
    <n v="0"/>
    <n v="5.5"/>
    <s v="INR"/>
    <s v="India"/>
    <m/>
    <n v="4"/>
    <n v="-13.26"/>
    <s v="No Sales"/>
    <n v="299"/>
    <n v="114"/>
    <n v="107"/>
    <n v="0.2608695652173913"/>
  </r>
  <r>
    <d v="2026-09-23T00:00:00"/>
    <x v="6"/>
    <s v="Face Care"/>
    <s v="Enabled"/>
    <s v="AG | Face Wash"/>
    <s v="Sponsored Products"/>
    <s v="face wash"/>
    <x v="1"/>
    <x v="235"/>
    <s v="SKN-008"/>
    <x v="1"/>
    <n v="519"/>
    <n v="1"/>
    <n v="0.001926782273603083"/>
    <n v="5.93"/>
    <n v="5.93"/>
    <n v="0"/>
    <n v="0"/>
    <n v="0"/>
    <s v=""/>
    <n v="0"/>
    <n v="0"/>
    <n v="7.5"/>
    <s v="INR"/>
    <s v="India"/>
    <m/>
    <n v="4"/>
    <n v="-5.93"/>
    <s v="No Sales"/>
    <n v="299"/>
    <n v="114"/>
    <n v="107"/>
    <n v="0.2608695652173913"/>
  </r>
  <r>
    <d v="2026-09-23T00:00:00"/>
    <x v="6"/>
    <s v="Face Care"/>
    <s v="Enabled"/>
    <s v="AG | Salicylic Acid Face Wash"/>
    <s v="Sponsored Products"/>
    <s v="acne face wash"/>
    <x v="1"/>
    <x v="48"/>
    <s v="SKN-009"/>
    <x v="0"/>
    <n v="120"/>
    <n v="0"/>
    <n v="0"/>
    <s v=""/>
    <n v="0"/>
    <n v="0"/>
    <n v="0"/>
    <n v="0"/>
    <s v=""/>
    <s v=""/>
    <s v=""/>
    <n v="7"/>
    <s v="INR"/>
    <s v="India"/>
    <m/>
    <n v="4"/>
    <n v="0"/>
    <s v="No Spend"/>
    <n v="279"/>
    <n v="106"/>
    <n v="105"/>
    <n v="0.2437275985663082"/>
  </r>
  <r>
    <d v="2026-09-23T00:00:00"/>
    <x v="6"/>
    <s v="Face Care"/>
    <s v="Enabled"/>
    <s v="AG | Salicylic Acid Face Wash"/>
    <s v="Sponsored Products"/>
    <s v="acne face wash"/>
    <x v="1"/>
    <x v="300"/>
    <s v="SKN-009"/>
    <x v="1"/>
    <n v="226"/>
    <n v="3"/>
    <n v="0.01327433628318584"/>
    <n v="4.94"/>
    <n v="14.82"/>
    <n v="0"/>
    <n v="0"/>
    <n v="0"/>
    <s v=""/>
    <n v="0"/>
    <n v="0"/>
    <n v="8.5"/>
    <s v="INR"/>
    <s v="India"/>
    <m/>
    <n v="4"/>
    <n v="-14.82"/>
    <s v="No Sales"/>
    <n v="279"/>
    <n v="106"/>
    <n v="105"/>
    <n v="0.2437275985663082"/>
  </r>
  <r>
    <d v="2026-09-23T00:00:00"/>
    <x v="6"/>
    <s v="Face Care"/>
    <s v="Enabled"/>
    <s v="AG | Salicylic Acid Face Wash"/>
    <s v="Sponsored Products"/>
    <s v="acne face wash"/>
    <x v="1"/>
    <x v="46"/>
    <s v="SKN-009"/>
    <x v="1"/>
    <n v="304"/>
    <n v="3"/>
    <n v="0.009868421052631578"/>
    <n v="3.51"/>
    <n v="10.53"/>
    <n v="0"/>
    <n v="0"/>
    <n v="0"/>
    <s v=""/>
    <n v="0"/>
    <n v="0"/>
    <n v="6"/>
    <s v="INR"/>
    <s v="India"/>
    <m/>
    <n v="4"/>
    <n v="-10.53"/>
    <s v="No Sales"/>
    <n v="279"/>
    <n v="106"/>
    <n v="105"/>
    <n v="0.2437275985663082"/>
  </r>
  <r>
    <d v="2026-09-23T00:00:00"/>
    <x v="6"/>
    <s v="Face Care"/>
    <s v="Enabled"/>
    <s v="AG | Rose Water Toner"/>
    <s v="Sponsored Products"/>
    <s v="rose water toner"/>
    <x v="1"/>
    <x v="124"/>
    <s v="SKN-010"/>
    <x v="1"/>
    <n v="143"/>
    <n v="3"/>
    <n v="0.02097902097902098"/>
    <n v="3.01"/>
    <n v="9.029999999999999"/>
    <n v="0"/>
    <n v="0"/>
    <n v="0"/>
    <s v=""/>
    <n v="0"/>
    <n v="0"/>
    <n v="5.5"/>
    <s v="INR"/>
    <s v="India"/>
    <m/>
    <n v="4"/>
    <n v="-9.029999999999999"/>
    <s v="No Sales"/>
    <n v="249"/>
    <n v="100"/>
    <n v="102"/>
    <n v="0.1887550200803213"/>
  </r>
  <r>
    <d v="2026-09-23T00:00:00"/>
    <x v="6"/>
    <s v="Face Care"/>
    <s v="Enabled"/>
    <s v="AG | Rose Water Toner"/>
    <s v="Sponsored Products"/>
    <s v="face toner"/>
    <x v="1"/>
    <x v="370"/>
    <s v="SKN-010"/>
    <x v="2"/>
    <n v="223"/>
    <n v="0"/>
    <n v="0"/>
    <s v=""/>
    <n v="0"/>
    <n v="0"/>
    <n v="0"/>
    <n v="0"/>
    <s v=""/>
    <s v=""/>
    <s v=""/>
    <n v="4.5"/>
    <s v="INR"/>
    <s v="India"/>
    <m/>
    <n v="4"/>
    <n v="0"/>
    <s v="No Spend"/>
    <n v="249"/>
    <n v="100"/>
    <n v="102"/>
    <n v="0.1887550200803213"/>
  </r>
  <r>
    <d v="2026-09-23T00:00:00"/>
    <x v="6"/>
    <s v="Face Care"/>
    <s v="Enabled"/>
    <s v="AG | Rose Water Toner"/>
    <s v="Sponsored Products"/>
    <s v="rose water toner"/>
    <x v="1"/>
    <x v="509"/>
    <s v="SKN-010"/>
    <x v="0"/>
    <n v="86"/>
    <n v="0"/>
    <n v="0"/>
    <s v=""/>
    <n v="0"/>
    <n v="0"/>
    <n v="0"/>
    <n v="0"/>
    <s v=""/>
    <s v=""/>
    <s v=""/>
    <n v="6"/>
    <s v="INR"/>
    <s v="India"/>
    <m/>
    <n v="4"/>
    <n v="0"/>
    <s v="No Spend"/>
    <n v="249"/>
    <n v="100"/>
    <n v="102"/>
    <n v="0.1887550200803213"/>
  </r>
  <r>
    <d v="2026-09-23T00:00:00"/>
    <x v="6"/>
    <s v="Face Care"/>
    <s v="Enabled"/>
    <s v="AG | Rose Water Toner"/>
    <s v="Sponsored Products"/>
    <s v="face toner"/>
    <x v="1"/>
    <x v="51"/>
    <s v="SKN-010"/>
    <x v="1"/>
    <n v="354"/>
    <n v="2"/>
    <n v="0.005649717514124294"/>
    <n v="4.75"/>
    <n v="9.5"/>
    <n v="0"/>
    <n v="0"/>
    <n v="0"/>
    <s v=""/>
    <n v="0"/>
    <n v="0"/>
    <n v="6"/>
    <s v="INR"/>
    <s v="India"/>
    <m/>
    <n v="4"/>
    <n v="-9.5"/>
    <s v="No Sales"/>
    <n v="249"/>
    <n v="100"/>
    <n v="102"/>
    <n v="0.1887550200803213"/>
  </r>
  <r>
    <d v="2026-09-23T00:00:00"/>
    <x v="6"/>
    <s v="Face Care"/>
    <s v="Enabled"/>
    <s v="AG | Rose Water Toner"/>
    <s v="Sponsored Products"/>
    <s v="rose water toner"/>
    <x v="1"/>
    <x v="500"/>
    <s v="SKN-010"/>
    <x v="1"/>
    <n v="283"/>
    <n v="3"/>
    <n v="0.01060070671378092"/>
    <n v="3.46"/>
    <n v="10.38"/>
    <n v="0"/>
    <n v="0"/>
    <n v="0"/>
    <s v=""/>
    <n v="0"/>
    <n v="0"/>
    <n v="6"/>
    <s v="INR"/>
    <s v="India"/>
    <m/>
    <n v="4"/>
    <n v="-10.38"/>
    <s v="No Sales"/>
    <n v="249"/>
    <n v="100"/>
    <n v="102"/>
    <n v="0.1887550200803213"/>
  </r>
  <r>
    <d v="2026-09-23T00:00:00"/>
    <x v="6"/>
    <s v="Face Care"/>
    <s v="Enabled"/>
    <s v="AG | Sheet Mask"/>
    <s v="Sponsored Products"/>
    <s v="sheet mask"/>
    <x v="1"/>
    <x v="241"/>
    <s v="SKN-014"/>
    <x v="2"/>
    <n v="1668"/>
    <n v="6"/>
    <n v="0.003597122302158274"/>
    <n v="6"/>
    <n v="36"/>
    <n v="0"/>
    <n v="0"/>
    <n v="0"/>
    <s v=""/>
    <n v="0"/>
    <n v="0"/>
    <n v="9"/>
    <s v="INR"/>
    <s v="India"/>
    <m/>
    <n v="4"/>
    <n v="-36"/>
    <s v="No Sales"/>
    <n v="349"/>
    <n v="133"/>
    <n v="111"/>
    <n v="0.3008595988538682"/>
  </r>
  <r>
    <d v="2026-09-23T00:00:00"/>
    <x v="6"/>
    <s v="Face Care"/>
    <s v="Enabled"/>
    <s v="AG | Sheet Mask"/>
    <s v="Sponsored Products"/>
    <s v="face sheet mask"/>
    <x v="1"/>
    <x v="54"/>
    <s v="SKN-014"/>
    <x v="0"/>
    <n v="87"/>
    <n v="0"/>
    <n v="0"/>
    <s v=""/>
    <n v="0"/>
    <n v="0"/>
    <n v="0"/>
    <n v="0"/>
    <s v=""/>
    <s v=""/>
    <s v=""/>
    <n v="7.5"/>
    <s v="INR"/>
    <s v="India"/>
    <m/>
    <n v="4"/>
    <n v="0"/>
    <s v="No Spend"/>
    <n v="349"/>
    <n v="133"/>
    <n v="111"/>
    <n v="0.3008595988538682"/>
  </r>
  <r>
    <d v="2026-09-23T00:00:00"/>
    <x v="6"/>
    <s v="Face Care"/>
    <s v="Enabled"/>
    <s v="AG | Sheet Mask"/>
    <s v="Sponsored Products"/>
    <s v="sheet mask"/>
    <x v="1"/>
    <x v="485"/>
    <s v="SKN-014"/>
    <x v="2"/>
    <n v="1091"/>
    <n v="8"/>
    <n v="0.007332722273143905"/>
    <n v="6.24"/>
    <n v="49.92"/>
    <n v="0"/>
    <n v="0"/>
    <n v="0"/>
    <s v=""/>
    <n v="0"/>
    <n v="0"/>
    <n v="8.5"/>
    <s v="INR"/>
    <s v="India"/>
    <m/>
    <n v="4"/>
    <n v="-49.92"/>
    <s v="No Sales"/>
    <n v="349"/>
    <n v="133"/>
    <n v="111"/>
    <n v="0.3008595988538682"/>
  </r>
  <r>
    <d v="2026-09-23T00:00:00"/>
    <x v="8"/>
    <s v="Body &amp; Hair"/>
    <s v="Enabled"/>
    <s v="AG | Onion Hair Oil"/>
    <s v="Sponsored Products"/>
    <s v="onion hair oil"/>
    <x v="3"/>
    <x v="423"/>
    <s v="SKN-021"/>
    <x v="2"/>
    <n v="474"/>
    <n v="3"/>
    <n v="0.006329113924050633"/>
    <n v="6.350000000000001"/>
    <n v="19.05"/>
    <n v="0"/>
    <n v="0"/>
    <n v="0"/>
    <s v=""/>
    <n v="0"/>
    <n v="0"/>
    <n v="11"/>
    <s v="INR"/>
    <s v="India"/>
    <m/>
    <n v="4"/>
    <n v="-19.05"/>
    <s v="No Sales"/>
    <n v="399"/>
    <n v="148"/>
    <n v="126"/>
    <n v="0.3132832080200501"/>
  </r>
  <r>
    <d v="2026-09-23T00:00:00"/>
    <x v="8"/>
    <s v="Body &amp; Hair"/>
    <s v="Enabled"/>
    <s v="AG | Onion Hair Oil"/>
    <s v="Sponsored Products"/>
    <s v="onion hair oil"/>
    <x v="3"/>
    <x v="215"/>
    <s v="SKN-021"/>
    <x v="2"/>
    <n v="986"/>
    <n v="7"/>
    <n v="0.007099391480730223"/>
    <n v="5.64"/>
    <n v="39.48"/>
    <n v="0"/>
    <n v="0"/>
    <n v="0"/>
    <s v=""/>
    <n v="0"/>
    <n v="0"/>
    <n v="8.5"/>
    <s v="INR"/>
    <s v="India"/>
    <m/>
    <n v="4"/>
    <n v="-39.48"/>
    <s v="No Sales"/>
    <n v="399"/>
    <n v="148"/>
    <n v="126"/>
    <n v="0.3132832080200501"/>
  </r>
  <r>
    <d v="2026-09-23T00:00:00"/>
    <x v="8"/>
    <s v="Body &amp; Hair"/>
    <s v="Enabled"/>
    <s v="AG | Onion Hair Oil"/>
    <s v="Sponsored Products"/>
    <s v="hair oil"/>
    <x v="3"/>
    <x v="216"/>
    <s v="SKN-021"/>
    <x v="2"/>
    <n v="947"/>
    <n v="5"/>
    <n v="0.005279831045406547"/>
    <n v="8.41"/>
    <n v="42.05"/>
    <n v="0"/>
    <n v="0"/>
    <n v="0"/>
    <s v=""/>
    <n v="0"/>
    <n v="0"/>
    <n v="10"/>
    <s v="INR"/>
    <s v="India"/>
    <m/>
    <n v="4"/>
    <n v="-42.05"/>
    <s v="No Sales"/>
    <n v="399"/>
    <n v="148"/>
    <n v="126"/>
    <n v="0.3132832080200501"/>
  </r>
  <r>
    <d v="2026-09-23T00:00:00"/>
    <x v="8"/>
    <s v="Body &amp; Hair"/>
    <s v="Enabled"/>
    <s v="AG | Onion Hair Oil"/>
    <s v="Sponsored Products"/>
    <s v="hair oil"/>
    <x v="3"/>
    <x v="18"/>
    <s v="SKN-021"/>
    <x v="0"/>
    <n v="907"/>
    <n v="12"/>
    <n v="0.01323042998897464"/>
    <n v="10.53"/>
    <n v="126.36"/>
    <n v="0"/>
    <n v="0"/>
    <n v="0"/>
    <s v=""/>
    <n v="0"/>
    <n v="0"/>
    <n v="13.5"/>
    <s v="INR"/>
    <s v="India"/>
    <m/>
    <n v="4"/>
    <n v="-126.36"/>
    <s v="No Sales"/>
    <n v="399"/>
    <n v="148"/>
    <n v="126"/>
    <n v="0.3132832080200501"/>
  </r>
  <r>
    <d v="2026-09-23T00:00:00"/>
    <x v="8"/>
    <s v="Body &amp; Hair"/>
    <s v="Enabled"/>
    <s v="AG | Anti Dandruff Shampoo"/>
    <s v="Sponsored Products"/>
    <s v="anti dandruff shampoo"/>
    <x v="3"/>
    <x v="328"/>
    <s v="SKN-022"/>
    <x v="0"/>
    <n v="104"/>
    <n v="1"/>
    <n v="0.009615384615384616"/>
    <n v="9.18"/>
    <n v="9.18"/>
    <n v="0"/>
    <n v="0"/>
    <n v="0"/>
    <s v=""/>
    <n v="0"/>
    <n v="0"/>
    <n v="11"/>
    <s v="INR"/>
    <s v="India"/>
    <m/>
    <n v="4"/>
    <n v="-9.18"/>
    <s v="No Sales"/>
    <n v="429"/>
    <n v="159"/>
    <n v="139"/>
    <n v="0.3053613053613053"/>
  </r>
  <r>
    <d v="2026-09-23T00:00:00"/>
    <x v="8"/>
    <s v="Body &amp; Hair"/>
    <s v="Enabled"/>
    <s v="AG | Anti Dandruff Shampoo"/>
    <s v="Sponsored Products"/>
    <s v="anti dandruff shampoo"/>
    <x v="3"/>
    <x v="245"/>
    <s v="SKN-022"/>
    <x v="2"/>
    <n v="546"/>
    <n v="6"/>
    <n v="0.01098901098901099"/>
    <n v="7.170000000000001"/>
    <n v="43.02"/>
    <n v="0"/>
    <n v="0"/>
    <n v="0"/>
    <s v=""/>
    <n v="0"/>
    <n v="0"/>
    <n v="10.5"/>
    <s v="INR"/>
    <s v="India"/>
    <m/>
    <n v="4"/>
    <n v="-43.02"/>
    <s v="No Sales"/>
    <n v="429"/>
    <n v="159"/>
    <n v="139"/>
    <n v="0.3053613053613053"/>
  </r>
  <r>
    <d v="2026-09-13T00:00:00"/>
    <x v="8"/>
    <s v="Body &amp; Hair"/>
    <s v="Enabled"/>
    <s v="AG | Anti Dandruff Shampoo"/>
    <s v="Sponsored Products"/>
    <s v="anti dandruff shampoo"/>
    <x v="3"/>
    <x v="187"/>
    <s v="SKN-022"/>
    <x v="0"/>
    <n v="32"/>
    <n v="51"/>
    <n v="1.59375"/>
    <n v="9.5"/>
    <n v="484.5"/>
    <n v="0"/>
    <n v="0"/>
    <n v="0"/>
    <s v=""/>
    <n v="0"/>
    <n v="0"/>
    <n v="9.5"/>
    <s v="INR"/>
    <s v="India"/>
    <m/>
    <n v="2"/>
    <n v="-484.5"/>
    <s v="No Sales"/>
    <n v="429"/>
    <n v="159"/>
    <n v="139"/>
    <n v="0.3053613053613053"/>
  </r>
  <r>
    <d v="2026-09-23T00:00:00"/>
    <x v="8"/>
    <s v="Body &amp; Hair"/>
    <s v="Enabled"/>
    <s v="AG | Hair Serum"/>
    <s v="Sponsored Products"/>
    <s v="hair serum for frizzy hair"/>
    <x v="3"/>
    <x v="510"/>
    <s v="SKN-023"/>
    <x v="2"/>
    <n v="173"/>
    <n v="0"/>
    <n v="0"/>
    <s v=""/>
    <n v="0"/>
    <n v="0"/>
    <n v="0"/>
    <n v="0"/>
    <s v=""/>
    <s v=""/>
    <s v=""/>
    <n v="17"/>
    <s v="INR"/>
    <s v="India"/>
    <m/>
    <n v="4"/>
    <n v="0"/>
    <s v="No Spend"/>
    <n v="549"/>
    <n v="198"/>
    <n v="139"/>
    <n v="0.3861566484517304"/>
  </r>
  <r>
    <d v="2026-09-23T00:00:00"/>
    <x v="9"/>
    <s v="Body &amp; Hair"/>
    <s v="Enabled"/>
    <s v="AG | Body Lotion"/>
    <s v="Sponsored Products"/>
    <s v="body lotion"/>
    <x v="2"/>
    <x v="136"/>
    <s v="SKN-017"/>
    <x v="2"/>
    <n v="1774"/>
    <n v="14"/>
    <n v="0.007891770011273957"/>
    <n v="11.36"/>
    <n v="159.04"/>
    <n v="0"/>
    <n v="0"/>
    <n v="0"/>
    <s v=""/>
    <n v="0"/>
    <n v="0"/>
    <n v="15.5"/>
    <s v="INR"/>
    <s v="India"/>
    <m/>
    <n v="4"/>
    <n v="-159.04"/>
    <s v="No Sales"/>
    <n v="449"/>
    <n v="166"/>
    <n v="140"/>
    <n v="0.3184855233853007"/>
  </r>
  <r>
    <d v="2026-09-23T00:00:00"/>
    <x v="9"/>
    <s v="Body &amp; Hair"/>
    <s v="Enabled"/>
    <s v="AG | Body Lotion"/>
    <s v="Sponsored Products"/>
    <s v="body lotion for daily use"/>
    <x v="2"/>
    <x v="137"/>
    <s v="SKN-017"/>
    <x v="2"/>
    <n v="338"/>
    <n v="1"/>
    <n v="0.002958579881656805"/>
    <n v="9.77"/>
    <n v="9.77"/>
    <n v="0"/>
    <n v="0"/>
    <n v="0"/>
    <s v=""/>
    <n v="0"/>
    <n v="0"/>
    <n v="16.5"/>
    <s v="INR"/>
    <s v="India"/>
    <m/>
    <n v="4"/>
    <n v="-9.77"/>
    <s v="No Sales"/>
    <n v="449"/>
    <n v="166"/>
    <n v="140"/>
    <n v="0.3184855233853007"/>
  </r>
  <r>
    <d v="2026-09-23T00:00:00"/>
    <x v="9"/>
    <s v="Body &amp; Hair"/>
    <s v="Enabled"/>
    <s v="AG | Body Lotion"/>
    <s v="Sponsored Products"/>
    <s v="shea body lotion pack of 2"/>
    <x v="2"/>
    <x v="329"/>
    <s v="SKN-017"/>
    <x v="1"/>
    <n v="1146"/>
    <n v="2"/>
    <n v="0.001745200698080279"/>
    <n v="7.79"/>
    <n v="15.58"/>
    <n v="0"/>
    <n v="0"/>
    <n v="0"/>
    <s v=""/>
    <n v="0"/>
    <n v="0"/>
    <n v="12.5"/>
    <s v="INR"/>
    <s v="India"/>
    <m/>
    <n v="4"/>
    <n v="-15.58"/>
    <s v="No Sales"/>
    <n v="449"/>
    <n v="166"/>
    <n v="140"/>
    <n v="0.3184855233853007"/>
  </r>
  <r>
    <d v="2026-09-23T00:00:00"/>
    <x v="9"/>
    <s v="Body &amp; Hair"/>
    <s v="Enabled"/>
    <s v="AG | Body Wash"/>
    <s v="Sponsored Products"/>
    <s v="shower gel"/>
    <x v="2"/>
    <x v="64"/>
    <s v="SKN-018"/>
    <x v="0"/>
    <n v="1194"/>
    <n v="22"/>
    <n v="0.01842546063651591"/>
    <n v="13"/>
    <n v="286"/>
    <n v="1047"/>
    <n v="3"/>
    <n v="3"/>
    <n v="0.2731614135625597"/>
    <n v="3.660839160839161"/>
    <n v="0.1363636363636364"/>
    <n v="13"/>
    <s v="INR"/>
    <s v="India"/>
    <m/>
    <n v="4"/>
    <n v="-1"/>
    <s v="Losing"/>
    <n v="349"/>
    <n v="133"/>
    <n v="121"/>
    <n v="0.2722063037249284"/>
  </r>
  <r>
    <d v="2026-09-23T00:00:00"/>
    <x v="9"/>
    <s v="Body &amp; Hair"/>
    <s v="Enabled"/>
    <s v="AG | Body Wash"/>
    <s v="Sponsored Products"/>
    <s v="body wash"/>
    <x v="2"/>
    <x v="15"/>
    <s v="SKN-018"/>
    <x v="2"/>
    <n v="2716"/>
    <n v="16"/>
    <n v="0.005891016200294551"/>
    <n v="6.95"/>
    <n v="111.2"/>
    <n v="349"/>
    <n v="1"/>
    <n v="1"/>
    <n v="0.3186246418338109"/>
    <n v="3.138489208633093"/>
    <n v="0.0625"/>
    <n v="8.5"/>
    <s v="INR"/>
    <s v="India"/>
    <m/>
    <n v="4"/>
    <n v="-16.2"/>
    <s v="Losing"/>
    <n v="349"/>
    <n v="133"/>
    <n v="121"/>
    <n v="0.2722063037249284"/>
  </r>
  <r>
    <d v="2026-09-23T00:00:00"/>
    <x v="9"/>
    <s v="Body &amp; Hair"/>
    <s v="Enabled"/>
    <s v="AG | Foot Cream"/>
    <s v="Sponsored Products"/>
    <s v="heel repair cream"/>
    <x v="2"/>
    <x v="330"/>
    <s v="SKN-019"/>
    <x v="0"/>
    <n v="875"/>
    <n v="14"/>
    <n v="0.016"/>
    <n v="7.24"/>
    <n v="101.36"/>
    <n v="299"/>
    <n v="1"/>
    <n v="1"/>
    <n v="0.3389966555183946"/>
    <n v="2.949881610102604"/>
    <n v="0.07142857142857142"/>
    <n v="9"/>
    <s v="INR"/>
    <s v="India"/>
    <m/>
    <n v="4"/>
    <n v="-20.36"/>
    <s v="Losing"/>
    <n v="299"/>
    <n v="111"/>
    <n v="107"/>
    <n v="0.2709030100334448"/>
  </r>
  <r>
    <d v="2026-09-23T00:00:00"/>
    <x v="9"/>
    <s v="Body &amp; Hair"/>
    <s v="Enabled"/>
    <s v="AG | Hand Cream"/>
    <s v="Sponsored Products"/>
    <s v="hand cream for dry hands"/>
    <x v="2"/>
    <x v="192"/>
    <s v="SKN-020"/>
    <x v="1"/>
    <n v="1201"/>
    <n v="5"/>
    <n v="0.004163197335553705"/>
    <n v="3.71"/>
    <n v="18.55"/>
    <n v="0"/>
    <n v="0"/>
    <n v="0"/>
    <s v=""/>
    <n v="0"/>
    <n v="0"/>
    <n v="7"/>
    <s v="INR"/>
    <s v="India"/>
    <m/>
    <n v="4"/>
    <n v="-18.55"/>
    <s v="No Sales"/>
    <n v="249"/>
    <n v="95"/>
    <n v="92"/>
    <n v="0.248995983935743"/>
  </r>
  <r>
    <d v="2026-09-23T00:00:00"/>
    <x v="10"/>
    <s v="Face Care"/>
    <s v="Enabled"/>
    <s v="AG | Vitamin C Serum"/>
    <s v="Sponsored Products"/>
    <s v="asin=b0xanrgqoz"/>
    <x v="4"/>
    <x v="72"/>
    <s v="SKN-001"/>
    <x v="2"/>
    <n v="2564"/>
    <n v="13"/>
    <n v="0.005070202808112325"/>
    <n v="9.5"/>
    <n v="123.5"/>
    <n v="0"/>
    <n v="0"/>
    <n v="0"/>
    <s v=""/>
    <n v="0"/>
    <n v="0"/>
    <n v="12"/>
    <s v="INR"/>
    <s v="India"/>
    <m/>
    <n v="4"/>
    <n v="-123.5"/>
    <s v="No Sales"/>
    <n v="599"/>
    <n v="216"/>
    <n v="144"/>
    <n v="0.3989983305509182"/>
  </r>
  <r>
    <d v="2026-09-23T00:00:00"/>
    <x v="10"/>
    <s v="Face Care"/>
    <s v="Enabled"/>
    <s v="AG | Sunscreen Spf 50"/>
    <s v="Sponsored Products"/>
    <s v="asin=b0b74umgnh"/>
    <x v="4"/>
    <x v="280"/>
    <s v="SKN-006"/>
    <x v="1"/>
    <n v="369"/>
    <n v="3"/>
    <n v="0.008130081300813009"/>
    <n v="4.89"/>
    <n v="14.67"/>
    <n v="0"/>
    <n v="0"/>
    <n v="0"/>
    <s v=""/>
    <n v="0"/>
    <n v="0"/>
    <n v="8"/>
    <s v="INR"/>
    <s v="India"/>
    <m/>
    <n v="4"/>
    <n v="-14.67"/>
    <s v="No Sales"/>
    <n v="449"/>
    <n v="162"/>
    <n v="130"/>
    <n v="0.3496659242761693"/>
  </r>
  <r>
    <d v="2026-09-23T00:00:00"/>
    <x v="10"/>
    <s v="Face Care"/>
    <s v="Enabled"/>
    <s v="AG | Sunscreen Spf 50"/>
    <s v="Sponsored Products"/>
    <s v="asin=b0kz0mqav8"/>
    <x v="4"/>
    <x v="75"/>
    <s v="SKN-006"/>
    <x v="1"/>
    <n v="2273"/>
    <n v="7"/>
    <n v="0.003079630444346678"/>
    <n v="4.68"/>
    <n v="32.76"/>
    <n v="0"/>
    <n v="0"/>
    <n v="0"/>
    <s v=""/>
    <n v="0"/>
    <n v="0"/>
    <n v="7.5"/>
    <s v="INR"/>
    <s v="India"/>
    <m/>
    <n v="4"/>
    <n v="-32.76"/>
    <s v="No Sales"/>
    <n v="449"/>
    <n v="162"/>
    <n v="130"/>
    <n v="0.3496659242761693"/>
  </r>
  <r>
    <d v="2026-09-23T00:00:00"/>
    <x v="10"/>
    <s v="Face Care"/>
    <s v="Enabled"/>
    <s v="AG | Sunscreen Spf 50"/>
    <s v="Sponsored Products"/>
    <s v="asin=b0adk5zl0c"/>
    <x v="4"/>
    <x v="464"/>
    <s v="SKN-006"/>
    <x v="1"/>
    <n v="434"/>
    <n v="2"/>
    <n v="0.004608294930875576"/>
    <n v="6.36"/>
    <n v="12.72"/>
    <n v="0"/>
    <n v="0"/>
    <n v="0"/>
    <s v=""/>
    <n v="0"/>
    <n v="0"/>
    <n v="8.5"/>
    <s v="INR"/>
    <s v="India"/>
    <m/>
    <n v="4"/>
    <n v="-12.72"/>
    <s v="No Sales"/>
    <n v="449"/>
    <n v="162"/>
    <n v="130"/>
    <n v="0.3496659242761693"/>
  </r>
  <r>
    <d v="2026-09-23T00:00:00"/>
    <x v="10"/>
    <s v="Face Care"/>
    <s v="Enabled"/>
    <s v="AG | Sunscreen Spf 50"/>
    <s v="Sponsored Products"/>
    <s v="asin=b0g254ysji"/>
    <x v="4"/>
    <x v="308"/>
    <s v="SKN-006"/>
    <x v="1"/>
    <n v="1063"/>
    <n v="8"/>
    <n v="0.007525870178739417"/>
    <n v="10.15"/>
    <n v="81.2"/>
    <n v="0"/>
    <n v="0"/>
    <n v="0"/>
    <s v=""/>
    <n v="0"/>
    <n v="0"/>
    <n v="13"/>
    <s v="INR"/>
    <s v="India"/>
    <m/>
    <n v="4"/>
    <n v="-81.2"/>
    <s v="No Sales"/>
    <n v="449"/>
    <n v="162"/>
    <n v="130"/>
    <n v="0.3496659242761693"/>
  </r>
  <r>
    <d v="2026-09-23T00:00:00"/>
    <x v="10"/>
    <s v="Face Care"/>
    <s v="Enabled"/>
    <s v="AG | Sunscreen Spf 50"/>
    <s v="Sponsored Products"/>
    <s v="asin=b0wpuh9d9e"/>
    <x v="4"/>
    <x v="377"/>
    <s v="SKN-006"/>
    <x v="1"/>
    <n v="183"/>
    <n v="1"/>
    <n v="0.00546448087431694"/>
    <n v="5.73"/>
    <n v="5.73"/>
    <n v="0"/>
    <n v="0"/>
    <n v="0"/>
    <s v=""/>
    <n v="0"/>
    <n v="0"/>
    <n v="11"/>
    <s v="INR"/>
    <s v="India"/>
    <m/>
    <n v="4"/>
    <n v="-5.73"/>
    <s v="No Sales"/>
    <n v="449"/>
    <n v="162"/>
    <n v="130"/>
    <n v="0.3496659242761693"/>
  </r>
  <r>
    <d v="2026-09-23T00:00:00"/>
    <x v="10"/>
    <s v="Face Care"/>
    <s v="Enabled"/>
    <s v="AG | Face Wash"/>
    <s v="Sponsored Products"/>
    <s v="asin=b0kpjx3wru"/>
    <x v="4"/>
    <x v="80"/>
    <s v="SKN-008"/>
    <x v="1"/>
    <n v="1789"/>
    <n v="12"/>
    <n v="0.006707657909446618"/>
    <n v="4.149999999999999"/>
    <n v="49.8"/>
    <n v="0"/>
    <n v="0"/>
    <n v="0"/>
    <s v=""/>
    <n v="0"/>
    <n v="0"/>
    <n v="6.5"/>
    <s v="INR"/>
    <s v="India"/>
    <m/>
    <n v="4"/>
    <n v="-49.8"/>
    <s v="No Sales"/>
    <n v="299"/>
    <n v="114"/>
    <n v="107"/>
    <n v="0.2608695652173913"/>
  </r>
  <r>
    <d v="2026-09-23T00:00:00"/>
    <x v="10"/>
    <s v="Face Care"/>
    <s v="Enabled"/>
    <s v="AG | Face Wash"/>
    <s v="Sponsored Products"/>
    <s v="asin=b0g26g1i7r"/>
    <x v="4"/>
    <x v="77"/>
    <s v="SKN-008"/>
    <x v="2"/>
    <n v="1403"/>
    <n v="4"/>
    <n v="0.002851033499643621"/>
    <n v="4.29"/>
    <n v="17.16"/>
    <n v="0"/>
    <n v="0"/>
    <n v="0"/>
    <s v=""/>
    <n v="0"/>
    <n v="0"/>
    <n v="5.5"/>
    <s v="INR"/>
    <s v="India"/>
    <m/>
    <n v="4"/>
    <n v="-17.16"/>
    <s v="No Sales"/>
    <n v="299"/>
    <n v="114"/>
    <n v="107"/>
    <n v="0.2608695652173913"/>
  </r>
  <r>
    <d v="2026-09-23T00:00:00"/>
    <x v="11"/>
    <s v="Face Care"/>
    <s v="Enabled"/>
    <s v="AG | Lip Balm"/>
    <s v="Sponsored Products"/>
    <s v="tinted lip balm"/>
    <x v="2"/>
    <x v="147"/>
    <s v="SKN-015"/>
    <x v="0"/>
    <n v="384"/>
    <n v="6"/>
    <n v="0.015625"/>
    <n v="5.359999999999999"/>
    <n v="32.16"/>
    <n v="0"/>
    <n v="0"/>
    <n v="0"/>
    <s v=""/>
    <n v="0"/>
    <n v="0"/>
    <n v="6"/>
    <s v="INR"/>
    <s v="India"/>
    <m/>
    <n v="4"/>
    <n v="-32.16"/>
    <s v="No Sales"/>
    <n v="199"/>
    <n v="76"/>
    <n v="88"/>
    <n v="0.1758793969849246"/>
  </r>
  <r>
    <d v="2026-09-23T00:00:00"/>
    <x v="11"/>
    <s v="Face Care"/>
    <s v="Enabled"/>
    <s v="AG | Lip Balm"/>
    <s v="Sponsored Products"/>
    <s v="lip balm with shea butter"/>
    <x v="2"/>
    <x v="145"/>
    <s v="SKN-015"/>
    <x v="0"/>
    <n v="597"/>
    <n v="14"/>
    <n v="0.02345058626465662"/>
    <n v="5"/>
    <n v="70"/>
    <n v="398"/>
    <n v="2"/>
    <n v="2"/>
    <n v="0.1758793969849246"/>
    <n v="5.685714285714286"/>
    <n v="0.1428571428571428"/>
    <n v="5"/>
    <s v="INR"/>
    <s v="India"/>
    <m/>
    <n v="4"/>
    <n v="0"/>
    <s v="Profitable"/>
    <n v="199"/>
    <n v="76"/>
    <n v="88"/>
    <n v="0.1758793969849246"/>
  </r>
  <r>
    <d v="2026-09-23T00:00:00"/>
    <x v="11"/>
    <s v="Face Care"/>
    <s v="Enabled"/>
    <s v="AG | Lip Sleeping Mask"/>
    <s v="Sponsored Products"/>
    <s v="lip mask overnight long lasting"/>
    <x v="2"/>
    <x v="335"/>
    <s v="SKN-016"/>
    <x v="0"/>
    <n v="163"/>
    <n v="2"/>
    <n v="0.01226993865030675"/>
    <n v="8"/>
    <n v="16"/>
    <n v="0"/>
    <n v="0"/>
    <n v="0"/>
    <s v=""/>
    <n v="0"/>
    <n v="0"/>
    <n v="8"/>
    <s v="INR"/>
    <s v="India"/>
    <m/>
    <n v="4"/>
    <n v="-16"/>
    <s v="No Sales"/>
    <n v="299"/>
    <n v="114"/>
    <n v="97"/>
    <n v="0.294314381270903"/>
  </r>
  <r>
    <d v="2026-09-23T00:00:00"/>
    <x v="11"/>
    <s v="Face Care"/>
    <s v="Enabled"/>
    <s v="AG | Lip Sleeping Mask"/>
    <s v="Sponsored Products"/>
    <s v="lip mask"/>
    <x v="2"/>
    <x v="196"/>
    <s v="SKN-016"/>
    <x v="0"/>
    <n v="517"/>
    <n v="6"/>
    <n v="0.01160541586073501"/>
    <n v="9"/>
    <n v="54"/>
    <n v="299"/>
    <n v="1"/>
    <n v="1"/>
    <n v="0.1806020066889632"/>
    <n v="5.537037037037037"/>
    <n v="0.1666666666666667"/>
    <n v="9"/>
    <s v="INR"/>
    <s v="India"/>
    <m/>
    <n v="4"/>
    <n v="34"/>
    <s v="Profitable"/>
    <n v="299"/>
    <n v="114"/>
    <n v="97"/>
    <n v="0.294314381270903"/>
  </r>
  <r>
    <d v="2026-09-23T00:00:00"/>
    <x v="7"/>
    <s v="Brand"/>
    <s v="Enabled"/>
    <s v="AG | Vitamin C Serum"/>
    <s v="Sponsored Products"/>
    <s v="auralis vit c face serum"/>
    <x v="2"/>
    <x v="96"/>
    <s v="SKN-001"/>
    <x v="2"/>
    <n v="337"/>
    <n v="9"/>
    <n v="0.02670623145400593"/>
    <n v="5.46"/>
    <n v="49.14"/>
    <n v="0"/>
    <n v="0"/>
    <n v="0"/>
    <s v=""/>
    <n v="0"/>
    <n v="0"/>
    <n v="6.5"/>
    <s v="INR"/>
    <s v="India"/>
    <m/>
    <n v="4"/>
    <n v="-49.14"/>
    <s v="No Sales"/>
    <n v="599"/>
    <n v="216"/>
    <n v="144"/>
    <n v="0.3989983305509182"/>
  </r>
  <r>
    <d v="2026-09-23T00:00:00"/>
    <x v="7"/>
    <s v="Brand"/>
    <s v="Enabled"/>
    <s v="AG | Vitamin C Serum"/>
    <s v="Sponsored Products"/>
    <s v="auralis face serum vitamin c"/>
    <x v="2"/>
    <x v="47"/>
    <s v="SKN-001"/>
    <x v="0"/>
    <n v="322"/>
    <n v="19"/>
    <n v="0.05900621118012422"/>
    <n v="8"/>
    <n v="152"/>
    <n v="599"/>
    <n v="1"/>
    <n v="1"/>
    <n v="0.2537562604340567"/>
    <n v="3.940789473684211"/>
    <n v="0.05263157894736842"/>
    <n v="8"/>
    <s v="INR"/>
    <s v="India"/>
    <m/>
    <n v="4"/>
    <n v="87"/>
    <s v="Profitable"/>
    <n v="599"/>
    <n v="216"/>
    <n v="144"/>
    <n v="0.3989983305509182"/>
  </r>
  <r>
    <d v="2026-09-23T00:00:00"/>
    <x v="7"/>
    <s v="Brand"/>
    <s v="Enabled"/>
    <s v="AG | Vitamin C Serum"/>
    <s v="Sponsored Products"/>
    <s v="auralis naturals"/>
    <x v="2"/>
    <x v="100"/>
    <s v="SKN-001"/>
    <x v="1"/>
    <n v="95"/>
    <n v="1"/>
    <n v="0.01052631578947368"/>
    <n v="6.72"/>
    <n v="6.72"/>
    <n v="0"/>
    <n v="0"/>
    <n v="0"/>
    <s v=""/>
    <n v="0"/>
    <n v="0"/>
    <n v="8.5"/>
    <s v="INR"/>
    <s v="India"/>
    <m/>
    <n v="4"/>
    <n v="-6.72"/>
    <s v="No Sales"/>
    <n v="599"/>
    <n v="216"/>
    <n v="144"/>
    <n v="0.3989983305509182"/>
  </r>
  <r>
    <d v="2026-09-23T00:00:00"/>
    <x v="7"/>
    <s v="Brand"/>
    <s v="Enabled"/>
    <s v="AG | Vitamin C Serum"/>
    <s v="Sponsored Products"/>
    <s v="auralis naturals vitamin c serum"/>
    <x v="2"/>
    <x v="201"/>
    <s v="SKN-001"/>
    <x v="2"/>
    <n v="685"/>
    <n v="18"/>
    <n v="0.02627737226277372"/>
    <n v="6.22"/>
    <n v="111.96"/>
    <n v="2396"/>
    <n v="4"/>
    <n v="4"/>
    <n v="0.0467278797996661"/>
    <n v="21.40050017863523"/>
    <n v="0.2222222222222222"/>
    <n v="8"/>
    <s v="INR"/>
    <s v="India"/>
    <m/>
    <n v="4"/>
    <n v="844.04"/>
    <s v="Profitable"/>
    <n v="599"/>
    <n v="216"/>
    <n v="144"/>
    <n v="0.3989983305509182"/>
  </r>
  <r>
    <d v="2026-09-23T00:00:00"/>
    <x v="7"/>
    <s v="Brand"/>
    <s v="Enabled"/>
    <s v="AG | Vitamin C Serum"/>
    <s v="Sponsored Products"/>
    <s v="auralis face serum"/>
    <x v="2"/>
    <x v="95"/>
    <s v="SKN-001"/>
    <x v="2"/>
    <n v="246"/>
    <n v="6"/>
    <n v="0.02439024390243903"/>
    <n v="4.77"/>
    <n v="28.62"/>
    <n v="599"/>
    <n v="1"/>
    <n v="1"/>
    <n v="0.047779632721202"/>
    <n v="20.92941998602376"/>
    <n v="0.1666666666666667"/>
    <n v="7.5"/>
    <s v="INR"/>
    <s v="India"/>
    <m/>
    <n v="4"/>
    <n v="210.38"/>
    <s v="Profitable"/>
    <n v="599"/>
    <n v="216"/>
    <n v="144"/>
    <n v="0.3989983305509182"/>
  </r>
  <r>
    <d v="2026-09-23T00:00:00"/>
    <x v="7"/>
    <s v="Brand"/>
    <s v="Enabled"/>
    <s v="AG | Sunscreen Spf 50"/>
    <s v="Sponsored Products"/>
    <s v="auralis sunscreen"/>
    <x v="2"/>
    <x v="98"/>
    <s v="SKN-006"/>
    <x v="0"/>
    <n v="244"/>
    <n v="12"/>
    <n v="0.04918032786885246"/>
    <n v="4.399999999999999"/>
    <n v="52.8"/>
    <n v="0"/>
    <n v="0"/>
    <n v="0"/>
    <s v=""/>
    <n v="0"/>
    <n v="0"/>
    <n v="5"/>
    <s v="INR"/>
    <s v="India"/>
    <m/>
    <n v="4"/>
    <n v="-52.8"/>
    <s v="No Sales"/>
    <n v="449"/>
    <n v="162"/>
    <n v="130"/>
    <n v="0.3496659242761693"/>
  </r>
  <r>
    <d v="2026-09-23T00:00:00"/>
    <x v="7"/>
    <s v="Brand"/>
    <s v="Enabled"/>
    <s v="AG | Sunscreen Spf 50"/>
    <s v="Sponsored Products"/>
    <s v="auralis naturals sunscreen spf 50"/>
    <x v="2"/>
    <x v="153"/>
    <s v="SKN-006"/>
    <x v="0"/>
    <n v="251"/>
    <n v="4"/>
    <n v="0.01593625498007968"/>
    <n v="6"/>
    <n v="24"/>
    <n v="0"/>
    <n v="0"/>
    <n v="0"/>
    <s v=""/>
    <n v="0"/>
    <n v="0"/>
    <n v="6"/>
    <s v="INR"/>
    <s v="India"/>
    <m/>
    <n v="4"/>
    <n v="-24"/>
    <s v="No Sales"/>
    <n v="449"/>
    <n v="162"/>
    <n v="130"/>
    <n v="0.3496659242761693"/>
  </r>
  <r>
    <d v="2026-09-23T00:00:00"/>
    <x v="7"/>
    <s v="Brand"/>
    <s v="Enabled"/>
    <s v="AG | Kumkumadi Oil"/>
    <s v="Sponsored Products"/>
    <s v="auralis naturals kumkumadi oil"/>
    <x v="2"/>
    <x v="339"/>
    <s v="SKN-024"/>
    <x v="2"/>
    <n v="769"/>
    <n v="10"/>
    <n v="0.0130039011703511"/>
    <n v="10.63"/>
    <n v="106.3"/>
    <n v="0"/>
    <n v="0"/>
    <n v="0"/>
    <s v=""/>
    <n v="0"/>
    <n v="0"/>
    <n v="15.5"/>
    <s v="INR"/>
    <s v="India"/>
    <m/>
    <n v="4"/>
    <s v=""/>
    <s v="Cost missing"/>
    <s v=""/>
    <s v=""/>
    <s v=""/>
    <s v=""/>
  </r>
  <r>
    <d v="2026-09-24T00:00:00"/>
    <x v="0"/>
    <s v="Face Care"/>
    <s v="Enabled"/>
    <s v="AG | Vitamin C Serum"/>
    <s v="Sponsored Products"/>
    <s v="loose-match"/>
    <x v="0"/>
    <x v="311"/>
    <s v="SKN-001"/>
    <x v="1"/>
    <n v="226"/>
    <n v="5"/>
    <n v="0.02212389380530973"/>
    <n v="10.48"/>
    <n v="52.4"/>
    <n v="0"/>
    <n v="0"/>
    <n v="0"/>
    <s v=""/>
    <n v="0"/>
    <n v="0"/>
    <n v="16"/>
    <s v="INR"/>
    <s v="India"/>
    <m/>
    <n v="4"/>
    <n v="-52.4"/>
    <s v="No Sales"/>
    <n v="599"/>
    <n v="216"/>
    <n v="144"/>
    <n v="0.3989983305509182"/>
  </r>
  <r>
    <d v="2026-09-24T00:00:00"/>
    <x v="0"/>
    <s v="Face Care"/>
    <s v="Enabled"/>
    <s v="AG | Vitamin C Serum"/>
    <s v="Sponsored Products"/>
    <s v="close-match"/>
    <x v="0"/>
    <x v="24"/>
    <s v="SKN-001"/>
    <x v="2"/>
    <n v="1135"/>
    <n v="9"/>
    <n v="0.007929515418502203"/>
    <n v="10.15"/>
    <n v="91.34999999999999"/>
    <n v="0"/>
    <n v="0"/>
    <n v="0"/>
    <s v=""/>
    <n v="0"/>
    <n v="0"/>
    <n v="12"/>
    <s v="INR"/>
    <s v="India"/>
    <s v="see seller email"/>
    <n v="4"/>
    <n v="-91.34999999999999"/>
    <s v="No Sales"/>
    <n v="599"/>
    <n v="216"/>
    <n v="144"/>
    <n v="0.3989983305509182"/>
  </r>
  <r>
    <d v="2026-09-24T00:00:00"/>
    <x v="0"/>
    <s v="Face Care"/>
    <s v="Enabled"/>
    <s v="AG | Vitamin C Serum"/>
    <s v="Sponsored Products"/>
    <s v="loose-match"/>
    <x v="0"/>
    <x v="267"/>
    <s v="SKN-001"/>
    <x v="2"/>
    <n v="3412"/>
    <n v="24"/>
    <n v="0.007033997655334115"/>
    <n v="8.549999999999999"/>
    <n v="205.2"/>
    <n v="0"/>
    <n v="0"/>
    <n v="0"/>
    <s v=""/>
    <n v="0"/>
    <n v="0"/>
    <n v="13.5"/>
    <s v="INR"/>
    <s v="India"/>
    <m/>
    <n v="4"/>
    <n v="-205.2"/>
    <s v="No Sales"/>
    <n v="599"/>
    <n v="216"/>
    <n v="144"/>
    <n v="0.3989983305509182"/>
  </r>
  <r>
    <d v="2026-09-24T00:00:00"/>
    <x v="0"/>
    <s v="Face Care"/>
    <s v="Enabled"/>
    <s v="AG | Vitamin C Serum"/>
    <s v="Sponsored Products"/>
    <s v="substitutes"/>
    <x v="0"/>
    <x v="223"/>
    <s v="SKN-001"/>
    <x v="0"/>
    <n v="566"/>
    <n v="7"/>
    <n v="0.01236749116607774"/>
    <n v="12.46"/>
    <n v="87.22"/>
    <n v="0"/>
    <n v="0"/>
    <n v="0"/>
    <s v=""/>
    <n v="0"/>
    <n v="0"/>
    <n v="14.5"/>
    <s v="INR"/>
    <s v="India"/>
    <m/>
    <n v="4"/>
    <n v="-87.22"/>
    <s v="No Sales"/>
    <n v="599"/>
    <n v="216"/>
    <n v="144"/>
    <n v="0.3989983305509182"/>
  </r>
  <r>
    <d v="2026-09-24T00:00:00"/>
    <x v="0"/>
    <s v="Face Care"/>
    <s v="Enabled"/>
    <s v="AG | Vitamin C Serum"/>
    <s v="Sponsored Products"/>
    <s v="close-match"/>
    <x v="0"/>
    <x v="222"/>
    <s v="SKN-001"/>
    <x v="0"/>
    <n v="212"/>
    <n v="5"/>
    <n v="0.02358490566037736"/>
    <n v="18"/>
    <n v="90"/>
    <n v="0"/>
    <n v="0"/>
    <n v="0"/>
    <s v=""/>
    <n v="0"/>
    <n v="0"/>
    <n v="18"/>
    <s v="INR"/>
    <s v="India"/>
    <m/>
    <n v="4"/>
    <n v="-90"/>
    <s v="No Sales"/>
    <n v="599"/>
    <n v="216"/>
    <n v="144"/>
    <n v="0.3989983305509182"/>
  </r>
  <r>
    <d v="2026-09-24T00:00:00"/>
    <x v="0"/>
    <s v="Face Care"/>
    <s v="Enabled"/>
    <s v="AG | Niacinamide Serum"/>
    <s v="Sponsored Products"/>
    <s v="substitutes"/>
    <x v="0"/>
    <x v="156"/>
    <s v="SKN-002"/>
    <x v="2"/>
    <n v="1049"/>
    <n v="5"/>
    <n v="0.004766444232602479"/>
    <n v="7.5"/>
    <n v="37.5"/>
    <n v="0"/>
    <n v="0"/>
    <n v="0"/>
    <s v=""/>
    <n v="0"/>
    <n v="0"/>
    <n v="13"/>
    <s v="INR"/>
    <s v="India"/>
    <m/>
    <n v="4"/>
    <n v="-37.5"/>
    <s v="No Sales"/>
    <n v="549"/>
    <n v="192"/>
    <n v="139"/>
    <n v="0.3970856102003643"/>
  </r>
  <r>
    <d v="2026-09-24T00:00:00"/>
    <x v="0"/>
    <s v="Face Care"/>
    <s v="Enabled"/>
    <s v="AG | Gel Moisturizer"/>
    <s v="Sponsored Products"/>
    <s v="loose-match"/>
    <x v="0"/>
    <x v="118"/>
    <s v="SKN-005"/>
    <x v="1"/>
    <n v="338"/>
    <n v="0"/>
    <n v="0"/>
    <s v=""/>
    <n v="0"/>
    <n v="0"/>
    <n v="0"/>
    <n v="0"/>
    <s v=""/>
    <s v=""/>
    <s v=""/>
    <n v="11"/>
    <s v="INR"/>
    <s v="India"/>
    <m/>
    <n v="4"/>
    <n v="0"/>
    <s v="No Spend"/>
    <n v="399"/>
    <n v="148"/>
    <n v="126"/>
    <n v="0.3132832080200501"/>
  </r>
  <r>
    <d v="2026-09-24T00:00:00"/>
    <x v="0"/>
    <s v="Face Care"/>
    <s v="Enabled"/>
    <s v="AG | Gel Moisturizer"/>
    <s v="Sponsored Products"/>
    <s v="complements"/>
    <x v="0"/>
    <x v="41"/>
    <s v="SKN-005"/>
    <x v="0"/>
    <n v="664"/>
    <n v="5"/>
    <n v="0.007530120481927711"/>
    <n v="7.959999999999999"/>
    <n v="39.8"/>
    <n v="0"/>
    <n v="0"/>
    <n v="0"/>
    <s v=""/>
    <n v="0"/>
    <n v="0"/>
    <n v="9.5"/>
    <s v="INR"/>
    <s v="India"/>
    <m/>
    <n v="4"/>
    <n v="-39.8"/>
    <s v="No Sales"/>
    <n v="399"/>
    <n v="148"/>
    <n v="126"/>
    <n v="0.3132832080200501"/>
  </r>
  <r>
    <d v="2026-09-24T00:00:00"/>
    <x v="0"/>
    <s v="Face Care"/>
    <s v="Enabled"/>
    <s v="AG | Gel Moisturizer"/>
    <s v="Sponsored Products"/>
    <s v="loose-match"/>
    <x v="0"/>
    <x v="94"/>
    <s v="SKN-005"/>
    <x v="0"/>
    <n v="299"/>
    <n v="2"/>
    <n v="0.006688963210702341"/>
    <n v="8.5"/>
    <n v="17"/>
    <n v="0"/>
    <n v="0"/>
    <n v="0"/>
    <s v=""/>
    <n v="0"/>
    <n v="0"/>
    <n v="8.5"/>
    <s v="INR"/>
    <s v="India"/>
    <m/>
    <n v="4"/>
    <n v="-17"/>
    <s v="No Sales"/>
    <n v="399"/>
    <n v="148"/>
    <n v="126"/>
    <n v="0.3132832080200501"/>
  </r>
  <r>
    <d v="2026-09-24T00:00:00"/>
    <x v="0"/>
    <s v="Face Care"/>
    <s v="Enabled"/>
    <s v="AG | Sunscreen Spf 50"/>
    <s v="Sponsored Products"/>
    <s v="close-match"/>
    <x v="0"/>
    <x v="39"/>
    <s v="SKN-006"/>
    <x v="0"/>
    <n v="404"/>
    <n v="12"/>
    <n v="0.0297029702970297"/>
    <n v="11.75"/>
    <n v="141"/>
    <n v="0"/>
    <n v="0"/>
    <n v="0"/>
    <s v=""/>
    <n v="0"/>
    <n v="0"/>
    <n v="12"/>
    <s v="INR"/>
    <s v="India"/>
    <m/>
    <n v="4"/>
    <n v="-141"/>
    <s v="No Sales"/>
    <n v="449"/>
    <n v="162"/>
    <n v="130"/>
    <n v="0.3496659242761693"/>
  </r>
  <r>
    <d v="2026-09-24T00:00:00"/>
    <x v="0"/>
    <s v="Face Care"/>
    <s v="Enabled"/>
    <s v="AG | Sunscreen Spf 50"/>
    <s v="Sponsored Products"/>
    <s v="substitutes"/>
    <x v="0"/>
    <x v="159"/>
    <s v="SKN-006"/>
    <x v="0"/>
    <n v="475"/>
    <n v="4"/>
    <n v="0.008421052631578947"/>
    <n v="7.9"/>
    <n v="31.6"/>
    <n v="898"/>
    <n v="2"/>
    <n v="2"/>
    <n v="0.03518930957683742"/>
    <n v="28.41772151898734"/>
    <n v="0.5"/>
    <n v="9"/>
    <s v="INR"/>
    <s v="India"/>
    <m/>
    <n v="4"/>
    <n v="282.4"/>
    <s v="Profitable"/>
    <n v="449"/>
    <n v="162"/>
    <n v="130"/>
    <n v="0.3496659242761693"/>
  </r>
  <r>
    <d v="2026-09-24T00:00:00"/>
    <x v="0"/>
    <s v="Face Care"/>
    <s v="Enabled"/>
    <s v="AG | Face Wash"/>
    <s v="Sponsored Products"/>
    <s v="close-match"/>
    <x v="0"/>
    <x v="44"/>
    <s v="SKN-008"/>
    <x v="1"/>
    <n v="110"/>
    <n v="1"/>
    <n v="0.00909090909090909"/>
    <n v="6.12"/>
    <n v="6.12"/>
    <n v="0"/>
    <n v="0"/>
    <n v="0"/>
    <s v=""/>
    <n v="0"/>
    <n v="0"/>
    <n v="8"/>
    <s v="INR"/>
    <s v="India"/>
    <m/>
    <n v="4"/>
    <n v="-6.12"/>
    <s v="No Sales"/>
    <n v="299"/>
    <n v="114"/>
    <n v="107"/>
    <n v="0.2608695652173913"/>
  </r>
  <r>
    <d v="2026-09-24T00:00:00"/>
    <x v="0"/>
    <s v="Face Care"/>
    <s v="Enabled"/>
    <s v="AG | Face Wash"/>
    <s v="Sponsored Products"/>
    <s v="close-match"/>
    <x v="0"/>
    <x v="343"/>
    <s v="SKN-008"/>
    <x v="2"/>
    <n v="148"/>
    <n v="2"/>
    <n v="0.01351351351351351"/>
    <n v="7.12"/>
    <n v="14.24"/>
    <n v="0"/>
    <n v="0"/>
    <n v="0"/>
    <s v=""/>
    <n v="0"/>
    <n v="0"/>
    <n v="9"/>
    <s v="INR"/>
    <s v="India"/>
    <m/>
    <n v="4"/>
    <n v="-14.24"/>
    <s v="No Sales"/>
    <n v="299"/>
    <n v="114"/>
    <n v="107"/>
    <n v="0.2608695652173913"/>
  </r>
  <r>
    <d v="2026-09-24T00:00:00"/>
    <x v="0"/>
    <s v="Face Care"/>
    <s v="Enabled"/>
    <s v="AG | Face Wash"/>
    <s v="Sponsored Products"/>
    <s v="loose-match"/>
    <x v="0"/>
    <x v="235"/>
    <s v="SKN-008"/>
    <x v="2"/>
    <n v="1205"/>
    <n v="8"/>
    <n v="0.006639004149377593"/>
    <n v="5.23"/>
    <n v="41.84"/>
    <n v="0"/>
    <n v="0"/>
    <n v="0"/>
    <s v=""/>
    <n v="0"/>
    <n v="0"/>
    <n v="7"/>
    <s v="INR"/>
    <s v="India"/>
    <m/>
    <n v="4"/>
    <n v="-41.84"/>
    <s v="No Sales"/>
    <n v="299"/>
    <n v="114"/>
    <n v="107"/>
    <n v="0.2608695652173913"/>
  </r>
  <r>
    <d v="2026-09-24T00:00:00"/>
    <x v="0"/>
    <s v="Face Care"/>
    <s v="Enabled"/>
    <s v="AG | Face Wash"/>
    <s v="Sponsored Products"/>
    <s v="close-match"/>
    <x v="0"/>
    <x v="272"/>
    <s v="SKN-008"/>
    <x v="0"/>
    <n v="895"/>
    <n v="14"/>
    <n v="0.01564245810055866"/>
    <n v="5.05"/>
    <n v="70.7"/>
    <n v="0"/>
    <n v="0"/>
    <n v="0"/>
    <s v=""/>
    <n v="0"/>
    <n v="0"/>
    <n v="6"/>
    <s v="INR"/>
    <s v="India"/>
    <m/>
    <n v="4"/>
    <n v="-70.7"/>
    <s v="No Sales"/>
    <n v="299"/>
    <n v="114"/>
    <n v="107"/>
    <n v="0.2608695652173913"/>
  </r>
  <r>
    <d v="2026-09-24T00:00:00"/>
    <x v="0"/>
    <s v="Face Care"/>
    <s v="Enabled"/>
    <s v="AG | Face Wash"/>
    <s v="Sponsored Products"/>
    <s v="substitutes"/>
    <x v="0"/>
    <x v="344"/>
    <s v="SKN-008"/>
    <x v="0"/>
    <n v="192"/>
    <n v="3"/>
    <n v="0.015625"/>
    <n v="5.5"/>
    <n v="16.5"/>
    <n v="0"/>
    <n v="0"/>
    <n v="0"/>
    <s v=""/>
    <n v="0"/>
    <n v="0"/>
    <n v="5.5"/>
    <s v="INR"/>
    <s v="India"/>
    <m/>
    <n v="4"/>
    <n v="-16.5"/>
    <s v="No Sales"/>
    <n v="299"/>
    <n v="114"/>
    <n v="107"/>
    <n v="0.2608695652173913"/>
  </r>
  <r>
    <d v="2026-09-24T00:00:00"/>
    <x v="0"/>
    <s v="Face Care"/>
    <s v="Enabled"/>
    <s v="AG | Rose Water Toner"/>
    <s v="Sponsored Products"/>
    <s v="loose-match"/>
    <x v="0"/>
    <x v="212"/>
    <s v="SKN-010"/>
    <x v="2"/>
    <n v="1460"/>
    <n v="6"/>
    <n v="0.00410958904109589"/>
    <n v="4.67"/>
    <n v="28.02"/>
    <n v="0"/>
    <n v="0"/>
    <n v="0"/>
    <s v=""/>
    <n v="0"/>
    <n v="0"/>
    <n v="6.5"/>
    <s v="INR"/>
    <s v="India"/>
    <m/>
    <n v="4"/>
    <n v="-28.02"/>
    <s v="No Sales"/>
    <n v="249"/>
    <n v="100"/>
    <n v="102"/>
    <n v="0.1887550200803213"/>
  </r>
  <r>
    <d v="2026-09-24T00:00:00"/>
    <x v="0"/>
    <s v="Face Care"/>
    <s v="Enabled"/>
    <s v="AG | Rose Water Toner"/>
    <s v="Sponsored Products"/>
    <s v="close-match"/>
    <x v="0"/>
    <x v="51"/>
    <s v="SKN-010"/>
    <x v="2"/>
    <n v="873"/>
    <n v="6"/>
    <n v="0.006872852233676976"/>
    <n v="3.52"/>
    <n v="21.12"/>
    <n v="249"/>
    <n v="1"/>
    <n v="1"/>
    <n v="0.08481927710843373"/>
    <n v="11.78977272727273"/>
    <n v="0.1666666666666667"/>
    <n v="6.5"/>
    <s v="INR"/>
    <s v="India"/>
    <m/>
    <n v="4"/>
    <n v="25.88"/>
    <s v="Profitable"/>
    <n v="249"/>
    <n v="100"/>
    <n v="102"/>
    <n v="0.1887550200803213"/>
  </r>
  <r>
    <d v="2026-09-24T00:00:00"/>
    <x v="0"/>
    <s v="Face Care"/>
    <s v="Enabled"/>
    <s v="AG | Rose Water Toner"/>
    <s v="Sponsored Products"/>
    <s v="close-match"/>
    <x v="0"/>
    <x v="213"/>
    <s v="SKN-010"/>
    <x v="1"/>
    <n v="288"/>
    <n v="3"/>
    <n v="0.01041666666666667"/>
    <n v="4.12"/>
    <n v="12.36"/>
    <n v="0"/>
    <n v="0"/>
    <n v="0"/>
    <s v=""/>
    <n v="0"/>
    <n v="0"/>
    <n v="6.5"/>
    <s v="INR"/>
    <s v="India"/>
    <m/>
    <n v="4"/>
    <n v="-12.36"/>
    <s v="No Sales"/>
    <n v="249"/>
    <n v="100"/>
    <n v="102"/>
    <n v="0.1887550200803213"/>
  </r>
  <r>
    <d v="2026-09-24T00:00:00"/>
    <x v="0"/>
    <s v="Face Care"/>
    <s v="Enabled"/>
    <s v="AG | Rose Water Toner"/>
    <s v="Sponsored Products"/>
    <s v="close-match"/>
    <x v="0"/>
    <x v="406"/>
    <s v="SKN-010"/>
    <x v="2"/>
    <n v="670"/>
    <n v="5"/>
    <n v="0.007462686567164179"/>
    <n v="3.7"/>
    <n v="18.5"/>
    <n v="0"/>
    <n v="0"/>
    <n v="0"/>
    <s v=""/>
    <n v="0"/>
    <n v="0"/>
    <n v="6.5"/>
    <s v="INR"/>
    <s v="India"/>
    <m/>
    <n v="4"/>
    <n v="-18.5"/>
    <s v="No Sales"/>
    <n v="249"/>
    <n v="100"/>
    <n v="102"/>
    <n v="0.1887550200803213"/>
  </r>
  <r>
    <d v="2026-09-24T00:00:00"/>
    <x v="0"/>
    <s v="Face Care"/>
    <s v="Enabled"/>
    <s v="AG | Rose Water Toner"/>
    <s v="Sponsored Products"/>
    <s v="loose-match"/>
    <x v="0"/>
    <x v="94"/>
    <s v="SKN-010"/>
    <x v="2"/>
    <n v="395"/>
    <n v="0"/>
    <n v="0"/>
    <s v=""/>
    <n v="0"/>
    <n v="0"/>
    <n v="0"/>
    <n v="0"/>
    <s v=""/>
    <s v=""/>
    <s v=""/>
    <n v="7.5"/>
    <s v="INR"/>
    <s v="India"/>
    <m/>
    <n v="4"/>
    <n v="0"/>
    <s v="No Spend"/>
    <n v="249"/>
    <n v="100"/>
    <n v="102"/>
    <n v="0.1887550200803213"/>
  </r>
  <r>
    <d v="2026-09-24T00:00:00"/>
    <x v="1"/>
    <s v="Body &amp; Hair"/>
    <s v="Enabled"/>
    <s v="AG | Body Lotion"/>
    <s v="Sponsored Products"/>
    <s v="loose-match"/>
    <x v="0"/>
    <x v="136"/>
    <s v="SKN-017"/>
    <x v="1"/>
    <n v="556"/>
    <n v="7"/>
    <n v="0.01258992805755396"/>
    <n v="11.07"/>
    <n v="77.48999999999999"/>
    <n v="0"/>
    <n v="0"/>
    <n v="0"/>
    <s v=""/>
    <n v="0"/>
    <n v="0"/>
    <n v="14"/>
    <s v="INR"/>
    <s v="India"/>
    <m/>
    <n v="4"/>
    <n v="-77.48999999999999"/>
    <s v="No Sales"/>
    <n v="449"/>
    <n v="166"/>
    <n v="140"/>
    <n v="0.3184855233853007"/>
  </r>
  <r>
    <d v="2026-09-24T00:00:00"/>
    <x v="1"/>
    <s v="Body &amp; Hair"/>
    <s v="Enabled"/>
    <s v="AG | Body Lotion"/>
    <s v="Sponsored Products"/>
    <s v="loose-match"/>
    <x v="0"/>
    <x v="138"/>
    <s v="SKN-017"/>
    <x v="1"/>
    <n v="491"/>
    <n v="2"/>
    <n v="0.004073319755600814"/>
    <n v="4.86"/>
    <n v="9.720000000000001"/>
    <n v="0"/>
    <n v="0"/>
    <n v="0"/>
    <s v=""/>
    <n v="0"/>
    <n v="0"/>
    <n v="9"/>
    <s v="INR"/>
    <s v="India"/>
    <m/>
    <n v="4"/>
    <n v="-9.720000000000001"/>
    <s v="No Sales"/>
    <n v="449"/>
    <n v="166"/>
    <n v="140"/>
    <n v="0.3184855233853007"/>
  </r>
  <r>
    <d v="2026-09-24T00:00:00"/>
    <x v="1"/>
    <s v="Body &amp; Hair"/>
    <s v="Enabled"/>
    <s v="AG | Body Lotion"/>
    <s v="Sponsored Products"/>
    <s v="loose-match"/>
    <x v="0"/>
    <x v="13"/>
    <s v="SKN-017"/>
    <x v="1"/>
    <n v="743"/>
    <n v="5"/>
    <n v="0.006729475100942127"/>
    <n v="7.02"/>
    <n v="35.1"/>
    <n v="0"/>
    <n v="0"/>
    <n v="0"/>
    <s v=""/>
    <n v="0"/>
    <n v="0"/>
    <n v="9"/>
    <s v="INR"/>
    <s v="India"/>
    <m/>
    <n v="4"/>
    <n v="-35.1"/>
    <s v="No Sales"/>
    <n v="449"/>
    <n v="166"/>
    <n v="140"/>
    <n v="0.3184855233853007"/>
  </r>
  <r>
    <d v="2026-09-24T00:00:00"/>
    <x v="1"/>
    <s v="Body &amp; Hair"/>
    <s v="Enabled"/>
    <s v="AG | Body Lotion"/>
    <s v="Sponsored Products"/>
    <s v="loose-match"/>
    <x v="0"/>
    <x v="135"/>
    <s v="SKN-017"/>
    <x v="0"/>
    <n v="411"/>
    <n v="9"/>
    <n v="0.0218978102189781"/>
    <n v="9"/>
    <n v="81"/>
    <n v="449"/>
    <n v="1"/>
    <n v="1"/>
    <n v="0.1804008908685969"/>
    <n v="5.54320987654321"/>
    <n v="0.1111111111111111"/>
    <n v="9"/>
    <s v="INR"/>
    <s v="India"/>
    <m/>
    <n v="4"/>
    <n v="62"/>
    <s v="Profitable"/>
    <n v="449"/>
    <n v="166"/>
    <n v="140"/>
    <n v="0.3184855233853007"/>
  </r>
  <r>
    <d v="2026-09-24T00:00:00"/>
    <x v="1"/>
    <s v="Body &amp; Hair"/>
    <s v="Enabled"/>
    <s v="AG | Body Wash"/>
    <s v="Sponsored Products"/>
    <s v="close-match"/>
    <x v="0"/>
    <x v="511"/>
    <s v="SKN-018"/>
    <x v="1"/>
    <n v="261"/>
    <n v="1"/>
    <n v="0.003831417624521073"/>
    <n v="5.76"/>
    <n v="5.76"/>
    <n v="0"/>
    <n v="0"/>
    <n v="0"/>
    <s v=""/>
    <n v="0"/>
    <n v="0"/>
    <n v="11"/>
    <s v="INR"/>
    <s v="India"/>
    <m/>
    <n v="4"/>
    <n v="-5.76"/>
    <s v="No Sales"/>
    <n v="349"/>
    <n v="133"/>
    <n v="121"/>
    <n v="0.2722063037249284"/>
  </r>
  <r>
    <d v="2026-09-24T00:00:00"/>
    <x v="1"/>
    <s v="Body &amp; Hair"/>
    <s v="Enabled"/>
    <s v="AG | Body Wash"/>
    <s v="Sponsored Products"/>
    <s v="close-match"/>
    <x v="0"/>
    <x v="64"/>
    <s v="SKN-018"/>
    <x v="1"/>
    <n v="937"/>
    <n v="10"/>
    <n v="0.01067235859124867"/>
    <n v="3.6"/>
    <n v="36"/>
    <n v="0"/>
    <n v="0"/>
    <n v="0"/>
    <s v=""/>
    <n v="0"/>
    <n v="0"/>
    <n v="7"/>
    <s v="INR"/>
    <s v="India"/>
    <m/>
    <n v="4"/>
    <n v="-36"/>
    <s v="No Sales"/>
    <n v="349"/>
    <n v="133"/>
    <n v="121"/>
    <n v="0.2722063037249284"/>
  </r>
  <r>
    <d v="2026-09-24T00:00:00"/>
    <x v="1"/>
    <s v="Body &amp; Hair"/>
    <s v="Enabled"/>
    <s v="AG | Body Wash"/>
    <s v="Sponsored Products"/>
    <s v="close-match"/>
    <x v="0"/>
    <x v="139"/>
    <s v="SKN-018"/>
    <x v="2"/>
    <n v="994"/>
    <n v="12"/>
    <n v="0.01207243460764587"/>
    <n v="4.99"/>
    <n v="59.88"/>
    <n v="0"/>
    <n v="0"/>
    <n v="0"/>
    <s v=""/>
    <n v="0"/>
    <n v="0"/>
    <n v="7"/>
    <s v="INR"/>
    <s v="India"/>
    <m/>
    <n v="4"/>
    <n v="-59.88"/>
    <s v="No Sales"/>
    <n v="349"/>
    <n v="133"/>
    <n v="121"/>
    <n v="0.2722063037249284"/>
  </r>
  <r>
    <d v="2026-09-24T00:00:00"/>
    <x v="1"/>
    <s v="Body &amp; Hair"/>
    <s v="Enabled"/>
    <s v="AG | Onion Hair Oil"/>
    <s v="Sponsored Products"/>
    <s v="close-match"/>
    <x v="0"/>
    <x v="468"/>
    <s v="SKN-021"/>
    <x v="2"/>
    <n v="216"/>
    <n v="0"/>
    <n v="0"/>
    <s v=""/>
    <n v="0"/>
    <n v="0"/>
    <n v="0"/>
    <n v="0"/>
    <s v=""/>
    <s v=""/>
    <s v=""/>
    <n v="11"/>
    <s v="INR"/>
    <s v="India"/>
    <m/>
    <n v="4"/>
    <n v="0"/>
    <s v="No Spend"/>
    <n v="399"/>
    <n v="148"/>
    <n v="126"/>
    <n v="0.3132832080200501"/>
  </r>
  <r>
    <d v="2026-09-24T00:00:00"/>
    <x v="1"/>
    <s v="Body &amp; Hair"/>
    <s v="Enabled"/>
    <s v="AG | Anti Dandruff Shampoo"/>
    <s v="Sponsored Products"/>
    <s v="loose-match"/>
    <x v="0"/>
    <x v="263"/>
    <s v="SKN-022"/>
    <x v="1"/>
    <n v="963"/>
    <n v="8"/>
    <n v="0.008307372793354102"/>
    <n v="5.63"/>
    <n v="45.04"/>
    <n v="0"/>
    <n v="0"/>
    <n v="0"/>
    <s v=""/>
    <n v="0"/>
    <n v="0"/>
    <n v="8.5"/>
    <s v="INR"/>
    <s v="India"/>
    <m/>
    <n v="4"/>
    <n v="-45.04"/>
    <s v="No Sales"/>
    <n v="429"/>
    <n v="159"/>
    <n v="139"/>
    <n v="0.3053613053613053"/>
  </r>
  <r>
    <d v="2026-09-24T00:00:00"/>
    <x v="1"/>
    <s v="Body &amp; Hair"/>
    <s v="Enabled"/>
    <s v="AG | Anti Dandruff Shampoo"/>
    <s v="Sponsored Products"/>
    <s v="loose-match"/>
    <x v="0"/>
    <x v="186"/>
    <s v="SKN-022"/>
    <x v="2"/>
    <n v="462"/>
    <n v="4"/>
    <n v="0.008658008658008658"/>
    <n v="7.78"/>
    <n v="31.12"/>
    <n v="0"/>
    <n v="0"/>
    <n v="0"/>
    <s v=""/>
    <n v="0"/>
    <n v="0"/>
    <n v="10"/>
    <s v="INR"/>
    <s v="India"/>
    <m/>
    <n v="4"/>
    <n v="-31.12"/>
    <s v="No Sales"/>
    <n v="429"/>
    <n v="159"/>
    <n v="139"/>
    <n v="0.3053613053613053"/>
  </r>
  <r>
    <d v="2026-09-24T00:00:00"/>
    <x v="1"/>
    <s v="Body &amp; Hair"/>
    <s v="Enabled"/>
    <s v="AG | Anti Dandruff Shampoo"/>
    <s v="Sponsored Products"/>
    <s v="loose-match"/>
    <x v="0"/>
    <x v="59"/>
    <s v="SKN-022"/>
    <x v="0"/>
    <n v="876"/>
    <n v="7"/>
    <n v="0.007990867579908675"/>
    <n v="11.41"/>
    <n v="79.87"/>
    <n v="429"/>
    <n v="1"/>
    <n v="1"/>
    <n v="0.1861771561771562"/>
    <n v="5.371228245899586"/>
    <n v="0.1428571428571428"/>
    <n v="11.5"/>
    <s v="INR"/>
    <s v="India"/>
    <m/>
    <n v="4"/>
    <n v="51.13"/>
    <s v="Profitable"/>
    <n v="429"/>
    <n v="159"/>
    <n v="139"/>
    <n v="0.3053613053613053"/>
  </r>
  <r>
    <d v="2026-09-24T00:00:00"/>
    <x v="1"/>
    <s v="Body &amp; Hair"/>
    <s v="Enabled"/>
    <s v="AG | Anti Dandruff Shampoo"/>
    <s v="Sponsored Products"/>
    <s v="close-match"/>
    <x v="0"/>
    <x v="185"/>
    <s v="SKN-022"/>
    <x v="0"/>
    <n v="263"/>
    <n v="5"/>
    <n v="0.01901140684410646"/>
    <n v="8.699999999999999"/>
    <n v="43.5"/>
    <n v="0"/>
    <n v="0"/>
    <n v="0"/>
    <s v=""/>
    <n v="0"/>
    <n v="0"/>
    <n v="11"/>
    <s v="INR"/>
    <s v="India"/>
    <m/>
    <n v="4"/>
    <n v="-43.5"/>
    <s v="No Sales"/>
    <n v="429"/>
    <n v="159"/>
    <n v="139"/>
    <n v="0.3053613053613053"/>
  </r>
  <r>
    <d v="2026-09-24T00:00:00"/>
    <x v="3"/>
    <s v="Face Care"/>
    <s v="Enabled"/>
    <s v="AG | Vitamin C Serum"/>
    <s v="Sponsored Products"/>
    <s v="vit c face serum for sensitive skin"/>
    <x v="2"/>
    <x v="170"/>
    <s v="SKN-001"/>
    <x v="0"/>
    <n v="260"/>
    <n v="1"/>
    <n v="0.003846153846153846"/>
    <n v="16.41"/>
    <n v="16.41"/>
    <n v="0"/>
    <n v="0"/>
    <n v="0"/>
    <s v=""/>
    <n v="0"/>
    <n v="0"/>
    <n v="20"/>
    <s v="INR"/>
    <s v="India"/>
    <m/>
    <n v="4"/>
    <n v="-16.41"/>
    <s v="No Sales"/>
    <n v="599"/>
    <n v="216"/>
    <n v="144"/>
    <n v="0.3989983305509182"/>
  </r>
  <r>
    <d v="2026-09-24T00:00:00"/>
    <x v="3"/>
    <s v="Face Care"/>
    <s v="Enabled"/>
    <s v="AG | Vitamin C Serum"/>
    <s v="Sponsored Products"/>
    <s v="vitamin c serum"/>
    <x v="2"/>
    <x v="267"/>
    <s v="SKN-001"/>
    <x v="2"/>
    <n v="1843"/>
    <n v="14"/>
    <n v="0.007596310363537711"/>
    <n v="15.82"/>
    <n v="221.48"/>
    <n v="0"/>
    <n v="0"/>
    <n v="0"/>
    <s v=""/>
    <n v="0"/>
    <n v="0"/>
    <n v="19.5"/>
    <s v="INR"/>
    <s v="India"/>
    <m/>
    <n v="4"/>
    <n v="-221.48"/>
    <s v="No Sales"/>
    <n v="599"/>
    <n v="216"/>
    <n v="144"/>
    <n v="0.3989983305509182"/>
  </r>
  <r>
    <d v="2026-09-24T00:00:00"/>
    <x v="3"/>
    <s v="Face Care"/>
    <s v="Enabled"/>
    <s v="AG | Niacinamide Serum"/>
    <s v="Sponsored Products"/>
    <s v="niacinamide 10% serum"/>
    <x v="2"/>
    <x v="3"/>
    <s v="SKN-002"/>
    <x v="0"/>
    <n v="901"/>
    <n v="10"/>
    <n v="0.01109877913429523"/>
    <n v="14.56"/>
    <n v="145.6"/>
    <n v="549"/>
    <n v="1"/>
    <n v="1"/>
    <n v="0.2652094717668488"/>
    <n v="3.770604395604396"/>
    <n v="0.1"/>
    <n v="15"/>
    <s v="INR"/>
    <s v="India"/>
    <m/>
    <n v="4"/>
    <n v="72.40000000000001"/>
    <s v="Profitable"/>
    <n v="549"/>
    <n v="192"/>
    <n v="139"/>
    <n v="0.3970856102003643"/>
  </r>
  <r>
    <d v="2026-09-24T00:00:00"/>
    <x v="3"/>
    <s v="Face Care"/>
    <s v="Enabled"/>
    <s v="AG | Niacinamide Serum"/>
    <s v="Sponsored Products"/>
    <s v="10% niacinamide face serum for tan removal"/>
    <x v="2"/>
    <x v="264"/>
    <s v="SKN-002"/>
    <x v="0"/>
    <n v="291"/>
    <n v="4"/>
    <n v="0.01374570446735395"/>
    <n v="13"/>
    <n v="52"/>
    <n v="0"/>
    <n v="0"/>
    <n v="0"/>
    <s v=""/>
    <n v="0"/>
    <n v="0"/>
    <n v="13"/>
    <s v="INR"/>
    <s v="India"/>
    <m/>
    <n v="4"/>
    <n v="-52"/>
    <s v="No Sales"/>
    <n v="549"/>
    <n v="192"/>
    <n v="139"/>
    <n v="0.3970856102003643"/>
  </r>
  <r>
    <d v="2026-09-24T00:00:00"/>
    <x v="3"/>
    <s v="Face Care"/>
    <s v="Enabled"/>
    <s v="AG | Hyaluronic Acid Serum"/>
    <s v="Sponsored Products"/>
    <s v="hyaluronic serum for sensitive skin"/>
    <x v="2"/>
    <x v="111"/>
    <s v="SKN-003"/>
    <x v="1"/>
    <n v="609"/>
    <n v="4"/>
    <n v="0.006568144499178982"/>
    <n v="15.1"/>
    <n v="60.4"/>
    <n v="0"/>
    <n v="0"/>
    <n v="0"/>
    <s v=""/>
    <n v="0"/>
    <n v="0"/>
    <n v="21.5"/>
    <s v="INR"/>
    <s v="India"/>
    <m/>
    <n v="4"/>
    <n v="-60.4"/>
    <s v="No Sales"/>
    <n v="649"/>
    <n v="234"/>
    <n v="148"/>
    <n v="0.4114021571648691"/>
  </r>
  <r>
    <d v="2026-09-22T00:00:00"/>
    <x v="2"/>
    <s v="Face Care"/>
    <s v="Paused"/>
    <s v="AG | Aloe Vera Gel"/>
    <s v="Sponsored Products"/>
    <s v="aloe vera gel"/>
    <x v="1"/>
    <x v="338"/>
    <s v="SKN-013"/>
    <x v="1"/>
    <n v="657"/>
    <n v="9"/>
    <n v="0.0136986301369863"/>
    <n v="7.52"/>
    <n v="67.68000000000001"/>
    <n v="0"/>
    <n v="0"/>
    <n v="0"/>
    <s v=""/>
    <n v="0"/>
    <n v="0"/>
    <n v="4.5"/>
    <s v="INR"/>
    <s v="India"/>
    <m/>
    <n v="4"/>
    <n v="-67.68000000000001"/>
    <s v="No Sales"/>
    <n v="249"/>
    <n v="100"/>
    <n v="112"/>
    <n v="0.1485943775100401"/>
  </r>
  <r>
    <d v="2026-09-24T00:00:00"/>
    <x v="3"/>
    <s v="Face Care"/>
    <s v="Enabled"/>
    <s v="AG | Hyaluronic Acid Serum"/>
    <s v="Sponsored Products"/>
    <s v="hyaluronic acid serum"/>
    <x v="2"/>
    <x v="35"/>
    <s v="SKN-003"/>
    <x v="1"/>
    <n v="890"/>
    <n v="5"/>
    <n v="0.005617977528089887"/>
    <n v="10.76"/>
    <n v="53.8"/>
    <n v="0"/>
    <n v="0"/>
    <n v="0"/>
    <s v=""/>
    <n v="0"/>
    <n v="0"/>
    <n v="19.5"/>
    <s v="INR"/>
    <s v="India"/>
    <m/>
    <n v="4"/>
    <n v="-53.8"/>
    <s v="No Sales"/>
    <n v="649"/>
    <n v="234"/>
    <n v="148"/>
    <n v="0.4114021571648691"/>
  </r>
  <r>
    <d v="2026-09-24T00:00:00"/>
    <x v="3"/>
    <s v="Face Care"/>
    <s v="Enabled"/>
    <s v="AG | Retinol Night Cream"/>
    <s v="Sponsored Products"/>
    <s v="retinol night cream"/>
    <x v="2"/>
    <x v="165"/>
    <s v="SKN-004"/>
    <x v="1"/>
    <n v="2293"/>
    <n v="19"/>
    <n v="0.008286088094199739"/>
    <n v="11.91"/>
    <n v="226.29"/>
    <n v="799"/>
    <n v="1"/>
    <n v="1"/>
    <n v="0.2832165206508135"/>
    <n v="3.530867470944364"/>
    <n v="0.05263157894736842"/>
    <n v="20.5"/>
    <s v="INR"/>
    <s v="India"/>
    <m/>
    <n v="4"/>
    <n v="138.71"/>
    <s v="Profitable"/>
    <n v="799"/>
    <n v="272"/>
    <n v="162"/>
    <n v="0.4568210262828536"/>
  </r>
  <r>
    <d v="2026-09-24T00:00:00"/>
    <x v="3"/>
    <s v="Face Care"/>
    <s v="Enabled"/>
    <s v="AG | Retinol Night Cream"/>
    <s v="Sponsored Products"/>
    <s v="retinol cream"/>
    <x v="2"/>
    <x v="112"/>
    <s v="SKN-004"/>
    <x v="2"/>
    <n v="997"/>
    <n v="12"/>
    <n v="0.01203610832497492"/>
    <n v="13.51"/>
    <n v="162.12"/>
    <n v="0"/>
    <n v="0"/>
    <n v="0"/>
    <s v=""/>
    <n v="0"/>
    <n v="0"/>
    <n v="21.5"/>
    <s v="INR"/>
    <s v="India"/>
    <m/>
    <n v="4"/>
    <n v="-162.12"/>
    <s v="No Sales"/>
    <n v="799"/>
    <n v="272"/>
    <n v="162"/>
    <n v="0.4568210262828536"/>
  </r>
  <r>
    <d v="2026-09-24T00:00:00"/>
    <x v="3"/>
    <s v="Face Care"/>
    <s v="Enabled"/>
    <s v="AG | Retinol Night Cream"/>
    <s v="Sponsored Products"/>
    <s v="retinol cream for women"/>
    <x v="2"/>
    <x v="221"/>
    <s v="SKN-004"/>
    <x v="0"/>
    <n v="155"/>
    <n v="4"/>
    <n v="0.02580645161290323"/>
    <n v="26.5"/>
    <n v="106"/>
    <n v="0"/>
    <n v="0"/>
    <n v="0"/>
    <s v=""/>
    <n v="0"/>
    <n v="0"/>
    <n v="26.5"/>
    <s v="INR"/>
    <s v="India"/>
    <m/>
    <n v="4"/>
    <n v="-106"/>
    <s v="No Sales"/>
    <n v="799"/>
    <n v="272"/>
    <n v="162"/>
    <n v="0.4568210262828536"/>
  </r>
  <r>
    <d v="2026-09-24T00:00:00"/>
    <x v="3"/>
    <s v="Face Care"/>
    <s v="Enabled"/>
    <s v="AG | Retinol Night Cream"/>
    <s v="Sponsored Products"/>
    <s v="night cream for face for dry skin"/>
    <x v="2"/>
    <x v="168"/>
    <s v="SKN-004"/>
    <x v="0"/>
    <n v="196"/>
    <n v="2"/>
    <n v="0.01020408163265306"/>
    <n v="20.72"/>
    <n v="41.44"/>
    <n v="0"/>
    <n v="0"/>
    <n v="0"/>
    <s v=""/>
    <n v="0"/>
    <n v="0"/>
    <n v="23.5"/>
    <s v="INR"/>
    <s v="India"/>
    <m/>
    <n v="4"/>
    <n v="-41.44"/>
    <s v="No Sales"/>
    <n v="799"/>
    <n v="272"/>
    <n v="162"/>
    <n v="0.4568210262828536"/>
  </r>
  <r>
    <d v="2026-09-24T00:00:00"/>
    <x v="4"/>
    <s v="Face Care"/>
    <s v="Enabled"/>
    <s v="AG | Niacinamide Serum"/>
    <s v="Sponsored Products"/>
    <s v="niacinamide serum"/>
    <x v="1"/>
    <x v="26"/>
    <s v="SKN-002"/>
    <x v="0"/>
    <n v="315"/>
    <n v="2"/>
    <n v="0.006349206349206349"/>
    <n v="12.83"/>
    <n v="25.66"/>
    <n v="0"/>
    <n v="0"/>
    <n v="0"/>
    <s v=""/>
    <n v="0"/>
    <n v="0"/>
    <n v="15"/>
    <s v="INR"/>
    <s v="India"/>
    <m/>
    <n v="4"/>
    <n v="-25.66"/>
    <s v="No Sales"/>
    <n v="549"/>
    <n v="192"/>
    <n v="139"/>
    <n v="0.3970856102003643"/>
  </r>
  <r>
    <d v="2026-09-24T00:00:00"/>
    <x v="4"/>
    <s v="Face Care"/>
    <s v="Enabled"/>
    <s v="AG | Niacinamide Serum"/>
    <s v="Sponsored Products"/>
    <s v="niacinamide serum"/>
    <x v="1"/>
    <x v="351"/>
    <s v="SKN-002"/>
    <x v="1"/>
    <n v="190"/>
    <n v="2"/>
    <n v="0.01052631578947368"/>
    <n v="9.18"/>
    <n v="18.36"/>
    <n v="0"/>
    <n v="0"/>
    <n v="0"/>
    <s v=""/>
    <n v="0"/>
    <n v="0"/>
    <n v="12"/>
    <s v="INR"/>
    <s v="India"/>
    <m/>
    <n v="4"/>
    <n v="-18.36"/>
    <s v="No Sales"/>
    <n v="549"/>
    <n v="192"/>
    <n v="139"/>
    <n v="0.3970856102003643"/>
  </r>
  <r>
    <d v="2026-09-24T00:00:00"/>
    <x v="4"/>
    <s v="Face Care"/>
    <s v="Enabled"/>
    <s v="AG | Hyaluronic Acid Serum"/>
    <s v="Sponsored Products"/>
    <s v="hyaluronic acid serum"/>
    <x v="1"/>
    <x v="35"/>
    <s v="SKN-003"/>
    <x v="2"/>
    <n v="2080"/>
    <n v="16"/>
    <n v="0.007692307692307693"/>
    <n v="11.68"/>
    <n v="186.88"/>
    <n v="649"/>
    <n v="1"/>
    <n v="1"/>
    <n v="0.2879506933744222"/>
    <n v="3.472816780821918"/>
    <n v="0.0625"/>
    <n v="16"/>
    <s v="INR"/>
    <s v="India"/>
    <m/>
    <n v="4"/>
    <n v="80.12"/>
    <s v="Profitable"/>
    <n v="649"/>
    <n v="234"/>
    <n v="148"/>
    <n v="0.4114021571648691"/>
  </r>
  <r>
    <d v="2026-09-24T00:00:00"/>
    <x v="4"/>
    <s v="Face Care"/>
    <s v="Enabled"/>
    <s v="AG | Hyaluronic Acid Serum"/>
    <s v="Sponsored Products"/>
    <s v="hyaluronic serum"/>
    <x v="1"/>
    <x v="53"/>
    <s v="SKN-003"/>
    <x v="1"/>
    <n v="334"/>
    <n v="2"/>
    <n v="0.005988023952095809"/>
    <n v="11.18"/>
    <n v="22.36"/>
    <n v="0"/>
    <n v="0"/>
    <n v="0"/>
    <s v=""/>
    <n v="0"/>
    <n v="0"/>
    <n v="15"/>
    <s v="INR"/>
    <s v="India"/>
    <m/>
    <n v="4"/>
    <n v="-22.36"/>
    <s v="No Sales"/>
    <n v="649"/>
    <n v="234"/>
    <n v="148"/>
    <n v="0.4114021571648691"/>
  </r>
  <r>
    <d v="2026-09-24T00:00:00"/>
    <x v="4"/>
    <s v="Face Care"/>
    <s v="Enabled"/>
    <s v="AG | Hyaluronic Acid Serum"/>
    <s v="Sponsored Products"/>
    <s v="hyaluronic serum"/>
    <x v="1"/>
    <x v="512"/>
    <s v="SKN-003"/>
    <x v="2"/>
    <n v="147"/>
    <n v="2"/>
    <n v="0.01360544217687075"/>
    <n v="15.07"/>
    <n v="30.14"/>
    <n v="649"/>
    <n v="1"/>
    <n v="1"/>
    <n v="0.0464406779661017"/>
    <n v="21.53284671532847"/>
    <n v="0.5"/>
    <n v="18"/>
    <s v="INR"/>
    <s v="India"/>
    <m/>
    <n v="4"/>
    <n v="236.86"/>
    <s v="Profitable"/>
    <n v="649"/>
    <n v="234"/>
    <n v="148"/>
    <n v="0.4114021571648691"/>
  </r>
  <r>
    <d v="2026-09-24T00:00:00"/>
    <x v="4"/>
    <s v="Face Care"/>
    <s v="Enabled"/>
    <s v="AG | Hyaluronic Acid Serum"/>
    <s v="Sponsored Products"/>
    <s v="hyaluronic serum"/>
    <x v="1"/>
    <x v="158"/>
    <s v="SKN-003"/>
    <x v="0"/>
    <n v="439"/>
    <n v="6"/>
    <n v="0.01366742596810934"/>
    <n v="13.7"/>
    <n v="82.2"/>
    <n v="0"/>
    <n v="0"/>
    <n v="0"/>
    <s v=""/>
    <n v="0"/>
    <n v="0"/>
    <n v="16.5"/>
    <s v="INR"/>
    <s v="India"/>
    <m/>
    <n v="4"/>
    <n v="-82.2"/>
    <s v="No Sales"/>
    <n v="649"/>
    <n v="234"/>
    <n v="148"/>
    <n v="0.4114021571648691"/>
  </r>
  <r>
    <d v="2026-09-24T00:00:00"/>
    <x v="4"/>
    <s v="Face Care"/>
    <s v="Enabled"/>
    <s v="AG | Hyaluronic Acid Serum"/>
    <s v="Sponsored Products"/>
    <s v="hyaluronic acid serum"/>
    <x v="1"/>
    <x v="290"/>
    <s v="SKN-003"/>
    <x v="0"/>
    <n v="738"/>
    <n v="6"/>
    <n v="0.008130081300813009"/>
    <n v="20"/>
    <n v="120"/>
    <n v="0"/>
    <n v="0"/>
    <n v="0"/>
    <s v=""/>
    <n v="0"/>
    <n v="0"/>
    <n v="20"/>
    <s v="INR"/>
    <s v="India"/>
    <m/>
    <n v="4"/>
    <n v="-120"/>
    <s v="No Sales"/>
    <n v="649"/>
    <n v="234"/>
    <n v="148"/>
    <n v="0.4114021571648691"/>
  </r>
  <r>
    <d v="2026-09-24T00:00:00"/>
    <x v="5"/>
    <s v="Face Care"/>
    <s v="Enabled"/>
    <s v="AG | Tinted Sunscreen"/>
    <s v="Sponsored Products"/>
    <s v="tinted sunscreen"/>
    <x v="3"/>
    <x v="513"/>
    <s v="SKN-007"/>
    <x v="2"/>
    <n v="361"/>
    <n v="3"/>
    <n v="0.008310249307479225"/>
    <n v="10.94"/>
    <n v="32.82"/>
    <n v="0"/>
    <n v="0"/>
    <n v="0"/>
    <s v=""/>
    <n v="0"/>
    <n v="0"/>
    <n v="15.5"/>
    <s v="INR"/>
    <s v="India"/>
    <m/>
    <n v="4"/>
    <n v="-32.82"/>
    <s v="No Sales"/>
    <n v="549"/>
    <n v="203"/>
    <n v="139"/>
    <n v="0.3770491803278688"/>
  </r>
  <r>
    <d v="2026-09-24T00:00:00"/>
    <x v="6"/>
    <s v="Face Care"/>
    <s v="Enabled"/>
    <s v="AG | Gel Moisturizer"/>
    <s v="Sponsored Products"/>
    <s v="gel moisturizer"/>
    <x v="1"/>
    <x v="362"/>
    <s v="SKN-005"/>
    <x v="0"/>
    <n v="300"/>
    <n v="6"/>
    <n v="0.02"/>
    <n v="9.220000000000001"/>
    <n v="55.32"/>
    <n v="0"/>
    <n v="0"/>
    <n v="0"/>
    <s v=""/>
    <n v="0"/>
    <n v="0"/>
    <n v="9.5"/>
    <s v="INR"/>
    <s v="India"/>
    <m/>
    <n v="4"/>
    <n v="-55.32"/>
    <s v="No Sales"/>
    <n v="399"/>
    <n v="148"/>
    <n v="126"/>
    <n v="0.3132832080200501"/>
  </r>
  <r>
    <d v="2026-09-24T00:00:00"/>
    <x v="6"/>
    <s v="Face Care"/>
    <s v="Enabled"/>
    <s v="AG | Gel Moisturizer"/>
    <s v="Sponsored Products"/>
    <s v="gel moisturizer"/>
    <x v="1"/>
    <x v="6"/>
    <s v="SKN-005"/>
    <x v="2"/>
    <n v="4660"/>
    <n v="32"/>
    <n v="0.00686695278969957"/>
    <n v="7.1"/>
    <n v="227.2"/>
    <n v="0"/>
    <n v="0"/>
    <n v="0"/>
    <s v=""/>
    <n v="0"/>
    <n v="0"/>
    <n v="10"/>
    <s v="INR"/>
    <s v="India"/>
    <m/>
    <n v="4"/>
    <n v="-227.2"/>
    <s v="No Sales"/>
    <n v="399"/>
    <n v="148"/>
    <n v="126"/>
    <n v="0.3132832080200501"/>
  </r>
  <r>
    <d v="2026-09-24T00:00:00"/>
    <x v="6"/>
    <s v="Face Care"/>
    <s v="Enabled"/>
    <s v="AG | Face Wash"/>
    <s v="Sponsored Products"/>
    <s v="foaming face wash"/>
    <x v="1"/>
    <x v="121"/>
    <s v="SKN-008"/>
    <x v="1"/>
    <n v="523"/>
    <n v="3"/>
    <n v="0.005736137667304016"/>
    <n v="5.72"/>
    <n v="17.16"/>
    <n v="0"/>
    <n v="0"/>
    <n v="0"/>
    <s v=""/>
    <n v="0"/>
    <n v="0"/>
    <n v="9"/>
    <s v="INR"/>
    <s v="India"/>
    <m/>
    <n v="4"/>
    <n v="-17.16"/>
    <s v="No Sales"/>
    <n v="299"/>
    <n v="114"/>
    <n v="107"/>
    <n v="0.2608695652173913"/>
  </r>
  <r>
    <d v="2026-09-24T00:00:00"/>
    <x v="6"/>
    <s v="Face Care"/>
    <s v="Enabled"/>
    <s v="AG | Face Wash"/>
    <s v="Sponsored Products"/>
    <s v="face wash"/>
    <x v="1"/>
    <x v="235"/>
    <s v="SKN-008"/>
    <x v="0"/>
    <n v="299"/>
    <n v="3"/>
    <n v="0.01003344481605351"/>
    <n v="7.5"/>
    <n v="22.5"/>
    <n v="0"/>
    <n v="0"/>
    <n v="0"/>
    <s v=""/>
    <n v="0"/>
    <n v="0"/>
    <n v="7.5"/>
    <s v="INR"/>
    <s v="India"/>
    <s v="budget raised"/>
    <n v="4"/>
    <n v="-22.5"/>
    <s v="No Sales"/>
    <n v="299"/>
    <n v="114"/>
    <n v="107"/>
    <n v="0.2608695652173913"/>
  </r>
  <r>
    <d v="2026-09-24T00:00:00"/>
    <x v="6"/>
    <s v="Face Care"/>
    <s v="Enabled"/>
    <s v="AG | Face Wash"/>
    <s v="Sponsored Products"/>
    <s v="foaming face wash"/>
    <x v="1"/>
    <x v="119"/>
    <s v="SKN-008"/>
    <x v="0"/>
    <n v="603"/>
    <n v="10"/>
    <n v="0.01658374792703151"/>
    <n v="9"/>
    <n v="90"/>
    <n v="0"/>
    <n v="0"/>
    <n v="0"/>
    <s v=""/>
    <n v="0"/>
    <n v="0"/>
    <n v="9"/>
    <s v="INR"/>
    <s v="India"/>
    <m/>
    <n v="4"/>
    <n v="-90"/>
    <s v="No Sales"/>
    <n v="299"/>
    <n v="114"/>
    <n v="107"/>
    <n v="0.2608695652173913"/>
  </r>
  <r>
    <d v="2026-09-24T00:00:00"/>
    <x v="6"/>
    <s v="Face Care"/>
    <s v="Enabled"/>
    <s v="AG | Face Wash"/>
    <s v="Sponsored Products"/>
    <s v="foaming face wash"/>
    <x v="1"/>
    <x v="44"/>
    <s v="SKN-008"/>
    <x v="1"/>
    <n v="223"/>
    <n v="3"/>
    <n v="0.01345291479820628"/>
    <n v="6.69"/>
    <n v="20.07"/>
    <n v="0"/>
    <n v="0"/>
    <n v="0"/>
    <s v=""/>
    <n v="0"/>
    <n v="0"/>
    <n v="9"/>
    <s v="INR"/>
    <s v="India"/>
    <m/>
    <n v="4"/>
    <n v="-20.07"/>
    <s v="No Sales"/>
    <n v="299"/>
    <n v="114"/>
    <n v="107"/>
    <n v="0.2608695652173913"/>
  </r>
  <r>
    <d v="2026-09-24T00:00:00"/>
    <x v="6"/>
    <s v="Face Care"/>
    <s v="Enabled"/>
    <s v="AG | Salicylic Acid Face Wash"/>
    <s v="Sponsored Products"/>
    <s v="salicylic acid face wash"/>
    <x v="1"/>
    <x v="41"/>
    <s v="SKN-009"/>
    <x v="0"/>
    <n v="196"/>
    <n v="3"/>
    <n v="0.01530612244897959"/>
    <n v="5.81"/>
    <n v="17.43"/>
    <n v="0"/>
    <n v="0"/>
    <n v="0"/>
    <s v=""/>
    <n v="0"/>
    <n v="0"/>
    <n v="7"/>
    <s v="INR"/>
    <s v="India"/>
    <m/>
    <n v="4"/>
    <n v="-17.43"/>
    <s v="No Sales"/>
    <n v="279"/>
    <n v="106"/>
    <n v="105"/>
    <n v="0.2437275985663082"/>
  </r>
  <r>
    <d v="2026-09-24T00:00:00"/>
    <x v="6"/>
    <s v="Face Care"/>
    <s v="Enabled"/>
    <s v="AG | Salicylic Acid Face Wash"/>
    <s v="Sponsored Products"/>
    <s v="salicylic acid face wash"/>
    <x v="1"/>
    <x v="123"/>
    <s v="SKN-009"/>
    <x v="1"/>
    <n v="3709"/>
    <n v="27"/>
    <n v="0.007279590186033971"/>
    <n v="2.98"/>
    <n v="80.45999999999999"/>
    <n v="558"/>
    <n v="2"/>
    <n v="2"/>
    <n v="0.1441935483870968"/>
    <n v="6.935123042505594"/>
    <n v="0.07407407407407407"/>
    <n v="5.5"/>
    <s v="INR"/>
    <s v="India"/>
    <m/>
    <n v="4"/>
    <n v="55.54000000000001"/>
    <s v="Profitable"/>
    <n v="279"/>
    <n v="106"/>
    <n v="105"/>
    <n v="0.2437275985663082"/>
  </r>
  <r>
    <d v="2026-09-24T00:00:00"/>
    <x v="6"/>
    <s v="Face Care"/>
    <s v="Enabled"/>
    <s v="AG | Rose Water Toner"/>
    <s v="Sponsored Products"/>
    <s v="rose water toner"/>
    <x v="1"/>
    <x v="381"/>
    <s v="SKN-010"/>
    <x v="0"/>
    <n v="423"/>
    <n v="3"/>
    <n v="0.007092198581560284"/>
    <n v="7"/>
    <n v="21"/>
    <n v="0"/>
    <n v="0"/>
    <n v="0"/>
    <s v=""/>
    <n v="0"/>
    <n v="0"/>
    <n v="7"/>
    <s v="INR"/>
    <s v="India"/>
    <m/>
    <n v="4"/>
    <n v="-21"/>
    <s v="No Sales"/>
    <n v="249"/>
    <n v="100"/>
    <n v="102"/>
    <n v="0.1887550200803213"/>
  </r>
  <r>
    <d v="2026-09-24T00:00:00"/>
    <x v="6"/>
    <s v="Face Care"/>
    <s v="Enabled"/>
    <s v="AG | Rose Water Toner"/>
    <s v="Sponsored Products"/>
    <s v="face toner"/>
    <x v="1"/>
    <x v="51"/>
    <s v="SKN-010"/>
    <x v="1"/>
    <n v="624"/>
    <n v="2"/>
    <n v="0.003205128205128205"/>
    <n v="3.83"/>
    <n v="7.66"/>
    <n v="249"/>
    <n v="1"/>
    <n v="1"/>
    <n v="0.03076305220883534"/>
    <n v="32.5065274151436"/>
    <n v="0.5"/>
    <n v="6"/>
    <s v="INR"/>
    <s v="India"/>
    <m/>
    <n v="4"/>
    <n v="39.34"/>
    <s v="Profitable"/>
    <n v="249"/>
    <n v="100"/>
    <n v="102"/>
    <n v="0.1887550200803213"/>
  </r>
  <r>
    <d v="2026-09-24T00:00:00"/>
    <x v="6"/>
    <s v="Face Care"/>
    <s v="Enabled"/>
    <s v="AG | Sheet Mask"/>
    <s v="Sponsored Products"/>
    <s v="sheet mask"/>
    <x v="1"/>
    <x v="204"/>
    <s v="SKN-014"/>
    <x v="0"/>
    <n v="190"/>
    <n v="5"/>
    <n v="0.02631578947368421"/>
    <n v="9.5"/>
    <n v="47.5"/>
    <n v="0"/>
    <n v="0"/>
    <n v="0"/>
    <s v=""/>
    <n v="0"/>
    <n v="0"/>
    <n v="9.5"/>
    <s v="INR"/>
    <s v="India"/>
    <m/>
    <n v="4"/>
    <n v="-47.5"/>
    <s v="No Sales"/>
    <n v="349"/>
    <n v="133"/>
    <n v="111"/>
    <n v="0.3008595988538682"/>
  </r>
  <r>
    <d v="2026-09-24T00:00:00"/>
    <x v="8"/>
    <s v="Body &amp; Hair"/>
    <s v="Enabled"/>
    <s v="AG | Onion Hair Oil"/>
    <s v="Sponsored Products"/>
    <s v="hair oil"/>
    <x v="3"/>
    <x v="216"/>
    <s v="SKN-021"/>
    <x v="2"/>
    <n v="902"/>
    <n v="3"/>
    <n v="0.003325942350332594"/>
    <n v="7.78"/>
    <n v="23.34"/>
    <n v="0"/>
    <n v="0"/>
    <n v="0"/>
    <s v=""/>
    <n v="0"/>
    <n v="0"/>
    <n v="10"/>
    <s v="INR"/>
    <s v="India"/>
    <m/>
    <n v="4"/>
    <n v="-23.34"/>
    <s v="No Sales"/>
    <n v="399"/>
    <n v="148"/>
    <n v="126"/>
    <n v="0.3132832080200501"/>
  </r>
  <r>
    <d v="2026-09-24T00:00:00"/>
    <x v="8"/>
    <s v="Body &amp; Hair"/>
    <s v="Enabled"/>
    <s v="AG | Anti Dandruff Shampoo"/>
    <s v="Sponsored Products"/>
    <s v="dandruff shampoo"/>
    <x v="3"/>
    <x v="514"/>
    <s v="SKN-022"/>
    <x v="0"/>
    <n v="108"/>
    <n v="3"/>
    <n v="0.02777777777777778"/>
    <n v="10.53"/>
    <n v="31.59"/>
    <n v="0"/>
    <n v="0"/>
    <n v="0"/>
    <s v=""/>
    <n v="0"/>
    <n v="0"/>
    <n v="11.5"/>
    <s v="INR"/>
    <s v="India"/>
    <m/>
    <n v="4"/>
    <n v="-31.59"/>
    <s v="No Sales"/>
    <n v="429"/>
    <n v="159"/>
    <n v="139"/>
    <n v="0.3053613053613053"/>
  </r>
  <r>
    <d v="2026-09-24T00:00:00"/>
    <x v="8"/>
    <s v="Body &amp; Hair"/>
    <s v="Enabled"/>
    <s v="AG | Anti Dandruff Shampoo"/>
    <s v="Sponsored Products"/>
    <s v="dandruff shampoo"/>
    <x v="3"/>
    <x v="263"/>
    <s v="SKN-022"/>
    <x v="2"/>
    <n v="638"/>
    <n v="5"/>
    <n v="0.007836990595611285"/>
    <n v="8.82"/>
    <n v="44.1"/>
    <n v="0"/>
    <n v="0"/>
    <n v="0"/>
    <s v=""/>
    <n v="0"/>
    <n v="0"/>
    <n v="10.5"/>
    <s v="INR"/>
    <s v="India"/>
    <m/>
    <n v="4"/>
    <n v="-44.1"/>
    <s v="No Sales"/>
    <n v="429"/>
    <n v="159"/>
    <n v="139"/>
    <n v="0.3053613053613053"/>
  </r>
  <r>
    <d v="2026-09-24T00:00:00"/>
    <x v="8"/>
    <s v="Body &amp; Hair"/>
    <s v="Enabled"/>
    <s v="AG | Anti Dandruff Shampoo"/>
    <s v="Sponsored Products"/>
    <s v="dandruff shampoo"/>
    <x v="3"/>
    <x v="374"/>
    <s v="SKN-022"/>
    <x v="2"/>
    <n v="778"/>
    <n v="8"/>
    <n v="0.0102827763496144"/>
    <n v="8.470000000000001"/>
    <n v="67.76000000000001"/>
    <n v="0"/>
    <n v="0"/>
    <n v="0"/>
    <s v=""/>
    <n v="0"/>
    <n v="0"/>
    <n v="12"/>
    <s v="INR"/>
    <s v="India"/>
    <m/>
    <n v="4"/>
    <n v="-67.76000000000001"/>
    <s v="No Sales"/>
    <n v="429"/>
    <n v="159"/>
    <n v="139"/>
    <n v="0.3053613053613053"/>
  </r>
  <r>
    <d v="2026-09-24T00:00:00"/>
    <x v="8"/>
    <s v="Body &amp; Hair"/>
    <s v="Enabled"/>
    <s v="AG | Anti Dandruff Shampoo"/>
    <s v="Sponsored Products"/>
    <s v="anti dandruff shampoo"/>
    <x v="3"/>
    <x v="59"/>
    <s v="SKN-022"/>
    <x v="0"/>
    <n v="753"/>
    <n v="5"/>
    <n v="0.006640106241699867"/>
    <n v="11.89"/>
    <n v="59.45"/>
    <n v="0"/>
    <n v="0"/>
    <n v="0"/>
    <s v=""/>
    <n v="0"/>
    <n v="0"/>
    <n v="13.5"/>
    <s v="INR"/>
    <s v="India"/>
    <m/>
    <n v="4"/>
    <n v="-59.45"/>
    <s v="No Sales"/>
    <n v="429"/>
    <n v="159"/>
    <n v="139"/>
    <n v="0.3053613053613053"/>
  </r>
  <r>
    <d v="2026-09-24T00:00:00"/>
    <x v="8"/>
    <s v="Body &amp; Hair"/>
    <s v="Enabled"/>
    <s v="AG | Hair Serum"/>
    <s v="Sponsored Products"/>
    <s v="hair serum for frizzy hair"/>
    <x v="3"/>
    <x v="259"/>
    <s v="SKN-023"/>
    <x v="2"/>
    <n v="1247"/>
    <n v="6"/>
    <n v="0.004811547714514836"/>
    <n v="8.93"/>
    <n v="53.58"/>
    <n v="0"/>
    <n v="0"/>
    <n v="0"/>
    <s v=""/>
    <n v="0"/>
    <n v="0"/>
    <n v="13.5"/>
    <s v="INR"/>
    <s v="India"/>
    <m/>
    <n v="4"/>
    <n v="-53.58"/>
    <s v="No Sales"/>
    <n v="549"/>
    <n v="198"/>
    <n v="139"/>
    <n v="0.3861566484517304"/>
  </r>
  <r>
    <d v="2026-09-24T00:00:00"/>
    <x v="8"/>
    <s v="Body &amp; Hair"/>
    <s v="Enabled"/>
    <s v="AG | Hair Serum"/>
    <s v="Sponsored Products"/>
    <s v="hair serum"/>
    <x v="3"/>
    <x v="262"/>
    <s v="SKN-023"/>
    <x v="2"/>
    <n v="1248"/>
    <n v="5"/>
    <n v="0.004006410256410256"/>
    <n v="10.12"/>
    <n v="50.6"/>
    <n v="0"/>
    <n v="0"/>
    <n v="0"/>
    <s v=""/>
    <n v="0"/>
    <n v="0"/>
    <n v="12.5"/>
    <s v="INR"/>
    <s v="India"/>
    <m/>
    <n v="4"/>
    <n v="-50.6"/>
    <s v="No Sales"/>
    <n v="549"/>
    <n v="198"/>
    <n v="139"/>
    <n v="0.3861566484517304"/>
  </r>
  <r>
    <d v="2026-09-24T00:00:00"/>
    <x v="8"/>
    <s v="Body &amp; Hair"/>
    <s v="Enabled"/>
    <s v="AG | Hair Serum"/>
    <s v="Sponsored Products"/>
    <s v="hair serum for frizzy hair"/>
    <x v="3"/>
    <x v="510"/>
    <s v="SKN-023"/>
    <x v="1"/>
    <n v="289"/>
    <n v="2"/>
    <n v="0.006920415224913495"/>
    <n v="10.9"/>
    <n v="21.8"/>
    <n v="0"/>
    <n v="0"/>
    <n v="0"/>
    <s v=""/>
    <n v="0"/>
    <n v="0"/>
    <n v="17"/>
    <s v="INR"/>
    <s v="India"/>
    <m/>
    <n v="4"/>
    <n v="-21.8"/>
    <s v="No Sales"/>
    <n v="549"/>
    <n v="198"/>
    <n v="139"/>
    <n v="0.3861566484517304"/>
  </r>
  <r>
    <d v="2026-09-24T00:00:00"/>
    <x v="8"/>
    <s v="Body &amp; Hair"/>
    <s v="Enabled"/>
    <s v="AG | Hair Serum"/>
    <s v="Sponsored Products"/>
    <s v="hair serum for frizzy hair"/>
    <x v="3"/>
    <x v="442"/>
    <s v="SKN-023"/>
    <x v="2"/>
    <n v="325"/>
    <n v="2"/>
    <n v="0.006153846153846154"/>
    <n v="13.47"/>
    <n v="26.94"/>
    <n v="0"/>
    <n v="0"/>
    <n v="0"/>
    <s v=""/>
    <n v="0"/>
    <n v="0"/>
    <n v="18"/>
    <s v="INR"/>
    <s v="India"/>
    <m/>
    <n v="4"/>
    <n v="-26.94"/>
    <s v="No Sales"/>
    <n v="549"/>
    <n v="198"/>
    <n v="139"/>
    <n v="0.3861566484517304"/>
  </r>
  <r>
    <d v="2026-09-24T00:00:00"/>
    <x v="9"/>
    <s v="Body &amp; Hair"/>
    <s v="Enabled"/>
    <s v="AG | Body Lotion"/>
    <s v="Sponsored Products"/>
    <s v="shea body lotion"/>
    <x v="2"/>
    <x v="138"/>
    <s v="SKN-017"/>
    <x v="0"/>
    <n v="492"/>
    <n v="4"/>
    <n v="0.008130081300813009"/>
    <n v="14.5"/>
    <n v="58"/>
    <n v="449"/>
    <n v="1"/>
    <n v="1"/>
    <n v="0.1291759465478842"/>
    <n v="7.741379310344827"/>
    <n v="0.25"/>
    <n v="14.5"/>
    <s v="INR"/>
    <s v="India"/>
    <m/>
    <n v="4"/>
    <n v="85"/>
    <s v="Profitable"/>
    <n v="449"/>
    <n v="166"/>
    <n v="140"/>
    <n v="0.3184855233853007"/>
  </r>
  <r>
    <d v="2026-09-24T00:00:00"/>
    <x v="9"/>
    <s v="Body &amp; Hair"/>
    <s v="Enabled"/>
    <s v="AG | Body Lotion"/>
    <s v="Sponsored Products"/>
    <s v="body lotion"/>
    <x v="2"/>
    <x v="136"/>
    <s v="SKN-017"/>
    <x v="0"/>
    <n v="748"/>
    <n v="21"/>
    <n v="0.02807486631016043"/>
    <n v="15.5"/>
    <n v="325.5"/>
    <n v="449"/>
    <n v="1"/>
    <n v="1"/>
    <n v="0.7249443207126949"/>
    <n v="1.379416282642089"/>
    <n v="0.04761904761904762"/>
    <n v="15.5"/>
    <s v="INR"/>
    <s v="India"/>
    <m/>
    <n v="4"/>
    <n v="-182.5"/>
    <s v="Losing"/>
    <n v="449"/>
    <n v="166"/>
    <n v="140"/>
    <n v="0.3184855233853007"/>
  </r>
  <r>
    <d v="2026-09-24T00:00:00"/>
    <x v="9"/>
    <s v="Body &amp; Hair"/>
    <s v="Enabled"/>
    <s v="AG | Body Wash"/>
    <s v="Sponsored Products"/>
    <s v="body wash"/>
    <x v="2"/>
    <x v="15"/>
    <s v="SKN-018"/>
    <x v="2"/>
    <n v="2725"/>
    <n v="20"/>
    <n v="0.007339449541284404"/>
    <n v="5.8"/>
    <n v="116"/>
    <n v="698"/>
    <n v="1"/>
    <n v="2"/>
    <n v="0.166189111747851"/>
    <n v="6.017241379310345"/>
    <n v="0.05"/>
    <n v="8.5"/>
    <s v="INR"/>
    <s v="India"/>
    <m/>
    <n v="4"/>
    <n v="74"/>
    <s v="Profitable"/>
    <n v="349"/>
    <n v="133"/>
    <n v="121"/>
    <n v="0.2722063037249284"/>
  </r>
  <r>
    <d v="2026-09-24T00:00:00"/>
    <x v="9"/>
    <s v="Body &amp; Hair"/>
    <s v="Enabled"/>
    <s v="AG | Body Wash"/>
    <s v="Sponsored Products"/>
    <s v="body wash for women under 300"/>
    <x v="2"/>
    <x v="16"/>
    <s v="SKN-018"/>
    <x v="2"/>
    <n v="524"/>
    <n v="2"/>
    <n v="0.003816793893129771"/>
    <n v="10.09"/>
    <n v="20.18"/>
    <n v="0"/>
    <n v="0"/>
    <n v="0"/>
    <s v=""/>
    <n v="0"/>
    <n v="0"/>
    <n v="12"/>
    <s v="INR"/>
    <s v="India"/>
    <m/>
    <n v="4"/>
    <n v="-20.18"/>
    <s v="No Sales"/>
    <n v="349"/>
    <n v="133"/>
    <n v="121"/>
    <n v="0.2722063037249284"/>
  </r>
  <r>
    <d v="2026-09-24T00:00:00"/>
    <x v="9"/>
    <s v="Body &amp; Hair"/>
    <s v="Enabled"/>
    <s v="AG | Body Wash"/>
    <s v="Sponsored Products"/>
    <s v="body wash for women"/>
    <x v="2"/>
    <x v="139"/>
    <s v="SKN-018"/>
    <x v="1"/>
    <n v="843"/>
    <n v="6"/>
    <n v="0.007117437722419928"/>
    <n v="5.82"/>
    <n v="34.92"/>
    <n v="0"/>
    <n v="0"/>
    <n v="0"/>
    <s v=""/>
    <n v="0"/>
    <n v="0"/>
    <n v="8.5"/>
    <s v="INR"/>
    <s v="India"/>
    <m/>
    <n v="4"/>
    <n v="-34.92"/>
    <s v="No Sales"/>
    <n v="349"/>
    <n v="133"/>
    <n v="121"/>
    <n v="0.2722063037249284"/>
  </r>
  <r>
    <d v="2026-09-24T00:00:00"/>
    <x v="9"/>
    <s v="Body &amp; Hair"/>
    <s v="Enabled"/>
    <s v="AG | Foot Cream"/>
    <s v="Sponsored Products"/>
    <s v="foot cream for kids"/>
    <x v="2"/>
    <x v="66"/>
    <s v="SKN-019"/>
    <x v="2"/>
    <n v="395"/>
    <n v="4"/>
    <n v="0.01012658227848101"/>
    <n v="6.09"/>
    <n v="24.36"/>
    <n v="0"/>
    <n v="0"/>
    <n v="0"/>
    <s v=""/>
    <n v="0"/>
    <n v="0"/>
    <n v="8"/>
    <s v="INR"/>
    <s v="India"/>
    <m/>
    <n v="4"/>
    <n v="-24.36"/>
    <s v="No Sales"/>
    <n v="299"/>
    <n v="111"/>
    <n v="107"/>
    <n v="0.2709030100334448"/>
  </r>
  <r>
    <d v="2026-09-24T00:00:00"/>
    <x v="9"/>
    <s v="Body &amp; Hair"/>
    <s v="Enabled"/>
    <s v="AG | Foot Cream"/>
    <s v="Sponsored Products"/>
    <s v="cracked heel cream under 500"/>
    <x v="2"/>
    <x v="278"/>
    <s v="SKN-019"/>
    <x v="2"/>
    <n v="1032"/>
    <n v="3"/>
    <n v="0.002906976744186046"/>
    <n v="6.18"/>
    <n v="18.54"/>
    <n v="0"/>
    <n v="0"/>
    <n v="0"/>
    <s v=""/>
    <n v="0"/>
    <n v="0"/>
    <n v="8"/>
    <s v="INR"/>
    <s v="India"/>
    <m/>
    <n v="4"/>
    <n v="-18.54"/>
    <s v="No Sales"/>
    <n v="299"/>
    <n v="111"/>
    <n v="107"/>
    <n v="0.2709030100334448"/>
  </r>
  <r>
    <d v="2026-09-24T00:00:00"/>
    <x v="9"/>
    <s v="Body &amp; Hair"/>
    <s v="Enabled"/>
    <s v="AG | Foot Cream"/>
    <s v="Sponsored Products"/>
    <s v="foot cream"/>
    <x v="2"/>
    <x v="190"/>
    <s v="SKN-019"/>
    <x v="0"/>
    <n v="598"/>
    <n v="5"/>
    <n v="0.008361204013377926"/>
    <n v="11"/>
    <n v="55"/>
    <n v="0"/>
    <n v="0"/>
    <n v="0"/>
    <s v=""/>
    <n v="0"/>
    <n v="0"/>
    <n v="11"/>
    <s v="INR"/>
    <s v="India"/>
    <m/>
    <n v="4"/>
    <n v="-55"/>
    <s v="No Sales"/>
    <n v="299"/>
    <n v="111"/>
    <n v="107"/>
    <n v="0.2709030100334448"/>
  </r>
  <r>
    <d v="2026-09-24T00:00:00"/>
    <x v="10"/>
    <s v="Face Care"/>
    <s v="Enabled"/>
    <s v="AG | Vitamin C Serum"/>
    <s v="Sponsored Products"/>
    <s v="asin=b0xanrgqoz"/>
    <x v="4"/>
    <x v="72"/>
    <s v="SKN-001"/>
    <x v="1"/>
    <n v="1444"/>
    <n v="6"/>
    <n v="0.004155124653739612"/>
    <n v="8.299999999999999"/>
    <n v="49.8"/>
    <n v="0"/>
    <n v="0"/>
    <n v="0"/>
    <s v=""/>
    <n v="0"/>
    <n v="0"/>
    <n v="12"/>
    <s v="INR"/>
    <s v="India"/>
    <m/>
    <n v="4"/>
    <n v="-49.8"/>
    <s v="No Sales"/>
    <n v="599"/>
    <n v="216"/>
    <n v="144"/>
    <n v="0.3989983305509182"/>
  </r>
  <r>
    <d v="2026-09-24T00:00:00"/>
    <x v="10"/>
    <s v="Face Care"/>
    <s v="Enabled"/>
    <s v="AG | Vitamin C Serum"/>
    <s v="Sponsored Products"/>
    <s v="asin=b0xsxjz6ph"/>
    <x v="4"/>
    <x v="376"/>
    <s v="SKN-001"/>
    <x v="1"/>
    <n v="1021"/>
    <n v="5"/>
    <n v="0.004897159647404506"/>
    <n v="8.99"/>
    <n v="44.95"/>
    <n v="0"/>
    <n v="0"/>
    <n v="0"/>
    <s v=""/>
    <n v="0"/>
    <n v="0"/>
    <n v="13"/>
    <s v="INR"/>
    <s v="India"/>
    <m/>
    <n v="4"/>
    <n v="-44.95"/>
    <s v="No Sales"/>
    <n v="599"/>
    <n v="216"/>
    <n v="144"/>
    <n v="0.3989983305509182"/>
  </r>
  <r>
    <d v="2026-09-24T00:00:00"/>
    <x v="10"/>
    <s v="Face Care"/>
    <s v="Enabled"/>
    <s v="AG | Sunscreen Spf 50"/>
    <s v="Sponsored Products"/>
    <s v="asin=b0g254ysji"/>
    <x v="4"/>
    <x v="308"/>
    <s v="SKN-006"/>
    <x v="1"/>
    <n v="1013"/>
    <n v="4"/>
    <n v="0.003948667324777887"/>
    <n v="8.550000000000001"/>
    <n v="34.2"/>
    <n v="449"/>
    <n v="1"/>
    <n v="1"/>
    <n v="0.07616926503340758"/>
    <n v="13.12865497076023"/>
    <n v="0.25"/>
    <n v="13"/>
    <s v="INR"/>
    <s v="India"/>
    <s v="promo window"/>
    <n v="4"/>
    <n v="122.8"/>
    <s v="Profitable"/>
    <n v="449"/>
    <n v="162"/>
    <n v="130"/>
    <n v="0.3496659242761693"/>
  </r>
  <r>
    <d v="2026-09-24T00:00:00"/>
    <x v="10"/>
    <s v="Face Care"/>
    <s v="Enabled"/>
    <s v="AG | Sunscreen Spf 50"/>
    <s v="Sponsored Products"/>
    <s v="asin=b0adk5zl0c"/>
    <x v="4"/>
    <x v="464"/>
    <s v="SKN-006"/>
    <x v="1"/>
    <n v="213"/>
    <n v="1"/>
    <n v="0.004694835680751174"/>
    <n v="6.57"/>
    <n v="6.57"/>
    <n v="0"/>
    <n v="0"/>
    <n v="0"/>
    <s v=""/>
    <n v="0"/>
    <n v="0"/>
    <n v="8.5"/>
    <s v="INR"/>
    <s v="India"/>
    <m/>
    <n v="4"/>
    <n v="-6.57"/>
    <s v="No Sales"/>
    <n v="449"/>
    <n v="162"/>
    <n v="130"/>
    <n v="0.3496659242761693"/>
  </r>
  <r>
    <d v="2026-09-24T00:00:00"/>
    <x v="10"/>
    <s v="Face Care"/>
    <s v="Enabled"/>
    <s v="AG | Sunscreen Spf 50"/>
    <s v="Sponsored Products"/>
    <s v="asin=b0b74umgnh"/>
    <x v="4"/>
    <x v="280"/>
    <s v="SKN-006"/>
    <x v="2"/>
    <n v="2840"/>
    <n v="12"/>
    <n v="0.004225352112676056"/>
    <n v="4.73"/>
    <n v="56.76"/>
    <n v="0"/>
    <n v="0"/>
    <n v="0"/>
    <s v=""/>
    <n v="0"/>
    <n v="0"/>
    <n v="8"/>
    <s v="INR"/>
    <s v="India"/>
    <m/>
    <n v="4"/>
    <n v="-56.76"/>
    <s v="No Sales"/>
    <n v="449"/>
    <n v="162"/>
    <n v="130"/>
    <n v="0.3496659242761693"/>
  </r>
  <r>
    <d v="2026-09-24T00:00:00"/>
    <x v="10"/>
    <s v="Face Care"/>
    <s v="Enabled"/>
    <s v="AG | Sunscreen Spf 50"/>
    <s v="Sponsored Products"/>
    <s v="asin=b0q7ldyo0l"/>
    <x v="4"/>
    <x v="74"/>
    <s v="SKN-006"/>
    <x v="1"/>
    <n v="1666"/>
    <n v="12"/>
    <n v="0.007202881152460984"/>
    <n v="7.82"/>
    <n v="93.84"/>
    <n v="0"/>
    <n v="0"/>
    <n v="0"/>
    <s v=""/>
    <n v="0"/>
    <n v="0"/>
    <n v="11"/>
    <s v="INR"/>
    <s v="India"/>
    <m/>
    <n v="4"/>
    <n v="-93.84"/>
    <s v="No Sales"/>
    <n v="449"/>
    <n v="162"/>
    <n v="130"/>
    <n v="0.3496659242761693"/>
  </r>
  <r>
    <d v="2026-09-24T00:00:00"/>
    <x v="10"/>
    <s v="Face Care"/>
    <s v="Enabled"/>
    <s v="AG | Face Wash"/>
    <s v="Sponsored Products"/>
    <s v="asin=b0g26g1i7r"/>
    <x v="4"/>
    <x v="77"/>
    <s v="SKN-008"/>
    <x v="2"/>
    <n v="1220"/>
    <n v="5"/>
    <n v="0.004098360655737705"/>
    <n v="3.56"/>
    <n v="17.8"/>
    <n v="0"/>
    <n v="0"/>
    <n v="0"/>
    <s v=""/>
    <n v="0"/>
    <n v="0"/>
    <n v="5.5"/>
    <s v="INR"/>
    <s v="India"/>
    <m/>
    <n v="4"/>
    <n v="-17.8"/>
    <s v="No Sales"/>
    <n v="299"/>
    <n v="114"/>
    <n v="107"/>
    <n v="0.2608695652173913"/>
  </r>
  <r>
    <d v="2026-09-24T00:00:00"/>
    <x v="10"/>
    <s v="Face Care"/>
    <s v="Enabled"/>
    <s v="AG | Face Wash"/>
    <s v="Sponsored Products"/>
    <s v="asin=b0xz2dflwa"/>
    <x v="4"/>
    <x v="411"/>
    <s v="SKN-008"/>
    <x v="1"/>
    <n v="627"/>
    <n v="4"/>
    <n v="0.006379585326953748"/>
    <n v="6.28"/>
    <n v="25.12"/>
    <n v="0"/>
    <n v="0"/>
    <n v="0"/>
    <s v=""/>
    <n v="0"/>
    <n v="0"/>
    <n v="8.5"/>
    <s v="INR"/>
    <s v="India"/>
    <m/>
    <n v="4"/>
    <n v="-25.12"/>
    <s v="No Sales"/>
    <n v="299"/>
    <n v="114"/>
    <n v="107"/>
    <n v="0.2608695652173913"/>
  </r>
  <r>
    <d v="2026-09-24T00:00:00"/>
    <x v="10"/>
    <s v="Face Care"/>
    <s v="Enabled"/>
    <s v="AG | Face Wash"/>
    <s v="Sponsored Products"/>
    <s v="asin=b0tkjhqzf8"/>
    <x v="4"/>
    <x v="79"/>
    <s v="SKN-008"/>
    <x v="1"/>
    <n v="585"/>
    <n v="1"/>
    <n v="0.001709401709401709"/>
    <n v="5.85"/>
    <n v="5.85"/>
    <n v="0"/>
    <n v="0"/>
    <n v="0"/>
    <s v=""/>
    <n v="0"/>
    <n v="0"/>
    <n v="8.5"/>
    <s v="INR"/>
    <s v="India"/>
    <m/>
    <n v="4"/>
    <n v="-5.85"/>
    <s v="No Sales"/>
    <n v="299"/>
    <n v="114"/>
    <n v="107"/>
    <n v="0.2608695652173913"/>
  </r>
  <r>
    <d v="2026-09-24T00:00:00"/>
    <x v="10"/>
    <s v="Face Care"/>
    <s v="Enabled"/>
    <s v="AG | Face Wash"/>
    <s v="Sponsored Products"/>
    <s v="asin=b0kht5rj8u"/>
    <x v="4"/>
    <x v="83"/>
    <s v="SKN-008"/>
    <x v="1"/>
    <n v="1088"/>
    <n v="3"/>
    <n v="0.002757352941176471"/>
    <n v="4.04"/>
    <n v="12.12"/>
    <n v="0"/>
    <n v="0"/>
    <n v="0"/>
    <s v=""/>
    <n v="0"/>
    <n v="0"/>
    <n v="7"/>
    <s v="INR"/>
    <s v="India"/>
    <m/>
    <n v="4"/>
    <n v="-12.12"/>
    <s v="No Sales"/>
    <n v="299"/>
    <n v="114"/>
    <n v="107"/>
    <n v="0.2608695652173913"/>
  </r>
  <r>
    <d v="2026-09-24T00:00:00"/>
    <x v="11"/>
    <s v="Face Care"/>
    <s v="Enabled"/>
    <s v="AG | Under Eye Cream"/>
    <s v="Sponsored Products"/>
    <s v="eye cream for night use"/>
    <x v="2"/>
    <x v="250"/>
    <s v="SKN-011"/>
    <x v="2"/>
    <n v="342"/>
    <n v="1"/>
    <n v="0.002923976608187134"/>
    <n v="14.29"/>
    <n v="14.29"/>
    <n v="0"/>
    <n v="0"/>
    <n v="0"/>
    <s v=""/>
    <n v="0"/>
    <n v="0"/>
    <n v="19"/>
    <s v="INR"/>
    <s v="India"/>
    <m/>
    <n v="4"/>
    <n v="-14.29"/>
    <s v="No Sales"/>
    <n v="499"/>
    <n v="180"/>
    <n v="125"/>
    <n v="0.3887775551102204"/>
  </r>
  <r>
    <d v="2026-09-24T00:00:00"/>
    <x v="11"/>
    <s v="Face Care"/>
    <s v="Enabled"/>
    <s v="AG | Under Eye Cream"/>
    <s v="Sponsored Products"/>
    <s v="under eye cream for summer"/>
    <x v="2"/>
    <x v="332"/>
    <s v="SKN-011"/>
    <x v="1"/>
    <n v="712"/>
    <n v="3"/>
    <n v="0.004213483146067416"/>
    <n v="9.31"/>
    <n v="27.93"/>
    <n v="0"/>
    <n v="0"/>
    <n v="0"/>
    <s v=""/>
    <n v="0"/>
    <n v="0"/>
    <n v="14"/>
    <s v="INR"/>
    <s v="India"/>
    <s v="listing updated"/>
    <n v="4"/>
    <n v="-27.93"/>
    <s v="No Sales"/>
    <n v="499"/>
    <n v="180"/>
    <n v="125"/>
    <n v="0.3887775551102204"/>
  </r>
  <r>
    <d v="2026-09-24T00:00:00"/>
    <x v="11"/>
    <s v="Face Care"/>
    <s v="Enabled"/>
    <s v="AG | Lip Balm"/>
    <s v="Sponsored Products"/>
    <s v="tinted lip balm for summer"/>
    <x v="2"/>
    <x v="146"/>
    <s v="SKN-015"/>
    <x v="2"/>
    <n v="362"/>
    <n v="2"/>
    <n v="0.005524861878453038"/>
    <n v="4.44"/>
    <n v="8.880000000000001"/>
    <n v="199"/>
    <n v="1"/>
    <n v="1"/>
    <n v="0.04462311557788945"/>
    <n v="22.40990990990991"/>
    <n v="0.5"/>
    <n v="6"/>
    <s v="INR"/>
    <s v="India"/>
    <m/>
    <n v="4"/>
    <n v="26.12"/>
    <s v="Profitable"/>
    <n v="199"/>
    <n v="76"/>
    <n v="88"/>
    <n v="0.1758793969849246"/>
  </r>
  <r>
    <d v="2026-09-24T00:00:00"/>
    <x v="11"/>
    <s v="Face Care"/>
    <s v="Enabled"/>
    <s v="AG | Lip Balm"/>
    <s v="Sponsored Products"/>
    <s v="lip balm"/>
    <x v="2"/>
    <x v="85"/>
    <s v="SKN-015"/>
    <x v="0"/>
    <n v="1062"/>
    <n v="14"/>
    <n v="0.01318267419962335"/>
    <n v="5.93"/>
    <n v="83.02"/>
    <n v="398"/>
    <n v="2"/>
    <n v="2"/>
    <n v="0.2085929648241206"/>
    <n v="4.794025536015418"/>
    <n v="0.1428571428571428"/>
    <n v="6"/>
    <s v="INR"/>
    <s v="India"/>
    <m/>
    <n v="4"/>
    <n v="-13.02"/>
    <s v="Losing"/>
    <n v="199"/>
    <n v="76"/>
    <n v="88"/>
    <n v="0.1758793969849246"/>
  </r>
  <r>
    <d v="2026-09-24T00:00:00"/>
    <x v="11"/>
    <s v="Face Care"/>
    <s v="Enabled"/>
    <s v="AG | Lip Sleeping Mask"/>
    <s v="Sponsored Products"/>
    <s v="lip mask"/>
    <x v="2"/>
    <x v="196"/>
    <s v="SKN-016"/>
    <x v="2"/>
    <n v="1269"/>
    <n v="6"/>
    <n v="0.004728132387706856"/>
    <n v="6.19"/>
    <n v="37.14"/>
    <n v="0"/>
    <n v="0"/>
    <n v="0"/>
    <s v=""/>
    <n v="0"/>
    <n v="0"/>
    <n v="9"/>
    <s v="INR"/>
    <s v="India"/>
    <m/>
    <n v="4"/>
    <n v="-37.14"/>
    <s v="No Sales"/>
    <n v="299"/>
    <n v="114"/>
    <n v="97"/>
    <n v="0.294314381270903"/>
  </r>
  <r>
    <d v="2026-09-24T00:00:00"/>
    <x v="11"/>
    <s v="Face Care"/>
    <s v="Enabled"/>
    <s v="AG | Lip Sleeping Mask"/>
    <s v="Sponsored Products"/>
    <s v="lip sleeping mask for winter"/>
    <x v="2"/>
    <x v="87"/>
    <s v="SKN-016"/>
    <x v="2"/>
    <n v="429"/>
    <n v="1"/>
    <n v="0.002331002331002331"/>
    <n v="6.57"/>
    <n v="6.57"/>
    <n v="0"/>
    <n v="0"/>
    <n v="0"/>
    <s v=""/>
    <n v="0"/>
    <n v="0"/>
    <n v="10"/>
    <s v="INR"/>
    <s v="India"/>
    <m/>
    <n v="4"/>
    <n v="-6.57"/>
    <s v="No Sales"/>
    <n v="299"/>
    <n v="114"/>
    <n v="97"/>
    <n v="0.294314381270903"/>
  </r>
  <r>
    <d v="2026-09-24T00:00:00"/>
    <x v="7"/>
    <s v="Brand"/>
    <s v="Enabled"/>
    <s v="AG | Sunscreen Spf 50"/>
    <s v="Sponsored Products"/>
    <s v="auralis sunscreen spf 50"/>
    <x v="2"/>
    <x v="152"/>
    <s v="SKN-006"/>
    <x v="0"/>
    <n v="272"/>
    <n v="7"/>
    <n v="0.02573529411764706"/>
    <n v="5.5"/>
    <n v="38.5"/>
    <n v="449"/>
    <n v="1"/>
    <n v="1"/>
    <n v="0.08574610244988864"/>
    <n v="11.66233766233766"/>
    <n v="0.1428571428571428"/>
    <n v="5.5"/>
    <s v="INR"/>
    <s v="India"/>
    <m/>
    <n v="4"/>
    <n v="118.5"/>
    <s v="Profitable"/>
    <n v="449"/>
    <n v="162"/>
    <n v="130"/>
    <n v="0.3496659242761693"/>
  </r>
  <r>
    <d v="2026-09-18T00:00:00"/>
    <x v="7"/>
    <s v="Brand"/>
    <s v="Enabled"/>
    <s v="AG | Vitamin C Serum"/>
    <s v="Sponsored Products"/>
    <s v="auralis vitamin c serum"/>
    <x v="2"/>
    <x v="97"/>
    <s v="SKN-001"/>
    <x v="0"/>
    <n v="480"/>
    <n v="6"/>
    <n v="0.0125"/>
    <n v="9"/>
    <n v="54"/>
    <n v="5990"/>
    <n v="10"/>
    <n v="10"/>
    <n v="0.009015025041736227"/>
    <n v="110.9259259259259"/>
    <n v="1.666666666666667"/>
    <n v="9"/>
    <s v="INR"/>
    <s v="India"/>
    <m/>
    <n v="3"/>
    <n v="2336"/>
    <s v="Profitable"/>
    <n v="599"/>
    <n v="216"/>
    <n v="144"/>
    <n v="0.3989983305509182"/>
  </r>
  <r>
    <d v="2026-09-24T00:00:00"/>
    <x v="7"/>
    <s v="Brand"/>
    <s v="Enabled"/>
    <s v="AG | Sunscreen Spf 50"/>
    <s v="Sponsored Products"/>
    <s v="auralis naturals sunscreen spf 50"/>
    <x v="2"/>
    <x v="153"/>
    <s v="SKN-006"/>
    <x v="2"/>
    <n v="448"/>
    <n v="7"/>
    <n v="0.015625"/>
    <n v="4.06"/>
    <n v="28.42"/>
    <n v="0"/>
    <n v="0"/>
    <n v="0"/>
    <s v=""/>
    <n v="0"/>
    <n v="0"/>
    <n v="6"/>
    <s v="INR"/>
    <s v="India"/>
    <m/>
    <n v="4"/>
    <n v="-28.42"/>
    <s v="No Sales"/>
    <n v="449"/>
    <n v="162"/>
    <n v="130"/>
    <n v="0.3496659242761693"/>
  </r>
  <r>
    <d v="2026-09-24T00:00:00"/>
    <x v="7"/>
    <s v="Brand"/>
    <s v="Enabled"/>
    <s v="AG | Kumkumadi Oil"/>
    <s v="Sponsored Products"/>
    <s v="auralis naturals kumkumadi oil"/>
    <x v="2"/>
    <x v="339"/>
    <s v="SKN-024"/>
    <x v="1"/>
    <n v="272"/>
    <n v="5"/>
    <n v="0.01838235294117647"/>
    <n v="11.36"/>
    <n v="56.8"/>
    <n v="2598"/>
    <n v="1"/>
    <n v="2"/>
    <n v="0.02186297151655119"/>
    <n v="45.73943661971831"/>
    <n v="0.2"/>
    <n v="15.5"/>
    <s v="INR"/>
    <s v="India"/>
    <m/>
    <n v="4"/>
    <s v=""/>
    <s v="Cost missing"/>
    <s v=""/>
    <s v=""/>
    <s v=""/>
    <s v=""/>
  </r>
  <r>
    <d v="2026-09-24T00:00:00"/>
    <x v="7"/>
    <s v="Brand"/>
    <s v="Enabled"/>
    <s v="AG | Kumkumadi Oil"/>
    <s v="Sponsored Products"/>
    <s v="auralis face oil for glowing skin"/>
    <x v="2"/>
    <x v="101"/>
    <s v="SKN-024"/>
    <x v="2"/>
    <n v="240"/>
    <n v="2"/>
    <n v="0.008333333333333333"/>
    <n v="8.93"/>
    <n v="17.86"/>
    <n v="0"/>
    <n v="0"/>
    <n v="0"/>
    <s v=""/>
    <n v="0"/>
    <n v="0"/>
    <n v="16.5"/>
    <s v="INR"/>
    <s v="India"/>
    <m/>
    <n v="4"/>
    <s v=""/>
    <s v="Cost missing"/>
    <s v=""/>
    <s v=""/>
    <s v=""/>
    <s v=""/>
  </r>
  <r>
    <d v="2026-09-24T00:00:00"/>
    <x v="7"/>
    <s v="Brand"/>
    <s v="Enabled"/>
    <s v="AG | Kumkumadi Oil"/>
    <s v="Sponsored Products"/>
    <s v="auralis kumkumadi tailam"/>
    <x v="2"/>
    <x v="154"/>
    <s v="SKN-024"/>
    <x v="0"/>
    <n v="280"/>
    <n v="15"/>
    <n v="0.05357142857142857"/>
    <n v="15.5"/>
    <n v="232.5"/>
    <n v="3897"/>
    <n v="3"/>
    <n v="3"/>
    <n v="0.0596612779060816"/>
    <n v="16.76129032258065"/>
    <n v="0.2"/>
    <n v="15.5"/>
    <s v="INR"/>
    <s v="India"/>
    <m/>
    <n v="4"/>
    <s v=""/>
    <s v="Cost missing"/>
    <s v=""/>
    <s v=""/>
    <s v=""/>
    <s v=""/>
  </r>
  <r>
    <d v="2026-09-25T00:00:00"/>
    <x v="0"/>
    <s v="Face Care"/>
    <s v="Enabled"/>
    <s v="AG | Vitamin C Serum"/>
    <s v="Sponsored Products"/>
    <s v="loose-match"/>
    <x v="0"/>
    <x v="265"/>
    <s v="SKN-001"/>
    <x v="0"/>
    <n v="74"/>
    <n v="0"/>
    <n v="0"/>
    <s v=""/>
    <n v="0"/>
    <n v="0"/>
    <n v="0"/>
    <n v="0"/>
    <s v=""/>
    <s v=""/>
    <s v=""/>
    <n v="18.5"/>
    <s v="INR"/>
    <s v="India"/>
    <m/>
    <n v="4"/>
    <n v="0"/>
    <s v="No Spend"/>
    <n v="599"/>
    <n v="216"/>
    <n v="144"/>
    <n v="0.3989983305509182"/>
  </r>
  <r>
    <d v="2026-09-25T00:00:00"/>
    <x v="0"/>
    <s v="Face Care"/>
    <s v="Enabled"/>
    <s v="AG | Vitamin C Serum"/>
    <s v="Sponsored Products"/>
    <s v="close-match"/>
    <x v="0"/>
    <x v="24"/>
    <s v="SKN-001"/>
    <x v="1"/>
    <n v="536"/>
    <n v="9"/>
    <n v="0.0167910447761194"/>
    <n v="7.56"/>
    <n v="68.04000000000001"/>
    <n v="1198"/>
    <n v="1"/>
    <n v="2"/>
    <n v="0.05679465776293824"/>
    <n v="17.60728982951205"/>
    <n v="0.1111111111111111"/>
    <n v="12"/>
    <s v="INR"/>
    <s v="India"/>
    <m/>
    <n v="4"/>
    <n v="409.96"/>
    <s v="Profitable"/>
    <n v="599"/>
    <n v="216"/>
    <n v="144"/>
    <n v="0.3989983305509182"/>
  </r>
  <r>
    <d v="2026-09-25T00:00:00"/>
    <x v="0"/>
    <s v="Face Care"/>
    <s v="Enabled"/>
    <s v="AG | Niacinamide Serum"/>
    <s v="Sponsored Products"/>
    <s v="loose-match"/>
    <x v="0"/>
    <x v="515"/>
    <s v="SKN-002"/>
    <x v="2"/>
    <n v="322"/>
    <n v="0"/>
    <n v="0"/>
    <s v=""/>
    <n v="0"/>
    <n v="0"/>
    <n v="0"/>
    <n v="0"/>
    <s v=""/>
    <s v=""/>
    <s v=""/>
    <n v="16.5"/>
    <s v="INR"/>
    <s v="India"/>
    <m/>
    <n v="4"/>
    <n v="0"/>
    <s v="No Spend"/>
    <n v="549"/>
    <n v="192"/>
    <n v="139"/>
    <n v="0.3970856102003643"/>
  </r>
  <r>
    <d v="2026-09-25T00:00:00"/>
    <x v="0"/>
    <s v="Face Care"/>
    <s v="Enabled"/>
    <s v="AG | Gel Moisturizer"/>
    <s v="Sponsored Products"/>
    <s v="close-match"/>
    <x v="0"/>
    <x v="157"/>
    <s v="SKN-005"/>
    <x v="2"/>
    <n v="749"/>
    <n v="9"/>
    <n v="0.01201602136181575"/>
    <n v="8.279999999999999"/>
    <n v="74.52"/>
    <n v="0"/>
    <n v="0"/>
    <n v="0"/>
    <s v=""/>
    <n v="0"/>
    <n v="0"/>
    <n v="12"/>
    <s v="INR"/>
    <s v="India"/>
    <m/>
    <n v="4"/>
    <n v="-74.52"/>
    <s v="No Sales"/>
    <n v="399"/>
    <n v="148"/>
    <n v="126"/>
    <n v="0.3132832080200501"/>
  </r>
  <r>
    <d v="2026-09-25T00:00:00"/>
    <x v="0"/>
    <s v="Face Care"/>
    <s v="Enabled"/>
    <s v="AG | Gel Moisturizer"/>
    <s v="Sponsored Products"/>
    <s v="close-match"/>
    <x v="0"/>
    <x v="362"/>
    <s v="SKN-005"/>
    <x v="0"/>
    <n v="470"/>
    <n v="9"/>
    <n v="0.01914893617021277"/>
    <n v="11.5"/>
    <n v="103.5"/>
    <n v="0"/>
    <n v="0"/>
    <n v="0"/>
    <s v=""/>
    <n v="0"/>
    <n v="0"/>
    <n v="11.5"/>
    <s v="INR"/>
    <s v="India"/>
    <m/>
    <n v="4"/>
    <n v="-103.5"/>
    <s v="No Sales"/>
    <n v="399"/>
    <n v="148"/>
    <n v="126"/>
    <n v="0.3132832080200501"/>
  </r>
  <r>
    <d v="2026-09-25T00:00:00"/>
    <x v="0"/>
    <s v="Face Care"/>
    <s v="Enabled"/>
    <s v="AG | Gel Moisturizer"/>
    <s v="Sponsored Products"/>
    <s v="complements"/>
    <x v="0"/>
    <x v="41"/>
    <s v="SKN-005"/>
    <x v="0"/>
    <n v="790"/>
    <n v="8"/>
    <n v="0.01012658227848101"/>
    <n v="8.81"/>
    <n v="70.48"/>
    <n v="0"/>
    <n v="0"/>
    <n v="0"/>
    <s v=""/>
    <n v="0"/>
    <n v="0"/>
    <n v="9.5"/>
    <s v="INR"/>
    <s v="India"/>
    <m/>
    <n v="4"/>
    <n v="-70.48"/>
    <s v="No Sales"/>
    <n v="399"/>
    <n v="148"/>
    <n v="126"/>
    <n v="0.3132832080200501"/>
  </r>
  <r>
    <d v="2026-09-25T00:00:00"/>
    <x v="0"/>
    <s v="Face Care"/>
    <s v="Enabled"/>
    <s v="AG | Gel Moisturizer"/>
    <s v="Sponsored Products"/>
    <s v="loose-match"/>
    <x v="0"/>
    <x v="313"/>
    <s v="SKN-005"/>
    <x v="0"/>
    <n v="218"/>
    <n v="8"/>
    <n v="0.03669724770642202"/>
    <n v="11"/>
    <n v="88"/>
    <n v="399"/>
    <n v="1"/>
    <n v="1"/>
    <n v="0.2205513784461153"/>
    <n v="4.534090909090909"/>
    <n v="0.125"/>
    <n v="11"/>
    <s v="INR"/>
    <s v="India"/>
    <m/>
    <n v="4"/>
    <n v="37"/>
    <s v="Profitable"/>
    <n v="399"/>
    <n v="148"/>
    <n v="126"/>
    <n v="0.3132832080200501"/>
  </r>
  <r>
    <d v="2026-09-25T00:00:00"/>
    <x v="0"/>
    <s v="Face Care"/>
    <s v="Enabled"/>
    <s v="AG | Sunscreen Spf 50"/>
    <s v="Sponsored Products"/>
    <s v="close-match"/>
    <x v="0"/>
    <x v="173"/>
    <s v="SKN-006"/>
    <x v="1"/>
    <n v="407"/>
    <n v="4"/>
    <n v="0.009828009828009828"/>
    <n v="9.16"/>
    <n v="36.64"/>
    <n v="0"/>
    <n v="0"/>
    <n v="0"/>
    <s v=""/>
    <n v="0"/>
    <n v="0"/>
    <n v="13"/>
    <s v="INR"/>
    <s v="India"/>
    <m/>
    <n v="4"/>
    <n v="-36.64"/>
    <s v="No Sales"/>
    <n v="449"/>
    <n v="162"/>
    <n v="130"/>
    <n v="0.3496659242761693"/>
  </r>
  <r>
    <d v="2026-09-25T00:00:00"/>
    <x v="0"/>
    <s v="Face Care"/>
    <s v="Enabled"/>
    <s v="AG | Sunscreen Spf 50"/>
    <s v="Sponsored Products"/>
    <s v="complements"/>
    <x v="0"/>
    <x v="428"/>
    <s v="SKN-006"/>
    <x v="1"/>
    <n v="614"/>
    <n v="2"/>
    <n v="0.003257328990228013"/>
    <n v="7.22"/>
    <n v="14.44"/>
    <n v="0"/>
    <n v="0"/>
    <n v="0"/>
    <s v=""/>
    <n v="0"/>
    <n v="0"/>
    <n v="12"/>
    <s v="INR"/>
    <s v="India"/>
    <m/>
    <n v="4"/>
    <n v="-14.44"/>
    <s v="No Sales"/>
    <n v="449"/>
    <n v="162"/>
    <n v="130"/>
    <n v="0.3496659242761693"/>
  </r>
  <r>
    <d v="2026-09-25T00:00:00"/>
    <x v="0"/>
    <s v="Face Care"/>
    <s v="Enabled"/>
    <s v="AG | Sunscreen Spf 50"/>
    <s v="Sponsored Products"/>
    <s v="loose-match"/>
    <x v="0"/>
    <x v="174"/>
    <s v="SKN-006"/>
    <x v="1"/>
    <n v="973"/>
    <n v="8"/>
    <n v="0.008221993833504625"/>
    <n v="6.79"/>
    <n v="54.32"/>
    <n v="0"/>
    <n v="0"/>
    <n v="0"/>
    <s v=""/>
    <n v="0"/>
    <n v="0"/>
    <n v="11.5"/>
    <s v="INR"/>
    <s v="India"/>
    <m/>
    <n v="4"/>
    <n v="-54.32"/>
    <s v="No Sales"/>
    <n v="449"/>
    <n v="162"/>
    <n v="130"/>
    <n v="0.3496659242761693"/>
  </r>
  <r>
    <d v="2026-09-25T00:00:00"/>
    <x v="0"/>
    <s v="Face Care"/>
    <s v="Enabled"/>
    <s v="AG | Sunscreen Spf 50"/>
    <s v="Sponsored Products"/>
    <s v="close-match"/>
    <x v="0"/>
    <x v="7"/>
    <s v="SKN-006"/>
    <x v="1"/>
    <n v="1139"/>
    <n v="5"/>
    <n v="0.004389815627743635"/>
    <n v="8.140000000000001"/>
    <n v="40.7"/>
    <n v="0"/>
    <n v="0"/>
    <n v="0"/>
    <s v=""/>
    <n v="0"/>
    <n v="0"/>
    <n v="12"/>
    <s v="INR"/>
    <s v="India"/>
    <m/>
    <n v="4"/>
    <n v="-40.7"/>
    <s v="No Sales"/>
    <n v="449"/>
    <n v="162"/>
    <n v="130"/>
    <n v="0.3496659242761693"/>
  </r>
  <r>
    <d v="2026-09-25T00:00:00"/>
    <x v="0"/>
    <s v="Face Care"/>
    <s v="Enabled"/>
    <s v="AG | Face Wash"/>
    <s v="Sponsored Products"/>
    <s v="close-match"/>
    <x v="0"/>
    <x v="501"/>
    <s v="SKN-008"/>
    <x v="2"/>
    <n v="419"/>
    <n v="4"/>
    <n v="0.009546539379474941"/>
    <n v="5.15"/>
    <n v="20.6"/>
    <n v="0"/>
    <n v="0"/>
    <n v="0"/>
    <s v=""/>
    <n v="0"/>
    <n v="0"/>
    <n v="7.5"/>
    <s v="INR"/>
    <s v="India"/>
    <m/>
    <n v="4"/>
    <n v="-20.6"/>
    <s v="No Sales"/>
    <n v="299"/>
    <n v="114"/>
    <n v="107"/>
    <n v="0.2608695652173913"/>
  </r>
  <r>
    <d v="2026-09-25T00:00:00"/>
    <x v="0"/>
    <s v="Face Care"/>
    <s v="Enabled"/>
    <s v="AG | Face Wash"/>
    <s v="Sponsored Products"/>
    <s v="loose-match"/>
    <x v="0"/>
    <x v="160"/>
    <s v="SKN-008"/>
    <x v="2"/>
    <n v="1286"/>
    <n v="8"/>
    <n v="0.006220839813374806"/>
    <n v="5.45"/>
    <n v="43.6"/>
    <n v="299"/>
    <n v="1"/>
    <n v="1"/>
    <n v="0.145819397993311"/>
    <n v="6.857798165137615"/>
    <n v="0.125"/>
    <n v="8"/>
    <s v="INR"/>
    <s v="India"/>
    <m/>
    <n v="4"/>
    <n v="34.4"/>
    <s v="Profitable"/>
    <n v="299"/>
    <n v="114"/>
    <n v="107"/>
    <n v="0.2608695652173913"/>
  </r>
  <r>
    <d v="2026-09-25T00:00:00"/>
    <x v="0"/>
    <s v="Face Care"/>
    <s v="Enabled"/>
    <s v="AG | Face Wash"/>
    <s v="Sponsored Products"/>
    <s v="close-match"/>
    <x v="0"/>
    <x v="272"/>
    <s v="SKN-008"/>
    <x v="1"/>
    <n v="445"/>
    <n v="4"/>
    <n v="0.008988764044943821"/>
    <n v="3.86"/>
    <n v="15.44"/>
    <n v="0"/>
    <n v="0"/>
    <n v="0"/>
    <s v=""/>
    <n v="0"/>
    <n v="0"/>
    <n v="6"/>
    <s v="INR"/>
    <s v="India"/>
    <m/>
    <n v="4"/>
    <n v="-15.44"/>
    <s v="No Sales"/>
    <n v="299"/>
    <n v="114"/>
    <n v="107"/>
    <n v="0.2608695652173913"/>
  </r>
  <r>
    <d v="2026-09-25T00:00:00"/>
    <x v="0"/>
    <s v="Face Care"/>
    <s v="Enabled"/>
    <s v="AG | Rose Water Toner"/>
    <s v="Sponsored Products"/>
    <s v="loose-match"/>
    <x v="0"/>
    <x v="125"/>
    <s v="SKN-010"/>
    <x v="1"/>
    <n v="1031"/>
    <n v="8"/>
    <n v="0.007759456838021339"/>
    <n v="5.02"/>
    <n v="40.16"/>
    <n v="498"/>
    <n v="2"/>
    <n v="2"/>
    <n v="0.0806425702811245"/>
    <n v="12.4003984063745"/>
    <n v="0.25"/>
    <n v="6.5"/>
    <s v="INR"/>
    <s v="India"/>
    <s v="festive offer live"/>
    <n v="4"/>
    <n v="53.84"/>
    <s v="Profitable"/>
    <n v="249"/>
    <n v="100"/>
    <n v="102"/>
    <n v="0.1887550200803213"/>
  </r>
  <r>
    <d v="2026-09-25T00:00:00"/>
    <x v="0"/>
    <s v="Face Care"/>
    <s v="Enabled"/>
    <s v="AG | Rose Water Toner"/>
    <s v="Sponsored Products"/>
    <s v="close-match"/>
    <x v="0"/>
    <x v="51"/>
    <s v="SKN-010"/>
    <x v="0"/>
    <n v="803"/>
    <n v="8"/>
    <n v="0.009962640099626401"/>
    <n v="6.5"/>
    <n v="52"/>
    <n v="0"/>
    <n v="0"/>
    <n v="0"/>
    <s v=""/>
    <n v="0"/>
    <n v="0"/>
    <n v="6.5"/>
    <s v="INR"/>
    <s v="India"/>
    <m/>
    <n v="4"/>
    <n v="-52"/>
    <s v="No Sales"/>
    <n v="249"/>
    <n v="100"/>
    <n v="102"/>
    <n v="0.1887550200803213"/>
  </r>
  <r>
    <d v="2026-09-25T00:00:00"/>
    <x v="0"/>
    <s v="Face Care"/>
    <s v="Enabled"/>
    <s v="AG | Rose Water Toner"/>
    <s v="Sponsored Products"/>
    <s v="close-match"/>
    <x v="0"/>
    <x v="8"/>
    <s v="SKN-010"/>
    <x v="0"/>
    <n v="438"/>
    <n v="0"/>
    <n v="0"/>
    <s v=""/>
    <n v="0"/>
    <n v="0"/>
    <n v="0"/>
    <n v="0"/>
    <s v=""/>
    <s v=""/>
    <s v=""/>
    <n v="8"/>
    <s v="INR"/>
    <s v="India"/>
    <m/>
    <n v="4"/>
    <n v="0"/>
    <s v="No Spend"/>
    <n v="249"/>
    <n v="100"/>
    <n v="102"/>
    <n v="0.1887550200803213"/>
  </r>
  <r>
    <d v="2026-09-25T00:00:00"/>
    <x v="1"/>
    <s v="Body &amp; Hair"/>
    <s v="Enabled"/>
    <s v="AG | Body Lotion"/>
    <s v="Sponsored Products"/>
    <s v="close-match"/>
    <x v="0"/>
    <x v="11"/>
    <s v="SKN-017"/>
    <x v="0"/>
    <n v="284"/>
    <n v="3"/>
    <n v="0.01056338028169014"/>
    <n v="10.5"/>
    <n v="31.5"/>
    <n v="0"/>
    <n v="0"/>
    <n v="0"/>
    <s v=""/>
    <n v="0"/>
    <n v="0"/>
    <n v="12"/>
    <s v="INR"/>
    <s v="India"/>
    <m/>
    <n v="4"/>
    <n v="-31.5"/>
    <s v="No Sales"/>
    <n v="449"/>
    <n v="166"/>
    <n v="140"/>
    <n v="0.3184855233853007"/>
  </r>
  <r>
    <d v="2026-09-25T00:00:00"/>
    <x v="1"/>
    <s v="Body &amp; Hair"/>
    <s v="Enabled"/>
    <s v="AG | Body Lotion"/>
    <s v="Sponsored Products"/>
    <s v="loose-match"/>
    <x v="0"/>
    <x v="135"/>
    <s v="SKN-017"/>
    <x v="0"/>
    <n v="183"/>
    <n v="7"/>
    <n v="0.03825136612021858"/>
    <n v="7.89"/>
    <n v="55.23"/>
    <n v="0"/>
    <n v="0"/>
    <n v="0"/>
    <s v=""/>
    <n v="0"/>
    <n v="0"/>
    <n v="9"/>
    <s v="INR"/>
    <s v="India"/>
    <m/>
    <n v="4"/>
    <n v="-55.23"/>
    <s v="No Sales"/>
    <n v="449"/>
    <n v="166"/>
    <n v="140"/>
    <n v="0.3184855233853007"/>
  </r>
  <r>
    <d v="2026-09-25T00:00:00"/>
    <x v="1"/>
    <s v="Body &amp; Hair"/>
    <s v="Enabled"/>
    <s v="AG | Body Wash"/>
    <s v="Sponsored Products"/>
    <s v="close-match"/>
    <x v="0"/>
    <x v="107"/>
    <s v="SKN-018"/>
    <x v="2"/>
    <n v="358"/>
    <n v="1"/>
    <n v="0.002793296089385475"/>
    <n v="6.16"/>
    <n v="6.16"/>
    <n v="0"/>
    <n v="0"/>
    <n v="0"/>
    <s v=""/>
    <n v="0"/>
    <n v="0"/>
    <n v="7.5"/>
    <s v="INR"/>
    <s v="India"/>
    <m/>
    <n v="4"/>
    <n v="-6.16"/>
    <s v="No Sales"/>
    <n v="349"/>
    <n v="133"/>
    <n v="121"/>
    <n v="0.2722063037249284"/>
  </r>
  <r>
    <d v="2026-09-25T00:00:00"/>
    <x v="1"/>
    <s v="Body &amp; Hair"/>
    <s v="Enabled"/>
    <s v="AG | Body Wash"/>
    <s v="Sponsored Products"/>
    <s v="close-match"/>
    <x v="0"/>
    <x v="63"/>
    <s v="SKN-018"/>
    <x v="0"/>
    <n v="175"/>
    <n v="0"/>
    <n v="0"/>
    <s v=""/>
    <n v="0"/>
    <n v="0"/>
    <n v="0"/>
    <n v="0"/>
    <s v=""/>
    <s v=""/>
    <s v=""/>
    <n v="9"/>
    <s v="INR"/>
    <s v="India"/>
    <m/>
    <n v="4"/>
    <n v="0"/>
    <s v="No Spend"/>
    <n v="349"/>
    <n v="133"/>
    <n v="121"/>
    <n v="0.2722063037249284"/>
  </r>
  <r>
    <d v="2026-09-25T00:00:00"/>
    <x v="1"/>
    <s v="Body &amp; Hair"/>
    <s v="Enabled"/>
    <s v="AG | Onion Hair Oil"/>
    <s v="Sponsored Products"/>
    <s v="close-match"/>
    <x v="0"/>
    <x v="19"/>
    <s v="SKN-021"/>
    <x v="1"/>
    <n v="609"/>
    <n v="6"/>
    <n v="0.009852216748768473"/>
    <n v="3.9"/>
    <n v="23.4"/>
    <n v="798"/>
    <n v="1"/>
    <n v="2"/>
    <n v="0.02932330827067669"/>
    <n v="34.1025641025641"/>
    <n v="0.1666666666666667"/>
    <n v="7.5"/>
    <s v="INR"/>
    <s v="India"/>
    <m/>
    <n v="4"/>
    <n v="226.6"/>
    <s v="Profitable"/>
    <n v="399"/>
    <n v="148"/>
    <n v="126"/>
    <n v="0.3132832080200501"/>
  </r>
  <r>
    <d v="2026-09-25T00:00:00"/>
    <x v="1"/>
    <s v="Body &amp; Hair"/>
    <s v="Enabled"/>
    <s v="AG | Onion Hair Oil"/>
    <s v="Sponsored Products"/>
    <s v="loose-match"/>
    <x v="0"/>
    <x v="423"/>
    <s v="SKN-021"/>
    <x v="2"/>
    <n v="968"/>
    <n v="4"/>
    <n v="0.004132231404958678"/>
    <n v="7.25"/>
    <n v="29"/>
    <n v="0"/>
    <n v="0"/>
    <n v="0"/>
    <s v=""/>
    <n v="0"/>
    <n v="0"/>
    <n v="10.5"/>
    <s v="INR"/>
    <s v="India"/>
    <m/>
    <n v="4"/>
    <n v="-29"/>
    <s v="No Sales"/>
    <n v="399"/>
    <n v="148"/>
    <n v="126"/>
    <n v="0.3132832080200501"/>
  </r>
  <r>
    <d v="2026-09-25T00:00:00"/>
    <x v="1"/>
    <s v="Body &amp; Hair"/>
    <s v="Enabled"/>
    <s v="AG | Onion Hair Oil"/>
    <s v="Sponsored Products"/>
    <s v="loose-match"/>
    <x v="0"/>
    <x v="18"/>
    <s v="SKN-021"/>
    <x v="1"/>
    <n v="605"/>
    <n v="2"/>
    <n v="0.003305785123966942"/>
    <n v="5.1"/>
    <n v="10.2"/>
    <n v="0"/>
    <n v="0"/>
    <n v="0"/>
    <s v=""/>
    <n v="0"/>
    <n v="0"/>
    <n v="9.5"/>
    <s v="INR"/>
    <s v="India"/>
    <m/>
    <n v="4"/>
    <n v="-10.2"/>
    <s v="No Sales"/>
    <n v="399"/>
    <n v="148"/>
    <n v="126"/>
    <n v="0.3132832080200501"/>
  </r>
  <r>
    <d v="2026-09-25T00:00:00"/>
    <x v="1"/>
    <s v="Body &amp; Hair"/>
    <s v="Enabled"/>
    <s v="AG | Onion Hair Oil"/>
    <s v="Sponsored Products"/>
    <s v="loose-match"/>
    <x v="0"/>
    <x v="21"/>
    <s v="SKN-021"/>
    <x v="2"/>
    <n v="599"/>
    <n v="2"/>
    <n v="0.00333889816360601"/>
    <n v="7.13"/>
    <n v="14.26"/>
    <n v="0"/>
    <n v="0"/>
    <n v="0"/>
    <s v=""/>
    <n v="0"/>
    <n v="0"/>
    <n v="12.5"/>
    <s v="INR"/>
    <s v="India"/>
    <m/>
    <n v="4"/>
    <n v="-14.26"/>
    <s v="No Sales"/>
    <n v="399"/>
    <n v="148"/>
    <n v="126"/>
    <n v="0.3132832080200501"/>
  </r>
  <r>
    <d v="2026-09-25T00:00:00"/>
    <x v="1"/>
    <s v="Body &amp; Hair"/>
    <s v="Enabled"/>
    <s v="AG | Onion Hair Oil"/>
    <s v="Sponsored Products"/>
    <s v="close-match"/>
    <x v="0"/>
    <x v="217"/>
    <s v="SKN-021"/>
    <x v="0"/>
    <n v="140"/>
    <n v="3"/>
    <n v="0.02142857142857143"/>
    <n v="8.5"/>
    <n v="25.5"/>
    <n v="0"/>
    <n v="0"/>
    <n v="0"/>
    <s v=""/>
    <n v="0"/>
    <n v="0"/>
    <n v="8.5"/>
    <s v="INR"/>
    <s v="India"/>
    <m/>
    <n v="4"/>
    <n v="-25.5"/>
    <s v="No Sales"/>
    <n v="399"/>
    <n v="148"/>
    <n v="126"/>
    <n v="0.3132832080200501"/>
  </r>
  <r>
    <d v="2026-09-25T00:00:00"/>
    <x v="1"/>
    <s v="Body &amp; Hair"/>
    <s v="Enabled"/>
    <s v="AG | Onion Hair Oil"/>
    <s v="Sponsored Products"/>
    <s v="loose-match"/>
    <x v="0"/>
    <x v="183"/>
    <s v="SKN-021"/>
    <x v="0"/>
    <n v="307"/>
    <n v="2"/>
    <n v="0.006514657980456026"/>
    <n v="11"/>
    <n v="22"/>
    <n v="0"/>
    <n v="0"/>
    <n v="0"/>
    <s v=""/>
    <n v="0"/>
    <n v="0"/>
    <n v="11"/>
    <s v="INR"/>
    <s v="India"/>
    <m/>
    <n v="4"/>
    <n v="-22"/>
    <s v="No Sales"/>
    <n v="399"/>
    <n v="148"/>
    <n v="126"/>
    <n v="0.3132832080200501"/>
  </r>
  <r>
    <d v="2026-09-25T00:00:00"/>
    <x v="1"/>
    <s v="Body &amp; Hair"/>
    <s v="Enabled"/>
    <s v="AG | Onion Hair Oil"/>
    <s v="Sponsored Products"/>
    <s v="substitutes"/>
    <x v="0"/>
    <x v="516"/>
    <s v="SKN-021"/>
    <x v="1"/>
    <n v="317"/>
    <n v="1"/>
    <n v="0.003154574132492113"/>
    <n v="8.26"/>
    <n v="8.26"/>
    <n v="0"/>
    <n v="0"/>
    <n v="0"/>
    <s v=""/>
    <n v="0"/>
    <n v="0"/>
    <n v="10.5"/>
    <s v="INR"/>
    <s v="India"/>
    <m/>
    <n v="4"/>
    <n v="-8.26"/>
    <s v="No Sales"/>
    <n v="399"/>
    <n v="148"/>
    <n v="126"/>
    <n v="0.3132832080200501"/>
  </r>
  <r>
    <d v="2026-09-25T00:00:00"/>
    <x v="1"/>
    <s v="Body &amp; Hair"/>
    <s v="Enabled"/>
    <s v="AG | Anti Dandruff Shampoo"/>
    <s v="Sponsored Products"/>
    <s v="close-match"/>
    <x v="0"/>
    <x v="184"/>
    <s v="SKN-022"/>
    <x v="0"/>
    <n v="894"/>
    <n v="4"/>
    <n v="0.004474272930648769"/>
    <n v="8"/>
    <n v="32"/>
    <n v="0"/>
    <n v="0"/>
    <n v="0"/>
    <s v=""/>
    <n v="0"/>
    <n v="0"/>
    <n v="8"/>
    <s v="INR"/>
    <s v="India"/>
    <m/>
    <n v="4"/>
    <n v="-32"/>
    <s v="No Sales"/>
    <n v="429"/>
    <n v="159"/>
    <n v="139"/>
    <n v="0.3053613053613053"/>
  </r>
  <r>
    <d v="2026-09-25T00:00:00"/>
    <x v="1"/>
    <s v="Body &amp; Hair"/>
    <s v="Enabled"/>
    <s v="AG | Anti Dandruff Shampoo"/>
    <s v="Sponsored Products"/>
    <s v="loose-match"/>
    <x v="0"/>
    <x v="517"/>
    <s v="SKN-022"/>
    <x v="2"/>
    <n v="143"/>
    <n v="0"/>
    <n v="0"/>
    <s v=""/>
    <n v="0"/>
    <n v="0"/>
    <n v="0"/>
    <n v="0"/>
    <s v=""/>
    <s v=""/>
    <s v=""/>
    <n v="10"/>
    <s v="INR"/>
    <s v="India"/>
    <m/>
    <n v="4"/>
    <n v="0"/>
    <s v="No Spend"/>
    <n v="429"/>
    <n v="159"/>
    <n v="139"/>
    <n v="0.3053613053613053"/>
  </r>
  <r>
    <d v="2026-09-25T00:00:00"/>
    <x v="3"/>
    <s v="Face Care"/>
    <s v="Enabled"/>
    <s v="AG | Vitamin C Serum"/>
    <s v="Sponsored Products"/>
    <s v="vit c face serum for sensitive skin"/>
    <x v="2"/>
    <x v="170"/>
    <s v="SKN-001"/>
    <x v="0"/>
    <n v="150"/>
    <n v="1"/>
    <n v="0.006666666666666667"/>
    <n v="19.71"/>
    <n v="19.71"/>
    <n v="0"/>
    <n v="0"/>
    <n v="0"/>
    <s v=""/>
    <n v="0"/>
    <n v="0"/>
    <n v="20"/>
    <s v="INR"/>
    <s v="India"/>
    <m/>
    <n v="4"/>
    <n v="-19.71"/>
    <s v="No Sales"/>
    <n v="599"/>
    <n v="216"/>
    <n v="144"/>
    <n v="0.3989983305509182"/>
  </r>
  <r>
    <d v="2026-09-25T00:00:00"/>
    <x v="3"/>
    <s v="Face Care"/>
    <s v="Enabled"/>
    <s v="AG | Niacinamide Serum"/>
    <s v="Sponsored Products"/>
    <s v="niacinamide 10% serum for face"/>
    <x v="2"/>
    <x v="164"/>
    <s v="SKN-002"/>
    <x v="2"/>
    <n v="612"/>
    <n v="2"/>
    <n v="0.00326797385620915"/>
    <n v="10.27"/>
    <n v="20.54"/>
    <n v="549"/>
    <n v="1"/>
    <n v="1"/>
    <n v="0.03741347905282331"/>
    <n v="26.72833495618306"/>
    <n v="0.5"/>
    <n v="13.5"/>
    <s v="INR"/>
    <s v="India"/>
    <m/>
    <n v="4"/>
    <n v="197.46"/>
    <s v="Profitable"/>
    <n v="549"/>
    <n v="192"/>
    <n v="139"/>
    <n v="0.3970856102003643"/>
  </r>
  <r>
    <d v="2026-09-25T00:00:00"/>
    <x v="3"/>
    <s v="Face Care"/>
    <s v="Enabled"/>
    <s v="AG | Niacinamide Serum"/>
    <s v="Sponsored Products"/>
    <s v="niacinamide serum with vitamin e"/>
    <x v="2"/>
    <x v="1"/>
    <s v="SKN-002"/>
    <x v="0"/>
    <n v="242"/>
    <n v="8"/>
    <n v="0.03305785123966942"/>
    <n v="14.93"/>
    <n v="119.44"/>
    <n v="0"/>
    <n v="0"/>
    <n v="0"/>
    <s v=""/>
    <n v="0"/>
    <n v="0"/>
    <n v="15.5"/>
    <s v="INR"/>
    <s v="India"/>
    <m/>
    <n v="4"/>
    <n v="-119.44"/>
    <s v="No Sales"/>
    <n v="549"/>
    <n v="192"/>
    <n v="139"/>
    <n v="0.3970856102003643"/>
  </r>
  <r>
    <d v="2026-09-25T00:00:00"/>
    <x v="3"/>
    <s v="Face Care"/>
    <s v="Enabled"/>
    <s v="AG | Niacinamide Serum"/>
    <s v="Sponsored Products"/>
    <s v="10% niacinamide face serum for tan removal"/>
    <x v="2"/>
    <x v="264"/>
    <s v="SKN-002"/>
    <x v="0"/>
    <n v="388"/>
    <n v="3"/>
    <n v="0.007731958762886598"/>
    <n v="11.55"/>
    <n v="34.65"/>
    <n v="0"/>
    <n v="0"/>
    <n v="0"/>
    <s v=""/>
    <n v="0"/>
    <n v="0"/>
    <n v="13"/>
    <s v="INR"/>
    <s v="India"/>
    <m/>
    <n v="4"/>
    <n v="-34.65"/>
    <s v="No Sales"/>
    <n v="549"/>
    <n v="192"/>
    <n v="139"/>
    <n v="0.3970856102003643"/>
  </r>
  <r>
    <d v="2026-09-25T00:00:00"/>
    <x v="3"/>
    <s v="Face Care"/>
    <s v="Enabled"/>
    <s v="AG | Niacinamide Serum"/>
    <s v="Sponsored Products"/>
    <s v="niacinamide serum"/>
    <x v="2"/>
    <x v="27"/>
    <s v="SKN-002"/>
    <x v="0"/>
    <n v="728"/>
    <n v="24"/>
    <n v="0.03296703296703297"/>
    <n v="13.44"/>
    <n v="322.56"/>
    <n v="0"/>
    <n v="0"/>
    <n v="0"/>
    <s v=""/>
    <n v="0"/>
    <n v="0"/>
    <n v="15"/>
    <s v="INR"/>
    <s v="India"/>
    <m/>
    <n v="4"/>
    <n v="-322.56"/>
    <s v="No Sales"/>
    <n v="549"/>
    <n v="192"/>
    <n v="139"/>
    <n v="0.3970856102003643"/>
  </r>
  <r>
    <d v="2026-09-25T00:00:00"/>
    <x v="3"/>
    <s v="Face Care"/>
    <s v="Enabled"/>
    <s v="AG | Niacinamide Serum"/>
    <s v="Sponsored Products"/>
    <s v="10% niacinamide face serum"/>
    <x v="2"/>
    <x v="113"/>
    <s v="SKN-002"/>
    <x v="0"/>
    <n v="767"/>
    <n v="12"/>
    <n v="0.01564537157757497"/>
    <n v="18.37"/>
    <n v="220.44"/>
    <n v="1098"/>
    <n v="1"/>
    <n v="2"/>
    <n v="0.2007650273224044"/>
    <n v="4.980947196516059"/>
    <n v="0.08333333333333333"/>
    <n v="20"/>
    <s v="INR"/>
    <s v="India"/>
    <m/>
    <n v="4"/>
    <n v="215.56"/>
    <s v="Profitable"/>
    <n v="549"/>
    <n v="192"/>
    <n v="139"/>
    <n v="0.3970856102003643"/>
  </r>
  <r>
    <d v="2026-09-25T00:00:00"/>
    <x v="3"/>
    <s v="Face Care"/>
    <s v="Enabled"/>
    <s v="AG | Hyaluronic Acid Serum"/>
    <s v="Sponsored Products"/>
    <s v="hyaluronic serum"/>
    <x v="2"/>
    <x v="29"/>
    <s v="SKN-003"/>
    <x v="2"/>
    <n v="727"/>
    <n v="8"/>
    <n v="0.0110041265474553"/>
    <n v="13.9"/>
    <n v="111.2"/>
    <n v="649"/>
    <n v="1"/>
    <n v="1"/>
    <n v="0.1713405238828968"/>
    <n v="5.836330935251798"/>
    <n v="0.125"/>
    <n v="25"/>
    <s v="INR"/>
    <s v="India"/>
    <s v="bid reviewed"/>
    <n v="4"/>
    <n v="155.8"/>
    <s v="Profitable"/>
    <n v="649"/>
    <n v="234"/>
    <n v="148"/>
    <n v="0.4114021571648691"/>
  </r>
  <r>
    <d v="2026-09-25T00:00:00"/>
    <x v="3"/>
    <s v="Face Care"/>
    <s v="Enabled"/>
    <s v="AG | Hyaluronic Acid Serum"/>
    <s v="Sponsored Products"/>
    <s v="hyaluronic acid serum"/>
    <x v="2"/>
    <x v="35"/>
    <s v="SKN-003"/>
    <x v="0"/>
    <n v="1187"/>
    <n v="17"/>
    <n v="0.01432181971356361"/>
    <n v="15.71"/>
    <n v="267.07"/>
    <n v="0"/>
    <n v="0"/>
    <n v="0"/>
    <s v=""/>
    <n v="0"/>
    <n v="0"/>
    <n v="19.5"/>
    <s v="INR"/>
    <s v="India"/>
    <m/>
    <n v="4"/>
    <n v="-267.07"/>
    <s v="No Sales"/>
    <n v="649"/>
    <n v="234"/>
    <n v="148"/>
    <n v="0.4114021571648691"/>
  </r>
  <r>
    <d v="2026-09-25T00:00:00"/>
    <x v="3"/>
    <s v="Face Care"/>
    <s v="Enabled"/>
    <s v="AG | Retinol Night Cream"/>
    <s v="Sponsored Products"/>
    <s v="retinol cream"/>
    <x v="2"/>
    <x v="112"/>
    <s v="SKN-004"/>
    <x v="0"/>
    <n v="851"/>
    <n v="19"/>
    <n v="0.02232667450058754"/>
    <n v="21.5"/>
    <n v="408.5"/>
    <n v="799"/>
    <n v="1"/>
    <n v="1"/>
    <n v="0.5112640801001251"/>
    <n v="1.95593635250918"/>
    <n v="0.05263157894736842"/>
    <n v="21.5"/>
    <s v="INR"/>
    <s v="India"/>
    <m/>
    <n v="4"/>
    <n v="-43.5"/>
    <s v="Losing"/>
    <n v="799"/>
    <n v="272"/>
    <n v="162"/>
    <n v="0.4568210262828536"/>
  </r>
  <r>
    <d v="2026-09-25T00:00:00"/>
    <x v="3"/>
    <s v="Face Care"/>
    <s v="Enabled"/>
    <s v="AG | Retinol Night Cream"/>
    <s v="Sponsored Products"/>
    <s v="night cream for face"/>
    <x v="2"/>
    <x v="30"/>
    <s v="SKN-004"/>
    <x v="1"/>
    <n v="786"/>
    <n v="6"/>
    <n v="0.007633587786259542"/>
    <n v="15.56"/>
    <n v="93.36"/>
    <n v="0"/>
    <n v="0"/>
    <n v="0"/>
    <s v=""/>
    <n v="0"/>
    <n v="0"/>
    <n v="23.5"/>
    <s v="INR"/>
    <s v="India"/>
    <m/>
    <n v="4"/>
    <n v="-93.36"/>
    <s v="No Sales"/>
    <n v="799"/>
    <n v="272"/>
    <n v="162"/>
    <n v="0.4568210262828536"/>
  </r>
  <r>
    <d v="2026-09-25T00:00:00"/>
    <x v="3"/>
    <s v="Face Care"/>
    <s v="Enabled"/>
    <s v="AG | Retinol Night Cream"/>
    <s v="Sponsored Products"/>
    <s v="retinol night cream"/>
    <x v="2"/>
    <x v="165"/>
    <s v="SKN-004"/>
    <x v="2"/>
    <n v="1926"/>
    <n v="16"/>
    <n v="0.008307372793354102"/>
    <n v="14.65"/>
    <n v="234.4"/>
    <n v="0"/>
    <n v="0"/>
    <n v="0"/>
    <s v=""/>
    <n v="0"/>
    <n v="0"/>
    <n v="20.5"/>
    <s v="INR"/>
    <s v="India"/>
    <m/>
    <n v="4"/>
    <n v="-234.4"/>
    <s v="No Sales"/>
    <n v="799"/>
    <n v="272"/>
    <n v="162"/>
    <n v="0.4568210262828536"/>
  </r>
  <r>
    <d v="2026-09-25T00:00:00"/>
    <x v="3"/>
    <s v="Face Care"/>
    <s v="Enabled"/>
    <s v="AG | Retinol Night Cream"/>
    <s v="Sponsored Products"/>
    <s v="night cream for face for dry skin"/>
    <x v="2"/>
    <x v="168"/>
    <s v="SKN-004"/>
    <x v="0"/>
    <n v="334"/>
    <n v="4"/>
    <n v="0.01197604790419162"/>
    <n v="23.5"/>
    <n v="94"/>
    <n v="799"/>
    <n v="1"/>
    <n v="1"/>
    <n v="0.1176470588235294"/>
    <n v="8.5"/>
    <n v="0.25"/>
    <n v="23.5"/>
    <s v="INR"/>
    <s v="India"/>
    <m/>
    <n v="4"/>
    <n v="271"/>
    <s v="Profitable"/>
    <n v="799"/>
    <n v="272"/>
    <n v="162"/>
    <n v="0.4568210262828536"/>
  </r>
  <r>
    <d v="2026-09-25T00:00:00"/>
    <x v="3"/>
    <s v="Face Care"/>
    <s v="Enabled"/>
    <s v="AG | Retinol Night Cream"/>
    <s v="Sponsored Products"/>
    <s v="retinol cream combo"/>
    <x v="2"/>
    <x v="220"/>
    <s v="SKN-004"/>
    <x v="1"/>
    <n v="630"/>
    <n v="6"/>
    <n v="0.009523809523809525"/>
    <n v="13.47"/>
    <n v="80.81999999999999"/>
    <n v="0"/>
    <n v="0"/>
    <n v="0"/>
    <s v=""/>
    <n v="0"/>
    <n v="0"/>
    <n v="21"/>
    <s v="INR"/>
    <s v="India"/>
    <m/>
    <n v="4"/>
    <n v="-80.81999999999999"/>
    <s v="No Sales"/>
    <n v="799"/>
    <n v="272"/>
    <n v="162"/>
    <n v="0.4568210262828536"/>
  </r>
  <r>
    <d v="2026-09-25T00:00:00"/>
    <x v="4"/>
    <s v="Face Care"/>
    <s v="Enabled"/>
    <s v="AG | Niacinamide Serum"/>
    <s v="Sponsored Products"/>
    <s v="niacinamide serum"/>
    <x v="1"/>
    <x v="27"/>
    <s v="SKN-002"/>
    <x v="2"/>
    <n v="2517"/>
    <n v="14"/>
    <n v="0.005562177195073501"/>
    <n v="10.81"/>
    <n v="151.34"/>
    <n v="0"/>
    <n v="0"/>
    <n v="0"/>
    <s v=""/>
    <n v="0"/>
    <n v="0"/>
    <n v="16.5"/>
    <s v="INR"/>
    <s v="India"/>
    <m/>
    <n v="4"/>
    <n v="-151.34"/>
    <s v="No Sales"/>
    <n v="549"/>
    <n v="192"/>
    <n v="139"/>
    <n v="0.3970856102003643"/>
  </r>
  <r>
    <d v="2026-09-25T00:00:00"/>
    <x v="4"/>
    <s v="Face Care"/>
    <s v="Enabled"/>
    <s v="AG | Niacinamide Serum"/>
    <s v="Sponsored Products"/>
    <s v="niacinamide 10% serum"/>
    <x v="1"/>
    <x v="204"/>
    <s v="SKN-002"/>
    <x v="2"/>
    <n v="310"/>
    <n v="4"/>
    <n v="0.01290322580645161"/>
    <n v="9.869999999999999"/>
    <n v="39.48"/>
    <n v="0"/>
    <n v="0"/>
    <n v="0"/>
    <s v=""/>
    <n v="0"/>
    <n v="0"/>
    <n v="15.5"/>
    <s v="INR"/>
    <s v="India"/>
    <m/>
    <n v="4"/>
    <n v="-39.48"/>
    <s v="No Sales"/>
    <n v="549"/>
    <n v="192"/>
    <n v="139"/>
    <n v="0.3970856102003643"/>
  </r>
  <r>
    <d v="2026-09-25T00:00:00"/>
    <x v="4"/>
    <s v="Face Care"/>
    <s v="Enabled"/>
    <s v="AG | Niacinamide Serum"/>
    <s v="Sponsored Products"/>
    <s v="niacinamide 10% serum"/>
    <x v="1"/>
    <x v="489"/>
    <s v="SKN-002"/>
    <x v="0"/>
    <n v="139"/>
    <n v="2"/>
    <n v="0.01438848920863309"/>
    <n v="12.22"/>
    <n v="24.44"/>
    <n v="0"/>
    <n v="0"/>
    <n v="0"/>
    <s v=""/>
    <n v="0"/>
    <n v="0"/>
    <n v="12.5"/>
    <s v="INR"/>
    <s v="India"/>
    <m/>
    <n v="4"/>
    <n v="-24.44"/>
    <s v="No Sales"/>
    <n v="549"/>
    <n v="192"/>
    <n v="139"/>
    <n v="0.3970856102003643"/>
  </r>
  <r>
    <d v="2026-09-25T00:00:00"/>
    <x v="4"/>
    <s v="Face Care"/>
    <s v="Enabled"/>
    <s v="AG | Niacinamide Serum"/>
    <s v="Sponsored Products"/>
    <s v="niacinamide serum"/>
    <x v="1"/>
    <x v="351"/>
    <s v="SKN-002"/>
    <x v="2"/>
    <n v="336"/>
    <n v="0"/>
    <n v="0"/>
    <s v=""/>
    <n v="0"/>
    <n v="0"/>
    <n v="0"/>
    <n v="0"/>
    <s v=""/>
    <s v=""/>
    <s v=""/>
    <n v="12"/>
    <s v="INR"/>
    <s v="India"/>
    <m/>
    <n v="4"/>
    <n v="0"/>
    <s v="No Spend"/>
    <n v="549"/>
    <n v="192"/>
    <n v="139"/>
    <n v="0.3970856102003643"/>
  </r>
  <r>
    <d v="2026-09-25T00:00:00"/>
    <x v="4"/>
    <s v="Face Care"/>
    <s v="Enabled"/>
    <s v="AG | Niacinamide Serum"/>
    <s v="Sponsored Products"/>
    <s v="niacinamide serum"/>
    <x v="1"/>
    <x v="172"/>
    <s v="SKN-002"/>
    <x v="2"/>
    <n v="135"/>
    <n v="1"/>
    <n v="0.007407407407407408"/>
    <n v="11.8"/>
    <n v="11.8"/>
    <n v="0"/>
    <n v="0"/>
    <n v="0"/>
    <s v=""/>
    <n v="0"/>
    <n v="0"/>
    <n v="15"/>
    <s v="INR"/>
    <s v="India"/>
    <m/>
    <n v="4"/>
    <n v="-11.8"/>
    <s v="No Sales"/>
    <n v="549"/>
    <n v="192"/>
    <n v="139"/>
    <n v="0.3970856102003643"/>
  </r>
  <r>
    <d v="2026-09-25T00:00:00"/>
    <x v="4"/>
    <s v="Face Care"/>
    <s v="Enabled"/>
    <s v="AG | Niacinamide Serum"/>
    <s v="Sponsored Products"/>
    <s v="niacinamide 10% serum"/>
    <x v="1"/>
    <x v="207"/>
    <s v="SKN-002"/>
    <x v="1"/>
    <n v="403"/>
    <n v="1"/>
    <n v="0.002481389578163772"/>
    <n v="9.529999999999999"/>
    <n v="9.529999999999999"/>
    <n v="0"/>
    <n v="0"/>
    <n v="0"/>
    <s v=""/>
    <n v="0"/>
    <n v="0"/>
    <n v="13.5"/>
    <s v="INR"/>
    <s v="India"/>
    <s v="seller wants to monitor"/>
    <n v="4"/>
    <n v="-9.529999999999999"/>
    <s v="No Sales"/>
    <n v="549"/>
    <n v="192"/>
    <n v="139"/>
    <n v="0.3970856102003643"/>
  </r>
  <r>
    <d v="2026-09-25T00:00:00"/>
    <x v="4"/>
    <s v="Face Care"/>
    <s v="Enabled"/>
    <s v="AG | Hyaluronic Acid Serum"/>
    <s v="Sponsored Products"/>
    <s v="hyaluronic serum"/>
    <x v="1"/>
    <x v="33"/>
    <s v="SKN-003"/>
    <x v="1"/>
    <n v="821"/>
    <n v="3"/>
    <n v="0.003654080389768575"/>
    <n v="7.739999999999999"/>
    <n v="23.22"/>
    <n v="0"/>
    <n v="0"/>
    <n v="0"/>
    <s v=""/>
    <n v="0"/>
    <n v="0"/>
    <n v="14.5"/>
    <s v="INR"/>
    <s v="India"/>
    <m/>
    <n v="4"/>
    <n v="-23.22"/>
    <s v="No Sales"/>
    <n v="649"/>
    <n v="234"/>
    <n v="148"/>
    <n v="0.4114021571648691"/>
  </r>
  <r>
    <d v="2026-09-22T00:00:00"/>
    <x v="12"/>
    <s v="Face Care"/>
    <s v="Enabled"/>
    <s v="AG | Vitamin C Serum"/>
    <s v="Sponsored Products"/>
    <s v="substitutes"/>
    <x v="0"/>
    <x v="497"/>
    <s v="SKN-001"/>
    <x v="1"/>
    <n v="142"/>
    <n v="0"/>
    <n v="0"/>
    <s v=""/>
    <n v="0"/>
    <n v="0"/>
    <n v="0"/>
    <n v="0"/>
    <s v=""/>
    <s v=""/>
    <s v=""/>
    <n v="18.5"/>
    <s v="INR"/>
    <s v="India"/>
    <m/>
    <n v="4"/>
    <n v="0"/>
    <s v="No Spend"/>
    <n v="599"/>
    <n v="216"/>
    <n v="144"/>
    <n v="0.3989983305509182"/>
  </r>
  <r>
    <d v="2026-09-25T00:00:00"/>
    <x v="4"/>
    <s v="Face Care"/>
    <s v="Enabled"/>
    <s v="AG | Hyaluronic Acid Serum"/>
    <s v="Sponsored Products"/>
    <s v="hyaluronic acid serum"/>
    <x v="1"/>
    <x v="110"/>
    <s v="SKN-003"/>
    <x v="2"/>
    <n v="621"/>
    <n v="5"/>
    <n v="0.008051529790660225"/>
    <n v="14.15"/>
    <n v="70.75"/>
    <n v="0"/>
    <n v="0"/>
    <n v="0"/>
    <s v=""/>
    <n v="0"/>
    <n v="0"/>
    <n v="18"/>
    <s v="INR"/>
    <s v="India"/>
    <m/>
    <n v="4"/>
    <n v="-70.75"/>
    <s v="No Sales"/>
    <n v="649"/>
    <n v="234"/>
    <n v="148"/>
    <n v="0.4114021571648691"/>
  </r>
  <r>
    <d v="2026-09-25T00:00:00"/>
    <x v="4"/>
    <s v="Face Care"/>
    <s v="Enabled"/>
    <s v="AG | Hyaluronic Acid Serum"/>
    <s v="Sponsored Products"/>
    <s v="hyaluronic acid serum"/>
    <x v="1"/>
    <x v="35"/>
    <s v="SKN-003"/>
    <x v="0"/>
    <n v="1199"/>
    <n v="13"/>
    <n v="0.01084236864053378"/>
    <n v="16"/>
    <n v="208"/>
    <n v="0"/>
    <n v="0"/>
    <n v="0"/>
    <s v=""/>
    <n v="0"/>
    <n v="0"/>
    <n v="16"/>
    <s v="INR"/>
    <s v="India"/>
    <m/>
    <n v="4"/>
    <n v="-208"/>
    <s v="No Sales"/>
    <n v="649"/>
    <n v="234"/>
    <n v="148"/>
    <n v="0.4114021571648691"/>
  </r>
  <r>
    <d v="2026-09-19T00:00:00"/>
    <x v="11"/>
    <s v="Face Care"/>
    <s v="Enabled"/>
    <s v="AG | Lip Sleeping Mask"/>
    <s v="Sponsored Products"/>
    <s v="lip mask overnight"/>
    <x v="2"/>
    <x v="88"/>
    <s v="SKN-016"/>
    <x v="0"/>
    <n v="0"/>
    <n v="0"/>
    <s v=""/>
    <s v=""/>
    <n v="43.6"/>
    <n v="0"/>
    <n v="0"/>
    <n v="0"/>
    <s v=""/>
    <n v="0"/>
    <s v=""/>
    <n v="12"/>
    <s v="INR"/>
    <s v="India"/>
    <m/>
    <n v="3"/>
    <n v="-43.6"/>
    <s v="No Sales"/>
    <n v="299"/>
    <n v="114"/>
    <n v="97"/>
    <n v="0.294314381270903"/>
  </r>
  <r>
    <d v="2026-09-25T00:00:00"/>
    <x v="5"/>
    <s v="Face Care"/>
    <s v="Enabled"/>
    <s v="AG | Sunscreen Spf 50"/>
    <s v="Sponsored Products"/>
    <s v="sunscreen"/>
    <x v="3"/>
    <x v="38"/>
    <s v="SKN-006"/>
    <x v="2"/>
    <n v="2414"/>
    <n v="21"/>
    <n v="0.008699254349627174"/>
    <n v="12.49"/>
    <n v="262.29"/>
    <n v="0"/>
    <n v="0"/>
    <n v="0"/>
    <s v=""/>
    <n v="0"/>
    <n v="0"/>
    <n v="15"/>
    <s v="INR"/>
    <s v="India"/>
    <m/>
    <n v="4"/>
    <n v="-262.29"/>
    <s v="No Sales"/>
    <n v="449"/>
    <n v="162"/>
    <n v="130"/>
    <n v="0.3496659242761693"/>
  </r>
  <r>
    <d v="2026-09-25T00:00:00"/>
    <x v="5"/>
    <s v="Face Care"/>
    <s v="Enabled"/>
    <s v="AG | Sunscreen Spf 50"/>
    <s v="Sponsored Products"/>
    <s v="sunscreen spf 50"/>
    <x v="3"/>
    <x v="226"/>
    <s v="SKN-006"/>
    <x v="0"/>
    <n v="248"/>
    <n v="2"/>
    <n v="0.008064516129032258"/>
    <n v="11.16"/>
    <n v="22.32"/>
    <n v="0"/>
    <n v="0"/>
    <n v="0"/>
    <s v=""/>
    <n v="0"/>
    <n v="0"/>
    <n v="12.5"/>
    <s v="INR"/>
    <s v="India"/>
    <m/>
    <n v="4"/>
    <n v="-22.32"/>
    <s v="No Sales"/>
    <n v="449"/>
    <n v="162"/>
    <n v="130"/>
    <n v="0.3496659242761693"/>
  </r>
  <r>
    <d v="2026-09-25T00:00:00"/>
    <x v="5"/>
    <s v="Face Care"/>
    <s v="Enabled"/>
    <s v="AG | Sunscreen Spf 50"/>
    <s v="Sponsored Products"/>
    <s v="sunscreen"/>
    <x v="3"/>
    <x v="173"/>
    <s v="SKN-006"/>
    <x v="1"/>
    <n v="208"/>
    <n v="1"/>
    <n v="0.004807692307692308"/>
    <n v="7.68"/>
    <n v="7.68"/>
    <n v="0"/>
    <n v="0"/>
    <n v="0"/>
    <s v=""/>
    <n v="0"/>
    <n v="0"/>
    <n v="12.5"/>
    <s v="INR"/>
    <s v="India"/>
    <m/>
    <n v="4"/>
    <n v="-7.68"/>
    <s v="No Sales"/>
    <n v="449"/>
    <n v="162"/>
    <n v="130"/>
    <n v="0.3496659242761693"/>
  </r>
  <r>
    <d v="2026-09-25T00:00:00"/>
    <x v="5"/>
    <s v="Face Care"/>
    <s v="Enabled"/>
    <s v="AG | Tinted Sunscreen"/>
    <s v="Sponsored Products"/>
    <s v="tinted sunscreen spf 40"/>
    <x v="3"/>
    <x v="177"/>
    <s v="SKN-007"/>
    <x v="2"/>
    <n v="2232"/>
    <n v="11"/>
    <n v="0.00492831541218638"/>
    <n v="7.66"/>
    <n v="84.26000000000001"/>
    <n v="0"/>
    <n v="0"/>
    <n v="0"/>
    <s v=""/>
    <n v="0"/>
    <n v="0"/>
    <n v="12"/>
    <s v="INR"/>
    <s v="India"/>
    <m/>
    <n v="4"/>
    <n v="-84.26000000000001"/>
    <s v="No Sales"/>
    <n v="549"/>
    <n v="203"/>
    <n v="139"/>
    <n v="0.3770491803278688"/>
  </r>
  <r>
    <d v="2026-09-25T00:00:00"/>
    <x v="5"/>
    <s v="Face Care"/>
    <s v="Enabled"/>
    <s v="AG | Tinted Sunscreen"/>
    <s v="Sponsored Products"/>
    <s v="tinted sunscreen"/>
    <x v="3"/>
    <x v="232"/>
    <s v="SKN-007"/>
    <x v="1"/>
    <n v="824"/>
    <n v="7"/>
    <n v="0.008495145631067961"/>
    <n v="14.35"/>
    <n v="100.45"/>
    <n v="0"/>
    <n v="0"/>
    <n v="0"/>
    <s v=""/>
    <n v="0"/>
    <n v="0"/>
    <n v="19"/>
    <s v="INR"/>
    <s v="India"/>
    <m/>
    <n v="4"/>
    <n v="-100.45"/>
    <s v="No Sales"/>
    <n v="549"/>
    <n v="203"/>
    <n v="139"/>
    <n v="0.3770491803278688"/>
  </r>
  <r>
    <d v="2026-09-25T00:00:00"/>
    <x v="5"/>
    <s v="Face Care"/>
    <s v="Enabled"/>
    <s v="AG | Tinted Sunscreen"/>
    <s v="Sponsored Products"/>
    <s v="tinted sunscreen spf 40"/>
    <x v="3"/>
    <x v="428"/>
    <s v="SKN-007"/>
    <x v="2"/>
    <n v="855"/>
    <n v="3"/>
    <n v="0.003508771929824561"/>
    <n v="7.640000000000001"/>
    <n v="22.92"/>
    <n v="0"/>
    <n v="0"/>
    <n v="0"/>
    <s v=""/>
    <n v="0"/>
    <n v="0"/>
    <n v="12.5"/>
    <s v="INR"/>
    <s v="India"/>
    <m/>
    <n v="4"/>
    <n v="-22.92"/>
    <s v="No Sales"/>
    <n v="549"/>
    <n v="203"/>
    <n v="139"/>
    <n v="0.3770491803278688"/>
  </r>
  <r>
    <d v="2026-09-25T00:00:00"/>
    <x v="6"/>
    <s v="Face Care"/>
    <s v="Enabled"/>
    <s v="AG | Gel Moisturizer"/>
    <s v="Sponsored Products"/>
    <s v="oil free moisturizer"/>
    <x v="1"/>
    <x v="271"/>
    <s v="SKN-005"/>
    <x v="0"/>
    <n v="432"/>
    <n v="3"/>
    <n v="0.006944444444444444"/>
    <n v="11"/>
    <n v="33"/>
    <n v="399"/>
    <n v="1"/>
    <n v="1"/>
    <n v="0.08270676691729323"/>
    <n v="12.09090909090909"/>
    <n v="0.3333333333333333"/>
    <n v="11"/>
    <s v="INR"/>
    <s v="India"/>
    <m/>
    <n v="4"/>
    <n v="92"/>
    <s v="Profitable"/>
    <n v="399"/>
    <n v="148"/>
    <n v="126"/>
    <n v="0.3132832080200501"/>
  </r>
  <r>
    <d v="2026-09-25T00:00:00"/>
    <x v="6"/>
    <s v="Face Care"/>
    <s v="Enabled"/>
    <s v="AG | Gel Moisturizer"/>
    <s v="Sponsored Products"/>
    <s v="oil free moisturizer"/>
    <x v="1"/>
    <x v="400"/>
    <s v="SKN-005"/>
    <x v="1"/>
    <n v="537"/>
    <n v="2"/>
    <n v="0.0037243947858473"/>
    <n v="5.35"/>
    <n v="10.7"/>
    <n v="0"/>
    <n v="0"/>
    <n v="0"/>
    <s v=""/>
    <n v="0"/>
    <n v="0"/>
    <n v="10"/>
    <s v="INR"/>
    <s v="India"/>
    <m/>
    <n v="4"/>
    <n v="-10.7"/>
    <s v="No Sales"/>
    <n v="399"/>
    <n v="148"/>
    <n v="126"/>
    <n v="0.3132832080200501"/>
  </r>
  <r>
    <d v="2026-09-25T00:00:00"/>
    <x v="6"/>
    <s v="Face Care"/>
    <s v="Enabled"/>
    <s v="AG | Gel Moisturizer"/>
    <s v="Sponsored Products"/>
    <s v="gel moisturizer"/>
    <x v="1"/>
    <x v="5"/>
    <s v="SKN-005"/>
    <x v="1"/>
    <n v="538"/>
    <n v="3"/>
    <n v="0.005576208178438661"/>
    <n v="6.52"/>
    <n v="19.56"/>
    <n v="0"/>
    <n v="0"/>
    <n v="0"/>
    <s v=""/>
    <n v="0"/>
    <n v="0"/>
    <n v="11.5"/>
    <s v="INR"/>
    <s v="India"/>
    <m/>
    <n v="4"/>
    <n v="-19.56"/>
    <s v="No Sales"/>
    <n v="399"/>
    <n v="148"/>
    <n v="126"/>
    <n v="0.3132832080200501"/>
  </r>
  <r>
    <d v="2026-09-25T00:00:00"/>
    <x v="6"/>
    <s v="Face Care"/>
    <s v="Enabled"/>
    <s v="AG | Gel Moisturizer"/>
    <s v="Sponsored Products"/>
    <s v="gel moisturizer"/>
    <x v="1"/>
    <x v="518"/>
    <s v="SKN-005"/>
    <x v="2"/>
    <n v="166"/>
    <n v="1"/>
    <n v="0.006024096385542169"/>
    <n v="6.13"/>
    <n v="6.13"/>
    <n v="0"/>
    <n v="0"/>
    <n v="0"/>
    <s v=""/>
    <n v="0"/>
    <n v="0"/>
    <n v="10"/>
    <s v="INR"/>
    <s v="India"/>
    <m/>
    <n v="4"/>
    <n v="-6.13"/>
    <s v="No Sales"/>
    <n v="399"/>
    <n v="148"/>
    <n v="126"/>
    <n v="0.3132832080200501"/>
  </r>
  <r>
    <d v="2026-09-25T00:00:00"/>
    <x v="6"/>
    <s v="Face Care"/>
    <s v="Enabled"/>
    <s v="AG | Gel Moisturizer"/>
    <s v="Sponsored Products"/>
    <s v="oil free moisturizer"/>
    <x v="1"/>
    <x v="118"/>
    <s v="SKN-005"/>
    <x v="2"/>
    <n v="289"/>
    <n v="5"/>
    <n v="0.01730103806228374"/>
    <n v="9.190000000000001"/>
    <n v="45.95"/>
    <n v="0"/>
    <n v="0"/>
    <n v="0"/>
    <s v=""/>
    <n v="0"/>
    <n v="0"/>
    <n v="11"/>
    <s v="INR"/>
    <s v="India"/>
    <m/>
    <n v="4"/>
    <n v="-45.95"/>
    <s v="No Sales"/>
    <n v="399"/>
    <n v="148"/>
    <n v="126"/>
    <n v="0.3132832080200501"/>
  </r>
  <r>
    <d v="2026-09-25T00:00:00"/>
    <x v="6"/>
    <s v="Face Care"/>
    <s v="Enabled"/>
    <s v="AG | Gel Moisturizer"/>
    <s v="Sponsored Products"/>
    <s v="gel moisturizer"/>
    <x v="1"/>
    <x v="6"/>
    <s v="SKN-005"/>
    <x v="0"/>
    <n v="848"/>
    <n v="15"/>
    <n v="0.01768867924528302"/>
    <n v="10"/>
    <n v="150"/>
    <n v="0"/>
    <n v="0"/>
    <n v="0"/>
    <s v=""/>
    <n v="0"/>
    <n v="0"/>
    <n v="10"/>
    <s v="INR"/>
    <s v="India"/>
    <m/>
    <n v="4"/>
    <n v="-150"/>
    <s v="No Sales"/>
    <n v="399"/>
    <n v="148"/>
    <n v="126"/>
    <n v="0.3132832080200501"/>
  </r>
  <r>
    <d v="2026-09-03T00:00:00"/>
    <x v="3"/>
    <s v="Face Care"/>
    <s v="Enabled"/>
    <s v="AG | Retinol Night Cream"/>
    <s v="Sponsored Products"/>
    <s v="retinol night cream under 300"/>
    <x v="2"/>
    <x v="254"/>
    <s v="SKN-004"/>
    <x v="1"/>
    <n v="385"/>
    <n v="0"/>
    <n v="0"/>
    <s v=""/>
    <n v="0"/>
    <n v="0"/>
    <n v="0"/>
    <n v="0"/>
    <s v=""/>
    <s v=""/>
    <s v=""/>
    <n v="22.5"/>
    <s v="INR"/>
    <s v="India"/>
    <m/>
    <n v="1"/>
    <n v="0"/>
    <s v="No Spend"/>
    <n v="799"/>
    <n v="272"/>
    <n v="162"/>
    <n v="0.4568210262828536"/>
  </r>
  <r>
    <d v="2026-09-25T00:00:00"/>
    <x v="6"/>
    <s v="Face Care"/>
    <s v="Enabled"/>
    <s v="AG | Face Wash"/>
    <s v="Sponsored Products"/>
    <s v="foaming face wash"/>
    <x v="1"/>
    <x v="121"/>
    <s v="SKN-008"/>
    <x v="0"/>
    <n v="123"/>
    <n v="1"/>
    <n v="0.008130081300813009"/>
    <n v="7.21"/>
    <n v="7.21"/>
    <n v="0"/>
    <n v="0"/>
    <n v="0"/>
    <s v=""/>
    <n v="0"/>
    <n v="0"/>
    <n v="9"/>
    <s v="INR"/>
    <s v="India"/>
    <m/>
    <n v="4"/>
    <n v="-7.21"/>
    <s v="No Sales"/>
    <n v="299"/>
    <n v="114"/>
    <n v="107"/>
    <n v="0.2608695652173913"/>
  </r>
  <r>
    <d v="2026-09-25T00:00:00"/>
    <x v="6"/>
    <s v="Face Care"/>
    <s v="Enabled"/>
    <s v="AG | Face Wash"/>
    <s v="Sponsored Products"/>
    <s v="foaming face wash"/>
    <x v="1"/>
    <x v="420"/>
    <s v="SKN-008"/>
    <x v="2"/>
    <n v="261"/>
    <n v="3"/>
    <n v="0.01149425287356322"/>
    <n v="3.02"/>
    <n v="9.06"/>
    <n v="0"/>
    <n v="0"/>
    <n v="0"/>
    <s v=""/>
    <n v="0"/>
    <n v="0"/>
    <n v="5.5"/>
    <s v="INR"/>
    <s v="India"/>
    <m/>
    <n v="4"/>
    <n v="-9.06"/>
    <s v="No Sales"/>
    <n v="299"/>
    <n v="114"/>
    <n v="107"/>
    <n v="0.2608695652173913"/>
  </r>
  <r>
    <d v="2026-09-25T00:00:00"/>
    <x v="6"/>
    <s v="Face Care"/>
    <s v="Enabled"/>
    <s v="AG | Salicylic Acid Face Wash"/>
    <s v="Sponsored Products"/>
    <s v="acne face wash"/>
    <x v="1"/>
    <x v="459"/>
    <s v="SKN-009"/>
    <x v="2"/>
    <n v="427"/>
    <n v="5"/>
    <n v="0.0117096018735363"/>
    <n v="4.77"/>
    <n v="23.85"/>
    <n v="0"/>
    <n v="0"/>
    <n v="0"/>
    <s v=""/>
    <n v="0"/>
    <n v="0"/>
    <n v="7"/>
    <s v="INR"/>
    <s v="India"/>
    <m/>
    <n v="4"/>
    <n v="-23.85"/>
    <s v="No Sales"/>
    <n v="279"/>
    <n v="106"/>
    <n v="105"/>
    <n v="0.2437275985663082"/>
  </r>
  <r>
    <d v="2026-09-25T00:00:00"/>
    <x v="6"/>
    <s v="Face Care"/>
    <s v="Enabled"/>
    <s v="AG | Salicylic Acid Face Wash"/>
    <s v="Sponsored Products"/>
    <s v="salicylic acid face wash"/>
    <x v="1"/>
    <x v="53"/>
    <s v="SKN-009"/>
    <x v="0"/>
    <n v="164"/>
    <n v="0"/>
    <n v="0"/>
    <s v=""/>
    <n v="0"/>
    <n v="0"/>
    <n v="0"/>
    <n v="0"/>
    <s v=""/>
    <s v=""/>
    <s v=""/>
    <n v="5"/>
    <s v="INR"/>
    <s v="India"/>
    <m/>
    <n v="4"/>
    <n v="0"/>
    <s v="No Spend"/>
    <n v="279"/>
    <n v="106"/>
    <n v="105"/>
    <n v="0.2437275985663082"/>
  </r>
  <r>
    <d v="2026-09-25T00:00:00"/>
    <x v="6"/>
    <s v="Face Care"/>
    <s v="Enabled"/>
    <s v="AG | Rose Water Toner"/>
    <s v="Sponsored Products"/>
    <s v="rose water toner"/>
    <x v="1"/>
    <x v="212"/>
    <s v="SKN-010"/>
    <x v="2"/>
    <n v="888"/>
    <n v="3"/>
    <n v="0.003378378378378379"/>
    <n v="5.07"/>
    <n v="15.21"/>
    <n v="0"/>
    <n v="0"/>
    <n v="0"/>
    <s v=""/>
    <n v="0"/>
    <n v="0"/>
    <n v="6.5"/>
    <s v="INR"/>
    <s v="India"/>
    <m/>
    <n v="4"/>
    <n v="-15.21"/>
    <s v="No Sales"/>
    <n v="249"/>
    <n v="100"/>
    <n v="102"/>
    <n v="0.1887550200803213"/>
  </r>
  <r>
    <d v="2026-09-25T00:00:00"/>
    <x v="6"/>
    <s v="Face Care"/>
    <s v="Enabled"/>
    <s v="AG | Rose Water Toner"/>
    <s v="Sponsored Products"/>
    <s v="rose water toner"/>
    <x v="1"/>
    <x v="381"/>
    <s v="SKN-010"/>
    <x v="1"/>
    <n v="920"/>
    <n v="3"/>
    <n v="0.003260869565217391"/>
    <n v="5.3"/>
    <n v="15.9"/>
    <n v="0"/>
    <n v="0"/>
    <n v="0"/>
    <s v=""/>
    <n v="0"/>
    <n v="0"/>
    <n v="7"/>
    <s v="INR"/>
    <s v="India"/>
    <m/>
    <n v="4"/>
    <n v="-15.9"/>
    <s v="No Sales"/>
    <n v="249"/>
    <n v="100"/>
    <n v="102"/>
    <n v="0.1887550200803213"/>
  </r>
  <r>
    <d v="2026-09-25T00:00:00"/>
    <x v="6"/>
    <s v="Face Care"/>
    <s v="Enabled"/>
    <s v="AG | Rose Water Toner"/>
    <s v="Sponsored Products"/>
    <s v="rose water toner"/>
    <x v="1"/>
    <x v="50"/>
    <s v="SKN-010"/>
    <x v="2"/>
    <n v="200"/>
    <n v="0"/>
    <n v="0"/>
    <s v=""/>
    <n v="0"/>
    <n v="0"/>
    <n v="0"/>
    <n v="0"/>
    <s v=""/>
    <s v=""/>
    <s v=""/>
    <n v="5.5"/>
    <s v="INR"/>
    <s v="India"/>
    <m/>
    <n v="4"/>
    <n v="0"/>
    <s v="No Spend"/>
    <n v="249"/>
    <n v="100"/>
    <n v="102"/>
    <n v="0.1887550200803213"/>
  </r>
  <r>
    <d v="2026-09-25T00:00:00"/>
    <x v="6"/>
    <s v="Face Care"/>
    <s v="Enabled"/>
    <s v="AG | Rose Water Toner"/>
    <s v="Sponsored Products"/>
    <s v="rose water toner"/>
    <x v="1"/>
    <x v="274"/>
    <s v="SKN-010"/>
    <x v="0"/>
    <n v="47"/>
    <n v="1"/>
    <n v="0.02127659574468085"/>
    <n v="4.8"/>
    <n v="4.8"/>
    <n v="0"/>
    <n v="0"/>
    <n v="0"/>
    <s v=""/>
    <n v="0"/>
    <n v="0"/>
    <n v="5"/>
    <s v="INR"/>
    <s v="India"/>
    <m/>
    <n v="4"/>
    <n v="-4.8"/>
    <s v="No Sales"/>
    <n v="249"/>
    <n v="100"/>
    <n v="102"/>
    <n v="0.1887550200803213"/>
  </r>
  <r>
    <d v="2026-09-25T00:00:00"/>
    <x v="6"/>
    <s v="Face Care"/>
    <s v="Enabled"/>
    <s v="AG | Sheet Mask"/>
    <s v="Sponsored Products"/>
    <s v="sheet mask"/>
    <x v="1"/>
    <x v="354"/>
    <s v="SKN-014"/>
    <x v="0"/>
    <n v="141"/>
    <n v="3"/>
    <n v="0.02127659574468085"/>
    <n v="6.5"/>
    <n v="19.5"/>
    <n v="0"/>
    <n v="0"/>
    <n v="0"/>
    <s v=""/>
    <n v="0"/>
    <n v="0"/>
    <n v="6.5"/>
    <s v="INR"/>
    <s v="India"/>
    <m/>
    <n v="4"/>
    <n v="-19.5"/>
    <s v="No Sales"/>
    <n v="349"/>
    <n v="133"/>
    <n v="111"/>
    <n v="0.3008595988538682"/>
  </r>
  <r>
    <d v="2026-09-25T00:00:00"/>
    <x v="6"/>
    <s v="Face Care"/>
    <s v="Enabled"/>
    <s v="AG | Sheet Mask"/>
    <s v="Sponsored Products"/>
    <s v="sheet mask"/>
    <x v="1"/>
    <x v="241"/>
    <s v="SKN-014"/>
    <x v="2"/>
    <n v="4474"/>
    <n v="16"/>
    <n v="0.003576218149307108"/>
    <n v="7.41"/>
    <n v="118.56"/>
    <n v="0"/>
    <n v="0"/>
    <n v="0"/>
    <s v=""/>
    <n v="0"/>
    <n v="0"/>
    <n v="9"/>
    <s v="INR"/>
    <s v="India"/>
    <m/>
    <n v="4"/>
    <n v="-118.56"/>
    <s v="No Sales"/>
    <n v="349"/>
    <n v="133"/>
    <n v="111"/>
    <n v="0.3008595988538682"/>
  </r>
  <r>
    <d v="2026-09-25T00:00:00"/>
    <x v="8"/>
    <s v="Body &amp; Hair"/>
    <s v="Enabled"/>
    <s v="AG | Onion Hair Oil"/>
    <s v="Sponsored Products"/>
    <s v="hair oil"/>
    <x v="3"/>
    <x v="18"/>
    <s v="SKN-021"/>
    <x v="1"/>
    <n v="1087"/>
    <n v="9"/>
    <n v="0.00827966881324747"/>
    <n v="7.510000000000001"/>
    <n v="67.59"/>
    <n v="0"/>
    <n v="0"/>
    <n v="0"/>
    <s v=""/>
    <n v="0"/>
    <n v="0"/>
    <n v="13.5"/>
    <s v="INR"/>
    <s v="India"/>
    <m/>
    <n v="4"/>
    <n v="-67.59"/>
    <s v="No Sales"/>
    <n v="399"/>
    <n v="148"/>
    <n v="126"/>
    <n v="0.3132832080200501"/>
  </r>
  <r>
    <d v="2026-09-25T00:00:00"/>
    <x v="8"/>
    <s v="Body &amp; Hair"/>
    <s v="Enabled"/>
    <s v="AG | Onion Hair Oil"/>
    <s v="Sponsored Products"/>
    <s v="onion hair oil"/>
    <x v="3"/>
    <x v="262"/>
    <s v="SKN-021"/>
    <x v="2"/>
    <n v="283"/>
    <n v="1"/>
    <n v="0.00353356890459364"/>
    <n v="8.77"/>
    <n v="8.77"/>
    <n v="0"/>
    <n v="0"/>
    <n v="0"/>
    <s v=""/>
    <n v="0"/>
    <n v="0"/>
    <n v="10.5"/>
    <s v="INR"/>
    <s v="India"/>
    <m/>
    <n v="4"/>
    <n v="-8.77"/>
    <s v="No Sales"/>
    <n v="399"/>
    <n v="148"/>
    <n v="126"/>
    <n v="0.3132832080200501"/>
  </r>
  <r>
    <d v="2026-09-25T00:00:00"/>
    <x v="8"/>
    <s v="Body &amp; Hair"/>
    <s v="Enabled"/>
    <s v="AG | Anti Dandruff Shampoo"/>
    <s v="Sponsored Products"/>
    <s v="dandruff shampoo"/>
    <x v="3"/>
    <x v="263"/>
    <s v="SKN-022"/>
    <x v="0"/>
    <n v="80"/>
    <n v="0"/>
    <n v="0"/>
    <s v=""/>
    <n v="0"/>
    <n v="0"/>
    <n v="0"/>
    <n v="0"/>
    <s v=""/>
    <s v=""/>
    <s v=""/>
    <n v="10.5"/>
    <s v="INR"/>
    <s v="India"/>
    <m/>
    <n v="4"/>
    <n v="0"/>
    <s v="No Spend"/>
    <n v="429"/>
    <n v="159"/>
    <n v="139"/>
    <n v="0.3053613053613053"/>
  </r>
  <r>
    <d v="2026-09-25T00:00:00"/>
    <x v="8"/>
    <s v="Body &amp; Hair"/>
    <s v="Enabled"/>
    <s v="AG | Anti Dandruff Shampoo"/>
    <s v="Sponsored Products"/>
    <s v="anti dandruff shampoo"/>
    <x v="3"/>
    <x v="59"/>
    <s v="SKN-022"/>
    <x v="0"/>
    <n v="559"/>
    <n v="4"/>
    <n v="0.007155635062611807"/>
    <n v="11.64"/>
    <n v="46.56"/>
    <n v="0"/>
    <n v="0"/>
    <n v="0"/>
    <s v=""/>
    <n v="0"/>
    <n v="0"/>
    <n v="13.5"/>
    <s v="INR"/>
    <s v="India"/>
    <m/>
    <n v="4"/>
    <n v="-46.56"/>
    <s v="No Sales"/>
    <n v="429"/>
    <n v="159"/>
    <n v="139"/>
    <n v="0.3053613053613053"/>
  </r>
  <r>
    <d v="2026-09-25T00:00:00"/>
    <x v="8"/>
    <s v="Body &amp; Hair"/>
    <s v="Enabled"/>
    <s v="AG | Hair Serum"/>
    <s v="Sponsored Products"/>
    <s v="hair serum for frizzy hair"/>
    <x v="3"/>
    <x v="259"/>
    <s v="SKN-023"/>
    <x v="0"/>
    <n v="454"/>
    <n v="2"/>
    <n v="0.004405286343612335"/>
    <n v="13.5"/>
    <n v="27"/>
    <n v="0"/>
    <n v="0"/>
    <n v="0"/>
    <s v=""/>
    <n v="0"/>
    <n v="0"/>
    <n v="13.5"/>
    <s v="INR"/>
    <s v="India"/>
    <m/>
    <n v="4"/>
    <n v="-27"/>
    <s v="No Sales"/>
    <n v="549"/>
    <n v="198"/>
    <n v="139"/>
    <n v="0.3861566484517304"/>
  </r>
  <r>
    <d v="2026-09-25T00:00:00"/>
    <x v="8"/>
    <s v="Body &amp; Hair"/>
    <s v="Enabled"/>
    <s v="AG | Hair Serum"/>
    <s v="Sponsored Products"/>
    <s v="hair serum"/>
    <x v="3"/>
    <x v="262"/>
    <s v="SKN-023"/>
    <x v="1"/>
    <n v="851"/>
    <n v="4"/>
    <n v="0.004700352526439483"/>
    <n v="7"/>
    <n v="28"/>
    <n v="0"/>
    <n v="0"/>
    <n v="0"/>
    <s v=""/>
    <n v="0"/>
    <n v="0"/>
    <n v="12.5"/>
    <s v="INR"/>
    <s v="India"/>
    <m/>
    <n v="4"/>
    <n v="-28"/>
    <s v="No Sales"/>
    <n v="549"/>
    <n v="198"/>
    <n v="139"/>
    <n v="0.3861566484517304"/>
  </r>
  <r>
    <d v="2026-09-25T00:00:00"/>
    <x v="9"/>
    <s v="Body &amp; Hair"/>
    <s v="Enabled"/>
    <s v="AG | Body Lotion"/>
    <s v="Sponsored Products"/>
    <s v="shea body lotion"/>
    <x v="2"/>
    <x v="138"/>
    <s v="SKN-017"/>
    <x v="0"/>
    <n v="564"/>
    <n v="9"/>
    <n v="0.01595744680851064"/>
    <n v="11.68"/>
    <n v="105.12"/>
    <n v="449"/>
    <n v="1"/>
    <n v="1"/>
    <n v="0.2341202672605791"/>
    <n v="4.27130898021309"/>
    <n v="0.1111111111111111"/>
    <n v="14.5"/>
    <s v="INR"/>
    <s v="India"/>
    <m/>
    <n v="4"/>
    <n v="37.88"/>
    <s v="Profitable"/>
    <n v="449"/>
    <n v="166"/>
    <n v="140"/>
    <n v="0.3184855233853007"/>
  </r>
  <r>
    <d v="2026-09-25T00:00:00"/>
    <x v="9"/>
    <s v="Body &amp; Hair"/>
    <s v="Enabled"/>
    <s v="AG | Body Wash"/>
    <s v="Sponsored Products"/>
    <s v="body wash"/>
    <x v="2"/>
    <x v="15"/>
    <s v="SKN-018"/>
    <x v="2"/>
    <n v="1293"/>
    <n v="6"/>
    <n v="0.004640371229698376"/>
    <n v="7.010000000000001"/>
    <n v="42.06"/>
    <n v="0"/>
    <n v="0"/>
    <n v="0"/>
    <s v=""/>
    <n v="0"/>
    <n v="0"/>
    <n v="8.5"/>
    <s v="INR"/>
    <s v="India"/>
    <s v="bid reviewed"/>
    <n v="4"/>
    <n v="-42.06"/>
    <s v="No Sales"/>
    <n v="349"/>
    <n v="133"/>
    <n v="121"/>
    <n v="0.2722063037249284"/>
  </r>
  <r>
    <d v="2026-09-25T00:00:00"/>
    <x v="9"/>
    <s v="Body &amp; Hair"/>
    <s v="Enabled"/>
    <s v="AG | Body Wash"/>
    <s v="Sponsored Products"/>
    <s v="body wash for women"/>
    <x v="2"/>
    <x v="139"/>
    <s v="SKN-018"/>
    <x v="1"/>
    <n v="493"/>
    <n v="10"/>
    <n v="0.02028397565922921"/>
    <n v="5.07"/>
    <n v="50.7"/>
    <n v="0"/>
    <n v="0"/>
    <n v="0"/>
    <s v=""/>
    <n v="0"/>
    <n v="0"/>
    <n v="8.5"/>
    <s v="INR"/>
    <s v="India"/>
    <m/>
    <n v="4"/>
    <n v="-50.7"/>
    <s v="No Sales"/>
    <n v="349"/>
    <n v="133"/>
    <n v="121"/>
    <n v="0.2722063037249284"/>
  </r>
  <r>
    <d v="2026-09-25T00:00:00"/>
    <x v="9"/>
    <s v="Body &amp; Hair"/>
    <s v="Enabled"/>
    <s v="AG | Body Wash"/>
    <s v="Sponsored Products"/>
    <s v="body wash for women under 300"/>
    <x v="2"/>
    <x v="16"/>
    <s v="SKN-018"/>
    <x v="2"/>
    <n v="812"/>
    <n v="3"/>
    <n v="0.003694581280788177"/>
    <n v="8.76"/>
    <n v="26.28"/>
    <n v="349"/>
    <n v="1"/>
    <n v="1"/>
    <n v="0.07530085959885387"/>
    <n v="13.28006088280061"/>
    <n v="0.3333333333333333"/>
    <n v="12"/>
    <s v="INR"/>
    <s v="India"/>
    <m/>
    <n v="4"/>
    <n v="68.72"/>
    <s v="Profitable"/>
    <n v="349"/>
    <n v="133"/>
    <n v="121"/>
    <n v="0.2722063037249284"/>
  </r>
  <r>
    <d v="2026-09-05T00:00:00"/>
    <x v="11"/>
    <s v="Face Care"/>
    <s v="Enabled"/>
    <s v="AG | Under Eye Cream"/>
    <s v="Sponsored Products"/>
    <s v="under eye cream"/>
    <x v="2"/>
    <x v="84"/>
    <s v="SKN-011"/>
    <x v="1"/>
    <n v="44"/>
    <n v="60"/>
    <n v="1.363636363636364"/>
    <n v="7.260000000000001"/>
    <n v="435.6"/>
    <n v="0"/>
    <n v="0"/>
    <n v="0"/>
    <s v=""/>
    <n v="0"/>
    <n v="0"/>
    <n v="11.5"/>
    <s v="INR"/>
    <s v="India"/>
    <m/>
    <n v="1"/>
    <n v="-435.6"/>
    <s v="No Sales"/>
    <n v="499"/>
    <n v="180"/>
    <n v="125"/>
    <n v="0.3887775551102204"/>
  </r>
  <r>
    <d v="2026-09-25T00:00:00"/>
    <x v="9"/>
    <s v="Body &amp; Hair"/>
    <s v="Enabled"/>
    <s v="AG | Foot Cream"/>
    <s v="Sponsored Products"/>
    <s v="foot cream"/>
    <x v="2"/>
    <x v="190"/>
    <s v="SKN-019"/>
    <x v="1"/>
    <n v="1484"/>
    <n v="8"/>
    <n v="0.005390835579514825"/>
    <n v="6.52"/>
    <n v="52.16"/>
    <n v="598"/>
    <n v="2"/>
    <n v="2"/>
    <n v="0.08722408026755853"/>
    <n v="11.46472392638037"/>
    <n v="0.25"/>
    <n v="11"/>
    <s v="INR"/>
    <s v="India"/>
    <m/>
    <n v="4"/>
    <n v="109.84"/>
    <s v="Profitable"/>
    <n v="299"/>
    <n v="111"/>
    <n v="107"/>
    <n v="0.2709030100334448"/>
  </r>
  <r>
    <d v="2026-09-25T00:00:00"/>
    <x v="9"/>
    <s v="Body &amp; Hair"/>
    <s v="Enabled"/>
    <s v="AG | Foot Cream"/>
    <s v="Sponsored Products"/>
    <s v="cracked heel cream"/>
    <x v="2"/>
    <x v="65"/>
    <s v="SKN-019"/>
    <x v="1"/>
    <n v="3466"/>
    <n v="22"/>
    <n v="0.006347374495095211"/>
    <n v="4.08"/>
    <n v="89.76000000000001"/>
    <n v="897"/>
    <n v="2"/>
    <n v="3"/>
    <n v="0.100066889632107"/>
    <n v="9.993315508021389"/>
    <n v="0.09090909090909091"/>
    <n v="8"/>
    <s v="INR"/>
    <s v="India"/>
    <m/>
    <n v="4"/>
    <n v="153.24"/>
    <s v="Profitable"/>
    <n v="299"/>
    <n v="111"/>
    <n v="107"/>
    <n v="0.2709030100334448"/>
  </r>
  <r>
    <d v="2026-09-25T00:00:00"/>
    <x v="9"/>
    <s v="Body &amp; Hair"/>
    <s v="Enabled"/>
    <s v="AG | Hand Cream"/>
    <s v="Sponsored Products"/>
    <s v="hand cream for dry hands for men and women"/>
    <x v="2"/>
    <x v="356"/>
    <s v="SKN-020"/>
    <x v="2"/>
    <n v="711"/>
    <n v="1"/>
    <n v="0.001406469760900141"/>
    <n v="3.73"/>
    <n v="3.73"/>
    <n v="0"/>
    <n v="0"/>
    <n v="0"/>
    <s v=""/>
    <n v="0"/>
    <n v="0"/>
    <n v="6"/>
    <s v="INR"/>
    <s v="India"/>
    <m/>
    <n v="4"/>
    <n v="-3.73"/>
    <s v="No Sales"/>
    <n v="249"/>
    <n v="95"/>
    <n v="92"/>
    <n v="0.248995983935743"/>
  </r>
  <r>
    <d v="2026-09-25T00:00:00"/>
    <x v="10"/>
    <s v="Face Care"/>
    <s v="Enabled"/>
    <s v="AG | Vitamin C Serum"/>
    <s v="Sponsored Products"/>
    <s v="asin=b0v9x88sct"/>
    <x v="4"/>
    <x v="249"/>
    <s v="SKN-001"/>
    <x v="1"/>
    <n v="1027"/>
    <n v="8"/>
    <n v="0.007789678675754625"/>
    <n v="10.17"/>
    <n v="81.36"/>
    <n v="0"/>
    <n v="0"/>
    <n v="0"/>
    <s v=""/>
    <n v="0"/>
    <n v="0"/>
    <n v="16"/>
    <s v="INR"/>
    <s v="India"/>
    <m/>
    <n v="4"/>
    <n v="-81.36"/>
    <s v="No Sales"/>
    <n v="599"/>
    <n v="216"/>
    <n v="144"/>
    <n v="0.3989983305509182"/>
  </r>
  <r>
    <d v="2026-09-25T00:00:00"/>
    <x v="10"/>
    <s v="Face Care"/>
    <s v="Enabled"/>
    <s v="AG | Vitamin C Serum"/>
    <s v="Sponsored Products"/>
    <s v="asin=b0xfgvzro7"/>
    <x v="4"/>
    <x v="396"/>
    <s v="SKN-001"/>
    <x v="1"/>
    <n v="455"/>
    <n v="3"/>
    <n v="0.006593406593406593"/>
    <n v="6.859999999999999"/>
    <n v="20.58"/>
    <n v="0"/>
    <n v="0"/>
    <n v="0"/>
    <s v=""/>
    <n v="0"/>
    <n v="0"/>
    <n v="13"/>
    <s v="INR"/>
    <s v="India"/>
    <m/>
    <n v="4"/>
    <n v="-20.58"/>
    <s v="No Sales"/>
    <n v="599"/>
    <n v="216"/>
    <n v="144"/>
    <n v="0.3989983305509182"/>
  </r>
  <r>
    <d v="2026-09-25T00:00:00"/>
    <x v="10"/>
    <s v="Face Care"/>
    <s v="Enabled"/>
    <s v="AG | Sunscreen Spf 50"/>
    <s v="Sponsored Products"/>
    <s v="asin=b0g254ysji"/>
    <x v="4"/>
    <x v="308"/>
    <s v="SKN-006"/>
    <x v="1"/>
    <n v="732"/>
    <n v="9"/>
    <n v="0.01229508196721311"/>
    <n v="9.59"/>
    <n v="86.31"/>
    <n v="449"/>
    <n v="1"/>
    <n v="1"/>
    <n v="0.1922271714922049"/>
    <n v="5.202178194878925"/>
    <n v="0.1111111111111111"/>
    <n v="13"/>
    <s v="INR"/>
    <s v="India"/>
    <m/>
    <n v="4"/>
    <n v="70.69"/>
    <s v="Profitable"/>
    <n v="449"/>
    <n v="162"/>
    <n v="130"/>
    <n v="0.3496659242761693"/>
  </r>
  <r>
    <d v="2026-09-25T00:00:00"/>
    <x v="10"/>
    <s v="Face Care"/>
    <s v="Enabled"/>
    <s v="AG | Sunscreen Spf 50"/>
    <s v="Sponsored Products"/>
    <s v="asin=b0b74umgnh"/>
    <x v="4"/>
    <x v="280"/>
    <s v="SKN-006"/>
    <x v="1"/>
    <n v="339"/>
    <n v="3"/>
    <n v="0.008849557522123894"/>
    <n v="6.100000000000001"/>
    <n v="18.3"/>
    <n v="0"/>
    <n v="0"/>
    <n v="0"/>
    <s v=""/>
    <n v="0"/>
    <n v="0"/>
    <n v="8"/>
    <s v="INR"/>
    <s v="India"/>
    <m/>
    <n v="4"/>
    <n v="-18.3"/>
    <s v="No Sales"/>
    <n v="449"/>
    <n v="162"/>
    <n v="130"/>
    <n v="0.3496659242761693"/>
  </r>
  <r>
    <d v="2026-09-25T00:00:00"/>
    <x v="10"/>
    <s v="Face Care"/>
    <s v="Enabled"/>
    <s v="AG | Sunscreen Spf 50"/>
    <s v="Sponsored Products"/>
    <s v="asin=b0bwse9sgm"/>
    <x v="4"/>
    <x v="281"/>
    <s v="SKN-006"/>
    <x v="1"/>
    <n v="352"/>
    <n v="1"/>
    <n v="0.002840909090909091"/>
    <n v="7.34"/>
    <n v="7.34"/>
    <n v="0"/>
    <n v="0"/>
    <n v="0"/>
    <s v=""/>
    <n v="0"/>
    <n v="0"/>
    <n v="11.5"/>
    <s v="INR"/>
    <s v="India"/>
    <m/>
    <n v="4"/>
    <n v="-7.34"/>
    <s v="No Sales"/>
    <n v="449"/>
    <n v="162"/>
    <n v="130"/>
    <n v="0.3496659242761693"/>
  </r>
  <r>
    <d v="2026-09-25T00:00:00"/>
    <x v="10"/>
    <s v="Face Care"/>
    <s v="Enabled"/>
    <s v="AG | Sunscreen Spf 50"/>
    <s v="Sponsored Products"/>
    <s v="asin=b0q7ldyo0l"/>
    <x v="4"/>
    <x v="74"/>
    <s v="SKN-006"/>
    <x v="1"/>
    <n v="1109"/>
    <n v="8"/>
    <n v="0.007213706041478809"/>
    <n v="5.99"/>
    <n v="47.92"/>
    <n v="0"/>
    <n v="0"/>
    <n v="0"/>
    <s v=""/>
    <n v="0"/>
    <n v="0"/>
    <n v="11"/>
    <s v="INR"/>
    <s v="India"/>
    <m/>
    <n v="4"/>
    <n v="-47.92"/>
    <s v="No Sales"/>
    <n v="449"/>
    <n v="162"/>
    <n v="130"/>
    <n v="0.3496659242761693"/>
  </r>
  <r>
    <d v="2026-09-25T00:00:00"/>
    <x v="10"/>
    <s v="Face Care"/>
    <s v="Enabled"/>
    <s v="AG | Face Wash"/>
    <s v="Sponsored Products"/>
    <s v="asin=b0tkjhqzf8"/>
    <x v="4"/>
    <x v="79"/>
    <s v="SKN-008"/>
    <x v="2"/>
    <n v="1705"/>
    <n v="7"/>
    <n v="0.004105571847507331"/>
    <n v="5.27"/>
    <n v="36.89"/>
    <n v="0"/>
    <n v="0"/>
    <n v="0"/>
    <s v=""/>
    <n v="0"/>
    <n v="0"/>
    <n v="8.5"/>
    <s v="INR"/>
    <s v="India"/>
    <m/>
    <n v="4"/>
    <n v="-36.89"/>
    <s v="No Sales"/>
    <n v="299"/>
    <n v="114"/>
    <n v="107"/>
    <n v="0.2608695652173913"/>
  </r>
  <r>
    <d v="2026-09-25T00:00:00"/>
    <x v="10"/>
    <s v="Face Care"/>
    <s v="Enabled"/>
    <s v="AG | Face Wash"/>
    <s v="Sponsored Products"/>
    <s v="asin=b0kpjx3wru"/>
    <x v="4"/>
    <x v="80"/>
    <s v="SKN-008"/>
    <x v="2"/>
    <n v="2243"/>
    <n v="10"/>
    <n v="0.004458314757021846"/>
    <n v="4.62"/>
    <n v="46.2"/>
    <n v="0"/>
    <n v="0"/>
    <n v="0"/>
    <s v=""/>
    <n v="0"/>
    <n v="0"/>
    <n v="6.5"/>
    <s v="INR"/>
    <s v="India"/>
    <m/>
    <n v="4"/>
    <n v="-46.2"/>
    <s v="No Sales"/>
    <n v="299"/>
    <n v="114"/>
    <n v="107"/>
    <n v="0.2608695652173913"/>
  </r>
  <r>
    <d v="2026-09-25T00:00:00"/>
    <x v="10"/>
    <s v="Face Care"/>
    <s v="Enabled"/>
    <s v="AG | Face Wash"/>
    <s v="Sponsored Products"/>
    <s v="asin=b0wezftacn"/>
    <x v="4"/>
    <x v="81"/>
    <s v="SKN-008"/>
    <x v="2"/>
    <n v="549"/>
    <n v="6"/>
    <n v="0.01092896174863388"/>
    <n v="6.96"/>
    <n v="41.76"/>
    <n v="299"/>
    <n v="1"/>
    <n v="1"/>
    <n v="0.1396655518394649"/>
    <n v="7.159961685823755"/>
    <n v="0.1666666666666667"/>
    <n v="8.5"/>
    <s v="INR"/>
    <s v="India"/>
    <s v="check main image"/>
    <n v="4"/>
    <n v="36.24"/>
    <s v="Profitable"/>
    <n v="299"/>
    <n v="114"/>
    <n v="107"/>
    <n v="0.2608695652173913"/>
  </r>
  <r>
    <d v="2026-09-25T00:00:00"/>
    <x v="11"/>
    <s v="Face Care"/>
    <s v="Enabled"/>
    <s v="AG | Under Eye Cream"/>
    <s v="Sponsored Products"/>
    <s v="eye cream for night use"/>
    <x v="2"/>
    <x v="250"/>
    <s v="SKN-011"/>
    <x v="1"/>
    <n v="760"/>
    <n v="4"/>
    <n v="0.005263157894736842"/>
    <n v="11.26"/>
    <n v="45.04"/>
    <n v="0"/>
    <n v="0"/>
    <n v="0"/>
    <s v=""/>
    <n v="0"/>
    <n v="0"/>
    <n v="19"/>
    <s v="INR"/>
    <s v="India"/>
    <m/>
    <n v="4"/>
    <n v="-45.04"/>
    <s v="No Sales"/>
    <n v="499"/>
    <n v="180"/>
    <n v="125"/>
    <n v="0.3887775551102204"/>
  </r>
  <r>
    <d v="2026-09-25T00:00:00"/>
    <x v="11"/>
    <s v="Face Care"/>
    <s v="Enabled"/>
    <s v="AG | Under Eye Cream"/>
    <s v="Sponsored Products"/>
    <s v="under eye cream"/>
    <x v="2"/>
    <x v="84"/>
    <s v="SKN-011"/>
    <x v="1"/>
    <n v="2159"/>
    <n v="7"/>
    <n v="0.003242241778601204"/>
    <n v="6.04"/>
    <n v="42.28"/>
    <n v="0"/>
    <n v="0"/>
    <n v="0"/>
    <s v=""/>
    <n v="0"/>
    <n v="0"/>
    <n v="11.5"/>
    <s v="INR"/>
    <s v="India"/>
    <m/>
    <n v="4"/>
    <n v="-42.28"/>
    <s v="No Sales"/>
    <n v="499"/>
    <n v="180"/>
    <n v="125"/>
    <n v="0.3887775551102204"/>
  </r>
  <r>
    <d v="2026-09-25T00:00:00"/>
    <x v="11"/>
    <s v="Face Care"/>
    <s v="Enabled"/>
    <s v="AG | Lip Balm"/>
    <s v="Sponsored Products"/>
    <s v="lip balm spf"/>
    <x v="2"/>
    <x v="333"/>
    <s v="SKN-015"/>
    <x v="1"/>
    <n v="502"/>
    <n v="6"/>
    <n v="0.01195219123505976"/>
    <n v="4.76"/>
    <n v="28.56"/>
    <n v="398"/>
    <n v="2"/>
    <n v="2"/>
    <n v="0.07175879396984924"/>
    <n v="13.93557422969188"/>
    <n v="0.3333333333333333"/>
    <n v="7.5"/>
    <s v="INR"/>
    <s v="India"/>
    <m/>
    <n v="4"/>
    <n v="41.44"/>
    <s v="Profitable"/>
    <n v="199"/>
    <n v="76"/>
    <n v="88"/>
    <n v="0.1758793969849246"/>
  </r>
  <r>
    <d v="2026-09-24T00:00:00"/>
    <x v="6"/>
    <s v="Face Care"/>
    <s v="Enabled"/>
    <s v="AG | Rose Water Toner"/>
    <s v="Sponsored Products"/>
    <s v="face toner"/>
    <x v="1"/>
    <x v="51"/>
    <s v=""/>
    <x v="1"/>
    <n v="624"/>
    <n v="2"/>
    <n v="0.003205128205128205"/>
    <n v="3.83"/>
    <n v="7.66"/>
    <n v="249"/>
    <n v="1"/>
    <n v="1"/>
    <n v="0.03076305220883534"/>
    <n v="32.5065274151436"/>
    <n v="0.5"/>
    <n v="6"/>
    <s v="INR"/>
    <s v="India"/>
    <m/>
    <n v="4"/>
    <s v=""/>
    <s v="Cost missing"/>
    <s v=""/>
    <s v=""/>
    <s v=""/>
    <s v=""/>
  </r>
  <r>
    <d v="2026-09-25T00:00:00"/>
    <x v="11"/>
    <s v="Face Care"/>
    <s v="Enabled"/>
    <s v="AG | Lip Sleeping Mask"/>
    <s v="Sponsored Products"/>
    <s v="lip sleeping mask"/>
    <x v="2"/>
    <x v="86"/>
    <s v="SKN-016"/>
    <x v="0"/>
    <n v="540"/>
    <n v="12"/>
    <n v="0.02222222222222222"/>
    <n v="9.85"/>
    <n v="118.2"/>
    <n v="0"/>
    <n v="0"/>
    <n v="0"/>
    <s v=""/>
    <n v="0"/>
    <n v="0"/>
    <n v="10"/>
    <s v="INR"/>
    <s v="India"/>
    <m/>
    <n v="4"/>
    <n v="-118.2"/>
    <s v="No Sales"/>
    <n v="299"/>
    <n v="114"/>
    <n v="97"/>
    <n v="0.294314381270903"/>
  </r>
  <r>
    <d v="2026-09-25T00:00:00"/>
    <x v="11"/>
    <s v="Face Care"/>
    <s v="Enabled"/>
    <s v="AG | Lip Sleeping Mask"/>
    <s v="Sponsored Products"/>
    <s v="lip mask overnight long lasting"/>
    <x v="2"/>
    <x v="335"/>
    <s v="SKN-016"/>
    <x v="0"/>
    <n v="182"/>
    <n v="3"/>
    <n v="0.01648351648351648"/>
    <n v="7.48"/>
    <n v="22.44"/>
    <n v="0"/>
    <n v="0"/>
    <n v="0"/>
    <s v=""/>
    <n v="0"/>
    <n v="0"/>
    <n v="8"/>
    <s v="INR"/>
    <s v="India"/>
    <m/>
    <n v="4"/>
    <n v="-22.44"/>
    <s v="No Sales"/>
    <n v="299"/>
    <n v="114"/>
    <n v="97"/>
    <n v="0.294314381270903"/>
  </r>
  <r>
    <d v="2026-09-25T00:00:00"/>
    <x v="11"/>
    <s v="Face Care"/>
    <s v="Enabled"/>
    <s v="AG | Lip Sleeping Mask"/>
    <s v="Sponsored Products"/>
    <s v="lip sleeping mask for winter"/>
    <x v="2"/>
    <x v="87"/>
    <s v="SKN-016"/>
    <x v="2"/>
    <n v="745"/>
    <n v="1"/>
    <n v="0.001342281879194631"/>
    <n v="8.49"/>
    <n v="8.49"/>
    <n v="0"/>
    <n v="0"/>
    <n v="0"/>
    <s v=""/>
    <n v="0"/>
    <n v="0"/>
    <n v="10"/>
    <s v="INR"/>
    <s v="India"/>
    <m/>
    <n v="4"/>
    <n v="-8.49"/>
    <s v="No Sales"/>
    <n v="299"/>
    <n v="114"/>
    <n v="97"/>
    <n v="0.294314381270903"/>
  </r>
  <r>
    <d v="2026-09-25T00:00:00"/>
    <x v="7"/>
    <s v="Brand"/>
    <s v="Enabled"/>
    <s v="AG | Vitamin C Serum"/>
    <s v="Sponsored Products"/>
    <s v="auralis naturals"/>
    <x v="2"/>
    <x v="100"/>
    <s v="SKN-001"/>
    <x v="1"/>
    <n v="412"/>
    <n v="13"/>
    <n v="0.03155339805825243"/>
    <n v="5.03"/>
    <n v="65.39"/>
    <n v="1797"/>
    <n v="3"/>
    <n v="3"/>
    <n v="0.03638842515303283"/>
    <n v="27.48126624866187"/>
    <n v="0.2307692307692308"/>
    <n v="8.5"/>
    <s v="INR"/>
    <s v="India"/>
    <m/>
    <n v="4"/>
    <n v="651.61"/>
    <s v="Profitable"/>
    <n v="599"/>
    <n v="216"/>
    <n v="144"/>
    <n v="0.3989983305509182"/>
  </r>
  <r>
    <d v="2026-09-25T00:00:00"/>
    <x v="7"/>
    <s v="Brand"/>
    <s v="Enabled"/>
    <s v="AG | Sunscreen Spf 50"/>
    <s v="Sponsored Products"/>
    <s v="auralis sunscreen spf 50"/>
    <x v="2"/>
    <x v="152"/>
    <s v="SKN-006"/>
    <x v="0"/>
    <n v="120"/>
    <n v="6"/>
    <n v="0.05"/>
    <n v="5.24"/>
    <n v="31.44"/>
    <n v="0"/>
    <n v="0"/>
    <n v="0"/>
    <s v=""/>
    <n v="0"/>
    <n v="0"/>
    <n v="5.5"/>
    <s v="INR"/>
    <s v="India"/>
    <m/>
    <n v="4"/>
    <n v="-31.44"/>
    <s v="No Sales"/>
    <n v="449"/>
    <n v="162"/>
    <n v="130"/>
    <n v="0.3496659242761693"/>
  </r>
  <r>
    <d v="2026-09-25T00:00:00"/>
    <x v="7"/>
    <s v="Brand"/>
    <s v="Enabled"/>
    <s v="AG | Sunscreen Spf 50"/>
    <s v="Sponsored Products"/>
    <s v="auralis sunscreen"/>
    <x v="2"/>
    <x v="98"/>
    <s v="SKN-006"/>
    <x v="0"/>
    <n v="144"/>
    <n v="8"/>
    <n v="0.05555555555555555"/>
    <n v="5"/>
    <n v="40"/>
    <n v="449"/>
    <n v="1"/>
    <n v="1"/>
    <n v="0.08908685968819599"/>
    <n v="11.225"/>
    <n v="0.125"/>
    <n v="5"/>
    <s v="INR"/>
    <s v="India"/>
    <m/>
    <n v="4"/>
    <n v="117"/>
    <s v="Profitable"/>
    <n v="449"/>
    <n v="162"/>
    <n v="130"/>
    <n v="0.3496659242761693"/>
  </r>
  <r>
    <d v="2026-09-25T00:00:00"/>
    <x v="7"/>
    <s v="Brand"/>
    <s v="Enabled"/>
    <s v="AG | Sunscreen Spf 50"/>
    <s v="Sponsored Products"/>
    <s v="auralis spf 50 sunscreen for face"/>
    <x v="2"/>
    <x v="99"/>
    <s v="SKN-006"/>
    <x v="1"/>
    <n v="457"/>
    <n v="9"/>
    <n v="0.01969365426695843"/>
    <n v="5.11"/>
    <n v="45.99"/>
    <n v="0"/>
    <n v="0"/>
    <n v="0"/>
    <s v=""/>
    <n v="0"/>
    <n v="0"/>
    <n v="6.5"/>
    <s v="INR"/>
    <s v="India"/>
    <m/>
    <n v="4"/>
    <n v="-45.99"/>
    <s v="No Sales"/>
    <n v="449"/>
    <n v="162"/>
    <n v="130"/>
    <n v="0.3496659242761693"/>
  </r>
  <r>
    <d v="2026-09-25T00:00:00"/>
    <x v="7"/>
    <s v="Brand"/>
    <s v="Enabled"/>
    <s v="AG | Sunscreen Spf 50"/>
    <s v="Sponsored Products"/>
    <s v="auralis naturals sunscreen spf 50"/>
    <x v="2"/>
    <x v="153"/>
    <s v="SKN-006"/>
    <x v="0"/>
    <n v="164"/>
    <n v="5"/>
    <n v="0.03048780487804878"/>
    <n v="6"/>
    <n v="30"/>
    <n v="449"/>
    <n v="1"/>
    <n v="1"/>
    <n v="0.066815144766147"/>
    <n v="14.96666666666667"/>
    <n v="0.2"/>
    <n v="6"/>
    <s v="INR"/>
    <s v="India"/>
    <m/>
    <n v="4"/>
    <n v="127"/>
    <s v="Profitable"/>
    <n v="449"/>
    <n v="162"/>
    <n v="130"/>
    <n v="0.3496659242761693"/>
  </r>
  <r>
    <d v="2026-09-25T00:00:00"/>
    <x v="7"/>
    <s v="Brand"/>
    <s v="Enabled"/>
    <s v="AG | Sunscreen Spf 50"/>
    <s v="Sponsored Products"/>
    <s v="auralis naturals"/>
    <x v="2"/>
    <x v="100"/>
    <s v="SKN-006"/>
    <x v="1"/>
    <n v="156"/>
    <n v="2"/>
    <n v="0.01282051282051282"/>
    <n v="4.57"/>
    <n v="9.140000000000001"/>
    <n v="0"/>
    <n v="0"/>
    <n v="0"/>
    <s v=""/>
    <n v="0"/>
    <n v="0"/>
    <n v="7.5"/>
    <s v="INR"/>
    <s v="India"/>
    <m/>
    <n v="4"/>
    <n v="-9.140000000000001"/>
    <s v="No Sales"/>
    <n v="449"/>
    <n v="162"/>
    <n v="130"/>
    <n v="0.3496659242761693"/>
  </r>
  <r>
    <d v="2026-09-25T00:00:00"/>
    <x v="7"/>
    <s v="Brand"/>
    <s v="Enabled"/>
    <s v="AG | Kumkumadi Oil"/>
    <s v="Sponsored Products"/>
    <s v="auralis naturals kumkumadi oil"/>
    <x v="2"/>
    <x v="339"/>
    <s v="SKN-024"/>
    <x v="2"/>
    <n v="283"/>
    <n v="3"/>
    <n v="0.01060070671378092"/>
    <n v="11.29"/>
    <n v="33.87"/>
    <n v="2598"/>
    <n v="1"/>
    <n v="2"/>
    <n v="0.01303695150115473"/>
    <n v="76.70504871567759"/>
    <n v="0.3333333333333333"/>
    <n v="15.5"/>
    <s v="INR"/>
    <s v="India"/>
    <m/>
    <n v="4"/>
    <s v=""/>
    <s v="Cost missing"/>
    <s v=""/>
    <s v=""/>
    <s v=""/>
    <s v=""/>
  </r>
  <r>
    <d v="2026-09-25T00:00:00"/>
    <x v="7"/>
    <s v="Brand"/>
    <s v="Enabled"/>
    <s v="AG | Kumkumadi Oil"/>
    <s v="Sponsored Products"/>
    <s v="auralis face oil"/>
    <x v="2"/>
    <x v="102"/>
    <s v="SKN-024"/>
    <x v="1"/>
    <n v="430"/>
    <n v="11"/>
    <n v="0.02558139534883721"/>
    <n v="10.48"/>
    <n v="115.28"/>
    <n v="0"/>
    <n v="0"/>
    <n v="0"/>
    <s v=""/>
    <n v="0"/>
    <n v="0"/>
    <n v="16"/>
    <s v="INR"/>
    <s v="India"/>
    <m/>
    <n v="4"/>
    <s v=""/>
    <s v="Cost missing"/>
    <s v=""/>
    <s v=""/>
    <s v=""/>
    <s v=""/>
  </r>
  <r>
    <d v="2026-09-26T00:00:00"/>
    <x v="0"/>
    <s v="Face Care"/>
    <s v="Enabled"/>
    <s v="AG | Niacinamide Serum"/>
    <s v="Sponsored Products"/>
    <s v="complements"/>
    <x v="0"/>
    <x v="41"/>
    <s v="SKN-002"/>
    <x v="2"/>
    <n v="173"/>
    <n v="3"/>
    <n v="0.01734104046242774"/>
    <n v="6.989999999999999"/>
    <n v="20.97"/>
    <n v="0"/>
    <n v="0"/>
    <n v="0"/>
    <s v=""/>
    <n v="0"/>
    <n v="0"/>
    <n v="10"/>
    <s v="INR"/>
    <s v="India"/>
    <s v="listing updated"/>
    <n v="4"/>
    <n v="-20.97"/>
    <s v="No Sales"/>
    <n v="549"/>
    <n v="192"/>
    <n v="139"/>
    <n v="0.3970856102003643"/>
  </r>
  <r>
    <d v="2026-09-26T00:00:00"/>
    <x v="0"/>
    <s v="Face Care"/>
    <s v="Enabled"/>
    <s v="AG | Niacinamide Serum"/>
    <s v="Sponsored Products"/>
    <s v="close-match"/>
    <x v="0"/>
    <x v="2"/>
    <s v="SKN-002"/>
    <x v="0"/>
    <n v="196"/>
    <n v="5"/>
    <n v="0.02551020408163265"/>
    <n v="10.5"/>
    <n v="52.5"/>
    <n v="0"/>
    <n v="0"/>
    <n v="0"/>
    <s v=""/>
    <n v="0"/>
    <n v="0"/>
    <n v="10.5"/>
    <s v="INR"/>
    <s v="India"/>
    <m/>
    <n v="4"/>
    <n v="-52.5"/>
    <s v="No Sales"/>
    <n v="549"/>
    <n v="192"/>
    <n v="139"/>
    <n v="0.3970856102003643"/>
  </r>
  <r>
    <d v="2026-09-26T00:00:00"/>
    <x v="0"/>
    <s v="Face Care"/>
    <s v="Enabled"/>
    <s v="AG | Gel Moisturizer"/>
    <s v="Sponsored Products"/>
    <s v="loose-match"/>
    <x v="0"/>
    <x v="342"/>
    <s v="SKN-005"/>
    <x v="0"/>
    <n v="489"/>
    <n v="4"/>
    <n v="0.0081799591002045"/>
    <n v="7.31"/>
    <n v="29.24"/>
    <n v="0"/>
    <n v="0"/>
    <n v="0"/>
    <s v=""/>
    <n v="0"/>
    <n v="0"/>
    <n v="8.5"/>
    <s v="INR"/>
    <s v="India"/>
    <m/>
    <n v="4"/>
    <n v="-29.24"/>
    <s v="No Sales"/>
    <n v="399"/>
    <n v="148"/>
    <n v="126"/>
    <n v="0.3132832080200501"/>
  </r>
  <r>
    <d v="2026-09-26T00:00:00"/>
    <x v="0"/>
    <s v="Face Care"/>
    <s v="Enabled"/>
    <s v="AG | Gel Moisturizer"/>
    <s v="Sponsored Products"/>
    <s v="loose-match"/>
    <x v="0"/>
    <x v="94"/>
    <s v="SKN-005"/>
    <x v="2"/>
    <n v="2610"/>
    <n v="12"/>
    <n v="0.004597701149425287"/>
    <n v="6.09"/>
    <n v="73.08"/>
    <n v="0"/>
    <n v="0"/>
    <n v="0"/>
    <s v=""/>
    <n v="0"/>
    <n v="0"/>
    <n v="8.5"/>
    <s v="INR"/>
    <s v="India"/>
    <m/>
    <n v="4"/>
    <n v="-73.08"/>
    <s v="No Sales"/>
    <n v="399"/>
    <n v="148"/>
    <n v="126"/>
    <n v="0.3132832080200501"/>
  </r>
  <r>
    <d v="2026-09-26T00:00:00"/>
    <x v="0"/>
    <s v="Face Care"/>
    <s v="Enabled"/>
    <s v="AG | Gel Moisturizer"/>
    <s v="Sponsored Products"/>
    <s v="close-match"/>
    <x v="0"/>
    <x v="362"/>
    <s v="SKN-005"/>
    <x v="1"/>
    <n v="273"/>
    <n v="3"/>
    <n v="0.01098901098901099"/>
    <n v="6.07"/>
    <n v="18.21"/>
    <n v="0"/>
    <n v="0"/>
    <n v="0"/>
    <s v=""/>
    <n v="0"/>
    <n v="0"/>
    <n v="11.5"/>
    <s v="INR"/>
    <s v="India"/>
    <m/>
    <n v="4"/>
    <n v="-18.21"/>
    <s v="No Sales"/>
    <n v="399"/>
    <n v="148"/>
    <n v="126"/>
    <n v="0.3132832080200501"/>
  </r>
  <r>
    <d v="2026-09-26T00:00:00"/>
    <x v="0"/>
    <s v="Face Care"/>
    <s v="Enabled"/>
    <s v="AG | Sunscreen Spf 50"/>
    <s v="Sponsored Products"/>
    <s v="close-match"/>
    <x v="0"/>
    <x v="7"/>
    <s v="SKN-006"/>
    <x v="2"/>
    <n v="2599"/>
    <n v="9"/>
    <n v="0.003462870334744132"/>
    <n v="8.34"/>
    <n v="75.06"/>
    <n v="0"/>
    <n v="0"/>
    <n v="0"/>
    <s v=""/>
    <n v="0"/>
    <n v="0"/>
    <n v="12"/>
    <s v="INR"/>
    <s v="India"/>
    <m/>
    <n v="4"/>
    <n v="-75.06"/>
    <s v="No Sales"/>
    <n v="449"/>
    <n v="162"/>
    <n v="130"/>
    <n v="0.3496659242761693"/>
  </r>
  <r>
    <d v="2026-09-26T00:00:00"/>
    <x v="0"/>
    <s v="Face Care"/>
    <s v="Enabled"/>
    <s v="AG | Sunscreen Spf 50"/>
    <s v="Sponsored Products"/>
    <s v="loose-match"/>
    <x v="0"/>
    <x v="209"/>
    <s v="SKN-006"/>
    <x v="2"/>
    <n v="361"/>
    <n v="4"/>
    <n v="0.0110803324099723"/>
    <n v="6.6"/>
    <n v="26.4"/>
    <n v="0"/>
    <n v="0"/>
    <n v="0"/>
    <s v=""/>
    <n v="0"/>
    <n v="0"/>
    <n v="8"/>
    <s v="INR"/>
    <s v="India"/>
    <m/>
    <n v="4"/>
    <n v="-26.4"/>
    <s v="No Sales"/>
    <n v="449"/>
    <n v="162"/>
    <n v="130"/>
    <n v="0.3496659242761693"/>
  </r>
  <r>
    <d v="2026-09-26T00:00:00"/>
    <x v="0"/>
    <s v="Face Care"/>
    <s v="Enabled"/>
    <s v="AG | Sunscreen Spf 50"/>
    <s v="Sponsored Products"/>
    <s v="loose-match"/>
    <x v="0"/>
    <x v="104"/>
    <s v="SKN-006"/>
    <x v="0"/>
    <n v="321"/>
    <n v="2"/>
    <n v="0.006230529595015576"/>
    <n v="8"/>
    <n v="16"/>
    <n v="0"/>
    <n v="0"/>
    <n v="0"/>
    <s v=""/>
    <n v="0"/>
    <n v="0"/>
    <n v="8"/>
    <s v="INR"/>
    <s v="India"/>
    <m/>
    <n v="4"/>
    <n v="-16"/>
    <s v="No Sales"/>
    <n v="449"/>
    <n v="162"/>
    <n v="130"/>
    <n v="0.3496659242761693"/>
  </r>
  <r>
    <d v="2026-09-26T00:00:00"/>
    <x v="0"/>
    <s v="Face Care"/>
    <s v="Enabled"/>
    <s v="AG | Face Wash"/>
    <s v="Sponsored Products"/>
    <s v="close-match"/>
    <x v="0"/>
    <x v="272"/>
    <s v="SKN-008"/>
    <x v="0"/>
    <n v="1232"/>
    <n v="20"/>
    <n v="0.01623376623376623"/>
    <n v="6"/>
    <n v="120"/>
    <n v="0"/>
    <n v="0"/>
    <n v="0"/>
    <s v=""/>
    <n v="0"/>
    <n v="0"/>
    <n v="6"/>
    <s v="INR"/>
    <s v="India"/>
    <m/>
    <n v="4"/>
    <n v="-120"/>
    <s v="No Sales"/>
    <n v="299"/>
    <n v="114"/>
    <n v="107"/>
    <n v="0.2608695652173913"/>
  </r>
  <r>
    <d v="2026-09-26T00:00:00"/>
    <x v="0"/>
    <s v="Face Care"/>
    <s v="Enabled"/>
    <s v="AG | Face Wash"/>
    <s v="Sponsored Products"/>
    <s v="complements"/>
    <x v="0"/>
    <x v="204"/>
    <s v="SKN-008"/>
    <x v="2"/>
    <n v="418"/>
    <n v="2"/>
    <n v="0.004784688995215311"/>
    <n v="3.83"/>
    <n v="7.66"/>
    <n v="0"/>
    <n v="0"/>
    <n v="0"/>
    <s v=""/>
    <n v="0"/>
    <n v="0"/>
    <n v="6"/>
    <s v="INR"/>
    <s v="India"/>
    <m/>
    <n v="4"/>
    <n v="-7.66"/>
    <s v="No Sales"/>
    <n v="299"/>
    <n v="114"/>
    <n v="107"/>
    <n v="0.2608695652173913"/>
  </r>
  <r>
    <d v="2026-09-26T00:00:00"/>
    <x v="0"/>
    <s v="Face Care"/>
    <s v="Enabled"/>
    <s v="AG | Face Wash"/>
    <s v="Sponsored Products"/>
    <s v="close-match"/>
    <x v="0"/>
    <x v="121"/>
    <s v="SKN-008"/>
    <x v="0"/>
    <n v="1707"/>
    <n v="24"/>
    <n v="0.0140597539543058"/>
    <n v="5.57"/>
    <n v="133.68"/>
    <n v="0"/>
    <n v="0"/>
    <n v="0"/>
    <s v=""/>
    <n v="0"/>
    <n v="0"/>
    <n v="6"/>
    <s v="INR"/>
    <s v="India"/>
    <m/>
    <n v="4"/>
    <n v="-133.68"/>
    <s v="No Sales"/>
    <n v="299"/>
    <n v="114"/>
    <n v="107"/>
    <n v="0.2608695652173913"/>
  </r>
  <r>
    <d v="2026-09-26T00:00:00"/>
    <x v="0"/>
    <s v="Face Care"/>
    <s v="Enabled"/>
    <s v="AG | Face Wash"/>
    <s v="Sponsored Products"/>
    <s v="loose-match"/>
    <x v="0"/>
    <x v="119"/>
    <s v="SKN-008"/>
    <x v="1"/>
    <n v="2468"/>
    <n v="19"/>
    <n v="0.007698541329011345"/>
    <n v="4.21"/>
    <n v="79.98999999999999"/>
    <n v="0"/>
    <n v="0"/>
    <n v="0"/>
    <s v=""/>
    <n v="0"/>
    <n v="0"/>
    <n v="6"/>
    <s v="INR"/>
    <s v="India"/>
    <m/>
    <n v="4"/>
    <n v="-79.98999999999999"/>
    <s v="No Sales"/>
    <n v="299"/>
    <n v="114"/>
    <n v="107"/>
    <n v="0.2608695652173913"/>
  </r>
  <r>
    <d v="2026-09-26T00:00:00"/>
    <x v="0"/>
    <s v="Face Care"/>
    <s v="Enabled"/>
    <s v="AG | Face Wash"/>
    <s v="Sponsored Products"/>
    <s v="loose-match"/>
    <x v="0"/>
    <x v="181"/>
    <s v="SKN-008"/>
    <x v="1"/>
    <n v="146"/>
    <n v="1"/>
    <n v="0.00684931506849315"/>
    <n v="5.03"/>
    <n v="5.03"/>
    <n v="0"/>
    <n v="0"/>
    <n v="0"/>
    <s v=""/>
    <n v="0"/>
    <n v="0"/>
    <n v="8.5"/>
    <s v="INR"/>
    <s v="India"/>
    <m/>
    <n v="4"/>
    <n v="-5.03"/>
    <s v="No Sales"/>
    <n v="299"/>
    <n v="114"/>
    <n v="107"/>
    <n v="0.2608695652173913"/>
  </r>
  <r>
    <d v="2026-09-26T00:00:00"/>
    <x v="0"/>
    <s v="Face Care"/>
    <s v="Enabled"/>
    <s v="AG | Face Wash"/>
    <s v="Sponsored Products"/>
    <s v="loose-match"/>
    <x v="0"/>
    <x v="106"/>
    <s v="SKN-008"/>
    <x v="1"/>
    <n v="523"/>
    <n v="3"/>
    <n v="0.005736137667304016"/>
    <n v="6.149999999999999"/>
    <n v="18.45"/>
    <n v="0"/>
    <n v="0"/>
    <n v="0"/>
    <s v=""/>
    <n v="0"/>
    <n v="0"/>
    <n v="8.5"/>
    <s v="INR"/>
    <s v="India"/>
    <m/>
    <n v="4"/>
    <n v="-18.45"/>
    <s v="No Sales"/>
    <n v="299"/>
    <n v="114"/>
    <n v="107"/>
    <n v="0.2608695652173913"/>
  </r>
  <r>
    <d v="2026-09-26T00:00:00"/>
    <x v="0"/>
    <s v="Face Care"/>
    <s v="Enabled"/>
    <s v="AG | Rose Water Toner"/>
    <s v="Sponsored Products"/>
    <s v="complements"/>
    <x v="0"/>
    <x v="9"/>
    <s v="SKN-010"/>
    <x v="2"/>
    <n v="616"/>
    <n v="2"/>
    <n v="0.003246753246753247"/>
    <n v="3.16"/>
    <n v="6.32"/>
    <n v="0"/>
    <n v="0"/>
    <n v="0"/>
    <s v=""/>
    <n v="0"/>
    <n v="0"/>
    <n v="5.5"/>
    <s v="INR"/>
    <s v="India"/>
    <m/>
    <n v="4"/>
    <n v="-6.32"/>
    <s v="No Sales"/>
    <n v="249"/>
    <n v="100"/>
    <n v="102"/>
    <n v="0.1887550200803213"/>
  </r>
  <r>
    <d v="2026-09-26T00:00:00"/>
    <x v="0"/>
    <s v="Face Care"/>
    <s v="Enabled"/>
    <s v="AG | Rose Water Toner"/>
    <s v="Sponsored Products"/>
    <s v="substitutes"/>
    <x v="0"/>
    <x v="381"/>
    <s v="SKN-010"/>
    <x v="0"/>
    <n v="160"/>
    <n v="2"/>
    <n v="0.0125"/>
    <n v="7.5"/>
    <n v="15"/>
    <n v="0"/>
    <n v="0"/>
    <n v="0"/>
    <s v=""/>
    <n v="0"/>
    <n v="0"/>
    <n v="7.5"/>
    <s v="INR"/>
    <s v="India"/>
    <m/>
    <n v="4"/>
    <n v="-15"/>
    <s v="No Sales"/>
    <n v="249"/>
    <n v="100"/>
    <n v="102"/>
    <n v="0.1887550200803213"/>
  </r>
  <r>
    <d v="2026-09-26T00:00:00"/>
    <x v="0"/>
    <s v="Face Care"/>
    <s v="Enabled"/>
    <s v="AG | Rose Water Toner"/>
    <s v="Sponsored Products"/>
    <s v="loose-match"/>
    <x v="0"/>
    <x v="41"/>
    <s v="SKN-010"/>
    <x v="2"/>
    <n v="767"/>
    <n v="5"/>
    <n v="0.00651890482398957"/>
    <n v="3.64"/>
    <n v="18.2"/>
    <n v="0"/>
    <n v="0"/>
    <n v="0"/>
    <s v=""/>
    <n v="0"/>
    <n v="0"/>
    <n v="6"/>
    <s v="INR"/>
    <s v="India"/>
    <m/>
    <n v="4"/>
    <n v="-18.2"/>
    <s v="No Sales"/>
    <n v="249"/>
    <n v="100"/>
    <n v="102"/>
    <n v="0.1887550200803213"/>
  </r>
  <r>
    <d v="2026-09-26T00:00:00"/>
    <x v="1"/>
    <s v="Body &amp; Hair"/>
    <s v="Enabled"/>
    <s v="AG | Body Lotion"/>
    <s v="Sponsored Products"/>
    <s v="loose-match"/>
    <x v="0"/>
    <x v="138"/>
    <s v="SKN-017"/>
    <x v="2"/>
    <n v="2312"/>
    <n v="16"/>
    <n v="0.006920415224913495"/>
    <n v="4.96"/>
    <n v="79.36"/>
    <n v="0"/>
    <n v="0"/>
    <n v="0"/>
    <s v=""/>
    <n v="0"/>
    <n v="0"/>
    <n v="9"/>
    <s v="INR"/>
    <s v="India"/>
    <m/>
    <n v="4"/>
    <n v="-79.36"/>
    <s v="No Sales"/>
    <n v="449"/>
    <n v="166"/>
    <n v="140"/>
    <n v="0.3184855233853007"/>
  </r>
  <r>
    <d v="2026-09-26T00:00:00"/>
    <x v="1"/>
    <s v="Body &amp; Hair"/>
    <s v="Enabled"/>
    <s v="AG | Body Lotion"/>
    <s v="Sponsored Products"/>
    <s v="close-match"/>
    <x v="0"/>
    <x v="246"/>
    <s v="SKN-017"/>
    <x v="2"/>
    <n v="1107"/>
    <n v="9"/>
    <n v="0.008130081300813009"/>
    <n v="8.84"/>
    <n v="79.56"/>
    <n v="449"/>
    <n v="1"/>
    <n v="1"/>
    <n v="0.1771937639198218"/>
    <n v="5.643539467068878"/>
    <n v="0.1111111111111111"/>
    <n v="13"/>
    <s v="INR"/>
    <s v="India"/>
    <m/>
    <n v="4"/>
    <n v="63.44"/>
    <s v="Profitable"/>
    <n v="449"/>
    <n v="166"/>
    <n v="140"/>
    <n v="0.3184855233853007"/>
  </r>
  <r>
    <d v="2026-09-26T00:00:00"/>
    <x v="1"/>
    <s v="Body &amp; Hair"/>
    <s v="Enabled"/>
    <s v="AG | Body Lotion"/>
    <s v="Sponsored Products"/>
    <s v="loose-match"/>
    <x v="0"/>
    <x v="13"/>
    <s v="SKN-017"/>
    <x v="2"/>
    <n v="1297"/>
    <n v="10"/>
    <n v="0.007710100231303007"/>
    <n v="5.3"/>
    <n v="53"/>
    <n v="0"/>
    <n v="0"/>
    <n v="0"/>
    <s v=""/>
    <n v="0"/>
    <n v="0"/>
    <n v="9"/>
    <s v="INR"/>
    <s v="India"/>
    <m/>
    <n v="4"/>
    <n v="-53"/>
    <s v="No Sales"/>
    <n v="449"/>
    <n v="166"/>
    <n v="140"/>
    <n v="0.3184855233853007"/>
  </r>
  <r>
    <d v="2026-09-26T00:00:00"/>
    <x v="1"/>
    <s v="Body &amp; Hair"/>
    <s v="Enabled"/>
    <s v="AG | Body Lotion"/>
    <s v="Sponsored Products"/>
    <s v="close-match"/>
    <x v="0"/>
    <x v="137"/>
    <s v="SKN-017"/>
    <x v="2"/>
    <n v="680"/>
    <n v="3"/>
    <n v="0.004411764705882353"/>
    <n v="9.640000000000001"/>
    <n v="28.92"/>
    <n v="449"/>
    <n v="1"/>
    <n v="1"/>
    <n v="0.0644097995545657"/>
    <n v="15.52558782849239"/>
    <n v="0.3333333333333333"/>
    <n v="12"/>
    <s v="INR"/>
    <s v="India"/>
    <m/>
    <n v="4"/>
    <n v="114.08"/>
    <s v="Profitable"/>
    <n v="449"/>
    <n v="166"/>
    <n v="140"/>
    <n v="0.3184855233853007"/>
  </r>
  <r>
    <d v="2026-09-26T00:00:00"/>
    <x v="1"/>
    <s v="Body &amp; Hair"/>
    <s v="Enabled"/>
    <s v="AG | Body Wash"/>
    <s v="Sponsored Products"/>
    <s v="close-match"/>
    <x v="0"/>
    <x v="480"/>
    <s v="SKN-018"/>
    <x v="0"/>
    <n v="136"/>
    <n v="1"/>
    <n v="0.007352941176470588"/>
    <n v="9"/>
    <n v="9"/>
    <n v="0"/>
    <n v="0"/>
    <n v="0"/>
    <s v=""/>
    <n v="0"/>
    <n v="0"/>
    <n v="9"/>
    <s v="INR"/>
    <s v="India"/>
    <m/>
    <n v="4"/>
    <n v="-9"/>
    <s v="No Sales"/>
    <n v="349"/>
    <n v="133"/>
    <n v="121"/>
    <n v="0.2722063037249284"/>
  </r>
  <r>
    <d v="2026-09-26T00:00:00"/>
    <x v="1"/>
    <s v="Body &amp; Hair"/>
    <s v="Enabled"/>
    <s v="AG | Onion Hair Oil"/>
    <s v="Sponsored Products"/>
    <s v="close-match"/>
    <x v="0"/>
    <x v="216"/>
    <s v="SKN-021"/>
    <x v="1"/>
    <n v="493"/>
    <n v="8"/>
    <n v="0.01622718052738337"/>
    <n v="6.93"/>
    <n v="55.44"/>
    <n v="0"/>
    <n v="0"/>
    <n v="0"/>
    <s v=""/>
    <n v="0"/>
    <n v="0"/>
    <n v="9.5"/>
    <s v="INR"/>
    <s v="India"/>
    <m/>
    <n v="4"/>
    <n v="-55.44"/>
    <s v="No Sales"/>
    <n v="399"/>
    <n v="148"/>
    <n v="126"/>
    <n v="0.3132832080200501"/>
  </r>
  <r>
    <d v="2026-09-26T00:00:00"/>
    <x v="1"/>
    <s v="Body &amp; Hair"/>
    <s v="Enabled"/>
    <s v="AG | Onion Hair Oil"/>
    <s v="Sponsored Products"/>
    <s v="close-match"/>
    <x v="0"/>
    <x v="20"/>
    <s v="SKN-021"/>
    <x v="0"/>
    <n v="445"/>
    <n v="6"/>
    <n v="0.01348314606741573"/>
    <n v="10.21"/>
    <n v="61.26"/>
    <n v="798"/>
    <n v="2"/>
    <n v="2"/>
    <n v="0.07676691729323308"/>
    <n v="13.02644466209598"/>
    <n v="0.3333333333333333"/>
    <n v="11"/>
    <s v="INR"/>
    <s v="India"/>
    <m/>
    <n v="4"/>
    <n v="188.74"/>
    <s v="Profitable"/>
    <n v="399"/>
    <n v="148"/>
    <n v="126"/>
    <n v="0.3132832080200501"/>
  </r>
  <r>
    <d v="2026-09-26T00:00:00"/>
    <x v="1"/>
    <s v="Body &amp; Hair"/>
    <s v="Enabled"/>
    <s v="AG | Onion Hair Oil"/>
    <s v="Sponsored Products"/>
    <s v="loose-match"/>
    <x v="0"/>
    <x v="423"/>
    <s v="SKN-021"/>
    <x v="2"/>
    <n v="305"/>
    <n v="1"/>
    <n v="0.003278688524590164"/>
    <n v="8.039999999999999"/>
    <n v="8.039999999999999"/>
    <n v="0"/>
    <n v="0"/>
    <n v="0"/>
    <s v=""/>
    <n v="0"/>
    <n v="0"/>
    <n v="10.5"/>
    <s v="INR"/>
    <s v="India"/>
    <m/>
    <n v="4"/>
    <n v="-8.039999999999999"/>
    <s v="No Sales"/>
    <n v="399"/>
    <n v="148"/>
    <n v="126"/>
    <n v="0.3132832080200501"/>
  </r>
  <r>
    <d v="2026-09-26T00:00:00"/>
    <x v="1"/>
    <s v="Body &amp; Hair"/>
    <s v="Enabled"/>
    <s v="AG | Anti Dandruff Shampoo"/>
    <s v="Sponsored Products"/>
    <s v="loose-match"/>
    <x v="0"/>
    <x v="263"/>
    <s v="SKN-022"/>
    <x v="2"/>
    <n v="406"/>
    <n v="1"/>
    <n v="0.002463054187192118"/>
    <n v="5.62"/>
    <n v="5.62"/>
    <n v="0"/>
    <n v="0"/>
    <n v="0"/>
    <s v=""/>
    <n v="0"/>
    <n v="0"/>
    <n v="8.5"/>
    <s v="INR"/>
    <s v="India"/>
    <m/>
    <n v="4"/>
    <n v="-5.62"/>
    <s v="No Sales"/>
    <n v="429"/>
    <n v="159"/>
    <n v="139"/>
    <n v="0.3053613053613053"/>
  </r>
  <r>
    <d v="2026-09-26T00:00:00"/>
    <x v="1"/>
    <s v="Body &amp; Hair"/>
    <s v="Enabled"/>
    <s v="AG | Anti Dandruff Shampoo"/>
    <s v="Sponsored Products"/>
    <s v="close-match"/>
    <x v="0"/>
    <x v="490"/>
    <s v="SKN-022"/>
    <x v="0"/>
    <n v="161"/>
    <n v="1"/>
    <n v="0.006211180124223602"/>
    <n v="9.16"/>
    <n v="9.16"/>
    <n v="0"/>
    <n v="0"/>
    <n v="0"/>
    <s v=""/>
    <n v="0"/>
    <n v="0"/>
    <n v="9.5"/>
    <s v="INR"/>
    <s v="India"/>
    <m/>
    <n v="4"/>
    <n v="-9.16"/>
    <s v="No Sales"/>
    <n v="429"/>
    <n v="159"/>
    <n v="139"/>
    <n v="0.3053613053613053"/>
  </r>
  <r>
    <d v="2026-09-26T00:00:00"/>
    <x v="1"/>
    <s v="Body &amp; Hair"/>
    <s v="Enabled"/>
    <s v="AG | Anti Dandruff Shampoo"/>
    <s v="Sponsored Products"/>
    <s v="loose-match"/>
    <x v="0"/>
    <x v="59"/>
    <s v="SKN-022"/>
    <x v="2"/>
    <n v="1865"/>
    <n v="3"/>
    <n v="0.00160857908847185"/>
    <n v="7.829999999999999"/>
    <n v="23.49"/>
    <n v="0"/>
    <n v="0"/>
    <n v="0"/>
    <s v=""/>
    <n v="0"/>
    <n v="0"/>
    <n v="11.5"/>
    <s v="INR"/>
    <s v="India"/>
    <m/>
    <n v="4"/>
    <n v="-23.49"/>
    <s v="No Sales"/>
    <n v="429"/>
    <n v="159"/>
    <n v="139"/>
    <n v="0.3053613053613053"/>
  </r>
  <r>
    <d v="2026-09-26T00:00:00"/>
    <x v="3"/>
    <s v="Face Care"/>
    <s v="Enabled"/>
    <s v="AG | Vitamin C Serum"/>
    <s v="Sponsored Products"/>
    <s v="vit c face serum for sensitive skin"/>
    <x v="2"/>
    <x v="170"/>
    <s v="SKN-001"/>
    <x v="2"/>
    <n v="2772"/>
    <n v="2"/>
    <n v="0.0007215007215007215"/>
    <n v="13.18"/>
    <n v="26.36"/>
    <n v="0"/>
    <n v="0"/>
    <n v="0"/>
    <s v=""/>
    <n v="0"/>
    <n v="0"/>
    <n v="20"/>
    <s v="INR"/>
    <s v="India"/>
    <m/>
    <n v="4"/>
    <n v="-26.36"/>
    <s v="No Sales"/>
    <n v="599"/>
    <n v="216"/>
    <n v="144"/>
    <n v="0.3989983305509182"/>
  </r>
  <r>
    <d v="2026-09-26T00:00:00"/>
    <x v="3"/>
    <s v="Face Care"/>
    <s v="Enabled"/>
    <s v="AG | Vitamin C Serum"/>
    <s v="Sponsored Products"/>
    <s v="vitamin c serum"/>
    <x v="2"/>
    <x v="267"/>
    <s v="SKN-001"/>
    <x v="0"/>
    <n v="3937"/>
    <n v="57"/>
    <n v="0.01447802895605791"/>
    <n v="18.45"/>
    <n v="1051.65"/>
    <n v="1797"/>
    <n v="3"/>
    <n v="3"/>
    <n v="0.5852253756260435"/>
    <n v="1.708743403223506"/>
    <n v="0.05263157894736842"/>
    <n v="19.5"/>
    <s v="INR"/>
    <s v="India"/>
    <m/>
    <n v="4"/>
    <n v="-334.6500000000001"/>
    <s v="Losing"/>
    <n v="599"/>
    <n v="216"/>
    <n v="144"/>
    <n v="0.3989983305509182"/>
  </r>
  <r>
    <d v="2026-09-26T00:00:00"/>
    <x v="3"/>
    <s v="Face Care"/>
    <s v="Enabled"/>
    <s v="AG | Niacinamide Serum"/>
    <s v="Sponsored Products"/>
    <s v="niacinamide 10% serum"/>
    <x v="2"/>
    <x v="3"/>
    <s v="SKN-002"/>
    <x v="2"/>
    <n v="1392"/>
    <n v="7"/>
    <n v="0.005028735632183908"/>
    <n v="8.120000000000001"/>
    <n v="56.84"/>
    <n v="0"/>
    <n v="0"/>
    <n v="0"/>
    <s v=""/>
    <n v="0"/>
    <n v="0"/>
    <n v="15"/>
    <s v="INR"/>
    <s v="India"/>
    <m/>
    <n v="4"/>
    <n v="-56.84"/>
    <s v="No Sales"/>
    <n v="549"/>
    <n v="192"/>
    <n v="139"/>
    <n v="0.3970856102003643"/>
  </r>
  <r>
    <d v="2026-09-26T00:00:00"/>
    <x v="3"/>
    <s v="Face Care"/>
    <s v="Enabled"/>
    <s v="AG | Niacinamide Serum"/>
    <s v="Sponsored Products"/>
    <s v="10% niacinamide face serum"/>
    <x v="2"/>
    <x v="113"/>
    <s v="SKN-002"/>
    <x v="2"/>
    <n v="734"/>
    <n v="6"/>
    <n v="0.008174386920980926"/>
    <n v="16.74"/>
    <n v="100.44"/>
    <n v="0"/>
    <n v="0"/>
    <n v="0"/>
    <s v=""/>
    <n v="0"/>
    <n v="0"/>
    <n v="20"/>
    <s v="INR"/>
    <s v="India"/>
    <m/>
    <n v="4"/>
    <n v="-100.44"/>
    <s v="No Sales"/>
    <n v="549"/>
    <n v="192"/>
    <n v="139"/>
    <n v="0.3970856102003643"/>
  </r>
  <r>
    <d v="2026-09-26T00:00:00"/>
    <x v="3"/>
    <s v="Face Care"/>
    <s v="Enabled"/>
    <s v="AG | Niacinamide Serum"/>
    <s v="Sponsored Products"/>
    <s v="niacinamide 10% serum under 300"/>
    <x v="2"/>
    <x v="26"/>
    <s v="SKN-002"/>
    <x v="0"/>
    <n v="288"/>
    <n v="4"/>
    <n v="0.01388888888888889"/>
    <n v="13"/>
    <n v="52"/>
    <n v="0"/>
    <n v="0"/>
    <n v="0"/>
    <s v=""/>
    <n v="0"/>
    <n v="0"/>
    <n v="13"/>
    <s v="INR"/>
    <s v="India"/>
    <m/>
    <n v="4"/>
    <n v="-52"/>
    <s v="No Sales"/>
    <n v="549"/>
    <n v="192"/>
    <n v="139"/>
    <n v="0.3970856102003643"/>
  </r>
  <r>
    <d v="2026-09-26T00:00:00"/>
    <x v="3"/>
    <s v="Face Care"/>
    <s v="Enabled"/>
    <s v="AG | Hyaluronic Acid Serum"/>
    <s v="Sponsored Products"/>
    <s v="hyaluronic acid serum"/>
    <x v="2"/>
    <x v="35"/>
    <s v="SKN-003"/>
    <x v="0"/>
    <n v="745"/>
    <n v="9"/>
    <n v="0.01208053691275168"/>
    <n v="16.39"/>
    <n v="147.51"/>
    <n v="0"/>
    <n v="0"/>
    <n v="0"/>
    <s v=""/>
    <n v="0"/>
    <n v="0"/>
    <n v="19.5"/>
    <s v="INR"/>
    <s v="India"/>
    <m/>
    <n v="4"/>
    <n v="-147.51"/>
    <s v="No Sales"/>
    <n v="649"/>
    <n v="234"/>
    <n v="148"/>
    <n v="0.4114021571648691"/>
  </r>
  <r>
    <d v="2026-09-26T00:00:00"/>
    <x v="3"/>
    <s v="Face Care"/>
    <s v="Enabled"/>
    <s v="AG | Hyaluronic Acid Serum"/>
    <s v="Sponsored Products"/>
    <s v="hyaluronic serum for women"/>
    <x v="2"/>
    <x v="110"/>
    <s v="SKN-003"/>
    <x v="2"/>
    <n v="574"/>
    <n v="9"/>
    <n v="0.0156794425087108"/>
    <n v="11.15"/>
    <n v="100.35"/>
    <n v="649"/>
    <n v="1"/>
    <n v="1"/>
    <n v="0.1546224961479199"/>
    <n v="6.467364225211759"/>
    <n v="0.1111111111111111"/>
    <n v="20.5"/>
    <s v="INR"/>
    <s v="India"/>
    <m/>
    <n v="4"/>
    <n v="166.65"/>
    <s v="Profitable"/>
    <n v="649"/>
    <n v="234"/>
    <n v="148"/>
    <n v="0.4114021571648691"/>
  </r>
  <r>
    <d v="2026-09-26T00:00:00"/>
    <x v="3"/>
    <s v="Face Care"/>
    <s v="Enabled"/>
    <s v="AG | Retinol Night Cream"/>
    <s v="Sponsored Products"/>
    <s v="retinol cream"/>
    <x v="2"/>
    <x v="112"/>
    <s v="SKN-004"/>
    <x v="1"/>
    <n v="1627"/>
    <n v="16"/>
    <n v="0.009834050399508297"/>
    <n v="13.16"/>
    <n v="210.56"/>
    <n v="0"/>
    <n v="0"/>
    <n v="0"/>
    <s v=""/>
    <n v="0"/>
    <n v="0"/>
    <n v="21.5"/>
    <s v="INR"/>
    <s v="India"/>
    <m/>
    <n v="4"/>
    <n v="-210.56"/>
    <s v="No Sales"/>
    <n v="799"/>
    <n v="272"/>
    <n v="162"/>
    <n v="0.4568210262828536"/>
  </r>
  <r>
    <d v="2026-09-26T00:00:00"/>
    <x v="3"/>
    <s v="Face Care"/>
    <s v="Enabled"/>
    <s v="AG | Retinol Night Cream"/>
    <s v="Sponsored Products"/>
    <s v="retinol night cream under 300"/>
    <x v="2"/>
    <x v="166"/>
    <s v="SKN-004"/>
    <x v="2"/>
    <n v="919"/>
    <n v="7"/>
    <n v="0.007616974972796518"/>
    <n v="17.03"/>
    <n v="119.21"/>
    <n v="799"/>
    <n v="1"/>
    <n v="1"/>
    <n v="0.1491989987484355"/>
    <n v="6.702457847496015"/>
    <n v="0.1428571428571428"/>
    <n v="22.5"/>
    <s v="INR"/>
    <s v="India"/>
    <m/>
    <n v="4"/>
    <n v="245.79"/>
    <s v="Profitable"/>
    <n v="799"/>
    <n v="272"/>
    <n v="162"/>
    <n v="0.4568210262828536"/>
  </r>
  <r>
    <d v="2026-09-26T00:00:00"/>
    <x v="3"/>
    <s v="Face Care"/>
    <s v="Enabled"/>
    <s v="AG | Retinol Night Cream"/>
    <s v="Sponsored Products"/>
    <s v="retinol night cream"/>
    <x v="2"/>
    <x v="165"/>
    <s v="SKN-004"/>
    <x v="2"/>
    <n v="6033"/>
    <n v="43"/>
    <n v="0.007127465605834576"/>
    <n v="13.65"/>
    <n v="586.95"/>
    <n v="2397"/>
    <n v="2"/>
    <n v="3"/>
    <n v="0.2448685857321652"/>
    <n v="4.083823153590595"/>
    <n v="0.04651162790697674"/>
    <n v="20.5"/>
    <s v="INR"/>
    <s v="India"/>
    <m/>
    <n v="4"/>
    <n v="508.05"/>
    <s v="Profitable"/>
    <n v="799"/>
    <n v="272"/>
    <n v="162"/>
    <n v="0.4568210262828536"/>
  </r>
  <r>
    <d v="2026-09-26T00:00:00"/>
    <x v="3"/>
    <s v="Face Care"/>
    <s v="Enabled"/>
    <s v="AG | Retinol Night Cream"/>
    <s v="Sponsored Products"/>
    <s v="retinol cream combo"/>
    <x v="2"/>
    <x v="220"/>
    <s v="SKN-004"/>
    <x v="1"/>
    <n v="412"/>
    <n v="1"/>
    <n v="0.002427184466019417"/>
    <n v="13.24"/>
    <n v="13.24"/>
    <n v="0"/>
    <n v="0"/>
    <n v="0"/>
    <s v=""/>
    <n v="0"/>
    <n v="0"/>
    <n v="21"/>
    <s v="INR"/>
    <s v="India"/>
    <m/>
    <n v="4"/>
    <n v="-13.24"/>
    <s v="No Sales"/>
    <n v="799"/>
    <n v="272"/>
    <n v="162"/>
    <n v="0.4568210262828536"/>
  </r>
  <r>
    <d v="2026-09-26T00:00:00"/>
    <x v="4"/>
    <s v="Face Care"/>
    <s v="Enabled"/>
    <s v="AG | Vitamin C Serum"/>
    <s v="Sponsored Products"/>
    <s v="vitamin c serum"/>
    <x v="1"/>
    <x v="170"/>
    <s v="SKN-001"/>
    <x v="1"/>
    <n v="1036"/>
    <n v="7"/>
    <n v="0.006756756756756757"/>
    <n v="7.54"/>
    <n v="52.78"/>
    <n v="599"/>
    <n v="1"/>
    <n v="1"/>
    <n v="0.08811352253756261"/>
    <n v="11.34899583175445"/>
    <n v="0.1428571428571428"/>
    <n v="12.5"/>
    <s v="INR"/>
    <s v="India"/>
    <m/>
    <n v="4"/>
    <n v="186.22"/>
    <s v="Profitable"/>
    <n v="599"/>
    <n v="216"/>
    <n v="144"/>
    <n v="0.3989983305509182"/>
  </r>
  <r>
    <d v="2026-09-26T00:00:00"/>
    <x v="4"/>
    <s v="Face Care"/>
    <s v="Enabled"/>
    <s v="AG | Vitamin C Serum"/>
    <s v="Sponsored Products"/>
    <s v="vit c face serum"/>
    <x v="1"/>
    <x v="169"/>
    <s v="SKN-001"/>
    <x v="2"/>
    <n v="676"/>
    <n v="3"/>
    <n v="0.004437869822485207"/>
    <n v="12.79"/>
    <n v="38.37"/>
    <n v="0"/>
    <n v="0"/>
    <n v="0"/>
    <s v=""/>
    <n v="0"/>
    <n v="0"/>
    <n v="15.5"/>
    <s v="INR"/>
    <s v="India"/>
    <m/>
    <n v="4"/>
    <n v="-38.37"/>
    <s v="No Sales"/>
    <n v="599"/>
    <n v="216"/>
    <n v="144"/>
    <n v="0.3989983305509182"/>
  </r>
  <r>
    <d v="2026-09-26T00:00:00"/>
    <x v="4"/>
    <s v="Face Care"/>
    <s v="Enabled"/>
    <s v="AG | Niacinamide Serum"/>
    <s v="Sponsored Products"/>
    <s v="niacinamide 10% serum"/>
    <x v="1"/>
    <x v="515"/>
    <s v="SKN-002"/>
    <x v="2"/>
    <n v="311"/>
    <n v="2"/>
    <n v="0.006430868167202572"/>
    <n v="13.31"/>
    <n v="26.62"/>
    <n v="0"/>
    <n v="0"/>
    <n v="0"/>
    <s v=""/>
    <n v="0"/>
    <n v="0"/>
    <n v="16"/>
    <s v="INR"/>
    <s v="India"/>
    <m/>
    <n v="4"/>
    <n v="-26.62"/>
    <s v="No Sales"/>
    <n v="549"/>
    <n v="192"/>
    <n v="139"/>
    <n v="0.3970856102003643"/>
  </r>
  <r>
    <d v="2026-09-26T00:00:00"/>
    <x v="4"/>
    <s v="Face Care"/>
    <s v="Enabled"/>
    <s v="AG | Hyaluronic Acid Serum"/>
    <s v="Sponsored Products"/>
    <s v="hyaluronic serum"/>
    <x v="1"/>
    <x v="367"/>
    <s v="SKN-003"/>
    <x v="0"/>
    <n v="269"/>
    <n v="3"/>
    <n v="0.01115241635687732"/>
    <n v="15.33"/>
    <n v="45.99"/>
    <n v="0"/>
    <n v="0"/>
    <n v="0"/>
    <s v=""/>
    <n v="0"/>
    <n v="0"/>
    <n v="18.5"/>
    <s v="INR"/>
    <s v="India"/>
    <m/>
    <n v="4"/>
    <n v="-45.99"/>
    <s v="No Sales"/>
    <n v="649"/>
    <n v="234"/>
    <n v="148"/>
    <n v="0.4114021571648691"/>
  </r>
  <r>
    <d v="2026-09-26T00:00:00"/>
    <x v="4"/>
    <s v="Face Care"/>
    <s v="Enabled"/>
    <s v="AG | Hyaluronic Acid Serum"/>
    <s v="Sponsored Products"/>
    <s v="hyaluronic acid serum"/>
    <x v="1"/>
    <x v="172"/>
    <s v="SKN-003"/>
    <x v="2"/>
    <n v="675"/>
    <n v="3"/>
    <n v="0.004444444444444444"/>
    <n v="8.32"/>
    <n v="24.96"/>
    <n v="0"/>
    <n v="0"/>
    <n v="0"/>
    <s v=""/>
    <n v="0"/>
    <n v="0"/>
    <n v="13"/>
    <s v="INR"/>
    <s v="India"/>
    <m/>
    <n v="4"/>
    <n v="-24.96"/>
    <s v="No Sales"/>
    <n v="649"/>
    <n v="234"/>
    <n v="148"/>
    <n v="0.4114021571648691"/>
  </r>
  <r>
    <d v="2026-09-26T00:00:00"/>
    <x v="5"/>
    <s v="Face Care"/>
    <s v="Enabled"/>
    <s v="AG | Sunscreen Spf 50"/>
    <s v="Sponsored Products"/>
    <s v="sunscreen"/>
    <x v="3"/>
    <x v="209"/>
    <s v="SKN-006"/>
    <x v="2"/>
    <n v="311"/>
    <n v="3"/>
    <n v="0.009646302250803859"/>
    <n v="10.21"/>
    <n v="30.63"/>
    <n v="0"/>
    <n v="0"/>
    <n v="0"/>
    <s v=""/>
    <n v="0"/>
    <n v="0"/>
    <n v="12"/>
    <s v="INR"/>
    <s v="India"/>
    <m/>
    <n v="4"/>
    <n v="-30.63"/>
    <s v="No Sales"/>
    <n v="449"/>
    <n v="162"/>
    <n v="130"/>
    <n v="0.3496659242761693"/>
  </r>
  <r>
    <d v="2026-09-26T00:00:00"/>
    <x v="5"/>
    <s v="Face Care"/>
    <s v="Enabled"/>
    <s v="AG | Tinted Sunscreen"/>
    <s v="Sponsored Products"/>
    <s v="tinted sunscreen"/>
    <x v="3"/>
    <x v="229"/>
    <s v="SKN-007"/>
    <x v="2"/>
    <n v="1804"/>
    <n v="18"/>
    <n v="0.009977827050997782"/>
    <n v="12.12"/>
    <n v="218.16"/>
    <n v="549"/>
    <n v="1"/>
    <n v="1"/>
    <n v="0.3973770491803278"/>
    <n v="2.516501650165016"/>
    <n v="0.05555555555555555"/>
    <n v="15"/>
    <s v="INR"/>
    <s v="India"/>
    <m/>
    <n v="4"/>
    <n v="-11.16"/>
    <s v="Losing"/>
    <n v="549"/>
    <n v="203"/>
    <n v="139"/>
    <n v="0.3770491803278688"/>
  </r>
  <r>
    <d v="2026-09-26T00:00:00"/>
    <x v="5"/>
    <s v="Face Care"/>
    <s v="Enabled"/>
    <s v="AG | Tinted Sunscreen"/>
    <s v="Sponsored Products"/>
    <s v="tinted sunscreen spf 40"/>
    <x v="3"/>
    <x v="178"/>
    <s v="SKN-007"/>
    <x v="0"/>
    <n v="296"/>
    <n v="4"/>
    <n v="0.01351351351351351"/>
    <n v="14.5"/>
    <n v="58"/>
    <n v="549"/>
    <n v="1"/>
    <n v="1"/>
    <n v="0.1056466302367942"/>
    <n v="9.46551724137931"/>
    <n v="0.25"/>
    <n v="14.5"/>
    <s v="INR"/>
    <s v="India"/>
    <m/>
    <n v="4"/>
    <n v="149"/>
    <s v="Profitable"/>
    <n v="549"/>
    <n v="203"/>
    <n v="139"/>
    <n v="0.3770491803278688"/>
  </r>
  <r>
    <d v="2026-09-26T00:00:00"/>
    <x v="6"/>
    <s v="Face Care"/>
    <s v="Enabled"/>
    <s v="AG | Gel Moisturizer"/>
    <s v="Sponsored Products"/>
    <s v="oil free moisturizer"/>
    <x v="1"/>
    <x v="271"/>
    <s v="SKN-005"/>
    <x v="0"/>
    <n v="475"/>
    <n v="4"/>
    <n v="0.008421052631578947"/>
    <n v="10.9"/>
    <n v="43.6"/>
    <n v="0"/>
    <n v="0"/>
    <n v="0"/>
    <s v=""/>
    <n v="0"/>
    <n v="0"/>
    <n v="11"/>
    <s v="INR"/>
    <s v="India"/>
    <s v="promo window"/>
    <n v="4"/>
    <n v="-43.6"/>
    <s v="No Sales"/>
    <n v="399"/>
    <n v="148"/>
    <n v="126"/>
    <n v="0.3132832080200501"/>
  </r>
  <r>
    <d v="2026-09-26T00:00:00"/>
    <x v="6"/>
    <s v="Face Care"/>
    <s v="Enabled"/>
    <s v="AG | Gel Moisturizer"/>
    <s v="Sponsored Products"/>
    <s v="gel moisturizer"/>
    <x v="1"/>
    <x v="5"/>
    <s v="SKN-005"/>
    <x v="1"/>
    <n v="530"/>
    <n v="7"/>
    <n v="0.01320754716981132"/>
    <n v="6.31"/>
    <n v="44.17"/>
    <n v="0"/>
    <n v="0"/>
    <n v="0"/>
    <s v=""/>
    <n v="0"/>
    <n v="0"/>
    <n v="11.5"/>
    <s v="INR"/>
    <s v="India"/>
    <m/>
    <n v="4"/>
    <n v="-44.17"/>
    <s v="No Sales"/>
    <n v="399"/>
    <n v="148"/>
    <n v="126"/>
    <n v="0.3132832080200501"/>
  </r>
  <r>
    <d v="2026-09-26T00:00:00"/>
    <x v="6"/>
    <s v="Face Care"/>
    <s v="Enabled"/>
    <s v="AG | Gel Moisturizer"/>
    <s v="Sponsored Products"/>
    <s v="oil free moisturizer"/>
    <x v="1"/>
    <x v="9"/>
    <s v="SKN-005"/>
    <x v="1"/>
    <n v="475"/>
    <n v="1"/>
    <n v="0.002105263157894737"/>
    <n v="8.77"/>
    <n v="8.77"/>
    <n v="0"/>
    <n v="0"/>
    <n v="0"/>
    <s v=""/>
    <n v="0"/>
    <n v="0"/>
    <n v="11.5"/>
    <s v="INR"/>
    <s v="India"/>
    <m/>
    <n v="4"/>
    <n v="-8.77"/>
    <s v="No Sales"/>
    <n v="399"/>
    <n v="148"/>
    <n v="126"/>
    <n v="0.3132832080200501"/>
  </r>
  <r>
    <d v="2026-09-26T00:00:00"/>
    <x v="6"/>
    <s v="Face Care"/>
    <s v="Enabled"/>
    <s v="AG | Face Wash"/>
    <s v="Sponsored Products"/>
    <s v="foaming face wash"/>
    <x v="1"/>
    <x v="172"/>
    <s v="SKN-008"/>
    <x v="2"/>
    <n v="682"/>
    <n v="4"/>
    <n v="0.005865102639296188"/>
    <n v="5.69"/>
    <n v="22.76"/>
    <n v="0"/>
    <n v="0"/>
    <n v="0"/>
    <s v=""/>
    <n v="0"/>
    <n v="0"/>
    <n v="9"/>
    <s v="INR"/>
    <s v="India"/>
    <m/>
    <n v="4"/>
    <n v="-22.76"/>
    <s v="No Sales"/>
    <n v="299"/>
    <n v="114"/>
    <n v="107"/>
    <n v="0.2608695652173913"/>
  </r>
  <r>
    <d v="2026-09-26T00:00:00"/>
    <x v="6"/>
    <s v="Face Care"/>
    <s v="Enabled"/>
    <s v="AG | Face Wash"/>
    <s v="Sponsored Products"/>
    <s v="face wash"/>
    <x v="1"/>
    <x v="53"/>
    <s v="SKN-008"/>
    <x v="2"/>
    <n v="170"/>
    <n v="3"/>
    <n v="0.01764705882352941"/>
    <n v="4.83"/>
    <n v="14.49"/>
    <n v="0"/>
    <n v="0"/>
    <n v="0"/>
    <s v=""/>
    <n v="0"/>
    <n v="0"/>
    <n v="8.5"/>
    <s v="INR"/>
    <s v="India"/>
    <m/>
    <n v="4"/>
    <n v="-14.49"/>
    <s v="No Sales"/>
    <n v="299"/>
    <n v="114"/>
    <n v="107"/>
    <n v="0.2608695652173913"/>
  </r>
  <r>
    <d v="2026-09-26T00:00:00"/>
    <x v="6"/>
    <s v="Face Care"/>
    <s v="Enabled"/>
    <s v="AG | Face Wash"/>
    <s v="Sponsored Products"/>
    <s v="foaming face wash"/>
    <x v="1"/>
    <x v="457"/>
    <s v="SKN-008"/>
    <x v="2"/>
    <n v="410"/>
    <n v="0"/>
    <n v="0"/>
    <s v=""/>
    <n v="0"/>
    <n v="0"/>
    <n v="0"/>
    <n v="0"/>
    <s v=""/>
    <s v=""/>
    <s v=""/>
    <n v="7.5"/>
    <s v="INR"/>
    <s v="India"/>
    <m/>
    <n v="4"/>
    <n v="0"/>
    <s v="No Spend"/>
    <n v="299"/>
    <n v="114"/>
    <n v="107"/>
    <n v="0.2608695652173913"/>
  </r>
  <r>
    <d v="2026-09-26T00:00:00"/>
    <x v="6"/>
    <s v="Face Care"/>
    <s v="Enabled"/>
    <s v="AG | Salicylic Acid Face Wash"/>
    <s v="Sponsored Products"/>
    <s v="acne face wash"/>
    <x v="1"/>
    <x v="158"/>
    <s v="SKN-009"/>
    <x v="1"/>
    <n v="391"/>
    <n v="1"/>
    <n v="0.002557544757033248"/>
    <n v="4.56"/>
    <n v="4.56"/>
    <n v="0"/>
    <n v="0"/>
    <n v="0"/>
    <s v=""/>
    <n v="0"/>
    <n v="0"/>
    <n v="8.5"/>
    <s v="INR"/>
    <s v="India"/>
    <m/>
    <n v="4"/>
    <n v="-4.56"/>
    <s v="No Sales"/>
    <n v="279"/>
    <n v="106"/>
    <n v="105"/>
    <n v="0.2437275985663082"/>
  </r>
  <r>
    <d v="2026-09-26T00:00:00"/>
    <x v="6"/>
    <s v="Face Care"/>
    <s v="Enabled"/>
    <s v="AG | Salicylic Acid Face Wash"/>
    <s v="Sponsored Products"/>
    <s v="acne face wash"/>
    <x v="1"/>
    <x v="46"/>
    <s v="SKN-009"/>
    <x v="0"/>
    <n v="439"/>
    <n v="14"/>
    <n v="0.03189066059225513"/>
    <n v="6"/>
    <n v="84"/>
    <n v="837"/>
    <n v="3"/>
    <n v="3"/>
    <n v="0.1003584229390681"/>
    <n v="9.964285714285714"/>
    <n v="0.2142857142857143"/>
    <n v="6"/>
    <s v="INR"/>
    <s v="India"/>
    <m/>
    <n v="4"/>
    <n v="120"/>
    <s v="Profitable"/>
    <n v="279"/>
    <n v="106"/>
    <n v="105"/>
    <n v="0.2437275985663082"/>
  </r>
  <r>
    <d v="2026-09-26T00:00:00"/>
    <x v="6"/>
    <s v="Face Care"/>
    <s v="Enabled"/>
    <s v="AG | Salicylic Acid Face Wash"/>
    <s v="Sponsored Products"/>
    <s v="acne face wash"/>
    <x v="1"/>
    <x v="49"/>
    <s v="SKN-009"/>
    <x v="1"/>
    <n v="456"/>
    <n v="1"/>
    <n v="0.002192982456140351"/>
    <n v="3.87"/>
    <n v="3.87"/>
    <n v="0"/>
    <n v="0"/>
    <n v="0"/>
    <s v=""/>
    <n v="0"/>
    <n v="0"/>
    <n v="5.5"/>
    <s v="INR"/>
    <s v="India"/>
    <m/>
    <n v="4"/>
    <n v="-3.87"/>
    <s v="No Sales"/>
    <n v="279"/>
    <n v="106"/>
    <n v="105"/>
    <n v="0.2437275985663082"/>
  </r>
  <r>
    <d v="2026-09-26T00:00:00"/>
    <x v="6"/>
    <s v="Face Care"/>
    <s v="Enabled"/>
    <s v="AG | Rose Water Toner"/>
    <s v="Sponsored Products"/>
    <s v="rose water toner"/>
    <x v="1"/>
    <x v="94"/>
    <s v="SKN-010"/>
    <x v="0"/>
    <n v="208"/>
    <n v="3"/>
    <n v="0.01442307692307692"/>
    <n v="6.170000000000001"/>
    <n v="18.51"/>
    <n v="0"/>
    <n v="0"/>
    <n v="0"/>
    <s v=""/>
    <n v="0"/>
    <n v="0"/>
    <n v="6.5"/>
    <s v="INR"/>
    <s v="India"/>
    <m/>
    <n v="4"/>
    <n v="-18.51"/>
    <s v="No Sales"/>
    <n v="249"/>
    <n v="100"/>
    <n v="102"/>
    <n v="0.1887550200803213"/>
  </r>
  <r>
    <d v="2026-09-26T00:00:00"/>
    <x v="6"/>
    <s v="Face Care"/>
    <s v="Enabled"/>
    <s v="AG | Sheet Mask"/>
    <s v="Sponsored Products"/>
    <s v="sheet mask"/>
    <x v="1"/>
    <x v="241"/>
    <s v="SKN-014"/>
    <x v="0"/>
    <n v="1146"/>
    <n v="5"/>
    <n v="0.004363001745200698"/>
    <n v="8.73"/>
    <n v="43.65"/>
    <n v="0"/>
    <n v="0"/>
    <n v="0"/>
    <s v=""/>
    <n v="0"/>
    <n v="0"/>
    <n v="9"/>
    <s v="INR"/>
    <s v="India"/>
    <m/>
    <n v="4"/>
    <n v="-43.65"/>
    <s v="No Sales"/>
    <n v="349"/>
    <n v="133"/>
    <n v="111"/>
    <n v="0.3008595988538682"/>
  </r>
  <r>
    <d v="2026-09-26T00:00:00"/>
    <x v="8"/>
    <s v="Body &amp; Hair"/>
    <s v="Enabled"/>
    <s v="AG | Onion Hair Oil"/>
    <s v="Sponsored Products"/>
    <s v="onion hair oil"/>
    <x v="3"/>
    <x v="516"/>
    <s v="SKN-021"/>
    <x v="2"/>
    <n v="208"/>
    <n v="1"/>
    <n v="0.004807692307692308"/>
    <n v="5.5"/>
    <n v="5.5"/>
    <n v="0"/>
    <n v="0"/>
    <n v="0"/>
    <s v=""/>
    <n v="0"/>
    <n v="0"/>
    <n v="9"/>
    <s v="INR"/>
    <s v="India"/>
    <m/>
    <n v="4"/>
    <n v="-5.5"/>
    <s v="No Sales"/>
    <n v="399"/>
    <n v="148"/>
    <n v="126"/>
    <n v="0.3132832080200501"/>
  </r>
  <r>
    <d v="2026-09-26T00:00:00"/>
    <x v="8"/>
    <s v="Body &amp; Hair"/>
    <s v="Enabled"/>
    <s v="AG | Onion Hair Oil"/>
    <s v="Sponsored Products"/>
    <s v="onion hair oil"/>
    <x v="3"/>
    <x v="215"/>
    <s v="SKN-021"/>
    <x v="1"/>
    <n v="979"/>
    <n v="8"/>
    <n v="0.008171603677221655"/>
    <n v="5.02"/>
    <n v="40.16"/>
    <n v="0"/>
    <n v="0"/>
    <n v="0"/>
    <s v=""/>
    <n v="0"/>
    <n v="0"/>
    <n v="8.5"/>
    <s v="INR"/>
    <s v="India"/>
    <m/>
    <n v="4"/>
    <n v="-40.16"/>
    <s v="No Sales"/>
    <n v="399"/>
    <n v="148"/>
    <n v="126"/>
    <n v="0.3132832080200501"/>
  </r>
  <r>
    <d v="2026-09-26T00:00:00"/>
    <x v="8"/>
    <s v="Body &amp; Hair"/>
    <s v="Enabled"/>
    <s v="AG | Onion Hair Oil"/>
    <s v="Sponsored Products"/>
    <s v="hair oil"/>
    <x v="3"/>
    <x v="519"/>
    <s v="SKN-021"/>
    <x v="2"/>
    <n v="186"/>
    <n v="1"/>
    <n v="0.005376344086021506"/>
    <n v="6.37"/>
    <n v="6.37"/>
    <n v="0"/>
    <n v="0"/>
    <n v="0"/>
    <s v=""/>
    <n v="0"/>
    <n v="0"/>
    <n v="8.5"/>
    <s v="INR"/>
    <s v="India"/>
    <m/>
    <n v="4"/>
    <n v="-6.37"/>
    <s v="No Sales"/>
    <n v="399"/>
    <n v="148"/>
    <n v="126"/>
    <n v="0.3132832080200501"/>
  </r>
  <r>
    <d v="2026-09-26T00:00:00"/>
    <x v="8"/>
    <s v="Body &amp; Hair"/>
    <s v="Enabled"/>
    <s v="AG | Anti Dandruff Shampoo"/>
    <s v="Sponsored Products"/>
    <s v="dandruff shampoo"/>
    <x v="3"/>
    <x v="218"/>
    <s v="SKN-022"/>
    <x v="2"/>
    <n v="348"/>
    <n v="2"/>
    <n v="0.005747126436781609"/>
    <n v="10.75"/>
    <n v="21.5"/>
    <n v="0"/>
    <n v="0"/>
    <n v="0"/>
    <s v=""/>
    <n v="0"/>
    <n v="0"/>
    <n v="14.5"/>
    <s v="INR"/>
    <s v="India"/>
    <m/>
    <n v="4"/>
    <n v="-21.5"/>
    <s v="No Sales"/>
    <n v="429"/>
    <n v="159"/>
    <n v="139"/>
    <n v="0.3053613053613053"/>
  </r>
  <r>
    <d v="2026-09-26T00:00:00"/>
    <x v="8"/>
    <s v="Body &amp; Hair"/>
    <s v="Enabled"/>
    <s v="AG | Anti Dandruff Shampoo"/>
    <s v="Sponsored Products"/>
    <s v="anti dandruff shampoo"/>
    <x v="3"/>
    <x v="416"/>
    <s v="SKN-022"/>
    <x v="2"/>
    <n v="275"/>
    <n v="5"/>
    <n v="0.01818181818181818"/>
    <n v="5.88"/>
    <n v="29.4"/>
    <n v="0"/>
    <n v="0"/>
    <n v="0"/>
    <s v=""/>
    <n v="0"/>
    <n v="0"/>
    <n v="10.5"/>
    <s v="INR"/>
    <s v="India"/>
    <m/>
    <n v="4"/>
    <n v="-29.4"/>
    <s v="No Sales"/>
    <n v="429"/>
    <n v="159"/>
    <n v="139"/>
    <n v="0.3053613053613053"/>
  </r>
  <r>
    <d v="2026-09-26T00:00:00"/>
    <x v="8"/>
    <s v="Body &amp; Hair"/>
    <s v="Enabled"/>
    <s v="AG | Hair Serum"/>
    <s v="Sponsored Products"/>
    <s v="hair serum for frizzy hair"/>
    <x v="3"/>
    <x v="134"/>
    <s v="SKN-023"/>
    <x v="0"/>
    <n v="868"/>
    <n v="10"/>
    <n v="0.01152073732718894"/>
    <n v="12.5"/>
    <n v="125"/>
    <n v="0"/>
    <n v="0"/>
    <n v="0"/>
    <s v=""/>
    <n v="0"/>
    <n v="0"/>
    <n v="12.5"/>
    <s v="INR"/>
    <s v="India"/>
    <m/>
    <n v="4"/>
    <n v="-125"/>
    <s v="No Sales"/>
    <n v="549"/>
    <n v="198"/>
    <n v="139"/>
    <n v="0.3861566484517304"/>
  </r>
  <r>
    <d v="2026-09-26T00:00:00"/>
    <x v="8"/>
    <s v="Body &amp; Hair"/>
    <s v="Enabled"/>
    <s v="AG | Hair Serum"/>
    <s v="Sponsored Products"/>
    <s v="hair serum for frizzy hair"/>
    <x v="3"/>
    <x v="277"/>
    <s v="SKN-023"/>
    <x v="0"/>
    <n v="332"/>
    <n v="4"/>
    <n v="0.01204819277108434"/>
    <n v="13"/>
    <n v="52"/>
    <n v="0"/>
    <n v="0"/>
    <n v="0"/>
    <s v=""/>
    <n v="0"/>
    <n v="0"/>
    <n v="13"/>
    <s v="INR"/>
    <s v="India"/>
    <m/>
    <n v="4"/>
    <n v="-52"/>
    <s v="No Sales"/>
    <n v="549"/>
    <n v="198"/>
    <n v="139"/>
    <n v="0.3861566484517304"/>
  </r>
  <r>
    <d v="2026-09-26T00:00:00"/>
    <x v="9"/>
    <s v="Body &amp; Hair"/>
    <s v="Enabled"/>
    <s v="AG | Body Wash"/>
    <s v="Sponsored Products"/>
    <s v="body wash fragrance free"/>
    <x v="2"/>
    <x v="63"/>
    <s v="SKN-018"/>
    <x v="0"/>
    <n v="310"/>
    <n v="6"/>
    <n v="0.01935483870967742"/>
    <n v="7.66"/>
    <n v="45.96"/>
    <n v="349"/>
    <n v="1"/>
    <n v="1"/>
    <n v="0.1316905444126074"/>
    <n v="7.593559617058311"/>
    <n v="0.1666666666666667"/>
    <n v="9"/>
    <s v="INR"/>
    <s v="India"/>
    <m/>
    <n v="4"/>
    <n v="49.04"/>
    <s v="Profitable"/>
    <n v="349"/>
    <n v="133"/>
    <n v="121"/>
    <n v="0.2722063037249284"/>
  </r>
  <r>
    <d v="2026-09-26T00:00:00"/>
    <x v="9"/>
    <s v="Body &amp; Hair"/>
    <s v="Enabled"/>
    <s v="AG | Foot Cream"/>
    <s v="Sponsored Products"/>
    <s v="cracked heel cream"/>
    <x v="2"/>
    <x v="65"/>
    <s v="SKN-019"/>
    <x v="2"/>
    <n v="1631"/>
    <n v="7"/>
    <n v="0.004291845493562232"/>
    <n v="6.45"/>
    <n v="45.15"/>
    <n v="0"/>
    <n v="0"/>
    <n v="0"/>
    <s v=""/>
    <n v="0"/>
    <n v="0"/>
    <n v="8"/>
    <s v="INR"/>
    <s v="India"/>
    <s v="check main image"/>
    <n v="4"/>
    <n v="-45.15"/>
    <s v="No Sales"/>
    <n v="299"/>
    <n v="111"/>
    <n v="107"/>
    <n v="0.2709030100334448"/>
  </r>
  <r>
    <d v="2026-09-26T00:00:00"/>
    <x v="9"/>
    <s v="Body &amp; Hair"/>
    <s v="Enabled"/>
    <s v="AG | Foot Cream"/>
    <s v="Sponsored Products"/>
    <s v="organic foot cream"/>
    <x v="2"/>
    <x v="189"/>
    <s v="SKN-019"/>
    <x v="0"/>
    <n v="463"/>
    <n v="2"/>
    <n v="0.004319654427645789"/>
    <n v="7.79"/>
    <n v="15.58"/>
    <n v="0"/>
    <n v="0"/>
    <n v="0"/>
    <s v=""/>
    <n v="0"/>
    <n v="0"/>
    <n v="8.5"/>
    <s v="INR"/>
    <s v="India"/>
    <m/>
    <n v="4"/>
    <n v="-15.58"/>
    <s v="No Sales"/>
    <n v="299"/>
    <n v="111"/>
    <n v="107"/>
    <n v="0.2709030100334448"/>
  </r>
  <r>
    <d v="2026-09-26T00:00:00"/>
    <x v="9"/>
    <s v="Body &amp; Hair"/>
    <s v="Enabled"/>
    <s v="AG | Foot Cream"/>
    <s v="Sponsored Products"/>
    <s v="cracked heel cream pack of 2"/>
    <x v="2"/>
    <x v="375"/>
    <s v="SKN-019"/>
    <x v="1"/>
    <n v="778"/>
    <n v="8"/>
    <n v="0.0102827763496144"/>
    <n v="6.45"/>
    <n v="51.6"/>
    <n v="0"/>
    <n v="0"/>
    <n v="0"/>
    <s v=""/>
    <n v="0"/>
    <n v="0"/>
    <n v="9"/>
    <s v="INR"/>
    <s v="India"/>
    <m/>
    <n v="4"/>
    <n v="-51.6"/>
    <s v="No Sales"/>
    <n v="299"/>
    <n v="111"/>
    <n v="107"/>
    <n v="0.2709030100334448"/>
  </r>
  <r>
    <d v="2026-09-26T00:00:00"/>
    <x v="9"/>
    <s v="Body &amp; Hair"/>
    <s v="Enabled"/>
    <s v="AG | Hand Cream"/>
    <s v="Sponsored Products"/>
    <s v="hand cream"/>
    <x v="2"/>
    <x v="67"/>
    <s v="SKN-020"/>
    <x v="2"/>
    <n v="1468"/>
    <n v="9"/>
    <n v="0.006130790190735695"/>
    <n v="7.449999999999999"/>
    <n v="67.05"/>
    <n v="0"/>
    <n v="0"/>
    <n v="0"/>
    <s v=""/>
    <n v="0"/>
    <n v="0"/>
    <n v="9.5"/>
    <s v="INR"/>
    <s v="India"/>
    <m/>
    <n v="4"/>
    <n v="-67.05"/>
    <s v="No Sales"/>
    <n v="249"/>
    <n v="95"/>
    <n v="92"/>
    <n v="0.248995983935743"/>
  </r>
  <r>
    <d v="2026-09-26T00:00:00"/>
    <x v="9"/>
    <s v="Body &amp; Hair"/>
    <s v="Enabled"/>
    <s v="AG | Hand Cream"/>
    <s v="Sponsored Products"/>
    <s v="moisturizing hand cream pack of 2"/>
    <x v="2"/>
    <x v="191"/>
    <s v="SKN-020"/>
    <x v="0"/>
    <n v="381"/>
    <n v="7"/>
    <n v="0.01837270341207349"/>
    <n v="7.340000000000001"/>
    <n v="51.38"/>
    <n v="0"/>
    <n v="0"/>
    <n v="0"/>
    <s v=""/>
    <n v="0"/>
    <n v="0"/>
    <n v="8.5"/>
    <s v="INR"/>
    <s v="India"/>
    <m/>
    <n v="4"/>
    <n v="-51.38"/>
    <s v="No Sales"/>
    <n v="249"/>
    <n v="95"/>
    <n v="92"/>
    <n v="0.248995983935743"/>
  </r>
  <r>
    <d v="2026-09-26T00:00:00"/>
    <x v="10"/>
    <s v="Face Care"/>
    <s v="Enabled"/>
    <s v="AG | Vitamin C Serum"/>
    <s v="Sponsored Products"/>
    <s v="asin=b0zayj4jvj"/>
    <x v="4"/>
    <x v="408"/>
    <s v="SKN-001"/>
    <x v="1"/>
    <n v="510"/>
    <n v="4"/>
    <n v="0.007843137254901961"/>
    <n v="9.369999999999999"/>
    <n v="37.48"/>
    <n v="0"/>
    <n v="0"/>
    <n v="0"/>
    <s v=""/>
    <n v="0"/>
    <n v="0"/>
    <n v="17"/>
    <s v="INR"/>
    <s v="India"/>
    <m/>
    <n v="4"/>
    <n v="-37.48"/>
    <s v="No Sales"/>
    <n v="599"/>
    <n v="216"/>
    <n v="144"/>
    <n v="0.3989983305509182"/>
  </r>
  <r>
    <d v="2026-09-26T00:00:00"/>
    <x v="10"/>
    <s v="Face Care"/>
    <s v="Enabled"/>
    <s v="AG | Vitamin C Serum"/>
    <s v="Sponsored Products"/>
    <s v="asin=b02q7x86or"/>
    <x v="4"/>
    <x v="248"/>
    <s v="SKN-001"/>
    <x v="1"/>
    <n v="1402"/>
    <n v="4"/>
    <n v="0.002853067047075606"/>
    <n v="9.84"/>
    <n v="39.36"/>
    <n v="599"/>
    <n v="1"/>
    <n v="1"/>
    <n v="0.06570951585976628"/>
    <n v="15.21849593495935"/>
    <n v="0.25"/>
    <n v="12.5"/>
    <s v="INR"/>
    <s v="India"/>
    <m/>
    <n v="4"/>
    <n v="199.64"/>
    <s v="Profitable"/>
    <n v="599"/>
    <n v="216"/>
    <n v="144"/>
    <n v="0.3989983305509182"/>
  </r>
  <r>
    <d v="2026-09-13T00:00:00"/>
    <x v="0"/>
    <s v="Face Care"/>
    <s v="Enabled"/>
    <s v="AG | Sunscreen Spf 50"/>
    <s v="Sponsored Products"/>
    <s v="close-match"/>
    <x v="0"/>
    <x v="210"/>
    <s v="SKN-006"/>
    <x v="2"/>
    <n v="46"/>
    <n v="59"/>
    <n v="1.282608695652174"/>
    <n v="5.51"/>
    <n v="325.09"/>
    <n v="0"/>
    <n v="0"/>
    <n v="0"/>
    <s v=""/>
    <n v="0"/>
    <n v="0"/>
    <n v="9.5"/>
    <s v="INR"/>
    <s v="India"/>
    <m/>
    <n v="2"/>
    <n v="-325.09"/>
    <s v="No Sales"/>
    <n v="449"/>
    <n v="162"/>
    <n v="130"/>
    <n v="0.3496659242761693"/>
  </r>
  <r>
    <d v="2026-09-26T00:00:00"/>
    <x v="10"/>
    <s v="Face Care"/>
    <s v="Enabled"/>
    <s v="AG | Sunscreen Spf 50"/>
    <s v="Sponsored Products"/>
    <s v="asin=b0q7ldyo0l"/>
    <x v="4"/>
    <x v="74"/>
    <s v="SKN-006"/>
    <x v="0"/>
    <n v="463"/>
    <n v="4"/>
    <n v="0.008639308855291577"/>
    <n v="10.69"/>
    <n v="42.76"/>
    <n v="0"/>
    <n v="0"/>
    <n v="0"/>
    <s v=""/>
    <n v="0"/>
    <n v="0"/>
    <n v="11"/>
    <s v="INR"/>
    <s v="India"/>
    <m/>
    <n v="4"/>
    <n v="-42.76"/>
    <s v="No Sales"/>
    <n v="449"/>
    <n v="162"/>
    <n v="130"/>
    <n v="0.3496659242761693"/>
  </r>
  <r>
    <d v="2026-09-26T00:00:00"/>
    <x v="10"/>
    <s v="Face Care"/>
    <s v="Enabled"/>
    <s v="AG | Sunscreen Spf 50"/>
    <s v="Sponsored Products"/>
    <s v="asin=b0slvszz3i"/>
    <x v="4"/>
    <x v="496"/>
    <s v="SKN-006"/>
    <x v="1"/>
    <n v="155"/>
    <n v="1"/>
    <n v="0.006451612903225806"/>
    <n v="4.39"/>
    <n v="4.39"/>
    <n v="0"/>
    <n v="0"/>
    <n v="0"/>
    <s v=""/>
    <n v="0"/>
    <n v="0"/>
    <n v="8"/>
    <s v="INR"/>
    <s v="India"/>
    <m/>
    <n v="4"/>
    <n v="-4.39"/>
    <s v="No Sales"/>
    <n v="449"/>
    <n v="162"/>
    <n v="130"/>
    <n v="0.3496659242761693"/>
  </r>
  <r>
    <d v="2026-09-26T00:00:00"/>
    <x v="10"/>
    <s v="Face Care"/>
    <s v="Enabled"/>
    <s v="AG | Face Wash"/>
    <s v="Sponsored Products"/>
    <s v="asin=b0xz2dflwa"/>
    <x v="4"/>
    <x v="411"/>
    <s v="SKN-008"/>
    <x v="1"/>
    <n v="1003"/>
    <n v="6"/>
    <n v="0.005982053838484547"/>
    <n v="5.62"/>
    <n v="33.72"/>
    <n v="0"/>
    <n v="0"/>
    <n v="0"/>
    <s v=""/>
    <n v="0"/>
    <n v="0"/>
    <n v="8.5"/>
    <s v="INR"/>
    <s v="India"/>
    <m/>
    <n v="4"/>
    <n v="-33.72"/>
    <s v="No Sales"/>
    <n v="299"/>
    <n v="114"/>
    <n v="107"/>
    <n v="0.2608695652173913"/>
  </r>
  <r>
    <d v="2026-09-26T00:00:00"/>
    <x v="10"/>
    <s v="Face Care"/>
    <s v="Enabled"/>
    <s v="AG | Face Wash"/>
    <s v="Sponsored Products"/>
    <s v="asin=b0kpjx3wru"/>
    <x v="4"/>
    <x v="80"/>
    <s v="SKN-008"/>
    <x v="1"/>
    <n v="1664"/>
    <n v="7"/>
    <n v="0.004206730769230769"/>
    <n v="4.14"/>
    <n v="28.98"/>
    <n v="0"/>
    <n v="0"/>
    <n v="0"/>
    <s v=""/>
    <n v="0"/>
    <n v="0"/>
    <n v="6.5"/>
    <s v="INR"/>
    <s v="India"/>
    <m/>
    <n v="4"/>
    <n v="-28.98"/>
    <s v="No Sales"/>
    <n v="299"/>
    <n v="114"/>
    <n v="107"/>
    <n v="0.2608695652173913"/>
  </r>
  <r>
    <d v="2026-09-26T00:00:00"/>
    <x v="10"/>
    <s v="Face Care"/>
    <s v="Enabled"/>
    <s v="AG | Face Wash"/>
    <s v="Sponsored Products"/>
    <s v="asin=b0ha6dl3dm"/>
    <x v="4"/>
    <x v="82"/>
    <s v="SKN-008"/>
    <x v="1"/>
    <n v="660"/>
    <n v="4"/>
    <n v="0.006060606060606061"/>
    <n v="3.59"/>
    <n v="14.36"/>
    <n v="0"/>
    <n v="0"/>
    <n v="0"/>
    <s v=""/>
    <n v="0"/>
    <n v="0"/>
    <n v="7"/>
    <s v="INR"/>
    <s v="India"/>
    <m/>
    <n v="4"/>
    <n v="-14.36"/>
    <s v="No Sales"/>
    <n v="299"/>
    <n v="114"/>
    <n v="107"/>
    <n v="0.2608695652173913"/>
  </r>
  <r>
    <d v="2026-09-26T00:00:00"/>
    <x v="10"/>
    <s v="Face Care"/>
    <s v="Enabled"/>
    <s v="AG | Face Wash"/>
    <s v="Sponsored Products"/>
    <s v="asin=b0wezftacn"/>
    <x v="4"/>
    <x v="81"/>
    <s v="SKN-008"/>
    <x v="2"/>
    <n v="736"/>
    <n v="3"/>
    <n v="0.004076086956521739"/>
    <n v="5.01"/>
    <n v="15.03"/>
    <n v="0"/>
    <n v="0"/>
    <n v="0"/>
    <s v=""/>
    <n v="0"/>
    <n v="0"/>
    <n v="8.5"/>
    <s v="INR"/>
    <s v="India"/>
    <m/>
    <n v="4"/>
    <n v="-15.03"/>
    <s v="No Sales"/>
    <n v="299"/>
    <n v="114"/>
    <n v="107"/>
    <n v="0.2608695652173913"/>
  </r>
  <r>
    <d v="2026-09-26T00:00:00"/>
    <x v="10"/>
    <s v="Face Care"/>
    <s v="Enabled"/>
    <s v="AG | Face Wash"/>
    <s v="Sponsored Products"/>
    <s v="asin=b0u2gusdfc"/>
    <x v="4"/>
    <x v="357"/>
    <s v="SKN-008"/>
    <x v="1"/>
    <n v="241"/>
    <n v="2"/>
    <n v="0.008298755186721992"/>
    <n v="5.47"/>
    <n v="10.94"/>
    <n v="0"/>
    <n v="0"/>
    <n v="0"/>
    <s v=""/>
    <n v="0"/>
    <n v="0"/>
    <n v="8"/>
    <s v="INR"/>
    <s v="India"/>
    <m/>
    <n v="4"/>
    <n v="-10.94"/>
    <s v="No Sales"/>
    <n v="299"/>
    <n v="114"/>
    <n v="107"/>
    <n v="0.2608695652173913"/>
  </r>
  <r>
    <d v="2026-09-26T00:00:00"/>
    <x v="11"/>
    <s v="Face Care"/>
    <s v="Enabled"/>
    <s v="AG | Under Eye Cream"/>
    <s v="Sponsored Products"/>
    <s v="under eye cream"/>
    <x v="2"/>
    <x v="84"/>
    <s v="SKN-011"/>
    <x v="0"/>
    <n v="782"/>
    <n v="9"/>
    <n v="0.01150895140664962"/>
    <n v="11.5"/>
    <n v="103.5"/>
    <n v="0"/>
    <n v="0"/>
    <n v="0"/>
    <s v=""/>
    <n v="0"/>
    <n v="0"/>
    <n v="11.5"/>
    <s v="INR"/>
    <s v="India"/>
    <m/>
    <n v="4"/>
    <n v="-103.5"/>
    <s v="No Sales"/>
    <n v="499"/>
    <n v="180"/>
    <n v="125"/>
    <n v="0.3887775551102204"/>
  </r>
  <r>
    <d v="2026-09-26T00:00:00"/>
    <x v="11"/>
    <s v="Face Care"/>
    <s v="Enabled"/>
    <s v="AG | Under Eye Cream"/>
    <s v="Sponsored Products"/>
    <s v="dark circles cream for beginners"/>
    <x v="2"/>
    <x v="143"/>
    <s v="SKN-011"/>
    <x v="1"/>
    <n v="916"/>
    <n v="9"/>
    <n v="0.009825327510917031"/>
    <n v="7.79"/>
    <n v="70.11"/>
    <n v="0"/>
    <n v="0"/>
    <n v="0"/>
    <s v=""/>
    <n v="0"/>
    <n v="0"/>
    <n v="15"/>
    <s v="INR"/>
    <s v="India"/>
    <s v="check main image"/>
    <n v="4"/>
    <n v="-70.11"/>
    <s v="No Sales"/>
    <n v="499"/>
    <n v="180"/>
    <n v="125"/>
    <n v="0.3887775551102204"/>
  </r>
  <r>
    <d v="2026-09-26T00:00:00"/>
    <x v="11"/>
    <s v="Face Care"/>
    <s v="Enabled"/>
    <s v="AG | Under Eye Cream"/>
    <s v="Sponsored Products"/>
    <s v="eye cream for night use"/>
    <x v="2"/>
    <x v="250"/>
    <s v="SKN-011"/>
    <x v="0"/>
    <n v="255"/>
    <n v="5"/>
    <n v="0.0196078431372549"/>
    <n v="16.01"/>
    <n v="80.05"/>
    <n v="998"/>
    <n v="1"/>
    <n v="2"/>
    <n v="0.08021042084168337"/>
    <n v="12.46720799500312"/>
    <n v="0.2"/>
    <n v="19"/>
    <s v="INR"/>
    <s v="India"/>
    <m/>
    <n v="4"/>
    <n v="307.95"/>
    <s v="Profitable"/>
    <n v="499"/>
    <n v="180"/>
    <n v="125"/>
    <n v="0.3887775551102204"/>
  </r>
  <r>
    <d v="2026-09-26T00:00:00"/>
    <x v="11"/>
    <s v="Face Care"/>
    <s v="Enabled"/>
    <s v="AG | Lip Balm"/>
    <s v="Sponsored Products"/>
    <s v="lip balm"/>
    <x v="2"/>
    <x v="85"/>
    <s v="SKN-015"/>
    <x v="2"/>
    <n v="2260"/>
    <n v="14"/>
    <n v="0.006194690265486726"/>
    <n v="4.37"/>
    <n v="61.18"/>
    <n v="796"/>
    <n v="3"/>
    <n v="4"/>
    <n v="0.07685929648241206"/>
    <n v="13.01078783916313"/>
    <n v="0.2142857142857143"/>
    <n v="6"/>
    <s v="INR"/>
    <s v="India"/>
    <m/>
    <n v="4"/>
    <n v="78.81999999999999"/>
    <s v="Profitable"/>
    <n v="199"/>
    <n v="76"/>
    <n v="88"/>
    <n v="0.1758793969849246"/>
  </r>
  <r>
    <d v="2026-09-26T00:00:00"/>
    <x v="11"/>
    <s v="Face Care"/>
    <s v="Enabled"/>
    <s v="AG | Lip Sleeping Mask"/>
    <s v="Sponsored Products"/>
    <s v="lip sleeping mask"/>
    <x v="2"/>
    <x v="86"/>
    <s v="SKN-016"/>
    <x v="1"/>
    <n v="4329"/>
    <n v="40"/>
    <n v="0.00924000924000924"/>
    <n v="5.52"/>
    <n v="220.8"/>
    <n v="0"/>
    <n v="0"/>
    <n v="0"/>
    <s v=""/>
    <n v="0"/>
    <n v="0"/>
    <n v="10"/>
    <s v="INR"/>
    <s v="India"/>
    <m/>
    <n v="4"/>
    <n v="-220.8"/>
    <s v="No Sales"/>
    <n v="299"/>
    <n v="114"/>
    <n v="97"/>
    <n v="0.294314381270903"/>
  </r>
  <r>
    <d v="2026-09-26T00:00:00"/>
    <x v="11"/>
    <s v="Face Care"/>
    <s v="Enabled"/>
    <s v="AG | Lip Sleeping Mask"/>
    <s v="Sponsored Products"/>
    <s v="lip mask"/>
    <x v="2"/>
    <x v="196"/>
    <s v="SKN-016"/>
    <x v="0"/>
    <n v="370"/>
    <n v="4"/>
    <n v="0.01081081081081081"/>
    <n v="7.25"/>
    <n v="29"/>
    <n v="0"/>
    <n v="0"/>
    <n v="0"/>
    <s v=""/>
    <n v="0"/>
    <n v="0"/>
    <n v="9"/>
    <s v="INR"/>
    <s v="India"/>
    <m/>
    <n v="4"/>
    <n v="-29"/>
    <s v="No Sales"/>
    <n v="299"/>
    <n v="114"/>
    <n v="97"/>
    <n v="0.294314381270903"/>
  </r>
  <r>
    <d v="2026-09-26T00:00:00"/>
    <x v="11"/>
    <s v="Face Care"/>
    <s v="Enabled"/>
    <s v="AG | Lip Sleeping Mask"/>
    <s v="Sponsored Products"/>
    <s v="lip mask overnight for women"/>
    <x v="2"/>
    <x v="149"/>
    <s v="SKN-016"/>
    <x v="0"/>
    <n v="373"/>
    <n v="3"/>
    <n v="0.008042895442359249"/>
    <n v="12"/>
    <n v="36"/>
    <n v="0"/>
    <n v="0"/>
    <n v="0"/>
    <s v=""/>
    <n v="0"/>
    <n v="0"/>
    <n v="12"/>
    <s v="INR"/>
    <s v="India"/>
    <m/>
    <n v="4"/>
    <n v="-36"/>
    <s v="No Sales"/>
    <n v="299"/>
    <n v="114"/>
    <n v="97"/>
    <n v="0.294314381270903"/>
  </r>
  <r>
    <d v="2026-09-26T00:00:00"/>
    <x v="11"/>
    <s v="Face Care"/>
    <s v="Enabled"/>
    <s v="AG | Lip Sleeping Mask"/>
    <s v="Sponsored Products"/>
    <s v="lip sleeping mask for winter"/>
    <x v="2"/>
    <x v="87"/>
    <s v="SKN-016"/>
    <x v="2"/>
    <n v="520"/>
    <n v="0"/>
    <n v="0"/>
    <s v=""/>
    <n v="0"/>
    <n v="0"/>
    <n v="0"/>
    <n v="0"/>
    <s v=""/>
    <s v=""/>
    <s v=""/>
    <n v="10"/>
    <s v="INR"/>
    <s v="India"/>
    <m/>
    <n v="4"/>
    <n v="0"/>
    <s v="No Spend"/>
    <n v="299"/>
    <n v="114"/>
    <n v="97"/>
    <n v="0.294314381270903"/>
  </r>
  <r>
    <d v="2026-09-26T00:00:00"/>
    <x v="11"/>
    <s v="Face Care"/>
    <s v="Enabled"/>
    <s v="AG | Lip Sleeping Mask"/>
    <s v="Sponsored Products"/>
    <s v="tinted lip mask overnight"/>
    <x v="2"/>
    <x v="148"/>
    <s v="SKN-016"/>
    <x v="1"/>
    <n v="401"/>
    <n v="4"/>
    <n v="0.009975062344139651"/>
    <n v="5.33"/>
    <n v="21.32"/>
    <n v="0"/>
    <n v="0"/>
    <n v="0"/>
    <s v=""/>
    <n v="0"/>
    <n v="0"/>
    <n v="10"/>
    <s v="INR"/>
    <s v="India"/>
    <m/>
    <n v="4"/>
    <n v="-21.32"/>
    <s v="No Sales"/>
    <n v="299"/>
    <n v="114"/>
    <n v="97"/>
    <n v="0.294314381270903"/>
  </r>
  <r>
    <d v="2026-09-26T00:00:00"/>
    <x v="7"/>
    <s v="Brand"/>
    <s v="Enabled"/>
    <s v="AG | Vitamin C Serum"/>
    <s v="Sponsored Products"/>
    <s v="auralis face serum"/>
    <x v="2"/>
    <x v="95"/>
    <s v="SKN-001"/>
    <x v="0"/>
    <n v="131"/>
    <n v="3"/>
    <n v="0.02290076335877863"/>
    <n v="5.890000000000001"/>
    <n v="17.67"/>
    <n v="0"/>
    <n v="0"/>
    <n v="0"/>
    <s v=""/>
    <n v="0"/>
    <n v="0"/>
    <n v="7.5"/>
    <s v="INR"/>
    <s v="India"/>
    <m/>
    <n v="4"/>
    <n v="-17.67"/>
    <s v="No Sales"/>
    <n v="599"/>
    <n v="216"/>
    <n v="144"/>
    <n v="0.3989983305509182"/>
  </r>
  <r>
    <d v="2026-09-26T00:00:00"/>
    <x v="7"/>
    <s v="Brand"/>
    <s v="Enabled"/>
    <s v="AG | Sunscreen Spf 50"/>
    <s v="Sponsored Products"/>
    <s v="auralis sunscreen spf 50"/>
    <x v="2"/>
    <x v="152"/>
    <s v="SKN-006"/>
    <x v="2"/>
    <n v="459"/>
    <n v="8"/>
    <n v="0.01742919389978214"/>
    <n v="3.67"/>
    <n v="29.36"/>
    <n v="449"/>
    <n v="1"/>
    <n v="1"/>
    <n v="0.06538975501113585"/>
    <n v="15.29291553133515"/>
    <n v="0.125"/>
    <n v="5.5"/>
    <s v="INR"/>
    <s v="India"/>
    <m/>
    <n v="4"/>
    <n v="127.64"/>
    <s v="Profitable"/>
    <n v="449"/>
    <n v="162"/>
    <n v="130"/>
    <n v="0.3496659242761693"/>
  </r>
  <r>
    <d v="2026-09-26T00:00:00"/>
    <x v="7"/>
    <s v="Brand"/>
    <s v="Enabled"/>
    <s v="AG | Sunscreen Spf 50"/>
    <s v="Sponsored Products"/>
    <s v="auralis sunscreen"/>
    <x v="2"/>
    <x v="98"/>
    <s v="SKN-006"/>
    <x v="0"/>
    <n v="123"/>
    <n v="2"/>
    <n v="0.01626016260162602"/>
    <n v="5"/>
    <n v="10"/>
    <n v="0"/>
    <n v="0"/>
    <n v="0"/>
    <s v=""/>
    <n v="0"/>
    <n v="0"/>
    <n v="5"/>
    <s v="INR"/>
    <s v="India"/>
    <m/>
    <n v="4"/>
    <n v="-10"/>
    <s v="No Sales"/>
    <n v="449"/>
    <n v="162"/>
    <n v="130"/>
    <n v="0.3496659242761693"/>
  </r>
  <r>
    <d v="2026-09-26T00:00:00"/>
    <x v="7"/>
    <s v="Brand"/>
    <s v="Enabled"/>
    <s v="AG | Sunscreen Spf 50"/>
    <s v="Sponsored Products"/>
    <s v="auralis spf 50 sunscreen for face"/>
    <x v="2"/>
    <x v="99"/>
    <s v="SKN-006"/>
    <x v="2"/>
    <n v="372"/>
    <n v="3"/>
    <n v="0.008064516129032258"/>
    <n v="5.14"/>
    <n v="15.42"/>
    <n v="449"/>
    <n v="1"/>
    <n v="1"/>
    <n v="0.03434298440979956"/>
    <n v="29.11802853437095"/>
    <n v="0.3333333333333333"/>
    <n v="6.5"/>
    <s v="INR"/>
    <s v="India"/>
    <m/>
    <n v="4"/>
    <n v="141.58"/>
    <s v="Profitable"/>
    <n v="449"/>
    <n v="162"/>
    <n v="130"/>
    <n v="0.3496659242761693"/>
  </r>
  <r>
    <d v="2026-09-26T00:00:00"/>
    <x v="7"/>
    <s v="Brand"/>
    <s v="Enabled"/>
    <s v="AG | Kumkumadi Oil"/>
    <s v="Sponsored Products"/>
    <s v="auralis naturals kumkumadi oil"/>
    <x v="2"/>
    <x v="339"/>
    <s v="SKN-024"/>
    <x v="1"/>
    <n v="355"/>
    <n v="4"/>
    <n v="0.01126760563380282"/>
    <n v="9.66"/>
    <n v="38.64"/>
    <n v="0"/>
    <n v="0"/>
    <n v="0"/>
    <s v=""/>
    <n v="0"/>
    <n v="0"/>
    <n v="15.5"/>
    <s v="INR"/>
    <s v="India"/>
    <m/>
    <n v="4"/>
    <s v=""/>
    <s v="Cost missing"/>
    <s v=""/>
    <s v=""/>
    <s v=""/>
    <s v=""/>
  </r>
  <r>
    <d v="2026-09-26T00:00:00"/>
    <x v="7"/>
    <s v="Brand"/>
    <s v="Enabled"/>
    <s v="AG | Kumkumadi Oil"/>
    <s v="Sponsored Products"/>
    <s v="auralis kumkumadi oil"/>
    <x v="2"/>
    <x v="340"/>
    <s v="SKN-024"/>
    <x v="1"/>
    <n v="172"/>
    <n v="4"/>
    <n v="0.02325581395348837"/>
    <n v="12.55"/>
    <n v="50.2"/>
    <n v="0"/>
    <n v="0"/>
    <n v="0"/>
    <s v=""/>
    <n v="0"/>
    <n v="0"/>
    <n v="21.5"/>
    <s v="INR"/>
    <s v="India"/>
    <m/>
    <n v="4"/>
    <s v=""/>
    <s v="Cost missing"/>
    <s v=""/>
    <s v=""/>
    <s v=""/>
    <s v=""/>
  </r>
  <r>
    <d v="2026-09-27T00:00:00"/>
    <x v="0"/>
    <s v="Face Care"/>
    <s v="Enabled"/>
    <s v="AG | Vitamin C Serum"/>
    <s v="Sponsored Products"/>
    <s v="close-match"/>
    <x v="0"/>
    <x v="222"/>
    <s v="SKN-001"/>
    <x v="1"/>
    <n v="348"/>
    <n v="1"/>
    <n v="0.002873563218390805"/>
    <n v="12.44"/>
    <n v="12.44"/>
    <n v="0"/>
    <n v="0"/>
    <n v="0"/>
    <s v=""/>
    <n v="0"/>
    <n v="0"/>
    <n v="18"/>
    <s v="INR"/>
    <s v="India"/>
    <m/>
    <n v="4"/>
    <n v="-12.44"/>
    <s v="No Sales"/>
    <n v="599"/>
    <n v="216"/>
    <n v="144"/>
    <n v="0.3989983305509182"/>
  </r>
  <r>
    <d v="2026-09-27T00:00:00"/>
    <x v="0"/>
    <s v="Face Care"/>
    <s v="Enabled"/>
    <s v="AG | Vitamin C Serum"/>
    <s v="Sponsored Products"/>
    <s v="close-match"/>
    <x v="0"/>
    <x v="309"/>
    <s v="SKN-001"/>
    <x v="1"/>
    <n v="502"/>
    <n v="5"/>
    <n v="0.009960159362549801"/>
    <n v="11.5"/>
    <n v="57.5"/>
    <n v="0"/>
    <n v="0"/>
    <n v="0"/>
    <s v=""/>
    <n v="0"/>
    <n v="0"/>
    <n v="18"/>
    <s v="INR"/>
    <s v="India"/>
    <m/>
    <n v="4"/>
    <n v="-57.5"/>
    <s v="No Sales"/>
    <n v="599"/>
    <n v="216"/>
    <n v="144"/>
    <n v="0.3989983305509182"/>
  </r>
  <r>
    <d v="2026-09-27T00:00:00"/>
    <x v="0"/>
    <s v="Face Care"/>
    <s v="Enabled"/>
    <s v="AG | Niacinamide Serum"/>
    <s v="Sponsored Products"/>
    <s v="close-match"/>
    <x v="0"/>
    <x v="113"/>
    <s v="SKN-002"/>
    <x v="2"/>
    <n v="1305"/>
    <n v="10"/>
    <n v="0.007662835249042145"/>
    <n v="7.15"/>
    <n v="71.5"/>
    <n v="549"/>
    <n v="1"/>
    <n v="1"/>
    <n v="0.1302367941712204"/>
    <n v="7.678321678321678"/>
    <n v="0.1"/>
    <n v="12.5"/>
    <s v="INR"/>
    <s v="India"/>
    <m/>
    <n v="4"/>
    <n v="146.5"/>
    <s v="Profitable"/>
    <n v="549"/>
    <n v="192"/>
    <n v="139"/>
    <n v="0.3970856102003643"/>
  </r>
  <r>
    <d v="2026-09-27T00:00:00"/>
    <x v="0"/>
    <s v="Face Care"/>
    <s v="Enabled"/>
    <s v="AG | Niacinamide Serum"/>
    <s v="Sponsored Products"/>
    <s v="close-match"/>
    <x v="0"/>
    <x v="27"/>
    <s v="SKN-002"/>
    <x v="0"/>
    <n v="1208"/>
    <n v="22"/>
    <n v="0.01821192052980132"/>
    <n v="8.4"/>
    <n v="184.8"/>
    <n v="0"/>
    <n v="0"/>
    <n v="0"/>
    <s v=""/>
    <n v="0"/>
    <n v="0"/>
    <n v="10"/>
    <s v="INR"/>
    <s v="India"/>
    <m/>
    <n v="4"/>
    <n v="-184.8"/>
    <s v="No Sales"/>
    <n v="549"/>
    <n v="192"/>
    <n v="139"/>
    <n v="0.3970856102003643"/>
  </r>
  <r>
    <d v="2026-09-27T00:00:00"/>
    <x v="0"/>
    <s v="Face Care"/>
    <s v="Enabled"/>
    <s v="AG | Niacinamide Serum"/>
    <s v="Sponsored Products"/>
    <s v="loose-match"/>
    <x v="0"/>
    <x v="520"/>
    <s v="SKN-002"/>
    <x v="2"/>
    <n v="784"/>
    <n v="2"/>
    <n v="0.002551020408163265"/>
    <n v="11.48"/>
    <n v="22.96"/>
    <n v="0"/>
    <n v="0"/>
    <n v="0"/>
    <s v=""/>
    <n v="0"/>
    <n v="0"/>
    <n v="13.5"/>
    <s v="INR"/>
    <s v="India"/>
    <m/>
    <n v="4"/>
    <n v="-22.96"/>
    <s v="No Sales"/>
    <n v="549"/>
    <n v="192"/>
    <n v="139"/>
    <n v="0.3970856102003643"/>
  </r>
  <r>
    <d v="2026-09-27T00:00:00"/>
    <x v="0"/>
    <s v="Face Care"/>
    <s v="Enabled"/>
    <s v="AG | Gel Moisturizer"/>
    <s v="Sponsored Products"/>
    <s v="close-match"/>
    <x v="0"/>
    <x v="6"/>
    <s v="SKN-005"/>
    <x v="2"/>
    <n v="3627"/>
    <n v="22"/>
    <n v="0.006065618968844775"/>
    <n v="7.98"/>
    <n v="175.56"/>
    <n v="399"/>
    <n v="1"/>
    <n v="1"/>
    <n v="0.44"/>
    <n v="2.272727272727272"/>
    <n v="0.04545454545454546"/>
    <n v="12"/>
    <s v="INR"/>
    <s v="India"/>
    <m/>
    <n v="4"/>
    <n v="-50.56"/>
    <s v="Losing"/>
    <n v="399"/>
    <n v="148"/>
    <n v="126"/>
    <n v="0.3132832080200501"/>
  </r>
  <r>
    <d v="2026-09-27T00:00:00"/>
    <x v="0"/>
    <s v="Face Care"/>
    <s v="Enabled"/>
    <s v="AG | Gel Moisturizer"/>
    <s v="Sponsored Products"/>
    <s v="complements"/>
    <x v="0"/>
    <x v="41"/>
    <s v="SKN-005"/>
    <x v="0"/>
    <n v="883"/>
    <n v="9"/>
    <n v="0.0101925254813137"/>
    <n v="9.5"/>
    <n v="85.5"/>
    <n v="0"/>
    <n v="0"/>
    <n v="0"/>
    <s v=""/>
    <n v="0"/>
    <n v="0"/>
    <n v="9.5"/>
    <s v="INR"/>
    <s v="India"/>
    <m/>
    <n v="4"/>
    <n v="-85.5"/>
    <s v="No Sales"/>
    <n v="399"/>
    <n v="148"/>
    <n v="126"/>
    <n v="0.3132832080200501"/>
  </r>
  <r>
    <d v="2026-09-27T00:00:00"/>
    <x v="0"/>
    <s v="Face Care"/>
    <s v="Enabled"/>
    <s v="AG | Gel Moisturizer"/>
    <s v="Sponsored Products"/>
    <s v="loose-match"/>
    <x v="0"/>
    <x v="4"/>
    <s v="SKN-005"/>
    <x v="0"/>
    <n v="133"/>
    <n v="1"/>
    <n v="0.007518796992481203"/>
    <n v="11.44"/>
    <n v="11.44"/>
    <n v="0"/>
    <n v="0"/>
    <n v="0"/>
    <s v=""/>
    <n v="0"/>
    <n v="0"/>
    <n v="12"/>
    <s v="INR"/>
    <s v="India"/>
    <m/>
    <n v="4"/>
    <n v="-11.44"/>
    <s v="No Sales"/>
    <n v="399"/>
    <n v="148"/>
    <n v="126"/>
    <n v="0.3132832080200501"/>
  </r>
  <r>
    <d v="2026-09-27T00:00:00"/>
    <x v="0"/>
    <s v="Face Care"/>
    <s v="Enabled"/>
    <s v="AG | Sunscreen Spf 50"/>
    <s v="Sponsored Products"/>
    <s v="loose-match"/>
    <x v="0"/>
    <x v="38"/>
    <s v="SKN-006"/>
    <x v="0"/>
    <n v="600"/>
    <n v="10"/>
    <n v="0.01666666666666667"/>
    <n v="14"/>
    <n v="140"/>
    <n v="0"/>
    <n v="0"/>
    <n v="0"/>
    <s v=""/>
    <n v="0"/>
    <n v="0"/>
    <n v="14"/>
    <s v="INR"/>
    <s v="India"/>
    <m/>
    <n v="4"/>
    <n v="-140"/>
    <s v="No Sales"/>
    <n v="449"/>
    <n v="162"/>
    <n v="130"/>
    <n v="0.3496659242761693"/>
  </r>
  <r>
    <d v="2026-09-16T00:00:00"/>
    <x v="6"/>
    <s v="Face Care"/>
    <s v="Enabled"/>
    <s v="AG | Gel Moisturizer"/>
    <s v="Sponsored Products"/>
    <s v="gel moisturizer"/>
    <x v="1"/>
    <x v="322"/>
    <s v="SKN-005"/>
    <x v="1"/>
    <n v="0"/>
    <n v="0"/>
    <s v=""/>
    <s v=""/>
    <n v="28.39"/>
    <n v="0"/>
    <n v="0"/>
    <n v="0"/>
    <s v=""/>
    <n v="0"/>
    <s v=""/>
    <n v="9.5"/>
    <s v="INR"/>
    <s v="India"/>
    <m/>
    <n v="3"/>
    <n v="-28.39"/>
    <s v="No Sales"/>
    <n v="399"/>
    <n v="148"/>
    <n v="126"/>
    <n v="0.3132832080200501"/>
  </r>
  <r>
    <d v="2026-09-27T00:00:00"/>
    <x v="0"/>
    <s v="Face Care"/>
    <s v="Enabled"/>
    <s v="AG | Sunscreen Spf 50"/>
    <s v="Sponsored Products"/>
    <s v="loose-match"/>
    <x v="0"/>
    <x v="104"/>
    <s v="SKN-006"/>
    <x v="0"/>
    <n v="483"/>
    <n v="3"/>
    <n v="0.006211180124223602"/>
    <n v="8"/>
    <n v="24"/>
    <n v="0"/>
    <n v="0"/>
    <n v="0"/>
    <s v=""/>
    <n v="0"/>
    <n v="0"/>
    <n v="8"/>
    <s v="INR"/>
    <s v="India"/>
    <m/>
    <n v="4"/>
    <n v="-24"/>
    <s v="No Sales"/>
    <n v="449"/>
    <n v="162"/>
    <n v="130"/>
    <n v="0.3496659242761693"/>
  </r>
  <r>
    <d v="2026-09-27T00:00:00"/>
    <x v="0"/>
    <s v="Face Care"/>
    <s v="Enabled"/>
    <s v="AG | Rose Water Toner"/>
    <s v="Sponsored Products"/>
    <s v="close-match"/>
    <x v="0"/>
    <x v="433"/>
    <s v="SKN-010"/>
    <x v="2"/>
    <n v="621"/>
    <n v="6"/>
    <n v="0.00966183574879227"/>
    <n v="5.739999999999999"/>
    <n v="34.44"/>
    <n v="0"/>
    <n v="0"/>
    <n v="0"/>
    <s v=""/>
    <n v="0"/>
    <n v="0"/>
    <n v="7.5"/>
    <s v="INR"/>
    <s v="India"/>
    <m/>
    <n v="4"/>
    <n v="-34.44"/>
    <s v="No Sales"/>
    <n v="249"/>
    <n v="100"/>
    <n v="102"/>
    <n v="0.1887550200803213"/>
  </r>
  <r>
    <d v="2026-09-27T00:00:00"/>
    <x v="0"/>
    <s v="Face Care"/>
    <s v="Enabled"/>
    <s v="AG | Rose Water Toner"/>
    <s v="Sponsored Products"/>
    <s v="loose-match"/>
    <x v="0"/>
    <x v="437"/>
    <s v="SKN-010"/>
    <x v="2"/>
    <n v="340"/>
    <n v="2"/>
    <n v="0.005882352941176471"/>
    <n v="2.76"/>
    <n v="5.52"/>
    <n v="0"/>
    <n v="0"/>
    <n v="0"/>
    <s v=""/>
    <n v="0"/>
    <n v="0"/>
    <n v="5"/>
    <s v="INR"/>
    <s v="India"/>
    <m/>
    <n v="4"/>
    <n v="-5.52"/>
    <s v="No Sales"/>
    <n v="249"/>
    <n v="100"/>
    <n v="102"/>
    <n v="0.1887550200803213"/>
  </r>
  <r>
    <d v="2026-09-27T00:00:00"/>
    <x v="1"/>
    <s v="Body &amp; Hair"/>
    <s v="Enabled"/>
    <s v="AG | Body Lotion"/>
    <s v="Sponsored Products"/>
    <s v="complements"/>
    <x v="0"/>
    <x v="289"/>
    <s v="SKN-017"/>
    <x v="2"/>
    <n v="796"/>
    <n v="1"/>
    <n v="0.001256281407035176"/>
    <n v="8.51"/>
    <n v="8.51"/>
    <n v="0"/>
    <n v="0"/>
    <n v="0"/>
    <s v=""/>
    <n v="0"/>
    <n v="0"/>
    <n v="13"/>
    <s v="INR"/>
    <s v="India"/>
    <m/>
    <n v="4"/>
    <n v="-8.51"/>
    <s v="No Sales"/>
    <n v="449"/>
    <n v="166"/>
    <n v="140"/>
    <n v="0.3184855233853007"/>
  </r>
  <r>
    <d v="2026-09-27T00:00:00"/>
    <x v="1"/>
    <s v="Body &amp; Hair"/>
    <s v="Enabled"/>
    <s v="AG | Body Lotion"/>
    <s v="Sponsored Products"/>
    <s v="close-match"/>
    <x v="0"/>
    <x v="288"/>
    <s v="SKN-017"/>
    <x v="2"/>
    <n v="642"/>
    <n v="5"/>
    <n v="0.00778816199376947"/>
    <n v="5.55"/>
    <n v="27.75"/>
    <n v="0"/>
    <n v="0"/>
    <n v="0"/>
    <s v=""/>
    <n v="0"/>
    <n v="0"/>
    <n v="9"/>
    <s v="INR"/>
    <s v="India"/>
    <m/>
    <n v="4"/>
    <n v="-27.75"/>
    <s v="No Sales"/>
    <n v="449"/>
    <n v="166"/>
    <n v="140"/>
    <n v="0.3184855233853007"/>
  </r>
  <r>
    <d v="2026-09-27T00:00:00"/>
    <x v="1"/>
    <s v="Body &amp; Hair"/>
    <s v="Enabled"/>
    <s v="AG | Body Lotion"/>
    <s v="Sponsored Products"/>
    <s v="loose-match"/>
    <x v="0"/>
    <x v="136"/>
    <s v="SKN-017"/>
    <x v="0"/>
    <n v="1961"/>
    <n v="33"/>
    <n v="0.0168281489036206"/>
    <n v="13.29"/>
    <n v="438.57"/>
    <n v="0"/>
    <n v="0"/>
    <n v="0"/>
    <s v=""/>
    <n v="0"/>
    <n v="0"/>
    <n v="14"/>
    <s v="INR"/>
    <s v="India"/>
    <m/>
    <n v="4"/>
    <n v="-438.57"/>
    <s v="No Sales"/>
    <n v="449"/>
    <n v="166"/>
    <n v="140"/>
    <n v="0.3184855233853007"/>
  </r>
  <r>
    <d v="2026-09-27T00:00:00"/>
    <x v="1"/>
    <s v="Body &amp; Hair"/>
    <s v="Enabled"/>
    <s v="AG | Body Wash"/>
    <s v="Sponsored Products"/>
    <s v="close-match"/>
    <x v="0"/>
    <x v="139"/>
    <s v="SKN-018"/>
    <x v="2"/>
    <n v="988"/>
    <n v="9"/>
    <n v="0.009109311740890687"/>
    <n v="5.37"/>
    <n v="48.33"/>
    <n v="0"/>
    <n v="0"/>
    <n v="0"/>
    <s v=""/>
    <n v="0"/>
    <n v="0"/>
    <n v="7"/>
    <s v="INR"/>
    <s v="India"/>
    <m/>
    <n v="4"/>
    <n v="-48.33"/>
    <s v="No Sales"/>
    <n v="349"/>
    <n v="133"/>
    <n v="121"/>
    <n v="0.2722063037249284"/>
  </r>
  <r>
    <d v="2026-09-27T00:00:00"/>
    <x v="1"/>
    <s v="Body &amp; Hair"/>
    <s v="Enabled"/>
    <s v="AG | Body Wash"/>
    <s v="Sponsored Products"/>
    <s v="close-match"/>
    <x v="0"/>
    <x v="15"/>
    <s v="SKN-018"/>
    <x v="0"/>
    <n v="726"/>
    <n v="7"/>
    <n v="0.009641873278236915"/>
    <n v="6.899999999999999"/>
    <n v="48.3"/>
    <n v="0"/>
    <n v="0"/>
    <n v="0"/>
    <s v=""/>
    <n v="0"/>
    <n v="0"/>
    <n v="8.5"/>
    <s v="INR"/>
    <s v="India"/>
    <m/>
    <n v="4"/>
    <n v="-48.3"/>
    <s v="No Sales"/>
    <n v="349"/>
    <n v="133"/>
    <n v="121"/>
    <n v="0.2722063037249284"/>
  </r>
  <r>
    <d v="2026-09-27T00:00:00"/>
    <x v="2"/>
    <s v="Face Care"/>
    <s v="Paused"/>
    <s v="AG | Aloe Vera Gel"/>
    <s v="Sponsored Products"/>
    <s v="aloe vera gel for face"/>
    <x v="1"/>
    <x v="41"/>
    <s v="SKN-013"/>
    <x v="0"/>
    <n v="1300"/>
    <n v="10"/>
    <n v="0.007692307692307693"/>
    <n v="9.91"/>
    <n v="99.09999999999999"/>
    <n v="0"/>
    <n v="0"/>
    <n v="0"/>
    <s v=""/>
    <n v="0"/>
    <n v="0"/>
    <n v="6"/>
    <s v="INR"/>
    <s v="India"/>
    <m/>
    <n v="4"/>
    <n v="-99.09999999999999"/>
    <s v="No Sales"/>
    <n v="249"/>
    <n v="100"/>
    <n v="112"/>
    <n v="0.1485943775100401"/>
  </r>
  <r>
    <d v="2026-09-27T00:00:00"/>
    <x v="1"/>
    <s v="Body &amp; Hair"/>
    <s v="Enabled"/>
    <s v="AG | Onion Hair Oil"/>
    <s v="Sponsored Products"/>
    <s v="loose-match"/>
    <x v="0"/>
    <x v="21"/>
    <s v="SKN-021"/>
    <x v="0"/>
    <n v="251"/>
    <n v="1"/>
    <n v="0.00398406374501992"/>
    <n v="12.07"/>
    <n v="12.07"/>
    <n v="0"/>
    <n v="0"/>
    <n v="0"/>
    <s v=""/>
    <n v="0"/>
    <n v="0"/>
    <n v="12.5"/>
    <s v="INR"/>
    <s v="India"/>
    <m/>
    <n v="4"/>
    <n v="-12.07"/>
    <s v="No Sales"/>
    <n v="399"/>
    <n v="148"/>
    <n v="126"/>
    <n v="0.3132832080200501"/>
  </r>
  <r>
    <d v="2026-09-27T00:00:00"/>
    <x v="1"/>
    <s v="Body &amp; Hair"/>
    <s v="Enabled"/>
    <s v="AG | Onion Hair Oil"/>
    <s v="Sponsored Products"/>
    <s v="close-match"/>
    <x v="0"/>
    <x v="215"/>
    <s v="SKN-021"/>
    <x v="0"/>
    <n v="514"/>
    <n v="13"/>
    <n v="0.02529182879377432"/>
    <n v="9"/>
    <n v="117"/>
    <n v="0"/>
    <n v="0"/>
    <n v="0"/>
    <s v=""/>
    <n v="0"/>
    <n v="0"/>
    <n v="9"/>
    <s v="INR"/>
    <s v="India"/>
    <m/>
    <n v="4"/>
    <n v="-117"/>
    <s v="No Sales"/>
    <n v="399"/>
    <n v="148"/>
    <n v="126"/>
    <n v="0.3132832080200501"/>
  </r>
  <r>
    <d v="2026-09-27T00:00:00"/>
    <x v="1"/>
    <s v="Body &amp; Hair"/>
    <s v="Enabled"/>
    <s v="AG | Anti Dandruff Shampoo"/>
    <s v="Sponsored Products"/>
    <s v="close-match"/>
    <x v="0"/>
    <x v="470"/>
    <s v="SKN-022"/>
    <x v="1"/>
    <n v="356"/>
    <n v="1"/>
    <n v="0.002808988764044944"/>
    <n v="6.78"/>
    <n v="6.78"/>
    <n v="0"/>
    <n v="0"/>
    <n v="0"/>
    <s v=""/>
    <n v="0"/>
    <n v="0"/>
    <n v="12"/>
    <s v="INR"/>
    <s v="India"/>
    <m/>
    <n v="4"/>
    <n v="-6.78"/>
    <s v="No Sales"/>
    <n v="429"/>
    <n v="159"/>
    <n v="139"/>
    <n v="0.3053613053613053"/>
  </r>
  <r>
    <d v="2026-09-27T00:00:00"/>
    <x v="1"/>
    <s v="Body &amp; Hair"/>
    <s v="Enabled"/>
    <s v="AG | Anti Dandruff Shampoo"/>
    <s v="Sponsored Products"/>
    <s v="loose-match"/>
    <x v="0"/>
    <x v="22"/>
    <s v="SKN-022"/>
    <x v="2"/>
    <n v="673"/>
    <n v="4"/>
    <n v="0.005943536404160475"/>
    <n v="6.6"/>
    <n v="26.4"/>
    <n v="0"/>
    <n v="0"/>
    <n v="0"/>
    <s v=""/>
    <n v="0"/>
    <n v="0"/>
    <n v="9"/>
    <s v="INR"/>
    <s v="India"/>
    <m/>
    <n v="4"/>
    <n v="-26.4"/>
    <s v="No Sales"/>
    <n v="429"/>
    <n v="159"/>
    <n v="139"/>
    <n v="0.3053613053613053"/>
  </r>
  <r>
    <d v="2026-09-27T00:00:00"/>
    <x v="3"/>
    <s v="Face Care"/>
    <s v="Enabled"/>
    <s v="AG | Vitamin C Serum"/>
    <s v="Sponsored Products"/>
    <s v="face serum vitamin c"/>
    <x v="2"/>
    <x v="25"/>
    <s v="SKN-001"/>
    <x v="0"/>
    <n v="351"/>
    <n v="4"/>
    <n v="0.0113960113960114"/>
    <n v="14.2"/>
    <n v="56.8"/>
    <n v="0"/>
    <n v="0"/>
    <n v="0"/>
    <s v=""/>
    <n v="0"/>
    <n v="0"/>
    <n v="15.5"/>
    <s v="INR"/>
    <s v="India"/>
    <m/>
    <n v="4"/>
    <n v="-56.8"/>
    <s v="No Sales"/>
    <n v="599"/>
    <n v="216"/>
    <n v="144"/>
    <n v="0.3989983305509182"/>
  </r>
  <r>
    <d v="2026-09-27T00:00:00"/>
    <x v="3"/>
    <s v="Face Care"/>
    <s v="Enabled"/>
    <s v="AG | Vitamin C Serum"/>
    <s v="Sponsored Products"/>
    <s v="organic face serum vitamin c"/>
    <x v="2"/>
    <x v="222"/>
    <s v="SKN-001"/>
    <x v="0"/>
    <n v="517"/>
    <n v="8"/>
    <n v="0.01547388781431335"/>
    <n v="17.79"/>
    <n v="142.32"/>
    <n v="599"/>
    <n v="1"/>
    <n v="1"/>
    <n v="0.2375959933222037"/>
    <n v="4.208825182686903"/>
    <n v="0.125"/>
    <n v="22"/>
    <s v="INR"/>
    <s v="India"/>
    <m/>
    <n v="4"/>
    <n v="96.68000000000001"/>
    <s v="Profitable"/>
    <n v="599"/>
    <n v="216"/>
    <n v="144"/>
    <n v="0.3989983305509182"/>
  </r>
  <r>
    <d v="2026-09-27T00:00:00"/>
    <x v="3"/>
    <s v="Face Care"/>
    <s v="Enabled"/>
    <s v="AG | Vitamin C Serum"/>
    <s v="Sponsored Products"/>
    <s v="vit c face serum"/>
    <x v="2"/>
    <x v="24"/>
    <s v="SKN-001"/>
    <x v="2"/>
    <n v="1167"/>
    <n v="5"/>
    <n v="0.004284490145672665"/>
    <n v="10.43"/>
    <n v="52.15"/>
    <n v="0"/>
    <n v="0"/>
    <n v="0"/>
    <s v=""/>
    <n v="0"/>
    <n v="0"/>
    <n v="14"/>
    <s v="INR"/>
    <s v="India"/>
    <m/>
    <n v="4"/>
    <n v="-52.15"/>
    <s v="No Sales"/>
    <n v="599"/>
    <n v="216"/>
    <n v="144"/>
    <n v="0.3989983305509182"/>
  </r>
  <r>
    <d v="2026-09-27T00:00:00"/>
    <x v="3"/>
    <s v="Face Care"/>
    <s v="Enabled"/>
    <s v="AG | Niacinamide Serum"/>
    <s v="Sponsored Products"/>
    <s v="10% niacinamide face serum"/>
    <x v="2"/>
    <x v="113"/>
    <s v="SKN-002"/>
    <x v="2"/>
    <n v="1638"/>
    <n v="12"/>
    <n v="0.007326007326007326"/>
    <n v="14.31"/>
    <n v="171.72"/>
    <n v="549"/>
    <n v="1"/>
    <n v="1"/>
    <n v="0.3127868852459016"/>
    <n v="3.19706498951782"/>
    <n v="0.08333333333333333"/>
    <n v="20"/>
    <s v="INR"/>
    <s v="India"/>
    <m/>
    <n v="4"/>
    <n v="46.28"/>
    <s v="Profitable"/>
    <n v="549"/>
    <n v="192"/>
    <n v="139"/>
    <n v="0.3970856102003643"/>
  </r>
  <r>
    <d v="2026-09-27T00:00:00"/>
    <x v="3"/>
    <s v="Face Care"/>
    <s v="Enabled"/>
    <s v="AG | Niacinamide Serum"/>
    <s v="Sponsored Products"/>
    <s v="niacinamide serum for teenagers"/>
    <x v="2"/>
    <x v="219"/>
    <s v="SKN-002"/>
    <x v="1"/>
    <n v="1029"/>
    <n v="5"/>
    <n v="0.004859086491739553"/>
    <n v="13.28"/>
    <n v="66.40000000000001"/>
    <n v="0"/>
    <n v="0"/>
    <n v="0"/>
    <s v=""/>
    <n v="0"/>
    <n v="0"/>
    <n v="16.5"/>
    <s v="INR"/>
    <s v="India"/>
    <m/>
    <n v="4"/>
    <n v="-66.40000000000001"/>
    <s v="No Sales"/>
    <n v="549"/>
    <n v="192"/>
    <n v="139"/>
    <n v="0.3970856102003643"/>
  </r>
  <r>
    <d v="2026-09-27T00:00:00"/>
    <x v="3"/>
    <s v="Face Care"/>
    <s v="Enabled"/>
    <s v="AG | Niacinamide Serum"/>
    <s v="Sponsored Products"/>
    <s v="niacinamide 10% serum"/>
    <x v="2"/>
    <x v="3"/>
    <s v="SKN-002"/>
    <x v="1"/>
    <n v="354"/>
    <n v="2"/>
    <n v="0.005649717514124294"/>
    <n v="8.91"/>
    <n v="17.82"/>
    <n v="0"/>
    <n v="0"/>
    <n v="0"/>
    <s v=""/>
    <n v="0"/>
    <n v="0"/>
    <n v="15"/>
    <s v="INR"/>
    <s v="India"/>
    <m/>
    <n v="4"/>
    <n v="-17.82"/>
    <s v="No Sales"/>
    <n v="549"/>
    <n v="192"/>
    <n v="139"/>
    <n v="0.3970856102003643"/>
  </r>
  <r>
    <d v="2026-09-27T00:00:00"/>
    <x v="3"/>
    <s v="Face Care"/>
    <s v="Enabled"/>
    <s v="AG | Niacinamide Serum"/>
    <s v="Sponsored Products"/>
    <s v="niacinamide serum with vitamin e"/>
    <x v="2"/>
    <x v="1"/>
    <s v="SKN-002"/>
    <x v="0"/>
    <n v="383"/>
    <n v="5"/>
    <n v="0.01305483028720627"/>
    <n v="15.5"/>
    <n v="77.5"/>
    <n v="0"/>
    <n v="0"/>
    <n v="0"/>
    <s v=""/>
    <n v="0"/>
    <n v="0"/>
    <n v="15.5"/>
    <s v="INR"/>
    <s v="India"/>
    <m/>
    <n v="4"/>
    <n v="-77.5"/>
    <s v="No Sales"/>
    <n v="549"/>
    <n v="192"/>
    <n v="139"/>
    <n v="0.3970856102003643"/>
  </r>
  <r>
    <d v="2026-09-27T00:00:00"/>
    <x v="3"/>
    <s v="Face Care"/>
    <s v="Enabled"/>
    <s v="AG | Hyaluronic Acid Serum"/>
    <s v="Sponsored Products"/>
    <s v="face serum hyaluronic under 300"/>
    <x v="2"/>
    <x v="349"/>
    <s v="SKN-003"/>
    <x v="2"/>
    <n v="271"/>
    <n v="2"/>
    <n v="0.007380073800738007"/>
    <n v="10.66"/>
    <n v="21.32"/>
    <n v="649"/>
    <n v="1"/>
    <n v="1"/>
    <n v="0.03285053929121726"/>
    <n v="30.44090056285178"/>
    <n v="0.5"/>
    <n v="17"/>
    <s v="INR"/>
    <s v="India"/>
    <m/>
    <n v="4"/>
    <n v="245.68"/>
    <s v="Profitable"/>
    <n v="649"/>
    <n v="234"/>
    <n v="148"/>
    <n v="0.4114021571648691"/>
  </r>
  <r>
    <d v="2026-09-27T00:00:00"/>
    <x v="3"/>
    <s v="Face Care"/>
    <s v="Enabled"/>
    <s v="AG | Hyaluronic Acid Serum"/>
    <s v="Sponsored Products"/>
    <s v="hyaluronic acid serum for dry skin"/>
    <x v="2"/>
    <x v="28"/>
    <s v="SKN-003"/>
    <x v="1"/>
    <n v="405"/>
    <n v="1"/>
    <n v="0.002469135802469136"/>
    <n v="14.36"/>
    <n v="14.36"/>
    <n v="0"/>
    <n v="0"/>
    <n v="0"/>
    <s v=""/>
    <n v="0"/>
    <n v="0"/>
    <n v="24"/>
    <s v="INR"/>
    <s v="India"/>
    <m/>
    <n v="4"/>
    <n v="-14.36"/>
    <s v="No Sales"/>
    <n v="649"/>
    <n v="234"/>
    <n v="148"/>
    <n v="0.4114021571648691"/>
  </r>
  <r>
    <d v="2026-09-27T00:00:00"/>
    <x v="3"/>
    <s v="Face Care"/>
    <s v="Enabled"/>
    <s v="AG | Hyaluronic Acid Serum"/>
    <s v="Sponsored Products"/>
    <s v="hyaluronic serum"/>
    <x v="2"/>
    <x v="29"/>
    <s v="SKN-003"/>
    <x v="2"/>
    <n v="1339"/>
    <n v="13"/>
    <n v="0.009708737864077669"/>
    <n v="17.13"/>
    <n v="222.69"/>
    <n v="649"/>
    <n v="1"/>
    <n v="1"/>
    <n v="0.3431278890600925"/>
    <n v="2.914365261125331"/>
    <n v="0.07692307692307693"/>
    <n v="25"/>
    <s v="INR"/>
    <s v="India"/>
    <m/>
    <n v="4"/>
    <n v="44.31"/>
    <s v="Profitable"/>
    <n v="649"/>
    <n v="234"/>
    <n v="148"/>
    <n v="0.4114021571648691"/>
  </r>
  <r>
    <d v="2026-09-27T00:00:00"/>
    <x v="3"/>
    <s v="Face Care"/>
    <s v="Enabled"/>
    <s v="AG | Hyaluronic Acid Serum"/>
    <s v="Sponsored Products"/>
    <s v="hyaluronic acid serum"/>
    <x v="2"/>
    <x v="35"/>
    <s v="SKN-003"/>
    <x v="0"/>
    <n v="1849"/>
    <n v="31"/>
    <n v="0.0167658193618172"/>
    <n v="19.5"/>
    <n v="604.5"/>
    <n v="649"/>
    <n v="1"/>
    <n v="1"/>
    <n v="0.9314329738058552"/>
    <n v="1.073614557485525"/>
    <n v="0.03225806451612903"/>
    <n v="19.5"/>
    <s v="INR"/>
    <s v="India"/>
    <m/>
    <n v="4"/>
    <n v="-337.5"/>
    <s v="Losing"/>
    <n v="649"/>
    <n v="234"/>
    <n v="148"/>
    <n v="0.4114021571648691"/>
  </r>
  <r>
    <d v="2026-09-27T00:00:00"/>
    <x v="3"/>
    <s v="Face Care"/>
    <s v="Enabled"/>
    <s v="AG | Hyaluronic Acid Serum"/>
    <s v="Sponsored Products"/>
    <s v="hyaluronic serum for women"/>
    <x v="2"/>
    <x v="110"/>
    <s v="SKN-003"/>
    <x v="1"/>
    <n v="335"/>
    <n v="3"/>
    <n v="0.008955223880597015"/>
    <n v="13.56"/>
    <n v="40.68"/>
    <n v="0"/>
    <n v="0"/>
    <n v="0"/>
    <s v=""/>
    <n v="0"/>
    <n v="0"/>
    <n v="20.5"/>
    <s v="INR"/>
    <s v="India"/>
    <m/>
    <n v="4"/>
    <n v="-40.68"/>
    <s v="No Sales"/>
    <n v="649"/>
    <n v="234"/>
    <n v="148"/>
    <n v="0.4114021571648691"/>
  </r>
  <r>
    <d v="2026-09-27T00:00:00"/>
    <x v="3"/>
    <s v="Face Care"/>
    <s v="Enabled"/>
    <s v="AG | Retinol Night Cream"/>
    <s v="Sponsored Products"/>
    <s v="retinol night cream under 300"/>
    <x v="2"/>
    <x v="166"/>
    <s v="SKN-004"/>
    <x v="1"/>
    <n v="482"/>
    <n v="2"/>
    <n v="0.004149377593360996"/>
    <n v="11.76"/>
    <n v="23.52"/>
    <n v="0"/>
    <n v="0"/>
    <n v="0"/>
    <s v=""/>
    <n v="0"/>
    <n v="0"/>
    <n v="22.5"/>
    <s v="INR"/>
    <s v="India"/>
    <m/>
    <n v="4"/>
    <n v="-23.52"/>
    <s v="No Sales"/>
    <n v="799"/>
    <n v="272"/>
    <n v="162"/>
    <n v="0.4568210262828536"/>
  </r>
  <r>
    <d v="2026-09-27T00:00:00"/>
    <x v="3"/>
    <s v="Face Care"/>
    <s v="Enabled"/>
    <s v="AG | Retinol Night Cream"/>
    <s v="Sponsored Products"/>
    <s v="retinol night cream"/>
    <x v="2"/>
    <x v="165"/>
    <s v="SKN-004"/>
    <x v="0"/>
    <n v="709"/>
    <n v="9"/>
    <n v="0.01269393511988716"/>
    <n v="18.1"/>
    <n v="162.9"/>
    <n v="799"/>
    <n v="1"/>
    <n v="1"/>
    <n v="0.2038798498122653"/>
    <n v="4.904849600982198"/>
    <n v="0.1111111111111111"/>
    <n v="20.5"/>
    <s v="INR"/>
    <s v="India"/>
    <m/>
    <n v="4"/>
    <n v="202.1"/>
    <s v="Profitable"/>
    <n v="799"/>
    <n v="272"/>
    <n v="162"/>
    <n v="0.4568210262828536"/>
  </r>
  <r>
    <d v="2026-09-27T00:00:00"/>
    <x v="3"/>
    <s v="Face Care"/>
    <s v="Enabled"/>
    <s v="AG | Retinol Night Cream"/>
    <s v="Sponsored Products"/>
    <s v="retinol night cream for women"/>
    <x v="2"/>
    <x v="167"/>
    <s v="SKN-004"/>
    <x v="0"/>
    <n v="633"/>
    <n v="5"/>
    <n v="0.007898894154818325"/>
    <n v="21.5"/>
    <n v="107.5"/>
    <n v="0"/>
    <n v="0"/>
    <n v="0"/>
    <s v=""/>
    <n v="0"/>
    <n v="0"/>
    <n v="21.5"/>
    <s v="INR"/>
    <s v="India"/>
    <m/>
    <n v="4"/>
    <n v="-107.5"/>
    <s v="No Sales"/>
    <n v="799"/>
    <n v="272"/>
    <n v="162"/>
    <n v="0.4568210262828536"/>
  </r>
  <r>
    <d v="2026-09-27T00:00:00"/>
    <x v="4"/>
    <s v="Face Care"/>
    <s v="Enabled"/>
    <s v="AG | Vitamin C Serum"/>
    <s v="Sponsored Products"/>
    <s v="vit c face serum"/>
    <x v="1"/>
    <x v="204"/>
    <s v="SKN-001"/>
    <x v="2"/>
    <n v="574"/>
    <n v="3"/>
    <n v="0.005226480836236934"/>
    <n v="10.74"/>
    <n v="32.22"/>
    <n v="0"/>
    <n v="0"/>
    <n v="0"/>
    <s v=""/>
    <n v="0"/>
    <n v="0"/>
    <n v="18.5"/>
    <s v="INR"/>
    <s v="India"/>
    <m/>
    <n v="4"/>
    <n v="-32.22"/>
    <s v="No Sales"/>
    <n v="599"/>
    <n v="216"/>
    <n v="144"/>
    <n v="0.3989983305509182"/>
  </r>
  <r>
    <d v="2026-09-27T00:00:00"/>
    <x v="4"/>
    <s v="Face Care"/>
    <s v="Enabled"/>
    <s v="AG | Vitamin C Serum"/>
    <s v="Sponsored Products"/>
    <s v="vitamin c serum"/>
    <x v="1"/>
    <x v="224"/>
    <s v="SKN-001"/>
    <x v="1"/>
    <n v="763"/>
    <n v="3"/>
    <n v="0.003931847968545216"/>
    <n v="9.83"/>
    <n v="29.49"/>
    <n v="0"/>
    <n v="0"/>
    <n v="0"/>
    <s v=""/>
    <n v="0"/>
    <n v="0"/>
    <n v="13"/>
    <s v="INR"/>
    <s v="India"/>
    <m/>
    <n v="4"/>
    <n v="-29.49"/>
    <s v="No Sales"/>
    <n v="599"/>
    <n v="216"/>
    <n v="144"/>
    <n v="0.3989983305509182"/>
  </r>
  <r>
    <d v="2026-09-27T00:00:00"/>
    <x v="4"/>
    <s v="Face Care"/>
    <s v="Enabled"/>
    <s v="AG | Vitamin C Serum"/>
    <s v="Sponsored Products"/>
    <s v="vitamin c serum"/>
    <x v="1"/>
    <x v="24"/>
    <s v="SKN-001"/>
    <x v="2"/>
    <n v="1321"/>
    <n v="14"/>
    <n v="0.01059803179409538"/>
    <n v="14.06"/>
    <n v="196.84"/>
    <n v="0"/>
    <n v="0"/>
    <n v="0"/>
    <s v=""/>
    <n v="0"/>
    <n v="0"/>
    <n v="16.5"/>
    <s v="INR"/>
    <s v="India"/>
    <m/>
    <n v="4"/>
    <n v="-196.84"/>
    <s v="No Sales"/>
    <n v="599"/>
    <n v="216"/>
    <n v="144"/>
    <n v="0.3989983305509182"/>
  </r>
  <r>
    <d v="2026-09-27T00:00:00"/>
    <x v="4"/>
    <s v="Face Care"/>
    <s v="Enabled"/>
    <s v="AG | Vitamin C Serum"/>
    <s v="Sponsored Products"/>
    <s v="vit c face serum"/>
    <x v="1"/>
    <x v="23"/>
    <s v="SKN-001"/>
    <x v="2"/>
    <n v="850"/>
    <n v="8"/>
    <n v="0.009411764705882352"/>
    <n v="9.98"/>
    <n v="79.84"/>
    <n v="599"/>
    <n v="1"/>
    <n v="1"/>
    <n v="0.1332888146911519"/>
    <n v="7.50250501002004"/>
    <n v="0.125"/>
    <n v="14"/>
    <s v="INR"/>
    <s v="India"/>
    <m/>
    <n v="4"/>
    <n v="159.16"/>
    <s v="Profitable"/>
    <n v="599"/>
    <n v="216"/>
    <n v="144"/>
    <n v="0.3989983305509182"/>
  </r>
  <r>
    <d v="2026-09-27T00:00:00"/>
    <x v="4"/>
    <s v="Face Care"/>
    <s v="Enabled"/>
    <s v="AG | Niacinamide Serum"/>
    <s v="Sponsored Products"/>
    <s v="niacinamide serum"/>
    <x v="1"/>
    <x v="53"/>
    <s v="SKN-002"/>
    <x v="2"/>
    <n v="540"/>
    <n v="4"/>
    <n v="0.007407407407407408"/>
    <n v="11.35"/>
    <n v="45.4"/>
    <n v="0"/>
    <n v="0"/>
    <n v="0"/>
    <s v=""/>
    <n v="0"/>
    <n v="0"/>
    <n v="15.5"/>
    <s v="INR"/>
    <s v="India"/>
    <m/>
    <n v="4"/>
    <n v="-45.4"/>
    <s v="No Sales"/>
    <n v="549"/>
    <n v="192"/>
    <n v="139"/>
    <n v="0.3970856102003643"/>
  </r>
  <r>
    <d v="2026-09-27T00:00:00"/>
    <x v="4"/>
    <s v="Face Care"/>
    <s v="Enabled"/>
    <s v="AG | Hyaluronic Acid Serum"/>
    <s v="Sponsored Products"/>
    <s v="hyaluronic acid serum"/>
    <x v="1"/>
    <x v="35"/>
    <s v="SKN-003"/>
    <x v="0"/>
    <n v="1223"/>
    <n v="11"/>
    <n v="0.008994276369582993"/>
    <n v="16"/>
    <n v="176"/>
    <n v="1947"/>
    <n v="3"/>
    <n v="3"/>
    <n v="0.0903954802259887"/>
    <n v="11.0625"/>
    <n v="0.2727272727272727"/>
    <n v="16"/>
    <s v="INR"/>
    <s v="India"/>
    <m/>
    <n v="4"/>
    <n v="625"/>
    <s v="Profitable"/>
    <n v="649"/>
    <n v="234"/>
    <n v="148"/>
    <n v="0.4114021571648691"/>
  </r>
  <r>
    <d v="2026-09-27T00:00:00"/>
    <x v="4"/>
    <s v="Face Care"/>
    <s v="Enabled"/>
    <s v="AG | Hyaluronic Acid Serum"/>
    <s v="Sponsored Products"/>
    <s v="hyaluronic serum"/>
    <x v="1"/>
    <x v="158"/>
    <s v="SKN-003"/>
    <x v="1"/>
    <n v="774"/>
    <n v="3"/>
    <n v="0.003875968992248062"/>
    <n v="11.63"/>
    <n v="34.89"/>
    <n v="0"/>
    <n v="0"/>
    <n v="0"/>
    <s v=""/>
    <n v="0"/>
    <n v="0"/>
    <n v="16.5"/>
    <s v="INR"/>
    <s v="India"/>
    <m/>
    <n v="4"/>
    <n v="-34.89"/>
    <s v="No Sales"/>
    <n v="649"/>
    <n v="234"/>
    <n v="148"/>
    <n v="0.4114021571648691"/>
  </r>
  <r>
    <d v="2026-09-27T00:00:00"/>
    <x v="4"/>
    <s v="Face Care"/>
    <s v="Enabled"/>
    <s v="AG | Hyaluronic Acid Serum"/>
    <s v="Sponsored Products"/>
    <s v="hyaluronic acid serum"/>
    <x v="1"/>
    <x v="521"/>
    <s v="SKN-003"/>
    <x v="2"/>
    <n v="842"/>
    <n v="4"/>
    <n v="0.004750593824228029"/>
    <n v="8.789999999999999"/>
    <n v="35.16"/>
    <n v="0"/>
    <n v="0"/>
    <n v="0"/>
    <s v=""/>
    <n v="0"/>
    <n v="0"/>
    <n v="16"/>
    <s v="INR"/>
    <s v="India"/>
    <m/>
    <n v="4"/>
    <n v="-35.16"/>
    <s v="No Sales"/>
    <n v="649"/>
    <n v="234"/>
    <n v="148"/>
    <n v="0.4114021571648691"/>
  </r>
  <r>
    <d v="2026-09-27T00:00:00"/>
    <x v="4"/>
    <s v="Face Care"/>
    <s v="Enabled"/>
    <s v="AG | Hyaluronic Acid Serum"/>
    <s v="Sponsored Products"/>
    <s v="hyaluronic serum"/>
    <x v="1"/>
    <x v="33"/>
    <s v="SKN-003"/>
    <x v="0"/>
    <n v="302"/>
    <n v="4"/>
    <n v="0.01324503311258278"/>
    <n v="14.5"/>
    <n v="58"/>
    <n v="0"/>
    <n v="0"/>
    <n v="0"/>
    <s v=""/>
    <n v="0"/>
    <n v="0"/>
    <n v="14.5"/>
    <s v="INR"/>
    <s v="India"/>
    <m/>
    <n v="4"/>
    <n v="-58"/>
    <s v="No Sales"/>
    <n v="649"/>
    <n v="234"/>
    <n v="148"/>
    <n v="0.4114021571648691"/>
  </r>
  <r>
    <d v="2026-09-27T00:00:00"/>
    <x v="4"/>
    <s v="Face Care"/>
    <s v="Enabled"/>
    <s v="AG | Hyaluronic Acid Serum"/>
    <s v="Sponsored Products"/>
    <s v="hyaluronic acid serum"/>
    <x v="1"/>
    <x v="110"/>
    <s v="SKN-003"/>
    <x v="2"/>
    <n v="775"/>
    <n v="8"/>
    <n v="0.01032258064516129"/>
    <n v="13.85"/>
    <n v="110.8"/>
    <n v="0"/>
    <n v="0"/>
    <n v="0"/>
    <s v=""/>
    <n v="0"/>
    <n v="0"/>
    <n v="18"/>
    <s v="INR"/>
    <s v="India"/>
    <m/>
    <n v="4"/>
    <n v="-110.8"/>
    <s v="No Sales"/>
    <n v="649"/>
    <n v="234"/>
    <n v="148"/>
    <n v="0.4114021571648691"/>
  </r>
  <r>
    <d v="2026-09-27T00:00:00"/>
    <x v="4"/>
    <s v="Face Care"/>
    <s v="Enabled"/>
    <s v="AG | Hyaluronic Acid Serum"/>
    <s v="Sponsored Products"/>
    <s v="hyaluronic serum"/>
    <x v="1"/>
    <x v="53"/>
    <s v="SKN-003"/>
    <x v="2"/>
    <n v="609"/>
    <n v="1"/>
    <n v="0.001642036124794745"/>
    <n v="10.64"/>
    <n v="10.64"/>
    <n v="0"/>
    <n v="0"/>
    <n v="0"/>
    <s v=""/>
    <n v="0"/>
    <n v="0"/>
    <n v="15"/>
    <s v="INR"/>
    <s v="India"/>
    <m/>
    <n v="4"/>
    <n v="-10.64"/>
    <s v="No Sales"/>
    <n v="649"/>
    <n v="234"/>
    <n v="148"/>
    <n v="0.4114021571648691"/>
  </r>
  <r>
    <d v="2026-09-27T00:00:00"/>
    <x v="5"/>
    <s v="Face Care"/>
    <s v="Enabled"/>
    <s v="AG | Sunscreen Spf 50"/>
    <s v="Sponsored Products"/>
    <s v="sunscreen"/>
    <x v="3"/>
    <x v="38"/>
    <s v="SKN-006"/>
    <x v="1"/>
    <n v="901"/>
    <n v="10"/>
    <n v="0.01109877913429523"/>
    <n v="10.34"/>
    <n v="103.4"/>
    <n v="0"/>
    <n v="0"/>
    <n v="0"/>
    <s v=""/>
    <n v="0"/>
    <n v="0"/>
    <n v="15"/>
    <s v="INR"/>
    <s v="India"/>
    <m/>
    <n v="4"/>
    <n v="-103.4"/>
    <s v="No Sales"/>
    <n v="449"/>
    <n v="162"/>
    <n v="130"/>
    <n v="0.3496659242761693"/>
  </r>
  <r>
    <d v="2026-09-27T00:00:00"/>
    <x v="5"/>
    <s v="Face Care"/>
    <s v="Enabled"/>
    <s v="AG | Sunscreen Spf 50"/>
    <s v="Sponsored Products"/>
    <s v="sunscreen spf 50"/>
    <x v="3"/>
    <x v="386"/>
    <s v="SKN-006"/>
    <x v="1"/>
    <n v="658"/>
    <n v="3"/>
    <n v="0.004559270516717325"/>
    <n v="6.21"/>
    <n v="18.63"/>
    <n v="0"/>
    <n v="0"/>
    <n v="0"/>
    <s v=""/>
    <n v="0"/>
    <n v="0"/>
    <n v="10"/>
    <s v="INR"/>
    <s v="India"/>
    <m/>
    <n v="4"/>
    <n v="-18.63"/>
    <s v="No Sales"/>
    <n v="449"/>
    <n v="162"/>
    <n v="130"/>
    <n v="0.3496659242761693"/>
  </r>
  <r>
    <d v="2026-09-27T00:00:00"/>
    <x v="5"/>
    <s v="Face Care"/>
    <s v="Enabled"/>
    <s v="AG | Tinted Sunscreen"/>
    <s v="Sponsored Products"/>
    <s v="tinted sunscreen"/>
    <x v="3"/>
    <x v="179"/>
    <s v="SKN-007"/>
    <x v="1"/>
    <n v="231"/>
    <n v="2"/>
    <n v="0.008658008658008658"/>
    <n v="13.45"/>
    <n v="26.9"/>
    <n v="0"/>
    <n v="0"/>
    <n v="0"/>
    <s v=""/>
    <n v="0"/>
    <n v="0"/>
    <n v="17.5"/>
    <s v="INR"/>
    <s v="India"/>
    <m/>
    <n v="4"/>
    <n v="-26.9"/>
    <s v="No Sales"/>
    <n v="549"/>
    <n v="203"/>
    <n v="139"/>
    <n v="0.3770491803278688"/>
  </r>
  <r>
    <d v="2026-09-27T00:00:00"/>
    <x v="5"/>
    <s v="Face Care"/>
    <s v="Enabled"/>
    <s v="AG | Tinted Sunscreen"/>
    <s v="Sponsored Products"/>
    <s v="tinted sunscreen spf 40"/>
    <x v="3"/>
    <x v="177"/>
    <s v="SKN-007"/>
    <x v="2"/>
    <n v="2262"/>
    <n v="19"/>
    <n v="0.008399646330680813"/>
    <n v="7.74"/>
    <n v="147.06"/>
    <n v="549"/>
    <n v="1"/>
    <n v="1"/>
    <n v="0.2678688524590164"/>
    <n v="3.733170134638923"/>
    <n v="0.05263157894736842"/>
    <n v="12"/>
    <s v="INR"/>
    <s v="India"/>
    <m/>
    <n v="4"/>
    <n v="59.94"/>
    <s v="Profitable"/>
    <n v="549"/>
    <n v="203"/>
    <n v="139"/>
    <n v="0.3770491803278688"/>
  </r>
  <r>
    <d v="2026-09-27T00:00:00"/>
    <x v="6"/>
    <s v="Face Care"/>
    <s v="Enabled"/>
    <s v="AG | Gel Moisturizer"/>
    <s v="Sponsored Products"/>
    <s v="oil free moisturizer"/>
    <x v="1"/>
    <x v="40"/>
    <s v="SKN-005"/>
    <x v="0"/>
    <n v="451"/>
    <n v="6"/>
    <n v="0.01330376940133038"/>
    <n v="8.92"/>
    <n v="53.52"/>
    <n v="0"/>
    <n v="0"/>
    <n v="0"/>
    <s v=""/>
    <n v="0"/>
    <n v="0"/>
    <n v="9"/>
    <s v="INR"/>
    <s v="India"/>
    <m/>
    <n v="4"/>
    <n v="-53.52"/>
    <s v="No Sales"/>
    <n v="399"/>
    <n v="148"/>
    <n v="126"/>
    <n v="0.3132832080200501"/>
  </r>
  <r>
    <d v="2026-09-27T00:00:00"/>
    <x v="6"/>
    <s v="Face Care"/>
    <s v="Enabled"/>
    <s v="AG | Gel Moisturizer"/>
    <s v="Sponsored Products"/>
    <s v="gel moisturizer"/>
    <x v="1"/>
    <x v="114"/>
    <s v="SKN-005"/>
    <x v="0"/>
    <n v="547"/>
    <n v="8"/>
    <n v="0.01462522851919561"/>
    <n v="11.02"/>
    <n v="88.16"/>
    <n v="798"/>
    <n v="2"/>
    <n v="2"/>
    <n v="0.1104761904761905"/>
    <n v="9.051724137931036"/>
    <n v="0.25"/>
    <n v="11.5"/>
    <s v="INR"/>
    <s v="India"/>
    <m/>
    <n v="4"/>
    <n v="161.84"/>
    <s v="Profitable"/>
    <n v="399"/>
    <n v="148"/>
    <n v="126"/>
    <n v="0.3132832080200501"/>
  </r>
  <r>
    <d v="2026-09-27T00:00:00"/>
    <x v="6"/>
    <s v="Face Care"/>
    <s v="Enabled"/>
    <s v="AG | Face Wash"/>
    <s v="Sponsored Products"/>
    <s v="foaming face wash"/>
    <x v="1"/>
    <x v="119"/>
    <s v="SKN-008"/>
    <x v="0"/>
    <n v="1383"/>
    <n v="13"/>
    <n v="0.009399855386840203"/>
    <n v="9"/>
    <n v="117"/>
    <n v="0"/>
    <n v="0"/>
    <n v="0"/>
    <s v=""/>
    <n v="0"/>
    <n v="0"/>
    <n v="9"/>
    <s v="INR"/>
    <s v="India"/>
    <m/>
    <n v="4"/>
    <n v="-117"/>
    <s v="No Sales"/>
    <n v="299"/>
    <n v="114"/>
    <n v="107"/>
    <n v="0.2608695652173913"/>
  </r>
  <r>
    <d v="2026-09-27T00:00:00"/>
    <x v="6"/>
    <s v="Face Care"/>
    <s v="Enabled"/>
    <s v="AG | Salicylic Acid Face Wash"/>
    <s v="Sponsored Products"/>
    <s v="acne face wash"/>
    <x v="1"/>
    <x v="45"/>
    <s v="SKN-009"/>
    <x v="0"/>
    <n v="558"/>
    <n v="7"/>
    <n v="0.01254480286738351"/>
    <n v="6.46"/>
    <n v="45.22"/>
    <n v="279"/>
    <n v="1"/>
    <n v="1"/>
    <n v="0.162078853046595"/>
    <n v="6.16983635559487"/>
    <n v="0.1428571428571428"/>
    <n v="8"/>
    <s v="INR"/>
    <s v="India"/>
    <m/>
    <n v="4"/>
    <n v="22.78"/>
    <s v="Profitable"/>
    <n v="279"/>
    <n v="106"/>
    <n v="105"/>
    <n v="0.2437275985663082"/>
  </r>
  <r>
    <d v="2026-09-27T00:00:00"/>
    <x v="6"/>
    <s v="Face Care"/>
    <s v="Enabled"/>
    <s v="AG | Salicylic Acid Face Wash"/>
    <s v="Sponsored Products"/>
    <s v="acne face wash"/>
    <x v="1"/>
    <x v="300"/>
    <s v="SKN-009"/>
    <x v="1"/>
    <n v="464"/>
    <n v="10"/>
    <n v="0.02155172413793104"/>
    <n v="6.04"/>
    <n v="60.4"/>
    <n v="0"/>
    <n v="0"/>
    <n v="0"/>
    <s v=""/>
    <n v="0"/>
    <n v="0"/>
    <n v="8.5"/>
    <s v="INR"/>
    <s v="India"/>
    <m/>
    <n v="4"/>
    <n v="-60.4"/>
    <s v="No Sales"/>
    <n v="279"/>
    <n v="106"/>
    <n v="105"/>
    <n v="0.2437275985663082"/>
  </r>
  <r>
    <d v="2026-09-27T00:00:00"/>
    <x v="6"/>
    <s v="Face Care"/>
    <s v="Enabled"/>
    <s v="AG | Rose Water Toner"/>
    <s v="Sponsored Products"/>
    <s v="rose water toner"/>
    <x v="1"/>
    <x v="182"/>
    <s v="SKN-010"/>
    <x v="0"/>
    <n v="132"/>
    <n v="2"/>
    <n v="0.01515151515151515"/>
    <n v="7"/>
    <n v="14"/>
    <n v="0"/>
    <n v="0"/>
    <n v="0"/>
    <s v=""/>
    <n v="0"/>
    <n v="0"/>
    <n v="7"/>
    <s v="INR"/>
    <s v="India"/>
    <m/>
    <n v="4"/>
    <n v="-14"/>
    <s v="No Sales"/>
    <n v="249"/>
    <n v="100"/>
    <n v="102"/>
    <n v="0.1887550200803213"/>
  </r>
  <r>
    <d v="2026-09-27T00:00:00"/>
    <x v="6"/>
    <s v="Face Care"/>
    <s v="Enabled"/>
    <s v="AG | Rose Water Toner"/>
    <s v="Sponsored Products"/>
    <s v="face toner"/>
    <x v="1"/>
    <x v="162"/>
    <s v="SKN-010"/>
    <x v="0"/>
    <n v="294"/>
    <n v="5"/>
    <n v="0.01700680272108844"/>
    <n v="6"/>
    <n v="30"/>
    <n v="0"/>
    <n v="0"/>
    <n v="0"/>
    <s v=""/>
    <n v="0"/>
    <n v="0"/>
    <n v="6"/>
    <s v="INR"/>
    <s v="India"/>
    <m/>
    <n v="4"/>
    <n v="-30"/>
    <s v="No Sales"/>
    <n v="249"/>
    <n v="100"/>
    <n v="102"/>
    <n v="0.1887550200803213"/>
  </r>
  <r>
    <d v="2026-09-27T00:00:00"/>
    <x v="6"/>
    <s v="Face Care"/>
    <s v="Enabled"/>
    <s v="AG | Rose Water Toner"/>
    <s v="Sponsored Products"/>
    <s v="rose water toner"/>
    <x v="1"/>
    <x v="94"/>
    <s v="SKN-010"/>
    <x v="0"/>
    <n v="154"/>
    <n v="2"/>
    <n v="0.01298701298701299"/>
    <n v="6.5"/>
    <n v="13"/>
    <n v="0"/>
    <n v="0"/>
    <n v="0"/>
    <s v=""/>
    <n v="0"/>
    <n v="0"/>
    <n v="6.5"/>
    <s v="INR"/>
    <s v="India"/>
    <m/>
    <n v="4"/>
    <n v="-13"/>
    <s v="No Sales"/>
    <n v="249"/>
    <n v="100"/>
    <n v="102"/>
    <n v="0.1887550200803213"/>
  </r>
  <r>
    <d v="2026-09-27T00:00:00"/>
    <x v="6"/>
    <s v="Face Care"/>
    <s v="Enabled"/>
    <s v="AG | Rose Water Toner"/>
    <s v="Sponsored Products"/>
    <s v="rose water toner"/>
    <x v="1"/>
    <x v="212"/>
    <s v="SKN-010"/>
    <x v="2"/>
    <n v="379"/>
    <n v="2"/>
    <n v="0.005277044854881266"/>
    <n v="5.12"/>
    <n v="10.24"/>
    <n v="0"/>
    <n v="0"/>
    <n v="0"/>
    <s v=""/>
    <n v="0"/>
    <n v="0"/>
    <n v="6.5"/>
    <s v="INR"/>
    <s v="India"/>
    <m/>
    <n v="4"/>
    <n v="-10.24"/>
    <s v="No Sales"/>
    <n v="249"/>
    <n v="100"/>
    <n v="102"/>
    <n v="0.1887550200803213"/>
  </r>
  <r>
    <d v="2026-09-27T00:00:00"/>
    <x v="6"/>
    <s v="Face Care"/>
    <s v="Enabled"/>
    <s v="AG | Rose Water Toner"/>
    <s v="Sponsored Products"/>
    <s v="face toner"/>
    <x v="1"/>
    <x v="51"/>
    <s v="SKN-010"/>
    <x v="2"/>
    <n v="1127"/>
    <n v="5"/>
    <n v="0.004436557231588287"/>
    <n v="3.34"/>
    <n v="16.7"/>
    <n v="0"/>
    <n v="0"/>
    <n v="0"/>
    <s v=""/>
    <n v="0"/>
    <n v="0"/>
    <n v="6"/>
    <s v="INR"/>
    <s v="India"/>
    <m/>
    <n v="4"/>
    <n v="-16.7"/>
    <s v="No Sales"/>
    <n v="249"/>
    <n v="100"/>
    <n v="102"/>
    <n v="0.1887550200803213"/>
  </r>
  <r>
    <d v="2026-09-27T00:00:00"/>
    <x v="6"/>
    <s v="Face Care"/>
    <s v="Enabled"/>
    <s v="AG | Sheet Mask"/>
    <s v="Sponsored Products"/>
    <s v="face sheet mask"/>
    <x v="1"/>
    <x v="127"/>
    <s v="SKN-014"/>
    <x v="1"/>
    <n v="495"/>
    <n v="6"/>
    <n v="0.01212121212121212"/>
    <n v="3.87"/>
    <n v="23.22"/>
    <n v="0"/>
    <n v="0"/>
    <n v="0"/>
    <s v=""/>
    <n v="0"/>
    <n v="0"/>
    <n v="7"/>
    <s v="INR"/>
    <s v="India"/>
    <m/>
    <n v="4"/>
    <n v="-23.22"/>
    <s v="No Sales"/>
    <n v="349"/>
    <n v="133"/>
    <n v="111"/>
    <n v="0.3008595988538682"/>
  </r>
  <r>
    <d v="2026-09-27T00:00:00"/>
    <x v="6"/>
    <s v="Face Care"/>
    <s v="Enabled"/>
    <s v="AG | Sheet Mask"/>
    <s v="Sponsored Products"/>
    <s v="face sheet mask"/>
    <x v="1"/>
    <x v="493"/>
    <s v="SKN-014"/>
    <x v="1"/>
    <n v="641"/>
    <n v="2"/>
    <n v="0.0031201248049922"/>
    <n v="5.84"/>
    <n v="11.68"/>
    <n v="0"/>
    <n v="0"/>
    <n v="0"/>
    <s v=""/>
    <n v="0"/>
    <n v="0"/>
    <n v="10.5"/>
    <s v="INR"/>
    <s v="India"/>
    <m/>
    <n v="4"/>
    <n v="-11.68"/>
    <s v="No Sales"/>
    <n v="349"/>
    <n v="133"/>
    <n v="111"/>
    <n v="0.3008595988538682"/>
  </r>
  <r>
    <d v="2026-09-27T00:00:00"/>
    <x v="6"/>
    <s v="Face Care"/>
    <s v="Enabled"/>
    <s v="AG | Sheet Mask"/>
    <s v="Sponsored Products"/>
    <s v="face sheet mask"/>
    <x v="1"/>
    <x v="130"/>
    <s v="SKN-014"/>
    <x v="1"/>
    <n v="682"/>
    <n v="7"/>
    <n v="0.01026392961876833"/>
    <n v="4.26"/>
    <n v="29.82"/>
    <n v="0"/>
    <n v="0"/>
    <n v="0"/>
    <s v=""/>
    <n v="0"/>
    <n v="0"/>
    <n v="7.5"/>
    <s v="INR"/>
    <s v="India"/>
    <m/>
    <n v="4"/>
    <n v="-29.82"/>
    <s v="No Sales"/>
    <n v="349"/>
    <n v="133"/>
    <n v="111"/>
    <n v="0.3008595988538682"/>
  </r>
  <r>
    <d v="2026-09-27T00:00:00"/>
    <x v="6"/>
    <s v="Face Care"/>
    <s v="Enabled"/>
    <s v="AG | Sheet Mask"/>
    <s v="Sponsored Products"/>
    <s v="face sheet mask"/>
    <x v="1"/>
    <x v="41"/>
    <s v="SKN-014"/>
    <x v="2"/>
    <n v="381"/>
    <n v="2"/>
    <n v="0.005249343832020997"/>
    <n v="5.97"/>
    <n v="11.94"/>
    <n v="0"/>
    <n v="0"/>
    <n v="0"/>
    <s v=""/>
    <n v="0"/>
    <n v="0"/>
    <n v="10.5"/>
    <s v="INR"/>
    <s v="India"/>
    <m/>
    <n v="4"/>
    <n v="-11.94"/>
    <s v="No Sales"/>
    <n v="349"/>
    <n v="133"/>
    <n v="111"/>
    <n v="0.3008595988538682"/>
  </r>
  <r>
    <d v="2026-09-27T00:00:00"/>
    <x v="8"/>
    <s v="Body &amp; Hair"/>
    <s v="Enabled"/>
    <s v="AG | Onion Hair Oil"/>
    <s v="Sponsored Products"/>
    <s v="hair oil"/>
    <x v="3"/>
    <x v="415"/>
    <s v="SKN-021"/>
    <x v="0"/>
    <n v="117"/>
    <n v="6"/>
    <n v="0.05128205128205128"/>
    <n v="10.5"/>
    <n v="63"/>
    <n v="0"/>
    <n v="0"/>
    <n v="0"/>
    <s v=""/>
    <n v="0"/>
    <n v="0"/>
    <n v="10.5"/>
    <s v="INR"/>
    <s v="India"/>
    <m/>
    <n v="4"/>
    <n v="-63"/>
    <s v="No Sales"/>
    <n v="399"/>
    <n v="148"/>
    <n v="126"/>
    <n v="0.3132832080200501"/>
  </r>
  <r>
    <d v="2026-09-27T00:00:00"/>
    <x v="8"/>
    <s v="Body &amp; Hair"/>
    <s v="Enabled"/>
    <s v="AG | Onion Hair Oil"/>
    <s v="Sponsored Products"/>
    <s v="onion hair oil"/>
    <x v="3"/>
    <x v="262"/>
    <s v="SKN-021"/>
    <x v="2"/>
    <n v="452"/>
    <n v="0"/>
    <n v="0"/>
    <s v=""/>
    <n v="0"/>
    <n v="0"/>
    <n v="0"/>
    <n v="0"/>
    <s v=""/>
    <s v=""/>
    <s v=""/>
    <n v="10.5"/>
    <s v="INR"/>
    <s v="India"/>
    <m/>
    <n v="4"/>
    <n v="0"/>
    <s v="No Spend"/>
    <n v="399"/>
    <n v="148"/>
    <n v="126"/>
    <n v="0.3132832080200501"/>
  </r>
  <r>
    <d v="2026-09-27T00:00:00"/>
    <x v="8"/>
    <s v="Body &amp; Hair"/>
    <s v="Enabled"/>
    <s v="AG | Onion Hair Oil"/>
    <s v="Sponsored Products"/>
    <s v="hair oil"/>
    <x v="3"/>
    <x v="216"/>
    <s v="SKN-021"/>
    <x v="1"/>
    <n v="664"/>
    <n v="7"/>
    <n v="0.01054216867469879"/>
    <n v="7.42"/>
    <n v="51.94"/>
    <n v="0"/>
    <n v="0"/>
    <n v="0"/>
    <s v=""/>
    <n v="0"/>
    <n v="0"/>
    <n v="10"/>
    <s v="INR"/>
    <s v="India"/>
    <m/>
    <n v="4"/>
    <n v="-51.94"/>
    <s v="No Sales"/>
    <n v="399"/>
    <n v="148"/>
    <n v="126"/>
    <n v="0.3132832080200501"/>
  </r>
  <r>
    <d v="2026-09-27T00:00:00"/>
    <x v="8"/>
    <s v="Body &amp; Hair"/>
    <s v="Enabled"/>
    <s v="AG | Anti Dandruff Shampoo"/>
    <s v="Sponsored Products"/>
    <s v="dandruff shampoo"/>
    <x v="3"/>
    <x v="21"/>
    <s v="SKN-022"/>
    <x v="0"/>
    <n v="512"/>
    <n v="7"/>
    <n v="0.013671875"/>
    <n v="11.5"/>
    <n v="80.5"/>
    <n v="0"/>
    <n v="0"/>
    <n v="0"/>
    <s v=""/>
    <n v="0"/>
    <n v="0"/>
    <n v="11.5"/>
    <s v="INR"/>
    <s v="India"/>
    <m/>
    <n v="4"/>
    <n v="-80.5"/>
    <s v="No Sales"/>
    <n v="429"/>
    <n v="159"/>
    <n v="139"/>
    <n v="0.3053613053613053"/>
  </r>
  <r>
    <d v="2026-09-27T00:00:00"/>
    <x v="8"/>
    <s v="Body &amp; Hair"/>
    <s v="Enabled"/>
    <s v="AG | Anti Dandruff Shampoo"/>
    <s v="Sponsored Products"/>
    <s v="dandruff shampoo"/>
    <x v="3"/>
    <x v="522"/>
    <s v="SKN-022"/>
    <x v="1"/>
    <n v="177"/>
    <n v="2"/>
    <n v="0.01129943502824859"/>
    <n v="8.57"/>
    <n v="17.14"/>
    <n v="429"/>
    <n v="1"/>
    <n v="1"/>
    <n v="0.03995337995337996"/>
    <n v="25.0291715285881"/>
    <n v="0.5"/>
    <n v="11"/>
    <s v="INR"/>
    <s v="India"/>
    <m/>
    <n v="4"/>
    <n v="113.86"/>
    <s v="Profitable"/>
    <n v="429"/>
    <n v="159"/>
    <n v="139"/>
    <n v="0.3053613053613053"/>
  </r>
  <r>
    <d v="2026-09-27T00:00:00"/>
    <x v="8"/>
    <s v="Body &amp; Hair"/>
    <s v="Enabled"/>
    <s v="AG | Hair Serum"/>
    <s v="Sponsored Products"/>
    <s v="hair serum for frizzy hair"/>
    <x v="3"/>
    <x v="523"/>
    <s v="SKN-023"/>
    <x v="2"/>
    <n v="300"/>
    <n v="0"/>
    <n v="0"/>
    <s v=""/>
    <n v="0"/>
    <n v="0"/>
    <n v="0"/>
    <n v="0"/>
    <s v=""/>
    <s v=""/>
    <s v=""/>
    <n v="19"/>
    <s v="INR"/>
    <s v="India"/>
    <m/>
    <n v="4"/>
    <n v="0"/>
    <s v="No Spend"/>
    <n v="549"/>
    <n v="198"/>
    <n v="139"/>
    <n v="0.3861566484517304"/>
  </r>
  <r>
    <d v="2026-09-27T00:00:00"/>
    <x v="8"/>
    <s v="Body &amp; Hair"/>
    <s v="Enabled"/>
    <s v="AG | Hair Serum"/>
    <s v="Sponsored Products"/>
    <s v="hair serum for frizzy hair"/>
    <x v="3"/>
    <x v="21"/>
    <s v="SKN-023"/>
    <x v="2"/>
    <n v="264"/>
    <n v="0"/>
    <n v="0"/>
    <s v=""/>
    <n v="0"/>
    <n v="0"/>
    <n v="0"/>
    <n v="0"/>
    <s v=""/>
    <s v=""/>
    <s v=""/>
    <n v="11"/>
    <s v="INR"/>
    <s v="India"/>
    <m/>
    <n v="4"/>
    <n v="0"/>
    <s v="No Spend"/>
    <n v="549"/>
    <n v="198"/>
    <n v="139"/>
    <n v="0.3861566484517304"/>
  </r>
  <r>
    <d v="2026-09-27T00:00:00"/>
    <x v="9"/>
    <s v="Body &amp; Hair"/>
    <s v="Enabled"/>
    <s v="AG | Body Lotion"/>
    <s v="Sponsored Products"/>
    <s v="body lotion"/>
    <x v="2"/>
    <x v="136"/>
    <s v="SKN-017"/>
    <x v="2"/>
    <n v="2098"/>
    <n v="15"/>
    <n v="0.007149666348903718"/>
    <n v="13.05"/>
    <n v="195.75"/>
    <n v="0"/>
    <n v="0"/>
    <n v="0"/>
    <s v=""/>
    <n v="0"/>
    <n v="0"/>
    <n v="15.5"/>
    <s v="INR"/>
    <s v="India"/>
    <m/>
    <n v="4"/>
    <n v="-195.75"/>
    <s v="No Sales"/>
    <n v="449"/>
    <n v="166"/>
    <n v="140"/>
    <n v="0.3184855233853007"/>
  </r>
  <r>
    <d v="2026-09-27T00:00:00"/>
    <x v="9"/>
    <s v="Body &amp; Hair"/>
    <s v="Enabled"/>
    <s v="AG | Body Lotion"/>
    <s v="Sponsored Products"/>
    <s v="shea body lotion"/>
    <x v="2"/>
    <x v="138"/>
    <s v="SKN-017"/>
    <x v="2"/>
    <n v="5288"/>
    <n v="47"/>
    <n v="0.008888048411497731"/>
    <n v="8.539999999999999"/>
    <n v="401.38"/>
    <n v="898"/>
    <n v="2"/>
    <n v="2"/>
    <n v="0.4469710467706013"/>
    <n v="2.237281379241617"/>
    <n v="0.0425531914893617"/>
    <n v="14.5"/>
    <s v="INR"/>
    <s v="India"/>
    <m/>
    <n v="4"/>
    <n v="-115.38"/>
    <s v="Losing"/>
    <n v="449"/>
    <n v="166"/>
    <n v="140"/>
    <n v="0.3184855233853007"/>
  </r>
  <r>
    <d v="2026-09-27T00:00:00"/>
    <x v="9"/>
    <s v="Body &amp; Hair"/>
    <s v="Enabled"/>
    <s v="AG | Body Wash"/>
    <s v="Sponsored Products"/>
    <s v="body wash"/>
    <x v="2"/>
    <x v="15"/>
    <s v="SKN-018"/>
    <x v="2"/>
    <n v="2303"/>
    <n v="14"/>
    <n v="0.0060790273556231"/>
    <n v="5.05"/>
    <n v="70.7"/>
    <n v="0"/>
    <n v="0"/>
    <n v="0"/>
    <s v=""/>
    <n v="0"/>
    <n v="0"/>
    <n v="8.5"/>
    <s v="INR"/>
    <s v="India"/>
    <m/>
    <n v="4"/>
    <n v="-70.7"/>
    <s v="No Sales"/>
    <n v="349"/>
    <n v="133"/>
    <n v="121"/>
    <n v="0.2722063037249284"/>
  </r>
  <r>
    <d v="2026-09-27T00:00:00"/>
    <x v="9"/>
    <s v="Body &amp; Hair"/>
    <s v="Enabled"/>
    <s v="AG | Body Wash"/>
    <s v="Sponsored Products"/>
    <s v="body wash fragrance free"/>
    <x v="2"/>
    <x v="63"/>
    <s v="SKN-018"/>
    <x v="0"/>
    <n v="500"/>
    <n v="9"/>
    <n v="0.018"/>
    <n v="7.050000000000001"/>
    <n v="63.45"/>
    <n v="0"/>
    <n v="0"/>
    <n v="0"/>
    <s v=""/>
    <n v="0"/>
    <n v="0"/>
    <n v="9"/>
    <s v="INR"/>
    <s v="India"/>
    <m/>
    <n v="4"/>
    <n v="-63.45"/>
    <s v="No Sales"/>
    <n v="349"/>
    <n v="133"/>
    <n v="121"/>
    <n v="0.2722063037249284"/>
  </r>
  <r>
    <d v="2026-09-27T00:00:00"/>
    <x v="9"/>
    <s v="Body &amp; Hair"/>
    <s v="Enabled"/>
    <s v="AG | Body Wash"/>
    <s v="Sponsored Products"/>
    <s v="body wash for women"/>
    <x v="2"/>
    <x v="139"/>
    <s v="SKN-018"/>
    <x v="2"/>
    <n v="949"/>
    <n v="11"/>
    <n v="0.01159114857744995"/>
    <n v="5.17"/>
    <n v="56.87"/>
    <n v="0"/>
    <n v="0"/>
    <n v="0"/>
    <s v=""/>
    <n v="0"/>
    <n v="0"/>
    <n v="8.5"/>
    <s v="INR"/>
    <s v="India"/>
    <m/>
    <n v="4"/>
    <n v="-56.87"/>
    <s v="No Sales"/>
    <n v="349"/>
    <n v="133"/>
    <n v="121"/>
    <n v="0.2722063037249284"/>
  </r>
  <r>
    <d v="2026-09-27T00:00:00"/>
    <x v="9"/>
    <s v="Body &amp; Hair"/>
    <s v="Enabled"/>
    <s v="AG | Body Wash"/>
    <s v="Sponsored Products"/>
    <s v="shower gel"/>
    <x v="2"/>
    <x v="64"/>
    <s v="SKN-018"/>
    <x v="0"/>
    <n v="319"/>
    <n v="3"/>
    <n v="0.009404388714733543"/>
    <n v="11.66"/>
    <n v="34.98"/>
    <n v="349"/>
    <n v="1"/>
    <n v="1"/>
    <n v="0.1002292263610315"/>
    <n v="9.977129788450544"/>
    <n v="0.3333333333333333"/>
    <n v="13"/>
    <s v="INR"/>
    <s v="India"/>
    <m/>
    <n v="4"/>
    <n v="60.02"/>
    <s v="Profitable"/>
    <n v="349"/>
    <n v="133"/>
    <n v="121"/>
    <n v="0.2722063037249284"/>
  </r>
  <r>
    <d v="2026-09-27T00:00:00"/>
    <x v="9"/>
    <s v="Body &amp; Hair"/>
    <s v="Enabled"/>
    <s v="AG | Body Wash"/>
    <s v="Sponsored Products"/>
    <s v="body wash for women paraben free"/>
    <x v="2"/>
    <x v="17"/>
    <s v="SKN-018"/>
    <x v="1"/>
    <n v="265"/>
    <n v="2"/>
    <n v="0.007547169811320755"/>
    <n v="8.85"/>
    <n v="17.7"/>
    <n v="0"/>
    <n v="0"/>
    <n v="0"/>
    <s v=""/>
    <n v="0"/>
    <n v="0"/>
    <n v="12"/>
    <s v="INR"/>
    <s v="India"/>
    <m/>
    <n v="4"/>
    <n v="-17.7"/>
    <s v="No Sales"/>
    <n v="349"/>
    <n v="133"/>
    <n v="121"/>
    <n v="0.2722063037249284"/>
  </r>
  <r>
    <d v="2026-09-27T00:00:00"/>
    <x v="9"/>
    <s v="Body &amp; Hair"/>
    <s v="Enabled"/>
    <s v="AG | Body Wash"/>
    <s v="Sponsored Products"/>
    <s v="body wash for women for stretch marks"/>
    <x v="2"/>
    <x v="140"/>
    <s v="SKN-018"/>
    <x v="1"/>
    <n v="609"/>
    <n v="6"/>
    <n v="0.009852216748768473"/>
    <n v="4.68"/>
    <n v="28.08"/>
    <n v="698"/>
    <n v="2"/>
    <n v="2"/>
    <n v="0.04022922636103152"/>
    <n v="24.85754985754986"/>
    <n v="0.3333333333333333"/>
    <n v="9"/>
    <s v="INR"/>
    <s v="India"/>
    <m/>
    <n v="4"/>
    <n v="161.92"/>
    <s v="Profitable"/>
    <n v="349"/>
    <n v="133"/>
    <n v="121"/>
    <n v="0.2722063037249284"/>
  </r>
  <r>
    <d v="2026-09-27T00:00:00"/>
    <x v="9"/>
    <s v="Body &amp; Hair"/>
    <s v="Enabled"/>
    <s v="AG | Hand Cream"/>
    <s v="Sponsored Products"/>
    <s v="hand cream"/>
    <x v="2"/>
    <x v="67"/>
    <s v="SKN-020"/>
    <x v="0"/>
    <n v="445"/>
    <n v="8"/>
    <n v="0.01797752808988764"/>
    <n v="9.5"/>
    <n v="76"/>
    <n v="0"/>
    <n v="0"/>
    <n v="0"/>
    <s v=""/>
    <n v="0"/>
    <n v="0"/>
    <n v="9.5"/>
    <s v="INR"/>
    <s v="India"/>
    <m/>
    <n v="4"/>
    <n v="-76"/>
    <s v="No Sales"/>
    <n v="249"/>
    <n v="95"/>
    <n v="92"/>
    <n v="0.248995983935743"/>
  </r>
  <r>
    <d v="2026-09-27T00:00:00"/>
    <x v="9"/>
    <s v="Body &amp; Hair"/>
    <s v="Enabled"/>
    <s v="AG | Hand Cream"/>
    <s v="Sponsored Products"/>
    <s v="moisturizing hand cream"/>
    <x v="2"/>
    <x v="68"/>
    <s v="SKN-020"/>
    <x v="0"/>
    <n v="588"/>
    <n v="16"/>
    <n v="0.0272108843537415"/>
    <n v="5.1"/>
    <n v="81.59999999999999"/>
    <n v="0"/>
    <n v="0"/>
    <n v="0"/>
    <s v=""/>
    <n v="0"/>
    <n v="0"/>
    <n v="6"/>
    <s v="INR"/>
    <s v="India"/>
    <m/>
    <n v="4"/>
    <n v="-81.59999999999999"/>
    <s v="No Sales"/>
    <n v="249"/>
    <n v="95"/>
    <n v="92"/>
    <n v="0.248995983935743"/>
  </r>
  <r>
    <d v="2026-09-27T00:00:00"/>
    <x v="10"/>
    <s v="Face Care"/>
    <s v="Enabled"/>
    <s v="AG | Vitamin C Serum"/>
    <s v="Sponsored Products"/>
    <s v="asin=b0xanrgqoz"/>
    <x v="4"/>
    <x v="72"/>
    <s v="SKN-001"/>
    <x v="2"/>
    <n v="3687"/>
    <n v="14"/>
    <n v="0.003797125033902902"/>
    <n v="9.720000000000001"/>
    <n v="136.08"/>
    <n v="0"/>
    <n v="0"/>
    <n v="0"/>
    <s v=""/>
    <n v="0"/>
    <n v="0"/>
    <n v="12"/>
    <s v="INR"/>
    <s v="India"/>
    <m/>
    <n v="4"/>
    <n v="-136.08"/>
    <s v="No Sales"/>
    <n v="599"/>
    <n v="216"/>
    <n v="144"/>
    <n v="0.3989983305509182"/>
  </r>
  <r>
    <d v="2026-09-27T00:00:00"/>
    <x v="10"/>
    <s v="Face Care"/>
    <s v="Enabled"/>
    <s v="AG | Face Wash"/>
    <s v="Sponsored Products"/>
    <s v="asin=b0g26g1i7r"/>
    <x v="4"/>
    <x v="77"/>
    <s v="SKN-008"/>
    <x v="1"/>
    <n v="1783"/>
    <n v="6"/>
    <n v="0.003365114974761638"/>
    <n v="4.13"/>
    <n v="24.78"/>
    <n v="0"/>
    <n v="0"/>
    <n v="0"/>
    <s v=""/>
    <n v="0"/>
    <n v="0"/>
    <n v="5.5"/>
    <s v="INR"/>
    <s v="India"/>
    <m/>
    <n v="4"/>
    <n v="-24.78"/>
    <s v="No Sales"/>
    <n v="299"/>
    <n v="114"/>
    <n v="107"/>
    <n v="0.2608695652173913"/>
  </r>
  <r>
    <d v="2026-09-27T00:00:00"/>
    <x v="11"/>
    <s v="Face Care"/>
    <s v="Enabled"/>
    <s v="AG | Under Eye Cream"/>
    <s v="Sponsored Products"/>
    <s v="under eye cream"/>
    <x v="2"/>
    <x v="84"/>
    <s v="SKN-011"/>
    <x v="1"/>
    <n v="797"/>
    <n v="2"/>
    <n v="0.002509410288582183"/>
    <n v="7.18"/>
    <n v="14.36"/>
    <n v="499"/>
    <n v="1"/>
    <n v="1"/>
    <n v="0.02877755511022044"/>
    <n v="34.74930362116991"/>
    <n v="0.5"/>
    <n v="11.5"/>
    <s v="INR"/>
    <s v="India"/>
    <m/>
    <n v="4"/>
    <n v="179.64"/>
    <s v="Profitable"/>
    <n v="499"/>
    <n v="180"/>
    <n v="125"/>
    <n v="0.3887775551102204"/>
  </r>
  <r>
    <d v="2026-09-27T00:00:00"/>
    <x v="11"/>
    <s v="Face Care"/>
    <s v="Enabled"/>
    <s v="AG | Under Eye Cream"/>
    <s v="Sponsored Products"/>
    <s v="eye cream for night use"/>
    <x v="2"/>
    <x v="250"/>
    <s v="SKN-011"/>
    <x v="0"/>
    <n v="626"/>
    <n v="3"/>
    <n v="0.004792332268370607"/>
    <n v="17.33"/>
    <n v="51.99"/>
    <n v="0"/>
    <n v="0"/>
    <n v="0"/>
    <s v=""/>
    <n v="0"/>
    <n v="0"/>
    <n v="19"/>
    <s v="INR"/>
    <s v="India"/>
    <m/>
    <n v="4"/>
    <n v="-51.99"/>
    <s v="No Sales"/>
    <n v="499"/>
    <n v="180"/>
    <n v="125"/>
    <n v="0.3887775551102204"/>
  </r>
  <r>
    <d v="2026-09-27T00:00:00"/>
    <x v="11"/>
    <s v="Face Care"/>
    <s v="Enabled"/>
    <s v="AG | Under Eye Cream"/>
    <s v="Sponsored Products"/>
    <s v="dark circles cream"/>
    <x v="2"/>
    <x v="283"/>
    <s v="SKN-011"/>
    <x v="0"/>
    <n v="861"/>
    <n v="25"/>
    <n v="0.02903600464576074"/>
    <n v="19.5"/>
    <n v="487.5"/>
    <n v="0"/>
    <n v="0"/>
    <n v="0"/>
    <s v=""/>
    <n v="0"/>
    <n v="0"/>
    <n v="19.5"/>
    <s v="INR"/>
    <s v="India"/>
    <m/>
    <n v="4"/>
    <n v="-487.5"/>
    <s v="No Sales"/>
    <n v="499"/>
    <n v="180"/>
    <n v="125"/>
    <n v="0.3887775551102204"/>
  </r>
  <r>
    <d v="2026-09-27T00:00:00"/>
    <x v="11"/>
    <s v="Face Care"/>
    <s v="Enabled"/>
    <s v="AG | Lip Balm"/>
    <s v="Sponsored Products"/>
    <s v="lip balm"/>
    <x v="2"/>
    <x v="85"/>
    <s v="SKN-015"/>
    <x v="2"/>
    <n v="1442"/>
    <n v="14"/>
    <n v="0.009708737864077669"/>
    <n v="4.2"/>
    <n v="58.8"/>
    <n v="199"/>
    <n v="1"/>
    <n v="1"/>
    <n v="0.2954773869346733"/>
    <n v="3.384353741496599"/>
    <n v="0.07142857142857142"/>
    <n v="6"/>
    <s v="INR"/>
    <s v="India"/>
    <s v="check main image"/>
    <n v="4"/>
    <n v="-23.8"/>
    <s v="Losing"/>
    <n v="199"/>
    <n v="76"/>
    <n v="88"/>
    <n v="0.1758793969849246"/>
  </r>
  <r>
    <d v="2026-09-27T00:00:00"/>
    <x v="11"/>
    <s v="Face Care"/>
    <s v="Enabled"/>
    <s v="AG | Lip Balm"/>
    <s v="Sponsored Products"/>
    <s v="lip balm spf"/>
    <x v="2"/>
    <x v="333"/>
    <s v="SKN-015"/>
    <x v="2"/>
    <n v="1573"/>
    <n v="20"/>
    <n v="0.01271455816910362"/>
    <n v="4.220000000000001"/>
    <n v="84.40000000000001"/>
    <n v="398"/>
    <n v="2"/>
    <n v="2"/>
    <n v="0.2120603015075377"/>
    <n v="4.71563981042654"/>
    <n v="0.1"/>
    <n v="7.5"/>
    <s v="INR"/>
    <s v="India"/>
    <m/>
    <n v="4"/>
    <n v="-14.40000000000001"/>
    <s v="Losing"/>
    <n v="199"/>
    <n v="76"/>
    <n v="88"/>
    <n v="0.1758793969849246"/>
  </r>
  <r>
    <d v="2026-09-27T00:00:00"/>
    <x v="11"/>
    <s v="Face Care"/>
    <s v="Enabled"/>
    <s v="AG | Lip Balm"/>
    <s v="Sponsored Products"/>
    <s v="tinted lip balm"/>
    <x v="2"/>
    <x v="147"/>
    <s v="SKN-015"/>
    <x v="1"/>
    <n v="1213"/>
    <n v="10"/>
    <n v="0.008244023083264633"/>
    <n v="4.15"/>
    <n v="41.5"/>
    <n v="0"/>
    <n v="0"/>
    <n v="0"/>
    <s v=""/>
    <n v="0"/>
    <n v="0"/>
    <n v="6"/>
    <s v="INR"/>
    <s v="India"/>
    <m/>
    <n v="4"/>
    <n v="-41.5"/>
    <s v="No Sales"/>
    <n v="199"/>
    <n v="76"/>
    <n v="88"/>
    <n v="0.1758793969849246"/>
  </r>
  <r>
    <d v="2026-09-27T00:00:00"/>
    <x v="11"/>
    <s v="Face Care"/>
    <s v="Enabled"/>
    <s v="AG | Lip Balm"/>
    <s v="Sponsored Products"/>
    <s v="best tinted lip balm"/>
    <x v="2"/>
    <x v="334"/>
    <s v="SKN-015"/>
    <x v="0"/>
    <n v="308"/>
    <n v="7"/>
    <n v="0.02272727272727273"/>
    <n v="5.11"/>
    <n v="35.77"/>
    <n v="597"/>
    <n v="2"/>
    <n v="3"/>
    <n v="0.05991624790619766"/>
    <n v="16.68996365669555"/>
    <n v="0.2857142857142857"/>
    <n v="5.5"/>
    <s v="INR"/>
    <s v="India"/>
    <m/>
    <n v="4"/>
    <n v="69.22999999999999"/>
    <s v="Profitable"/>
    <n v="199"/>
    <n v="76"/>
    <n v="88"/>
    <n v="0.1758793969849246"/>
  </r>
  <r>
    <d v="2026-09-27T00:00:00"/>
    <x v="11"/>
    <s v="Face Care"/>
    <s v="Enabled"/>
    <s v="AG | Lip Balm"/>
    <s v="Sponsored Products"/>
    <s v="lip balm with shea butter"/>
    <x v="2"/>
    <x v="145"/>
    <s v="SKN-015"/>
    <x v="1"/>
    <n v="616"/>
    <n v="4"/>
    <n v="0.006493506493506494"/>
    <n v="3.56"/>
    <n v="14.24"/>
    <n v="0"/>
    <n v="0"/>
    <n v="0"/>
    <s v=""/>
    <n v="0"/>
    <n v="0"/>
    <n v="5"/>
    <s v="INR"/>
    <s v="India"/>
    <m/>
    <n v="4"/>
    <n v="-14.24"/>
    <s v="No Sales"/>
    <n v="199"/>
    <n v="76"/>
    <n v="88"/>
    <n v="0.1758793969849246"/>
  </r>
  <r>
    <d v="2026-09-27T00:00:00"/>
    <x v="11"/>
    <s v="Face Care"/>
    <s v="Enabled"/>
    <s v="AG | Lip Sleeping Mask"/>
    <s v="Sponsored Products"/>
    <s v="lip mask"/>
    <x v="2"/>
    <x v="196"/>
    <s v="SKN-016"/>
    <x v="0"/>
    <n v="1750"/>
    <n v="22"/>
    <n v="0.01257142857142857"/>
    <n v="8.529999999999999"/>
    <n v="187.66"/>
    <n v="598"/>
    <n v="2"/>
    <n v="2"/>
    <n v="0.3138127090301003"/>
    <n v="3.186614089310455"/>
    <n v="0.09090909090909091"/>
    <n v="9"/>
    <s v="INR"/>
    <s v="India"/>
    <m/>
    <n v="4"/>
    <n v="-11.66"/>
    <s v="Losing"/>
    <n v="299"/>
    <n v="114"/>
    <n v="97"/>
    <n v="0.294314381270903"/>
  </r>
  <r>
    <d v="2026-09-27T00:00:00"/>
    <x v="11"/>
    <s v="Face Care"/>
    <s v="Enabled"/>
    <s v="AG | Lip Sleeping Mask"/>
    <s v="Sponsored Products"/>
    <s v="lip sleeping mask"/>
    <x v="2"/>
    <x v="86"/>
    <s v="SKN-016"/>
    <x v="2"/>
    <n v="2646"/>
    <n v="24"/>
    <n v="0.009070294784580499"/>
    <n v="7"/>
    <n v="168"/>
    <n v="598"/>
    <n v="1"/>
    <n v="2"/>
    <n v="0.2809364548494983"/>
    <n v="3.559523809523809"/>
    <n v="0.04166666666666666"/>
    <n v="10"/>
    <s v="INR"/>
    <s v="India"/>
    <m/>
    <n v="4"/>
    <n v="8"/>
    <s v="Profitable"/>
    <n v="299"/>
    <n v="114"/>
    <n v="97"/>
    <n v="0.294314381270903"/>
  </r>
  <r>
    <d v="2026-09-27T00:00:00"/>
    <x v="11"/>
    <s v="Face Care"/>
    <s v="Enabled"/>
    <s v="AG | Lip Sleeping Mask"/>
    <s v="Sponsored Products"/>
    <s v="lip mask overnight long lasting"/>
    <x v="2"/>
    <x v="335"/>
    <s v="SKN-016"/>
    <x v="1"/>
    <n v="1114"/>
    <n v="4"/>
    <n v="0.003590664272890485"/>
    <n v="4.78"/>
    <n v="19.12"/>
    <n v="0"/>
    <n v="0"/>
    <n v="0"/>
    <s v=""/>
    <n v="0"/>
    <n v="0"/>
    <n v="8"/>
    <s v="INR"/>
    <s v="India"/>
    <m/>
    <n v="4"/>
    <n v="-19.12"/>
    <s v="No Sales"/>
    <n v="299"/>
    <n v="114"/>
    <n v="97"/>
    <n v="0.294314381270903"/>
  </r>
  <r>
    <d v="2026-09-27T00:00:00"/>
    <x v="11"/>
    <s v="Face Care"/>
    <s v="Enabled"/>
    <s v="AG | Lip Sleeping Mask"/>
    <s v="Sponsored Products"/>
    <s v="lip mask overnight"/>
    <x v="2"/>
    <x v="88"/>
    <s v="SKN-016"/>
    <x v="0"/>
    <n v="2176"/>
    <n v="23"/>
    <n v="0.01056985294117647"/>
    <n v="10.39"/>
    <n v="238.97"/>
    <n v="1196"/>
    <n v="2"/>
    <n v="4"/>
    <n v="0.1998076923076923"/>
    <n v="5.004812319538018"/>
    <n v="0.08695652173913043"/>
    <n v="12"/>
    <s v="INR"/>
    <s v="India"/>
    <m/>
    <n v="4"/>
    <n v="113.03"/>
    <s v="Profitable"/>
    <n v="299"/>
    <n v="114"/>
    <n v="97"/>
    <n v="0.294314381270903"/>
  </r>
  <r>
    <d v="2026-09-27T00:00:00"/>
    <x v="7"/>
    <s v="Brand"/>
    <s v="Enabled"/>
    <s v="AG | Vitamin C Serum"/>
    <s v="Sponsored Products"/>
    <s v="auralis face serum vitamin c"/>
    <x v="2"/>
    <x v="47"/>
    <s v="SKN-001"/>
    <x v="0"/>
    <n v="183"/>
    <n v="5"/>
    <n v="0.0273224043715847"/>
    <n v="7.31"/>
    <n v="36.55"/>
    <n v="599"/>
    <n v="1"/>
    <n v="1"/>
    <n v="0.06101836393989983"/>
    <n v="16.38850889192886"/>
    <n v="0.2"/>
    <n v="8"/>
    <s v="INR"/>
    <s v="India"/>
    <m/>
    <n v="4"/>
    <n v="202.45"/>
    <s v="Profitable"/>
    <n v="599"/>
    <n v="216"/>
    <n v="144"/>
    <n v="0.3989983305509182"/>
  </r>
  <r>
    <d v="2026-09-27T00:00:00"/>
    <x v="7"/>
    <s v="Brand"/>
    <s v="Enabled"/>
    <s v="AG | Vitamin C Serum"/>
    <s v="Sponsored Products"/>
    <s v="auralis naturals vitamin c serum"/>
    <x v="2"/>
    <x v="201"/>
    <s v="SKN-001"/>
    <x v="2"/>
    <n v="442"/>
    <n v="8"/>
    <n v="0.01809954751131222"/>
    <n v="6.05"/>
    <n v="48.4"/>
    <n v="0"/>
    <n v="0"/>
    <n v="0"/>
    <s v=""/>
    <n v="0"/>
    <n v="0"/>
    <n v="8"/>
    <s v="INR"/>
    <s v="India"/>
    <m/>
    <n v="4"/>
    <n v="-48.4"/>
    <s v="No Sales"/>
    <n v="599"/>
    <n v="216"/>
    <n v="144"/>
    <n v="0.3989983305509182"/>
  </r>
  <r>
    <d v="2026-09-27T00:00:00"/>
    <x v="7"/>
    <s v="Brand"/>
    <s v="Enabled"/>
    <s v="AG | Vitamin C Serum"/>
    <s v="Sponsored Products"/>
    <s v="auralis vit c face serum"/>
    <x v="2"/>
    <x v="96"/>
    <s v="SKN-001"/>
    <x v="2"/>
    <n v="329"/>
    <n v="8"/>
    <n v="0.0243161094224924"/>
    <n v="4.07"/>
    <n v="32.56"/>
    <n v="1198"/>
    <n v="2"/>
    <n v="2"/>
    <n v="0.02717863105175292"/>
    <n v="36.79361179361179"/>
    <n v="0.25"/>
    <n v="6.5"/>
    <s v="INR"/>
    <s v="India"/>
    <m/>
    <n v="4"/>
    <n v="445.44"/>
    <s v="Profitable"/>
    <n v="599"/>
    <n v="216"/>
    <n v="144"/>
    <n v="0.3989983305509182"/>
  </r>
  <r>
    <d v="2026-09-27T00:00:00"/>
    <x v="7"/>
    <s v="Brand"/>
    <s v="Enabled"/>
    <s v="AG | Vitamin C Serum"/>
    <s v="Sponsored Products"/>
    <s v="auralis naturals"/>
    <x v="2"/>
    <x v="100"/>
    <s v="SKN-001"/>
    <x v="1"/>
    <n v="274"/>
    <n v="3"/>
    <n v="0.01094890510948905"/>
    <n v="5.829999999999999"/>
    <n v="17.49"/>
    <n v="599"/>
    <n v="1"/>
    <n v="1"/>
    <n v="0.02919866444073456"/>
    <n v="34.24814179531161"/>
    <n v="0.3333333333333333"/>
    <n v="8.5"/>
    <s v="INR"/>
    <s v="India"/>
    <m/>
    <n v="4"/>
    <n v="221.51"/>
    <s v="Profitable"/>
    <n v="599"/>
    <n v="216"/>
    <n v="144"/>
    <n v="0.3989983305509182"/>
  </r>
  <r>
    <d v="2026-09-27T00:00:00"/>
    <x v="7"/>
    <s v="Brand"/>
    <s v="Enabled"/>
    <s v="AG | Vitamin C Serum"/>
    <s v="Sponsored Products"/>
    <s v="auralis vitamin c serum"/>
    <x v="2"/>
    <x v="97"/>
    <s v="SKN-001"/>
    <x v="1"/>
    <n v="290"/>
    <n v="1"/>
    <n v="0.003448275862068965"/>
    <n v="4.84"/>
    <n v="4.84"/>
    <n v="0"/>
    <n v="0"/>
    <n v="0"/>
    <s v=""/>
    <n v="0"/>
    <n v="0"/>
    <n v="9"/>
    <s v="INR"/>
    <s v="India"/>
    <s v="festive offer live"/>
    <n v="4"/>
    <n v="-4.84"/>
    <s v="No Sales"/>
    <n v="599"/>
    <n v="216"/>
    <n v="144"/>
    <n v="0.3989983305509182"/>
  </r>
  <r>
    <d v="2026-09-27T00:00:00"/>
    <x v="7"/>
    <s v="Brand"/>
    <s v="Enabled"/>
    <s v="AG | Kumkumadi Oil"/>
    <s v="Sponsored Products"/>
    <s v="auralis face oil"/>
    <x v="2"/>
    <x v="102"/>
    <s v="SKN-024"/>
    <x v="0"/>
    <n v="98"/>
    <n v="5"/>
    <n v="0.05102040816326531"/>
    <n v="13.58"/>
    <n v="67.90000000000001"/>
    <n v="0"/>
    <n v="0"/>
    <n v="0"/>
    <s v=""/>
    <n v="0"/>
    <n v="0"/>
    <n v="16"/>
    <s v="INR"/>
    <s v="India"/>
    <m/>
    <n v="4"/>
    <s v=""/>
    <s v="Cost missing"/>
    <s v=""/>
    <s v=""/>
    <s v=""/>
    <s v=""/>
  </r>
  <r>
    <d v="2026-09-27T00:00:00"/>
    <x v="7"/>
    <s v="Brand"/>
    <s v="Enabled"/>
    <s v="AG | Kumkumadi Oil"/>
    <s v="Sponsored Products"/>
    <s v="auralis kumkumadi tailam"/>
    <x v="2"/>
    <x v="154"/>
    <s v="SKN-024"/>
    <x v="0"/>
    <n v="373"/>
    <n v="17"/>
    <n v="0.04557640750670242"/>
    <n v="15.5"/>
    <n v="263.5"/>
    <n v="3897"/>
    <n v="2"/>
    <n v="3"/>
    <n v="0.06761611496022582"/>
    <n v="14.78937381404175"/>
    <n v="0.1176470588235294"/>
    <n v="15.5"/>
    <s v="INR"/>
    <s v="India"/>
    <m/>
    <n v="4"/>
    <s v=""/>
    <s v="Cost missing"/>
    <s v=""/>
    <s v=""/>
    <s v=""/>
    <s v=""/>
  </r>
  <r>
    <d v="2026-09-28T00:00:00"/>
    <x v="0"/>
    <s v="Face Care"/>
    <s v="Enabled"/>
    <s v="AG | Vitamin C Serum"/>
    <s v="Sponsored Products"/>
    <s v="loose-match"/>
    <x v="0"/>
    <x v="25"/>
    <s v="SKN-001"/>
    <x v="0"/>
    <n v="231"/>
    <n v="3"/>
    <n v="0.01298701298701299"/>
    <n v="18.5"/>
    <n v="55.5"/>
    <n v="0"/>
    <n v="0"/>
    <n v="0"/>
    <s v=""/>
    <n v="0"/>
    <n v="0"/>
    <n v="18.5"/>
    <s v="INR"/>
    <s v="India"/>
    <m/>
    <n v="4"/>
    <n v="-55.5"/>
    <s v="No Sales"/>
    <n v="599"/>
    <n v="216"/>
    <n v="144"/>
    <n v="0.3989983305509182"/>
  </r>
  <r>
    <d v="2026-09-28T00:00:00"/>
    <x v="0"/>
    <s v="Face Care"/>
    <s v="Enabled"/>
    <s v="AG | Vitamin C Serum"/>
    <s v="Sponsored Products"/>
    <s v="close-match"/>
    <x v="0"/>
    <x v="222"/>
    <s v="SKN-001"/>
    <x v="0"/>
    <n v="439"/>
    <n v="9"/>
    <n v="0.02050113895216401"/>
    <n v="18"/>
    <n v="162"/>
    <n v="1797"/>
    <n v="3"/>
    <n v="3"/>
    <n v="0.09015025041736227"/>
    <n v="11.09259259259259"/>
    <n v="0.3333333333333333"/>
    <n v="18"/>
    <s v="INR"/>
    <s v="India"/>
    <m/>
    <n v="4"/>
    <n v="555"/>
    <s v="Profitable"/>
    <n v="599"/>
    <n v="216"/>
    <n v="144"/>
    <n v="0.3989983305509182"/>
  </r>
  <r>
    <d v="2026-09-28T00:00:00"/>
    <x v="0"/>
    <s v="Face Care"/>
    <s v="Enabled"/>
    <s v="AG | Vitamin C Serum"/>
    <s v="Sponsored Products"/>
    <s v="complements"/>
    <x v="0"/>
    <x v="204"/>
    <s v="SKN-001"/>
    <x v="1"/>
    <n v="805"/>
    <n v="5"/>
    <n v="0.006211180124223602"/>
    <n v="6.95"/>
    <n v="34.75"/>
    <n v="0"/>
    <n v="0"/>
    <n v="0"/>
    <s v=""/>
    <n v="0"/>
    <n v="0"/>
    <n v="13.5"/>
    <s v="INR"/>
    <s v="India"/>
    <m/>
    <n v="4"/>
    <n v="-34.75"/>
    <s v="No Sales"/>
    <n v="599"/>
    <n v="216"/>
    <n v="144"/>
    <n v="0.3989983305509182"/>
  </r>
  <r>
    <d v="2026-09-28T00:00:00"/>
    <x v="0"/>
    <s v="Face Care"/>
    <s v="Enabled"/>
    <s v="AG | Vitamin C Serum"/>
    <s v="Sponsored Products"/>
    <s v="close-match"/>
    <x v="0"/>
    <x v="155"/>
    <s v="SKN-001"/>
    <x v="0"/>
    <n v="144"/>
    <n v="2"/>
    <n v="0.01388888888888889"/>
    <n v="11"/>
    <n v="22"/>
    <n v="599"/>
    <n v="1"/>
    <n v="1"/>
    <n v="0.03672787979966611"/>
    <n v="27.22727272727273"/>
    <n v="0.5"/>
    <n v="11"/>
    <s v="INR"/>
    <s v="India"/>
    <m/>
    <n v="4"/>
    <n v="217"/>
    <s v="Profitable"/>
    <n v="599"/>
    <n v="216"/>
    <n v="144"/>
    <n v="0.3989983305509182"/>
  </r>
  <r>
    <d v="2026-09-28T00:00:00"/>
    <x v="0"/>
    <s v="Face Care"/>
    <s v="Enabled"/>
    <s v="AG | Niacinamide Serum"/>
    <s v="Sponsored Products"/>
    <s v="close-match"/>
    <x v="0"/>
    <x v="27"/>
    <s v="SKN-002"/>
    <x v="0"/>
    <n v="941"/>
    <n v="14"/>
    <n v="0.01487778958554729"/>
    <n v="10"/>
    <n v="140"/>
    <n v="0"/>
    <n v="0"/>
    <n v="0"/>
    <s v=""/>
    <n v="0"/>
    <n v="0"/>
    <n v="10"/>
    <s v="INR"/>
    <s v="India"/>
    <m/>
    <n v="4"/>
    <n v="-140"/>
    <s v="No Sales"/>
    <n v="549"/>
    <n v="192"/>
    <n v="139"/>
    <n v="0.3970856102003643"/>
  </r>
  <r>
    <d v="2026-09-28T00:00:00"/>
    <x v="0"/>
    <s v="Face Care"/>
    <s v="Enabled"/>
    <s v="AG | Gel Moisturizer"/>
    <s v="Sponsored Products"/>
    <s v="loose-match"/>
    <x v="0"/>
    <x v="118"/>
    <s v="SKN-005"/>
    <x v="0"/>
    <n v="98"/>
    <n v="5"/>
    <n v="0.05102040816326531"/>
    <n v="10.73"/>
    <n v="53.65"/>
    <n v="0"/>
    <n v="0"/>
    <n v="0"/>
    <s v=""/>
    <n v="0"/>
    <n v="0"/>
    <n v="11"/>
    <s v="INR"/>
    <s v="India"/>
    <m/>
    <n v="4"/>
    <n v="-53.65"/>
    <s v="No Sales"/>
    <n v="399"/>
    <n v="148"/>
    <n v="126"/>
    <n v="0.3132832080200501"/>
  </r>
  <r>
    <d v="2026-09-28T00:00:00"/>
    <x v="0"/>
    <s v="Face Care"/>
    <s v="Enabled"/>
    <s v="AG | Gel Moisturizer"/>
    <s v="Sponsored Products"/>
    <s v="close-match"/>
    <x v="0"/>
    <x v="6"/>
    <s v="SKN-005"/>
    <x v="2"/>
    <n v="1433"/>
    <n v="16"/>
    <n v="0.01116538729937195"/>
    <n v="7.75"/>
    <n v="124"/>
    <n v="399"/>
    <n v="1"/>
    <n v="1"/>
    <n v="0.3107769423558897"/>
    <n v="3.217741935483871"/>
    <n v="0.0625"/>
    <n v="12"/>
    <s v="INR"/>
    <s v="India"/>
    <m/>
    <n v="4"/>
    <n v="1"/>
    <s v="Profitable"/>
    <n v="399"/>
    <n v="148"/>
    <n v="126"/>
    <n v="0.3132832080200501"/>
  </r>
  <r>
    <d v="2026-09-28T00:00:00"/>
    <x v="0"/>
    <s v="Face Care"/>
    <s v="Enabled"/>
    <s v="AG | Sunscreen Spf 50"/>
    <s v="Sponsored Products"/>
    <s v="close-match"/>
    <x v="0"/>
    <x v="173"/>
    <s v="SKN-006"/>
    <x v="2"/>
    <n v="346"/>
    <n v="3"/>
    <n v="0.008670520231213872"/>
    <n v="8.109999999999999"/>
    <n v="24.33"/>
    <n v="0"/>
    <n v="0"/>
    <n v="0"/>
    <s v=""/>
    <n v="0"/>
    <n v="0"/>
    <n v="13"/>
    <s v="INR"/>
    <s v="India"/>
    <m/>
    <n v="4"/>
    <n v="-24.33"/>
    <s v="No Sales"/>
    <n v="449"/>
    <n v="162"/>
    <n v="130"/>
    <n v="0.3496659242761693"/>
  </r>
  <r>
    <d v="2026-09-28T00:00:00"/>
    <x v="0"/>
    <s v="Face Care"/>
    <s v="Enabled"/>
    <s v="AG | Face Wash"/>
    <s v="Sponsored Products"/>
    <s v="substitutes"/>
    <x v="0"/>
    <x v="344"/>
    <s v="SKN-008"/>
    <x v="1"/>
    <n v="231"/>
    <n v="0"/>
    <n v="0"/>
    <s v=""/>
    <n v="0"/>
    <n v="0"/>
    <n v="0"/>
    <n v="0"/>
    <s v=""/>
    <s v=""/>
    <s v=""/>
    <n v="5.5"/>
    <s v="INR"/>
    <s v="India"/>
    <m/>
    <n v="4"/>
    <n v="0"/>
    <s v="No Spend"/>
    <n v="299"/>
    <n v="114"/>
    <n v="107"/>
    <n v="0.2608695652173913"/>
  </r>
  <r>
    <d v="2026-09-28T00:00:00"/>
    <x v="0"/>
    <s v="Face Care"/>
    <s v="Enabled"/>
    <s v="AG | Face Wash"/>
    <s v="Sponsored Products"/>
    <s v="close-match"/>
    <x v="0"/>
    <x v="273"/>
    <s v="SKN-008"/>
    <x v="1"/>
    <n v="264"/>
    <n v="0"/>
    <n v="0"/>
    <s v=""/>
    <n v="0"/>
    <n v="0"/>
    <n v="0"/>
    <n v="0"/>
    <s v=""/>
    <s v=""/>
    <s v=""/>
    <n v="6"/>
    <s v="INR"/>
    <s v="India"/>
    <m/>
    <n v="4"/>
    <n v="0"/>
    <s v="No Spend"/>
    <n v="299"/>
    <n v="114"/>
    <n v="107"/>
    <n v="0.2608695652173913"/>
  </r>
  <r>
    <d v="2026-09-28T00:00:00"/>
    <x v="0"/>
    <s v="Face Care"/>
    <s v="Enabled"/>
    <s v="AG | Face Wash"/>
    <s v="Sponsored Products"/>
    <s v="close-match"/>
    <x v="0"/>
    <x v="272"/>
    <s v="SKN-008"/>
    <x v="0"/>
    <n v="453"/>
    <n v="14"/>
    <n v="0.03090507726269316"/>
    <n v="6"/>
    <n v="84"/>
    <n v="0"/>
    <n v="0"/>
    <n v="0"/>
    <s v=""/>
    <n v="0"/>
    <n v="0"/>
    <n v="6"/>
    <s v="INR"/>
    <s v="India"/>
    <m/>
    <n v="4"/>
    <n v="-84"/>
    <s v="No Sales"/>
    <n v="299"/>
    <n v="114"/>
    <n v="107"/>
    <n v="0.2608695652173913"/>
  </r>
  <r>
    <d v="2026-09-28T00:00:00"/>
    <x v="0"/>
    <s v="Face Care"/>
    <s v="Enabled"/>
    <s v="AG | Face Wash"/>
    <s v="Sponsored Products"/>
    <s v="loose-match"/>
    <x v="0"/>
    <x v="106"/>
    <s v="SKN-008"/>
    <x v="1"/>
    <n v="465"/>
    <n v="1"/>
    <n v="0.002150537634408602"/>
    <n v="5.08"/>
    <n v="5.08"/>
    <n v="0"/>
    <n v="0"/>
    <n v="0"/>
    <s v=""/>
    <n v="0"/>
    <n v="0"/>
    <n v="8.5"/>
    <s v="INR"/>
    <s v="India"/>
    <m/>
    <n v="4"/>
    <n v="-5.08"/>
    <s v="No Sales"/>
    <n v="299"/>
    <n v="114"/>
    <n v="107"/>
    <n v="0.2608695652173913"/>
  </r>
  <r>
    <d v="2026-09-28T00:00:00"/>
    <x v="0"/>
    <s v="Face Care"/>
    <s v="Enabled"/>
    <s v="AG | Rose Water Toner"/>
    <s v="Sponsored Products"/>
    <s v="close-match"/>
    <x v="0"/>
    <x v="162"/>
    <s v="SKN-010"/>
    <x v="2"/>
    <n v="1723"/>
    <n v="8"/>
    <n v="0.004643064422518862"/>
    <n v="3.87"/>
    <n v="30.96"/>
    <n v="0"/>
    <n v="0"/>
    <n v="0"/>
    <s v=""/>
    <n v="0"/>
    <n v="0"/>
    <n v="6"/>
    <s v="INR"/>
    <s v="India"/>
    <m/>
    <n v="4"/>
    <n v="-30.96"/>
    <s v="No Sales"/>
    <n v="249"/>
    <n v="100"/>
    <n v="102"/>
    <n v="0.1887550200803213"/>
  </r>
  <r>
    <d v="2026-09-28T00:00:00"/>
    <x v="0"/>
    <s v="Face Care"/>
    <s v="Enabled"/>
    <s v="AG | Rose Water Toner"/>
    <s v="Sponsored Products"/>
    <s v="close-match"/>
    <x v="0"/>
    <x v="51"/>
    <s v="SKN-010"/>
    <x v="0"/>
    <n v="267"/>
    <n v="4"/>
    <n v="0.0149812734082397"/>
    <n v="6.5"/>
    <n v="26"/>
    <n v="498"/>
    <n v="2"/>
    <n v="2"/>
    <n v="0.05220883534136546"/>
    <n v="19.15384615384615"/>
    <n v="0.5"/>
    <n v="6.5"/>
    <s v="INR"/>
    <s v="India"/>
    <m/>
    <n v="4"/>
    <n v="68"/>
    <s v="Profitable"/>
    <n v="249"/>
    <n v="100"/>
    <n v="102"/>
    <n v="0.1887550200803213"/>
  </r>
  <r>
    <d v="2026-09-28T00:00:00"/>
    <x v="0"/>
    <s v="Face Care"/>
    <s v="Enabled"/>
    <s v="AG | Rose Water Toner"/>
    <s v="Sponsored Products"/>
    <s v="loose-match"/>
    <x v="0"/>
    <x v="41"/>
    <s v="SKN-010"/>
    <x v="2"/>
    <n v="319"/>
    <n v="1"/>
    <n v="0.003134796238244514"/>
    <n v="5.03"/>
    <n v="5.03"/>
    <n v="0"/>
    <n v="0"/>
    <n v="0"/>
    <s v=""/>
    <n v="0"/>
    <n v="0"/>
    <n v="6"/>
    <s v="INR"/>
    <s v="India"/>
    <m/>
    <n v="4"/>
    <n v="-5.03"/>
    <s v="No Sales"/>
    <n v="249"/>
    <n v="100"/>
    <n v="102"/>
    <n v="0.1887550200803213"/>
  </r>
  <r>
    <d v="2026-09-28T00:00:00"/>
    <x v="0"/>
    <s v="Face Care"/>
    <s v="Enabled"/>
    <s v="AG | Rose Water Toner"/>
    <s v="Sponsored Products"/>
    <s v="loose-match"/>
    <x v="0"/>
    <x v="460"/>
    <s v="SKN-010"/>
    <x v="0"/>
    <n v="322"/>
    <n v="10"/>
    <n v="0.03105590062111801"/>
    <n v="5.5"/>
    <n v="55"/>
    <n v="0"/>
    <n v="0"/>
    <n v="0"/>
    <s v=""/>
    <n v="0"/>
    <n v="0"/>
    <n v="5.5"/>
    <s v="INR"/>
    <s v="India"/>
    <m/>
    <n v="4"/>
    <n v="-55"/>
    <s v="No Sales"/>
    <n v="249"/>
    <n v="100"/>
    <n v="102"/>
    <n v="0.1887550200803213"/>
  </r>
  <r>
    <d v="2026-09-28T00:00:00"/>
    <x v="1"/>
    <s v="Body &amp; Hair"/>
    <s v="Enabled"/>
    <s v="AG | Body Lotion"/>
    <s v="Sponsored Products"/>
    <s v="loose-match"/>
    <x v="0"/>
    <x v="188"/>
    <s v="SKN-017"/>
    <x v="0"/>
    <n v="88"/>
    <n v="1"/>
    <n v="0.01136363636363636"/>
    <n v="12.53"/>
    <n v="12.53"/>
    <n v="0"/>
    <n v="0"/>
    <n v="0"/>
    <s v=""/>
    <n v="0"/>
    <n v="0"/>
    <n v="13"/>
    <s v="INR"/>
    <s v="India"/>
    <m/>
    <n v="4"/>
    <n v="-12.53"/>
    <s v="No Sales"/>
    <n v="449"/>
    <n v="166"/>
    <n v="140"/>
    <n v="0.3184855233853007"/>
  </r>
  <r>
    <d v="2026-09-28T00:00:00"/>
    <x v="1"/>
    <s v="Body &amp; Hair"/>
    <s v="Enabled"/>
    <s v="AG | Body Lotion"/>
    <s v="Sponsored Products"/>
    <s v="loose-match"/>
    <x v="0"/>
    <x v="138"/>
    <s v="SKN-017"/>
    <x v="1"/>
    <n v="1074"/>
    <n v="11"/>
    <n v="0.01024208566108007"/>
    <n v="4.76"/>
    <n v="52.36"/>
    <n v="449"/>
    <n v="1"/>
    <n v="1"/>
    <n v="0.1166146993318486"/>
    <n v="8.575248281130634"/>
    <n v="0.09090909090909091"/>
    <n v="9"/>
    <s v="INR"/>
    <s v="India"/>
    <m/>
    <n v="4"/>
    <n v="90.64"/>
    <s v="Profitable"/>
    <n v="449"/>
    <n v="166"/>
    <n v="140"/>
    <n v="0.3184855233853007"/>
  </r>
  <r>
    <d v="2026-09-28T00:00:00"/>
    <x v="1"/>
    <s v="Body &amp; Hair"/>
    <s v="Enabled"/>
    <s v="AG | Body Wash"/>
    <s v="Sponsored Products"/>
    <s v="close-match"/>
    <x v="0"/>
    <x v="15"/>
    <s v="SKN-018"/>
    <x v="1"/>
    <n v="1450"/>
    <n v="12"/>
    <n v="0.008275862068965517"/>
    <n v="4.67"/>
    <n v="56.04"/>
    <n v="0"/>
    <n v="0"/>
    <n v="0"/>
    <s v=""/>
    <n v="0"/>
    <n v="0"/>
    <n v="8.5"/>
    <s v="INR"/>
    <s v="India"/>
    <m/>
    <n v="4"/>
    <n v="-56.04"/>
    <s v="No Sales"/>
    <n v="349"/>
    <n v="133"/>
    <n v="121"/>
    <n v="0.2722063037249284"/>
  </r>
  <r>
    <d v="2026-09-28T00:00:00"/>
    <x v="1"/>
    <s v="Body &amp; Hair"/>
    <s v="Enabled"/>
    <s v="AG | Body Wash"/>
    <s v="Sponsored Products"/>
    <s v="close-match"/>
    <x v="0"/>
    <x v="511"/>
    <s v="SKN-018"/>
    <x v="1"/>
    <n v="247"/>
    <n v="2"/>
    <n v="0.008097165991902834"/>
    <n v="5.87"/>
    <n v="11.74"/>
    <n v="0"/>
    <n v="0"/>
    <n v="0"/>
    <s v=""/>
    <n v="0"/>
    <n v="0"/>
    <n v="11"/>
    <s v="INR"/>
    <s v="India"/>
    <m/>
    <n v="4"/>
    <n v="-11.74"/>
    <s v="No Sales"/>
    <n v="349"/>
    <n v="133"/>
    <n v="121"/>
    <n v="0.2722063037249284"/>
  </r>
  <r>
    <d v="2026-09-28T00:00:00"/>
    <x v="1"/>
    <s v="Body &amp; Hair"/>
    <s v="Enabled"/>
    <s v="AG | Body Wash"/>
    <s v="Sponsored Products"/>
    <s v="close-match"/>
    <x v="0"/>
    <x v="64"/>
    <s v="SKN-018"/>
    <x v="2"/>
    <n v="1686"/>
    <n v="22"/>
    <n v="0.01304863582443654"/>
    <n v="3.96"/>
    <n v="87.12"/>
    <n v="0"/>
    <n v="0"/>
    <n v="0"/>
    <s v=""/>
    <n v="0"/>
    <n v="0"/>
    <n v="7"/>
    <s v="INR"/>
    <s v="India"/>
    <m/>
    <n v="4"/>
    <n v="-87.12"/>
    <s v="No Sales"/>
    <n v="349"/>
    <n v="133"/>
    <n v="121"/>
    <n v="0.2722063037249284"/>
  </r>
  <r>
    <d v="2026-09-28T00:00:00"/>
    <x v="1"/>
    <s v="Body &amp; Hair"/>
    <s v="Enabled"/>
    <s v="AG | Body Wash"/>
    <s v="Sponsored Products"/>
    <s v="close-match"/>
    <x v="0"/>
    <x v="524"/>
    <s v="SKN-018"/>
    <x v="0"/>
    <n v="102"/>
    <n v="2"/>
    <n v="0.0196078431372549"/>
    <n v="9.5"/>
    <n v="19"/>
    <n v="0"/>
    <n v="0"/>
    <n v="0"/>
    <s v=""/>
    <n v="0"/>
    <n v="0"/>
    <n v="9.5"/>
    <s v="INR"/>
    <s v="India"/>
    <m/>
    <n v="4"/>
    <n v="-19"/>
    <s v="No Sales"/>
    <n v="349"/>
    <n v="133"/>
    <n v="121"/>
    <n v="0.2722063037249284"/>
  </r>
  <r>
    <d v="2026-09-28T00:00:00"/>
    <x v="1"/>
    <s v="Body &amp; Hair"/>
    <s v="Enabled"/>
    <s v="AG | Body Wash"/>
    <s v="Sponsored Products"/>
    <s v="close-match"/>
    <x v="0"/>
    <x v="139"/>
    <s v="SKN-018"/>
    <x v="0"/>
    <n v="345"/>
    <n v="6"/>
    <n v="0.01739130434782609"/>
    <n v="7"/>
    <n v="42"/>
    <n v="0"/>
    <n v="0"/>
    <n v="0"/>
    <s v=""/>
    <n v="0"/>
    <n v="0"/>
    <n v="7"/>
    <s v="INR"/>
    <s v="India"/>
    <m/>
    <n v="4"/>
    <n v="-42"/>
    <s v="No Sales"/>
    <n v="349"/>
    <n v="133"/>
    <n v="121"/>
    <n v="0.2722063037249284"/>
  </r>
  <r>
    <d v="2026-09-28T00:00:00"/>
    <x v="1"/>
    <s v="Body &amp; Hair"/>
    <s v="Enabled"/>
    <s v="AG | Anti Dandruff Shampoo"/>
    <s v="Sponsored Products"/>
    <s v="close-match"/>
    <x v="0"/>
    <x v="416"/>
    <s v="SKN-022"/>
    <x v="0"/>
    <n v="120"/>
    <n v="2"/>
    <n v="0.01666666666666667"/>
    <n v="8"/>
    <n v="16"/>
    <n v="0"/>
    <n v="0"/>
    <n v="0"/>
    <s v=""/>
    <n v="0"/>
    <n v="0"/>
    <n v="8"/>
    <s v="INR"/>
    <s v="India"/>
    <m/>
    <n v="4"/>
    <n v="-16"/>
    <s v="No Sales"/>
    <n v="429"/>
    <n v="159"/>
    <n v="139"/>
    <n v="0.3053613053613053"/>
  </r>
  <r>
    <d v="2026-09-28T00:00:00"/>
    <x v="3"/>
    <s v="Face Care"/>
    <s v="Enabled"/>
    <s v="AG | Vitamin C Serum"/>
    <s v="Sponsored Products"/>
    <s v="vitamin c serum"/>
    <x v="2"/>
    <x v="267"/>
    <s v="SKN-001"/>
    <x v="0"/>
    <n v="2350"/>
    <n v="33"/>
    <n v="0.01404255319148936"/>
    <n v="17.66"/>
    <n v="582.78"/>
    <n v="0"/>
    <n v="0"/>
    <n v="0"/>
    <s v=""/>
    <n v="0"/>
    <n v="0"/>
    <n v="19.5"/>
    <s v="INR"/>
    <s v="India"/>
    <m/>
    <n v="4"/>
    <n v="-582.78"/>
    <s v="No Sales"/>
    <n v="599"/>
    <n v="216"/>
    <n v="144"/>
    <n v="0.3989983305509182"/>
  </r>
  <r>
    <d v="2026-09-28T00:00:00"/>
    <x v="3"/>
    <s v="Face Care"/>
    <s v="Enabled"/>
    <s v="AG | Niacinamide Serum"/>
    <s v="Sponsored Products"/>
    <s v="niacinamide serum for teenagers"/>
    <x v="2"/>
    <x v="219"/>
    <s v="SKN-002"/>
    <x v="0"/>
    <n v="343"/>
    <n v="2"/>
    <n v="0.005830903790087463"/>
    <n v="13.8"/>
    <n v="27.6"/>
    <n v="0"/>
    <n v="0"/>
    <n v="0"/>
    <s v=""/>
    <n v="0"/>
    <n v="0"/>
    <n v="16.5"/>
    <s v="INR"/>
    <s v="India"/>
    <m/>
    <n v="4"/>
    <n v="-27.6"/>
    <s v="No Sales"/>
    <n v="549"/>
    <n v="192"/>
    <n v="139"/>
    <n v="0.3970856102003643"/>
  </r>
  <r>
    <d v="2026-09-28T00:00:00"/>
    <x v="3"/>
    <s v="Face Care"/>
    <s v="Enabled"/>
    <s v="AG | Hyaluronic Acid Serum"/>
    <s v="Sponsored Products"/>
    <s v="face serum hyaluronic"/>
    <x v="2"/>
    <x v="290"/>
    <s v="SKN-003"/>
    <x v="2"/>
    <n v="570"/>
    <n v="5"/>
    <n v="0.008771929824561403"/>
    <n v="14.53"/>
    <n v="72.65000000000001"/>
    <n v="0"/>
    <n v="0"/>
    <n v="0"/>
    <s v=""/>
    <n v="0"/>
    <n v="0"/>
    <n v="18.5"/>
    <s v="INR"/>
    <s v="India"/>
    <m/>
    <n v="4"/>
    <n v="-72.65000000000001"/>
    <s v="No Sales"/>
    <n v="649"/>
    <n v="234"/>
    <n v="148"/>
    <n v="0.4114021571648691"/>
  </r>
  <r>
    <d v="2026-09-28T00:00:00"/>
    <x v="3"/>
    <s v="Face Care"/>
    <s v="Enabled"/>
    <s v="AG | Retinol Night Cream"/>
    <s v="Sponsored Products"/>
    <s v="retinol night cream under 300"/>
    <x v="2"/>
    <x v="166"/>
    <s v="SKN-004"/>
    <x v="1"/>
    <n v="799"/>
    <n v="5"/>
    <n v="0.006257822277847309"/>
    <n v="13.41"/>
    <n v="67.05"/>
    <n v="0"/>
    <n v="0"/>
    <n v="0"/>
    <s v=""/>
    <n v="0"/>
    <n v="0"/>
    <n v="22.5"/>
    <s v="INR"/>
    <s v="India"/>
    <m/>
    <n v="4"/>
    <n v="-67.05"/>
    <s v="No Sales"/>
    <n v="799"/>
    <n v="272"/>
    <n v="162"/>
    <n v="0.4568210262828536"/>
  </r>
  <r>
    <d v="2026-09-28T00:00:00"/>
    <x v="3"/>
    <s v="Face Care"/>
    <s v="Enabled"/>
    <s v="AG | Retinol Night Cream"/>
    <s v="Sponsored Products"/>
    <s v="retinol night cream for women"/>
    <x v="2"/>
    <x v="167"/>
    <s v="SKN-004"/>
    <x v="1"/>
    <n v="1191"/>
    <n v="7"/>
    <n v="0.005877413937867338"/>
    <n v="13.95"/>
    <n v="97.65000000000001"/>
    <n v="0"/>
    <n v="0"/>
    <n v="0"/>
    <s v=""/>
    <n v="0"/>
    <n v="0"/>
    <n v="21.5"/>
    <s v="INR"/>
    <s v="India"/>
    <m/>
    <n v="4"/>
    <n v="-97.65000000000001"/>
    <s v="No Sales"/>
    <n v="799"/>
    <n v="272"/>
    <n v="162"/>
    <n v="0.4568210262828536"/>
  </r>
  <r>
    <d v="2026-09-28T00:00:00"/>
    <x v="4"/>
    <s v="Face Care"/>
    <s v="Enabled"/>
    <s v="AG | Vitamin C Serum"/>
    <s v="Sponsored Products"/>
    <s v="vit c face serum"/>
    <x v="1"/>
    <x v="449"/>
    <s v="SKN-001"/>
    <x v="2"/>
    <n v="400"/>
    <n v="2"/>
    <n v="0.005"/>
    <n v="10.89"/>
    <n v="21.78"/>
    <n v="0"/>
    <n v="0"/>
    <n v="0"/>
    <s v=""/>
    <n v="0"/>
    <n v="0"/>
    <n v="14"/>
    <s v="INR"/>
    <s v="India"/>
    <m/>
    <n v="4"/>
    <n v="-21.78"/>
    <s v="No Sales"/>
    <n v="599"/>
    <n v="216"/>
    <n v="144"/>
    <n v="0.3989983305509182"/>
  </r>
  <r>
    <d v="2026-09-28T00:00:00"/>
    <x v="4"/>
    <s v="Face Care"/>
    <s v="Enabled"/>
    <s v="AG | Vitamin C Serum"/>
    <s v="Sponsored Products"/>
    <s v="vitamin c serum"/>
    <x v="1"/>
    <x v="24"/>
    <s v="SKN-001"/>
    <x v="0"/>
    <n v="251"/>
    <n v="5"/>
    <n v="0.0199203187250996"/>
    <n v="13.68"/>
    <n v="68.40000000000001"/>
    <n v="599"/>
    <n v="1"/>
    <n v="1"/>
    <n v="0.1141903171953255"/>
    <n v="8.757309941520466"/>
    <n v="0.2"/>
    <n v="16.5"/>
    <s v="INR"/>
    <s v="India"/>
    <m/>
    <n v="4"/>
    <n v="170.6"/>
    <s v="Profitable"/>
    <n v="599"/>
    <n v="216"/>
    <n v="144"/>
    <n v="0.3989983305509182"/>
  </r>
  <r>
    <d v="2026-09-28T00:00:00"/>
    <x v="4"/>
    <s v="Face Care"/>
    <s v="Enabled"/>
    <s v="AG | Vitamin C Serum"/>
    <s v="Sponsored Products"/>
    <s v="vit c face serum"/>
    <x v="1"/>
    <x v="384"/>
    <s v="SKN-001"/>
    <x v="1"/>
    <n v="126"/>
    <n v="1"/>
    <n v="0.007936507936507936"/>
    <n v="7.17"/>
    <n v="7.17"/>
    <n v="0"/>
    <n v="0"/>
    <n v="0"/>
    <s v=""/>
    <n v="0"/>
    <n v="0"/>
    <n v="12"/>
    <s v="INR"/>
    <s v="India"/>
    <m/>
    <n v="4"/>
    <n v="-7.17"/>
    <s v="No Sales"/>
    <n v="599"/>
    <n v="216"/>
    <n v="144"/>
    <n v="0.3989983305509182"/>
  </r>
  <r>
    <d v="2026-09-28T00:00:00"/>
    <x v="4"/>
    <s v="Face Care"/>
    <s v="Enabled"/>
    <s v="AG | Vitamin C Serum"/>
    <s v="Sponsored Products"/>
    <s v="vit c face serum"/>
    <x v="1"/>
    <x v="9"/>
    <s v="SKN-001"/>
    <x v="2"/>
    <n v="1746"/>
    <n v="7"/>
    <n v="0.004009163802978236"/>
    <n v="8.19"/>
    <n v="57.33"/>
    <n v="0"/>
    <n v="0"/>
    <n v="0"/>
    <s v=""/>
    <n v="0"/>
    <n v="0"/>
    <n v="13.5"/>
    <s v="INR"/>
    <s v="India"/>
    <m/>
    <n v="4"/>
    <n v="-57.33"/>
    <s v="No Sales"/>
    <n v="599"/>
    <n v="216"/>
    <n v="144"/>
    <n v="0.3989983305509182"/>
  </r>
  <r>
    <d v="2026-09-28T00:00:00"/>
    <x v="4"/>
    <s v="Face Care"/>
    <s v="Enabled"/>
    <s v="AG | Niacinamide Serum"/>
    <s v="Sponsored Products"/>
    <s v="niacinamide 10% serum"/>
    <x v="1"/>
    <x v="264"/>
    <s v="SKN-002"/>
    <x v="0"/>
    <n v="390"/>
    <n v="4"/>
    <n v="0.01025641025641026"/>
    <n v="10.5"/>
    <n v="42"/>
    <n v="0"/>
    <n v="0"/>
    <n v="0"/>
    <s v=""/>
    <n v="0"/>
    <n v="0"/>
    <n v="10.5"/>
    <s v="INR"/>
    <s v="India"/>
    <m/>
    <n v="4"/>
    <n v="-42"/>
    <s v="No Sales"/>
    <n v="549"/>
    <n v="192"/>
    <n v="139"/>
    <n v="0.3970856102003643"/>
  </r>
  <r>
    <d v="2026-09-28T00:00:00"/>
    <x v="4"/>
    <s v="Face Care"/>
    <s v="Enabled"/>
    <s v="AG | Niacinamide Serum"/>
    <s v="Sponsored Products"/>
    <s v="niacinamide serum"/>
    <x v="1"/>
    <x v="350"/>
    <s v="SKN-002"/>
    <x v="1"/>
    <n v="648"/>
    <n v="1"/>
    <n v="0.00154320987654321"/>
    <n v="8.609999999999999"/>
    <n v="8.609999999999999"/>
    <n v="0"/>
    <n v="0"/>
    <n v="0"/>
    <s v=""/>
    <n v="0"/>
    <n v="0"/>
    <n v="12.5"/>
    <s v="INR"/>
    <s v="India"/>
    <m/>
    <n v="4"/>
    <n v="-8.609999999999999"/>
    <s v="No Sales"/>
    <n v="549"/>
    <n v="192"/>
    <n v="139"/>
    <n v="0.3970856102003643"/>
  </r>
  <r>
    <d v="2026-09-28T00:00:00"/>
    <x v="4"/>
    <s v="Face Care"/>
    <s v="Enabled"/>
    <s v="AG | Niacinamide Serum"/>
    <s v="Sponsored Products"/>
    <s v="niacinamide serum"/>
    <x v="1"/>
    <x v="1"/>
    <s v="SKN-002"/>
    <x v="0"/>
    <n v="396"/>
    <n v="3"/>
    <n v="0.007575757575757576"/>
    <n v="12"/>
    <n v="36"/>
    <n v="0"/>
    <n v="0"/>
    <n v="0"/>
    <s v=""/>
    <n v="0"/>
    <n v="0"/>
    <n v="12"/>
    <s v="INR"/>
    <s v="India"/>
    <m/>
    <n v="4"/>
    <n v="-36"/>
    <s v="No Sales"/>
    <n v="549"/>
    <n v="192"/>
    <n v="139"/>
    <n v="0.3970856102003643"/>
  </r>
  <r>
    <d v="2026-09-28T00:00:00"/>
    <x v="4"/>
    <s v="Face Care"/>
    <s v="Enabled"/>
    <s v="AG | Hyaluronic Acid Serum"/>
    <s v="Sponsored Products"/>
    <s v="hyaluronic serum"/>
    <x v="1"/>
    <x v="33"/>
    <s v="SKN-003"/>
    <x v="1"/>
    <n v="1089"/>
    <n v="10"/>
    <n v="0.009182736455463728"/>
    <n v="7.62"/>
    <n v="76.2"/>
    <n v="0"/>
    <n v="0"/>
    <n v="0"/>
    <s v=""/>
    <n v="0"/>
    <n v="0"/>
    <n v="14.5"/>
    <s v="INR"/>
    <s v="India"/>
    <m/>
    <n v="4"/>
    <n v="-76.2"/>
    <s v="No Sales"/>
    <n v="649"/>
    <n v="234"/>
    <n v="148"/>
    <n v="0.4114021571648691"/>
  </r>
  <r>
    <d v="2026-09-28T00:00:00"/>
    <x v="4"/>
    <s v="Face Care"/>
    <s v="Enabled"/>
    <s v="AG | Hyaluronic Acid Serum"/>
    <s v="Sponsored Products"/>
    <s v="hyaluronic serum"/>
    <x v="1"/>
    <x v="499"/>
    <s v="SKN-003"/>
    <x v="2"/>
    <n v="242"/>
    <n v="1"/>
    <n v="0.004132231404958678"/>
    <n v="7.67"/>
    <n v="7.67"/>
    <n v="0"/>
    <n v="0"/>
    <n v="0"/>
    <s v=""/>
    <n v="0"/>
    <n v="0"/>
    <n v="14"/>
    <s v="INR"/>
    <s v="India"/>
    <m/>
    <n v="4"/>
    <n v="-7.67"/>
    <s v="No Sales"/>
    <n v="649"/>
    <n v="234"/>
    <n v="148"/>
    <n v="0.4114021571648691"/>
  </r>
  <r>
    <d v="2026-09-28T00:00:00"/>
    <x v="5"/>
    <s v="Face Care"/>
    <s v="Enabled"/>
    <s v="AG | Sunscreen Spf 50"/>
    <s v="Sponsored Products"/>
    <s v="sunscreen"/>
    <x v="3"/>
    <x v="37"/>
    <s v="SKN-006"/>
    <x v="1"/>
    <n v="556"/>
    <n v="6"/>
    <n v="0.01079136690647482"/>
    <n v="7.829999999999999"/>
    <n v="46.98"/>
    <n v="0"/>
    <n v="0"/>
    <n v="0"/>
    <s v=""/>
    <n v="0"/>
    <n v="0"/>
    <n v="13"/>
    <s v="INR"/>
    <s v="India"/>
    <m/>
    <n v="4"/>
    <n v="-46.98"/>
    <s v="No Sales"/>
    <n v="449"/>
    <n v="162"/>
    <n v="130"/>
    <n v="0.3496659242761693"/>
  </r>
  <r>
    <d v="2026-09-28T00:00:00"/>
    <x v="5"/>
    <s v="Face Care"/>
    <s v="Enabled"/>
    <s v="AG | Sunscreen Spf 50"/>
    <s v="Sponsored Products"/>
    <s v="sunscreen spf 50"/>
    <x v="3"/>
    <x v="525"/>
    <s v="SKN-006"/>
    <x v="2"/>
    <n v="145"/>
    <n v="3"/>
    <n v="0.02068965517241379"/>
    <n v="7.77"/>
    <n v="23.31"/>
    <n v="0"/>
    <n v="0"/>
    <n v="0"/>
    <s v=""/>
    <n v="0"/>
    <n v="0"/>
    <n v="12"/>
    <s v="INR"/>
    <s v="India"/>
    <m/>
    <n v="4"/>
    <n v="-23.31"/>
    <s v="No Sales"/>
    <n v="449"/>
    <n v="162"/>
    <n v="130"/>
    <n v="0.3496659242761693"/>
  </r>
  <r>
    <d v="2026-09-28T00:00:00"/>
    <x v="5"/>
    <s v="Face Care"/>
    <s v="Enabled"/>
    <s v="AG | Sunscreen Spf 50"/>
    <s v="Sponsored Products"/>
    <s v="sunscreen spf 50"/>
    <x v="3"/>
    <x v="482"/>
    <s v="SKN-006"/>
    <x v="0"/>
    <n v="50"/>
    <n v="3"/>
    <n v="0.06"/>
    <n v="13.08"/>
    <n v="39.24"/>
    <n v="0"/>
    <n v="0"/>
    <n v="0"/>
    <s v=""/>
    <n v="0"/>
    <n v="0"/>
    <n v="14.5"/>
    <s v="INR"/>
    <s v="India"/>
    <m/>
    <n v="4"/>
    <n v="-39.24"/>
    <s v="No Sales"/>
    <n v="449"/>
    <n v="162"/>
    <n v="130"/>
    <n v="0.3496659242761693"/>
  </r>
  <r>
    <d v="2026-09-28T00:00:00"/>
    <x v="5"/>
    <s v="Face Care"/>
    <s v="Enabled"/>
    <s v="AG | Sunscreen Spf 50"/>
    <s v="Sponsored Products"/>
    <s v="sunscreen"/>
    <x v="3"/>
    <x v="7"/>
    <s v="SKN-006"/>
    <x v="2"/>
    <n v="2262"/>
    <n v="11"/>
    <n v="0.004862953138815208"/>
    <n v="9.380000000000001"/>
    <n v="103.18"/>
    <n v="0"/>
    <n v="0"/>
    <n v="0"/>
    <s v=""/>
    <n v="0"/>
    <n v="0"/>
    <n v="11"/>
    <s v="INR"/>
    <s v="India"/>
    <m/>
    <n v="4"/>
    <n v="-103.18"/>
    <s v="No Sales"/>
    <n v="449"/>
    <n v="162"/>
    <n v="130"/>
    <n v="0.3496659242761693"/>
  </r>
  <r>
    <d v="2026-09-28T00:00:00"/>
    <x v="5"/>
    <s v="Face Care"/>
    <s v="Enabled"/>
    <s v="AG | Tinted Sunscreen"/>
    <s v="Sponsored Products"/>
    <s v="tinted sunscreen spf 40"/>
    <x v="3"/>
    <x v="231"/>
    <s v="SKN-007"/>
    <x v="1"/>
    <n v="411"/>
    <n v="1"/>
    <n v="0.0024330900243309"/>
    <n v="8.890000000000001"/>
    <n v="8.890000000000001"/>
    <n v="0"/>
    <n v="0"/>
    <n v="0"/>
    <s v=""/>
    <n v="0"/>
    <n v="0"/>
    <n v="13"/>
    <s v="INR"/>
    <s v="India"/>
    <m/>
    <n v="4"/>
    <n v="-8.890000000000001"/>
    <s v="No Sales"/>
    <n v="549"/>
    <n v="203"/>
    <n v="139"/>
    <n v="0.3770491803278688"/>
  </r>
  <r>
    <d v="2026-09-28T00:00:00"/>
    <x v="6"/>
    <s v="Face Care"/>
    <s v="Enabled"/>
    <s v="AG | Gel Moisturizer"/>
    <s v="Sponsored Products"/>
    <s v="gel moisturizer"/>
    <x v="1"/>
    <x v="503"/>
    <s v="SKN-005"/>
    <x v="0"/>
    <n v="100"/>
    <n v="2"/>
    <n v="0.02"/>
    <n v="12"/>
    <n v="24"/>
    <n v="0"/>
    <n v="0"/>
    <n v="0"/>
    <s v=""/>
    <n v="0"/>
    <n v="0"/>
    <n v="12"/>
    <s v="INR"/>
    <s v="India"/>
    <s v="new creative"/>
    <n v="4"/>
    <n v="-24"/>
    <s v="No Sales"/>
    <n v="399"/>
    <n v="148"/>
    <n v="126"/>
    <n v="0.3132832080200501"/>
  </r>
  <r>
    <d v="2026-09-28T00:00:00"/>
    <x v="6"/>
    <s v="Face Care"/>
    <s v="Enabled"/>
    <s v="AG | Gel Moisturizer"/>
    <s v="Sponsored Products"/>
    <s v="oil free moisturizer"/>
    <x v="1"/>
    <x v="158"/>
    <s v="SKN-005"/>
    <x v="2"/>
    <n v="315"/>
    <n v="1"/>
    <n v="0.003174603174603175"/>
    <n v="8.380000000000001"/>
    <n v="8.380000000000001"/>
    <n v="0"/>
    <n v="0"/>
    <n v="0"/>
    <s v=""/>
    <n v="0"/>
    <n v="0"/>
    <n v="10"/>
    <s v="INR"/>
    <s v="India"/>
    <m/>
    <n v="4"/>
    <n v="-8.380000000000001"/>
    <s v="No Sales"/>
    <n v="399"/>
    <n v="148"/>
    <n v="126"/>
    <n v="0.3132832080200501"/>
  </r>
  <r>
    <d v="2026-09-08T00:00:00"/>
    <x v="11"/>
    <s v="Face Care"/>
    <s v="Enabled"/>
    <s v="AG | Lip Sleeping Mask"/>
    <s v="Sponsored Products"/>
    <s v="lip mask overnight long lasting"/>
    <x v="2"/>
    <x v="254"/>
    <s v="SKN-016"/>
    <x v="2"/>
    <n v="1154"/>
    <n v="6"/>
    <n v="0.005199306759098787"/>
    <n v="6.69"/>
    <n v="40.14"/>
    <n v="299"/>
    <n v="1"/>
    <n v="1"/>
    <n v="0.134247491638796"/>
    <n v="7.448928749377179"/>
    <n v="0.1666666666666667"/>
    <n v="8"/>
    <s v="INR"/>
    <s v="India"/>
    <m/>
    <n v="2"/>
    <n v="47.86"/>
    <s v="Profitable"/>
    <n v="299"/>
    <n v="114"/>
    <n v="97"/>
    <n v="0.294314381270903"/>
  </r>
  <r>
    <d v="2026-09-28T00:00:00"/>
    <x v="6"/>
    <s v="Face Care"/>
    <s v="Enabled"/>
    <s v="AG | Gel Moisturizer"/>
    <s v="Sponsored Products"/>
    <s v="gel moisturizer"/>
    <x v="1"/>
    <x v="6"/>
    <s v="SKN-005"/>
    <x v="0"/>
    <n v="1389"/>
    <n v="21"/>
    <n v="0.01511879049676026"/>
    <n v="10"/>
    <n v="210"/>
    <n v="1197"/>
    <n v="3"/>
    <n v="3"/>
    <n v="0.1754385964912281"/>
    <n v="5.7"/>
    <n v="0.1428571428571428"/>
    <n v="10"/>
    <s v="INR"/>
    <s v="India"/>
    <m/>
    <n v="4"/>
    <n v="165"/>
    <s v="Profitable"/>
    <n v="399"/>
    <n v="148"/>
    <n v="126"/>
    <n v="0.3132832080200501"/>
  </r>
  <r>
    <d v="2026-09-28T00:00:00"/>
    <x v="6"/>
    <s v="Face Care"/>
    <s v="Enabled"/>
    <s v="AG | Gel Moisturizer"/>
    <s v="Sponsored Products"/>
    <s v="oil free moisturizer"/>
    <x v="1"/>
    <x v="118"/>
    <s v="SKN-005"/>
    <x v="1"/>
    <n v="960"/>
    <n v="4"/>
    <n v="0.004166666666666667"/>
    <n v="8.66"/>
    <n v="34.64"/>
    <n v="399"/>
    <n v="1"/>
    <n v="1"/>
    <n v="0.08681704260651629"/>
    <n v="11.51847575057737"/>
    <n v="0.25"/>
    <n v="11"/>
    <s v="INR"/>
    <s v="India"/>
    <m/>
    <n v="4"/>
    <n v="90.36"/>
    <s v="Profitable"/>
    <n v="399"/>
    <n v="148"/>
    <n v="126"/>
    <n v="0.3132832080200501"/>
  </r>
  <r>
    <d v="2026-09-28T00:00:00"/>
    <x v="6"/>
    <s v="Face Care"/>
    <s v="Enabled"/>
    <s v="AG | Gel Moisturizer"/>
    <s v="Sponsored Products"/>
    <s v="gel moisturizer"/>
    <x v="1"/>
    <x v="157"/>
    <s v="SKN-005"/>
    <x v="2"/>
    <n v="1540"/>
    <n v="16"/>
    <n v="0.01038961038961039"/>
    <n v="8.609999999999999"/>
    <n v="137.76"/>
    <n v="1596"/>
    <n v="4"/>
    <n v="4"/>
    <n v="0.08631578947368421"/>
    <n v="11.58536585365854"/>
    <n v="0.25"/>
    <n v="10.5"/>
    <s v="INR"/>
    <s v="India"/>
    <m/>
    <n v="4"/>
    <n v="362.24"/>
    <s v="Profitable"/>
    <n v="399"/>
    <n v="148"/>
    <n v="126"/>
    <n v="0.3132832080200501"/>
  </r>
  <r>
    <d v="2026-09-28T00:00:00"/>
    <x v="6"/>
    <s v="Face Care"/>
    <s v="Enabled"/>
    <s v="AG | Gel Moisturizer"/>
    <s v="Sponsored Products"/>
    <s v="oil free moisturizer"/>
    <x v="1"/>
    <x v="400"/>
    <s v="SKN-005"/>
    <x v="1"/>
    <n v="337"/>
    <n v="2"/>
    <n v="0.005934718100890208"/>
    <n v="6.59"/>
    <n v="13.18"/>
    <n v="0"/>
    <n v="0"/>
    <n v="0"/>
    <s v=""/>
    <n v="0"/>
    <n v="0"/>
    <n v="10"/>
    <s v="INR"/>
    <s v="India"/>
    <m/>
    <n v="4"/>
    <n v="-13.18"/>
    <s v="No Sales"/>
    <n v="399"/>
    <n v="148"/>
    <n v="126"/>
    <n v="0.3132832080200501"/>
  </r>
  <r>
    <d v="2026-09-28T00:00:00"/>
    <x v="6"/>
    <s v="Face Care"/>
    <s v="Enabled"/>
    <s v="AG | Gel Moisturizer"/>
    <s v="Sponsored Products"/>
    <s v="gel moisturizer"/>
    <x v="1"/>
    <x v="41"/>
    <s v="SKN-005"/>
    <x v="1"/>
    <n v="617"/>
    <n v="2"/>
    <n v="0.003241491085899514"/>
    <n v="4.76"/>
    <n v="9.52"/>
    <n v="0"/>
    <n v="0"/>
    <n v="0"/>
    <s v=""/>
    <n v="0"/>
    <n v="0"/>
    <n v="7"/>
    <s v="INR"/>
    <s v="India"/>
    <m/>
    <n v="4"/>
    <n v="-9.52"/>
    <s v="No Sales"/>
    <n v="399"/>
    <n v="148"/>
    <n v="126"/>
    <n v="0.3132832080200501"/>
  </r>
  <r>
    <d v="2026-09-28T00:00:00"/>
    <x v="6"/>
    <s v="Face Care"/>
    <s v="Enabled"/>
    <s v="AG | Gel Moisturizer"/>
    <s v="Sponsored Products"/>
    <s v="oil free moisturizer"/>
    <x v="1"/>
    <x v="342"/>
    <s v="SKN-005"/>
    <x v="0"/>
    <n v="70"/>
    <n v="0"/>
    <n v="0"/>
    <s v=""/>
    <n v="0"/>
    <n v="0"/>
    <n v="0"/>
    <n v="0"/>
    <s v=""/>
    <s v=""/>
    <s v=""/>
    <n v="9"/>
    <s v="INR"/>
    <s v="India"/>
    <m/>
    <n v="4"/>
    <n v="0"/>
    <s v="No Spend"/>
    <n v="399"/>
    <n v="148"/>
    <n v="126"/>
    <n v="0.3132832080200501"/>
  </r>
  <r>
    <d v="2026-09-28T00:00:00"/>
    <x v="6"/>
    <s v="Face Care"/>
    <s v="Enabled"/>
    <s v="AG | Gel Moisturizer"/>
    <s v="Sponsored Products"/>
    <s v="oil free moisturizer"/>
    <x v="1"/>
    <x v="208"/>
    <s v="SKN-005"/>
    <x v="0"/>
    <n v="208"/>
    <n v="3"/>
    <n v="0.01442307692307692"/>
    <n v="12"/>
    <n v="36"/>
    <n v="0"/>
    <n v="0"/>
    <n v="0"/>
    <s v=""/>
    <n v="0"/>
    <n v="0"/>
    <n v="12"/>
    <s v="INR"/>
    <s v="India"/>
    <m/>
    <n v="4"/>
    <n v="-36"/>
    <s v="No Sales"/>
    <n v="399"/>
    <n v="148"/>
    <n v="126"/>
    <n v="0.3132832080200501"/>
  </r>
  <r>
    <d v="2026-09-28T00:00:00"/>
    <x v="6"/>
    <s v="Face Care"/>
    <s v="Enabled"/>
    <s v="AG | Face Wash"/>
    <s v="Sponsored Products"/>
    <s v="foaming face wash"/>
    <x v="1"/>
    <x v="272"/>
    <s v="SKN-008"/>
    <x v="0"/>
    <n v="432"/>
    <n v="8"/>
    <n v="0.01851851851851852"/>
    <n v="7.8"/>
    <n v="62.4"/>
    <n v="0"/>
    <n v="0"/>
    <n v="0"/>
    <s v=""/>
    <n v="0"/>
    <n v="0"/>
    <n v="9"/>
    <s v="INR"/>
    <s v="India"/>
    <m/>
    <n v="4"/>
    <n v="-62.4"/>
    <s v="No Sales"/>
    <n v="299"/>
    <n v="114"/>
    <n v="107"/>
    <n v="0.2608695652173913"/>
  </r>
  <r>
    <d v="2026-09-28T00:00:00"/>
    <x v="6"/>
    <s v="Face Care"/>
    <s v="Enabled"/>
    <s v="AG | Salicylic Acid Face Wash"/>
    <s v="Sponsored Products"/>
    <s v="acne face wash"/>
    <x v="1"/>
    <x v="158"/>
    <s v="SKN-009"/>
    <x v="2"/>
    <n v="1095"/>
    <n v="6"/>
    <n v="0.005479452054794521"/>
    <n v="4.69"/>
    <n v="28.14"/>
    <n v="0"/>
    <n v="0"/>
    <n v="0"/>
    <s v=""/>
    <n v="0"/>
    <n v="0"/>
    <n v="8.5"/>
    <s v="INR"/>
    <s v="India"/>
    <m/>
    <n v="4"/>
    <n v="-28.14"/>
    <s v="No Sales"/>
    <n v="279"/>
    <n v="106"/>
    <n v="105"/>
    <n v="0.2437275985663082"/>
  </r>
  <r>
    <d v="2026-09-28T00:00:00"/>
    <x v="6"/>
    <s v="Face Care"/>
    <s v="Enabled"/>
    <s v="AG | Salicylic Acid Face Wash"/>
    <s v="Sponsored Products"/>
    <s v="acne face wash"/>
    <x v="1"/>
    <x v="49"/>
    <s v="SKN-009"/>
    <x v="0"/>
    <n v="207"/>
    <n v="4"/>
    <n v="0.01932367149758454"/>
    <n v="4.31"/>
    <n v="17.24"/>
    <n v="0"/>
    <n v="0"/>
    <n v="0"/>
    <s v=""/>
    <n v="0"/>
    <n v="0"/>
    <n v="5.5"/>
    <s v="INR"/>
    <s v="India"/>
    <m/>
    <n v="4"/>
    <n v="-17.24"/>
    <s v="No Sales"/>
    <n v="279"/>
    <n v="106"/>
    <n v="105"/>
    <n v="0.2437275985663082"/>
  </r>
  <r>
    <d v="2026-09-28T00:00:00"/>
    <x v="6"/>
    <s v="Face Care"/>
    <s v="Enabled"/>
    <s v="AG | Salicylic Acid Face Wash"/>
    <s v="Sponsored Products"/>
    <s v="acne face wash"/>
    <x v="1"/>
    <x v="237"/>
    <s v="SKN-009"/>
    <x v="2"/>
    <n v="227"/>
    <n v="1"/>
    <n v="0.004405286343612335"/>
    <n v="3.9"/>
    <n v="3.9"/>
    <n v="0"/>
    <n v="0"/>
    <n v="0"/>
    <s v=""/>
    <n v="0"/>
    <n v="0"/>
    <n v="6.5"/>
    <s v="INR"/>
    <s v="India"/>
    <m/>
    <n v="4"/>
    <n v="-3.9"/>
    <s v="No Sales"/>
    <n v="279"/>
    <n v="106"/>
    <n v="105"/>
    <n v="0.2437275985663082"/>
  </r>
  <r>
    <d v="2026-09-28T00:00:00"/>
    <x v="6"/>
    <s v="Face Care"/>
    <s v="Enabled"/>
    <s v="AG | Salicylic Acid Face Wash"/>
    <s v="Sponsored Products"/>
    <s v="acne face wash"/>
    <x v="1"/>
    <x v="440"/>
    <s v="SKN-009"/>
    <x v="2"/>
    <n v="396"/>
    <n v="2"/>
    <n v="0.005050505050505051"/>
    <n v="4.48"/>
    <n v="8.960000000000001"/>
    <n v="0"/>
    <n v="0"/>
    <n v="0"/>
    <s v=""/>
    <n v="0"/>
    <n v="0"/>
    <n v="6.5"/>
    <s v="INR"/>
    <s v="India"/>
    <m/>
    <n v="4"/>
    <n v="-8.960000000000001"/>
    <s v="No Sales"/>
    <n v="279"/>
    <n v="106"/>
    <n v="105"/>
    <n v="0.2437275985663082"/>
  </r>
  <r>
    <d v="2026-09-28T00:00:00"/>
    <x v="6"/>
    <s v="Face Care"/>
    <s v="Enabled"/>
    <s v="AG | Rose Water Toner"/>
    <s v="Sponsored Products"/>
    <s v="rose water toner"/>
    <x v="1"/>
    <x v="433"/>
    <s v="SKN-010"/>
    <x v="0"/>
    <n v="321"/>
    <n v="2"/>
    <n v="0.006230529595015576"/>
    <n v="7"/>
    <n v="14"/>
    <n v="0"/>
    <n v="0"/>
    <n v="0"/>
    <s v=""/>
    <n v="0"/>
    <n v="0"/>
    <n v="7"/>
    <s v="INR"/>
    <s v="India"/>
    <m/>
    <n v="4"/>
    <n v="-14"/>
    <s v="No Sales"/>
    <n v="249"/>
    <n v="100"/>
    <n v="102"/>
    <n v="0.1887550200803213"/>
  </r>
  <r>
    <d v="2026-09-28T00:00:00"/>
    <x v="6"/>
    <s v="Face Care"/>
    <s v="Enabled"/>
    <s v="AG | Rose Water Toner"/>
    <s v="Sponsored Products"/>
    <s v="face toner"/>
    <x v="1"/>
    <x v="172"/>
    <s v="SKN-010"/>
    <x v="2"/>
    <n v="491"/>
    <n v="2"/>
    <n v="0.004073319755600814"/>
    <n v="3.27"/>
    <n v="6.54"/>
    <n v="0"/>
    <n v="0"/>
    <n v="0"/>
    <s v=""/>
    <n v="0"/>
    <n v="0"/>
    <n v="5"/>
    <s v="INR"/>
    <s v="India"/>
    <m/>
    <n v="4"/>
    <n v="-6.54"/>
    <s v="No Sales"/>
    <n v="249"/>
    <n v="100"/>
    <n v="102"/>
    <n v="0.1887550200803213"/>
  </r>
  <r>
    <d v="2026-09-28T00:00:00"/>
    <x v="6"/>
    <s v="Face Care"/>
    <s v="Enabled"/>
    <s v="AG | Rose Water Toner"/>
    <s v="Sponsored Products"/>
    <s v="face toner"/>
    <x v="1"/>
    <x v="370"/>
    <s v="SKN-010"/>
    <x v="1"/>
    <n v="189"/>
    <n v="1"/>
    <n v="0.005291005291005291"/>
    <n v="2.87"/>
    <n v="2.87"/>
    <n v="0"/>
    <n v="0"/>
    <n v="0"/>
    <s v=""/>
    <n v="0"/>
    <n v="0"/>
    <n v="4.5"/>
    <s v="INR"/>
    <s v="India"/>
    <m/>
    <n v="4"/>
    <n v="-2.87"/>
    <s v="No Sales"/>
    <n v="249"/>
    <n v="100"/>
    <n v="102"/>
    <n v="0.1887550200803213"/>
  </r>
  <r>
    <d v="2026-09-28T00:00:00"/>
    <x v="6"/>
    <s v="Face Care"/>
    <s v="Enabled"/>
    <s v="AG | Rose Water Toner"/>
    <s v="Sponsored Products"/>
    <s v="face toner"/>
    <x v="1"/>
    <x v="162"/>
    <s v="SKN-010"/>
    <x v="0"/>
    <n v="761"/>
    <n v="8"/>
    <n v="0.01051248357424442"/>
    <n v="6"/>
    <n v="48"/>
    <n v="0"/>
    <n v="0"/>
    <n v="0"/>
    <s v=""/>
    <n v="0"/>
    <n v="0"/>
    <n v="6"/>
    <s v="INR"/>
    <s v="India"/>
    <m/>
    <n v="4"/>
    <n v="-48"/>
    <s v="No Sales"/>
    <n v="249"/>
    <n v="100"/>
    <n v="102"/>
    <n v="0.1887550200803213"/>
  </r>
  <r>
    <d v="2026-09-28T00:00:00"/>
    <x v="6"/>
    <s v="Face Care"/>
    <s v="Enabled"/>
    <s v="AG | Rose Water Toner"/>
    <s v="Sponsored Products"/>
    <s v="face toner"/>
    <x v="1"/>
    <x v="406"/>
    <s v="SKN-010"/>
    <x v="2"/>
    <n v="465"/>
    <n v="3"/>
    <n v="0.006451612903225806"/>
    <n v="4.93"/>
    <n v="14.79"/>
    <n v="0"/>
    <n v="0"/>
    <n v="0"/>
    <s v=""/>
    <n v="0"/>
    <n v="0"/>
    <n v="7"/>
    <s v="INR"/>
    <s v="India"/>
    <m/>
    <n v="4"/>
    <n v="-14.79"/>
    <s v="No Sales"/>
    <n v="249"/>
    <n v="100"/>
    <n v="102"/>
    <n v="0.1887550200803213"/>
  </r>
  <r>
    <d v="2026-09-28T00:00:00"/>
    <x v="6"/>
    <s v="Face Care"/>
    <s v="Enabled"/>
    <s v="AG | Rose Water Toner"/>
    <s v="Sponsored Products"/>
    <s v="face toner"/>
    <x v="1"/>
    <x v="8"/>
    <s v="SKN-010"/>
    <x v="0"/>
    <n v="702"/>
    <n v="8"/>
    <n v="0.0113960113960114"/>
    <n v="3.54"/>
    <n v="28.32"/>
    <n v="0"/>
    <n v="0"/>
    <n v="0"/>
    <s v=""/>
    <n v="0"/>
    <n v="0"/>
    <n v="4.5"/>
    <s v="INR"/>
    <s v="India"/>
    <m/>
    <n v="4"/>
    <n v="-28.32"/>
    <s v="No Sales"/>
    <n v="249"/>
    <n v="100"/>
    <n v="102"/>
    <n v="0.1887550200803213"/>
  </r>
  <r>
    <d v="2026-09-28T00:00:00"/>
    <x v="6"/>
    <s v="Face Care"/>
    <s v="Enabled"/>
    <s v="AG | Rose Water Toner"/>
    <s v="Sponsored Products"/>
    <s v="rose water toner"/>
    <x v="1"/>
    <x v="50"/>
    <s v="SKN-010"/>
    <x v="0"/>
    <n v="206"/>
    <n v="2"/>
    <n v="0.009708737864077669"/>
    <n v="5.5"/>
    <n v="11"/>
    <n v="0"/>
    <n v="0"/>
    <n v="0"/>
    <s v=""/>
    <n v="0"/>
    <n v="0"/>
    <n v="5.5"/>
    <s v="INR"/>
    <s v="India"/>
    <m/>
    <n v="4"/>
    <n v="-11"/>
    <s v="No Sales"/>
    <n v="249"/>
    <n v="100"/>
    <n v="102"/>
    <n v="0.1887550200803213"/>
  </r>
  <r>
    <d v="2026-09-28T00:00:00"/>
    <x v="6"/>
    <s v="Face Care"/>
    <s v="Enabled"/>
    <s v="AG | Sheet Mask"/>
    <s v="Sponsored Products"/>
    <s v="sheet mask"/>
    <x v="1"/>
    <x v="52"/>
    <s v="SKN-014"/>
    <x v="0"/>
    <n v="351"/>
    <n v="7"/>
    <n v="0.01994301994301994"/>
    <n v="10.33"/>
    <n v="72.31"/>
    <n v="0"/>
    <n v="0"/>
    <n v="0"/>
    <s v=""/>
    <n v="0"/>
    <n v="0"/>
    <n v="10.5"/>
    <s v="INR"/>
    <s v="India"/>
    <m/>
    <n v="4"/>
    <n v="-72.31"/>
    <s v="No Sales"/>
    <n v="349"/>
    <n v="133"/>
    <n v="111"/>
    <n v="0.3008595988538682"/>
  </r>
  <r>
    <d v="2026-09-28T00:00:00"/>
    <x v="8"/>
    <s v="Body &amp; Hair"/>
    <s v="Enabled"/>
    <s v="AG | Onion Hair Oil"/>
    <s v="Sponsored Products"/>
    <s v="onion hair oil"/>
    <x v="3"/>
    <x v="391"/>
    <s v="SKN-021"/>
    <x v="0"/>
    <n v="245"/>
    <n v="2"/>
    <n v="0.00816326530612245"/>
    <n v="11.5"/>
    <n v="23"/>
    <n v="0"/>
    <n v="0"/>
    <n v="0"/>
    <s v=""/>
    <n v="0"/>
    <n v="0"/>
    <n v="11.5"/>
    <s v="INR"/>
    <s v="India"/>
    <m/>
    <n v="4"/>
    <n v="-23"/>
    <s v="No Sales"/>
    <n v="399"/>
    <n v="148"/>
    <n v="126"/>
    <n v="0.3132832080200501"/>
  </r>
  <r>
    <d v="2026-09-28T00:00:00"/>
    <x v="8"/>
    <s v="Body &amp; Hair"/>
    <s v="Enabled"/>
    <s v="AG | Onion Hair Oil"/>
    <s v="Sponsored Products"/>
    <s v="onion hair oil"/>
    <x v="3"/>
    <x v="215"/>
    <s v="SKN-021"/>
    <x v="2"/>
    <n v="1272"/>
    <n v="13"/>
    <n v="0.01022012578616352"/>
    <n v="7.21"/>
    <n v="93.73"/>
    <n v="0"/>
    <n v="0"/>
    <n v="0"/>
    <s v=""/>
    <n v="0"/>
    <n v="0"/>
    <n v="8.5"/>
    <s v="INR"/>
    <s v="India"/>
    <m/>
    <n v="4"/>
    <n v="-93.73"/>
    <s v="No Sales"/>
    <n v="399"/>
    <n v="148"/>
    <n v="126"/>
    <n v="0.3132832080200501"/>
  </r>
  <r>
    <d v="2026-09-28T00:00:00"/>
    <x v="8"/>
    <s v="Body &amp; Hair"/>
    <s v="Enabled"/>
    <s v="AG | Anti Dandruff Shampoo"/>
    <s v="Sponsored Products"/>
    <s v="dandruff shampoo"/>
    <x v="3"/>
    <x v="185"/>
    <s v="SKN-022"/>
    <x v="2"/>
    <n v="1566"/>
    <n v="14"/>
    <n v="0.008939974457215836"/>
    <n v="8.139999999999999"/>
    <n v="113.96"/>
    <n v="0"/>
    <n v="0"/>
    <n v="0"/>
    <s v=""/>
    <n v="0"/>
    <n v="0"/>
    <n v="11"/>
    <s v="INR"/>
    <s v="India"/>
    <m/>
    <n v="4"/>
    <n v="-113.96"/>
    <s v="No Sales"/>
    <n v="429"/>
    <n v="159"/>
    <n v="139"/>
    <n v="0.3053613053613053"/>
  </r>
  <r>
    <d v="2026-09-28T00:00:00"/>
    <x v="8"/>
    <s v="Body &amp; Hair"/>
    <s v="Enabled"/>
    <s v="AG | Anti Dandruff Shampoo"/>
    <s v="Sponsored Products"/>
    <s v="anti dandruff shampoo"/>
    <x v="3"/>
    <x v="244"/>
    <s v="SKN-022"/>
    <x v="2"/>
    <n v="351"/>
    <n v="2"/>
    <n v="0.005698005698005698"/>
    <n v="6.25"/>
    <n v="12.5"/>
    <n v="429"/>
    <n v="1"/>
    <n v="1"/>
    <n v="0.02913752913752914"/>
    <n v="34.32"/>
    <n v="0.5"/>
    <n v="9"/>
    <s v="INR"/>
    <s v="India"/>
    <m/>
    <n v="4"/>
    <n v="118.5"/>
    <s v="Profitable"/>
    <n v="429"/>
    <n v="159"/>
    <n v="139"/>
    <n v="0.3053613053613053"/>
  </r>
  <r>
    <d v="2026-09-28T00:00:00"/>
    <x v="8"/>
    <s v="Body &amp; Hair"/>
    <s v="Enabled"/>
    <s v="AG | Anti Dandruff Shampoo"/>
    <s v="Sponsored Products"/>
    <s v="dandruff shampoo"/>
    <x v="3"/>
    <x v="184"/>
    <s v="SKN-022"/>
    <x v="0"/>
    <n v="2308"/>
    <n v="23"/>
    <n v="0.009965337954939341"/>
    <n v="10.5"/>
    <n v="241.5"/>
    <n v="0"/>
    <n v="0"/>
    <n v="0"/>
    <s v=""/>
    <n v="0"/>
    <n v="0"/>
    <n v="10.5"/>
    <s v="INR"/>
    <s v="India"/>
    <m/>
    <n v="4"/>
    <n v="-241.5"/>
    <s v="No Sales"/>
    <n v="429"/>
    <n v="159"/>
    <n v="139"/>
    <n v="0.3053613053613053"/>
  </r>
  <r>
    <d v="2026-09-28T00:00:00"/>
    <x v="8"/>
    <s v="Body &amp; Hair"/>
    <s v="Enabled"/>
    <s v="AG | Anti Dandruff Shampoo"/>
    <s v="Sponsored Products"/>
    <s v="dandruff shampoo"/>
    <x v="3"/>
    <x v="263"/>
    <s v="SKN-022"/>
    <x v="0"/>
    <n v="180"/>
    <n v="1"/>
    <n v="0.005555555555555556"/>
    <n v="8.58"/>
    <n v="8.58"/>
    <n v="0"/>
    <n v="0"/>
    <n v="0"/>
    <s v=""/>
    <n v="0"/>
    <n v="0"/>
    <n v="10.5"/>
    <s v="INR"/>
    <s v="India"/>
    <m/>
    <n v="4"/>
    <n v="-8.58"/>
    <s v="No Sales"/>
    <n v="429"/>
    <n v="159"/>
    <n v="139"/>
    <n v="0.3053613053613053"/>
  </r>
  <r>
    <d v="2026-09-28T00:00:00"/>
    <x v="8"/>
    <s v="Body &amp; Hair"/>
    <s v="Enabled"/>
    <s v="AG | Anti Dandruff Shampoo"/>
    <s v="Sponsored Products"/>
    <s v="anti dandruff shampoo"/>
    <x v="3"/>
    <x v="59"/>
    <s v="SKN-022"/>
    <x v="0"/>
    <n v="501"/>
    <n v="8"/>
    <n v="0.01596806387225549"/>
    <n v="13.5"/>
    <n v="108"/>
    <n v="0"/>
    <n v="0"/>
    <n v="0"/>
    <s v=""/>
    <n v="0"/>
    <n v="0"/>
    <n v="13.5"/>
    <s v="INR"/>
    <s v="India"/>
    <m/>
    <n v="4"/>
    <n v="-108"/>
    <s v="No Sales"/>
    <n v="429"/>
    <n v="159"/>
    <n v="139"/>
    <n v="0.3053613053613053"/>
  </r>
  <r>
    <d v="2026-09-28T00:00:00"/>
    <x v="8"/>
    <s v="Body &amp; Hair"/>
    <s v="Enabled"/>
    <s v="AG | Anti Dandruff Shampoo"/>
    <s v="Sponsored Products"/>
    <s v="dandruff shampoo"/>
    <x v="3"/>
    <x v="374"/>
    <s v="SKN-022"/>
    <x v="0"/>
    <n v="460"/>
    <n v="8"/>
    <n v="0.01739130434782609"/>
    <n v="12"/>
    <n v="96"/>
    <n v="0"/>
    <n v="0"/>
    <n v="0"/>
    <s v=""/>
    <n v="0"/>
    <n v="0"/>
    <n v="12"/>
    <s v="INR"/>
    <s v="India"/>
    <m/>
    <n v="4"/>
    <n v="-96"/>
    <s v="No Sales"/>
    <n v="429"/>
    <n v="159"/>
    <n v="139"/>
    <n v="0.3053613053613053"/>
  </r>
  <r>
    <d v="2026-09-28T00:00:00"/>
    <x v="8"/>
    <s v="Body &amp; Hair"/>
    <s v="Enabled"/>
    <s v="AG | Anti Dandruff Shampoo"/>
    <s v="Sponsored Products"/>
    <s v="dandruff shampoo"/>
    <x v="3"/>
    <x v="526"/>
    <s v="SKN-022"/>
    <x v="0"/>
    <n v="154"/>
    <n v="2"/>
    <n v="0.01298701298701299"/>
    <n v="14.5"/>
    <n v="29"/>
    <n v="0"/>
    <n v="0"/>
    <n v="0"/>
    <s v=""/>
    <n v="0"/>
    <n v="0"/>
    <n v="14.5"/>
    <s v="INR"/>
    <s v="India"/>
    <m/>
    <n v="4"/>
    <n v="-29"/>
    <s v="No Sales"/>
    <n v="429"/>
    <n v="159"/>
    <n v="139"/>
    <n v="0.3053613053613053"/>
  </r>
  <r>
    <d v="2026-09-28T00:00:00"/>
    <x v="8"/>
    <s v="Body &amp; Hair"/>
    <s v="Enabled"/>
    <s v="AG | Anti Dandruff Shampoo"/>
    <s v="Sponsored Products"/>
    <s v="anti dandruff shampoo"/>
    <x v="3"/>
    <x v="109"/>
    <s v="SKN-022"/>
    <x v="1"/>
    <n v="174"/>
    <n v="2"/>
    <n v="0.01149425287356322"/>
    <n v="5.17"/>
    <n v="10.34"/>
    <n v="0"/>
    <n v="0"/>
    <n v="0"/>
    <s v=""/>
    <n v="0"/>
    <n v="0"/>
    <n v="9"/>
    <s v="INR"/>
    <s v="India"/>
    <m/>
    <n v="4"/>
    <n v="-10.34"/>
    <s v="No Sales"/>
    <n v="429"/>
    <n v="159"/>
    <n v="139"/>
    <n v="0.3053613053613053"/>
  </r>
  <r>
    <d v="2026-09-28T00:00:00"/>
    <x v="8"/>
    <s v="Body &amp; Hair"/>
    <s v="Enabled"/>
    <s v="AG | Hair Serum"/>
    <s v="Sponsored Products"/>
    <s v="hair serum"/>
    <x v="3"/>
    <x v="262"/>
    <s v="SKN-023"/>
    <x v="0"/>
    <n v="685"/>
    <n v="6"/>
    <n v="0.008759124087591242"/>
    <n v="10.4"/>
    <n v="62.4"/>
    <n v="0"/>
    <n v="0"/>
    <n v="0"/>
    <s v=""/>
    <n v="0"/>
    <n v="0"/>
    <n v="12.5"/>
    <s v="INR"/>
    <s v="India"/>
    <m/>
    <n v="4"/>
    <n v="-62.4"/>
    <s v="No Sales"/>
    <n v="549"/>
    <n v="198"/>
    <n v="139"/>
    <n v="0.3861566484517304"/>
  </r>
  <r>
    <d v="2026-09-28T00:00:00"/>
    <x v="8"/>
    <s v="Body &amp; Hair"/>
    <s v="Enabled"/>
    <s v="AG | Hair Serum"/>
    <s v="Sponsored Products"/>
    <s v="hair serum"/>
    <x v="3"/>
    <x v="305"/>
    <s v="SKN-023"/>
    <x v="2"/>
    <n v="249"/>
    <n v="2"/>
    <n v="0.008032128514056224"/>
    <n v="9.23"/>
    <n v="18.46"/>
    <n v="549"/>
    <n v="1"/>
    <n v="1"/>
    <n v="0.03362477231329691"/>
    <n v="29.73997833152763"/>
    <n v="0.5"/>
    <n v="11"/>
    <s v="INR"/>
    <s v="India"/>
    <m/>
    <n v="4"/>
    <n v="193.54"/>
    <s v="Profitable"/>
    <n v="549"/>
    <n v="198"/>
    <n v="139"/>
    <n v="0.3861566484517304"/>
  </r>
  <r>
    <d v="2026-09-28T00:00:00"/>
    <x v="8"/>
    <s v="Body &amp; Hair"/>
    <s v="Enabled"/>
    <s v="AG | Hair Serum"/>
    <s v="Sponsored Products"/>
    <s v="hair serum for frizzy hair"/>
    <x v="3"/>
    <x v="527"/>
    <s v="SKN-023"/>
    <x v="0"/>
    <n v="107"/>
    <n v="1"/>
    <n v="0.009345794392523364"/>
    <n v="14.5"/>
    <n v="14.5"/>
    <n v="0"/>
    <n v="0"/>
    <n v="0"/>
    <s v=""/>
    <n v="0"/>
    <n v="0"/>
    <n v="14.5"/>
    <s v="INR"/>
    <s v="India"/>
    <m/>
    <n v="4"/>
    <n v="-14.5"/>
    <s v="No Sales"/>
    <n v="549"/>
    <n v="198"/>
    <n v="139"/>
    <n v="0.3861566484517304"/>
  </r>
  <r>
    <d v="2026-09-28T00:00:00"/>
    <x v="8"/>
    <s v="Body &amp; Hair"/>
    <s v="Enabled"/>
    <s v="AG | Hair Serum"/>
    <s v="Sponsored Products"/>
    <s v="hair serum for frizzy hair"/>
    <x v="3"/>
    <x v="277"/>
    <s v="SKN-023"/>
    <x v="2"/>
    <n v="727"/>
    <n v="7"/>
    <n v="0.009628610729023384"/>
    <n v="7.62"/>
    <n v="53.34"/>
    <n v="1098"/>
    <n v="2"/>
    <n v="2"/>
    <n v="0.0485792349726776"/>
    <n v="20.58492688413948"/>
    <n v="0.2857142857142857"/>
    <n v="13"/>
    <s v="INR"/>
    <s v="India"/>
    <m/>
    <n v="4"/>
    <n v="370.66"/>
    <s v="Profitable"/>
    <n v="549"/>
    <n v="198"/>
    <n v="139"/>
    <n v="0.3861566484517304"/>
  </r>
  <r>
    <d v="2026-09-28T00:00:00"/>
    <x v="9"/>
    <s v="Body &amp; Hair"/>
    <s v="Enabled"/>
    <s v="AG | Body Lotion"/>
    <s v="Sponsored Products"/>
    <s v="shea body lotion paraben free"/>
    <x v="2"/>
    <x v="135"/>
    <s v="SKN-017"/>
    <x v="2"/>
    <n v="732"/>
    <n v="3"/>
    <n v="0.004098360655737705"/>
    <n v="9.859999999999999"/>
    <n v="29.58"/>
    <n v="449"/>
    <n v="1"/>
    <n v="1"/>
    <n v="0.06587973273942094"/>
    <n v="15.17917511832319"/>
    <n v="0.3333333333333333"/>
    <n v="18"/>
    <s v="INR"/>
    <s v="India"/>
    <m/>
    <n v="4"/>
    <n v="113.42"/>
    <s v="Profitable"/>
    <n v="449"/>
    <n v="166"/>
    <n v="140"/>
    <n v="0.3184855233853007"/>
  </r>
  <r>
    <d v="2026-09-28T00:00:00"/>
    <x v="9"/>
    <s v="Body &amp; Hair"/>
    <s v="Enabled"/>
    <s v="AG | Body Wash"/>
    <s v="Sponsored Products"/>
    <s v="body wash gift set"/>
    <x v="2"/>
    <x v="107"/>
    <s v="SKN-018"/>
    <x v="1"/>
    <n v="339"/>
    <n v="6"/>
    <n v="0.01769911504424779"/>
    <n v="9.26"/>
    <n v="55.56"/>
    <n v="0"/>
    <n v="0"/>
    <n v="0"/>
    <s v=""/>
    <n v="0"/>
    <n v="0"/>
    <n v="13"/>
    <s v="INR"/>
    <s v="India"/>
    <m/>
    <n v="4"/>
    <n v="-55.56"/>
    <s v="No Sales"/>
    <n v="349"/>
    <n v="133"/>
    <n v="121"/>
    <n v="0.2722063037249284"/>
  </r>
  <r>
    <d v="2026-09-28T00:00:00"/>
    <x v="9"/>
    <s v="Body &amp; Hair"/>
    <s v="Enabled"/>
    <s v="AG | Body Wash"/>
    <s v="Sponsored Products"/>
    <s v="body wash for women under 300"/>
    <x v="2"/>
    <x v="16"/>
    <s v="SKN-018"/>
    <x v="2"/>
    <n v="451"/>
    <n v="5"/>
    <n v="0.01108647450110865"/>
    <n v="9.82"/>
    <n v="49.1"/>
    <n v="0"/>
    <n v="0"/>
    <n v="0"/>
    <s v=""/>
    <n v="0"/>
    <n v="0"/>
    <n v="12"/>
    <s v="INR"/>
    <s v="India"/>
    <m/>
    <n v="4"/>
    <n v="-49.1"/>
    <s v="No Sales"/>
    <n v="349"/>
    <n v="133"/>
    <n v="121"/>
    <n v="0.2722063037249284"/>
  </r>
  <r>
    <d v="2026-09-28T00:00:00"/>
    <x v="9"/>
    <s v="Body &amp; Hair"/>
    <s v="Enabled"/>
    <s v="AG | Foot Cream"/>
    <s v="Sponsored Products"/>
    <s v="cracked heel cream under 500"/>
    <x v="2"/>
    <x v="278"/>
    <s v="SKN-019"/>
    <x v="0"/>
    <n v="355"/>
    <n v="4"/>
    <n v="0.01126760563380282"/>
    <n v="6.73"/>
    <n v="26.92"/>
    <n v="0"/>
    <n v="0"/>
    <n v="0"/>
    <s v=""/>
    <n v="0"/>
    <n v="0"/>
    <n v="8"/>
    <s v="INR"/>
    <s v="India"/>
    <m/>
    <n v="4"/>
    <n v="-26.92"/>
    <s v="No Sales"/>
    <n v="299"/>
    <n v="111"/>
    <n v="107"/>
    <n v="0.2709030100334448"/>
  </r>
  <r>
    <d v="2026-09-28T00:00:00"/>
    <x v="9"/>
    <s v="Body &amp; Hair"/>
    <s v="Enabled"/>
    <s v="AG | Foot Cream"/>
    <s v="Sponsored Products"/>
    <s v="organic foot cream"/>
    <x v="2"/>
    <x v="189"/>
    <s v="SKN-019"/>
    <x v="0"/>
    <n v="168"/>
    <n v="1"/>
    <n v="0.005952380952380952"/>
    <n v="7.03"/>
    <n v="7.03"/>
    <n v="0"/>
    <n v="0"/>
    <n v="0"/>
    <s v=""/>
    <n v="0"/>
    <n v="0"/>
    <n v="8.5"/>
    <s v="INR"/>
    <s v="India"/>
    <m/>
    <n v="4"/>
    <n v="-7.03"/>
    <s v="No Sales"/>
    <n v="299"/>
    <n v="111"/>
    <n v="107"/>
    <n v="0.2709030100334448"/>
  </r>
  <r>
    <d v="2026-09-28T00:00:00"/>
    <x v="10"/>
    <s v="Face Care"/>
    <s v="Enabled"/>
    <s v="AG | Vitamin C Serum"/>
    <s v="Sponsored Products"/>
    <s v="asin=b0uy3hj2k9"/>
    <x v="4"/>
    <x v="71"/>
    <s v="SKN-001"/>
    <x v="1"/>
    <n v="362"/>
    <n v="3"/>
    <n v="0.008287292817679558"/>
    <n v="9.01"/>
    <n v="27.03"/>
    <n v="0"/>
    <n v="0"/>
    <n v="0"/>
    <s v=""/>
    <n v="0"/>
    <n v="0"/>
    <n v="15"/>
    <s v="INR"/>
    <s v="India"/>
    <m/>
    <n v="4"/>
    <n v="-27.03"/>
    <s v="No Sales"/>
    <n v="599"/>
    <n v="216"/>
    <n v="144"/>
    <n v="0.3989983305509182"/>
  </r>
  <r>
    <d v="2026-09-28T00:00:00"/>
    <x v="10"/>
    <s v="Face Care"/>
    <s v="Enabled"/>
    <s v="AG | Vitamin C Serum"/>
    <s v="Sponsored Products"/>
    <s v="asin=b0xfgvzro7"/>
    <x v="4"/>
    <x v="396"/>
    <s v="SKN-001"/>
    <x v="1"/>
    <n v="339"/>
    <n v="1"/>
    <n v="0.002949852507374631"/>
    <n v="10.33"/>
    <n v="10.33"/>
    <n v="0"/>
    <n v="0"/>
    <n v="0"/>
    <s v=""/>
    <n v="0"/>
    <n v="0"/>
    <n v="13"/>
    <s v="INR"/>
    <s v="India"/>
    <m/>
    <n v="4"/>
    <n v="-10.33"/>
    <s v="No Sales"/>
    <n v="599"/>
    <n v="216"/>
    <n v="144"/>
    <n v="0.3989983305509182"/>
  </r>
  <r>
    <d v="2026-09-28T00:00:00"/>
    <x v="10"/>
    <s v="Face Care"/>
    <s v="Enabled"/>
    <s v="AG | Vitamin C Serum"/>
    <s v="Sponsored Products"/>
    <s v="asin=b0xsxjz6ph"/>
    <x v="4"/>
    <x v="376"/>
    <s v="SKN-001"/>
    <x v="0"/>
    <n v="755"/>
    <n v="5"/>
    <n v="0.006622516556291391"/>
    <n v="13"/>
    <n v="65"/>
    <n v="0"/>
    <n v="0"/>
    <n v="0"/>
    <s v=""/>
    <n v="0"/>
    <n v="0"/>
    <n v="13"/>
    <s v="INR"/>
    <s v="India"/>
    <m/>
    <n v="4"/>
    <n v="-65"/>
    <s v="No Sales"/>
    <n v="599"/>
    <n v="216"/>
    <n v="144"/>
    <n v="0.3989983305509182"/>
  </r>
  <r>
    <d v="2026-09-28T00:00:00"/>
    <x v="10"/>
    <s v="Face Care"/>
    <s v="Enabled"/>
    <s v="AG | Sunscreen Spf 50"/>
    <s v="Sponsored Products"/>
    <s v="asin=b0bwse9sgm"/>
    <x v="4"/>
    <x v="281"/>
    <s v="SKN-006"/>
    <x v="1"/>
    <n v="591"/>
    <n v="1"/>
    <n v="0.001692047377326565"/>
    <n v="6.42"/>
    <n v="6.42"/>
    <n v="0"/>
    <n v="0"/>
    <n v="0"/>
    <s v=""/>
    <n v="0"/>
    <n v="0"/>
    <n v="11.5"/>
    <s v="INR"/>
    <s v="India"/>
    <m/>
    <n v="4"/>
    <n v="-6.42"/>
    <s v="No Sales"/>
    <n v="449"/>
    <n v="162"/>
    <n v="130"/>
    <n v="0.3496659242761693"/>
  </r>
  <r>
    <d v="2026-09-28T00:00:00"/>
    <x v="10"/>
    <s v="Face Care"/>
    <s v="Enabled"/>
    <s v="AG | Sunscreen Spf 50"/>
    <s v="Sponsored Products"/>
    <s v="asin=b0g254ysji"/>
    <x v="4"/>
    <x v="308"/>
    <s v="SKN-006"/>
    <x v="1"/>
    <n v="380"/>
    <n v="1"/>
    <n v="0.002631578947368421"/>
    <n v="7.18"/>
    <n v="7.18"/>
    <n v="0"/>
    <n v="0"/>
    <n v="0"/>
    <s v=""/>
    <n v="0"/>
    <n v="0"/>
    <n v="13"/>
    <s v="INR"/>
    <s v="India"/>
    <m/>
    <n v="4"/>
    <n v="-7.18"/>
    <s v="No Sales"/>
    <n v="449"/>
    <n v="162"/>
    <n v="130"/>
    <n v="0.3496659242761693"/>
  </r>
  <r>
    <d v="2026-09-28T00:00:00"/>
    <x v="10"/>
    <s v="Face Care"/>
    <s v="Enabled"/>
    <s v="AG | Face Wash"/>
    <s v="Sponsored Products"/>
    <s v="asin=b007c72kuy"/>
    <x v="4"/>
    <x v="486"/>
    <s v="SKN-008"/>
    <x v="1"/>
    <n v="1673"/>
    <n v="4"/>
    <n v="0.002390914524805738"/>
    <n v="4.31"/>
    <n v="17.24"/>
    <n v="0"/>
    <n v="0"/>
    <n v="0"/>
    <s v=""/>
    <n v="0"/>
    <n v="0"/>
    <n v="5.5"/>
    <s v="INR"/>
    <s v="India"/>
    <m/>
    <n v="4"/>
    <n v="-17.24"/>
    <s v="No Sales"/>
    <n v="299"/>
    <n v="114"/>
    <n v="107"/>
    <n v="0.2608695652173913"/>
  </r>
  <r>
    <d v="2026-09-28T00:00:00"/>
    <x v="10"/>
    <s v="Face Care"/>
    <s v="Enabled"/>
    <s v="AG | Face Wash"/>
    <s v="Sponsored Products"/>
    <s v="asin=b0k1vxahqj"/>
    <x v="4"/>
    <x v="78"/>
    <s v="SKN-008"/>
    <x v="1"/>
    <n v="510"/>
    <n v="0"/>
    <n v="0"/>
    <s v=""/>
    <n v="0"/>
    <n v="0"/>
    <n v="0"/>
    <n v="0"/>
    <s v=""/>
    <s v=""/>
    <s v=""/>
    <n v="6.5"/>
    <s v="INR"/>
    <s v="India"/>
    <m/>
    <n v="4"/>
    <n v="0"/>
    <s v="No Spend"/>
    <n v="299"/>
    <n v="114"/>
    <n v="107"/>
    <n v="0.2608695652173913"/>
  </r>
  <r>
    <d v="2026-09-28T00:00:00"/>
    <x v="11"/>
    <s v="Face Care"/>
    <s v="Enabled"/>
    <s v="AG | Under Eye Cream"/>
    <s v="Sponsored Products"/>
    <s v="under eye cream for winter"/>
    <x v="2"/>
    <x v="425"/>
    <s v="SKN-011"/>
    <x v="2"/>
    <n v="340"/>
    <n v="3"/>
    <n v="0.008823529411764706"/>
    <n v="9.470000000000001"/>
    <n v="28.41"/>
    <n v="0"/>
    <n v="0"/>
    <n v="0"/>
    <s v=""/>
    <n v="0"/>
    <n v="0"/>
    <n v="16"/>
    <s v="INR"/>
    <s v="India"/>
    <m/>
    <n v="4"/>
    <n v="-28.41"/>
    <s v="No Sales"/>
    <n v="499"/>
    <n v="180"/>
    <n v="125"/>
    <n v="0.3887775551102204"/>
  </r>
  <r>
    <d v="2026-09-28T00:00:00"/>
    <x v="11"/>
    <s v="Face Care"/>
    <s v="Enabled"/>
    <s v="AG | Under Eye Cream"/>
    <s v="Sponsored Products"/>
    <s v="dark circles cream"/>
    <x v="2"/>
    <x v="283"/>
    <s v="SKN-011"/>
    <x v="0"/>
    <n v="623"/>
    <n v="17"/>
    <n v="0.02728731942215088"/>
    <n v="16.68"/>
    <n v="283.56"/>
    <n v="499"/>
    <n v="1"/>
    <n v="1"/>
    <n v="0.5682565130260521"/>
    <n v="1.759768655663704"/>
    <n v="0.05882352941176471"/>
    <n v="19.5"/>
    <s v="INR"/>
    <s v="India"/>
    <m/>
    <n v="4"/>
    <n v="-89.56"/>
    <s v="Losing"/>
    <n v="499"/>
    <n v="180"/>
    <n v="125"/>
    <n v="0.3887775551102204"/>
  </r>
  <r>
    <d v="2026-09-28T00:00:00"/>
    <x v="11"/>
    <s v="Face Care"/>
    <s v="Enabled"/>
    <s v="AG | Under Eye Cream"/>
    <s v="Sponsored Products"/>
    <s v="eye cream"/>
    <x v="2"/>
    <x v="282"/>
    <s v="SKN-011"/>
    <x v="2"/>
    <n v="804"/>
    <n v="8"/>
    <n v="0.009950248756218905"/>
    <n v="13.15"/>
    <n v="105.2"/>
    <n v="0"/>
    <n v="0"/>
    <n v="0"/>
    <s v=""/>
    <n v="0"/>
    <n v="0"/>
    <n v="19.5"/>
    <s v="INR"/>
    <s v="India"/>
    <m/>
    <n v="4"/>
    <n v="-105.2"/>
    <s v="No Sales"/>
    <n v="499"/>
    <n v="180"/>
    <n v="125"/>
    <n v="0.3887775551102204"/>
  </r>
  <r>
    <d v="2026-09-28T00:00:00"/>
    <x v="11"/>
    <s v="Face Care"/>
    <s v="Enabled"/>
    <s v="AG | Lip Balm"/>
    <s v="Sponsored Products"/>
    <s v="lip balm spf"/>
    <x v="2"/>
    <x v="333"/>
    <s v="SKN-015"/>
    <x v="0"/>
    <n v="448"/>
    <n v="13"/>
    <n v="0.02901785714285714"/>
    <n v="6.37"/>
    <n v="82.81"/>
    <n v="0"/>
    <n v="0"/>
    <n v="0"/>
    <s v=""/>
    <n v="0"/>
    <n v="0"/>
    <n v="7.5"/>
    <s v="INR"/>
    <s v="India"/>
    <m/>
    <n v="4"/>
    <n v="-82.81"/>
    <s v="No Sales"/>
    <n v="199"/>
    <n v="76"/>
    <n v="88"/>
    <n v="0.1758793969849246"/>
  </r>
  <r>
    <d v="2026-09-28T00:00:00"/>
    <x v="11"/>
    <s v="Face Care"/>
    <s v="Enabled"/>
    <s v="AG | Lip Sleeping Mask"/>
    <s v="Sponsored Products"/>
    <s v="tinted lip mask overnight"/>
    <x v="2"/>
    <x v="148"/>
    <s v="SKN-016"/>
    <x v="0"/>
    <n v="256"/>
    <n v="4"/>
    <n v="0.015625"/>
    <n v="10"/>
    <n v="40"/>
    <n v="0"/>
    <n v="0"/>
    <n v="0"/>
    <s v=""/>
    <n v="0"/>
    <n v="0"/>
    <n v="10"/>
    <s v="INR"/>
    <s v="India"/>
    <m/>
    <n v="4"/>
    <n v="-40"/>
    <s v="No Sales"/>
    <n v="299"/>
    <n v="114"/>
    <n v="97"/>
    <n v="0.294314381270903"/>
  </r>
  <r>
    <d v="2026-09-28T00:00:00"/>
    <x v="11"/>
    <s v="Face Care"/>
    <s v="Enabled"/>
    <s v="AG | Lip Sleeping Mask"/>
    <s v="Sponsored Products"/>
    <s v="lip sleeping mask"/>
    <x v="2"/>
    <x v="86"/>
    <s v="SKN-016"/>
    <x v="2"/>
    <n v="1009"/>
    <n v="9"/>
    <n v="0.008919722497522299"/>
    <n v="5.88"/>
    <n v="52.92"/>
    <n v="0"/>
    <n v="0"/>
    <n v="0"/>
    <s v=""/>
    <n v="0"/>
    <n v="0"/>
    <n v="10"/>
    <s v="INR"/>
    <s v="India"/>
    <m/>
    <n v="4"/>
    <n v="-52.92"/>
    <s v="No Sales"/>
    <n v="299"/>
    <n v="114"/>
    <n v="97"/>
    <n v="0.294314381270903"/>
  </r>
  <r>
    <d v="2026-09-28T00:00:00"/>
    <x v="7"/>
    <s v="Brand"/>
    <s v="Enabled"/>
    <s v="AG | Vitamin C Serum"/>
    <s v="Sponsored Products"/>
    <s v="auralis face serum vitamin c"/>
    <x v="2"/>
    <x v="47"/>
    <s v="SKN-001"/>
    <x v="0"/>
    <n v="416"/>
    <n v="22"/>
    <n v="0.05288461538461538"/>
    <n v="7.06"/>
    <n v="155.32"/>
    <n v="0"/>
    <n v="0"/>
    <n v="0"/>
    <s v=""/>
    <n v="0"/>
    <n v="0"/>
    <n v="8"/>
    <s v="INR"/>
    <s v="India"/>
    <m/>
    <n v="4"/>
    <n v="-155.32"/>
    <s v="No Sales"/>
    <n v="599"/>
    <n v="216"/>
    <n v="144"/>
    <n v="0.3989983305509182"/>
  </r>
  <r>
    <d v="2026-09-28T00:00:00"/>
    <x v="7"/>
    <s v="Brand"/>
    <s v="Enabled"/>
    <s v="AG | Vitamin C Serum"/>
    <s v="Sponsored Products"/>
    <s v="auralis naturals vitamin c serum"/>
    <x v="2"/>
    <x v="201"/>
    <s v="SKN-001"/>
    <x v="1"/>
    <n v="307"/>
    <n v="11"/>
    <n v="0.03583061889250815"/>
    <n v="4.71"/>
    <n v="51.81"/>
    <n v="1198"/>
    <n v="2"/>
    <n v="2"/>
    <n v="0.04324707846410684"/>
    <n v="23.12294923759892"/>
    <n v="0.1818181818181818"/>
    <n v="8"/>
    <s v="INR"/>
    <s v="India"/>
    <m/>
    <n v="4"/>
    <n v="426.19"/>
    <s v="Profitable"/>
    <n v="599"/>
    <n v="216"/>
    <n v="144"/>
    <n v="0.3989983305509182"/>
  </r>
  <r>
    <d v="2026-09-28T00:00:00"/>
    <x v="7"/>
    <s v="Brand"/>
    <s v="Enabled"/>
    <s v="AG | Sunscreen Spf 50"/>
    <s v="Sponsored Products"/>
    <s v="auralis naturals"/>
    <x v="2"/>
    <x v="100"/>
    <s v="SKN-006"/>
    <x v="2"/>
    <n v="283"/>
    <n v="4"/>
    <n v="0.01413427561837456"/>
    <n v="4.3"/>
    <n v="17.2"/>
    <n v="0"/>
    <n v="0"/>
    <n v="0"/>
    <s v=""/>
    <n v="0"/>
    <n v="0"/>
    <n v="7.5"/>
    <s v="INR"/>
    <s v="India"/>
    <m/>
    <n v="4"/>
    <n v="-17.2"/>
    <s v="No Sales"/>
    <n v="449"/>
    <n v="162"/>
    <n v="130"/>
    <n v="0.3496659242761693"/>
  </r>
  <r>
    <d v="2026-09-28T00:00:00"/>
    <x v="7"/>
    <s v="Brand"/>
    <s v="Enabled"/>
    <s v="AG | Sunscreen Spf 50"/>
    <s v="Sponsored Products"/>
    <s v="auralis sunscreen spf 50"/>
    <x v="2"/>
    <x v="152"/>
    <s v="SKN-006"/>
    <x v="0"/>
    <n v="290"/>
    <n v="13"/>
    <n v="0.04482758620689655"/>
    <n v="5.38"/>
    <n v="69.94"/>
    <n v="1796"/>
    <n v="4"/>
    <n v="4"/>
    <n v="0.03894209354120267"/>
    <n v="25.67915356019445"/>
    <n v="0.3076923076923077"/>
    <n v="5.5"/>
    <s v="INR"/>
    <s v="India"/>
    <m/>
    <n v="4"/>
    <n v="558.0599999999999"/>
    <s v="Profitable"/>
    <n v="449"/>
    <n v="162"/>
    <n v="130"/>
    <n v="0.3496659242761693"/>
  </r>
  <r>
    <d v="2026-09-28T00:00:00"/>
    <x v="7"/>
    <s v="Brand"/>
    <s v="Enabled"/>
    <s v="AG | Sunscreen Spf 50"/>
    <s v="Sponsored Products"/>
    <s v="auralis sunscreen"/>
    <x v="2"/>
    <x v="98"/>
    <s v="SKN-006"/>
    <x v="0"/>
    <n v="89"/>
    <n v="3"/>
    <n v="0.03370786516853932"/>
    <n v="6.600000000000001"/>
    <n v="19.8"/>
    <n v="0"/>
    <n v="0"/>
    <n v="0"/>
    <s v=""/>
    <n v="0"/>
    <n v="0"/>
    <n v="7.5"/>
    <s v="INR"/>
    <s v="India"/>
    <m/>
    <n v="4"/>
    <n v="-19.8"/>
    <s v="No Sales"/>
    <n v="449"/>
    <n v="162"/>
    <n v="130"/>
    <n v="0.3496659242761693"/>
  </r>
  <r>
    <d v="2026-09-28T00:00:00"/>
    <x v="7"/>
    <s v="Brand"/>
    <s v="Enabled"/>
    <s v="AG | Kumkumadi Oil"/>
    <s v="Sponsored Products"/>
    <s v="auralis naturals kumkumadi oil"/>
    <x v="2"/>
    <x v="339"/>
    <s v="SKN-024"/>
    <x v="2"/>
    <n v="255"/>
    <n v="1"/>
    <n v="0.00392156862745098"/>
    <n v="9.69"/>
    <n v="9.69"/>
    <n v="0"/>
    <n v="0"/>
    <n v="0"/>
    <s v=""/>
    <n v="0"/>
    <n v="0"/>
    <n v="15.5"/>
    <s v="INR"/>
    <s v="India"/>
    <m/>
    <n v="4"/>
    <s v=""/>
    <s v="Cost missing"/>
    <s v=""/>
    <s v=""/>
    <s v=""/>
    <s v=""/>
  </r>
  <r>
    <d v="2026-09-28T00:00:00"/>
    <x v="7"/>
    <s v="Brand"/>
    <s v="Enabled"/>
    <s v="AG | Kumkumadi Oil"/>
    <s v="Sponsored Products"/>
    <s v="auralis face oil for glowing skin"/>
    <x v="2"/>
    <x v="101"/>
    <s v="SKN-024"/>
    <x v="1"/>
    <n v="308"/>
    <n v="6"/>
    <n v="0.01948051948051948"/>
    <n v="9.4"/>
    <n v="56.4"/>
    <n v="0"/>
    <n v="0"/>
    <n v="0"/>
    <s v=""/>
    <n v="0"/>
    <n v="0"/>
    <n v="16.5"/>
    <s v="INR"/>
    <s v="India"/>
    <m/>
    <n v="4"/>
    <s v=""/>
    <s v="Cost missing"/>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0" firstDataRow="1" firstDataCol="1"/>
  <pivotFields count="33">
    <pivotField numFmtId="14" showAll="0"/>
    <pivotField axis="axisRow" showAll="0">
      <items count="14">
        <item x="1"/>
        <item x="0"/>
        <item x="7"/>
        <item x="9"/>
        <item x="4"/>
        <item x="3"/>
        <item x="8"/>
        <item x="11"/>
        <item x="2"/>
        <item x="6"/>
        <item x="5"/>
        <item x="10"/>
        <item x="12"/>
        <item t="default"/>
      </items>
    </pivotField>
    <pivotField showAll="0"/>
    <pivotField showAll="0"/>
    <pivotField showAll="0"/>
    <pivotField showAll="0"/>
    <pivotField showAll="0"/>
    <pivotField showAll="0"/>
    <pivotField showAll="0"/>
    <pivotField showAll="0"/>
    <pivotField showAll="0"/>
    <pivotField dataField="1" showAll="0"/>
    <pivotField dataField="1" numFmtId="3" showAll="0"/>
    <pivotField showAll="0"/>
    <pivotField showAll="0"/>
    <pivotField dataField="1" showAll="0"/>
    <pivotField dataField="1" showAll="0"/>
    <pivotField dataField="1" showAll="0"/>
    <pivotField dataField="1" showAll="0"/>
    <pivotField showAll="0"/>
    <pivotField showAll="0"/>
    <pivotField showAll="0"/>
    <pivotField numFmtId="4"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Fields count="1">
    <field x="-2"/>
  </colFields>
  <colItems count="6">
    <i>
      <x/>
    </i>
    <i i="1">
      <x v="1"/>
    </i>
    <i i="2">
      <x v="2"/>
    </i>
    <i i="3">
      <x v="3"/>
    </i>
    <i i="4">
      <x v="4"/>
    </i>
    <i i="5">
      <x v="5"/>
    </i>
  </colItems>
  <dataFields count="6">
    <dataField name=" Total Orders" fld="17" baseField="0" baseItem="0"/>
    <dataField name=" Total Units" fld="18" baseField="0" baseItem="0"/>
    <dataField name=" Impressions" fld="11" baseField="0" baseItem="0"/>
    <dataField name="Total Sales (₹)" fld="16" baseField="0" baseItem="0" numFmtId="2"/>
    <dataField name="Total Clicks" fld="12" baseField="0" baseItem="0" numFmtId="3"/>
    <dataField name="Total AD Spend (₹)" fld="15" baseField="0" baseItem="0" numFmtId="2"/>
  </dataFields>
  <formats count="4">
    <format dxfId="9">
      <pivotArea outline="0" collapsedLevelsAreSubtotals="1" fieldPosition="0">
        <references count="1">
          <reference field="4294967294" count="1" selected="0">
            <x v="5"/>
          </reference>
        </references>
      </pivotArea>
    </format>
    <format dxfId="8">
      <pivotArea dataOnly="0" labelOnly="1" outline="0" fieldPosition="0">
        <references count="1">
          <reference field="4294967294" count="1">
            <x v="5"/>
          </reference>
        </references>
      </pivotArea>
    </format>
    <format dxfId="7">
      <pivotArea outline="0" collapsedLevelsAreSubtotals="1" fieldPosition="0">
        <references count="1">
          <reference field="4294967294" count="1" selected="0">
            <x v="3"/>
          </reference>
        </references>
      </pivotArea>
    </format>
    <format dxfId="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0" firstDataRow="1" firstDataCol="1"/>
  <pivotFields count="33">
    <pivotField numFmtId="14"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dataField="1" showAll="0"/>
    <pivotField dataField="1" numFmtId="3" showAll="0"/>
    <pivotField showAll="0"/>
    <pivotField showAll="0"/>
    <pivotField dataField="1" showAll="0"/>
    <pivotField dataField="1" showAll="0"/>
    <pivotField dataField="1" showAll="0"/>
    <pivotField dataField="1" showAll="0"/>
    <pivotField showAll="0"/>
    <pivotField showAll="0"/>
    <pivotField showAll="0"/>
    <pivotField numFmtId="4"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Fields count="1">
    <field x="-2"/>
  </colFields>
  <colItems count="6">
    <i>
      <x/>
    </i>
    <i i="1">
      <x v="1"/>
    </i>
    <i i="2">
      <x v="2"/>
    </i>
    <i i="3">
      <x v="3"/>
    </i>
    <i i="4">
      <x v="4"/>
    </i>
    <i i="5">
      <x v="5"/>
    </i>
  </colItems>
  <dataFields count="6">
    <dataField name="Sum of 7 Day Total Units" fld="18" baseField="0" baseItem="0"/>
    <dataField name="Sum of 7 Day Total Orders" fld="17" baseField="0" baseItem="0"/>
    <dataField name="Sum of Impressions" fld="11" baseField="0" baseItem="0"/>
    <dataField name="Sum of 7 Day Total Sales (₹)" fld="16" baseField="0" baseItem="0"/>
    <dataField name="Sum of Clicks" fld="12" baseField="0" baseItem="0" numFmtId="3"/>
    <dataField name="Sum of Spend (₹)" fld="1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7" firstHeaderRow="0" firstDataRow="1" firstDataCol="1"/>
  <pivotFields count="33">
    <pivotField numFmtId="1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dataField="1" showAll="0"/>
    <pivotField dataField="1" numFmtId="3" showAll="0"/>
    <pivotField showAll="0"/>
    <pivotField showAll="0"/>
    <pivotField dataField="1" showAll="0"/>
    <pivotField dataField="1" showAll="0"/>
    <pivotField dataField="1" showAll="0"/>
    <pivotField dataField="1" showAll="0"/>
    <pivotField showAll="0"/>
    <pivotField showAll="0"/>
    <pivotField showAll="0"/>
    <pivotField numFmtId="4"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Fields count="1">
    <field x="-2"/>
  </colFields>
  <colItems count="6">
    <i>
      <x/>
    </i>
    <i i="1">
      <x v="1"/>
    </i>
    <i i="2">
      <x v="2"/>
    </i>
    <i i="3">
      <x v="3"/>
    </i>
    <i i="4">
      <x v="4"/>
    </i>
    <i i="5">
      <x v="5"/>
    </i>
  </colItems>
  <dataFields count="6">
    <dataField name="Sum of 7 Day Total Units" fld="18" baseField="0" baseItem="0"/>
    <dataField name="Sum of Impressions" fld="11" baseField="0" baseItem="0"/>
    <dataField name="Sum of 7 Day Total Orders" fld="17" baseField="0" baseItem="0"/>
    <dataField name="Sum of 7 Day Total Sales (₹)" fld="16" baseField="0" baseItem="0"/>
    <dataField name="Sum of Spend (₹)" fld="15" baseField="0" baseItem="0"/>
    <dataField name="Sum of Clicks" fld="12" baseField="0" baseItem="0" numFmtId="3"/>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530" firstHeaderRow="0" firstDataRow="1" firstDataCol="1"/>
  <pivotFields count="33">
    <pivotField numFmtId="14" showAll="0"/>
    <pivotField showAll="0"/>
    <pivotField showAll="0"/>
    <pivotField showAll="0"/>
    <pivotField showAll="0"/>
    <pivotField showAll="0"/>
    <pivotField showAll="0"/>
    <pivotField showAll="0"/>
    <pivotField axis="axisRow" showAll="0" sortType="descending">
      <items count="529">
        <item x="254"/>
        <item x="113"/>
        <item x="207"/>
        <item x="520"/>
        <item x="350"/>
        <item x="268"/>
        <item x="264"/>
        <item x="312"/>
        <item x="45"/>
        <item x="495"/>
        <item x="239"/>
        <item x="369"/>
        <item x="92"/>
        <item x="466"/>
        <item x="200"/>
        <item x="287"/>
        <item x="252"/>
        <item x="465"/>
        <item x="338"/>
        <item x="361"/>
        <item x="151"/>
        <item x="336"/>
        <item x="184"/>
        <item x="522"/>
        <item x="526"/>
        <item x="187"/>
        <item x="504"/>
        <item x="22"/>
        <item x="102"/>
        <item x="101"/>
        <item x="95"/>
        <item x="47"/>
        <item x="340"/>
        <item x="154"/>
        <item x="100"/>
        <item x="339"/>
        <item x="153"/>
        <item x="201"/>
        <item x="99"/>
        <item x="98"/>
        <item x="152"/>
        <item x="96"/>
        <item x="97"/>
        <item x="93"/>
        <item x="490"/>
        <item x="318"/>
        <item x="499"/>
        <item x="70"/>
        <item x="405"/>
        <item x="183"/>
        <item x="50"/>
        <item x="459"/>
        <item x="288"/>
        <item x="482"/>
        <item x="486"/>
        <item x="248"/>
        <item x="141"/>
        <item x="247"/>
        <item x="464"/>
        <item x="280"/>
        <item x="281"/>
        <item x="142"/>
        <item x="308"/>
        <item x="77"/>
        <item x="82"/>
        <item x="78"/>
        <item x="83"/>
        <item x="80"/>
        <item x="75"/>
        <item x="410"/>
        <item x="193"/>
        <item x="74"/>
        <item x="76"/>
        <item x="496"/>
        <item x="443"/>
        <item x="79"/>
        <item x="307"/>
        <item x="357"/>
        <item x="71"/>
        <item x="249"/>
        <item x="409"/>
        <item x="81"/>
        <item x="377"/>
        <item x="331"/>
        <item x="72"/>
        <item x="396"/>
        <item x="376"/>
        <item x="411"/>
        <item x="73"/>
        <item x="408"/>
        <item x="13"/>
        <item x="258"/>
        <item x="424"/>
        <item x="0"/>
        <item x="485"/>
        <item x="32"/>
        <item x="205"/>
        <item x="427"/>
        <item x="478"/>
        <item x="334"/>
        <item x="136"/>
        <item x="137"/>
        <item x="11"/>
        <item x="507"/>
        <item x="188"/>
        <item x="403"/>
        <item x="382"/>
        <item x="505"/>
        <item x="452"/>
        <item x="15"/>
        <item x="479"/>
        <item x="508"/>
        <item x="506"/>
        <item x="429"/>
        <item x="139"/>
        <item x="524"/>
        <item x="140"/>
        <item x="17"/>
        <item x="16"/>
        <item x="163"/>
        <item x="63"/>
        <item x="107"/>
        <item x="448"/>
        <item x="14"/>
        <item x="257"/>
        <item x="469"/>
        <item x="197"/>
        <item x="458"/>
        <item x="516"/>
        <item x="156"/>
        <item x="341"/>
        <item x="509"/>
        <item x="440"/>
        <item x="117"/>
        <item x="90"/>
        <item x="426"/>
        <item x="359"/>
        <item x="488"/>
        <item x="360"/>
        <item x="379"/>
        <item x="199"/>
        <item x="56"/>
        <item x="65"/>
        <item x="375"/>
        <item x="278"/>
        <item x="94"/>
        <item x="59"/>
        <item x="260"/>
        <item x="243"/>
        <item x="261"/>
        <item x="328"/>
        <item x="366"/>
        <item x="263"/>
        <item x="514"/>
        <item x="245"/>
        <item x="416"/>
        <item x="283"/>
        <item x="143"/>
        <item x="204"/>
        <item x="303"/>
        <item x="223"/>
        <item x="344"/>
        <item x="61"/>
        <item x="224"/>
        <item x="172"/>
        <item x="282"/>
        <item x="250"/>
        <item x="358"/>
        <item x="9"/>
        <item x="158"/>
        <item x="5"/>
        <item x="103"/>
        <item x="388"/>
        <item x="322"/>
        <item x="40"/>
        <item x="314"/>
        <item x="253"/>
        <item x="270"/>
        <item x="313"/>
        <item x="198"/>
        <item x="150"/>
        <item x="399"/>
        <item x="290"/>
        <item x="33"/>
        <item x="34"/>
        <item x="349"/>
        <item x="25"/>
        <item x="265"/>
        <item x="122"/>
        <item x="23"/>
        <item x="169"/>
        <item x="384"/>
        <item x="390"/>
        <item x="372"/>
        <item x="54"/>
        <item x="52"/>
        <item x="162"/>
        <item x="274"/>
        <item x="460"/>
        <item x="406"/>
        <item x="441"/>
        <item x="125"/>
        <item x="10"/>
        <item x="161"/>
        <item x="119"/>
        <item x="43"/>
        <item x="121"/>
        <item x="120"/>
        <item x="236"/>
        <item x="160"/>
        <item x="296"/>
        <item x="273"/>
        <item x="420"/>
        <item x="343"/>
        <item x="106"/>
        <item x="483"/>
        <item x="272"/>
        <item x="501"/>
        <item x="447"/>
        <item x="457"/>
        <item x="181"/>
        <item x="389"/>
        <item x="234"/>
        <item x="299"/>
        <item x="298"/>
        <item x="44"/>
        <item x="190"/>
        <item x="66"/>
        <item x="306"/>
        <item x="53"/>
        <item x="6"/>
        <item x="208"/>
        <item x="118"/>
        <item x="362"/>
        <item x="180"/>
        <item x="503"/>
        <item x="42"/>
        <item x="342"/>
        <item x="286"/>
        <item x="449"/>
        <item x="354"/>
        <item x="402"/>
        <item x="513"/>
        <item x="259"/>
        <item x="186"/>
        <item x="21"/>
        <item x="215"/>
        <item x="108"/>
        <item x="461"/>
        <item x="19"/>
        <item x="383"/>
        <item x="57"/>
        <item x="498"/>
        <item x="347"/>
        <item x="20"/>
        <item x="348"/>
        <item x="463"/>
        <item x="131"/>
        <item x="216"/>
        <item x="217"/>
        <item x="481"/>
        <item x="462"/>
        <item x="134"/>
        <item x="435"/>
        <item x="395"/>
        <item x="475"/>
        <item x="355"/>
        <item x="132"/>
        <item x="510"/>
        <item x="394"/>
        <item x="305"/>
        <item x="527"/>
        <item x="423"/>
        <item x="262"/>
        <item x="392"/>
        <item x="67"/>
        <item x="192"/>
        <item x="356"/>
        <item x="279"/>
        <item x="69"/>
        <item x="330"/>
        <item x="35"/>
        <item x="491"/>
        <item x="28"/>
        <item x="368"/>
        <item x="512"/>
        <item x="521"/>
        <item x="269"/>
        <item x="29"/>
        <item x="111"/>
        <item x="431"/>
        <item x="110"/>
        <item x="417"/>
        <item x="225"/>
        <item x="127"/>
        <item x="128"/>
        <item x="484"/>
        <item x="422"/>
        <item x="129"/>
        <item x="85"/>
        <item x="333"/>
        <item x="145"/>
        <item x="196"/>
        <item x="195"/>
        <item x="88"/>
        <item x="149"/>
        <item x="335"/>
        <item x="86"/>
        <item x="87"/>
        <item x="346"/>
        <item x="238"/>
        <item x="436"/>
        <item x="476"/>
        <item x="233"/>
        <item x="327"/>
        <item x="493"/>
        <item x="68"/>
        <item x="191"/>
        <item x="251"/>
        <item x="397"/>
        <item x="284"/>
        <item x="487"/>
        <item x="398"/>
        <item x="378"/>
        <item x="444"/>
        <item x="194"/>
        <item x="3"/>
        <item x="206"/>
        <item x="164"/>
        <item x="430"/>
        <item x="446"/>
        <item x="26"/>
        <item x="380"/>
        <item x="27"/>
        <item x="351"/>
        <item x="171"/>
        <item x="413"/>
        <item x="219"/>
        <item x="489"/>
        <item x="515"/>
        <item x="1"/>
        <item x="30"/>
        <item x="168"/>
        <item x="271"/>
        <item x="401"/>
        <item x="157"/>
        <item x="518"/>
        <item x="114"/>
        <item x="419"/>
        <item x="18"/>
        <item x="373"/>
        <item x="494"/>
        <item x="468"/>
        <item x="415"/>
        <item x="519"/>
        <item x="276"/>
        <item x="391"/>
        <item x="393"/>
        <item x="222"/>
        <item x="414"/>
        <item x="235"/>
        <item x="189"/>
        <item x="4"/>
        <item x="2"/>
        <item x="363"/>
        <item x="242"/>
        <item x="91"/>
        <item x="374"/>
        <item x="511"/>
        <item x="211"/>
        <item x="266"/>
        <item x="337"/>
        <item x="285"/>
        <item x="450"/>
        <item x="385"/>
        <item x="31"/>
        <item x="214"/>
        <item x="159"/>
        <item x="230"/>
        <item x="292"/>
        <item x="112"/>
        <item x="220"/>
        <item x="221"/>
        <item x="165"/>
        <item x="167"/>
        <item x="166"/>
        <item x="51"/>
        <item x="240"/>
        <item x="213"/>
        <item x="212"/>
        <item x="434"/>
        <item x="316"/>
        <item x="275"/>
        <item x="8"/>
        <item x="182"/>
        <item x="437"/>
        <item x="124"/>
        <item x="126"/>
        <item x="370"/>
        <item x="301"/>
        <item x="500"/>
        <item x="433"/>
        <item x="123"/>
        <item x="46"/>
        <item x="237"/>
        <item x="323"/>
        <item x="49"/>
        <item x="300"/>
        <item x="324"/>
        <item x="325"/>
        <item x="421"/>
        <item x="48"/>
        <item x="185"/>
        <item x="218"/>
        <item x="244"/>
        <item x="517"/>
        <item x="471"/>
        <item x="470"/>
        <item x="404"/>
        <item x="138"/>
        <item x="256"/>
        <item x="246"/>
        <item x="345"/>
        <item x="329"/>
        <item x="135"/>
        <item x="412"/>
        <item x="241"/>
        <item x="474"/>
        <item x="371"/>
        <item x="130"/>
        <item x="326"/>
        <item x="302"/>
        <item x="353"/>
        <item x="64"/>
        <item x="317"/>
        <item x="365"/>
        <item x="480"/>
        <item x="289"/>
        <item x="41"/>
        <item x="315"/>
        <item x="432"/>
        <item x="55"/>
        <item x="477"/>
        <item x="109"/>
        <item x="454"/>
        <item x="497"/>
        <item x="60"/>
        <item x="277"/>
        <item x="62"/>
        <item x="304"/>
        <item x="133"/>
        <item x="523"/>
        <item x="442"/>
        <item x="116"/>
        <item x="39"/>
        <item x="105"/>
        <item x="453"/>
        <item x="36"/>
        <item x="451"/>
        <item x="255"/>
        <item x="210"/>
        <item x="294"/>
        <item x="320"/>
        <item x="428"/>
        <item x="104"/>
        <item x="38"/>
        <item x="209"/>
        <item x="37"/>
        <item x="492"/>
        <item x="293"/>
        <item x="174"/>
        <item x="226"/>
        <item x="7"/>
        <item x="295"/>
        <item x="175"/>
        <item x="364"/>
        <item x="525"/>
        <item x="173"/>
        <item x="472"/>
        <item x="418"/>
        <item x="229"/>
        <item x="115"/>
        <item x="179"/>
        <item x="319"/>
        <item x="228"/>
        <item x="321"/>
        <item x="455"/>
        <item x="147"/>
        <item x="146"/>
        <item x="144"/>
        <item x="148"/>
        <item x="177"/>
        <item x="178"/>
        <item x="176"/>
        <item x="231"/>
        <item x="456"/>
        <item x="232"/>
        <item x="439"/>
        <item x="227"/>
        <item x="387"/>
        <item x="438"/>
        <item x="473"/>
        <item x="84"/>
        <item x="332"/>
        <item x="425"/>
        <item x="352"/>
        <item x="367"/>
        <item x="297"/>
        <item x="407"/>
        <item x="400"/>
        <item x="445"/>
        <item x="381"/>
        <item x="58"/>
        <item x="12"/>
        <item x="89"/>
        <item x="24"/>
        <item x="155"/>
        <item x="311"/>
        <item x="467"/>
        <item x="170"/>
        <item x="291"/>
        <item x="309"/>
        <item x="267"/>
        <item x="502"/>
        <item x="203"/>
        <item x="202"/>
        <item x="310"/>
        <item x="386"/>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numFmtId="3" showAll="0"/>
    <pivotField showAll="0"/>
    <pivotField showAll="0"/>
    <pivotField dataField="1" showAll="0"/>
    <pivotField dataField="1" showAll="0"/>
    <pivotField dataField="1" showAll="0"/>
    <pivotField dataField="1" showAll="0"/>
    <pivotField showAll="0"/>
    <pivotField showAll="0"/>
    <pivotField showAll="0"/>
    <pivotField numFmtId="4" showAll="0"/>
    <pivotField showAll="0"/>
    <pivotField showAll="0"/>
    <pivotField showAll="0"/>
    <pivotField showAll="0"/>
    <pivotField showAll="0"/>
    <pivotField showAll="0"/>
    <pivotField showAll="0"/>
    <pivotField showAll="0"/>
    <pivotField showAll="0"/>
    <pivotField showAll="0"/>
  </pivotFields>
  <rowFields count="1">
    <field x="8"/>
  </rowFields>
  <rowItems count="529">
    <i>
      <x v="100"/>
    </i>
    <i>
      <x v="333"/>
    </i>
    <i>
      <x v="281"/>
    </i>
    <i>
      <x v="522"/>
    </i>
    <i>
      <x v="383"/>
    </i>
    <i>
      <x v="288"/>
    </i>
    <i>
      <x v="230"/>
    </i>
    <i>
      <x v="307"/>
    </i>
    <i>
      <x v="515"/>
    </i>
    <i>
      <x v="380"/>
    </i>
    <i>
      <x v="465"/>
    </i>
    <i>
      <x v="109"/>
    </i>
    <i>
      <x v="419"/>
    </i>
    <i>
      <x v="1"/>
    </i>
    <i>
      <x v="433"/>
    </i>
    <i>
      <x v="156"/>
    </i>
    <i>
      <x v="182"/>
    </i>
    <i>
      <x v="349"/>
    </i>
    <i>
      <x v="502"/>
    </i>
    <i>
      <x v="186"/>
    </i>
    <i>
      <x v="204"/>
    </i>
    <i>
      <x v="496"/>
    </i>
    <i>
      <x v="275"/>
    </i>
    <i>
      <x v="102"/>
    </i>
    <i>
      <x v="299"/>
    </i>
    <i>
      <x v="326"/>
    </i>
    <i>
      <x v="22"/>
    </i>
    <i>
      <x v="491"/>
    </i>
    <i>
      <x v="291"/>
    </i>
    <i>
      <x v="472"/>
    </i>
    <i>
      <x v="246"/>
    </i>
    <i>
      <x v="347"/>
    </i>
    <i>
      <x v="116"/>
    </i>
    <i>
      <x v="165"/>
    </i>
    <i>
      <x v="340"/>
    </i>
    <i>
      <x v="358"/>
    </i>
    <i>
      <x v="31"/>
    </i>
    <i>
      <x v="264"/>
    </i>
    <i>
      <x v="42"/>
    </i>
    <i>
      <x v="226"/>
    </i>
    <i>
      <x v="142"/>
    </i>
    <i>
      <x v="134"/>
    </i>
    <i>
      <x v="114"/>
    </i>
    <i>
      <x v="262"/>
    </i>
    <i>
      <x v="149"/>
    </i>
    <i>
      <x v="331"/>
    </i>
    <i>
      <x v="25"/>
    </i>
    <i>
      <x v="304"/>
    </i>
    <i>
      <x v="412"/>
    </i>
    <i>
      <x v="34"/>
    </i>
    <i>
      <x v="385"/>
    </i>
    <i>
      <x v="28"/>
    </i>
    <i>
      <x v="32"/>
    </i>
    <i>
      <x v="438"/>
    </i>
    <i>
      <x v="146"/>
    </i>
    <i>
      <x v="33"/>
    </i>
    <i>
      <x v="84"/>
    </i>
    <i>
      <x v="302"/>
    </i>
    <i>
      <x v="40"/>
    </i>
    <i>
      <x v="519"/>
    </i>
    <i>
      <x v="216"/>
    </i>
    <i>
      <x v="166"/>
    </i>
    <i>
      <x v="402"/>
    </i>
    <i>
      <x v="118"/>
    </i>
    <i>
      <x v="37"/>
    </i>
    <i>
      <x v="158"/>
    </i>
    <i>
      <x v="170"/>
    </i>
    <i>
      <x v="29"/>
    </i>
    <i>
      <x v="341"/>
    </i>
    <i>
      <x v="169"/>
    </i>
    <i>
      <x v="454"/>
    </i>
    <i>
      <x/>
    </i>
    <i>
      <x v="35"/>
    </i>
    <i>
      <x v="343"/>
    </i>
    <i>
      <x v="289"/>
    </i>
    <i>
      <x v="342"/>
    </i>
    <i>
      <x v="460"/>
    </i>
    <i>
      <x v="39"/>
    </i>
    <i>
      <x v="381"/>
    </i>
    <i>
      <x v="168"/>
    </i>
    <i>
      <x v="232"/>
    </i>
    <i>
      <x v="337"/>
    </i>
    <i>
      <x v="71"/>
    </i>
    <i>
      <x v="157"/>
    </i>
    <i>
      <x v="485"/>
    </i>
    <i>
      <x v="300"/>
    </i>
    <i>
      <x v="27"/>
    </i>
    <i>
      <x v="424"/>
    </i>
    <i>
      <x v="183"/>
    </i>
    <i>
      <x v="68"/>
    </i>
    <i>
      <x v="90"/>
    </i>
    <i>
      <x v="164"/>
    </i>
    <i>
      <x v="41"/>
    </i>
    <i>
      <x v="8"/>
    </i>
    <i>
      <x v="467"/>
    </i>
    <i>
      <x v="244"/>
    </i>
    <i>
      <x v="426"/>
    </i>
    <i>
      <x v="190"/>
    </i>
    <i>
      <x v="55"/>
    </i>
    <i>
      <x v="160"/>
    </i>
    <i>
      <x v="249"/>
    </i>
    <i>
      <x v="229"/>
    </i>
    <i>
      <x v="167"/>
    </i>
    <i>
      <x v="421"/>
    </i>
    <i>
      <x v="196"/>
    </i>
    <i>
      <x v="384"/>
    </i>
    <i>
      <x v="243"/>
    </i>
    <i>
      <x v="121"/>
    </i>
    <i>
      <x v="145"/>
    </i>
    <i>
      <x v="12"/>
    </i>
    <i>
      <x v="382"/>
    </i>
    <i>
      <x v="192"/>
    </i>
    <i>
      <x v="189"/>
    </i>
    <i>
      <x v="79"/>
    </i>
    <i>
      <x v="258"/>
    </i>
    <i>
      <x v="227"/>
    </i>
    <i>
      <x v="78"/>
    </i>
    <i>
      <x v="273"/>
    </i>
    <i>
      <x v="386"/>
    </i>
    <i>
      <x v="120"/>
    </i>
    <i>
      <x v="67"/>
    </i>
    <i>
      <x v="206"/>
    </i>
    <i>
      <x v="316"/>
    </i>
    <i>
      <x v="129"/>
    </i>
    <i>
      <x v="462"/>
    </i>
    <i>
      <x v="393"/>
    </i>
    <i>
      <x v="62"/>
    </i>
    <i>
      <x v="480"/>
    </i>
    <i>
      <x v="407"/>
    </i>
    <i>
      <x v="36"/>
    </i>
    <i>
      <x v="245"/>
    </i>
    <i>
      <x v="490"/>
    </i>
    <i>
      <x v="345"/>
    </i>
    <i>
      <x v="81"/>
    </i>
    <i>
      <x v="314"/>
    </i>
    <i>
      <x v="185"/>
    </i>
    <i>
      <x v="466"/>
    </i>
    <i>
      <x v="327"/>
    </i>
    <i>
      <x v="464"/>
    </i>
    <i>
      <x v="280"/>
    </i>
    <i>
      <x v="441"/>
    </i>
    <i>
      <x v="487"/>
    </i>
    <i>
      <x v="301"/>
    </i>
    <i>
      <x v="201"/>
    </i>
    <i>
      <x v="101"/>
    </i>
    <i>
      <x v="305"/>
    </i>
    <i>
      <x v="527"/>
    </i>
    <i>
      <x v="292"/>
    </i>
    <i>
      <x v="272"/>
    </i>
    <i>
      <x v="446"/>
    </i>
    <i>
      <x v="447"/>
    </i>
    <i>
      <x v="328"/>
    </i>
    <i>
      <x v="233"/>
    </i>
    <i>
      <x v="365"/>
    </i>
    <i>
      <x v="283"/>
    </i>
    <i>
      <x v="144"/>
    </i>
    <i>
      <x v="254"/>
    </i>
    <i>
      <x v="47"/>
    </i>
    <i>
      <x v="93"/>
    </i>
    <i>
      <x v="38"/>
    </i>
    <i>
      <x v="63"/>
    </i>
    <i>
      <x v="276"/>
    </i>
    <i>
      <x v="448"/>
    </i>
    <i>
      <x v="228"/>
    </i>
    <i>
      <x v="403"/>
    </i>
    <i>
      <x v="104"/>
    </i>
    <i>
      <x v="477"/>
    </i>
    <i>
      <x v="6"/>
    </i>
    <i>
      <x v="152"/>
    </i>
    <i>
      <x v="83"/>
    </i>
    <i>
      <x v="463"/>
    </i>
    <i>
      <x v="147"/>
    </i>
    <i>
      <x v="367"/>
    </i>
    <i>
      <x v="91"/>
    </i>
    <i>
      <x v="389"/>
    </i>
    <i>
      <x v="489"/>
    </i>
    <i>
      <x v="308"/>
    </i>
    <i>
      <x v="72"/>
    </i>
    <i>
      <x v="143"/>
    </i>
    <i>
      <x v="163"/>
    </i>
    <i>
      <x v="303"/>
    </i>
    <i>
      <x v="360"/>
    </i>
    <i>
      <x v="423"/>
    </i>
    <i>
      <x v="248"/>
    </i>
    <i>
      <x v="179"/>
    </i>
    <i>
      <x v="59"/>
    </i>
    <i>
      <x v="69"/>
    </i>
    <i>
      <x v="459"/>
    </i>
    <i>
      <x v="117"/>
    </i>
    <i>
      <x v="7"/>
    </i>
    <i>
      <x v="379"/>
    </i>
    <i>
      <x v="178"/>
    </i>
    <i>
      <x v="225"/>
    </i>
    <i>
      <x v="86"/>
    </i>
    <i>
      <x v="88"/>
    </i>
    <i>
      <x v="470"/>
    </i>
    <i>
      <x v="306"/>
    </i>
    <i>
      <x v="256"/>
    </i>
    <i>
      <x v="30"/>
    </i>
    <i>
      <x v="388"/>
    </i>
    <i>
      <x v="309"/>
    </i>
    <i>
      <x v="443"/>
    </i>
    <i>
      <x v="133"/>
    </i>
    <i>
      <x v="401"/>
    </i>
    <i>
      <x v="259"/>
    </i>
    <i>
      <x v="488"/>
    </i>
    <i>
      <x v="49"/>
    </i>
    <i>
      <x v="318"/>
    </i>
    <i>
      <x v="89"/>
    </i>
    <i>
      <x v="141"/>
    </i>
    <i>
      <x v="277"/>
    </i>
    <i>
      <x v="506"/>
    </i>
    <i>
      <x v="213"/>
    </i>
    <i>
      <x v="453"/>
    </i>
    <i>
      <x v="231"/>
    </i>
    <i>
      <x v="209"/>
    </i>
    <i>
      <x v="353"/>
    </i>
    <i>
      <x v="76"/>
    </i>
    <i>
      <x v="317"/>
    </i>
    <i>
      <x v="60"/>
    </i>
    <i>
      <x v="513"/>
    </i>
    <i>
      <x v="14"/>
    </i>
    <i>
      <x v="195"/>
    </i>
    <i>
      <x v="294"/>
    </i>
    <i>
      <x v="214"/>
    </i>
    <i>
      <x v="504"/>
    </i>
    <i>
      <x v="75"/>
    </i>
    <i>
      <x v="159"/>
    </i>
    <i>
      <x v="56"/>
    </i>
    <i>
      <x v="414"/>
    </i>
    <i>
      <x v="70"/>
    </i>
    <i>
      <x v="444"/>
    </i>
    <i>
      <x v="363"/>
    </i>
    <i>
      <x v="517"/>
    </i>
    <i>
      <x v="445"/>
    </i>
    <i>
      <x v="148"/>
    </i>
    <i>
      <x v="210"/>
    </i>
    <i>
      <x v="376"/>
    </i>
    <i>
      <x v="457"/>
    </i>
    <i>
      <x v="511"/>
    </i>
    <i>
      <x v="274"/>
    </i>
    <i>
      <x v="202"/>
    </i>
    <i>
      <x v="53"/>
    </i>
    <i>
      <x v="492"/>
    </i>
    <i>
      <x v="452"/>
    </i>
    <i>
      <x v="94"/>
    </i>
    <i>
      <x v="180"/>
    </i>
    <i>
      <x v="99"/>
    </i>
    <i>
      <x v="87"/>
    </i>
    <i>
      <x v="320"/>
    </i>
    <i>
      <x v="17"/>
    </i>
    <i>
      <x v="429"/>
    </i>
    <i>
      <x v="222"/>
    </i>
    <i>
      <x v="392"/>
    </i>
    <i>
      <x v="494"/>
    </i>
    <i>
      <x v="96"/>
    </i>
    <i>
      <x v="251"/>
    </i>
    <i>
      <x v="18"/>
    </i>
    <i>
      <x v="313"/>
    </i>
    <i>
      <x v="450"/>
    </i>
    <i>
      <x v="503"/>
    </i>
    <i>
      <x v="521"/>
    </i>
    <i>
      <x v="439"/>
    </i>
    <i>
      <x v="377"/>
    </i>
    <i>
      <x v="323"/>
    </i>
    <i>
      <x v="198"/>
    </i>
    <i>
      <x v="356"/>
    </i>
    <i>
      <x v="52"/>
    </i>
    <i>
      <x v="132"/>
    </i>
    <i>
      <x v="66"/>
    </i>
    <i>
      <x v="2"/>
    </i>
    <i>
      <x v="241"/>
    </i>
    <i>
      <x v="364"/>
    </i>
    <i>
      <x v="177"/>
    </i>
    <i>
      <x v="406"/>
    </i>
    <i>
      <x v="174"/>
    </i>
    <i>
      <x v="270"/>
    </i>
    <i>
      <x v="139"/>
    </i>
    <i>
      <x v="409"/>
    </i>
    <i>
      <x v="413"/>
    </i>
    <i>
      <x v="310"/>
    </i>
    <i>
      <x v="211"/>
    </i>
    <i>
      <x v="61"/>
    </i>
    <i>
      <x v="497"/>
    </i>
    <i>
      <x v="73"/>
    </i>
    <i>
      <x v="486"/>
    </i>
    <i>
      <x v="498"/>
    </i>
    <i>
      <x v="325"/>
    </i>
    <i>
      <x v="140"/>
    </i>
    <i>
      <x v="150"/>
    </i>
    <i>
      <x v="469"/>
    </i>
    <i>
      <x v="526"/>
    </i>
    <i>
      <x v="279"/>
    </i>
    <i>
      <x v="85"/>
    </i>
    <i>
      <x v="54"/>
    </i>
    <i>
      <x v="155"/>
    </i>
    <i>
      <x v="474"/>
    </i>
    <i>
      <x v="57"/>
    </i>
    <i>
      <x v="505"/>
    </i>
    <i>
      <x v="260"/>
    </i>
    <i>
      <x v="278"/>
    </i>
    <i>
      <x v="329"/>
    </i>
    <i>
      <x v="77"/>
    </i>
    <i>
      <x v="484"/>
    </i>
    <i>
      <x v="124"/>
    </i>
    <i>
      <x v="370"/>
    </i>
    <i>
      <x v="154"/>
    </i>
    <i>
      <x v="173"/>
    </i>
    <i>
      <x v="162"/>
    </i>
    <i>
      <x v="235"/>
    </i>
    <i>
      <x v="237"/>
    </i>
    <i>
      <x v="478"/>
    </i>
    <i>
      <x v="428"/>
    </i>
    <i>
      <x v="524"/>
    </i>
    <i>
      <x v="394"/>
    </i>
    <i>
      <x v="482"/>
    </i>
    <i>
      <x v="219"/>
    </i>
    <i>
      <x v="111"/>
    </i>
    <i>
      <x v="284"/>
    </i>
    <i>
      <x v="80"/>
    </i>
    <i>
      <x v="97"/>
    </i>
    <i>
      <x v="247"/>
    </i>
    <i>
      <x v="239"/>
    </i>
    <i>
      <x v="473"/>
    </i>
    <i>
      <x v="362"/>
    </i>
    <i>
      <x v="161"/>
    </i>
    <i>
      <x v="481"/>
    </i>
    <i>
      <x v="138"/>
    </i>
    <i>
      <x v="471"/>
    </i>
    <i>
      <x v="455"/>
    </i>
    <i>
      <x v="449"/>
    </i>
    <i>
      <x v="420"/>
    </i>
    <i>
      <x v="312"/>
    </i>
    <i>
      <x v="48"/>
    </i>
    <i>
      <x v="338"/>
    </i>
    <i>
      <x v="422"/>
    </i>
    <i>
      <x v="224"/>
    </i>
    <i>
      <x v="405"/>
    </i>
    <i>
      <x v="64"/>
    </i>
    <i>
      <x v="286"/>
    </i>
    <i>
      <x v="58"/>
    </i>
    <i>
      <x v="10"/>
    </i>
    <i>
      <x v="199"/>
    </i>
    <i>
      <x v="400"/>
    </i>
    <i>
      <x v="361"/>
    </i>
    <i>
      <x v="242"/>
    </i>
    <i>
      <x v="51"/>
    </i>
    <i>
      <x v="297"/>
    </i>
    <i>
      <x v="295"/>
    </i>
    <i>
      <x v="108"/>
    </i>
    <i>
      <x v="153"/>
    </i>
    <i>
      <x v="176"/>
    </i>
    <i>
      <x v="336"/>
    </i>
    <i>
      <x v="223"/>
    </i>
    <i>
      <x v="516"/>
    </i>
    <i>
      <x v="65"/>
    </i>
    <i>
      <x v="50"/>
    </i>
    <i>
      <x v="285"/>
    </i>
    <i>
      <x v="375"/>
    </i>
    <i>
      <x v="437"/>
    </i>
    <i>
      <x v="493"/>
    </i>
    <i>
      <x v="332"/>
    </i>
    <i>
      <x v="113"/>
    </i>
    <i>
      <x v="191"/>
    </i>
    <i>
      <x v="290"/>
    </i>
    <i>
      <x v="24"/>
    </i>
    <i>
      <x v="322"/>
    </i>
    <i>
      <x v="319"/>
    </i>
    <i>
      <x v="410"/>
    </i>
    <i>
      <x v="525"/>
    </i>
    <i>
      <x v="461"/>
    </i>
    <i>
      <x v="46"/>
    </i>
    <i>
      <x v="220"/>
    </i>
    <i>
      <x v="387"/>
    </i>
    <i>
      <x v="5"/>
    </i>
    <i>
      <x v="430"/>
    </i>
    <i>
      <x v="240"/>
    </i>
    <i>
      <x v="339"/>
    </i>
    <i>
      <x v="435"/>
    </i>
    <i>
      <x v="187"/>
    </i>
    <i>
      <x v="193"/>
    </i>
    <i>
      <x v="126"/>
    </i>
    <i>
      <x v="334"/>
    </i>
    <i>
      <x v="266"/>
    </i>
    <i>
      <x v="208"/>
    </i>
    <i>
      <x v="315"/>
    </i>
    <i>
      <x v="217"/>
    </i>
    <i>
      <x v="205"/>
    </i>
    <i>
      <x v="509"/>
    </i>
    <i>
      <x v="4"/>
    </i>
    <i>
      <x v="476"/>
    </i>
    <i>
      <x v="3"/>
    </i>
    <i>
      <x v="119"/>
    </i>
    <i>
      <x v="508"/>
    </i>
    <i>
      <x v="98"/>
    </i>
    <i>
      <x v="268"/>
    </i>
    <i>
      <x v="127"/>
    </i>
    <i>
      <x v="106"/>
    </i>
    <i>
      <x v="136"/>
    </i>
    <i>
      <x v="234"/>
    </i>
    <i>
      <x v="396"/>
    </i>
    <i>
      <x v="510"/>
    </i>
    <i>
      <x v="416"/>
    </i>
    <i>
      <x v="257"/>
    </i>
    <i>
      <x v="92"/>
    </i>
    <i>
      <x v="357"/>
    </i>
    <i>
      <x v="212"/>
    </i>
    <i>
      <x v="171"/>
    </i>
    <i>
      <x v="350"/>
    </i>
    <i>
      <x v="348"/>
    </i>
    <i>
      <x v="115"/>
    </i>
    <i>
      <x v="252"/>
    </i>
    <i>
      <x v="368"/>
    </i>
    <i>
      <x v="23"/>
    </i>
    <i>
      <x v="194"/>
    </i>
    <i>
      <x v="282"/>
    </i>
    <i>
      <x v="398"/>
    </i>
    <i>
      <x v="391"/>
    </i>
    <i>
      <x v="359"/>
    </i>
    <i>
      <x v="122"/>
    </i>
    <i>
      <x v="371"/>
    </i>
    <i>
      <x v="436"/>
    </i>
    <i>
      <x v="374"/>
    </i>
    <i>
      <x v="271"/>
    </i>
    <i>
      <x v="82"/>
    </i>
    <i>
      <x v="44"/>
    </i>
    <i>
      <x v="207"/>
    </i>
    <i>
      <x v="110"/>
    </i>
    <i>
      <x v="128"/>
    </i>
    <i>
      <x v="197"/>
    </i>
    <i>
      <x v="16"/>
    </i>
    <i>
      <x v="434"/>
    </i>
    <i>
      <x v="468"/>
    </i>
    <i>
      <x v="427"/>
    </i>
    <i>
      <x v="200"/>
    </i>
    <i>
      <x v="269"/>
    </i>
    <i>
      <x v="373"/>
    </i>
    <i>
      <x v="123"/>
    </i>
    <i>
      <x v="523"/>
    </i>
    <i>
      <x v="253"/>
    </i>
    <i>
      <x v="265"/>
    </i>
    <i>
      <x v="431"/>
    </i>
    <i>
      <x v="512"/>
    </i>
    <i>
      <x v="475"/>
    </i>
    <i>
      <x v="324"/>
    </i>
    <i>
      <x v="330"/>
    </i>
    <i>
      <x v="11"/>
    </i>
    <i>
      <x v="378"/>
    </i>
    <i>
      <x v="518"/>
    </i>
    <i>
      <x v="298"/>
    </i>
    <i>
      <x v="483"/>
    </i>
    <i>
      <x v="293"/>
    </i>
    <i>
      <x v="172"/>
    </i>
    <i>
      <x v="351"/>
    </i>
    <i>
      <x v="267"/>
    </i>
    <i>
      <x v="218"/>
    </i>
    <i>
      <x v="395"/>
    </i>
    <i>
      <x v="255"/>
    </i>
    <i>
      <x v="19"/>
    </i>
    <i>
      <x v="296"/>
    </i>
    <i>
      <x v="432"/>
    </i>
    <i>
      <x v="15"/>
    </i>
    <i>
      <x v="500"/>
    </i>
    <i>
      <x v="501"/>
    </i>
    <i>
      <x v="458"/>
    </i>
    <i>
      <x v="344"/>
    </i>
    <i>
      <x v="335"/>
    </i>
    <i>
      <x v="440"/>
    </i>
    <i>
      <x v="95"/>
    </i>
    <i>
      <x v="411"/>
    </i>
    <i>
      <x v="417"/>
    </i>
    <i>
      <x v="184"/>
    </i>
    <i>
      <x v="236"/>
    </i>
    <i>
      <x v="250"/>
    </i>
    <i>
      <x v="354"/>
    </i>
    <i>
      <x v="105"/>
    </i>
    <i>
      <x v="181"/>
    </i>
    <i>
      <x v="346"/>
    </i>
    <i>
      <x v="215"/>
    </i>
    <i>
      <x v="130"/>
    </i>
    <i>
      <x v="125"/>
    </i>
    <i>
      <x v="408"/>
    </i>
    <i>
      <x v="369"/>
    </i>
    <i>
      <x v="261"/>
    </i>
    <i>
      <x v="13"/>
    </i>
    <i>
      <x v="390"/>
    </i>
    <i>
      <x v="20"/>
    </i>
    <i>
      <x v="74"/>
    </i>
    <i>
      <x v="112"/>
    </i>
    <i>
      <x v="372"/>
    </i>
    <i>
      <x v="397"/>
    </i>
    <i>
      <x v="404"/>
    </i>
    <i>
      <x v="21"/>
    </i>
    <i>
      <x v="507"/>
    </i>
    <i>
      <x v="456"/>
    </i>
    <i>
      <x v="355"/>
    </i>
    <i>
      <x v="499"/>
    </i>
    <i>
      <x v="415"/>
    </i>
    <i>
      <x v="442"/>
    </i>
    <i>
      <x v="399"/>
    </i>
    <i>
      <x v="425"/>
    </i>
    <i>
      <x v="311"/>
    </i>
    <i>
      <x v="520"/>
    </i>
    <i>
      <x v="495"/>
    </i>
    <i>
      <x v="352"/>
    </i>
    <i>
      <x v="514"/>
    </i>
    <i>
      <x v="287"/>
    </i>
    <i>
      <x v="479"/>
    </i>
    <i>
      <x v="366"/>
    </i>
    <i>
      <x v="321"/>
    </i>
    <i>
      <x v="418"/>
    </i>
    <i>
      <x v="451"/>
    </i>
    <i>
      <x v="107"/>
    </i>
    <i>
      <x v="9"/>
    </i>
    <i>
      <x v="103"/>
    </i>
    <i>
      <x v="137"/>
    </i>
    <i>
      <x v="43"/>
    </i>
    <i>
      <x v="188"/>
    </i>
    <i>
      <x v="175"/>
    </i>
    <i>
      <x v="238"/>
    </i>
    <i>
      <x v="151"/>
    </i>
    <i>
      <x v="135"/>
    </i>
    <i>
      <x v="221"/>
    </i>
    <i>
      <x v="26"/>
    </i>
    <i>
      <x v="263"/>
    </i>
    <i>
      <x v="45"/>
    </i>
    <i>
      <x v="131"/>
    </i>
    <i>
      <x v="203"/>
    </i>
    <i t="grand">
      <x/>
    </i>
  </rowItems>
  <colFields count="1">
    <field x="-2"/>
  </colFields>
  <colItems count="6">
    <i>
      <x/>
    </i>
    <i i="1">
      <x v="1"/>
    </i>
    <i i="2">
      <x v="2"/>
    </i>
    <i i="3">
      <x v="3"/>
    </i>
    <i i="4">
      <x v="4"/>
    </i>
    <i i="5">
      <x v="5"/>
    </i>
  </colItems>
  <dataFields count="6">
    <dataField name="Sum of Impressions" fld="11" baseField="0" baseItem="0"/>
    <dataField name="Sum of 7 Day Total Units" fld="18" baseField="0" baseItem="0"/>
    <dataField name="Sum of 7 Day Total Orders" fld="17" baseField="0" baseItem="0"/>
    <dataField name="Sum of 7 Day Total Sales (₹)" fld="16" baseField="0" baseItem="0"/>
    <dataField name="Sum of Clicks" fld="12" baseField="0" baseItem="0" numFmtId="3"/>
    <dataField name="Sum of Spend (₹)" fld="1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showGridLines="0" workbookViewId="0">
      <selection activeCell="A49" sqref="A49"/>
    </sheetView>
  </sheetViews>
  <sheetFormatPr defaultRowHeight="14.4" x14ac:dyDescent="0.3"/>
  <cols>
    <col min="1" max="1" width="30" customWidth="1"/>
    <col min="2" max="2" width="100" customWidth="1"/>
  </cols>
  <sheetData>
    <row r="1" spans="1:2" ht="15.6" customHeight="1" x14ac:dyDescent="0.3">
      <c r="A1" s="25" t="s">
        <v>48</v>
      </c>
    </row>
    <row r="2" spans="1:2" x14ac:dyDescent="0.3">
      <c r="A2" s="1" t="s">
        <v>49</v>
      </c>
    </row>
    <row r="3" spans="1:2" ht="54" customHeight="1" x14ac:dyDescent="0.3">
      <c r="A3" s="4" t="s">
        <v>50</v>
      </c>
      <c r="B3" s="5" t="s">
        <v>51</v>
      </c>
    </row>
    <row r="4" spans="1:2" ht="42" customHeight="1" x14ac:dyDescent="0.3">
      <c r="A4" s="4" t="s">
        <v>52</v>
      </c>
      <c r="B4" s="5" t="s">
        <v>53</v>
      </c>
    </row>
    <row r="6" spans="1:2" ht="39.6" customHeight="1" x14ac:dyDescent="0.3">
      <c r="A6" s="4" t="s">
        <v>54</v>
      </c>
      <c r="B6" s="5" t="s">
        <v>55</v>
      </c>
    </row>
    <row r="7" spans="1:2" ht="30" customHeight="1" x14ac:dyDescent="0.3">
      <c r="A7" s="4" t="s">
        <v>56</v>
      </c>
      <c r="B7" s="5" t="s">
        <v>57</v>
      </c>
    </row>
    <row r="9" spans="1:2" x14ac:dyDescent="0.3">
      <c r="A9" s="2" t="s">
        <v>58</v>
      </c>
      <c r="B9" s="3"/>
    </row>
    <row r="10" spans="1:2" ht="66" customHeight="1" x14ac:dyDescent="0.3">
      <c r="A10" s="4" t="s">
        <v>59</v>
      </c>
      <c r="B10" s="5" t="s">
        <v>60</v>
      </c>
    </row>
    <row r="11" spans="1:2" ht="100.05" customHeight="1" x14ac:dyDescent="0.3">
      <c r="A11" s="4" t="s">
        <v>61</v>
      </c>
      <c r="B11" s="5" t="s">
        <v>62</v>
      </c>
    </row>
    <row r="12" spans="1:2" ht="130.05000000000001" customHeight="1" x14ac:dyDescent="0.3">
      <c r="A12" s="4" t="s">
        <v>63</v>
      </c>
      <c r="B12" s="5" t="s">
        <v>64</v>
      </c>
    </row>
    <row r="13" spans="1:2" ht="30" customHeight="1" x14ac:dyDescent="0.3">
      <c r="A13" s="4" t="s">
        <v>65</v>
      </c>
      <c r="B13" s="5" t="s">
        <v>66</v>
      </c>
    </row>
    <row r="14" spans="1:2" ht="54" customHeight="1" x14ac:dyDescent="0.3">
      <c r="A14" s="4" t="s">
        <v>67</v>
      </c>
      <c r="B14" s="5" t="s">
        <v>68</v>
      </c>
    </row>
    <row r="15" spans="1:2" ht="18" customHeight="1" x14ac:dyDescent="0.3">
      <c r="A15" s="4" t="s">
        <v>69</v>
      </c>
      <c r="B15" s="5" t="s">
        <v>70</v>
      </c>
    </row>
    <row r="17" spans="1:2" x14ac:dyDescent="0.3">
      <c r="A17" s="2" t="s">
        <v>71</v>
      </c>
      <c r="B17" s="3"/>
    </row>
    <row r="18" spans="1:2" ht="54" customHeight="1" x14ac:dyDescent="0.3">
      <c r="A18" s="4" t="s">
        <v>72</v>
      </c>
      <c r="B18" s="5" t="s">
        <v>73</v>
      </c>
    </row>
    <row r="19" spans="1:2" ht="26.4" customHeight="1" x14ac:dyDescent="0.3">
      <c r="B19" s="5" t="s">
        <v>74</v>
      </c>
    </row>
    <row r="20" spans="1:2" x14ac:dyDescent="0.3">
      <c r="A20" s="2" t="s">
        <v>75</v>
      </c>
      <c r="B20" s="3"/>
    </row>
    <row r="21" spans="1:2" ht="16.05" customHeight="1" x14ac:dyDescent="0.3">
      <c r="A21" s="4" t="s">
        <v>76</v>
      </c>
      <c r="B21" s="5" t="s">
        <v>77</v>
      </c>
    </row>
    <row r="22" spans="1:2" ht="16.05" customHeight="1" x14ac:dyDescent="0.3">
      <c r="A22" s="4" t="s">
        <v>78</v>
      </c>
      <c r="B22" s="5" t="s">
        <v>79</v>
      </c>
    </row>
    <row r="23" spans="1:2" ht="16.05" customHeight="1" x14ac:dyDescent="0.3">
      <c r="A23" s="4" t="s">
        <v>46</v>
      </c>
      <c r="B23" s="5" t="s">
        <v>80</v>
      </c>
    </row>
    <row r="24" spans="1:2" ht="16.05" customHeight="1" x14ac:dyDescent="0.3">
      <c r="A24" s="4" t="s">
        <v>81</v>
      </c>
      <c r="B24" s="5" t="s">
        <v>82</v>
      </c>
    </row>
    <row r="25" spans="1:2" ht="16.05" customHeight="1" x14ac:dyDescent="0.3">
      <c r="A25" s="4" t="s">
        <v>83</v>
      </c>
      <c r="B25" s="5" t="s">
        <v>84</v>
      </c>
    </row>
    <row r="26" spans="1:2" ht="16.05" customHeight="1" x14ac:dyDescent="0.3">
      <c r="A26" s="4" t="s">
        <v>85</v>
      </c>
      <c r="B26" s="5" t="s">
        <v>86</v>
      </c>
    </row>
    <row r="27" spans="1:2" ht="16.05" customHeight="1" x14ac:dyDescent="0.3">
      <c r="A27" s="4" t="s">
        <v>87</v>
      </c>
      <c r="B27" s="5" t="s">
        <v>88</v>
      </c>
    </row>
    <row r="28" spans="1:2" ht="16.05" customHeight="1" x14ac:dyDescent="0.3">
      <c r="A28" s="4" t="s">
        <v>89</v>
      </c>
      <c r="B28" s="5" t="s">
        <v>90</v>
      </c>
    </row>
    <row r="29" spans="1:2" ht="16.05" customHeight="1" x14ac:dyDescent="0.3">
      <c r="A29" s="4" t="s">
        <v>91</v>
      </c>
      <c r="B29" s="5" t="s">
        <v>92</v>
      </c>
    </row>
    <row r="30" spans="1:2" ht="16.05" customHeight="1" x14ac:dyDescent="0.3">
      <c r="A30" s="4" t="s">
        <v>38</v>
      </c>
      <c r="B30" s="5" t="s">
        <v>93</v>
      </c>
    </row>
    <row r="31" spans="1:2" ht="16.05" customHeight="1" x14ac:dyDescent="0.3">
      <c r="A31" s="4" t="s">
        <v>39</v>
      </c>
      <c r="B31" s="5" t="s">
        <v>94</v>
      </c>
    </row>
    <row r="32" spans="1:2" ht="30" customHeight="1" x14ac:dyDescent="0.3">
      <c r="A32" s="4" t="s">
        <v>95</v>
      </c>
      <c r="B32" s="5" t="s">
        <v>96</v>
      </c>
    </row>
    <row r="33" spans="1:2" ht="16.05" customHeight="1" x14ac:dyDescent="0.3">
      <c r="A33" s="4" t="s">
        <v>97</v>
      </c>
      <c r="B33" s="5" t="s">
        <v>98</v>
      </c>
    </row>
    <row r="34" spans="1:2" ht="30" customHeight="1" x14ac:dyDescent="0.3">
      <c r="A34" s="4" t="s">
        <v>99</v>
      </c>
      <c r="B34" s="5" t="s">
        <v>100</v>
      </c>
    </row>
    <row r="35" spans="1:2" ht="16.05" customHeight="1" x14ac:dyDescent="0.3">
      <c r="A35" s="4" t="s">
        <v>18</v>
      </c>
      <c r="B35" s="5" t="s">
        <v>101</v>
      </c>
    </row>
    <row r="36" spans="1:2" ht="16.05" customHeight="1" x14ac:dyDescent="0.3">
      <c r="A36" s="4" t="s">
        <v>102</v>
      </c>
      <c r="B36" s="5" t="s">
        <v>103</v>
      </c>
    </row>
    <row r="38" spans="1:2" x14ac:dyDescent="0.3">
      <c r="A38" s="2" t="s">
        <v>104</v>
      </c>
      <c r="B38" s="3"/>
    </row>
    <row r="39" spans="1:2" ht="18" customHeight="1" x14ac:dyDescent="0.3">
      <c r="A39" s="4" t="s">
        <v>105</v>
      </c>
      <c r="B39" s="5" t="s">
        <v>106</v>
      </c>
    </row>
    <row r="40" spans="1:2" ht="18" customHeight="1" x14ac:dyDescent="0.3">
      <c r="A40" s="4" t="s">
        <v>107</v>
      </c>
      <c r="B40" s="5" t="s">
        <v>108</v>
      </c>
    </row>
    <row r="41" spans="1:2" ht="18" customHeight="1" x14ac:dyDescent="0.3">
      <c r="A41" s="4" t="s">
        <v>109</v>
      </c>
      <c r="B41" s="5" t="s">
        <v>110</v>
      </c>
    </row>
    <row r="42" spans="1:2" ht="18" customHeight="1" x14ac:dyDescent="0.3">
      <c r="A42" s="4" t="s">
        <v>111</v>
      </c>
      <c r="B42" s="5" t="s">
        <v>112</v>
      </c>
    </row>
    <row r="43" spans="1:2" ht="18" customHeight="1" x14ac:dyDescent="0.3">
      <c r="A43" s="4" t="s">
        <v>113</v>
      </c>
      <c r="B43" s="5" t="s">
        <v>114</v>
      </c>
    </row>
    <row r="45" spans="1:2" x14ac:dyDescent="0.3">
      <c r="A45" s="4" t="s">
        <v>115</v>
      </c>
      <c r="B45" s="5" t="s">
        <v>116</v>
      </c>
    </row>
    <row r="46" spans="1:2" x14ac:dyDescent="0.3">
      <c r="A46" s="4" t="s">
        <v>117</v>
      </c>
      <c r="B46" s="5" t="s">
        <v>118</v>
      </c>
    </row>
    <row r="47" spans="1:2" ht="26.4" customHeight="1" x14ac:dyDescent="0.3">
      <c r="A47" s="4" t="s">
        <v>119</v>
      </c>
      <c r="B47" s="5" t="s">
        <v>120</v>
      </c>
    </row>
    <row r="48" spans="1:2" x14ac:dyDescent="0.3">
      <c r="A48" s="4" t="s">
        <v>16</v>
      </c>
      <c r="B48" s="5" t="s">
        <v>121</v>
      </c>
    </row>
    <row r="49" spans="1:1" x14ac:dyDescent="0.3">
      <c r="A49"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042"/>
  <sheetViews>
    <sheetView workbookViewId="0">
      <pane xSplit="2" ySplit="1" topLeftCell="M2" activePane="bottomRight" state="frozen"/>
      <selection pane="topRight"/>
      <selection pane="bottomLeft"/>
      <selection pane="bottomRight" activeCell="N2" sqref="N2"/>
    </sheetView>
  </sheetViews>
  <sheetFormatPr defaultRowHeight="14.4" x14ac:dyDescent="0.3"/>
  <cols>
    <col min="1" max="1" width="13" customWidth="1"/>
    <col min="2" max="2" width="38" customWidth="1"/>
    <col min="3" max="3" width="13" customWidth="1"/>
    <col min="4" max="4" width="11" customWidth="1"/>
    <col min="5" max="5" width="26" customWidth="1"/>
    <col min="6" max="6" width="18" customWidth="1"/>
    <col min="7" max="7" width="22" customWidth="1"/>
    <col min="8" max="8" width="11" customWidth="1"/>
    <col min="9" max="9" width="38" customWidth="1"/>
    <col min="10" max="10" width="11" customWidth="1"/>
    <col min="11" max="11" width="15" customWidth="1"/>
    <col min="12" max="12" width="12" customWidth="1"/>
    <col min="13" max="14" width="8" customWidth="1"/>
    <col min="15" max="15" width="9" customWidth="1"/>
    <col min="16" max="16" width="12" customWidth="1"/>
    <col min="17" max="17" width="13" customWidth="1"/>
    <col min="18" max="18" width="11" customWidth="1"/>
    <col min="19" max="19" width="10" customWidth="1"/>
    <col min="20" max="20" width="9" customWidth="1"/>
    <col min="21" max="22" width="8" customWidth="1"/>
    <col min="23" max="24" width="9" customWidth="1"/>
    <col min="25" max="25" width="8" customWidth="1"/>
    <col min="26" max="26" width="22" customWidth="1"/>
  </cols>
  <sheetData>
    <row r="1" spans="1:26" ht="42" customHeight="1" x14ac:dyDescent="0.3">
      <c r="A1" s="6" t="s">
        <v>122</v>
      </c>
      <c r="B1" s="6" t="s">
        <v>123</v>
      </c>
      <c r="C1" s="6" t="s">
        <v>124</v>
      </c>
      <c r="D1" s="6" t="s">
        <v>125</v>
      </c>
      <c r="E1" s="6" t="s">
        <v>119</v>
      </c>
      <c r="F1" s="6" t="s">
        <v>126</v>
      </c>
      <c r="G1" s="6" t="s">
        <v>127</v>
      </c>
      <c r="H1" s="6" t="s">
        <v>17</v>
      </c>
      <c r="I1" s="6" t="s">
        <v>128</v>
      </c>
      <c r="J1" s="6" t="s">
        <v>129</v>
      </c>
      <c r="K1" s="6" t="s">
        <v>18</v>
      </c>
      <c r="L1" s="6" t="s">
        <v>78</v>
      </c>
      <c r="M1" s="6" t="s">
        <v>46</v>
      </c>
      <c r="N1" s="6" t="s">
        <v>130</v>
      </c>
      <c r="O1" s="6" t="s">
        <v>131</v>
      </c>
      <c r="P1" s="6" t="s">
        <v>10</v>
      </c>
      <c r="Q1" s="6" t="s">
        <v>132</v>
      </c>
      <c r="R1" s="6" t="s">
        <v>133</v>
      </c>
      <c r="S1" s="6" t="s">
        <v>134</v>
      </c>
      <c r="T1" s="6" t="s">
        <v>38</v>
      </c>
      <c r="U1" s="6" t="s">
        <v>39</v>
      </c>
      <c r="V1" s="6" t="s">
        <v>135</v>
      </c>
      <c r="W1" s="6" t="s">
        <v>136</v>
      </c>
      <c r="X1" s="6" t="s">
        <v>137</v>
      </c>
      <c r="Y1" s="6" t="s">
        <v>138</v>
      </c>
      <c r="Z1" s="6" t="s">
        <v>139</v>
      </c>
    </row>
    <row r="2" spans="1:26" x14ac:dyDescent="0.3">
      <c r="A2" s="7">
        <v>46266</v>
      </c>
      <c r="B2" s="8" t="s">
        <v>12</v>
      </c>
      <c r="C2" s="8" t="s">
        <v>140</v>
      </c>
      <c r="D2" s="8" t="s">
        <v>141</v>
      </c>
      <c r="E2" s="8" t="s">
        <v>142</v>
      </c>
      <c r="F2" s="8" t="s">
        <v>143</v>
      </c>
      <c r="G2" s="8" t="s">
        <v>144</v>
      </c>
      <c r="H2" s="8" t="s">
        <v>145</v>
      </c>
      <c r="I2" s="8" t="s">
        <v>146</v>
      </c>
      <c r="J2" s="8" t="s">
        <v>147</v>
      </c>
      <c r="K2" s="8" t="s">
        <v>21</v>
      </c>
      <c r="L2" s="9">
        <v>125</v>
      </c>
      <c r="M2" s="9">
        <v>4</v>
      </c>
      <c r="N2" s="10">
        <v>3.2000000000000001E-2</v>
      </c>
      <c r="O2" s="11">
        <v>15.54</v>
      </c>
      <c r="P2" s="11">
        <v>62.16</v>
      </c>
      <c r="Q2" s="11">
        <v>0</v>
      </c>
      <c r="R2" s="8">
        <v>0</v>
      </c>
      <c r="S2" s="8">
        <v>0</v>
      </c>
      <c r="U2" s="12">
        <v>0</v>
      </c>
      <c r="V2" s="10">
        <v>0</v>
      </c>
      <c r="W2" s="11">
        <v>17.5</v>
      </c>
      <c r="X2" s="8" t="s">
        <v>148</v>
      </c>
      <c r="Y2" s="8" t="s">
        <v>149</v>
      </c>
    </row>
    <row r="3" spans="1:26" x14ac:dyDescent="0.3">
      <c r="A3" s="7">
        <v>46266</v>
      </c>
      <c r="B3" s="8" t="s">
        <v>12</v>
      </c>
      <c r="C3" s="8" t="s">
        <v>140</v>
      </c>
      <c r="D3" s="8" t="s">
        <v>141</v>
      </c>
      <c r="E3" s="8" t="s">
        <v>150</v>
      </c>
      <c r="F3" s="8" t="s">
        <v>143</v>
      </c>
      <c r="G3" s="8" t="s">
        <v>151</v>
      </c>
      <c r="H3" s="8" t="s">
        <v>145</v>
      </c>
      <c r="I3" s="8" t="s">
        <v>152</v>
      </c>
      <c r="J3" s="8" t="s">
        <v>153</v>
      </c>
      <c r="K3" s="8" t="s">
        <v>21</v>
      </c>
      <c r="L3" s="9">
        <v>300</v>
      </c>
      <c r="M3" s="9">
        <v>4</v>
      </c>
      <c r="N3" s="10">
        <v>1.3333333333333331E-2</v>
      </c>
      <c r="O3" s="11">
        <v>16.5</v>
      </c>
      <c r="P3" s="11">
        <v>66</v>
      </c>
      <c r="Q3" s="11">
        <v>0</v>
      </c>
      <c r="R3" s="8">
        <v>0</v>
      </c>
      <c r="S3" s="8">
        <v>0</v>
      </c>
      <c r="U3" s="12">
        <v>0</v>
      </c>
      <c r="V3" s="10">
        <v>0</v>
      </c>
      <c r="W3" s="11">
        <v>16.5</v>
      </c>
      <c r="X3" s="8" t="s">
        <v>148</v>
      </c>
      <c r="Y3" s="8" t="s">
        <v>149</v>
      </c>
    </row>
    <row r="4" spans="1:26" x14ac:dyDescent="0.3">
      <c r="A4" s="8" t="s">
        <v>154</v>
      </c>
      <c r="B4" s="8" t="s">
        <v>12</v>
      </c>
      <c r="C4" s="8" t="s">
        <v>140</v>
      </c>
      <c r="D4" s="8" t="s">
        <v>141</v>
      </c>
      <c r="E4" s="8" t="s">
        <v>150</v>
      </c>
      <c r="F4" s="8" t="s">
        <v>143</v>
      </c>
      <c r="G4" s="8" t="s">
        <v>144</v>
      </c>
      <c r="H4" s="8" t="s">
        <v>145</v>
      </c>
      <c r="I4" s="8" t="s">
        <v>155</v>
      </c>
      <c r="J4" s="8" t="s">
        <v>153</v>
      </c>
      <c r="K4" s="8" t="s">
        <v>7</v>
      </c>
      <c r="L4" s="9">
        <v>201</v>
      </c>
      <c r="M4" s="9">
        <v>5</v>
      </c>
      <c r="N4" s="10">
        <v>2.4875621890547261E-2</v>
      </c>
      <c r="O4" s="11">
        <v>6.14</v>
      </c>
      <c r="P4" s="11">
        <v>30.7</v>
      </c>
      <c r="Q4" s="11">
        <v>0</v>
      </c>
      <c r="R4" s="8">
        <v>0</v>
      </c>
      <c r="S4" s="8">
        <v>0</v>
      </c>
      <c r="U4" s="12">
        <v>0</v>
      </c>
      <c r="V4" s="10">
        <v>0</v>
      </c>
      <c r="W4" s="11">
        <v>10.5</v>
      </c>
      <c r="X4" s="8" t="s">
        <v>148</v>
      </c>
      <c r="Y4" s="8" t="s">
        <v>149</v>
      </c>
    </row>
    <row r="5" spans="1:26" x14ac:dyDescent="0.3">
      <c r="A5" s="7">
        <v>46266</v>
      </c>
      <c r="B5" s="8" t="s">
        <v>12</v>
      </c>
      <c r="C5" s="8" t="s">
        <v>140</v>
      </c>
      <c r="D5" s="8" t="s">
        <v>141</v>
      </c>
      <c r="E5" s="8" t="s">
        <v>150</v>
      </c>
      <c r="F5" s="8" t="s">
        <v>143</v>
      </c>
      <c r="G5" s="8" t="s">
        <v>151</v>
      </c>
      <c r="H5" s="8" t="s">
        <v>145</v>
      </c>
      <c r="I5" s="8" t="s">
        <v>156</v>
      </c>
      <c r="J5" s="8" t="s">
        <v>153</v>
      </c>
      <c r="K5" s="8" t="s">
        <v>14</v>
      </c>
      <c r="L5" s="9">
        <v>808</v>
      </c>
      <c r="M5" s="9">
        <v>4</v>
      </c>
      <c r="N5" s="10">
        <v>4.9504950495049514E-3</v>
      </c>
      <c r="O5" s="11">
        <v>6.82</v>
      </c>
      <c r="P5" s="11">
        <v>27.28</v>
      </c>
      <c r="Q5" s="11">
        <v>0</v>
      </c>
      <c r="R5" s="8">
        <v>0</v>
      </c>
      <c r="S5" s="8">
        <v>0</v>
      </c>
      <c r="U5" s="12">
        <v>0</v>
      </c>
      <c r="V5" s="10">
        <v>0</v>
      </c>
      <c r="W5" s="11">
        <v>10</v>
      </c>
      <c r="X5" s="8" t="s">
        <v>148</v>
      </c>
      <c r="Y5" s="8" t="s">
        <v>149</v>
      </c>
    </row>
    <row r="6" spans="1:26" x14ac:dyDescent="0.3">
      <c r="A6" s="7">
        <v>46266</v>
      </c>
      <c r="B6" s="8" t="s">
        <v>12</v>
      </c>
      <c r="C6" s="8" t="s">
        <v>140</v>
      </c>
      <c r="D6" s="8" t="s">
        <v>141</v>
      </c>
      <c r="E6" s="8" t="s">
        <v>157</v>
      </c>
      <c r="F6" s="8" t="s">
        <v>143</v>
      </c>
      <c r="G6" s="8" t="s">
        <v>151</v>
      </c>
      <c r="H6" s="8" t="s">
        <v>145</v>
      </c>
      <c r="I6" s="8" t="s">
        <v>158</v>
      </c>
      <c r="J6" s="8" t="s">
        <v>159</v>
      </c>
      <c r="K6" s="8" t="s">
        <v>7</v>
      </c>
      <c r="L6" s="9">
        <v>216</v>
      </c>
      <c r="M6" s="9">
        <v>0</v>
      </c>
      <c r="N6" s="10">
        <v>0</v>
      </c>
      <c r="P6" s="11">
        <v>0</v>
      </c>
      <c r="Q6" s="11">
        <v>0</v>
      </c>
      <c r="R6" s="8">
        <v>0</v>
      </c>
      <c r="S6" s="8">
        <v>0</v>
      </c>
      <c r="W6" s="11">
        <v>12</v>
      </c>
      <c r="X6" s="8" t="s">
        <v>148</v>
      </c>
      <c r="Y6" s="8" t="s">
        <v>149</v>
      </c>
    </row>
    <row r="7" spans="1:26" x14ac:dyDescent="0.3">
      <c r="A7" s="8" t="s">
        <v>160</v>
      </c>
      <c r="B7" s="8" t="s">
        <v>12</v>
      </c>
      <c r="C7" s="8" t="s">
        <v>140</v>
      </c>
      <c r="D7" s="8" t="s">
        <v>141</v>
      </c>
      <c r="E7" s="8" t="s">
        <v>157</v>
      </c>
      <c r="F7" s="8" t="s">
        <v>143</v>
      </c>
      <c r="G7" s="8" t="s">
        <v>144</v>
      </c>
      <c r="H7" s="8" t="s">
        <v>145</v>
      </c>
      <c r="I7" s="8" t="s">
        <v>161</v>
      </c>
      <c r="J7" s="8" t="s">
        <v>159</v>
      </c>
      <c r="K7" s="8" t="s">
        <v>14</v>
      </c>
      <c r="L7" s="9">
        <v>1431</v>
      </c>
      <c r="M7" s="9">
        <v>17</v>
      </c>
      <c r="N7" s="10">
        <v>1.187980433263452E-2</v>
      </c>
      <c r="O7" s="11">
        <v>6</v>
      </c>
      <c r="P7" s="11">
        <v>102</v>
      </c>
      <c r="Q7" s="11">
        <v>399</v>
      </c>
      <c r="R7" s="8">
        <v>1</v>
      </c>
      <c r="S7" s="8">
        <v>1</v>
      </c>
      <c r="T7" s="10">
        <v>0.25559999999999999</v>
      </c>
      <c r="U7" s="12">
        <v>3.91</v>
      </c>
      <c r="V7" s="10">
        <v>5.8799999999999998E-2</v>
      </c>
      <c r="W7" s="11">
        <v>10.5</v>
      </c>
      <c r="X7" s="8" t="s">
        <v>148</v>
      </c>
      <c r="Y7" s="8" t="s">
        <v>149</v>
      </c>
    </row>
    <row r="8" spans="1:26" x14ac:dyDescent="0.3">
      <c r="A8" s="7">
        <v>46266</v>
      </c>
      <c r="B8" s="8" t="s">
        <v>12</v>
      </c>
      <c r="C8" s="8" t="s">
        <v>140</v>
      </c>
      <c r="D8" s="8" t="s">
        <v>141</v>
      </c>
      <c r="E8" s="8" t="s">
        <v>157</v>
      </c>
      <c r="F8" s="8" t="s">
        <v>143</v>
      </c>
      <c r="G8" s="8" t="s">
        <v>144</v>
      </c>
      <c r="H8" s="8" t="s">
        <v>145</v>
      </c>
      <c r="I8" s="8" t="s">
        <v>162</v>
      </c>
      <c r="J8" s="8" t="s">
        <v>159</v>
      </c>
      <c r="K8" s="8" t="s">
        <v>21</v>
      </c>
      <c r="L8" s="8" t="s">
        <v>163</v>
      </c>
      <c r="M8" s="9">
        <v>22</v>
      </c>
      <c r="N8" s="10">
        <v>1.518288474810214E-2</v>
      </c>
      <c r="O8" s="11">
        <v>11.5</v>
      </c>
      <c r="P8" s="11">
        <v>253</v>
      </c>
      <c r="Q8" s="11">
        <v>1197</v>
      </c>
      <c r="R8" s="8">
        <v>3</v>
      </c>
      <c r="S8" s="8">
        <v>3</v>
      </c>
      <c r="T8" s="10">
        <v>0.2114</v>
      </c>
      <c r="U8" s="12">
        <v>4.7300000000000004</v>
      </c>
      <c r="V8" s="10">
        <v>0.13639999999999999</v>
      </c>
      <c r="W8" s="11">
        <v>12</v>
      </c>
      <c r="X8" s="8" t="s">
        <v>148</v>
      </c>
      <c r="Y8" s="8" t="s">
        <v>149</v>
      </c>
    </row>
    <row r="9" spans="1:26" x14ac:dyDescent="0.3">
      <c r="A9" s="7">
        <v>46266</v>
      </c>
      <c r="B9" s="8" t="s">
        <v>12</v>
      </c>
      <c r="C9" s="8" t="s">
        <v>140</v>
      </c>
      <c r="D9" s="8" t="s">
        <v>141</v>
      </c>
      <c r="E9" s="8" t="s">
        <v>164</v>
      </c>
      <c r="F9" s="8" t="s">
        <v>143</v>
      </c>
      <c r="G9" s="8" t="s">
        <v>144</v>
      </c>
      <c r="H9" s="8" t="s">
        <v>145</v>
      </c>
      <c r="I9" s="8" t="s">
        <v>165</v>
      </c>
      <c r="J9" s="8" t="s">
        <v>166</v>
      </c>
      <c r="K9" s="8" t="s">
        <v>7</v>
      </c>
      <c r="L9" s="9">
        <v>2603</v>
      </c>
      <c r="M9" s="9">
        <v>14</v>
      </c>
      <c r="N9" s="10">
        <v>5.3784095274683058E-3</v>
      </c>
      <c r="O9" s="11">
        <v>7.67</v>
      </c>
      <c r="P9" s="11">
        <v>107.38</v>
      </c>
      <c r="Q9" s="11">
        <v>0</v>
      </c>
      <c r="R9" s="8">
        <v>0</v>
      </c>
      <c r="S9" s="8">
        <v>0</v>
      </c>
      <c r="U9" s="12">
        <v>0</v>
      </c>
      <c r="V9" s="10">
        <v>0</v>
      </c>
      <c r="W9" s="11">
        <v>12</v>
      </c>
      <c r="X9" s="8" t="s">
        <v>148</v>
      </c>
      <c r="Y9" s="8" t="s">
        <v>149</v>
      </c>
    </row>
    <row r="10" spans="1:26" x14ac:dyDescent="0.3">
      <c r="A10" s="7">
        <v>46266</v>
      </c>
      <c r="B10" s="8" t="s">
        <v>12</v>
      </c>
      <c r="C10" s="8" t="s">
        <v>140</v>
      </c>
      <c r="D10" s="8" t="s">
        <v>141</v>
      </c>
      <c r="E10" s="8" t="s">
        <v>167</v>
      </c>
      <c r="F10" s="8" t="s">
        <v>143</v>
      </c>
      <c r="G10" s="8" t="s">
        <v>144</v>
      </c>
      <c r="H10" s="8" t="s">
        <v>145</v>
      </c>
      <c r="I10" s="8" t="s">
        <v>168</v>
      </c>
      <c r="J10" s="8" t="s">
        <v>169</v>
      </c>
      <c r="K10" s="8" t="s">
        <v>21</v>
      </c>
      <c r="L10" s="9">
        <v>993</v>
      </c>
      <c r="M10" s="9">
        <v>3</v>
      </c>
      <c r="N10" s="10">
        <v>3.021148036253776E-3</v>
      </c>
      <c r="O10" s="11">
        <v>7.49</v>
      </c>
      <c r="P10" s="11">
        <v>22.47</v>
      </c>
      <c r="Q10" s="11">
        <v>0</v>
      </c>
      <c r="R10" s="8">
        <v>0</v>
      </c>
      <c r="S10" s="8">
        <v>0</v>
      </c>
      <c r="U10" s="12">
        <v>0</v>
      </c>
      <c r="V10" s="10">
        <v>0</v>
      </c>
      <c r="W10" s="11">
        <v>8</v>
      </c>
      <c r="X10" s="8" t="s">
        <v>148</v>
      </c>
      <c r="Y10" s="8" t="s">
        <v>149</v>
      </c>
    </row>
    <row r="11" spans="1:26" x14ac:dyDescent="0.3">
      <c r="A11" s="8" t="s">
        <v>154</v>
      </c>
      <c r="B11" s="8" t="s">
        <v>12</v>
      </c>
      <c r="C11" s="8" t="s">
        <v>140</v>
      </c>
      <c r="D11" s="8" t="s">
        <v>141</v>
      </c>
      <c r="E11" s="8" t="s">
        <v>167</v>
      </c>
      <c r="F11" s="8" t="s">
        <v>143</v>
      </c>
      <c r="G11" s="8" t="s">
        <v>170</v>
      </c>
      <c r="H11" s="8" t="s">
        <v>145</v>
      </c>
      <c r="I11" s="8" t="s">
        <v>171</v>
      </c>
      <c r="J11" s="8" t="s">
        <v>169</v>
      </c>
      <c r="K11" s="8" t="s">
        <v>7</v>
      </c>
      <c r="L11" s="9">
        <v>233</v>
      </c>
      <c r="M11" s="9">
        <v>2</v>
      </c>
      <c r="N11" s="10">
        <v>8.5836909871244635E-3</v>
      </c>
      <c r="O11" s="11">
        <v>2.95</v>
      </c>
      <c r="P11" s="11">
        <v>5.9</v>
      </c>
      <c r="Q11" s="11">
        <v>0</v>
      </c>
      <c r="R11" s="8">
        <v>0</v>
      </c>
      <c r="S11" s="8">
        <v>0</v>
      </c>
      <c r="U11" s="12">
        <v>0</v>
      </c>
      <c r="V11" s="10">
        <v>0</v>
      </c>
      <c r="W11" s="11">
        <v>5.5</v>
      </c>
      <c r="X11" s="8" t="s">
        <v>148</v>
      </c>
      <c r="Y11" s="8" t="s">
        <v>149</v>
      </c>
    </row>
    <row r="12" spans="1:26" x14ac:dyDescent="0.3">
      <c r="A12" s="7">
        <v>46266</v>
      </c>
      <c r="B12" s="8" t="s">
        <v>12</v>
      </c>
      <c r="C12" s="8" t="s">
        <v>140</v>
      </c>
      <c r="D12" s="8" t="s">
        <v>141</v>
      </c>
      <c r="E12" s="8" t="s">
        <v>167</v>
      </c>
      <c r="F12" s="8" t="s">
        <v>143</v>
      </c>
      <c r="G12" s="8" t="s">
        <v>144</v>
      </c>
      <c r="H12" s="8" t="s">
        <v>145</v>
      </c>
      <c r="I12" s="8" t="s">
        <v>172</v>
      </c>
      <c r="J12" s="8" t="s">
        <v>169</v>
      </c>
      <c r="K12" s="8" t="s">
        <v>21</v>
      </c>
      <c r="L12" s="9">
        <v>247</v>
      </c>
      <c r="M12" s="9">
        <v>1</v>
      </c>
      <c r="N12" s="10">
        <v>4.048582995951417E-3</v>
      </c>
      <c r="O12" s="11">
        <v>6</v>
      </c>
      <c r="P12" s="11">
        <v>6</v>
      </c>
      <c r="Q12" s="11">
        <v>0</v>
      </c>
      <c r="R12" s="8">
        <v>0</v>
      </c>
      <c r="S12" s="8">
        <v>0</v>
      </c>
      <c r="U12" s="12">
        <v>0</v>
      </c>
      <c r="V12" s="10">
        <v>0</v>
      </c>
      <c r="W12" s="11">
        <v>6</v>
      </c>
      <c r="X12" s="8" t="s">
        <v>148</v>
      </c>
      <c r="Y12" s="8" t="s">
        <v>149</v>
      </c>
    </row>
    <row r="13" spans="1:26" x14ac:dyDescent="0.3">
      <c r="A13" s="7">
        <v>46266</v>
      </c>
      <c r="B13" s="8" t="s">
        <v>5</v>
      </c>
      <c r="C13" s="8" t="s">
        <v>173</v>
      </c>
      <c r="D13" s="8" t="s">
        <v>141</v>
      </c>
      <c r="E13" s="8" t="s">
        <v>174</v>
      </c>
      <c r="F13" s="8" t="s">
        <v>143</v>
      </c>
      <c r="G13" s="8" t="s">
        <v>144</v>
      </c>
      <c r="H13" s="8" t="s">
        <v>145</v>
      </c>
      <c r="I13" s="8" t="s">
        <v>175</v>
      </c>
      <c r="J13" s="8" t="s">
        <v>176</v>
      </c>
      <c r="K13" s="8" t="s">
        <v>14</v>
      </c>
      <c r="L13" s="9">
        <v>1128</v>
      </c>
      <c r="M13" s="9">
        <v>5</v>
      </c>
      <c r="N13" s="10">
        <v>4.4326241134751776E-3</v>
      </c>
      <c r="O13" s="11">
        <v>7.2</v>
      </c>
      <c r="P13" s="11">
        <v>36</v>
      </c>
      <c r="Q13" s="11">
        <v>0</v>
      </c>
      <c r="R13" s="8">
        <v>0</v>
      </c>
      <c r="S13" s="8">
        <v>0</v>
      </c>
      <c r="U13" s="12">
        <v>0</v>
      </c>
      <c r="V13" s="10">
        <v>0</v>
      </c>
      <c r="W13" s="11">
        <v>12</v>
      </c>
      <c r="X13" s="8" t="s">
        <v>148</v>
      </c>
      <c r="Y13" s="8" t="s">
        <v>149</v>
      </c>
      <c r="Z13" s="8" t="s">
        <v>177</v>
      </c>
    </row>
    <row r="14" spans="1:26" x14ac:dyDescent="0.3">
      <c r="A14" s="7">
        <v>46266</v>
      </c>
      <c r="B14" s="8" t="s">
        <v>5</v>
      </c>
      <c r="C14" s="8" t="s">
        <v>173</v>
      </c>
      <c r="D14" s="8" t="s">
        <v>141</v>
      </c>
      <c r="E14" s="8" t="s">
        <v>174</v>
      </c>
      <c r="F14" s="8" t="s">
        <v>143</v>
      </c>
      <c r="G14" s="8" t="s">
        <v>178</v>
      </c>
      <c r="H14" s="8" t="s">
        <v>145</v>
      </c>
      <c r="I14" s="8" t="s">
        <v>179</v>
      </c>
      <c r="J14" s="8" t="s">
        <v>176</v>
      </c>
      <c r="K14" s="8" t="s">
        <v>21</v>
      </c>
      <c r="L14" s="9">
        <v>115</v>
      </c>
      <c r="M14" s="9">
        <v>1</v>
      </c>
      <c r="N14" s="10">
        <v>8.6956521739130436E-3</v>
      </c>
      <c r="O14" s="11">
        <v>14</v>
      </c>
      <c r="P14" s="11">
        <v>14</v>
      </c>
      <c r="Q14" s="11">
        <v>0</v>
      </c>
      <c r="R14" s="8">
        <v>0</v>
      </c>
      <c r="S14" s="8">
        <v>0</v>
      </c>
      <c r="U14" s="12">
        <v>0</v>
      </c>
      <c r="V14" s="10">
        <v>0</v>
      </c>
      <c r="W14" s="11">
        <v>14</v>
      </c>
      <c r="X14" s="8" t="s">
        <v>148</v>
      </c>
      <c r="Y14" s="8" t="s">
        <v>149</v>
      </c>
    </row>
    <row r="15" spans="1:26" x14ac:dyDescent="0.3">
      <c r="A15" s="7">
        <v>46287</v>
      </c>
      <c r="B15" s="8" t="s">
        <v>36</v>
      </c>
      <c r="C15" s="8" t="s">
        <v>140</v>
      </c>
      <c r="D15" s="8" t="s">
        <v>180</v>
      </c>
      <c r="E15" s="8" t="s">
        <v>181</v>
      </c>
      <c r="F15" s="8" t="s">
        <v>143</v>
      </c>
      <c r="G15" s="8" t="s">
        <v>182</v>
      </c>
      <c r="H15" s="8" t="s">
        <v>183</v>
      </c>
      <c r="I15" s="8" t="s">
        <v>171</v>
      </c>
      <c r="J15" s="8" t="s">
        <v>184</v>
      </c>
      <c r="K15" s="8" t="s">
        <v>21</v>
      </c>
      <c r="L15" s="9">
        <v>176</v>
      </c>
      <c r="M15" s="9">
        <v>2</v>
      </c>
      <c r="N15" s="10">
        <v>1.14E-2</v>
      </c>
      <c r="O15" s="11">
        <v>13.87</v>
      </c>
      <c r="P15" s="11">
        <v>27.74</v>
      </c>
      <c r="Q15" s="11">
        <v>0</v>
      </c>
      <c r="R15" s="8">
        <v>0</v>
      </c>
      <c r="S15" s="8">
        <v>0</v>
      </c>
      <c r="U15" s="12">
        <v>0</v>
      </c>
      <c r="V15" s="10">
        <v>0</v>
      </c>
      <c r="W15" s="11">
        <v>7.5</v>
      </c>
      <c r="X15" s="8" t="s">
        <v>148</v>
      </c>
      <c r="Y15" s="8" t="s">
        <v>149</v>
      </c>
    </row>
    <row r="16" spans="1:26" x14ac:dyDescent="0.3">
      <c r="A16" s="8" t="s">
        <v>154</v>
      </c>
      <c r="B16" s="8" t="s">
        <v>5</v>
      </c>
      <c r="C16" s="8" t="s">
        <v>173</v>
      </c>
      <c r="D16" s="8" t="s">
        <v>141</v>
      </c>
      <c r="E16" s="8" t="s">
        <v>174</v>
      </c>
      <c r="F16" s="8" t="s">
        <v>143</v>
      </c>
      <c r="G16" s="8" t="s">
        <v>151</v>
      </c>
      <c r="H16" s="8" t="s">
        <v>145</v>
      </c>
      <c r="I16" s="8" t="s">
        <v>185</v>
      </c>
      <c r="J16" s="8" t="s">
        <v>176</v>
      </c>
      <c r="K16" s="8" t="s">
        <v>21</v>
      </c>
      <c r="L16" s="9">
        <v>914</v>
      </c>
      <c r="M16" s="9">
        <v>15</v>
      </c>
      <c r="N16" s="10">
        <v>1.6411378555798689E-2</v>
      </c>
      <c r="O16" s="11">
        <v>9</v>
      </c>
      <c r="P16" s="11">
        <v>135</v>
      </c>
      <c r="Q16" s="11">
        <v>0</v>
      </c>
      <c r="R16" s="8">
        <v>0</v>
      </c>
      <c r="S16" s="8">
        <v>0</v>
      </c>
      <c r="U16" s="12">
        <v>0</v>
      </c>
      <c r="V16" s="10">
        <v>0</v>
      </c>
      <c r="W16" s="11">
        <v>9</v>
      </c>
      <c r="X16" s="8" t="s">
        <v>148</v>
      </c>
      <c r="Y16" s="8" t="s">
        <v>149</v>
      </c>
    </row>
    <row r="17" spans="1:25" x14ac:dyDescent="0.3">
      <c r="A17" s="7">
        <v>46266</v>
      </c>
      <c r="B17" s="8" t="s">
        <v>5</v>
      </c>
      <c r="C17" s="8" t="s">
        <v>173</v>
      </c>
      <c r="D17" s="8" t="s">
        <v>141</v>
      </c>
      <c r="E17" s="8" t="s">
        <v>186</v>
      </c>
      <c r="F17" s="8" t="s">
        <v>143</v>
      </c>
      <c r="G17" s="8" t="s">
        <v>144</v>
      </c>
      <c r="H17" s="8" t="s">
        <v>145</v>
      </c>
      <c r="I17" s="8" t="s">
        <v>187</v>
      </c>
      <c r="J17" s="8" t="s">
        <v>188</v>
      </c>
      <c r="K17" s="8" t="s">
        <v>7</v>
      </c>
      <c r="L17" s="9">
        <v>172</v>
      </c>
      <c r="M17" s="9">
        <v>1</v>
      </c>
      <c r="N17" s="10">
        <v>5.8139534883720929E-3</v>
      </c>
      <c r="O17" s="11">
        <v>4.72</v>
      </c>
      <c r="P17" s="11">
        <v>4.72</v>
      </c>
      <c r="Q17" s="11">
        <v>0</v>
      </c>
      <c r="R17" s="8">
        <v>0</v>
      </c>
      <c r="S17" s="8">
        <v>0</v>
      </c>
      <c r="U17" s="12">
        <v>0</v>
      </c>
      <c r="V17" s="10">
        <v>0</v>
      </c>
      <c r="W17" s="11">
        <v>8.5</v>
      </c>
      <c r="X17" s="8" t="s">
        <v>148</v>
      </c>
      <c r="Y17" s="8" t="s">
        <v>149</v>
      </c>
    </row>
    <row r="18" spans="1:25" x14ac:dyDescent="0.3">
      <c r="A18" s="7">
        <v>46266</v>
      </c>
      <c r="B18" s="8" t="s">
        <v>5</v>
      </c>
      <c r="C18" s="8" t="s">
        <v>173</v>
      </c>
      <c r="D18" s="8" t="s">
        <v>141</v>
      </c>
      <c r="E18" s="8" t="s">
        <v>186</v>
      </c>
      <c r="F18" s="8" t="s">
        <v>143</v>
      </c>
      <c r="G18" s="8" t="s">
        <v>144</v>
      </c>
      <c r="H18" s="8" t="s">
        <v>145</v>
      </c>
      <c r="I18" s="8" t="s">
        <v>189</v>
      </c>
      <c r="J18" s="8" t="s">
        <v>188</v>
      </c>
      <c r="K18" s="8" t="s">
        <v>7</v>
      </c>
      <c r="L18" s="9">
        <v>1183</v>
      </c>
      <c r="M18" s="9">
        <v>7</v>
      </c>
      <c r="N18" s="10">
        <v>5.9171597633136093E-3</v>
      </c>
      <c r="O18" s="11">
        <v>4.38</v>
      </c>
      <c r="P18" s="11">
        <v>30.66</v>
      </c>
      <c r="Q18" s="11">
        <v>0</v>
      </c>
      <c r="R18" s="8">
        <v>0</v>
      </c>
      <c r="S18" s="8">
        <v>0</v>
      </c>
      <c r="U18" s="12">
        <v>0</v>
      </c>
      <c r="V18" s="10">
        <v>0</v>
      </c>
      <c r="W18" s="11">
        <v>8.5</v>
      </c>
      <c r="X18" s="8" t="s">
        <v>148</v>
      </c>
      <c r="Y18" s="8" t="s">
        <v>149</v>
      </c>
    </row>
    <row r="19" spans="1:25" x14ac:dyDescent="0.3">
      <c r="A19" s="7">
        <v>46266</v>
      </c>
      <c r="B19" s="8" t="s">
        <v>5</v>
      </c>
      <c r="C19" s="8" t="s">
        <v>173</v>
      </c>
      <c r="D19" s="8" t="s">
        <v>141</v>
      </c>
      <c r="E19" s="8" t="s">
        <v>186</v>
      </c>
      <c r="F19" s="8" t="s">
        <v>143</v>
      </c>
      <c r="G19" s="8" t="s">
        <v>144</v>
      </c>
      <c r="H19" s="8" t="s">
        <v>145</v>
      </c>
      <c r="I19" s="8" t="s">
        <v>190</v>
      </c>
      <c r="J19" s="8" t="s">
        <v>188</v>
      </c>
      <c r="K19" s="8" t="s">
        <v>21</v>
      </c>
      <c r="L19" s="9">
        <v>772</v>
      </c>
      <c r="M19" s="9">
        <v>12</v>
      </c>
      <c r="N19" s="10">
        <v>1.55440414507772E-2</v>
      </c>
      <c r="O19" s="11">
        <v>7.5</v>
      </c>
      <c r="P19" s="11">
        <v>90</v>
      </c>
      <c r="Q19" s="11">
        <v>0</v>
      </c>
      <c r="R19" s="8">
        <v>0</v>
      </c>
      <c r="S19" s="8">
        <v>0</v>
      </c>
      <c r="U19" s="12">
        <v>0</v>
      </c>
      <c r="V19" s="10">
        <v>0</v>
      </c>
      <c r="W19" s="11">
        <v>7.5</v>
      </c>
      <c r="X19" s="8" t="s">
        <v>148</v>
      </c>
      <c r="Y19" s="8" t="s">
        <v>149</v>
      </c>
    </row>
    <row r="20" spans="1:25" x14ac:dyDescent="0.3">
      <c r="A20" s="7">
        <v>46266</v>
      </c>
      <c r="B20" s="8" t="s">
        <v>5</v>
      </c>
      <c r="C20" s="8" t="s">
        <v>173</v>
      </c>
      <c r="D20" s="8" t="s">
        <v>141</v>
      </c>
      <c r="E20" s="8" t="s">
        <v>186</v>
      </c>
      <c r="F20" s="8" t="s">
        <v>143</v>
      </c>
      <c r="G20" s="8" t="s">
        <v>151</v>
      </c>
      <c r="H20" s="8" t="s">
        <v>145</v>
      </c>
      <c r="I20" s="8" t="s">
        <v>191</v>
      </c>
      <c r="J20" s="8" t="s">
        <v>188</v>
      </c>
      <c r="K20" s="8" t="s">
        <v>14</v>
      </c>
      <c r="L20" s="8" t="s">
        <v>192</v>
      </c>
      <c r="M20" s="9">
        <v>4</v>
      </c>
      <c r="N20" s="10">
        <v>4.3149946062567418E-3</v>
      </c>
      <c r="O20" s="11">
        <v>6.04</v>
      </c>
      <c r="P20" s="11">
        <v>24.16</v>
      </c>
      <c r="Q20" s="11">
        <v>0</v>
      </c>
      <c r="R20" s="8">
        <v>0</v>
      </c>
      <c r="S20" s="8">
        <v>0</v>
      </c>
      <c r="U20" s="12">
        <v>0</v>
      </c>
      <c r="V20" s="10">
        <v>0</v>
      </c>
      <c r="W20" s="11">
        <v>8.5</v>
      </c>
      <c r="X20" s="8" t="s">
        <v>148</v>
      </c>
      <c r="Y20" s="8" t="s">
        <v>149</v>
      </c>
    </row>
    <row r="21" spans="1:25" x14ac:dyDescent="0.3">
      <c r="A21" s="7">
        <v>46266</v>
      </c>
      <c r="B21" s="8" t="s">
        <v>5</v>
      </c>
      <c r="C21" s="8" t="s">
        <v>173</v>
      </c>
      <c r="D21" s="8" t="s">
        <v>141</v>
      </c>
      <c r="E21" s="8" t="s">
        <v>186</v>
      </c>
      <c r="F21" s="8" t="s">
        <v>143</v>
      </c>
      <c r="G21" s="8" t="s">
        <v>170</v>
      </c>
      <c r="H21" s="8" t="s">
        <v>145</v>
      </c>
      <c r="I21" s="8" t="s">
        <v>185</v>
      </c>
      <c r="J21" s="8" t="s">
        <v>188</v>
      </c>
      <c r="K21" s="8" t="s">
        <v>21</v>
      </c>
      <c r="L21" s="9">
        <v>150</v>
      </c>
      <c r="M21" s="9">
        <v>0</v>
      </c>
      <c r="N21" s="10">
        <v>0</v>
      </c>
      <c r="P21" s="11">
        <v>0</v>
      </c>
      <c r="Q21" s="11">
        <v>0</v>
      </c>
      <c r="R21" s="8">
        <v>0</v>
      </c>
      <c r="S21" s="8">
        <v>0</v>
      </c>
      <c r="W21" s="11">
        <v>8</v>
      </c>
      <c r="X21" s="8" t="s">
        <v>148</v>
      </c>
      <c r="Y21" s="8" t="s">
        <v>149</v>
      </c>
    </row>
    <row r="22" spans="1:25" x14ac:dyDescent="0.3">
      <c r="A22" s="7">
        <v>46266</v>
      </c>
      <c r="B22" s="8" t="s">
        <v>5</v>
      </c>
      <c r="C22" s="8" t="s">
        <v>173</v>
      </c>
      <c r="D22" s="8" t="s">
        <v>141</v>
      </c>
      <c r="E22" s="8" t="s">
        <v>193</v>
      </c>
      <c r="F22" s="8" t="s">
        <v>143</v>
      </c>
      <c r="G22" s="8" t="s">
        <v>151</v>
      </c>
      <c r="H22" s="8" t="s">
        <v>145</v>
      </c>
      <c r="I22" s="8" t="s">
        <v>194</v>
      </c>
      <c r="J22" s="8" t="s">
        <v>195</v>
      </c>
      <c r="K22" s="8" t="s">
        <v>21</v>
      </c>
      <c r="L22" s="9">
        <v>405</v>
      </c>
      <c r="M22" s="9">
        <v>4</v>
      </c>
      <c r="N22" s="10">
        <v>9.876543209876543E-3</v>
      </c>
      <c r="O22" s="11">
        <v>9.5</v>
      </c>
      <c r="P22" s="8" t="s">
        <v>196</v>
      </c>
      <c r="Q22" s="11">
        <v>798</v>
      </c>
      <c r="R22" s="8">
        <v>1</v>
      </c>
      <c r="S22" s="8">
        <v>2</v>
      </c>
      <c r="T22" s="10">
        <v>4.7600000000000003E-2</v>
      </c>
      <c r="U22" s="12">
        <v>21</v>
      </c>
      <c r="V22" s="10">
        <v>0.25</v>
      </c>
      <c r="W22" s="11">
        <v>9.5</v>
      </c>
      <c r="X22" s="8" t="s">
        <v>148</v>
      </c>
      <c r="Y22" s="8" t="s">
        <v>149</v>
      </c>
    </row>
    <row r="23" spans="1:25" x14ac:dyDescent="0.3">
      <c r="A23" s="7">
        <v>46266</v>
      </c>
      <c r="B23" s="8" t="s">
        <v>5</v>
      </c>
      <c r="C23" s="8" t="s">
        <v>173</v>
      </c>
      <c r="D23" s="8" t="s">
        <v>141</v>
      </c>
      <c r="E23" s="8" t="s">
        <v>193</v>
      </c>
      <c r="F23" s="8" t="s">
        <v>143</v>
      </c>
      <c r="G23" s="8" t="s">
        <v>144</v>
      </c>
      <c r="H23" s="8" t="s">
        <v>145</v>
      </c>
      <c r="I23" s="8" t="s">
        <v>197</v>
      </c>
      <c r="J23" s="8" t="s">
        <v>195</v>
      </c>
      <c r="K23" s="8" t="s">
        <v>14</v>
      </c>
      <c r="L23" s="9">
        <v>1645</v>
      </c>
      <c r="M23" s="9">
        <v>13</v>
      </c>
      <c r="N23" s="10">
        <v>7.9027355623100311E-3</v>
      </c>
      <c r="O23" s="11">
        <v>6.16</v>
      </c>
      <c r="P23" s="11">
        <v>80.08</v>
      </c>
      <c r="Q23" s="11">
        <v>798</v>
      </c>
      <c r="R23" s="8">
        <v>2</v>
      </c>
      <c r="S23" s="8">
        <v>2</v>
      </c>
      <c r="T23" s="10">
        <v>0.1004</v>
      </c>
      <c r="U23" s="12">
        <v>9.9700000000000006</v>
      </c>
      <c r="V23" s="10">
        <v>0.15379999999999999</v>
      </c>
      <c r="W23" s="11">
        <v>7.5</v>
      </c>
      <c r="X23" s="8" t="s">
        <v>148</v>
      </c>
      <c r="Y23" s="8" t="s">
        <v>149</v>
      </c>
    </row>
    <row r="24" spans="1:25" x14ac:dyDescent="0.3">
      <c r="A24" s="7">
        <v>46266</v>
      </c>
      <c r="B24" s="8" t="s">
        <v>5</v>
      </c>
      <c r="C24" s="8" t="s">
        <v>173</v>
      </c>
      <c r="D24" s="8" t="s">
        <v>141</v>
      </c>
      <c r="E24" s="8" t="s">
        <v>193</v>
      </c>
      <c r="F24" s="8" t="s">
        <v>143</v>
      </c>
      <c r="G24" s="8" t="s">
        <v>144</v>
      </c>
      <c r="H24" s="8" t="s">
        <v>145</v>
      </c>
      <c r="I24" s="8" t="s">
        <v>198</v>
      </c>
      <c r="J24" s="8" t="s">
        <v>195</v>
      </c>
      <c r="K24" s="8" t="s">
        <v>14</v>
      </c>
      <c r="L24" s="9">
        <v>415</v>
      </c>
      <c r="M24" s="9">
        <v>3</v>
      </c>
      <c r="N24" s="10">
        <v>7.2289156626506026E-3</v>
      </c>
      <c r="O24" s="11">
        <v>6.16</v>
      </c>
      <c r="P24" s="11">
        <v>18.48</v>
      </c>
      <c r="Q24" s="11">
        <v>399</v>
      </c>
      <c r="R24" s="8">
        <v>1</v>
      </c>
      <c r="S24" s="8">
        <v>1</v>
      </c>
      <c r="T24" s="10">
        <v>4.6300000000000001E-2</v>
      </c>
      <c r="U24" s="12">
        <v>21.59</v>
      </c>
      <c r="V24" s="10">
        <v>0.33329999999999999</v>
      </c>
      <c r="W24" s="11">
        <v>11</v>
      </c>
      <c r="X24" s="8" t="s">
        <v>148</v>
      </c>
      <c r="Y24" s="8" t="s">
        <v>149</v>
      </c>
    </row>
    <row r="25" spans="1:25" x14ac:dyDescent="0.3">
      <c r="A25" s="7">
        <v>46266</v>
      </c>
      <c r="B25" s="8" t="s">
        <v>5</v>
      </c>
      <c r="C25" s="8" t="s">
        <v>173</v>
      </c>
      <c r="D25" s="8" t="s">
        <v>141</v>
      </c>
      <c r="E25" s="8" t="s">
        <v>193</v>
      </c>
      <c r="F25" s="8" t="s">
        <v>143</v>
      </c>
      <c r="G25" s="8" t="s">
        <v>151</v>
      </c>
      <c r="H25" s="8" t="s">
        <v>145</v>
      </c>
      <c r="I25" s="8" t="s">
        <v>199</v>
      </c>
      <c r="J25" s="8" t="s">
        <v>195</v>
      </c>
      <c r="K25" s="8" t="s">
        <v>7</v>
      </c>
      <c r="L25" s="9">
        <v>569</v>
      </c>
      <c r="M25" s="9">
        <v>4</v>
      </c>
      <c r="N25" s="10">
        <v>7.0298769771528994E-3</v>
      </c>
      <c r="O25" s="11">
        <v>6.74</v>
      </c>
      <c r="P25" s="11">
        <v>26.96</v>
      </c>
      <c r="Q25" s="11">
        <v>0</v>
      </c>
      <c r="R25" s="8">
        <v>0</v>
      </c>
      <c r="S25" s="8">
        <v>0</v>
      </c>
      <c r="U25" s="12">
        <v>0</v>
      </c>
      <c r="V25" s="10">
        <v>0</v>
      </c>
      <c r="W25" s="11">
        <v>12.5</v>
      </c>
      <c r="X25" s="8" t="s">
        <v>148</v>
      </c>
      <c r="Y25" s="8" t="s">
        <v>149</v>
      </c>
    </row>
    <row r="26" spans="1:25" x14ac:dyDescent="0.3">
      <c r="A26" s="7">
        <v>46266</v>
      </c>
      <c r="B26" s="8" t="s">
        <v>5</v>
      </c>
      <c r="C26" s="8" t="s">
        <v>173</v>
      </c>
      <c r="D26" s="8" t="s">
        <v>141</v>
      </c>
      <c r="E26" s="8" t="s">
        <v>200</v>
      </c>
      <c r="F26" s="8" t="s">
        <v>143</v>
      </c>
      <c r="G26" s="8" t="s">
        <v>151</v>
      </c>
      <c r="H26" s="8" t="s">
        <v>145</v>
      </c>
      <c r="I26" s="8" t="s">
        <v>201</v>
      </c>
      <c r="J26" s="8" t="s">
        <v>202</v>
      </c>
      <c r="K26" s="8" t="s">
        <v>14</v>
      </c>
      <c r="L26" s="9">
        <v>798</v>
      </c>
      <c r="M26" s="9">
        <v>6</v>
      </c>
      <c r="N26" s="10">
        <v>7.5187969924812026E-3</v>
      </c>
      <c r="O26" s="11">
        <v>5.18</v>
      </c>
      <c r="P26" s="11">
        <v>31.08</v>
      </c>
      <c r="Q26" s="11">
        <v>429</v>
      </c>
      <c r="R26" s="8">
        <v>1</v>
      </c>
      <c r="S26" s="8">
        <v>1</v>
      </c>
      <c r="T26" s="10">
        <v>7.2400000000000006E-2</v>
      </c>
      <c r="U26" s="12">
        <v>13.8</v>
      </c>
      <c r="V26" s="10">
        <v>0.16669999999999999</v>
      </c>
      <c r="W26" s="11">
        <v>9</v>
      </c>
      <c r="X26" s="8" t="s">
        <v>148</v>
      </c>
      <c r="Y26" s="8" t="s">
        <v>149</v>
      </c>
    </row>
    <row r="27" spans="1:25" x14ac:dyDescent="0.3">
      <c r="A27" s="8" t="s">
        <v>154</v>
      </c>
      <c r="B27" s="8" t="s">
        <v>32</v>
      </c>
      <c r="C27" s="8" t="s">
        <v>140</v>
      </c>
      <c r="D27" s="8" t="s">
        <v>141</v>
      </c>
      <c r="E27" s="8" t="s">
        <v>142</v>
      </c>
      <c r="F27" s="8" t="s">
        <v>143</v>
      </c>
      <c r="G27" s="8" t="s">
        <v>203</v>
      </c>
      <c r="H27" s="8" t="s">
        <v>204</v>
      </c>
      <c r="I27" s="8" t="s">
        <v>203</v>
      </c>
      <c r="J27" s="8" t="s">
        <v>147</v>
      </c>
      <c r="K27" s="8" t="s">
        <v>14</v>
      </c>
      <c r="L27" s="9">
        <v>585</v>
      </c>
      <c r="M27" s="9">
        <v>2</v>
      </c>
      <c r="N27" s="10">
        <v>3.4188034188034188E-3</v>
      </c>
      <c r="O27" s="11">
        <v>12.18</v>
      </c>
      <c r="P27" s="11">
        <v>24.36</v>
      </c>
      <c r="Q27" s="11">
        <v>599</v>
      </c>
      <c r="R27" s="8">
        <v>1</v>
      </c>
      <c r="S27" s="8">
        <v>1</v>
      </c>
      <c r="T27" s="10">
        <v>4.07E-2</v>
      </c>
      <c r="U27" s="12">
        <v>24.59</v>
      </c>
      <c r="V27" s="10">
        <v>0.5</v>
      </c>
      <c r="W27" s="11">
        <v>18.5</v>
      </c>
      <c r="X27" s="8" t="s">
        <v>148</v>
      </c>
      <c r="Y27" s="8" t="s">
        <v>149</v>
      </c>
    </row>
    <row r="28" spans="1:25" x14ac:dyDescent="0.3">
      <c r="A28" s="7">
        <v>46266</v>
      </c>
      <c r="B28" s="8" t="s">
        <v>32</v>
      </c>
      <c r="C28" s="8" t="s">
        <v>140</v>
      </c>
      <c r="D28" s="8" t="s">
        <v>141</v>
      </c>
      <c r="E28" s="8" t="s">
        <v>142</v>
      </c>
      <c r="F28" s="8" t="s">
        <v>143</v>
      </c>
      <c r="G28" s="8" t="s">
        <v>205</v>
      </c>
      <c r="H28" s="8" t="s">
        <v>206</v>
      </c>
      <c r="I28" s="8" t="s">
        <v>205</v>
      </c>
      <c r="J28" s="8" t="s">
        <v>147</v>
      </c>
      <c r="K28" s="8" t="s">
        <v>21</v>
      </c>
      <c r="L28" s="9">
        <v>349</v>
      </c>
      <c r="M28" s="9">
        <v>2</v>
      </c>
      <c r="N28" s="10">
        <v>5.7306590257879646E-3</v>
      </c>
      <c r="O28" s="11">
        <v>10.97</v>
      </c>
      <c r="P28" s="11">
        <v>21.94</v>
      </c>
      <c r="Q28" s="11">
        <v>0</v>
      </c>
      <c r="R28" s="8">
        <v>0</v>
      </c>
      <c r="S28" s="8">
        <v>0</v>
      </c>
      <c r="U28" s="12">
        <v>0</v>
      </c>
      <c r="V28" s="10">
        <v>0</v>
      </c>
      <c r="W28" s="11">
        <v>14</v>
      </c>
      <c r="X28" s="8" t="s">
        <v>148</v>
      </c>
      <c r="Y28" s="8" t="s">
        <v>149</v>
      </c>
    </row>
    <row r="29" spans="1:25" x14ac:dyDescent="0.3">
      <c r="A29" s="7">
        <v>46266</v>
      </c>
      <c r="B29" s="8" t="s">
        <v>32</v>
      </c>
      <c r="C29" s="8" t="s">
        <v>140</v>
      </c>
      <c r="D29" s="8" t="s">
        <v>141</v>
      </c>
      <c r="E29" s="8" t="s">
        <v>142</v>
      </c>
      <c r="F29" s="8" t="s">
        <v>143</v>
      </c>
      <c r="G29" s="8" t="s">
        <v>207</v>
      </c>
      <c r="H29" s="8" t="s">
        <v>206</v>
      </c>
      <c r="I29" s="8" t="s">
        <v>207</v>
      </c>
      <c r="J29" s="8" t="s">
        <v>147</v>
      </c>
      <c r="K29" s="8" t="s">
        <v>7</v>
      </c>
      <c r="L29" s="8" t="s">
        <v>208</v>
      </c>
      <c r="M29" s="9">
        <v>10</v>
      </c>
      <c r="N29" s="10">
        <v>1.11731843575419E-2</v>
      </c>
      <c r="O29" s="11">
        <v>10.64</v>
      </c>
      <c r="P29" s="11">
        <v>106.4</v>
      </c>
      <c r="Q29" s="11">
        <v>0</v>
      </c>
      <c r="R29" s="8">
        <v>0</v>
      </c>
      <c r="S29" s="8">
        <v>0</v>
      </c>
      <c r="U29" s="12">
        <v>0</v>
      </c>
      <c r="V29" s="10">
        <v>0</v>
      </c>
      <c r="W29" s="11">
        <v>15.5</v>
      </c>
      <c r="X29" s="8" t="s">
        <v>148</v>
      </c>
      <c r="Y29" s="8" t="s">
        <v>149</v>
      </c>
    </row>
    <row r="30" spans="1:25" x14ac:dyDescent="0.3">
      <c r="A30" s="7">
        <v>46266</v>
      </c>
      <c r="B30" s="8" t="s">
        <v>32</v>
      </c>
      <c r="C30" s="8" t="s">
        <v>140</v>
      </c>
      <c r="D30" s="8" t="s">
        <v>141</v>
      </c>
      <c r="E30" s="8" t="s">
        <v>150</v>
      </c>
      <c r="F30" s="8" t="s">
        <v>143</v>
      </c>
      <c r="G30" s="8" t="s">
        <v>209</v>
      </c>
      <c r="H30" s="8" t="s">
        <v>206</v>
      </c>
      <c r="I30" s="8" t="s">
        <v>209</v>
      </c>
      <c r="J30" s="8" t="s">
        <v>153</v>
      </c>
      <c r="K30" s="8" t="s">
        <v>7</v>
      </c>
      <c r="L30" s="9">
        <v>560</v>
      </c>
      <c r="M30" s="9">
        <v>6</v>
      </c>
      <c r="N30" s="10">
        <v>1.0714285714285709E-2</v>
      </c>
      <c r="O30" s="11">
        <v>8.0299999999999994</v>
      </c>
      <c r="P30" s="11">
        <v>48.18</v>
      </c>
      <c r="Q30" s="11">
        <v>549</v>
      </c>
      <c r="R30" s="8">
        <v>1</v>
      </c>
      <c r="S30" s="8">
        <v>1</v>
      </c>
      <c r="T30" s="10">
        <v>8.7800000000000003E-2</v>
      </c>
      <c r="U30" s="12">
        <v>11.39</v>
      </c>
      <c r="V30" s="10">
        <v>0.16669999999999999</v>
      </c>
      <c r="W30" s="11">
        <v>13</v>
      </c>
      <c r="X30" s="8" t="s">
        <v>148</v>
      </c>
      <c r="Y30" s="8" t="s">
        <v>149</v>
      </c>
    </row>
    <row r="31" spans="1:25" x14ac:dyDescent="0.3">
      <c r="A31" s="7">
        <v>46266</v>
      </c>
      <c r="B31" s="8" t="s">
        <v>32</v>
      </c>
      <c r="C31" s="8" t="s">
        <v>140</v>
      </c>
      <c r="D31" s="8" t="s">
        <v>141</v>
      </c>
      <c r="E31" s="8" t="s">
        <v>150</v>
      </c>
      <c r="F31" s="8" t="s">
        <v>143</v>
      </c>
      <c r="G31" s="8" t="s">
        <v>156</v>
      </c>
      <c r="H31" s="8" t="s">
        <v>206</v>
      </c>
      <c r="I31" s="8" t="s">
        <v>156</v>
      </c>
      <c r="J31" s="8" t="s">
        <v>153</v>
      </c>
      <c r="K31" s="8" t="s">
        <v>14</v>
      </c>
      <c r="L31" s="9">
        <v>1024</v>
      </c>
      <c r="M31" s="9">
        <v>2</v>
      </c>
      <c r="N31" s="10">
        <v>1.953125E-3</v>
      </c>
      <c r="O31" s="11">
        <v>10.52</v>
      </c>
      <c r="P31" s="11">
        <v>21.04</v>
      </c>
      <c r="Q31" s="11">
        <v>0</v>
      </c>
      <c r="R31" s="8">
        <v>0</v>
      </c>
      <c r="S31" s="8">
        <v>0</v>
      </c>
      <c r="U31" s="12">
        <v>0</v>
      </c>
      <c r="V31" s="10">
        <v>0</v>
      </c>
      <c r="W31" s="11">
        <v>15</v>
      </c>
      <c r="X31" s="8" t="s">
        <v>148</v>
      </c>
      <c r="Y31" s="8" t="s">
        <v>149</v>
      </c>
    </row>
    <row r="32" spans="1:25" x14ac:dyDescent="0.3">
      <c r="A32" s="7">
        <v>46266</v>
      </c>
      <c r="B32" s="8" t="s">
        <v>32</v>
      </c>
      <c r="C32" s="8" t="s">
        <v>140</v>
      </c>
      <c r="D32" s="8" t="s">
        <v>141</v>
      </c>
      <c r="E32" s="8" t="s">
        <v>150</v>
      </c>
      <c r="F32" s="8" t="s">
        <v>143</v>
      </c>
      <c r="G32" s="8" t="s">
        <v>210</v>
      </c>
      <c r="H32" s="8" t="s">
        <v>206</v>
      </c>
      <c r="I32" s="8" t="s">
        <v>210</v>
      </c>
      <c r="J32" s="8" t="s">
        <v>153</v>
      </c>
      <c r="K32" s="8" t="s">
        <v>7</v>
      </c>
      <c r="L32" s="9">
        <v>762</v>
      </c>
      <c r="M32" s="9">
        <v>9</v>
      </c>
      <c r="N32" s="10">
        <v>1.181102362204724E-2</v>
      </c>
      <c r="O32" s="11">
        <v>11.69</v>
      </c>
      <c r="P32" s="11">
        <v>105.21</v>
      </c>
      <c r="Q32" s="11">
        <v>0</v>
      </c>
      <c r="R32" s="8">
        <v>0</v>
      </c>
      <c r="S32" s="8">
        <v>0</v>
      </c>
      <c r="U32" s="12">
        <v>0</v>
      </c>
      <c r="V32" s="10">
        <v>0</v>
      </c>
      <c r="W32" s="11">
        <v>15</v>
      </c>
      <c r="X32" s="8" t="s">
        <v>148</v>
      </c>
      <c r="Y32" s="8" t="s">
        <v>149</v>
      </c>
    </row>
    <row r="33" spans="1:25" x14ac:dyDescent="0.3">
      <c r="A33" s="7">
        <v>46266</v>
      </c>
      <c r="B33" s="8" t="s">
        <v>32</v>
      </c>
      <c r="C33" s="8" t="s">
        <v>140</v>
      </c>
      <c r="D33" s="8" t="s">
        <v>141</v>
      </c>
      <c r="E33" s="8" t="s">
        <v>211</v>
      </c>
      <c r="F33" s="8" t="s">
        <v>143</v>
      </c>
      <c r="G33" s="8" t="s">
        <v>212</v>
      </c>
      <c r="H33" s="8" t="s">
        <v>213</v>
      </c>
      <c r="I33" s="8" t="s">
        <v>212</v>
      </c>
      <c r="J33" s="8" t="s">
        <v>214</v>
      </c>
      <c r="K33" s="8" t="s">
        <v>21</v>
      </c>
      <c r="L33" s="9">
        <v>100</v>
      </c>
      <c r="M33" s="9">
        <v>1</v>
      </c>
      <c r="N33" s="10">
        <v>0.01</v>
      </c>
      <c r="O33" s="11">
        <v>24</v>
      </c>
      <c r="P33" s="11">
        <v>24</v>
      </c>
      <c r="Q33" s="11">
        <v>0</v>
      </c>
      <c r="R33" s="8">
        <v>0</v>
      </c>
      <c r="S33" s="8">
        <v>0</v>
      </c>
      <c r="U33" s="12">
        <v>0</v>
      </c>
      <c r="V33" s="10">
        <v>0</v>
      </c>
      <c r="W33" s="11">
        <v>24</v>
      </c>
      <c r="X33" s="8" t="s">
        <v>148</v>
      </c>
      <c r="Y33" s="8" t="s">
        <v>149</v>
      </c>
    </row>
    <row r="34" spans="1:25" x14ac:dyDescent="0.3">
      <c r="A34" s="7">
        <v>46266</v>
      </c>
      <c r="B34" s="8" t="s">
        <v>32</v>
      </c>
      <c r="C34" s="8" t="s">
        <v>140</v>
      </c>
      <c r="D34" s="8" t="s">
        <v>141</v>
      </c>
      <c r="E34" s="8" t="s">
        <v>211</v>
      </c>
      <c r="F34" s="8" t="s">
        <v>143</v>
      </c>
      <c r="G34" s="8" t="s">
        <v>215</v>
      </c>
      <c r="H34" s="8" t="s">
        <v>206</v>
      </c>
      <c r="I34" s="8" t="s">
        <v>215</v>
      </c>
      <c r="J34" s="8" t="s">
        <v>214</v>
      </c>
      <c r="K34" s="8" t="s">
        <v>7</v>
      </c>
      <c r="L34" s="9">
        <v>919</v>
      </c>
      <c r="M34" s="9">
        <v>11</v>
      </c>
      <c r="N34" s="10">
        <v>1.196953210010881E-2</v>
      </c>
      <c r="O34" s="11">
        <v>17.489999999999998</v>
      </c>
      <c r="P34" s="8" t="s">
        <v>216</v>
      </c>
      <c r="Q34" s="11">
        <v>649</v>
      </c>
      <c r="R34" s="8">
        <v>1</v>
      </c>
      <c r="S34" s="8">
        <v>1</v>
      </c>
      <c r="T34" s="10">
        <v>0.2964</v>
      </c>
      <c r="U34" s="12">
        <v>3.37</v>
      </c>
      <c r="V34" s="10">
        <v>9.0899999999999995E-2</v>
      </c>
      <c r="W34" s="11">
        <v>25</v>
      </c>
      <c r="X34" s="8" t="s">
        <v>148</v>
      </c>
      <c r="Y34" s="8" t="s">
        <v>149</v>
      </c>
    </row>
    <row r="35" spans="1:25" x14ac:dyDescent="0.3">
      <c r="A35" s="7">
        <v>46266</v>
      </c>
      <c r="B35" s="8" t="s">
        <v>32</v>
      </c>
      <c r="C35" s="8" t="s">
        <v>140</v>
      </c>
      <c r="D35" s="8" t="s">
        <v>141</v>
      </c>
      <c r="E35" s="8" t="s">
        <v>217</v>
      </c>
      <c r="F35" s="8" t="s">
        <v>143</v>
      </c>
      <c r="G35" s="8" t="s">
        <v>218</v>
      </c>
      <c r="H35" s="8" t="s">
        <v>206</v>
      </c>
      <c r="I35" s="8" t="s">
        <v>218</v>
      </c>
      <c r="J35" s="8" t="s">
        <v>219</v>
      </c>
      <c r="K35" s="8" t="s">
        <v>7</v>
      </c>
      <c r="L35" s="9">
        <v>486</v>
      </c>
      <c r="M35" s="9">
        <v>0</v>
      </c>
      <c r="N35" s="10">
        <v>0</v>
      </c>
      <c r="P35" s="11">
        <v>0</v>
      </c>
      <c r="Q35" s="11">
        <v>0</v>
      </c>
      <c r="R35" s="8">
        <v>0</v>
      </c>
      <c r="S35" s="8">
        <v>0</v>
      </c>
      <c r="W35" s="11">
        <v>23.5</v>
      </c>
      <c r="X35" s="8" t="s">
        <v>148</v>
      </c>
      <c r="Y35" s="8" t="s">
        <v>149</v>
      </c>
    </row>
    <row r="36" spans="1:25" x14ac:dyDescent="0.3">
      <c r="A36" s="7">
        <v>46266</v>
      </c>
      <c r="B36" s="8" t="s">
        <v>26</v>
      </c>
      <c r="C36" s="8" t="s">
        <v>140</v>
      </c>
      <c r="D36" s="8" t="s">
        <v>141</v>
      </c>
      <c r="E36" s="8" t="s">
        <v>150</v>
      </c>
      <c r="F36" s="8" t="s">
        <v>143</v>
      </c>
      <c r="G36" s="8" t="s">
        <v>156</v>
      </c>
      <c r="H36" s="8" t="s">
        <v>220</v>
      </c>
      <c r="I36" s="8" t="s">
        <v>221</v>
      </c>
      <c r="J36" s="8" t="s">
        <v>153</v>
      </c>
      <c r="K36" s="8" t="s">
        <v>21</v>
      </c>
      <c r="L36" s="9">
        <v>345</v>
      </c>
      <c r="M36" s="9">
        <v>1</v>
      </c>
      <c r="N36" s="10">
        <v>2.8985507246376812E-3</v>
      </c>
      <c r="O36" s="11">
        <v>10.5</v>
      </c>
      <c r="P36" s="11">
        <v>10.5</v>
      </c>
      <c r="Q36" s="11">
        <v>0</v>
      </c>
      <c r="R36" s="8">
        <v>0</v>
      </c>
      <c r="S36" s="8">
        <v>0</v>
      </c>
      <c r="U36" s="12">
        <v>0</v>
      </c>
      <c r="V36" s="10">
        <v>0</v>
      </c>
      <c r="W36" s="11">
        <v>10.5</v>
      </c>
      <c r="X36" s="8" t="s">
        <v>148</v>
      </c>
      <c r="Y36" s="8" t="s">
        <v>149</v>
      </c>
    </row>
    <row r="37" spans="1:25" x14ac:dyDescent="0.3">
      <c r="A37" s="7">
        <v>46266</v>
      </c>
      <c r="B37" s="8" t="s">
        <v>26</v>
      </c>
      <c r="C37" s="8" t="s">
        <v>140</v>
      </c>
      <c r="D37" s="8" t="s">
        <v>141</v>
      </c>
      <c r="E37" s="8" t="s">
        <v>150</v>
      </c>
      <c r="F37" s="8" t="s">
        <v>143</v>
      </c>
      <c r="G37" s="8" t="s">
        <v>156</v>
      </c>
      <c r="H37" s="8" t="s">
        <v>220</v>
      </c>
      <c r="I37" s="8" t="s">
        <v>222</v>
      </c>
      <c r="J37" s="8" t="s">
        <v>153</v>
      </c>
      <c r="K37" s="8" t="s">
        <v>14</v>
      </c>
      <c r="L37" s="9">
        <v>357</v>
      </c>
      <c r="M37" s="9">
        <v>1</v>
      </c>
      <c r="N37" s="10">
        <v>2.8011204481792722E-3</v>
      </c>
      <c r="O37" s="11">
        <v>7.68</v>
      </c>
      <c r="P37" s="11">
        <v>7.68</v>
      </c>
      <c r="Q37" s="11">
        <v>0</v>
      </c>
      <c r="R37" s="8">
        <v>0</v>
      </c>
      <c r="S37" s="8">
        <v>0</v>
      </c>
      <c r="U37" s="12">
        <v>0</v>
      </c>
      <c r="V37" s="10">
        <v>0</v>
      </c>
      <c r="W37" s="11">
        <v>12.5</v>
      </c>
      <c r="X37" s="8" t="s">
        <v>223</v>
      </c>
      <c r="Y37" s="8" t="s">
        <v>149</v>
      </c>
    </row>
    <row r="38" spans="1:25" x14ac:dyDescent="0.3">
      <c r="A38" s="7">
        <v>46266</v>
      </c>
      <c r="B38" s="8" t="s">
        <v>26</v>
      </c>
      <c r="C38" s="8" t="s">
        <v>140</v>
      </c>
      <c r="D38" s="8" t="s">
        <v>141</v>
      </c>
      <c r="E38" s="8" t="s">
        <v>211</v>
      </c>
      <c r="F38" s="8" t="s">
        <v>143</v>
      </c>
      <c r="G38" s="8" t="s">
        <v>215</v>
      </c>
      <c r="H38" s="8" t="s">
        <v>220</v>
      </c>
      <c r="I38" s="8" t="s">
        <v>215</v>
      </c>
      <c r="J38" s="8" t="s">
        <v>214</v>
      </c>
      <c r="K38" s="8" t="s">
        <v>14</v>
      </c>
      <c r="L38" s="9">
        <v>1412</v>
      </c>
      <c r="M38" s="9">
        <v>14</v>
      </c>
      <c r="N38" s="10">
        <v>9.9150141643059488E-3</v>
      </c>
      <c r="O38" s="11">
        <v>10.55</v>
      </c>
      <c r="P38" s="11">
        <v>147.69999999999999</v>
      </c>
      <c r="Q38" s="11">
        <v>0</v>
      </c>
      <c r="R38" s="8">
        <v>0</v>
      </c>
      <c r="S38" s="8">
        <v>0</v>
      </c>
      <c r="U38" s="12">
        <v>0</v>
      </c>
      <c r="V38" s="10">
        <v>0</v>
      </c>
      <c r="W38" s="11">
        <v>14</v>
      </c>
      <c r="X38" s="8" t="s">
        <v>148</v>
      </c>
      <c r="Y38" s="8" t="s">
        <v>149</v>
      </c>
    </row>
    <row r="39" spans="1:25" x14ac:dyDescent="0.3">
      <c r="A39" s="7">
        <v>46266</v>
      </c>
      <c r="B39" s="8" t="s">
        <v>26</v>
      </c>
      <c r="C39" s="8" t="s">
        <v>140</v>
      </c>
      <c r="D39" s="8" t="s">
        <v>141</v>
      </c>
      <c r="E39" s="8" t="s">
        <v>211</v>
      </c>
      <c r="F39" s="8" t="s">
        <v>143</v>
      </c>
      <c r="G39" s="8" t="s">
        <v>215</v>
      </c>
      <c r="H39" s="8" t="s">
        <v>220</v>
      </c>
      <c r="I39" s="8" t="s">
        <v>224</v>
      </c>
      <c r="J39" s="8" t="s">
        <v>214</v>
      </c>
      <c r="K39" s="8" t="s">
        <v>21</v>
      </c>
      <c r="L39" s="9">
        <v>174</v>
      </c>
      <c r="M39" s="9">
        <v>4</v>
      </c>
      <c r="N39" s="10">
        <v>2.298850574712644E-2</v>
      </c>
      <c r="O39" s="11">
        <v>14.5</v>
      </c>
      <c r="P39" s="11">
        <v>58</v>
      </c>
      <c r="Q39" s="11">
        <v>649</v>
      </c>
      <c r="R39" s="8">
        <v>1</v>
      </c>
      <c r="S39" s="8">
        <v>1</v>
      </c>
      <c r="T39" s="10">
        <v>8.9399999999999993E-2</v>
      </c>
      <c r="U39" s="12">
        <v>11.19</v>
      </c>
      <c r="V39" s="10">
        <v>0.25</v>
      </c>
      <c r="W39" s="11">
        <v>14.5</v>
      </c>
      <c r="X39" s="8" t="s">
        <v>148</v>
      </c>
      <c r="Y39" s="8" t="s">
        <v>149</v>
      </c>
    </row>
    <row r="40" spans="1:25" x14ac:dyDescent="0.3">
      <c r="A40" s="7">
        <v>46266</v>
      </c>
      <c r="B40" s="8" t="s">
        <v>26</v>
      </c>
      <c r="C40" s="8" t="s">
        <v>140</v>
      </c>
      <c r="D40" s="8" t="s">
        <v>141</v>
      </c>
      <c r="E40" s="8" t="s">
        <v>211</v>
      </c>
      <c r="F40" s="8" t="s">
        <v>143</v>
      </c>
      <c r="G40" s="8" t="s">
        <v>225</v>
      </c>
      <c r="H40" s="8" t="s">
        <v>220</v>
      </c>
      <c r="I40" s="8" t="s">
        <v>226</v>
      </c>
      <c r="J40" s="8" t="s">
        <v>214</v>
      </c>
      <c r="K40" s="8" t="s">
        <v>7</v>
      </c>
      <c r="L40" s="9">
        <v>239</v>
      </c>
      <c r="M40" s="9">
        <v>1</v>
      </c>
      <c r="N40" s="10">
        <v>4.1841004184100406E-3</v>
      </c>
      <c r="O40" s="11">
        <v>6.67</v>
      </c>
      <c r="P40" s="11">
        <v>6.67</v>
      </c>
      <c r="Q40" s="11">
        <v>0</v>
      </c>
      <c r="R40" s="8">
        <v>0</v>
      </c>
      <c r="S40" s="8">
        <v>0</v>
      </c>
      <c r="U40" s="12">
        <v>0</v>
      </c>
      <c r="V40" s="10">
        <v>0</v>
      </c>
      <c r="W40" s="11">
        <v>12</v>
      </c>
      <c r="X40" s="8" t="s">
        <v>148</v>
      </c>
      <c r="Y40" s="8" t="s">
        <v>149</v>
      </c>
    </row>
    <row r="41" spans="1:25" x14ac:dyDescent="0.3">
      <c r="A41" s="7">
        <v>46266</v>
      </c>
      <c r="B41" s="8" t="s">
        <v>26</v>
      </c>
      <c r="C41" s="8" t="s">
        <v>140</v>
      </c>
      <c r="D41" s="8" t="s">
        <v>141</v>
      </c>
      <c r="E41" s="8" t="s">
        <v>211</v>
      </c>
      <c r="F41" s="8" t="s">
        <v>143</v>
      </c>
      <c r="G41" s="8" t="s">
        <v>225</v>
      </c>
      <c r="H41" s="8" t="s">
        <v>183</v>
      </c>
      <c r="I41" s="8" t="s">
        <v>225</v>
      </c>
      <c r="J41" s="8" t="s">
        <v>214</v>
      </c>
      <c r="K41" s="8" t="s">
        <v>14</v>
      </c>
      <c r="L41" s="9">
        <v>1510</v>
      </c>
      <c r="M41" s="9">
        <v>11</v>
      </c>
      <c r="N41" s="10">
        <v>7.2847682119205302E-3</v>
      </c>
      <c r="O41" s="11">
        <v>13.09</v>
      </c>
      <c r="P41" s="11">
        <v>143.99</v>
      </c>
      <c r="Q41" s="11">
        <v>0</v>
      </c>
      <c r="R41" s="8">
        <v>0</v>
      </c>
      <c r="S41" s="8">
        <v>0</v>
      </c>
      <c r="U41" s="12">
        <v>0</v>
      </c>
      <c r="V41" s="10">
        <v>0</v>
      </c>
      <c r="W41" s="11">
        <v>16</v>
      </c>
      <c r="X41" s="8" t="s">
        <v>148</v>
      </c>
      <c r="Y41" s="8" t="s">
        <v>149</v>
      </c>
    </row>
    <row r="42" spans="1:25" x14ac:dyDescent="0.3">
      <c r="A42" s="7">
        <v>46266</v>
      </c>
      <c r="B42" s="8" t="s">
        <v>42</v>
      </c>
      <c r="C42" s="8" t="s">
        <v>140</v>
      </c>
      <c r="D42" s="8" t="s">
        <v>141</v>
      </c>
      <c r="E42" s="8" t="s">
        <v>164</v>
      </c>
      <c r="F42" s="8" t="s">
        <v>143</v>
      </c>
      <c r="G42" s="8" t="s">
        <v>165</v>
      </c>
      <c r="H42" s="8" t="s">
        <v>24</v>
      </c>
      <c r="I42" s="8" t="s">
        <v>227</v>
      </c>
      <c r="J42" s="8" t="s">
        <v>166</v>
      </c>
      <c r="K42" s="8" t="s">
        <v>7</v>
      </c>
      <c r="L42" s="9">
        <v>96</v>
      </c>
      <c r="M42" s="9">
        <v>1</v>
      </c>
      <c r="N42" s="10">
        <v>1.041666666666667E-2</v>
      </c>
      <c r="O42" s="11">
        <v>7.77</v>
      </c>
      <c r="P42" s="11">
        <v>7.77</v>
      </c>
      <c r="Q42" s="11">
        <v>0</v>
      </c>
      <c r="R42" s="8">
        <v>0</v>
      </c>
      <c r="S42" s="8">
        <v>0</v>
      </c>
      <c r="U42" s="12">
        <v>0</v>
      </c>
      <c r="V42" s="10">
        <v>0</v>
      </c>
      <c r="W42" s="11">
        <v>13.5</v>
      </c>
      <c r="X42" s="8" t="s">
        <v>148</v>
      </c>
      <c r="Y42" s="8" t="s">
        <v>149</v>
      </c>
    </row>
    <row r="43" spans="1:25" x14ac:dyDescent="0.3">
      <c r="A43" s="7">
        <v>46266</v>
      </c>
      <c r="B43" s="8" t="s">
        <v>42</v>
      </c>
      <c r="C43" s="8" t="s">
        <v>140</v>
      </c>
      <c r="D43" s="8" t="s">
        <v>141</v>
      </c>
      <c r="E43" s="8" t="s">
        <v>164</v>
      </c>
      <c r="F43" s="8" t="s">
        <v>143</v>
      </c>
      <c r="G43" s="8" t="s">
        <v>228</v>
      </c>
      <c r="H43" s="8" t="s">
        <v>229</v>
      </c>
      <c r="I43" s="8" t="s">
        <v>230</v>
      </c>
      <c r="J43" s="8" t="s">
        <v>166</v>
      </c>
      <c r="K43" s="8" t="s">
        <v>14</v>
      </c>
      <c r="L43" s="9">
        <v>1100</v>
      </c>
      <c r="M43" s="9">
        <v>6</v>
      </c>
      <c r="N43" s="10">
        <v>5.454545454545455E-3</v>
      </c>
      <c r="O43" s="11">
        <v>10.039999999999999</v>
      </c>
      <c r="P43" s="11">
        <v>60.24</v>
      </c>
      <c r="Q43" s="11">
        <v>0</v>
      </c>
      <c r="R43" s="8">
        <v>0</v>
      </c>
      <c r="S43" s="8">
        <v>0</v>
      </c>
      <c r="U43" s="12">
        <v>0</v>
      </c>
      <c r="V43" s="10">
        <v>0</v>
      </c>
      <c r="W43" s="11">
        <v>13</v>
      </c>
      <c r="X43" s="8" t="s">
        <v>148</v>
      </c>
      <c r="Y43" s="8" t="s">
        <v>149</v>
      </c>
    </row>
    <row r="44" spans="1:25" x14ac:dyDescent="0.3">
      <c r="A44" s="7">
        <v>46266</v>
      </c>
      <c r="B44" s="8" t="s">
        <v>42</v>
      </c>
      <c r="C44" s="8" t="s">
        <v>140</v>
      </c>
      <c r="D44" s="8" t="s">
        <v>141</v>
      </c>
      <c r="E44" s="8" t="s">
        <v>164</v>
      </c>
      <c r="F44" s="8" t="s">
        <v>143</v>
      </c>
      <c r="G44" s="8" t="s">
        <v>228</v>
      </c>
      <c r="H44" s="8" t="s">
        <v>231</v>
      </c>
      <c r="I44" s="8" t="s">
        <v>228</v>
      </c>
      <c r="J44" s="8" t="s">
        <v>232</v>
      </c>
      <c r="K44" s="8" t="s">
        <v>21</v>
      </c>
      <c r="L44" s="9">
        <v>409</v>
      </c>
      <c r="M44" s="9">
        <v>8</v>
      </c>
      <c r="N44" s="10">
        <v>1.9559902200489001E-2</v>
      </c>
      <c r="O44" s="11">
        <v>15</v>
      </c>
      <c r="P44" s="11">
        <v>120</v>
      </c>
      <c r="Q44" s="11">
        <v>0</v>
      </c>
      <c r="R44" s="8">
        <v>0</v>
      </c>
      <c r="S44" s="8">
        <v>0</v>
      </c>
      <c r="U44" s="12">
        <v>0</v>
      </c>
      <c r="V44" s="10">
        <v>0</v>
      </c>
      <c r="W44" s="11">
        <v>15</v>
      </c>
      <c r="X44" s="8" t="s">
        <v>148</v>
      </c>
      <c r="Y44" s="8" t="s">
        <v>149</v>
      </c>
    </row>
    <row r="45" spans="1:25" x14ac:dyDescent="0.3">
      <c r="A45" s="7">
        <v>46266</v>
      </c>
      <c r="B45" s="8" t="s">
        <v>42</v>
      </c>
      <c r="C45" s="8" t="s">
        <v>140</v>
      </c>
      <c r="D45" s="8" t="s">
        <v>141</v>
      </c>
      <c r="E45" s="8" t="s">
        <v>164</v>
      </c>
      <c r="F45" s="8" t="s">
        <v>143</v>
      </c>
      <c r="G45" s="8" t="s">
        <v>228</v>
      </c>
      <c r="H45" s="8" t="s">
        <v>231</v>
      </c>
      <c r="I45" s="8" t="s">
        <v>233</v>
      </c>
      <c r="J45" s="8" t="s">
        <v>166</v>
      </c>
      <c r="K45" s="8" t="s">
        <v>21</v>
      </c>
      <c r="L45" s="9">
        <v>525</v>
      </c>
      <c r="M45" s="9">
        <v>7</v>
      </c>
      <c r="N45" s="10">
        <v>1.3333333333333331E-2</v>
      </c>
      <c r="O45" s="11">
        <v>11.69</v>
      </c>
      <c r="P45" s="11">
        <v>81.83</v>
      </c>
      <c r="Q45" s="11">
        <v>0</v>
      </c>
      <c r="R45" s="8">
        <v>0</v>
      </c>
      <c r="S45" s="8">
        <v>0</v>
      </c>
      <c r="U45" s="12">
        <v>0</v>
      </c>
      <c r="V45" s="10">
        <v>0</v>
      </c>
      <c r="W45" s="11">
        <v>13</v>
      </c>
      <c r="X45" s="8" t="s">
        <v>148</v>
      </c>
      <c r="Y45" s="8" t="s">
        <v>149</v>
      </c>
    </row>
    <row r="46" spans="1:25" x14ac:dyDescent="0.3">
      <c r="A46" s="7">
        <v>46266</v>
      </c>
      <c r="B46" s="8" t="s">
        <v>37</v>
      </c>
      <c r="C46" s="8" t="s">
        <v>140</v>
      </c>
      <c r="D46" s="8" t="s">
        <v>141</v>
      </c>
      <c r="E46" s="8" t="s">
        <v>157</v>
      </c>
      <c r="F46" s="8" t="s">
        <v>143</v>
      </c>
      <c r="G46" s="8" t="s">
        <v>162</v>
      </c>
      <c r="H46" s="8" t="s">
        <v>220</v>
      </c>
      <c r="I46" s="8" t="s">
        <v>158</v>
      </c>
      <c r="J46" s="8" t="s">
        <v>159</v>
      </c>
      <c r="K46" s="8" t="s">
        <v>14</v>
      </c>
      <c r="L46" s="9">
        <v>98</v>
      </c>
      <c r="M46" s="9">
        <v>1</v>
      </c>
      <c r="N46" s="10">
        <v>1.020408163265306E-2</v>
      </c>
      <c r="O46" s="11">
        <v>6.95</v>
      </c>
      <c r="P46" s="11">
        <v>6.95</v>
      </c>
      <c r="Q46" s="11">
        <v>0</v>
      </c>
      <c r="R46" s="8">
        <v>0</v>
      </c>
      <c r="S46" s="8">
        <v>0</v>
      </c>
      <c r="U46" s="12">
        <v>0</v>
      </c>
      <c r="V46" s="10">
        <v>0</v>
      </c>
      <c r="W46" s="11">
        <v>11</v>
      </c>
      <c r="X46" s="8" t="s">
        <v>148</v>
      </c>
      <c r="Y46" s="8" t="s">
        <v>149</v>
      </c>
    </row>
    <row r="47" spans="1:25" x14ac:dyDescent="0.3">
      <c r="A47" s="8" t="s">
        <v>154</v>
      </c>
      <c r="B47" s="8" t="s">
        <v>37</v>
      </c>
      <c r="C47" s="8" t="s">
        <v>140</v>
      </c>
      <c r="D47" s="8" t="s">
        <v>141</v>
      </c>
      <c r="E47" s="8" t="s">
        <v>157</v>
      </c>
      <c r="F47" s="8" t="s">
        <v>143</v>
      </c>
      <c r="G47" s="8" t="s">
        <v>234</v>
      </c>
      <c r="H47" s="8" t="s">
        <v>220</v>
      </c>
      <c r="I47" s="8" t="s">
        <v>235</v>
      </c>
      <c r="J47" s="8" t="s">
        <v>159</v>
      </c>
      <c r="K47" s="8" t="s">
        <v>21</v>
      </c>
      <c r="L47" s="9">
        <v>90</v>
      </c>
      <c r="M47" s="9">
        <v>1</v>
      </c>
      <c r="N47" s="10">
        <v>1.111111111111111E-2</v>
      </c>
      <c r="O47" s="11">
        <v>8.83</v>
      </c>
      <c r="P47" s="11">
        <v>8.83</v>
      </c>
      <c r="Q47" s="11">
        <v>0</v>
      </c>
      <c r="R47" s="8">
        <v>0</v>
      </c>
      <c r="S47" s="8">
        <v>0</v>
      </c>
      <c r="U47" s="12">
        <v>0</v>
      </c>
      <c r="V47" s="10">
        <v>0</v>
      </c>
      <c r="W47" s="11">
        <v>9</v>
      </c>
      <c r="X47" s="8" t="s">
        <v>148</v>
      </c>
      <c r="Y47" s="8" t="s">
        <v>149</v>
      </c>
    </row>
    <row r="48" spans="1:25" x14ac:dyDescent="0.3">
      <c r="A48" s="7">
        <v>46266</v>
      </c>
      <c r="B48" s="8" t="s">
        <v>37</v>
      </c>
      <c r="C48" s="8" t="s">
        <v>140</v>
      </c>
      <c r="D48" s="8" t="s">
        <v>141</v>
      </c>
      <c r="E48" s="8" t="s">
        <v>157</v>
      </c>
      <c r="F48" s="8" t="s">
        <v>143</v>
      </c>
      <c r="G48" s="8" t="s">
        <v>162</v>
      </c>
      <c r="H48" s="8" t="s">
        <v>220</v>
      </c>
      <c r="I48" s="8" t="s">
        <v>162</v>
      </c>
      <c r="J48" s="8" t="s">
        <v>159</v>
      </c>
      <c r="K48" s="8" t="s">
        <v>7</v>
      </c>
      <c r="L48" s="9">
        <v>686</v>
      </c>
      <c r="M48" s="9">
        <v>8</v>
      </c>
      <c r="N48" s="10">
        <v>1.166180758017493E-2</v>
      </c>
      <c r="O48" s="11">
        <v>7.41</v>
      </c>
      <c r="P48" s="11">
        <v>59.28</v>
      </c>
      <c r="Q48" s="11">
        <v>0</v>
      </c>
      <c r="R48" s="8">
        <v>0</v>
      </c>
      <c r="S48" s="8">
        <v>0</v>
      </c>
      <c r="U48" s="12">
        <v>0</v>
      </c>
      <c r="V48" s="10">
        <v>0</v>
      </c>
      <c r="W48" s="11">
        <v>10</v>
      </c>
      <c r="X48" s="8" t="s">
        <v>148</v>
      </c>
      <c r="Y48" s="8" t="s">
        <v>149</v>
      </c>
    </row>
    <row r="49" spans="1:26" x14ac:dyDescent="0.3">
      <c r="A49" s="7">
        <v>46266</v>
      </c>
      <c r="B49" s="8" t="s">
        <v>37</v>
      </c>
      <c r="C49" s="8" t="s">
        <v>140</v>
      </c>
      <c r="D49" s="8" t="s">
        <v>141</v>
      </c>
      <c r="E49" s="8" t="s">
        <v>157</v>
      </c>
      <c r="F49" s="8" t="s">
        <v>143</v>
      </c>
      <c r="G49" s="8" t="s">
        <v>162</v>
      </c>
      <c r="H49" s="8" t="s">
        <v>236</v>
      </c>
      <c r="I49" s="8" t="s">
        <v>237</v>
      </c>
      <c r="J49" s="8" t="s">
        <v>159</v>
      </c>
      <c r="K49" s="8" t="s">
        <v>21</v>
      </c>
      <c r="L49" s="9">
        <v>128</v>
      </c>
      <c r="M49" s="9">
        <v>0</v>
      </c>
      <c r="N49" s="10">
        <v>0</v>
      </c>
      <c r="P49" s="11">
        <v>0</v>
      </c>
      <c r="Q49" s="11">
        <v>0</v>
      </c>
      <c r="R49" s="8">
        <v>0</v>
      </c>
      <c r="S49" s="8">
        <v>0</v>
      </c>
      <c r="W49" s="11">
        <v>7</v>
      </c>
      <c r="X49" s="8" t="s">
        <v>148</v>
      </c>
      <c r="Y49" s="8" t="s">
        <v>149</v>
      </c>
    </row>
    <row r="50" spans="1:26" x14ac:dyDescent="0.3">
      <c r="A50" s="7">
        <v>46266</v>
      </c>
      <c r="B50" s="8" t="s">
        <v>37</v>
      </c>
      <c r="C50" s="8" t="s">
        <v>140</v>
      </c>
      <c r="D50" s="8" t="s">
        <v>141</v>
      </c>
      <c r="E50" s="8" t="s">
        <v>157</v>
      </c>
      <c r="F50" s="8" t="s">
        <v>143</v>
      </c>
      <c r="G50" s="8" t="s">
        <v>162</v>
      </c>
      <c r="H50" s="8" t="s">
        <v>220</v>
      </c>
      <c r="I50" s="8" t="s">
        <v>161</v>
      </c>
      <c r="J50" s="8" t="s">
        <v>159</v>
      </c>
      <c r="K50" s="8" t="s">
        <v>21</v>
      </c>
      <c r="L50" s="9">
        <v>375</v>
      </c>
      <c r="M50" s="9">
        <v>6</v>
      </c>
      <c r="N50" s="10">
        <v>3.5200000000000002E-2</v>
      </c>
      <c r="O50" s="11">
        <v>10.41</v>
      </c>
      <c r="P50" s="11">
        <v>62.46</v>
      </c>
      <c r="Q50" s="11">
        <v>0</v>
      </c>
      <c r="R50" s="8">
        <v>0</v>
      </c>
      <c r="S50" s="8">
        <v>0</v>
      </c>
      <c r="U50" s="12">
        <v>0</v>
      </c>
      <c r="V50" s="10">
        <v>0</v>
      </c>
      <c r="W50" s="11">
        <v>11.5</v>
      </c>
      <c r="X50" s="8" t="s">
        <v>148</v>
      </c>
      <c r="Y50" s="8" t="s">
        <v>149</v>
      </c>
    </row>
    <row r="51" spans="1:26" x14ac:dyDescent="0.3">
      <c r="A51" s="7">
        <v>46266</v>
      </c>
      <c r="B51" s="8" t="s">
        <v>37</v>
      </c>
      <c r="C51" s="8" t="s">
        <v>140</v>
      </c>
      <c r="D51" s="8" t="s">
        <v>141</v>
      </c>
      <c r="E51" s="8" t="s">
        <v>157</v>
      </c>
      <c r="F51" s="8" t="s">
        <v>143</v>
      </c>
      <c r="G51" s="8" t="s">
        <v>162</v>
      </c>
      <c r="H51" s="8" t="s">
        <v>220</v>
      </c>
      <c r="I51" s="8" t="s">
        <v>238</v>
      </c>
      <c r="J51" s="8" t="s">
        <v>159</v>
      </c>
      <c r="K51" s="8" t="s">
        <v>14</v>
      </c>
      <c r="L51" s="9">
        <v>222</v>
      </c>
      <c r="M51" s="9">
        <v>1</v>
      </c>
      <c r="N51" s="10">
        <v>4.5045045045045036E-3</v>
      </c>
      <c r="O51" s="11">
        <v>6.6</v>
      </c>
      <c r="P51" s="11">
        <v>6.6</v>
      </c>
      <c r="Q51" s="11">
        <v>0</v>
      </c>
      <c r="R51" s="8">
        <v>0</v>
      </c>
      <c r="S51" s="8">
        <v>0</v>
      </c>
      <c r="U51" s="12">
        <v>0</v>
      </c>
      <c r="V51" s="10">
        <v>0</v>
      </c>
      <c r="W51" s="11">
        <v>8</v>
      </c>
      <c r="X51" s="8" t="s">
        <v>148</v>
      </c>
      <c r="Y51" s="8" t="s">
        <v>149</v>
      </c>
    </row>
    <row r="52" spans="1:26" x14ac:dyDescent="0.3">
      <c r="A52" s="7">
        <v>46266</v>
      </c>
      <c r="B52" s="8" t="s">
        <v>37</v>
      </c>
      <c r="C52" s="8" t="s">
        <v>140</v>
      </c>
      <c r="D52" s="8" t="s">
        <v>141</v>
      </c>
      <c r="E52" s="8" t="s">
        <v>157</v>
      </c>
      <c r="F52" s="8" t="s">
        <v>143</v>
      </c>
      <c r="G52" s="8" t="s">
        <v>234</v>
      </c>
      <c r="H52" s="8" t="s">
        <v>220</v>
      </c>
      <c r="I52" s="8" t="s">
        <v>171</v>
      </c>
      <c r="J52" s="8" t="s">
        <v>159</v>
      </c>
      <c r="K52" s="8" t="s">
        <v>14</v>
      </c>
      <c r="L52" s="9">
        <v>826</v>
      </c>
      <c r="M52" s="9">
        <v>4</v>
      </c>
      <c r="N52" s="10">
        <v>4.8426150121065378E-3</v>
      </c>
      <c r="O52" s="11">
        <v>9.52</v>
      </c>
      <c r="P52" s="11">
        <v>38.08</v>
      </c>
      <c r="Q52" s="11">
        <v>0</v>
      </c>
      <c r="R52" s="8">
        <v>0</v>
      </c>
      <c r="S52" s="8">
        <v>0</v>
      </c>
      <c r="U52" s="12">
        <v>0</v>
      </c>
      <c r="V52" s="10">
        <v>0</v>
      </c>
      <c r="W52" s="11">
        <v>11.5</v>
      </c>
      <c r="X52" s="8" t="s">
        <v>223</v>
      </c>
      <c r="Y52" s="8" t="s">
        <v>149</v>
      </c>
    </row>
    <row r="53" spans="1:26" x14ac:dyDescent="0.3">
      <c r="A53" s="8" t="s">
        <v>154</v>
      </c>
      <c r="B53" s="8" t="s">
        <v>37</v>
      </c>
      <c r="C53" s="8" t="s">
        <v>140</v>
      </c>
      <c r="D53" s="8" t="s">
        <v>141</v>
      </c>
      <c r="E53" s="8" t="s">
        <v>239</v>
      </c>
      <c r="F53" s="8" t="s">
        <v>143</v>
      </c>
      <c r="G53" s="8" t="s">
        <v>240</v>
      </c>
      <c r="H53" s="8" t="s">
        <v>220</v>
      </c>
      <c r="I53" s="8" t="s">
        <v>241</v>
      </c>
      <c r="J53" s="8" t="s">
        <v>242</v>
      </c>
      <c r="K53" s="8" t="s">
        <v>7</v>
      </c>
      <c r="L53" s="9">
        <v>376</v>
      </c>
      <c r="M53" s="9">
        <v>3</v>
      </c>
      <c r="N53" s="10">
        <v>7.9799999999999996E-2</v>
      </c>
      <c r="O53" s="11">
        <v>6.71</v>
      </c>
      <c r="P53" s="11">
        <v>20.13</v>
      </c>
      <c r="Q53" s="11">
        <v>0</v>
      </c>
      <c r="R53" s="8">
        <v>0</v>
      </c>
      <c r="S53" s="8">
        <v>0</v>
      </c>
      <c r="U53" s="12">
        <v>0</v>
      </c>
      <c r="V53" s="10">
        <v>0</v>
      </c>
      <c r="W53" s="11">
        <v>8.5</v>
      </c>
      <c r="X53" s="8" t="s">
        <v>148</v>
      </c>
      <c r="Y53" s="8" t="s">
        <v>149</v>
      </c>
    </row>
    <row r="54" spans="1:26" x14ac:dyDescent="0.3">
      <c r="A54" s="8" t="s">
        <v>154</v>
      </c>
      <c r="B54" s="8" t="s">
        <v>37</v>
      </c>
      <c r="C54" s="8" t="s">
        <v>140</v>
      </c>
      <c r="D54" s="8" t="s">
        <v>141</v>
      </c>
      <c r="E54" s="8" t="s">
        <v>239</v>
      </c>
      <c r="F54" s="8" t="s">
        <v>143</v>
      </c>
      <c r="G54" s="8" t="s">
        <v>240</v>
      </c>
      <c r="H54" s="8" t="s">
        <v>220</v>
      </c>
      <c r="I54" s="8" t="s">
        <v>243</v>
      </c>
      <c r="J54" s="8" t="s">
        <v>242</v>
      </c>
      <c r="K54" s="8" t="s">
        <v>14</v>
      </c>
      <c r="L54" s="9">
        <v>341</v>
      </c>
      <c r="M54" s="9">
        <v>4</v>
      </c>
      <c r="N54" s="10">
        <v>1.1730205278592381E-2</v>
      </c>
      <c r="O54" s="11">
        <v>5.39</v>
      </c>
      <c r="P54" s="11">
        <v>21.56</v>
      </c>
      <c r="Q54" s="11">
        <v>0</v>
      </c>
      <c r="R54" s="8">
        <v>0</v>
      </c>
      <c r="S54" s="8">
        <v>0</v>
      </c>
      <c r="U54" s="12">
        <v>0</v>
      </c>
      <c r="V54" s="10">
        <v>0</v>
      </c>
      <c r="W54" s="11">
        <v>9</v>
      </c>
      <c r="X54" s="8" t="s">
        <v>148</v>
      </c>
      <c r="Y54" s="8" t="s">
        <v>149</v>
      </c>
    </row>
    <row r="55" spans="1:26" x14ac:dyDescent="0.3">
      <c r="A55" s="7">
        <v>46266</v>
      </c>
      <c r="B55" s="8" t="s">
        <v>37</v>
      </c>
      <c r="C55" s="8" t="s">
        <v>140</v>
      </c>
      <c r="D55" s="8" t="s">
        <v>141</v>
      </c>
      <c r="E55" s="8" t="s">
        <v>244</v>
      </c>
      <c r="F55" s="8" t="s">
        <v>143</v>
      </c>
      <c r="G55" s="8" t="s">
        <v>245</v>
      </c>
      <c r="H55" s="8" t="s">
        <v>183</v>
      </c>
      <c r="I55" s="8" t="s">
        <v>246</v>
      </c>
      <c r="J55" s="8" t="s">
        <v>247</v>
      </c>
      <c r="K55" s="8" t="s">
        <v>14</v>
      </c>
      <c r="L55" s="9">
        <v>1087</v>
      </c>
      <c r="M55" s="9">
        <v>2</v>
      </c>
      <c r="N55" s="10">
        <v>1.839926402943882E-3</v>
      </c>
      <c r="O55" s="11">
        <v>6.56</v>
      </c>
      <c r="P55" s="11">
        <v>13.12</v>
      </c>
      <c r="Q55" s="11">
        <v>0</v>
      </c>
      <c r="R55" s="8">
        <v>0</v>
      </c>
      <c r="S55" s="8">
        <v>0</v>
      </c>
      <c r="U55" s="12">
        <v>0</v>
      </c>
      <c r="V55" s="10">
        <v>0</v>
      </c>
      <c r="W55" s="11">
        <v>8</v>
      </c>
      <c r="X55" s="8" t="s">
        <v>148</v>
      </c>
      <c r="Y55" s="8" t="s">
        <v>149</v>
      </c>
    </row>
    <row r="56" spans="1:26" x14ac:dyDescent="0.3">
      <c r="A56" s="7">
        <v>46266</v>
      </c>
      <c r="B56" s="8" t="s">
        <v>37</v>
      </c>
      <c r="C56" s="8" t="s">
        <v>140</v>
      </c>
      <c r="D56" s="8" t="s">
        <v>141</v>
      </c>
      <c r="E56" s="8" t="s">
        <v>244</v>
      </c>
      <c r="F56" s="8" t="s">
        <v>143</v>
      </c>
      <c r="G56" s="8" t="s">
        <v>245</v>
      </c>
      <c r="H56" s="8" t="s">
        <v>220</v>
      </c>
      <c r="I56" s="8" t="s">
        <v>248</v>
      </c>
      <c r="J56" s="8" t="s">
        <v>247</v>
      </c>
      <c r="K56" s="8" t="s">
        <v>21</v>
      </c>
      <c r="L56" s="9">
        <v>66</v>
      </c>
      <c r="M56" s="9">
        <v>2</v>
      </c>
      <c r="N56" s="10">
        <v>3.03030303030303E-2</v>
      </c>
      <c r="O56" s="11">
        <v>6</v>
      </c>
      <c r="P56" s="11">
        <v>12</v>
      </c>
      <c r="Q56" s="11">
        <v>0</v>
      </c>
      <c r="R56" s="8">
        <v>0</v>
      </c>
      <c r="S56" s="8">
        <v>0</v>
      </c>
      <c r="U56" s="12">
        <v>0</v>
      </c>
      <c r="V56" s="10">
        <v>0</v>
      </c>
      <c r="W56" s="11">
        <v>6</v>
      </c>
      <c r="X56" s="8" t="s">
        <v>148</v>
      </c>
      <c r="Y56" s="8" t="s">
        <v>149</v>
      </c>
    </row>
    <row r="57" spans="1:26" x14ac:dyDescent="0.3">
      <c r="A57" s="7">
        <v>46292</v>
      </c>
      <c r="B57" s="8" t="s">
        <v>19</v>
      </c>
      <c r="C57" s="8" t="s">
        <v>249</v>
      </c>
      <c r="D57" s="8" t="s">
        <v>141</v>
      </c>
      <c r="E57" s="8" t="s">
        <v>142</v>
      </c>
      <c r="F57" s="8" t="s">
        <v>143</v>
      </c>
      <c r="G57" s="8" t="s">
        <v>250</v>
      </c>
      <c r="H57" s="8" t="s">
        <v>206</v>
      </c>
      <c r="I57" s="8" t="s">
        <v>250</v>
      </c>
      <c r="J57" s="8" t="s">
        <v>147</v>
      </c>
      <c r="K57" s="8" t="s">
        <v>21</v>
      </c>
      <c r="L57" s="9">
        <v>0</v>
      </c>
      <c r="M57" s="9">
        <v>0</v>
      </c>
      <c r="P57" s="11">
        <v>-130.81</v>
      </c>
      <c r="Q57" s="11">
        <v>0</v>
      </c>
      <c r="R57" s="8">
        <v>0</v>
      </c>
      <c r="S57" s="8">
        <v>0</v>
      </c>
      <c r="W57" s="11">
        <v>8</v>
      </c>
      <c r="X57" s="8" t="s">
        <v>148</v>
      </c>
      <c r="Y57" s="8" t="s">
        <v>149</v>
      </c>
      <c r="Z57" s="8" t="s">
        <v>251</v>
      </c>
    </row>
    <row r="58" spans="1:26" x14ac:dyDescent="0.3">
      <c r="A58" s="7">
        <v>46266</v>
      </c>
      <c r="B58" s="8" t="s">
        <v>37</v>
      </c>
      <c r="C58" s="8" t="s">
        <v>140</v>
      </c>
      <c r="D58" s="8" t="s">
        <v>141</v>
      </c>
      <c r="E58" s="8" t="s">
        <v>244</v>
      </c>
      <c r="F58" s="8" t="s">
        <v>143</v>
      </c>
      <c r="G58" s="8" t="s">
        <v>245</v>
      </c>
      <c r="H58" s="8" t="s">
        <v>220</v>
      </c>
      <c r="I58" s="8" t="s">
        <v>252</v>
      </c>
      <c r="J58" s="8" t="s">
        <v>247</v>
      </c>
      <c r="K58" s="8" t="s">
        <v>21</v>
      </c>
      <c r="L58" s="9">
        <v>224</v>
      </c>
      <c r="M58" s="9">
        <v>1</v>
      </c>
      <c r="N58" s="10">
        <v>4.464285714285714E-3</v>
      </c>
      <c r="O58" s="11">
        <v>7</v>
      </c>
      <c r="P58" s="11">
        <v>7</v>
      </c>
      <c r="Q58" s="11">
        <v>0</v>
      </c>
      <c r="R58" s="8">
        <v>0</v>
      </c>
      <c r="S58" s="8">
        <v>0</v>
      </c>
      <c r="U58" s="12">
        <v>0</v>
      </c>
      <c r="V58" s="10">
        <v>0</v>
      </c>
      <c r="W58" s="11">
        <v>7</v>
      </c>
      <c r="X58" s="8" t="s">
        <v>148</v>
      </c>
      <c r="Y58" s="8" t="s">
        <v>149</v>
      </c>
    </row>
    <row r="59" spans="1:26" x14ac:dyDescent="0.3">
      <c r="A59" s="7">
        <v>46266</v>
      </c>
      <c r="B59" s="8" t="s">
        <v>37</v>
      </c>
      <c r="C59" s="8" t="s">
        <v>140</v>
      </c>
      <c r="D59" s="8" t="s">
        <v>141</v>
      </c>
      <c r="E59" s="8" t="s">
        <v>244</v>
      </c>
      <c r="F59" s="8" t="s">
        <v>143</v>
      </c>
      <c r="G59" s="8" t="s">
        <v>245</v>
      </c>
      <c r="H59" s="8" t="s">
        <v>220</v>
      </c>
      <c r="I59" s="8" t="s">
        <v>253</v>
      </c>
      <c r="J59" s="8" t="s">
        <v>247</v>
      </c>
      <c r="K59" s="8" t="s">
        <v>21</v>
      </c>
      <c r="L59" s="9">
        <v>212</v>
      </c>
      <c r="M59" s="9">
        <v>4</v>
      </c>
      <c r="N59" s="10">
        <v>1.886792452830189E-2</v>
      </c>
      <c r="O59" s="11">
        <v>5.5</v>
      </c>
      <c r="P59" s="11">
        <v>22</v>
      </c>
      <c r="Q59" s="11">
        <v>0</v>
      </c>
      <c r="R59" s="8">
        <v>0</v>
      </c>
      <c r="S59" s="8">
        <v>0</v>
      </c>
      <c r="U59" s="12">
        <v>0</v>
      </c>
      <c r="V59" s="10">
        <v>0</v>
      </c>
      <c r="W59" s="11">
        <v>5.5</v>
      </c>
      <c r="X59" s="8" t="s">
        <v>148</v>
      </c>
      <c r="Y59" s="8" t="s">
        <v>149</v>
      </c>
    </row>
    <row r="60" spans="1:26" x14ac:dyDescent="0.3">
      <c r="A60" s="7">
        <v>46266</v>
      </c>
      <c r="B60" s="8" t="s">
        <v>37</v>
      </c>
      <c r="C60" s="8" t="s">
        <v>140</v>
      </c>
      <c r="D60" s="8" t="s">
        <v>141</v>
      </c>
      <c r="E60" s="8" t="s">
        <v>167</v>
      </c>
      <c r="F60" s="8" t="s">
        <v>143</v>
      </c>
      <c r="G60" s="8" t="s">
        <v>168</v>
      </c>
      <c r="H60" s="8" t="s">
        <v>220</v>
      </c>
      <c r="I60" s="8" t="s">
        <v>254</v>
      </c>
      <c r="J60" s="8" t="s">
        <v>169</v>
      </c>
      <c r="K60" s="8" t="s">
        <v>14</v>
      </c>
      <c r="L60" s="9">
        <v>444</v>
      </c>
      <c r="M60" s="9">
        <v>1</v>
      </c>
      <c r="N60" s="10">
        <v>2.2522522522522518E-3</v>
      </c>
      <c r="O60" s="11">
        <v>3.92</v>
      </c>
      <c r="P60" s="11">
        <v>3.92</v>
      </c>
      <c r="Q60" s="11">
        <v>0</v>
      </c>
      <c r="R60" s="8">
        <v>0</v>
      </c>
      <c r="S60" s="8">
        <v>0</v>
      </c>
      <c r="U60" s="12">
        <v>0</v>
      </c>
      <c r="V60" s="10">
        <v>0</v>
      </c>
      <c r="W60" s="11">
        <v>5.5</v>
      </c>
      <c r="X60" s="8" t="s">
        <v>148</v>
      </c>
      <c r="Y60" s="8" t="s">
        <v>149</v>
      </c>
    </row>
    <row r="61" spans="1:26" x14ac:dyDescent="0.3">
      <c r="A61" s="7">
        <v>46266</v>
      </c>
      <c r="B61" s="8" t="s">
        <v>37</v>
      </c>
      <c r="C61" s="8" t="s">
        <v>140</v>
      </c>
      <c r="D61" s="8" t="s">
        <v>141</v>
      </c>
      <c r="E61" s="8" t="s">
        <v>167</v>
      </c>
      <c r="F61" s="8" t="s">
        <v>143</v>
      </c>
      <c r="G61" s="8" t="s">
        <v>255</v>
      </c>
      <c r="H61" s="8" t="s">
        <v>220</v>
      </c>
      <c r="I61" s="8" t="s">
        <v>256</v>
      </c>
      <c r="J61" s="8" t="s">
        <v>169</v>
      </c>
      <c r="K61" s="8" t="s">
        <v>21</v>
      </c>
      <c r="L61" s="9">
        <v>478</v>
      </c>
      <c r="M61" s="9">
        <v>3</v>
      </c>
      <c r="N61" s="10">
        <v>6.2761506276150627E-3</v>
      </c>
      <c r="O61" s="11">
        <v>5.36</v>
      </c>
      <c r="P61" s="11">
        <v>16.079999999999998</v>
      </c>
      <c r="Q61" s="11">
        <v>0</v>
      </c>
      <c r="R61" s="8">
        <v>0</v>
      </c>
      <c r="S61" s="8">
        <v>0</v>
      </c>
      <c r="U61" s="12">
        <v>0</v>
      </c>
      <c r="V61" s="10">
        <v>0</v>
      </c>
      <c r="W61" s="11">
        <v>6</v>
      </c>
      <c r="X61" s="8" t="s">
        <v>148</v>
      </c>
      <c r="Y61" s="8" t="s">
        <v>149</v>
      </c>
    </row>
    <row r="62" spans="1:26" x14ac:dyDescent="0.3">
      <c r="A62" s="7">
        <v>46266</v>
      </c>
      <c r="B62" s="8" t="s">
        <v>37</v>
      </c>
      <c r="C62" s="8" t="s">
        <v>140</v>
      </c>
      <c r="D62" s="8" t="s">
        <v>141</v>
      </c>
      <c r="E62" s="8" t="s">
        <v>257</v>
      </c>
      <c r="F62" s="8" t="s">
        <v>143</v>
      </c>
      <c r="G62" s="8" t="s">
        <v>258</v>
      </c>
      <c r="H62" s="8" t="s">
        <v>220</v>
      </c>
      <c r="I62" s="8" t="s">
        <v>259</v>
      </c>
      <c r="J62" s="8" t="s">
        <v>260</v>
      </c>
      <c r="K62" s="8" t="s">
        <v>21</v>
      </c>
      <c r="L62" s="9">
        <v>409</v>
      </c>
      <c r="M62" s="9">
        <v>9</v>
      </c>
      <c r="N62" s="10">
        <v>2.200488997555012E-2</v>
      </c>
      <c r="O62" s="11">
        <v>8.7200000000000006</v>
      </c>
      <c r="P62" s="11">
        <v>78.48</v>
      </c>
      <c r="Q62" s="11">
        <v>1047</v>
      </c>
      <c r="R62" s="8">
        <v>2</v>
      </c>
      <c r="S62" s="8">
        <v>3</v>
      </c>
      <c r="T62" s="10">
        <v>7.4999999999999997E-2</v>
      </c>
      <c r="U62" s="12">
        <v>13.34</v>
      </c>
      <c r="V62" s="10">
        <v>0.22220000000000001</v>
      </c>
      <c r="W62" s="11">
        <v>10.5</v>
      </c>
      <c r="X62" s="8" t="s">
        <v>148</v>
      </c>
      <c r="Y62" s="8" t="s">
        <v>149</v>
      </c>
    </row>
    <row r="63" spans="1:26" x14ac:dyDescent="0.3">
      <c r="A63" s="7">
        <v>46266</v>
      </c>
      <c r="B63" s="8" t="s">
        <v>37</v>
      </c>
      <c r="C63" s="8" t="s">
        <v>140</v>
      </c>
      <c r="D63" s="8" t="s">
        <v>141</v>
      </c>
      <c r="E63" s="8" t="s">
        <v>257</v>
      </c>
      <c r="F63" s="8" t="s">
        <v>143</v>
      </c>
      <c r="G63" s="8" t="s">
        <v>258</v>
      </c>
      <c r="H63" s="8" t="s">
        <v>220</v>
      </c>
      <c r="I63" s="8" t="s">
        <v>261</v>
      </c>
      <c r="J63" s="8" t="s">
        <v>260</v>
      </c>
      <c r="K63" s="8" t="s">
        <v>7</v>
      </c>
      <c r="L63" s="9">
        <v>409</v>
      </c>
      <c r="M63" s="9">
        <v>0</v>
      </c>
      <c r="N63" s="10">
        <v>0</v>
      </c>
      <c r="P63" s="11">
        <v>0</v>
      </c>
      <c r="Q63" s="11">
        <v>0</v>
      </c>
      <c r="R63" s="8">
        <v>0</v>
      </c>
      <c r="S63" s="8">
        <v>0</v>
      </c>
      <c r="W63" s="11">
        <v>10</v>
      </c>
      <c r="X63" s="8" t="s">
        <v>223</v>
      </c>
      <c r="Y63" s="8" t="s">
        <v>149</v>
      </c>
    </row>
    <row r="64" spans="1:26" x14ac:dyDescent="0.3">
      <c r="A64" s="8" t="s">
        <v>154</v>
      </c>
      <c r="B64" s="8" t="s">
        <v>37</v>
      </c>
      <c r="C64" s="8" t="s">
        <v>140</v>
      </c>
      <c r="D64" s="8" t="s">
        <v>141</v>
      </c>
      <c r="E64" s="8" t="s">
        <v>257</v>
      </c>
      <c r="F64" s="8" t="s">
        <v>143</v>
      </c>
      <c r="G64" s="8" t="s">
        <v>262</v>
      </c>
      <c r="H64" s="8" t="s">
        <v>183</v>
      </c>
      <c r="I64" s="8" t="s">
        <v>263</v>
      </c>
      <c r="J64" s="8" t="s">
        <v>260</v>
      </c>
      <c r="K64" s="8" t="s">
        <v>7</v>
      </c>
      <c r="L64" s="9">
        <v>271</v>
      </c>
      <c r="M64" s="9">
        <v>3</v>
      </c>
      <c r="N64" s="10">
        <v>1.107011070110701E-2</v>
      </c>
      <c r="O64" s="11">
        <v>5.62</v>
      </c>
      <c r="P64" s="11">
        <v>16.86</v>
      </c>
      <c r="Q64" s="11">
        <v>349</v>
      </c>
      <c r="R64" s="8">
        <v>1</v>
      </c>
      <c r="S64" s="8">
        <v>1</v>
      </c>
      <c r="T64" s="10">
        <v>4.8</v>
      </c>
      <c r="U64" s="12">
        <v>20.7</v>
      </c>
      <c r="V64" s="10">
        <v>0.33329999999999999</v>
      </c>
      <c r="W64" s="11">
        <v>7.5</v>
      </c>
      <c r="X64" s="8" t="s">
        <v>148</v>
      </c>
      <c r="Y64" s="8" t="s">
        <v>149</v>
      </c>
    </row>
    <row r="65" spans="1:25" x14ac:dyDescent="0.3">
      <c r="A65" s="7">
        <v>46266</v>
      </c>
      <c r="B65" s="8" t="s">
        <v>33</v>
      </c>
      <c r="C65" s="8" t="s">
        <v>173</v>
      </c>
      <c r="D65" s="8" t="s">
        <v>141</v>
      </c>
      <c r="E65" s="8" t="s">
        <v>193</v>
      </c>
      <c r="F65" s="8" t="s">
        <v>143</v>
      </c>
      <c r="G65" s="8" t="s">
        <v>264</v>
      </c>
      <c r="H65" s="8" t="s">
        <v>231</v>
      </c>
      <c r="I65" s="8" t="s">
        <v>265</v>
      </c>
      <c r="J65" s="8" t="s">
        <v>195</v>
      </c>
      <c r="K65" s="8" t="s">
        <v>14</v>
      </c>
      <c r="L65" s="9">
        <v>766</v>
      </c>
      <c r="M65" s="9">
        <v>3</v>
      </c>
      <c r="N65" s="10">
        <v>3.9164490861618804E-3</v>
      </c>
      <c r="O65" s="11">
        <v>6.71</v>
      </c>
      <c r="P65" s="11">
        <v>20.13</v>
      </c>
      <c r="Q65" s="11">
        <v>0</v>
      </c>
      <c r="R65" s="8">
        <v>0</v>
      </c>
      <c r="S65" s="8">
        <v>0</v>
      </c>
      <c r="U65" s="12">
        <v>0</v>
      </c>
      <c r="V65" s="10">
        <v>0</v>
      </c>
      <c r="W65" s="11">
        <v>10.5</v>
      </c>
      <c r="X65" s="8" t="s">
        <v>148</v>
      </c>
      <c r="Y65" s="8" t="s">
        <v>149</v>
      </c>
    </row>
    <row r="66" spans="1:25" x14ac:dyDescent="0.3">
      <c r="A66" s="7">
        <v>46266</v>
      </c>
      <c r="B66" s="8" t="s">
        <v>33</v>
      </c>
      <c r="C66" s="8" t="s">
        <v>173</v>
      </c>
      <c r="D66" s="8" t="s">
        <v>141</v>
      </c>
      <c r="E66" s="8" t="s">
        <v>193</v>
      </c>
      <c r="F66" s="8" t="s">
        <v>143</v>
      </c>
      <c r="G66" s="8" t="s">
        <v>194</v>
      </c>
      <c r="H66" s="8" t="s">
        <v>231</v>
      </c>
      <c r="I66" s="8" t="s">
        <v>266</v>
      </c>
      <c r="J66" s="8" t="s">
        <v>195</v>
      </c>
      <c r="K66" s="8" t="s">
        <v>21</v>
      </c>
      <c r="L66" s="9">
        <v>414</v>
      </c>
      <c r="M66" s="9">
        <v>3</v>
      </c>
      <c r="N66" s="10">
        <v>7.246376811594203E-3</v>
      </c>
      <c r="O66" s="11">
        <v>8.35</v>
      </c>
      <c r="P66" s="11">
        <v>25.05</v>
      </c>
      <c r="Q66" s="11">
        <v>0</v>
      </c>
      <c r="R66" s="8">
        <v>0</v>
      </c>
      <c r="S66" s="8">
        <v>0</v>
      </c>
      <c r="U66" s="12">
        <v>0</v>
      </c>
      <c r="V66" s="10">
        <v>0</v>
      </c>
      <c r="W66" s="11">
        <v>10</v>
      </c>
      <c r="X66" s="8" t="s">
        <v>148</v>
      </c>
      <c r="Y66" s="8" t="s">
        <v>149</v>
      </c>
    </row>
    <row r="67" spans="1:25" x14ac:dyDescent="0.3">
      <c r="A67" s="7">
        <v>46266</v>
      </c>
      <c r="B67" s="8" t="s">
        <v>33</v>
      </c>
      <c r="C67" s="8" t="s">
        <v>173</v>
      </c>
      <c r="D67" s="8" t="s">
        <v>141</v>
      </c>
      <c r="E67" s="8" t="s">
        <v>193</v>
      </c>
      <c r="F67" s="8" t="s">
        <v>143</v>
      </c>
      <c r="G67" s="8" t="s">
        <v>194</v>
      </c>
      <c r="H67" s="8" t="s">
        <v>231</v>
      </c>
      <c r="I67" s="8" t="s">
        <v>267</v>
      </c>
      <c r="J67" s="8" t="s">
        <v>195</v>
      </c>
      <c r="K67" s="8" t="s">
        <v>7</v>
      </c>
      <c r="L67" s="9">
        <v>330</v>
      </c>
      <c r="M67" s="9">
        <v>3</v>
      </c>
      <c r="N67" s="10">
        <v>9.0909090909090905E-3</v>
      </c>
      <c r="O67" s="11">
        <v>8.3000000000000007</v>
      </c>
      <c r="P67" s="11">
        <v>24.9</v>
      </c>
      <c r="Q67" s="11">
        <v>0</v>
      </c>
      <c r="R67" s="8">
        <v>0</v>
      </c>
      <c r="S67" s="8">
        <v>0</v>
      </c>
      <c r="U67" s="12">
        <v>0</v>
      </c>
      <c r="V67" s="10">
        <v>0</v>
      </c>
      <c r="W67" s="11">
        <v>11</v>
      </c>
      <c r="X67" s="8" t="s">
        <v>148</v>
      </c>
      <c r="Y67" s="8" t="s">
        <v>149</v>
      </c>
    </row>
    <row r="68" spans="1:25" x14ac:dyDescent="0.3">
      <c r="A68" s="7">
        <v>46266</v>
      </c>
      <c r="B68" s="8" t="s">
        <v>33</v>
      </c>
      <c r="C68" s="8" t="s">
        <v>173</v>
      </c>
      <c r="D68" s="8" t="s">
        <v>141</v>
      </c>
      <c r="E68" s="8" t="s">
        <v>200</v>
      </c>
      <c r="F68" s="8" t="s">
        <v>143</v>
      </c>
      <c r="G68" s="8" t="s">
        <v>268</v>
      </c>
      <c r="H68" s="8" t="s">
        <v>24</v>
      </c>
      <c r="I68" s="8" t="s">
        <v>269</v>
      </c>
      <c r="J68" s="8" t="s">
        <v>202</v>
      </c>
      <c r="K68" s="8" t="s">
        <v>14</v>
      </c>
      <c r="L68" s="9">
        <v>347</v>
      </c>
      <c r="M68" s="9">
        <v>1</v>
      </c>
      <c r="N68" s="10">
        <v>2.881844380403458E-3</v>
      </c>
      <c r="O68" s="11">
        <v>11.18</v>
      </c>
      <c r="P68" s="11">
        <v>11.18</v>
      </c>
      <c r="Q68" s="11">
        <v>0</v>
      </c>
      <c r="R68" s="8">
        <v>0</v>
      </c>
      <c r="S68" s="8">
        <v>0</v>
      </c>
      <c r="U68" s="12">
        <v>0</v>
      </c>
      <c r="V68" s="10">
        <v>0</v>
      </c>
      <c r="W68" s="11">
        <v>14</v>
      </c>
      <c r="X68" s="8" t="s">
        <v>148</v>
      </c>
      <c r="Y68" s="8" t="s">
        <v>149</v>
      </c>
    </row>
    <row r="69" spans="1:25" x14ac:dyDescent="0.3">
      <c r="A69" s="8" t="s">
        <v>154</v>
      </c>
      <c r="B69" s="8" t="s">
        <v>33</v>
      </c>
      <c r="C69" s="8" t="s">
        <v>173</v>
      </c>
      <c r="D69" s="8" t="s">
        <v>141</v>
      </c>
      <c r="E69" s="8" t="s">
        <v>200</v>
      </c>
      <c r="F69" s="8" t="s">
        <v>143</v>
      </c>
      <c r="G69" s="8" t="s">
        <v>270</v>
      </c>
      <c r="H69" s="8" t="s">
        <v>231</v>
      </c>
      <c r="I69" s="8" t="s">
        <v>268</v>
      </c>
      <c r="J69" s="8" t="s">
        <v>202</v>
      </c>
      <c r="K69" s="8" t="s">
        <v>14</v>
      </c>
      <c r="L69" s="9">
        <v>538</v>
      </c>
      <c r="M69" s="9">
        <v>2</v>
      </c>
      <c r="N69" s="10">
        <v>3.7174721189591081E-3</v>
      </c>
      <c r="O69" s="11">
        <v>9.75</v>
      </c>
      <c r="P69" s="11">
        <v>19.5</v>
      </c>
      <c r="Q69" s="11">
        <v>0</v>
      </c>
      <c r="R69" s="8">
        <v>0</v>
      </c>
      <c r="S69" s="8">
        <v>0</v>
      </c>
      <c r="U69" s="12">
        <v>0</v>
      </c>
      <c r="V69" s="10">
        <v>0</v>
      </c>
      <c r="W69" s="11">
        <v>13.5</v>
      </c>
      <c r="X69" s="8" t="s">
        <v>148</v>
      </c>
      <c r="Y69" s="8" t="s">
        <v>149</v>
      </c>
    </row>
    <row r="70" spans="1:25" x14ac:dyDescent="0.3">
      <c r="A70" s="7">
        <v>46266</v>
      </c>
      <c r="B70" s="8" t="s">
        <v>33</v>
      </c>
      <c r="C70" s="8" t="s">
        <v>173</v>
      </c>
      <c r="D70" s="8" t="s">
        <v>141</v>
      </c>
      <c r="E70" s="8" t="s">
        <v>271</v>
      </c>
      <c r="F70" s="8" t="s">
        <v>143</v>
      </c>
      <c r="G70" s="8" t="s">
        <v>272</v>
      </c>
      <c r="H70" s="8" t="s">
        <v>231</v>
      </c>
      <c r="I70" s="8" t="s">
        <v>273</v>
      </c>
      <c r="J70" s="8" t="s">
        <v>274</v>
      </c>
      <c r="K70" s="8" t="s">
        <v>7</v>
      </c>
      <c r="L70" s="9">
        <v>283</v>
      </c>
      <c r="M70" s="9">
        <v>5</v>
      </c>
      <c r="N70" s="10">
        <v>1.7667844522968199E-2</v>
      </c>
      <c r="O70" s="11">
        <v>6.61</v>
      </c>
      <c r="P70" s="11">
        <v>33.049999999999997</v>
      </c>
      <c r="Q70" s="11">
        <v>0</v>
      </c>
      <c r="R70" s="8">
        <v>0</v>
      </c>
      <c r="S70" s="8">
        <v>0</v>
      </c>
      <c r="U70" s="12">
        <v>0</v>
      </c>
      <c r="V70" s="10">
        <v>0</v>
      </c>
      <c r="W70" s="11">
        <v>12</v>
      </c>
      <c r="X70" s="8" t="s">
        <v>148</v>
      </c>
      <c r="Y70" s="8" t="s">
        <v>149</v>
      </c>
    </row>
    <row r="71" spans="1:25" x14ac:dyDescent="0.3">
      <c r="A71" s="7">
        <v>46266</v>
      </c>
      <c r="B71" s="8" t="s">
        <v>33</v>
      </c>
      <c r="C71" s="8" t="s">
        <v>173</v>
      </c>
      <c r="D71" s="8" t="s">
        <v>141</v>
      </c>
      <c r="E71" s="8" t="s">
        <v>271</v>
      </c>
      <c r="F71" s="8" t="s">
        <v>143</v>
      </c>
      <c r="G71" s="8" t="s">
        <v>275</v>
      </c>
      <c r="H71" s="8" t="s">
        <v>229</v>
      </c>
      <c r="I71" s="8" t="s">
        <v>276</v>
      </c>
      <c r="J71" s="8" t="s">
        <v>274</v>
      </c>
      <c r="K71" s="8" t="s">
        <v>7</v>
      </c>
      <c r="L71" s="9">
        <v>437</v>
      </c>
      <c r="M71" s="9">
        <v>3</v>
      </c>
      <c r="N71" s="10">
        <v>6.8649885583524023E-3</v>
      </c>
      <c r="O71" s="11">
        <v>7.83</v>
      </c>
      <c r="P71" s="11">
        <v>23.49</v>
      </c>
      <c r="Q71" s="11">
        <v>0</v>
      </c>
      <c r="R71" s="8">
        <v>0</v>
      </c>
      <c r="S71" s="8">
        <v>0</v>
      </c>
      <c r="U71" s="12">
        <v>0</v>
      </c>
      <c r="V71" s="10">
        <v>0</v>
      </c>
      <c r="W71" s="11">
        <v>15</v>
      </c>
      <c r="X71" s="8" t="s">
        <v>148</v>
      </c>
      <c r="Y71" s="8" t="s">
        <v>149</v>
      </c>
    </row>
    <row r="72" spans="1:25" x14ac:dyDescent="0.3">
      <c r="A72" s="7">
        <v>46266</v>
      </c>
      <c r="B72" s="8" t="s">
        <v>33</v>
      </c>
      <c r="C72" s="8" t="s">
        <v>173</v>
      </c>
      <c r="D72" s="8" t="s">
        <v>141</v>
      </c>
      <c r="E72" s="8" t="s">
        <v>271</v>
      </c>
      <c r="F72" s="8" t="s">
        <v>143</v>
      </c>
      <c r="G72" s="8" t="s">
        <v>272</v>
      </c>
      <c r="H72" s="8" t="s">
        <v>231</v>
      </c>
      <c r="I72" s="8" t="s">
        <v>277</v>
      </c>
      <c r="J72" s="8" t="s">
        <v>274</v>
      </c>
      <c r="K72" s="8" t="s">
        <v>7</v>
      </c>
      <c r="L72" s="9">
        <v>334</v>
      </c>
      <c r="M72" s="9">
        <v>4</v>
      </c>
      <c r="N72" s="10">
        <v>1.1976047904191619E-2</v>
      </c>
      <c r="O72" s="11">
        <v>8.81</v>
      </c>
      <c r="P72" s="8" t="s">
        <v>278</v>
      </c>
      <c r="Q72" s="11">
        <v>0</v>
      </c>
      <c r="R72" s="8">
        <v>0</v>
      </c>
      <c r="S72" s="8">
        <v>0</v>
      </c>
      <c r="U72" s="12">
        <v>0</v>
      </c>
      <c r="V72" s="10">
        <v>0</v>
      </c>
      <c r="W72" s="11">
        <v>12</v>
      </c>
      <c r="X72" s="8" t="s">
        <v>148</v>
      </c>
      <c r="Y72" s="8" t="s">
        <v>149</v>
      </c>
    </row>
    <row r="73" spans="1:25" x14ac:dyDescent="0.3">
      <c r="A73" s="7">
        <v>46266</v>
      </c>
      <c r="B73" s="8" t="s">
        <v>23</v>
      </c>
      <c r="C73" s="8" t="s">
        <v>173</v>
      </c>
      <c r="D73" s="8" t="s">
        <v>141</v>
      </c>
      <c r="E73" s="8" t="s">
        <v>186</v>
      </c>
      <c r="F73" s="8" t="s">
        <v>143</v>
      </c>
      <c r="G73" s="8" t="s">
        <v>279</v>
      </c>
      <c r="H73" s="8" t="s">
        <v>206</v>
      </c>
      <c r="I73" s="8" t="s">
        <v>279</v>
      </c>
      <c r="J73" s="8" t="s">
        <v>188</v>
      </c>
      <c r="K73" s="8" t="s">
        <v>21</v>
      </c>
      <c r="L73" s="9">
        <v>338</v>
      </c>
      <c r="M73" s="9">
        <v>2</v>
      </c>
      <c r="N73" s="10">
        <v>5.9171597633136093E-3</v>
      </c>
      <c r="O73" s="11">
        <v>8.02</v>
      </c>
      <c r="P73" s="11">
        <v>16.04</v>
      </c>
      <c r="Q73" s="11">
        <v>0</v>
      </c>
      <c r="R73" s="8">
        <v>0</v>
      </c>
      <c r="S73" s="8">
        <v>0</v>
      </c>
      <c r="U73" s="12">
        <v>0</v>
      </c>
      <c r="V73" s="10">
        <v>0</v>
      </c>
      <c r="W73" s="11">
        <v>9</v>
      </c>
      <c r="X73" s="8" t="s">
        <v>148</v>
      </c>
      <c r="Y73" s="8" t="s">
        <v>149</v>
      </c>
    </row>
    <row r="74" spans="1:25" x14ac:dyDescent="0.3">
      <c r="A74" s="7">
        <v>46266</v>
      </c>
      <c r="B74" s="8" t="s">
        <v>23</v>
      </c>
      <c r="C74" s="8" t="s">
        <v>173</v>
      </c>
      <c r="D74" s="8" t="s">
        <v>141</v>
      </c>
      <c r="E74" s="8" t="s">
        <v>186</v>
      </c>
      <c r="F74" s="8" t="s">
        <v>143</v>
      </c>
      <c r="G74" s="8" t="s">
        <v>191</v>
      </c>
      <c r="H74" s="8" t="s">
        <v>206</v>
      </c>
      <c r="I74" s="8" t="s">
        <v>191</v>
      </c>
      <c r="J74" s="8" t="s">
        <v>188</v>
      </c>
      <c r="K74" s="8" t="s">
        <v>21</v>
      </c>
      <c r="L74" s="9">
        <v>286</v>
      </c>
      <c r="M74" s="9">
        <v>2</v>
      </c>
      <c r="N74" s="10">
        <v>6.993006993006993E-3</v>
      </c>
      <c r="O74" s="11">
        <v>10.48</v>
      </c>
      <c r="P74" s="11">
        <v>20.96</v>
      </c>
      <c r="Q74" s="11">
        <v>0</v>
      </c>
      <c r="R74" s="8">
        <v>0</v>
      </c>
      <c r="S74" s="8">
        <v>0</v>
      </c>
      <c r="U74" s="12">
        <v>0</v>
      </c>
      <c r="V74" s="10">
        <v>0</v>
      </c>
      <c r="W74" s="11">
        <v>12</v>
      </c>
      <c r="X74" s="8" t="s">
        <v>148</v>
      </c>
      <c r="Y74" s="8" t="s">
        <v>149</v>
      </c>
    </row>
    <row r="75" spans="1:25" x14ac:dyDescent="0.3">
      <c r="A75" s="8" t="s">
        <v>154</v>
      </c>
      <c r="B75" s="8" t="s">
        <v>23</v>
      </c>
      <c r="C75" s="8" t="s">
        <v>173</v>
      </c>
      <c r="D75" s="8" t="s">
        <v>141</v>
      </c>
      <c r="E75" s="8" t="s">
        <v>186</v>
      </c>
      <c r="F75" s="8" t="s">
        <v>143</v>
      </c>
      <c r="G75" s="8" t="s">
        <v>189</v>
      </c>
      <c r="H75" s="8" t="s">
        <v>206</v>
      </c>
      <c r="I75" s="8" t="s">
        <v>189</v>
      </c>
      <c r="J75" s="8" t="s">
        <v>188</v>
      </c>
      <c r="K75" s="8" t="s">
        <v>14</v>
      </c>
      <c r="L75" s="9">
        <v>1094</v>
      </c>
      <c r="M75" s="9">
        <v>9</v>
      </c>
      <c r="N75" s="10">
        <v>8.2266910420475316E-3</v>
      </c>
      <c r="O75" s="11">
        <v>6.61</v>
      </c>
      <c r="P75" s="11">
        <v>59.49</v>
      </c>
      <c r="Q75" s="11">
        <v>349</v>
      </c>
      <c r="R75" s="8">
        <v>1</v>
      </c>
      <c r="S75" s="8">
        <v>1</v>
      </c>
      <c r="T75" s="10">
        <v>0.17050000000000001</v>
      </c>
      <c r="U75" s="12">
        <v>5.87</v>
      </c>
      <c r="V75" s="10">
        <v>0.1111</v>
      </c>
      <c r="W75" s="11">
        <v>8.5</v>
      </c>
      <c r="X75" s="8" t="s">
        <v>148</v>
      </c>
      <c r="Y75" s="8" t="s">
        <v>149</v>
      </c>
    </row>
    <row r="76" spans="1:25" x14ac:dyDescent="0.3">
      <c r="A76" s="7">
        <v>46266</v>
      </c>
      <c r="B76" s="8" t="s">
        <v>23</v>
      </c>
      <c r="C76" s="8" t="s">
        <v>173</v>
      </c>
      <c r="D76" s="8" t="s">
        <v>141</v>
      </c>
      <c r="E76" s="8" t="s">
        <v>186</v>
      </c>
      <c r="F76" s="8" t="s">
        <v>143</v>
      </c>
      <c r="G76" s="8" t="s">
        <v>280</v>
      </c>
      <c r="H76" s="8" t="s">
        <v>206</v>
      </c>
      <c r="I76" s="8" t="s">
        <v>280</v>
      </c>
      <c r="J76" s="8" t="s">
        <v>188</v>
      </c>
      <c r="K76" s="8" t="s">
        <v>14</v>
      </c>
      <c r="L76" s="9">
        <v>321</v>
      </c>
      <c r="M76" s="9">
        <v>2</v>
      </c>
      <c r="N76" s="10">
        <v>6.2305295950155761E-3</v>
      </c>
      <c r="O76" s="11">
        <v>7.89</v>
      </c>
      <c r="P76" s="11">
        <v>15.78</v>
      </c>
      <c r="Q76" s="11">
        <v>0</v>
      </c>
      <c r="R76" s="8">
        <v>0</v>
      </c>
      <c r="S76" s="8">
        <v>0</v>
      </c>
      <c r="U76" s="12">
        <v>0</v>
      </c>
      <c r="V76" s="10">
        <v>0</v>
      </c>
      <c r="W76" s="11">
        <v>13</v>
      </c>
      <c r="X76" s="8" t="s">
        <v>148</v>
      </c>
      <c r="Y76" s="8" t="s">
        <v>149</v>
      </c>
    </row>
    <row r="77" spans="1:25" x14ac:dyDescent="0.3">
      <c r="A77" s="8" t="s">
        <v>154</v>
      </c>
      <c r="B77" s="8" t="s">
        <v>23</v>
      </c>
      <c r="C77" s="8" t="s">
        <v>173</v>
      </c>
      <c r="D77" s="8" t="s">
        <v>141</v>
      </c>
      <c r="E77" s="8" t="s">
        <v>281</v>
      </c>
      <c r="F77" s="8" t="s">
        <v>143</v>
      </c>
      <c r="G77" s="8" t="s">
        <v>282</v>
      </c>
      <c r="H77" s="8" t="s">
        <v>206</v>
      </c>
      <c r="I77" s="8" t="s">
        <v>282</v>
      </c>
      <c r="J77" s="8" t="s">
        <v>283</v>
      </c>
      <c r="K77" s="8" t="s">
        <v>21</v>
      </c>
      <c r="L77" s="9">
        <v>492</v>
      </c>
      <c r="M77" s="9">
        <v>2</v>
      </c>
      <c r="N77" s="10">
        <v>4.0650406504065036E-3</v>
      </c>
      <c r="O77" s="11">
        <v>8</v>
      </c>
      <c r="P77" s="11">
        <v>16</v>
      </c>
      <c r="Q77" s="11">
        <v>299</v>
      </c>
      <c r="R77" s="8">
        <v>1</v>
      </c>
      <c r="S77" s="8">
        <v>1</v>
      </c>
      <c r="T77" s="10">
        <v>5.3499999999999999E-2</v>
      </c>
      <c r="U77" s="12">
        <v>18.690000000000001</v>
      </c>
      <c r="V77" s="10">
        <v>0.5</v>
      </c>
      <c r="W77" s="11">
        <v>8</v>
      </c>
      <c r="X77" s="8" t="s">
        <v>148</v>
      </c>
      <c r="Y77" s="8" t="s">
        <v>149</v>
      </c>
    </row>
    <row r="78" spans="1:25" x14ac:dyDescent="0.3">
      <c r="A78" s="7">
        <v>46266</v>
      </c>
      <c r="B78" s="8" t="s">
        <v>23</v>
      </c>
      <c r="C78" s="8" t="s">
        <v>173</v>
      </c>
      <c r="D78" s="8" t="s">
        <v>141</v>
      </c>
      <c r="E78" s="8" t="s">
        <v>281</v>
      </c>
      <c r="F78" s="8" t="s">
        <v>143</v>
      </c>
      <c r="G78" s="8" t="s">
        <v>284</v>
      </c>
      <c r="H78" s="8" t="s">
        <v>206</v>
      </c>
      <c r="I78" s="8" t="s">
        <v>284</v>
      </c>
      <c r="J78" s="8" t="s">
        <v>283</v>
      </c>
      <c r="K78" s="8" t="s">
        <v>7</v>
      </c>
      <c r="L78" s="9">
        <v>199</v>
      </c>
      <c r="M78" s="9">
        <v>0</v>
      </c>
      <c r="N78" s="10">
        <v>0</v>
      </c>
      <c r="P78" s="11">
        <v>0</v>
      </c>
      <c r="Q78" s="11">
        <v>0</v>
      </c>
      <c r="R78" s="8">
        <v>0</v>
      </c>
      <c r="S78" s="8">
        <v>0</v>
      </c>
      <c r="W78" s="11">
        <v>8</v>
      </c>
      <c r="X78" s="8" t="s">
        <v>148</v>
      </c>
      <c r="Y78" s="8" t="s">
        <v>149</v>
      </c>
    </row>
    <row r="79" spans="1:25" x14ac:dyDescent="0.3">
      <c r="A79" s="7">
        <v>46266</v>
      </c>
      <c r="B79" s="8" t="s">
        <v>23</v>
      </c>
      <c r="C79" s="8" t="s">
        <v>173</v>
      </c>
      <c r="D79" s="8" t="s">
        <v>141</v>
      </c>
      <c r="E79" s="8" t="s">
        <v>285</v>
      </c>
      <c r="F79" s="8" t="s">
        <v>143</v>
      </c>
      <c r="G79" s="8" t="s">
        <v>286</v>
      </c>
      <c r="H79" s="8" t="s">
        <v>206</v>
      </c>
      <c r="I79" s="8" t="s">
        <v>286</v>
      </c>
      <c r="J79" s="8" t="s">
        <v>287</v>
      </c>
      <c r="K79" s="8" t="s">
        <v>7</v>
      </c>
      <c r="L79" s="9">
        <v>1068</v>
      </c>
      <c r="M79" s="9">
        <v>6</v>
      </c>
      <c r="N79" s="10">
        <v>5.6179775280898866E-3</v>
      </c>
      <c r="O79" s="11">
        <v>6.51</v>
      </c>
      <c r="P79" s="11">
        <v>39.06</v>
      </c>
      <c r="Q79" s="11">
        <v>498</v>
      </c>
      <c r="R79" s="8">
        <v>2</v>
      </c>
      <c r="S79" s="8">
        <v>2</v>
      </c>
      <c r="T79" s="10">
        <v>7.8399999999999997E-2</v>
      </c>
      <c r="U79" s="12">
        <v>12.75</v>
      </c>
      <c r="V79" s="10">
        <v>0.33329999999999999</v>
      </c>
      <c r="W79" s="11">
        <v>9.5</v>
      </c>
      <c r="X79" s="8" t="s">
        <v>148</v>
      </c>
      <c r="Y79" s="8" t="s">
        <v>149</v>
      </c>
    </row>
    <row r="80" spans="1:25" x14ac:dyDescent="0.3">
      <c r="A80" s="7">
        <v>46266</v>
      </c>
      <c r="B80" s="8" t="s">
        <v>23</v>
      </c>
      <c r="C80" s="8" t="s">
        <v>173</v>
      </c>
      <c r="D80" s="8" t="s">
        <v>141</v>
      </c>
      <c r="E80" s="8" t="s">
        <v>285</v>
      </c>
      <c r="F80" s="8" t="s">
        <v>143</v>
      </c>
      <c r="G80" s="8" t="s">
        <v>288</v>
      </c>
      <c r="H80" s="8" t="s">
        <v>206</v>
      </c>
      <c r="I80" s="8" t="s">
        <v>288</v>
      </c>
      <c r="J80" s="8" t="s">
        <v>287</v>
      </c>
      <c r="K80" s="8" t="s">
        <v>21</v>
      </c>
      <c r="L80" s="9">
        <v>431</v>
      </c>
      <c r="M80" s="9">
        <v>8</v>
      </c>
      <c r="N80" s="10">
        <v>1.8561484918793499E-2</v>
      </c>
      <c r="O80" s="11">
        <v>6</v>
      </c>
      <c r="P80" s="11">
        <v>48</v>
      </c>
      <c r="Q80" s="11">
        <v>0</v>
      </c>
      <c r="R80" s="8">
        <v>0</v>
      </c>
      <c r="S80" s="8">
        <v>0</v>
      </c>
      <c r="U80" s="12">
        <v>0</v>
      </c>
      <c r="V80" s="10">
        <v>0</v>
      </c>
      <c r="W80" s="11">
        <v>6</v>
      </c>
      <c r="X80" s="8" t="s">
        <v>148</v>
      </c>
      <c r="Y80" s="8" t="s">
        <v>149</v>
      </c>
    </row>
    <row r="81" spans="1:26" x14ac:dyDescent="0.3">
      <c r="A81" s="8" t="s">
        <v>154</v>
      </c>
      <c r="B81" s="8" t="s">
        <v>23</v>
      </c>
      <c r="C81" s="8" t="s">
        <v>173</v>
      </c>
      <c r="D81" s="8" t="s">
        <v>141</v>
      </c>
      <c r="E81" s="8" t="s">
        <v>285</v>
      </c>
      <c r="F81" s="8" t="s">
        <v>143</v>
      </c>
      <c r="G81" s="8" t="s">
        <v>289</v>
      </c>
      <c r="H81" s="8" t="s">
        <v>206</v>
      </c>
      <c r="I81" s="8" t="s">
        <v>289</v>
      </c>
      <c r="J81" s="8" t="s">
        <v>287</v>
      </c>
      <c r="K81" s="8" t="s">
        <v>14</v>
      </c>
      <c r="L81" s="9">
        <v>290</v>
      </c>
      <c r="M81" s="9">
        <v>0</v>
      </c>
      <c r="N81" s="10">
        <v>0</v>
      </c>
      <c r="P81" s="11">
        <v>0</v>
      </c>
      <c r="Q81" s="11">
        <v>0</v>
      </c>
      <c r="R81" s="8">
        <v>0</v>
      </c>
      <c r="S81" s="8">
        <v>0</v>
      </c>
      <c r="W81" s="11">
        <v>6.5</v>
      </c>
      <c r="X81" s="8" t="s">
        <v>148</v>
      </c>
      <c r="Y81" s="8" t="s">
        <v>149</v>
      </c>
    </row>
    <row r="82" spans="1:26" x14ac:dyDescent="0.3">
      <c r="A82" s="7">
        <v>46266</v>
      </c>
      <c r="B82" s="8" t="s">
        <v>23</v>
      </c>
      <c r="C82" s="8" t="s">
        <v>173</v>
      </c>
      <c r="D82" s="8" t="s">
        <v>141</v>
      </c>
      <c r="E82" s="8" t="s">
        <v>285</v>
      </c>
      <c r="F82" s="8" t="s">
        <v>143</v>
      </c>
      <c r="G82" s="8" t="s">
        <v>290</v>
      </c>
      <c r="H82" s="8" t="s">
        <v>213</v>
      </c>
      <c r="I82" s="8" t="s">
        <v>290</v>
      </c>
      <c r="J82" s="8" t="s">
        <v>287</v>
      </c>
      <c r="K82" s="8" t="s">
        <v>14</v>
      </c>
      <c r="L82" s="9">
        <v>412</v>
      </c>
      <c r="M82" s="9">
        <v>3</v>
      </c>
      <c r="N82" s="10">
        <v>7.2815533980582527E-3</v>
      </c>
      <c r="O82" s="11">
        <v>7.27</v>
      </c>
      <c r="P82" s="11">
        <v>21.81</v>
      </c>
      <c r="Q82" s="11">
        <v>498</v>
      </c>
      <c r="R82" s="8">
        <v>2</v>
      </c>
      <c r="S82" s="8">
        <v>2</v>
      </c>
      <c r="T82" s="10">
        <v>4.3799999999999999E-2</v>
      </c>
      <c r="U82" s="12">
        <v>22.83</v>
      </c>
      <c r="V82" s="10">
        <v>0.66669999999999996</v>
      </c>
      <c r="W82" s="11">
        <v>9</v>
      </c>
      <c r="X82" s="8" t="s">
        <v>148</v>
      </c>
      <c r="Y82" s="8" t="s">
        <v>149</v>
      </c>
    </row>
    <row r="83" spans="1:26" x14ac:dyDescent="0.3">
      <c r="A83" s="7">
        <v>46266</v>
      </c>
      <c r="B83" s="8" t="s">
        <v>43</v>
      </c>
      <c r="C83" s="8" t="s">
        <v>140</v>
      </c>
      <c r="D83" s="8" t="s">
        <v>141</v>
      </c>
      <c r="E83" s="8" t="s">
        <v>142</v>
      </c>
      <c r="F83" s="8" t="s">
        <v>143</v>
      </c>
      <c r="G83" s="8" t="s">
        <v>291</v>
      </c>
      <c r="H83" s="8" t="s">
        <v>292</v>
      </c>
      <c r="I83" s="8" t="s">
        <v>293</v>
      </c>
      <c r="J83" s="8" t="s">
        <v>147</v>
      </c>
      <c r="K83" s="8" t="s">
        <v>7</v>
      </c>
      <c r="L83" s="9">
        <v>731</v>
      </c>
      <c r="M83" s="9">
        <v>5</v>
      </c>
      <c r="N83" s="10">
        <v>6.8399452804377564E-3</v>
      </c>
      <c r="O83" s="11">
        <v>10.74</v>
      </c>
      <c r="P83" s="11">
        <v>53.7</v>
      </c>
      <c r="Q83" s="11">
        <v>599</v>
      </c>
      <c r="R83" s="8">
        <v>1</v>
      </c>
      <c r="S83" s="8">
        <v>1</v>
      </c>
      <c r="T83" s="10">
        <v>8.9599999999999999E-2</v>
      </c>
      <c r="U83" s="12">
        <v>11.15</v>
      </c>
      <c r="V83" s="10">
        <v>0.2</v>
      </c>
      <c r="W83" s="11">
        <v>15</v>
      </c>
      <c r="X83" s="8" t="s">
        <v>148</v>
      </c>
      <c r="Y83" s="8" t="s">
        <v>149</v>
      </c>
    </row>
    <row r="84" spans="1:26" x14ac:dyDescent="0.3">
      <c r="A84" s="7">
        <v>46292</v>
      </c>
      <c r="B84" s="8" t="s">
        <v>36</v>
      </c>
      <c r="C84" s="8" t="s">
        <v>140</v>
      </c>
      <c r="D84" s="8" t="s">
        <v>180</v>
      </c>
      <c r="E84" s="8" t="s">
        <v>181</v>
      </c>
      <c r="F84" s="8" t="s">
        <v>143</v>
      </c>
      <c r="G84" s="8" t="s">
        <v>182</v>
      </c>
      <c r="H84" s="8" t="s">
        <v>220</v>
      </c>
      <c r="I84" s="8" t="s">
        <v>171</v>
      </c>
      <c r="J84" s="8" t="s">
        <v>184</v>
      </c>
      <c r="K84" s="8" t="s">
        <v>21</v>
      </c>
      <c r="L84" s="9">
        <v>1110</v>
      </c>
      <c r="M84" s="9">
        <v>10</v>
      </c>
      <c r="N84" s="10">
        <v>8.9999999999999993E-3</v>
      </c>
      <c r="O84" s="11">
        <v>14.49</v>
      </c>
      <c r="P84" s="11">
        <v>144.9</v>
      </c>
      <c r="Q84" s="11">
        <v>0</v>
      </c>
      <c r="R84" s="8">
        <v>0</v>
      </c>
      <c r="S84" s="8">
        <v>0</v>
      </c>
      <c r="U84" s="12">
        <v>0</v>
      </c>
      <c r="V84" s="10">
        <v>0</v>
      </c>
      <c r="W84" s="11">
        <v>7.5</v>
      </c>
      <c r="X84" s="8" t="s">
        <v>148</v>
      </c>
      <c r="Y84" s="8" t="s">
        <v>149</v>
      </c>
    </row>
    <row r="85" spans="1:26" x14ac:dyDescent="0.3">
      <c r="A85" s="7">
        <v>46266</v>
      </c>
      <c r="B85" s="8" t="s">
        <v>43</v>
      </c>
      <c r="C85" s="8" t="s">
        <v>140</v>
      </c>
      <c r="D85" s="8" t="s">
        <v>141</v>
      </c>
      <c r="E85" s="8" t="s">
        <v>142</v>
      </c>
      <c r="F85" s="8" t="s">
        <v>143</v>
      </c>
      <c r="G85" s="8" t="s">
        <v>294</v>
      </c>
      <c r="H85" s="8" t="s">
        <v>292</v>
      </c>
      <c r="I85" s="8" t="s">
        <v>295</v>
      </c>
      <c r="J85" s="8" t="s">
        <v>147</v>
      </c>
      <c r="K85" s="8" t="s">
        <v>14</v>
      </c>
      <c r="L85" s="9">
        <v>1684</v>
      </c>
      <c r="M85" s="9">
        <v>10</v>
      </c>
      <c r="N85" s="10">
        <v>5.9382422802850346E-3</v>
      </c>
      <c r="O85" s="11">
        <v>7.04</v>
      </c>
      <c r="P85" s="11">
        <v>70.400000000000006</v>
      </c>
      <c r="Q85" s="11">
        <v>0</v>
      </c>
      <c r="R85" s="8">
        <v>0</v>
      </c>
      <c r="S85" s="8">
        <v>0</v>
      </c>
      <c r="U85" s="12">
        <v>0</v>
      </c>
      <c r="V85" s="10">
        <v>0</v>
      </c>
      <c r="W85" s="11">
        <v>12</v>
      </c>
      <c r="X85" s="8" t="s">
        <v>148</v>
      </c>
      <c r="Y85" s="8" t="s">
        <v>149</v>
      </c>
      <c r="Z85" s="8" t="s">
        <v>296</v>
      </c>
    </row>
    <row r="86" spans="1:26" x14ac:dyDescent="0.3">
      <c r="A86" s="7">
        <v>46266</v>
      </c>
      <c r="B86" s="8" t="s">
        <v>43</v>
      </c>
      <c r="C86" s="8" t="s">
        <v>140</v>
      </c>
      <c r="D86" s="8" t="s">
        <v>141</v>
      </c>
      <c r="E86" s="8" t="s">
        <v>142</v>
      </c>
      <c r="F86" s="8" t="s">
        <v>143</v>
      </c>
      <c r="G86" s="8" t="s">
        <v>297</v>
      </c>
      <c r="H86" s="8" t="s">
        <v>292</v>
      </c>
      <c r="I86" s="8" t="s">
        <v>298</v>
      </c>
      <c r="J86" s="8" t="s">
        <v>147</v>
      </c>
      <c r="K86" s="8" t="s">
        <v>7</v>
      </c>
      <c r="L86" s="9">
        <v>216</v>
      </c>
      <c r="M86" s="9">
        <v>1</v>
      </c>
      <c r="N86" s="10">
        <v>4.6296296296296294E-3</v>
      </c>
      <c r="O86" s="11">
        <v>12.65</v>
      </c>
      <c r="P86" s="11">
        <v>12.65</v>
      </c>
      <c r="Q86" s="11">
        <v>0</v>
      </c>
      <c r="R86" s="8">
        <v>0</v>
      </c>
      <c r="S86" s="8">
        <v>0</v>
      </c>
      <c r="U86" s="12">
        <v>0</v>
      </c>
      <c r="V86" s="10">
        <v>0</v>
      </c>
      <c r="W86" s="11">
        <v>16</v>
      </c>
      <c r="X86" s="8" t="s">
        <v>148</v>
      </c>
      <c r="Y86" s="8" t="s">
        <v>149</v>
      </c>
    </row>
    <row r="87" spans="1:26" x14ac:dyDescent="0.3">
      <c r="A87" s="8" t="s">
        <v>154</v>
      </c>
      <c r="B87" s="8" t="s">
        <v>43</v>
      </c>
      <c r="C87" s="8" t="s">
        <v>140</v>
      </c>
      <c r="D87" s="8" t="s">
        <v>141</v>
      </c>
      <c r="E87" s="8" t="s">
        <v>164</v>
      </c>
      <c r="F87" s="8" t="s">
        <v>143</v>
      </c>
      <c r="G87" s="8" t="s">
        <v>299</v>
      </c>
      <c r="H87" s="8" t="s">
        <v>292</v>
      </c>
      <c r="I87" s="8" t="s">
        <v>300</v>
      </c>
      <c r="J87" s="8" t="s">
        <v>166</v>
      </c>
      <c r="K87" s="8" t="s">
        <v>7</v>
      </c>
      <c r="L87" s="9">
        <v>1119</v>
      </c>
      <c r="M87" s="9">
        <v>5</v>
      </c>
      <c r="N87" s="10">
        <v>4.4682752457551383E-3</v>
      </c>
      <c r="O87" s="11">
        <v>7.99</v>
      </c>
      <c r="P87" s="11">
        <v>39.950000000000003</v>
      </c>
      <c r="Q87" s="11">
        <v>0</v>
      </c>
      <c r="R87" s="8">
        <v>0</v>
      </c>
      <c r="S87" s="8">
        <v>0</v>
      </c>
      <c r="U87" s="12">
        <v>0</v>
      </c>
      <c r="V87" s="10">
        <v>0</v>
      </c>
      <c r="W87" s="11">
        <v>11</v>
      </c>
      <c r="X87" s="8" t="s">
        <v>148</v>
      </c>
      <c r="Y87" s="8" t="s">
        <v>149</v>
      </c>
    </row>
    <row r="88" spans="1:26" x14ac:dyDescent="0.3">
      <c r="A88" s="7">
        <v>46266</v>
      </c>
      <c r="B88" s="8" t="s">
        <v>43</v>
      </c>
      <c r="C88" s="8" t="s">
        <v>140</v>
      </c>
      <c r="D88" s="8" t="s">
        <v>141</v>
      </c>
      <c r="E88" s="8" t="s">
        <v>164</v>
      </c>
      <c r="F88" s="8" t="s">
        <v>143</v>
      </c>
      <c r="G88" s="8" t="s">
        <v>301</v>
      </c>
      <c r="H88" s="8" t="s">
        <v>292</v>
      </c>
      <c r="I88" s="8" t="s">
        <v>302</v>
      </c>
      <c r="J88" s="8" t="s">
        <v>166</v>
      </c>
      <c r="K88" s="8" t="s">
        <v>7</v>
      </c>
      <c r="L88" s="9">
        <v>2232</v>
      </c>
      <c r="M88" s="9">
        <v>12</v>
      </c>
      <c r="N88" s="10">
        <v>5.3763440860215058E-3</v>
      </c>
      <c r="O88" s="11">
        <v>5.55</v>
      </c>
      <c r="P88" s="11">
        <v>66.599999999999994</v>
      </c>
      <c r="Q88" s="11">
        <v>0</v>
      </c>
      <c r="R88" s="8">
        <v>0</v>
      </c>
      <c r="S88" s="8">
        <v>0</v>
      </c>
      <c r="U88" s="12">
        <v>0</v>
      </c>
      <c r="V88" s="10">
        <v>0</v>
      </c>
      <c r="W88" s="11">
        <v>7.5</v>
      </c>
      <c r="X88" s="8" t="s">
        <v>148</v>
      </c>
      <c r="Y88" s="8" t="s">
        <v>303</v>
      </c>
    </row>
    <row r="89" spans="1:26" x14ac:dyDescent="0.3">
      <c r="A89" s="7">
        <v>46266</v>
      </c>
      <c r="B89" s="8" t="s">
        <v>43</v>
      </c>
      <c r="C89" s="8" t="s">
        <v>140</v>
      </c>
      <c r="D89" s="8" t="s">
        <v>141</v>
      </c>
      <c r="E89" s="8" t="s">
        <v>164</v>
      </c>
      <c r="F89" s="8" t="s">
        <v>143</v>
      </c>
      <c r="G89" s="8" t="s">
        <v>304</v>
      </c>
      <c r="H89" s="8" t="s">
        <v>292</v>
      </c>
      <c r="I89" s="8" t="s">
        <v>305</v>
      </c>
      <c r="J89" s="8" t="s">
        <v>166</v>
      </c>
      <c r="K89" s="8" t="s">
        <v>21</v>
      </c>
      <c r="L89" s="9">
        <v>480</v>
      </c>
      <c r="M89" s="9">
        <v>1</v>
      </c>
      <c r="N89" s="10">
        <v>2.0833333333333329E-3</v>
      </c>
      <c r="O89" s="11">
        <v>8.8000000000000007</v>
      </c>
      <c r="P89" s="8" t="s">
        <v>306</v>
      </c>
      <c r="Q89" s="11">
        <v>0</v>
      </c>
      <c r="R89" s="8">
        <v>0</v>
      </c>
      <c r="S89" s="8">
        <v>0</v>
      </c>
      <c r="U89" s="12">
        <v>0</v>
      </c>
      <c r="V89" s="10">
        <v>0</v>
      </c>
      <c r="W89" s="11">
        <v>9.5</v>
      </c>
      <c r="X89" s="8" t="s">
        <v>148</v>
      </c>
      <c r="Y89" s="8" t="s">
        <v>149</v>
      </c>
    </row>
    <row r="90" spans="1:26" x14ac:dyDescent="0.3">
      <c r="A90" s="8" t="s">
        <v>154</v>
      </c>
      <c r="B90" s="8" t="s">
        <v>43</v>
      </c>
      <c r="C90" s="8" t="s">
        <v>140</v>
      </c>
      <c r="D90" s="8" t="s">
        <v>141</v>
      </c>
      <c r="E90" s="8" t="s">
        <v>239</v>
      </c>
      <c r="F90" s="8" t="s">
        <v>143</v>
      </c>
      <c r="G90" s="8" t="s">
        <v>307</v>
      </c>
      <c r="H90" s="8" t="s">
        <v>292</v>
      </c>
      <c r="I90" s="8" t="s">
        <v>308</v>
      </c>
      <c r="J90" s="8" t="s">
        <v>242</v>
      </c>
      <c r="K90" s="8" t="s">
        <v>7</v>
      </c>
      <c r="L90" s="9">
        <v>1665</v>
      </c>
      <c r="M90" s="9">
        <v>9</v>
      </c>
      <c r="N90" s="10">
        <v>5.4054054054054057E-3</v>
      </c>
      <c r="O90" s="11">
        <v>2.89</v>
      </c>
      <c r="P90" s="11">
        <v>26.01</v>
      </c>
      <c r="Q90" s="11">
        <v>0</v>
      </c>
      <c r="R90" s="8">
        <v>0</v>
      </c>
      <c r="S90" s="8">
        <v>0</v>
      </c>
      <c r="U90" s="12">
        <v>0</v>
      </c>
      <c r="V90" s="10">
        <v>0</v>
      </c>
      <c r="W90" s="11">
        <v>5.5</v>
      </c>
      <c r="X90" s="8" t="s">
        <v>148</v>
      </c>
      <c r="Y90" s="8" t="s">
        <v>149</v>
      </c>
    </row>
    <row r="91" spans="1:26" x14ac:dyDescent="0.3">
      <c r="A91" s="7">
        <v>46266</v>
      </c>
      <c r="B91" s="8" t="s">
        <v>43</v>
      </c>
      <c r="C91" s="8" t="s">
        <v>140</v>
      </c>
      <c r="D91" s="8" t="s">
        <v>141</v>
      </c>
      <c r="E91" s="8" t="s">
        <v>239</v>
      </c>
      <c r="F91" s="8" t="s">
        <v>143</v>
      </c>
      <c r="G91" s="8" t="s">
        <v>309</v>
      </c>
      <c r="H91" s="8" t="s">
        <v>292</v>
      </c>
      <c r="I91" s="8" t="s">
        <v>310</v>
      </c>
      <c r="J91" s="8" t="s">
        <v>242</v>
      </c>
      <c r="K91" s="8" t="s">
        <v>7</v>
      </c>
      <c r="L91" s="9">
        <v>411</v>
      </c>
      <c r="M91" s="9">
        <v>3</v>
      </c>
      <c r="N91" s="10">
        <v>7.2992700729926996E-3</v>
      </c>
      <c r="O91" s="11">
        <v>5.0999999999999996</v>
      </c>
      <c r="P91" s="11">
        <v>15.3</v>
      </c>
      <c r="Q91" s="11">
        <v>0</v>
      </c>
      <c r="R91" s="8">
        <v>0</v>
      </c>
      <c r="S91" s="8">
        <v>0</v>
      </c>
      <c r="U91" s="12">
        <v>0</v>
      </c>
      <c r="V91" s="10">
        <v>0</v>
      </c>
      <c r="W91" s="11">
        <v>6.5</v>
      </c>
      <c r="X91" s="8" t="s">
        <v>148</v>
      </c>
      <c r="Y91" s="8" t="s">
        <v>149</v>
      </c>
    </row>
    <row r="92" spans="1:26" x14ac:dyDescent="0.3">
      <c r="A92" s="7">
        <v>46266</v>
      </c>
      <c r="B92" s="8" t="s">
        <v>43</v>
      </c>
      <c r="C92" s="8" t="s">
        <v>140</v>
      </c>
      <c r="D92" s="8" t="s">
        <v>141</v>
      </c>
      <c r="E92" s="8" t="s">
        <v>239</v>
      </c>
      <c r="F92" s="8" t="s">
        <v>143</v>
      </c>
      <c r="G92" s="8" t="s">
        <v>311</v>
      </c>
      <c r="H92" s="8" t="s">
        <v>292</v>
      </c>
      <c r="I92" s="8" t="s">
        <v>312</v>
      </c>
      <c r="J92" s="8" t="s">
        <v>242</v>
      </c>
      <c r="K92" s="8" t="s">
        <v>7</v>
      </c>
      <c r="L92" s="9">
        <v>379</v>
      </c>
      <c r="M92" s="9">
        <v>0</v>
      </c>
      <c r="N92" s="10">
        <v>0</v>
      </c>
      <c r="P92" s="11">
        <v>0</v>
      </c>
      <c r="Q92" s="11">
        <v>0</v>
      </c>
      <c r="R92" s="8">
        <v>0</v>
      </c>
      <c r="S92" s="8">
        <v>0</v>
      </c>
      <c r="W92" s="11">
        <v>8.5</v>
      </c>
      <c r="X92" s="8" t="s">
        <v>148</v>
      </c>
      <c r="Y92" s="8" t="s">
        <v>149</v>
      </c>
    </row>
    <row r="93" spans="1:26" x14ac:dyDescent="0.3">
      <c r="A93" s="7">
        <v>46266</v>
      </c>
      <c r="B93" s="8" t="s">
        <v>43</v>
      </c>
      <c r="C93" s="8" t="s">
        <v>140</v>
      </c>
      <c r="D93" s="8" t="s">
        <v>141</v>
      </c>
      <c r="E93" s="8" t="s">
        <v>239</v>
      </c>
      <c r="F93" s="8" t="s">
        <v>143</v>
      </c>
      <c r="G93" s="8" t="s">
        <v>313</v>
      </c>
      <c r="H93" s="8" t="s">
        <v>292</v>
      </c>
      <c r="I93" s="8" t="s">
        <v>314</v>
      </c>
      <c r="J93" s="8" t="s">
        <v>242</v>
      </c>
      <c r="K93" s="8" t="s">
        <v>7</v>
      </c>
      <c r="L93" s="9">
        <v>523</v>
      </c>
      <c r="M93" s="9">
        <v>4</v>
      </c>
      <c r="N93" s="10">
        <v>7.6481835564053526E-3</v>
      </c>
      <c r="O93" s="11">
        <v>4.45</v>
      </c>
      <c r="P93" s="11">
        <v>17.8</v>
      </c>
      <c r="Q93" s="11">
        <v>0</v>
      </c>
      <c r="R93" s="8">
        <v>0</v>
      </c>
      <c r="S93" s="8">
        <v>0</v>
      </c>
      <c r="U93" s="12">
        <v>0</v>
      </c>
      <c r="V93" s="10">
        <v>0</v>
      </c>
      <c r="W93" s="11">
        <v>6.5</v>
      </c>
      <c r="X93" s="8" t="s">
        <v>315</v>
      </c>
      <c r="Y93" s="8" t="s">
        <v>149</v>
      </c>
    </row>
    <row r="94" spans="1:26" x14ac:dyDescent="0.3">
      <c r="A94" s="7">
        <v>46266</v>
      </c>
      <c r="B94" s="8" t="s">
        <v>43</v>
      </c>
      <c r="C94" s="8" t="s">
        <v>140</v>
      </c>
      <c r="D94" s="8" t="s">
        <v>141</v>
      </c>
      <c r="E94" s="8" t="s">
        <v>239</v>
      </c>
      <c r="F94" s="8" t="s">
        <v>143</v>
      </c>
      <c r="G94" s="8" t="s">
        <v>316</v>
      </c>
      <c r="H94" s="8" t="s">
        <v>292</v>
      </c>
      <c r="I94" s="8" t="s">
        <v>317</v>
      </c>
      <c r="J94" s="8" t="s">
        <v>242</v>
      </c>
      <c r="K94" s="8" t="s">
        <v>21</v>
      </c>
      <c r="L94" s="9">
        <v>717</v>
      </c>
      <c r="M94" s="9">
        <v>7</v>
      </c>
      <c r="N94" s="10">
        <v>9.7629009762900971E-3</v>
      </c>
      <c r="O94" s="11">
        <v>8.16</v>
      </c>
      <c r="P94" s="11">
        <v>57.12</v>
      </c>
      <c r="Q94" s="11">
        <v>0</v>
      </c>
      <c r="R94" s="8">
        <v>0</v>
      </c>
      <c r="S94" s="8">
        <v>0</v>
      </c>
      <c r="U94" s="12">
        <v>0</v>
      </c>
      <c r="V94" s="10">
        <v>0</v>
      </c>
      <c r="W94" s="11">
        <v>8.5</v>
      </c>
      <c r="X94" s="8" t="s">
        <v>148</v>
      </c>
      <c r="Y94" s="8" t="s">
        <v>149</v>
      </c>
    </row>
    <row r="95" spans="1:26" x14ac:dyDescent="0.3">
      <c r="A95" s="7">
        <v>46266</v>
      </c>
      <c r="B95" s="8" t="s">
        <v>43</v>
      </c>
      <c r="C95" s="8" t="s">
        <v>140</v>
      </c>
      <c r="D95" s="8" t="s">
        <v>141</v>
      </c>
      <c r="E95" s="8" t="s">
        <v>239</v>
      </c>
      <c r="F95" s="8" t="s">
        <v>143</v>
      </c>
      <c r="G95" s="8" t="s">
        <v>318</v>
      </c>
      <c r="H95" s="8" t="s">
        <v>292</v>
      </c>
      <c r="I95" s="8" t="s">
        <v>319</v>
      </c>
      <c r="J95" s="8" t="s">
        <v>242</v>
      </c>
      <c r="K95" s="8" t="s">
        <v>7</v>
      </c>
      <c r="L95" s="9">
        <v>288</v>
      </c>
      <c r="M95" s="9">
        <v>1</v>
      </c>
      <c r="N95" s="10">
        <v>3.472222222222222E-3</v>
      </c>
      <c r="O95" s="11">
        <v>4.8499999999999996</v>
      </c>
      <c r="P95" s="11">
        <v>4.8499999999999996</v>
      </c>
      <c r="Q95" s="11">
        <v>0</v>
      </c>
      <c r="R95" s="8">
        <v>0</v>
      </c>
      <c r="S95" s="8">
        <v>0</v>
      </c>
      <c r="U95" s="12">
        <v>0</v>
      </c>
      <c r="V95" s="10">
        <v>0</v>
      </c>
      <c r="W95" s="11">
        <v>7</v>
      </c>
      <c r="X95" s="8" t="s">
        <v>148</v>
      </c>
      <c r="Y95" s="8" t="s">
        <v>149</v>
      </c>
    </row>
    <row r="96" spans="1:26" x14ac:dyDescent="0.3">
      <c r="A96" s="7">
        <v>46266</v>
      </c>
      <c r="B96" s="8" t="s">
        <v>43</v>
      </c>
      <c r="C96" s="8" t="s">
        <v>140</v>
      </c>
      <c r="D96" s="8" t="s">
        <v>141</v>
      </c>
      <c r="E96" s="8" t="s">
        <v>239</v>
      </c>
      <c r="F96" s="8" t="s">
        <v>143</v>
      </c>
      <c r="G96" s="8" t="s">
        <v>320</v>
      </c>
      <c r="H96" s="8" t="s">
        <v>292</v>
      </c>
      <c r="I96" s="8" t="s">
        <v>321</v>
      </c>
      <c r="J96" s="8" t="s">
        <v>242</v>
      </c>
      <c r="K96" s="8" t="s">
        <v>7</v>
      </c>
      <c r="L96" s="9">
        <v>782</v>
      </c>
      <c r="M96" s="9">
        <v>3</v>
      </c>
      <c r="N96" s="10">
        <v>3.8363171355498718E-3</v>
      </c>
      <c r="O96" s="11">
        <v>4</v>
      </c>
      <c r="P96" s="11">
        <v>12</v>
      </c>
      <c r="Q96" s="11">
        <v>0</v>
      </c>
      <c r="R96" s="8">
        <v>0</v>
      </c>
      <c r="S96" s="8">
        <v>0</v>
      </c>
      <c r="U96" s="12">
        <v>0</v>
      </c>
      <c r="V96" s="10">
        <v>0</v>
      </c>
      <c r="W96" s="11">
        <v>7</v>
      </c>
      <c r="X96" s="8" t="s">
        <v>148</v>
      </c>
      <c r="Y96" s="8" t="s">
        <v>149</v>
      </c>
    </row>
    <row r="97" spans="1:25" x14ac:dyDescent="0.3">
      <c r="A97" s="7">
        <v>46266</v>
      </c>
      <c r="B97" s="8" t="s">
        <v>34</v>
      </c>
      <c r="C97" s="8" t="s">
        <v>140</v>
      </c>
      <c r="D97" s="8" t="s">
        <v>141</v>
      </c>
      <c r="E97" s="8" t="s">
        <v>322</v>
      </c>
      <c r="F97" s="8" t="s">
        <v>143</v>
      </c>
      <c r="G97" s="8" t="s">
        <v>323</v>
      </c>
      <c r="H97" s="8" t="s">
        <v>206</v>
      </c>
      <c r="I97" s="8" t="s">
        <v>323</v>
      </c>
      <c r="J97" s="8" t="s">
        <v>324</v>
      </c>
      <c r="K97" s="8" t="s">
        <v>21</v>
      </c>
      <c r="L97" s="9">
        <v>364</v>
      </c>
      <c r="M97" s="9">
        <v>1</v>
      </c>
      <c r="N97" s="10">
        <v>2.747252747252747E-3</v>
      </c>
      <c r="O97" s="11">
        <v>11.5</v>
      </c>
      <c r="P97" s="11">
        <v>11.5</v>
      </c>
      <c r="Q97" s="11">
        <v>0</v>
      </c>
      <c r="R97" s="8">
        <v>0</v>
      </c>
      <c r="S97" s="8">
        <v>0</v>
      </c>
      <c r="U97" s="12">
        <v>0</v>
      </c>
      <c r="V97" s="10">
        <v>0</v>
      </c>
      <c r="W97" s="11">
        <v>11.5</v>
      </c>
      <c r="X97" s="8" t="s">
        <v>148</v>
      </c>
      <c r="Y97" s="8" t="s">
        <v>149</v>
      </c>
    </row>
    <row r="98" spans="1:25" x14ac:dyDescent="0.3">
      <c r="A98" s="7">
        <v>46266</v>
      </c>
      <c r="B98" s="8" t="s">
        <v>34</v>
      </c>
      <c r="C98" s="8" t="s">
        <v>140</v>
      </c>
      <c r="D98" s="8" t="s">
        <v>141</v>
      </c>
      <c r="E98" s="8" t="s">
        <v>325</v>
      </c>
      <c r="F98" s="8" t="s">
        <v>143</v>
      </c>
      <c r="G98" s="8" t="s">
        <v>326</v>
      </c>
      <c r="H98" s="8" t="s">
        <v>206</v>
      </c>
      <c r="I98" s="8" t="s">
        <v>326</v>
      </c>
      <c r="J98" s="8" t="s">
        <v>327</v>
      </c>
      <c r="K98" s="8" t="s">
        <v>14</v>
      </c>
      <c r="L98" s="9">
        <v>4228</v>
      </c>
      <c r="M98" s="9">
        <v>36</v>
      </c>
      <c r="N98" s="10">
        <v>8.5146641438032175E-3</v>
      </c>
      <c r="O98" s="11">
        <v>4.88</v>
      </c>
      <c r="P98" s="11">
        <v>175.68</v>
      </c>
      <c r="Q98" s="11">
        <v>199</v>
      </c>
      <c r="R98" s="8">
        <v>1</v>
      </c>
      <c r="S98" s="8">
        <v>1</v>
      </c>
      <c r="T98" s="10">
        <v>0.88280000000000003</v>
      </c>
      <c r="U98" s="12">
        <v>1.1299999999999999</v>
      </c>
      <c r="V98" s="10">
        <v>2.7799999999999998E-2</v>
      </c>
      <c r="W98" s="11">
        <v>6</v>
      </c>
      <c r="X98" s="8" t="s">
        <v>148</v>
      </c>
      <c r="Y98" s="8" t="s">
        <v>149</v>
      </c>
    </row>
    <row r="99" spans="1:25" x14ac:dyDescent="0.3">
      <c r="A99" s="7">
        <v>46266</v>
      </c>
      <c r="B99" s="8" t="s">
        <v>34</v>
      </c>
      <c r="C99" s="8" t="s">
        <v>140</v>
      </c>
      <c r="D99" s="8" t="s">
        <v>141</v>
      </c>
      <c r="E99" s="8" t="s">
        <v>328</v>
      </c>
      <c r="F99" s="8" t="s">
        <v>143</v>
      </c>
      <c r="G99" s="8" t="s">
        <v>329</v>
      </c>
      <c r="H99" s="8" t="s">
        <v>206</v>
      </c>
      <c r="I99" s="8" t="s">
        <v>329</v>
      </c>
      <c r="J99" s="8" t="s">
        <v>330</v>
      </c>
      <c r="K99" s="8" t="s">
        <v>14</v>
      </c>
      <c r="L99" s="9">
        <v>2186</v>
      </c>
      <c r="M99" s="9">
        <v>13</v>
      </c>
      <c r="N99" s="10">
        <v>5.9469350411710887E-3</v>
      </c>
      <c r="O99" s="11">
        <v>7.95</v>
      </c>
      <c r="P99" s="11">
        <v>103.35</v>
      </c>
      <c r="Q99" s="11">
        <v>0</v>
      </c>
      <c r="R99" s="8">
        <v>0</v>
      </c>
      <c r="S99" s="8">
        <v>0</v>
      </c>
      <c r="U99" s="12">
        <v>0</v>
      </c>
      <c r="V99" s="10">
        <v>0</v>
      </c>
      <c r="W99" s="11">
        <v>10</v>
      </c>
      <c r="X99" s="8" t="s">
        <v>148</v>
      </c>
      <c r="Y99" s="8" t="s">
        <v>149</v>
      </c>
    </row>
    <row r="100" spans="1:25" x14ac:dyDescent="0.3">
      <c r="A100" s="7">
        <v>46266</v>
      </c>
      <c r="B100" s="8" t="s">
        <v>34</v>
      </c>
      <c r="C100" s="8" t="s">
        <v>140</v>
      </c>
      <c r="D100" s="8" t="s">
        <v>141</v>
      </c>
      <c r="E100" s="8" t="s">
        <v>328</v>
      </c>
      <c r="F100" s="8" t="s">
        <v>143</v>
      </c>
      <c r="G100" s="8" t="s">
        <v>331</v>
      </c>
      <c r="H100" s="8" t="s">
        <v>213</v>
      </c>
      <c r="I100" s="8" t="s">
        <v>331</v>
      </c>
      <c r="J100" s="8" t="s">
        <v>330</v>
      </c>
      <c r="K100" s="8" t="s">
        <v>14</v>
      </c>
      <c r="L100" s="9">
        <v>345</v>
      </c>
      <c r="M100" s="9">
        <v>4</v>
      </c>
      <c r="N100" s="10">
        <v>1.159420289855072E-2</v>
      </c>
      <c r="O100" s="11">
        <v>5.62</v>
      </c>
      <c r="P100" s="11">
        <v>22.48</v>
      </c>
      <c r="Q100" s="11">
        <v>598</v>
      </c>
      <c r="R100" s="8">
        <v>2</v>
      </c>
      <c r="S100" s="8">
        <v>2</v>
      </c>
      <c r="T100" s="10">
        <v>3.7600000000000001E-2</v>
      </c>
      <c r="U100" s="12">
        <v>26.6</v>
      </c>
      <c r="V100" s="10">
        <v>0.5</v>
      </c>
      <c r="W100" s="11">
        <v>10</v>
      </c>
      <c r="X100" s="8" t="s">
        <v>148</v>
      </c>
      <c r="Y100" s="8" t="s">
        <v>149</v>
      </c>
    </row>
    <row r="101" spans="1:25" x14ac:dyDescent="0.3">
      <c r="A101" s="7">
        <v>46266</v>
      </c>
      <c r="B101" s="8" t="s">
        <v>34</v>
      </c>
      <c r="C101" s="8" t="s">
        <v>140</v>
      </c>
      <c r="D101" s="8" t="s">
        <v>141</v>
      </c>
      <c r="E101" s="8" t="s">
        <v>328</v>
      </c>
      <c r="F101" s="8" t="s">
        <v>143</v>
      </c>
      <c r="G101" s="8" t="s">
        <v>332</v>
      </c>
      <c r="H101" s="8" t="s">
        <v>333</v>
      </c>
      <c r="I101" s="8" t="s">
        <v>332</v>
      </c>
      <c r="J101" s="8" t="s">
        <v>330</v>
      </c>
      <c r="K101" s="8" t="s">
        <v>7</v>
      </c>
      <c r="L101" s="9">
        <v>347</v>
      </c>
      <c r="M101" s="9">
        <v>1</v>
      </c>
      <c r="N101" s="10">
        <v>2.881844380403458E-3</v>
      </c>
      <c r="O101" s="11">
        <v>8.66</v>
      </c>
      <c r="P101" s="11">
        <v>8.66</v>
      </c>
      <c r="Q101" s="11">
        <v>0</v>
      </c>
      <c r="R101" s="8">
        <v>0</v>
      </c>
      <c r="S101" s="8">
        <v>0</v>
      </c>
      <c r="U101" s="12">
        <v>0</v>
      </c>
      <c r="V101" s="10">
        <v>0</v>
      </c>
      <c r="W101" s="11">
        <v>12</v>
      </c>
      <c r="X101" s="8" t="s">
        <v>148</v>
      </c>
      <c r="Y101" s="8" t="s">
        <v>149</v>
      </c>
    </row>
    <row r="102" spans="1:25" x14ac:dyDescent="0.3">
      <c r="A102" s="7">
        <v>46286</v>
      </c>
      <c r="B102" s="8" t="s">
        <v>42</v>
      </c>
      <c r="C102" s="8" t="s">
        <v>140</v>
      </c>
      <c r="D102" s="8" t="s">
        <v>141</v>
      </c>
      <c r="E102" s="8" t="s">
        <v>164</v>
      </c>
      <c r="F102" s="8" t="s">
        <v>143</v>
      </c>
      <c r="G102" s="8" t="s">
        <v>228</v>
      </c>
      <c r="H102" s="8" t="s">
        <v>231</v>
      </c>
      <c r="I102" s="8" t="s">
        <v>334</v>
      </c>
      <c r="J102" s="8" t="s">
        <v>166</v>
      </c>
      <c r="K102" s="8" t="s">
        <v>7</v>
      </c>
      <c r="L102" s="9">
        <v>395</v>
      </c>
      <c r="M102" s="9">
        <v>0</v>
      </c>
      <c r="N102" s="10">
        <v>0</v>
      </c>
      <c r="P102" s="11">
        <v>0</v>
      </c>
      <c r="Q102" s="11">
        <v>0</v>
      </c>
      <c r="R102" s="8">
        <v>0</v>
      </c>
      <c r="S102" s="8">
        <v>0</v>
      </c>
      <c r="W102" s="11">
        <v>14</v>
      </c>
      <c r="X102" s="8" t="s">
        <v>148</v>
      </c>
      <c r="Y102" s="8" t="s">
        <v>149</v>
      </c>
    </row>
    <row r="103" spans="1:25" x14ac:dyDescent="0.3">
      <c r="A103" s="7">
        <v>46266</v>
      </c>
      <c r="B103" s="8" t="s">
        <v>36</v>
      </c>
      <c r="C103" s="8" t="s">
        <v>140</v>
      </c>
      <c r="D103" s="8" t="s">
        <v>180</v>
      </c>
      <c r="E103" s="8" t="s">
        <v>181</v>
      </c>
      <c r="F103" s="8" t="s">
        <v>143</v>
      </c>
      <c r="G103" s="8" t="s">
        <v>335</v>
      </c>
      <c r="H103" s="8" t="s">
        <v>220</v>
      </c>
      <c r="I103" s="8" t="s">
        <v>336</v>
      </c>
      <c r="J103" s="8" t="s">
        <v>184</v>
      </c>
      <c r="K103" s="8" t="s">
        <v>14</v>
      </c>
      <c r="L103" s="9">
        <v>1829</v>
      </c>
      <c r="M103" s="9">
        <v>6</v>
      </c>
      <c r="N103" s="10">
        <v>3.2804811372334612E-3</v>
      </c>
      <c r="O103" s="11">
        <v>8.81</v>
      </c>
      <c r="P103" s="11">
        <v>52.86</v>
      </c>
      <c r="Q103" s="11">
        <v>0</v>
      </c>
      <c r="R103" s="8">
        <v>0</v>
      </c>
      <c r="S103" s="8">
        <v>0</v>
      </c>
      <c r="U103" s="12">
        <v>0</v>
      </c>
      <c r="V103" s="10">
        <v>0</v>
      </c>
      <c r="W103" s="11">
        <v>11</v>
      </c>
      <c r="X103" s="8" t="s">
        <v>148</v>
      </c>
      <c r="Y103" s="8" t="s">
        <v>149</v>
      </c>
    </row>
    <row r="104" spans="1:25" x14ac:dyDescent="0.3">
      <c r="A104" s="8" t="s">
        <v>154</v>
      </c>
      <c r="B104" s="8" t="s">
        <v>36</v>
      </c>
      <c r="C104" s="8" t="s">
        <v>140</v>
      </c>
      <c r="D104" s="8" t="s">
        <v>180</v>
      </c>
      <c r="E104" s="8" t="s">
        <v>181</v>
      </c>
      <c r="F104" s="8" t="s">
        <v>143</v>
      </c>
      <c r="G104" s="8" t="s">
        <v>182</v>
      </c>
      <c r="H104" s="8" t="s">
        <v>220</v>
      </c>
      <c r="I104" s="8" t="s">
        <v>171</v>
      </c>
      <c r="J104" s="8" t="s">
        <v>184</v>
      </c>
      <c r="K104" s="8" t="s">
        <v>21</v>
      </c>
      <c r="L104" s="9">
        <v>309</v>
      </c>
      <c r="M104" s="9">
        <v>4</v>
      </c>
      <c r="N104" s="10">
        <v>1.2944983818770231E-2</v>
      </c>
      <c r="O104" s="11">
        <v>7.3</v>
      </c>
      <c r="P104" s="11">
        <v>29.2</v>
      </c>
      <c r="Q104" s="11">
        <v>0</v>
      </c>
      <c r="R104" s="8">
        <v>0</v>
      </c>
      <c r="S104" s="8">
        <v>0</v>
      </c>
      <c r="U104" s="12">
        <v>0</v>
      </c>
      <c r="V104" s="10">
        <v>0</v>
      </c>
      <c r="W104" s="11">
        <v>7.5</v>
      </c>
      <c r="X104" s="8" t="s">
        <v>148</v>
      </c>
      <c r="Y104" s="8" t="s">
        <v>149</v>
      </c>
    </row>
    <row r="105" spans="1:25" x14ac:dyDescent="0.3">
      <c r="A105" s="7">
        <v>46266</v>
      </c>
      <c r="B105" s="8" t="s">
        <v>36</v>
      </c>
      <c r="C105" s="8" t="s">
        <v>140</v>
      </c>
      <c r="D105" s="8" t="s">
        <v>180</v>
      </c>
      <c r="E105" s="8" t="s">
        <v>337</v>
      </c>
      <c r="F105" s="8" t="s">
        <v>143</v>
      </c>
      <c r="G105" s="8" t="s">
        <v>338</v>
      </c>
      <c r="H105" s="8" t="s">
        <v>220</v>
      </c>
      <c r="I105" s="8" t="s">
        <v>339</v>
      </c>
      <c r="J105" s="8" t="s">
        <v>340</v>
      </c>
      <c r="K105" s="8" t="s">
        <v>14</v>
      </c>
      <c r="L105" s="9">
        <v>291</v>
      </c>
      <c r="M105" s="9">
        <v>0</v>
      </c>
      <c r="N105" s="10">
        <v>0</v>
      </c>
      <c r="P105" s="11">
        <v>0</v>
      </c>
      <c r="Q105" s="11">
        <v>0</v>
      </c>
      <c r="R105" s="8">
        <v>0</v>
      </c>
      <c r="S105" s="8">
        <v>0</v>
      </c>
      <c r="W105" s="11">
        <v>8</v>
      </c>
      <c r="X105" s="8" t="s">
        <v>148</v>
      </c>
      <c r="Y105" s="8" t="s">
        <v>149</v>
      </c>
    </row>
    <row r="106" spans="1:25" x14ac:dyDescent="0.3">
      <c r="A106" s="7">
        <v>46266</v>
      </c>
      <c r="B106" s="8" t="s">
        <v>36</v>
      </c>
      <c r="C106" s="8" t="s">
        <v>140</v>
      </c>
      <c r="D106" s="8" t="s">
        <v>180</v>
      </c>
      <c r="E106" s="8" t="s">
        <v>337</v>
      </c>
      <c r="F106" s="8" t="s">
        <v>143</v>
      </c>
      <c r="G106" s="8" t="s">
        <v>341</v>
      </c>
      <c r="H106" s="8" t="s">
        <v>220</v>
      </c>
      <c r="I106" s="8" t="s">
        <v>338</v>
      </c>
      <c r="J106" s="8" t="s">
        <v>340</v>
      </c>
      <c r="K106" s="8" t="s">
        <v>21</v>
      </c>
      <c r="L106" s="9">
        <v>1531</v>
      </c>
      <c r="M106" s="9">
        <v>28</v>
      </c>
      <c r="N106" s="10">
        <v>1.8288700195950362E-2</v>
      </c>
      <c r="O106" s="11">
        <v>5</v>
      </c>
      <c r="P106" s="11">
        <v>140</v>
      </c>
      <c r="Q106" s="11">
        <v>249</v>
      </c>
      <c r="R106" s="8">
        <v>1</v>
      </c>
      <c r="S106" s="8">
        <v>1</v>
      </c>
      <c r="T106" s="10">
        <v>0.56220000000000003</v>
      </c>
      <c r="U106" s="12">
        <v>1.78</v>
      </c>
      <c r="V106" s="10">
        <v>3.5700000000000003E-2</v>
      </c>
      <c r="W106" s="11">
        <v>5</v>
      </c>
      <c r="X106" s="8" t="s">
        <v>148</v>
      </c>
      <c r="Y106" s="8" t="s">
        <v>149</v>
      </c>
    </row>
    <row r="107" spans="1:25" x14ac:dyDescent="0.3">
      <c r="A107" s="7">
        <v>46266</v>
      </c>
      <c r="B107" s="8" t="s">
        <v>36</v>
      </c>
      <c r="C107" s="8" t="s">
        <v>140</v>
      </c>
      <c r="D107" s="8" t="s">
        <v>180</v>
      </c>
      <c r="E107" s="8" t="s">
        <v>337</v>
      </c>
      <c r="F107" s="8" t="s">
        <v>143</v>
      </c>
      <c r="G107" s="8" t="s">
        <v>341</v>
      </c>
      <c r="H107" s="8" t="s">
        <v>220</v>
      </c>
      <c r="I107" s="8" t="s">
        <v>342</v>
      </c>
      <c r="J107" s="8" t="s">
        <v>340</v>
      </c>
      <c r="K107" s="8" t="s">
        <v>7</v>
      </c>
      <c r="L107" s="9">
        <v>252</v>
      </c>
      <c r="M107" s="9">
        <v>0</v>
      </c>
      <c r="N107" s="10">
        <v>0</v>
      </c>
      <c r="P107" s="11">
        <v>0</v>
      </c>
      <c r="Q107" s="11">
        <v>0</v>
      </c>
      <c r="R107" s="8">
        <v>0</v>
      </c>
      <c r="S107" s="8">
        <v>0</v>
      </c>
      <c r="W107" s="11">
        <v>5.5</v>
      </c>
      <c r="X107" s="8" t="s">
        <v>148</v>
      </c>
      <c r="Y107" s="8" t="s">
        <v>149</v>
      </c>
    </row>
    <row r="108" spans="1:25" x14ac:dyDescent="0.3">
      <c r="A108" s="8" t="s">
        <v>154</v>
      </c>
      <c r="B108" s="8" t="s">
        <v>36</v>
      </c>
      <c r="C108" s="8" t="s">
        <v>140</v>
      </c>
      <c r="D108" s="8" t="s">
        <v>180</v>
      </c>
      <c r="E108" s="8" t="s">
        <v>337</v>
      </c>
      <c r="F108" s="8" t="s">
        <v>143</v>
      </c>
      <c r="G108" s="8" t="s">
        <v>338</v>
      </c>
      <c r="H108" s="8" t="s">
        <v>220</v>
      </c>
      <c r="I108" s="8" t="s">
        <v>343</v>
      </c>
      <c r="J108" s="8" t="s">
        <v>340</v>
      </c>
      <c r="K108" s="8" t="s">
        <v>14</v>
      </c>
      <c r="L108" s="9">
        <v>626</v>
      </c>
      <c r="M108" s="9">
        <v>7</v>
      </c>
      <c r="N108" s="10">
        <v>1.1182108626198081E-2</v>
      </c>
      <c r="O108" s="11">
        <v>4.34</v>
      </c>
      <c r="P108" s="11">
        <v>30.38</v>
      </c>
      <c r="Q108" s="11">
        <v>0</v>
      </c>
      <c r="R108" s="8">
        <v>0</v>
      </c>
      <c r="S108" s="8">
        <v>0</v>
      </c>
      <c r="U108" s="12">
        <v>0</v>
      </c>
      <c r="V108" s="10">
        <v>0</v>
      </c>
      <c r="W108" s="11">
        <v>6.5</v>
      </c>
      <c r="X108" s="8" t="s">
        <v>148</v>
      </c>
      <c r="Y108" s="8" t="s">
        <v>149</v>
      </c>
    </row>
    <row r="109" spans="1:25" x14ac:dyDescent="0.3">
      <c r="A109" s="7">
        <v>46266</v>
      </c>
      <c r="B109" s="8" t="s">
        <v>19</v>
      </c>
      <c r="C109" s="8" t="s">
        <v>249</v>
      </c>
      <c r="D109" s="8" t="s">
        <v>141</v>
      </c>
      <c r="E109" s="8" t="s">
        <v>142</v>
      </c>
      <c r="F109" s="8" t="s">
        <v>143</v>
      </c>
      <c r="G109" s="8" t="s">
        <v>344</v>
      </c>
      <c r="H109" s="8" t="s">
        <v>206</v>
      </c>
      <c r="I109" s="8" t="s">
        <v>344</v>
      </c>
      <c r="J109" s="8" t="s">
        <v>147</v>
      </c>
      <c r="K109" s="8" t="s">
        <v>21</v>
      </c>
      <c r="L109" s="9">
        <v>185</v>
      </c>
      <c r="M109" s="9">
        <v>5</v>
      </c>
      <c r="N109" s="10">
        <v>2.7027027027027029E-2</v>
      </c>
      <c r="O109" s="11">
        <v>7.5</v>
      </c>
      <c r="P109" s="11">
        <v>37.5</v>
      </c>
      <c r="Q109" s="11">
        <v>0</v>
      </c>
      <c r="R109" s="8">
        <v>0</v>
      </c>
      <c r="S109" s="8">
        <v>0</v>
      </c>
      <c r="U109" s="12">
        <v>0</v>
      </c>
      <c r="V109" s="10">
        <v>0</v>
      </c>
      <c r="W109" s="11">
        <v>7.5</v>
      </c>
      <c r="X109" s="8" t="s">
        <v>148</v>
      </c>
      <c r="Y109" s="8" t="s">
        <v>149</v>
      </c>
    </row>
    <row r="110" spans="1:25" x14ac:dyDescent="0.3">
      <c r="A110" s="7">
        <v>46266</v>
      </c>
      <c r="B110" s="8" t="s">
        <v>19</v>
      </c>
      <c r="C110" s="8" t="s">
        <v>249</v>
      </c>
      <c r="D110" s="8" t="s">
        <v>141</v>
      </c>
      <c r="E110" s="8" t="s">
        <v>142</v>
      </c>
      <c r="F110" s="8" t="s">
        <v>143</v>
      </c>
      <c r="G110" s="8" t="s">
        <v>345</v>
      </c>
      <c r="H110" s="8" t="s">
        <v>206</v>
      </c>
      <c r="I110" s="8" t="s">
        <v>345</v>
      </c>
      <c r="J110" s="8" t="s">
        <v>147</v>
      </c>
      <c r="K110" s="8" t="s">
        <v>7</v>
      </c>
      <c r="L110" s="9">
        <v>264</v>
      </c>
      <c r="M110" s="9">
        <v>8</v>
      </c>
      <c r="N110" s="10">
        <v>3.03030303030303E-2</v>
      </c>
      <c r="O110" s="11">
        <v>4.25</v>
      </c>
      <c r="P110" s="11">
        <v>34</v>
      </c>
      <c r="Q110" s="11">
        <v>0</v>
      </c>
      <c r="R110" s="8">
        <v>0</v>
      </c>
      <c r="S110" s="8">
        <v>0</v>
      </c>
      <c r="U110" s="12">
        <v>0</v>
      </c>
      <c r="V110" s="10">
        <v>0</v>
      </c>
      <c r="W110" s="11">
        <v>6.5</v>
      </c>
      <c r="X110" s="8" t="s">
        <v>148</v>
      </c>
      <c r="Y110" s="8" t="s">
        <v>149</v>
      </c>
    </row>
    <row r="111" spans="1:25" x14ac:dyDescent="0.3">
      <c r="A111" s="7">
        <v>46266</v>
      </c>
      <c r="B111" s="8" t="s">
        <v>19</v>
      </c>
      <c r="C111" s="8" t="s">
        <v>249</v>
      </c>
      <c r="D111" s="8" t="s">
        <v>141</v>
      </c>
      <c r="E111" s="8" t="s">
        <v>142</v>
      </c>
      <c r="F111" s="8" t="s">
        <v>143</v>
      </c>
      <c r="G111" s="8" t="s">
        <v>346</v>
      </c>
      <c r="H111" s="8" t="s">
        <v>213</v>
      </c>
      <c r="I111" s="8" t="s">
        <v>346</v>
      </c>
      <c r="J111" s="8" t="s">
        <v>147</v>
      </c>
      <c r="K111" s="8" t="s">
        <v>21</v>
      </c>
      <c r="L111" s="9">
        <v>282</v>
      </c>
      <c r="M111" s="9">
        <v>9</v>
      </c>
      <c r="N111" s="10">
        <v>3.1914893617021267E-2</v>
      </c>
      <c r="O111" s="11">
        <v>9</v>
      </c>
      <c r="P111" s="11">
        <v>81</v>
      </c>
      <c r="Q111" s="11">
        <v>0</v>
      </c>
      <c r="R111" s="8">
        <v>0</v>
      </c>
      <c r="S111" s="8">
        <v>0</v>
      </c>
      <c r="U111" s="12">
        <v>0</v>
      </c>
      <c r="V111" s="10">
        <v>0</v>
      </c>
      <c r="W111" s="11">
        <v>9</v>
      </c>
      <c r="X111" s="8" t="s">
        <v>148</v>
      </c>
      <c r="Y111" s="8" t="s">
        <v>149</v>
      </c>
    </row>
    <row r="112" spans="1:25" x14ac:dyDescent="0.3">
      <c r="A112" s="7">
        <v>46266</v>
      </c>
      <c r="B112" s="8" t="s">
        <v>19</v>
      </c>
      <c r="C112" s="8" t="s">
        <v>249</v>
      </c>
      <c r="D112" s="8" t="s">
        <v>141</v>
      </c>
      <c r="E112" s="8" t="s">
        <v>164</v>
      </c>
      <c r="F112" s="8" t="s">
        <v>143</v>
      </c>
      <c r="G112" s="8" t="s">
        <v>347</v>
      </c>
      <c r="H112" s="8" t="s">
        <v>206</v>
      </c>
      <c r="I112" s="8" t="s">
        <v>347</v>
      </c>
      <c r="J112" s="8" t="s">
        <v>166</v>
      </c>
      <c r="K112" s="8" t="s">
        <v>14</v>
      </c>
      <c r="L112" s="9">
        <v>296</v>
      </c>
      <c r="M112" s="9">
        <v>9</v>
      </c>
      <c r="N112" s="10">
        <v>3.0405405405405411E-2</v>
      </c>
      <c r="O112" s="11">
        <v>6.1</v>
      </c>
      <c r="P112" s="8" t="s">
        <v>348</v>
      </c>
      <c r="Q112" s="11">
        <v>898</v>
      </c>
      <c r="R112" s="8">
        <v>2</v>
      </c>
      <c r="S112" s="8">
        <v>2</v>
      </c>
      <c r="T112" s="10">
        <v>6.1100000000000002E-2</v>
      </c>
      <c r="U112" s="12">
        <v>16.36</v>
      </c>
      <c r="V112" s="10">
        <v>0.22220000000000001</v>
      </c>
      <c r="W112" s="11">
        <v>7.5</v>
      </c>
      <c r="X112" s="8" t="s">
        <v>148</v>
      </c>
      <c r="Y112" s="8" t="s">
        <v>149</v>
      </c>
    </row>
    <row r="113" spans="1:25" x14ac:dyDescent="0.3">
      <c r="A113" s="7">
        <v>46266</v>
      </c>
      <c r="B113" s="8" t="s">
        <v>19</v>
      </c>
      <c r="C113" s="8" t="s">
        <v>249</v>
      </c>
      <c r="D113" s="8" t="s">
        <v>141</v>
      </c>
      <c r="E113" s="8" t="s">
        <v>164</v>
      </c>
      <c r="F113" s="8" t="s">
        <v>143</v>
      </c>
      <c r="G113" s="8" t="s">
        <v>349</v>
      </c>
      <c r="H113" s="8" t="s">
        <v>206</v>
      </c>
      <c r="I113" s="8" t="s">
        <v>349</v>
      </c>
      <c r="J113" s="8" t="s">
        <v>166</v>
      </c>
      <c r="K113" s="8" t="s">
        <v>21</v>
      </c>
      <c r="L113" s="9">
        <v>109</v>
      </c>
      <c r="M113" s="9">
        <v>4</v>
      </c>
      <c r="N113" s="10">
        <v>3.669724770642202E-2</v>
      </c>
      <c r="O113" s="11">
        <v>6.17</v>
      </c>
      <c r="P113" s="11">
        <v>24.68</v>
      </c>
      <c r="Q113" s="11">
        <v>0</v>
      </c>
      <c r="R113" s="8">
        <v>0</v>
      </c>
      <c r="S113" s="8">
        <v>0</v>
      </c>
      <c r="U113" s="12">
        <v>0</v>
      </c>
      <c r="V113" s="10">
        <v>0</v>
      </c>
      <c r="W113" s="11">
        <v>6.5</v>
      </c>
      <c r="X113" s="8" t="s">
        <v>148</v>
      </c>
      <c r="Y113" s="8" t="s">
        <v>149</v>
      </c>
    </row>
    <row r="114" spans="1:25" x14ac:dyDescent="0.3">
      <c r="A114" s="7">
        <v>46266</v>
      </c>
      <c r="B114" s="8" t="s">
        <v>19</v>
      </c>
      <c r="C114" s="8" t="s">
        <v>249</v>
      </c>
      <c r="D114" s="8" t="s">
        <v>141</v>
      </c>
      <c r="E114" s="8" t="s">
        <v>164</v>
      </c>
      <c r="F114" s="8" t="s">
        <v>143</v>
      </c>
      <c r="G114" s="8" t="s">
        <v>350</v>
      </c>
      <c r="H114" s="8" t="s">
        <v>206</v>
      </c>
      <c r="I114" s="8" t="s">
        <v>350</v>
      </c>
      <c r="J114" s="8" t="s">
        <v>166</v>
      </c>
      <c r="K114" s="8" t="s">
        <v>7</v>
      </c>
      <c r="L114" s="9">
        <v>176</v>
      </c>
      <c r="M114" s="9">
        <v>1</v>
      </c>
      <c r="N114" s="10">
        <v>5.681818181818182E-3</v>
      </c>
      <c r="O114" s="11">
        <v>4.8499999999999996</v>
      </c>
      <c r="P114" s="11">
        <v>4.8499999999999996</v>
      </c>
      <c r="Q114" s="11">
        <v>0</v>
      </c>
      <c r="R114" s="8">
        <v>0</v>
      </c>
      <c r="S114" s="8">
        <v>0</v>
      </c>
      <c r="U114" s="12">
        <v>0</v>
      </c>
      <c r="V114" s="10">
        <v>0</v>
      </c>
      <c r="W114" s="11">
        <v>7.5</v>
      </c>
      <c r="X114" s="8" t="s">
        <v>223</v>
      </c>
      <c r="Y114" s="8" t="s">
        <v>149</v>
      </c>
    </row>
    <row r="115" spans="1:25" x14ac:dyDescent="0.3">
      <c r="A115" s="7">
        <v>46266</v>
      </c>
      <c r="B115" s="8" t="s">
        <v>19</v>
      </c>
      <c r="C115" s="8" t="s">
        <v>249</v>
      </c>
      <c r="D115" s="8" t="s">
        <v>141</v>
      </c>
      <c r="E115" s="8" t="s">
        <v>351</v>
      </c>
      <c r="F115" s="8" t="s">
        <v>143</v>
      </c>
      <c r="G115" s="8" t="s">
        <v>352</v>
      </c>
      <c r="H115" s="8" t="s">
        <v>206</v>
      </c>
      <c r="I115" s="8" t="s">
        <v>352</v>
      </c>
      <c r="J115" s="8" t="s">
        <v>353</v>
      </c>
      <c r="K115" s="8" t="s">
        <v>14</v>
      </c>
      <c r="L115" s="9">
        <v>197</v>
      </c>
      <c r="M115" s="9">
        <v>6</v>
      </c>
      <c r="N115" s="10">
        <v>3.045685279187817E-2</v>
      </c>
      <c r="O115" s="11">
        <v>10.01</v>
      </c>
      <c r="P115" s="11">
        <v>60.06</v>
      </c>
      <c r="Q115" s="11">
        <v>1299</v>
      </c>
      <c r="R115" s="8">
        <v>1</v>
      </c>
      <c r="S115" s="8">
        <v>1</v>
      </c>
      <c r="T115" s="10">
        <v>4.6199999999999998E-2</v>
      </c>
      <c r="U115" s="12">
        <v>21.63</v>
      </c>
      <c r="V115" s="10">
        <v>0.16669999999999999</v>
      </c>
      <c r="W115" s="11">
        <v>16.5</v>
      </c>
      <c r="X115" s="8" t="s">
        <v>148</v>
      </c>
      <c r="Y115" s="8" t="s">
        <v>149</v>
      </c>
    </row>
    <row r="116" spans="1:25" x14ac:dyDescent="0.3">
      <c r="A116" s="7">
        <v>46266</v>
      </c>
      <c r="B116" s="8" t="s">
        <v>19</v>
      </c>
      <c r="C116" s="8" t="s">
        <v>249</v>
      </c>
      <c r="D116" s="8" t="s">
        <v>141</v>
      </c>
      <c r="E116" s="8" t="s">
        <v>351</v>
      </c>
      <c r="F116" s="8" t="s">
        <v>143</v>
      </c>
      <c r="G116" s="8" t="s">
        <v>354</v>
      </c>
      <c r="H116" s="8" t="s">
        <v>333</v>
      </c>
      <c r="I116" s="8" t="s">
        <v>355</v>
      </c>
      <c r="J116" s="8" t="s">
        <v>353</v>
      </c>
      <c r="K116" s="8" t="s">
        <v>21</v>
      </c>
      <c r="L116" s="9">
        <v>239</v>
      </c>
      <c r="M116" s="9">
        <v>10</v>
      </c>
      <c r="N116" s="10">
        <v>4.1841004184100417E-2</v>
      </c>
      <c r="O116" s="11">
        <v>14.97</v>
      </c>
      <c r="P116" s="11">
        <v>149.69999999999999</v>
      </c>
      <c r="Q116" s="11">
        <v>0</v>
      </c>
      <c r="R116" s="8">
        <v>0</v>
      </c>
      <c r="S116" s="8">
        <v>0</v>
      </c>
      <c r="U116" s="12">
        <v>0</v>
      </c>
      <c r="V116" s="10">
        <v>0</v>
      </c>
      <c r="W116" s="11">
        <v>16</v>
      </c>
      <c r="X116" s="8" t="s">
        <v>148</v>
      </c>
      <c r="Y116" s="8" t="s">
        <v>149</v>
      </c>
    </row>
    <row r="117" spans="1:25" x14ac:dyDescent="0.3">
      <c r="A117" s="7">
        <v>46267</v>
      </c>
      <c r="B117" s="8" t="s">
        <v>12</v>
      </c>
      <c r="C117" s="8" t="s">
        <v>140</v>
      </c>
      <c r="D117" s="8" t="s">
        <v>141</v>
      </c>
      <c r="E117" s="8" t="s">
        <v>142</v>
      </c>
      <c r="F117" s="8" t="s">
        <v>143</v>
      </c>
      <c r="G117" s="8" t="s">
        <v>144</v>
      </c>
      <c r="H117" s="8" t="s">
        <v>145</v>
      </c>
      <c r="I117" s="8" t="s">
        <v>205</v>
      </c>
      <c r="J117" s="8" t="s">
        <v>147</v>
      </c>
      <c r="K117" s="8" t="s">
        <v>21</v>
      </c>
      <c r="L117" s="9">
        <v>527</v>
      </c>
      <c r="M117" s="9">
        <v>10</v>
      </c>
      <c r="N117" s="10">
        <v>1.8975332068311191E-2</v>
      </c>
      <c r="O117" s="11">
        <v>11.32</v>
      </c>
      <c r="P117" s="11">
        <v>113.2</v>
      </c>
      <c r="Q117" s="11">
        <v>0</v>
      </c>
      <c r="R117" s="8">
        <v>0</v>
      </c>
      <c r="S117" s="8">
        <v>0</v>
      </c>
      <c r="U117" s="12">
        <v>0</v>
      </c>
      <c r="V117" s="10">
        <v>0</v>
      </c>
      <c r="W117" s="11">
        <v>12</v>
      </c>
      <c r="X117" s="8" t="s">
        <v>148</v>
      </c>
      <c r="Y117" s="8" t="s">
        <v>149</v>
      </c>
    </row>
    <row r="118" spans="1:25" x14ac:dyDescent="0.3">
      <c r="A118" s="7">
        <v>46267</v>
      </c>
      <c r="B118" s="8" t="s">
        <v>12</v>
      </c>
      <c r="C118" s="8" t="s">
        <v>140</v>
      </c>
      <c r="D118" s="8" t="s">
        <v>141</v>
      </c>
      <c r="E118" s="8" t="s">
        <v>150</v>
      </c>
      <c r="F118" s="8" t="s">
        <v>143</v>
      </c>
      <c r="G118" s="8" t="s">
        <v>144</v>
      </c>
      <c r="H118" s="8" t="s">
        <v>145</v>
      </c>
      <c r="I118" s="8" t="s">
        <v>210</v>
      </c>
      <c r="J118" s="8" t="s">
        <v>153</v>
      </c>
      <c r="K118" s="8" t="s">
        <v>21</v>
      </c>
      <c r="L118" s="9">
        <v>1369</v>
      </c>
      <c r="M118" s="9">
        <v>17</v>
      </c>
      <c r="N118" s="10">
        <v>1.241782322863404E-2</v>
      </c>
      <c r="O118" s="11">
        <v>7.97</v>
      </c>
      <c r="P118" s="11">
        <v>135.49</v>
      </c>
      <c r="Q118" s="11">
        <v>0</v>
      </c>
      <c r="R118" s="8">
        <v>0</v>
      </c>
      <c r="S118" s="8">
        <v>0</v>
      </c>
      <c r="U118" s="12">
        <v>0</v>
      </c>
      <c r="V118" s="10">
        <v>0</v>
      </c>
      <c r="W118" s="11">
        <v>10</v>
      </c>
      <c r="X118" s="8" t="s">
        <v>148</v>
      </c>
      <c r="Y118" s="8" t="s">
        <v>149</v>
      </c>
    </row>
    <row r="119" spans="1:25" x14ac:dyDescent="0.3">
      <c r="A119" s="8" t="s">
        <v>356</v>
      </c>
      <c r="B119" s="8" t="s">
        <v>12</v>
      </c>
      <c r="C119" s="8" t="s">
        <v>140</v>
      </c>
      <c r="D119" s="8" t="s">
        <v>141</v>
      </c>
      <c r="E119" s="8" t="s">
        <v>150</v>
      </c>
      <c r="F119" s="8" t="s">
        <v>143</v>
      </c>
      <c r="G119" s="8" t="s">
        <v>144</v>
      </c>
      <c r="H119" s="8" t="s">
        <v>145</v>
      </c>
      <c r="I119" s="8" t="s">
        <v>209</v>
      </c>
      <c r="J119" s="8" t="s">
        <v>153</v>
      </c>
      <c r="K119" s="8" t="s">
        <v>14</v>
      </c>
      <c r="L119" s="9">
        <v>557</v>
      </c>
      <c r="M119" s="9">
        <v>2</v>
      </c>
      <c r="N119" s="10">
        <v>3.5906642728904849E-3</v>
      </c>
      <c r="O119" s="11">
        <v>5.71</v>
      </c>
      <c r="P119" s="11">
        <v>11.42</v>
      </c>
      <c r="Q119" s="11">
        <v>0</v>
      </c>
      <c r="R119" s="8">
        <v>0</v>
      </c>
      <c r="S119" s="8">
        <v>0</v>
      </c>
      <c r="U119" s="12">
        <v>0</v>
      </c>
      <c r="V119" s="10">
        <v>0</v>
      </c>
      <c r="W119" s="11">
        <v>10.5</v>
      </c>
      <c r="X119" s="8" t="s">
        <v>148</v>
      </c>
      <c r="Y119" s="8" t="s">
        <v>149</v>
      </c>
    </row>
    <row r="120" spans="1:25" x14ac:dyDescent="0.3">
      <c r="A120" s="8" t="s">
        <v>357</v>
      </c>
      <c r="B120" s="8" t="s">
        <v>12</v>
      </c>
      <c r="C120" s="8" t="s">
        <v>140</v>
      </c>
      <c r="D120" s="8" t="s">
        <v>141</v>
      </c>
      <c r="E120" s="8" t="s">
        <v>157</v>
      </c>
      <c r="F120" s="8" t="s">
        <v>143</v>
      </c>
      <c r="G120" s="8" t="s">
        <v>151</v>
      </c>
      <c r="H120" s="8" t="s">
        <v>145</v>
      </c>
      <c r="I120" s="8" t="s">
        <v>358</v>
      </c>
      <c r="J120" s="8" t="s">
        <v>159</v>
      </c>
      <c r="K120" s="8" t="s">
        <v>21</v>
      </c>
      <c r="L120" s="9">
        <v>94</v>
      </c>
      <c r="M120" s="9">
        <v>2</v>
      </c>
      <c r="N120" s="10">
        <v>2.1276595744680851E-2</v>
      </c>
      <c r="O120" s="11">
        <v>10</v>
      </c>
      <c r="P120" s="11">
        <v>20</v>
      </c>
      <c r="Q120" s="11">
        <v>399</v>
      </c>
      <c r="R120" s="8">
        <v>1</v>
      </c>
      <c r="S120" s="8">
        <v>1</v>
      </c>
      <c r="T120" s="10">
        <v>5.0099999999999999E-2</v>
      </c>
      <c r="U120" s="12">
        <v>19.95</v>
      </c>
      <c r="V120" s="10">
        <v>0.5</v>
      </c>
      <c r="W120" s="11">
        <v>10</v>
      </c>
      <c r="X120" s="8" t="s">
        <v>148</v>
      </c>
      <c r="Y120" s="8" t="s">
        <v>149</v>
      </c>
    </row>
    <row r="121" spans="1:25" x14ac:dyDescent="0.3">
      <c r="A121" s="7">
        <v>46267</v>
      </c>
      <c r="B121" s="8" t="s">
        <v>12</v>
      </c>
      <c r="C121" s="8" t="s">
        <v>140</v>
      </c>
      <c r="D121" s="8" t="s">
        <v>141</v>
      </c>
      <c r="E121" s="8" t="s">
        <v>164</v>
      </c>
      <c r="F121" s="8" t="s">
        <v>143</v>
      </c>
      <c r="G121" s="8" t="s">
        <v>151</v>
      </c>
      <c r="H121" s="8" t="s">
        <v>145</v>
      </c>
      <c r="I121" s="8" t="s">
        <v>359</v>
      </c>
      <c r="J121" s="8" t="s">
        <v>166</v>
      </c>
      <c r="K121" s="8" t="s">
        <v>14</v>
      </c>
      <c r="L121" s="9">
        <v>897</v>
      </c>
      <c r="M121" s="9">
        <v>5</v>
      </c>
      <c r="N121" s="10">
        <v>5.5741360089186179E-3</v>
      </c>
      <c r="O121" s="11">
        <v>6.65</v>
      </c>
      <c r="P121" s="11">
        <v>33.25</v>
      </c>
      <c r="Q121" s="11">
        <v>0</v>
      </c>
      <c r="R121" s="8">
        <v>0</v>
      </c>
      <c r="S121" s="8">
        <v>0</v>
      </c>
      <c r="U121" s="12">
        <v>0</v>
      </c>
      <c r="V121" s="10">
        <v>0</v>
      </c>
      <c r="W121" s="11">
        <v>8</v>
      </c>
      <c r="X121" s="8" t="s">
        <v>148</v>
      </c>
      <c r="Y121" s="8" t="s">
        <v>149</v>
      </c>
    </row>
    <row r="122" spans="1:25" x14ac:dyDescent="0.3">
      <c r="A122" s="7">
        <v>46267</v>
      </c>
      <c r="B122" s="8" t="s">
        <v>12</v>
      </c>
      <c r="C122" s="8" t="s">
        <v>140</v>
      </c>
      <c r="D122" s="8" t="s">
        <v>141</v>
      </c>
      <c r="E122" s="8" t="s">
        <v>164</v>
      </c>
      <c r="F122" s="8" t="s">
        <v>143</v>
      </c>
      <c r="G122" s="8" t="s">
        <v>144</v>
      </c>
      <c r="H122" s="8" t="s">
        <v>145</v>
      </c>
      <c r="I122" s="8" t="s">
        <v>233</v>
      </c>
      <c r="J122" s="8" t="s">
        <v>166</v>
      </c>
      <c r="K122" s="8" t="s">
        <v>7</v>
      </c>
      <c r="L122" s="9">
        <v>401</v>
      </c>
      <c r="M122" s="9">
        <v>4</v>
      </c>
      <c r="N122" s="10">
        <v>9.9750623441396506E-3</v>
      </c>
      <c r="O122" s="11">
        <v>7.4</v>
      </c>
      <c r="P122" s="11">
        <v>29.6</v>
      </c>
      <c r="Q122" s="11">
        <v>0</v>
      </c>
      <c r="R122" s="8">
        <v>0</v>
      </c>
      <c r="S122" s="8">
        <v>0</v>
      </c>
      <c r="U122" s="12">
        <v>0</v>
      </c>
      <c r="V122" s="10">
        <v>0</v>
      </c>
      <c r="W122" s="11">
        <v>12</v>
      </c>
      <c r="X122" s="8" t="s">
        <v>148</v>
      </c>
      <c r="Y122" s="8" t="s">
        <v>149</v>
      </c>
    </row>
    <row r="123" spans="1:25" x14ac:dyDescent="0.3">
      <c r="A123" s="7">
        <v>46267</v>
      </c>
      <c r="B123" s="8" t="s">
        <v>12</v>
      </c>
      <c r="C123" s="8" t="s">
        <v>140</v>
      </c>
      <c r="D123" s="8" t="s">
        <v>141</v>
      </c>
      <c r="E123" s="8" t="s">
        <v>164</v>
      </c>
      <c r="F123" s="8" t="s">
        <v>143</v>
      </c>
      <c r="G123" s="8" t="s">
        <v>144</v>
      </c>
      <c r="H123" s="8" t="s">
        <v>145</v>
      </c>
      <c r="I123" s="8" t="s">
        <v>360</v>
      </c>
      <c r="J123" s="8" t="s">
        <v>166</v>
      </c>
      <c r="K123" s="8" t="s">
        <v>14</v>
      </c>
      <c r="L123" s="9">
        <v>415</v>
      </c>
      <c r="M123" s="9">
        <v>2</v>
      </c>
      <c r="N123" s="10">
        <v>1.06E-2</v>
      </c>
      <c r="O123" s="11">
        <v>7.3</v>
      </c>
      <c r="P123" s="11">
        <v>14.6</v>
      </c>
      <c r="Q123" s="11">
        <v>0</v>
      </c>
      <c r="R123" s="8">
        <v>0</v>
      </c>
      <c r="S123" s="8">
        <v>0</v>
      </c>
      <c r="U123" s="12">
        <v>0</v>
      </c>
      <c r="V123" s="10">
        <v>0</v>
      </c>
      <c r="W123" s="11">
        <v>10.5</v>
      </c>
      <c r="X123" s="8" t="s">
        <v>148</v>
      </c>
      <c r="Y123" s="8" t="s">
        <v>149</v>
      </c>
    </row>
    <row r="124" spans="1:25" x14ac:dyDescent="0.3">
      <c r="A124" s="7">
        <v>46267</v>
      </c>
      <c r="B124" s="8" t="s">
        <v>12</v>
      </c>
      <c r="C124" s="8" t="s">
        <v>140</v>
      </c>
      <c r="D124" s="8" t="s">
        <v>141</v>
      </c>
      <c r="E124" s="8" t="s">
        <v>239</v>
      </c>
      <c r="F124" s="8" t="s">
        <v>143</v>
      </c>
      <c r="G124" s="8" t="s">
        <v>151</v>
      </c>
      <c r="H124" s="8" t="s">
        <v>145</v>
      </c>
      <c r="I124" s="8" t="s">
        <v>361</v>
      </c>
      <c r="J124" s="8" t="s">
        <v>242</v>
      </c>
      <c r="K124" s="8" t="s">
        <v>14</v>
      </c>
      <c r="L124" s="9">
        <v>301</v>
      </c>
      <c r="M124" s="9">
        <v>2</v>
      </c>
      <c r="N124" s="10">
        <v>6.6445182724252493E-3</v>
      </c>
      <c r="O124" s="11">
        <v>6.12</v>
      </c>
      <c r="P124" s="11">
        <v>12.24</v>
      </c>
      <c r="Q124" s="11">
        <v>0</v>
      </c>
      <c r="R124" s="8">
        <v>0</v>
      </c>
      <c r="S124" s="8">
        <v>0</v>
      </c>
      <c r="U124" s="12">
        <v>0</v>
      </c>
      <c r="V124" s="10">
        <v>0</v>
      </c>
      <c r="W124" s="11">
        <v>8.5</v>
      </c>
      <c r="X124" s="8" t="s">
        <v>148</v>
      </c>
      <c r="Y124" s="8" t="s">
        <v>149</v>
      </c>
    </row>
    <row r="125" spans="1:25" x14ac:dyDescent="0.3">
      <c r="A125" s="7">
        <v>46267</v>
      </c>
      <c r="B125" s="8" t="s">
        <v>12</v>
      </c>
      <c r="C125" s="8" t="s">
        <v>140</v>
      </c>
      <c r="D125" s="8" t="s">
        <v>141</v>
      </c>
      <c r="E125" s="8" t="s">
        <v>167</v>
      </c>
      <c r="F125" s="8" t="s">
        <v>143</v>
      </c>
      <c r="G125" s="8" t="s">
        <v>144</v>
      </c>
      <c r="H125" s="8" t="s">
        <v>145</v>
      </c>
      <c r="I125" s="8" t="s">
        <v>362</v>
      </c>
      <c r="J125" s="8" t="s">
        <v>169</v>
      </c>
      <c r="K125" s="8" t="s">
        <v>14</v>
      </c>
      <c r="L125" s="9">
        <v>731</v>
      </c>
      <c r="M125" s="9">
        <v>1</v>
      </c>
      <c r="N125" s="10">
        <v>1.3679890560875511E-3</v>
      </c>
      <c r="O125" s="11">
        <v>6.41</v>
      </c>
      <c r="P125" s="11">
        <v>6.41</v>
      </c>
      <c r="Q125" s="11">
        <v>0</v>
      </c>
      <c r="R125" s="8">
        <v>0</v>
      </c>
      <c r="S125" s="8">
        <v>0</v>
      </c>
      <c r="U125" s="12">
        <v>0</v>
      </c>
      <c r="V125" s="10">
        <v>0</v>
      </c>
      <c r="W125" s="11">
        <v>8</v>
      </c>
      <c r="X125" s="8" t="s">
        <v>148</v>
      </c>
      <c r="Y125" s="8" t="s">
        <v>149</v>
      </c>
    </row>
    <row r="126" spans="1:25" x14ac:dyDescent="0.3">
      <c r="A126" s="7">
        <v>46267</v>
      </c>
      <c r="B126" s="8" t="s">
        <v>5</v>
      </c>
      <c r="C126" s="8" t="s">
        <v>173</v>
      </c>
      <c r="D126" s="8" t="s">
        <v>141</v>
      </c>
      <c r="E126" s="8" t="s">
        <v>174</v>
      </c>
      <c r="F126" s="8" t="s">
        <v>143</v>
      </c>
      <c r="G126" s="8" t="s">
        <v>151</v>
      </c>
      <c r="H126" s="8" t="s">
        <v>145</v>
      </c>
      <c r="I126" s="8" t="s">
        <v>185</v>
      </c>
      <c r="J126" s="8" t="s">
        <v>176</v>
      </c>
      <c r="K126" s="8" t="s">
        <v>21</v>
      </c>
      <c r="L126" s="9">
        <v>1150</v>
      </c>
      <c r="M126" s="9">
        <v>13</v>
      </c>
      <c r="N126" s="10">
        <v>1.130434782608696E-2</v>
      </c>
      <c r="O126" s="11">
        <v>9</v>
      </c>
      <c r="P126" s="11">
        <v>117</v>
      </c>
      <c r="Q126" s="11">
        <v>0</v>
      </c>
      <c r="R126" s="8">
        <v>0</v>
      </c>
      <c r="S126" s="8">
        <v>0</v>
      </c>
      <c r="U126" s="12">
        <v>0</v>
      </c>
      <c r="V126" s="10">
        <v>0</v>
      </c>
      <c r="W126" s="11">
        <v>9</v>
      </c>
      <c r="X126" s="8" t="s">
        <v>148</v>
      </c>
      <c r="Y126" s="8" t="s">
        <v>149</v>
      </c>
    </row>
    <row r="127" spans="1:25" x14ac:dyDescent="0.3">
      <c r="A127" s="7">
        <v>46267</v>
      </c>
      <c r="B127" s="8" t="s">
        <v>5</v>
      </c>
      <c r="C127" s="8" t="s">
        <v>173</v>
      </c>
      <c r="D127" s="8" t="s">
        <v>141</v>
      </c>
      <c r="E127" s="8" t="s">
        <v>186</v>
      </c>
      <c r="F127" s="8" t="s">
        <v>143</v>
      </c>
      <c r="G127" s="8" t="s">
        <v>144</v>
      </c>
      <c r="H127" s="8" t="s">
        <v>145</v>
      </c>
      <c r="I127" s="8" t="s">
        <v>363</v>
      </c>
      <c r="J127" s="8" t="s">
        <v>188</v>
      </c>
      <c r="K127" s="8" t="s">
        <v>14</v>
      </c>
      <c r="L127" s="9">
        <v>931</v>
      </c>
      <c r="M127" s="9">
        <v>5</v>
      </c>
      <c r="N127" s="10">
        <v>5.3705692803437174E-3</v>
      </c>
      <c r="O127" s="11">
        <v>4.8600000000000003</v>
      </c>
      <c r="P127" s="11">
        <v>24.3</v>
      </c>
      <c r="Q127" s="11">
        <v>0</v>
      </c>
      <c r="R127" s="8">
        <v>0</v>
      </c>
      <c r="S127" s="8">
        <v>0</v>
      </c>
      <c r="U127" s="12">
        <v>0</v>
      </c>
      <c r="V127" s="10">
        <v>0</v>
      </c>
      <c r="W127" s="11">
        <v>7.5</v>
      </c>
      <c r="X127" s="8" t="s">
        <v>148</v>
      </c>
      <c r="Y127" s="8" t="s">
        <v>149</v>
      </c>
    </row>
    <row r="128" spans="1:25" x14ac:dyDescent="0.3">
      <c r="A128" s="7">
        <v>46267</v>
      </c>
      <c r="B128" s="8" t="s">
        <v>5</v>
      </c>
      <c r="C128" s="8" t="s">
        <v>173</v>
      </c>
      <c r="D128" s="8" t="s">
        <v>141</v>
      </c>
      <c r="E128" s="8" t="s">
        <v>186</v>
      </c>
      <c r="F128" s="8" t="s">
        <v>143</v>
      </c>
      <c r="G128" s="8" t="s">
        <v>144</v>
      </c>
      <c r="H128" s="8" t="s">
        <v>145</v>
      </c>
      <c r="I128" s="8" t="s">
        <v>279</v>
      </c>
      <c r="J128" s="8" t="s">
        <v>188</v>
      </c>
      <c r="K128" s="8" t="s">
        <v>21</v>
      </c>
      <c r="L128" s="9">
        <v>360</v>
      </c>
      <c r="M128" s="9">
        <v>6</v>
      </c>
      <c r="N128" s="10">
        <v>1.666666666666667E-2</v>
      </c>
      <c r="O128" s="11">
        <v>9</v>
      </c>
      <c r="P128" s="11">
        <v>54</v>
      </c>
      <c r="Q128" s="11">
        <v>0</v>
      </c>
      <c r="R128" s="8">
        <v>0</v>
      </c>
      <c r="S128" s="8">
        <v>0</v>
      </c>
      <c r="U128" s="12">
        <v>0</v>
      </c>
      <c r="V128" s="10">
        <v>0</v>
      </c>
      <c r="W128" s="11">
        <v>9</v>
      </c>
      <c r="X128" s="8" t="s">
        <v>148</v>
      </c>
      <c r="Y128" s="8" t="s">
        <v>149</v>
      </c>
    </row>
    <row r="129" spans="1:25" x14ac:dyDescent="0.3">
      <c r="A129" s="7">
        <v>46267</v>
      </c>
      <c r="B129" s="8" t="s">
        <v>5</v>
      </c>
      <c r="C129" s="8" t="s">
        <v>173</v>
      </c>
      <c r="D129" s="8" t="s">
        <v>141</v>
      </c>
      <c r="E129" s="8" t="s">
        <v>193</v>
      </c>
      <c r="F129" s="8" t="s">
        <v>143</v>
      </c>
      <c r="G129" s="8" t="s">
        <v>151</v>
      </c>
      <c r="H129" s="8" t="s">
        <v>145</v>
      </c>
      <c r="I129" s="8" t="s">
        <v>364</v>
      </c>
      <c r="J129" s="8" t="s">
        <v>195</v>
      </c>
      <c r="K129" s="8" t="s">
        <v>21</v>
      </c>
      <c r="L129" s="9">
        <v>95</v>
      </c>
      <c r="M129" s="9">
        <v>2</v>
      </c>
      <c r="N129" s="10">
        <v>2.1052631578947371E-2</v>
      </c>
      <c r="O129" s="11">
        <v>6.51</v>
      </c>
      <c r="P129" s="11">
        <v>13.02</v>
      </c>
      <c r="Q129" s="11">
        <v>0</v>
      </c>
      <c r="R129" s="8">
        <v>0</v>
      </c>
      <c r="S129" s="8">
        <v>0</v>
      </c>
      <c r="U129" s="12">
        <v>0</v>
      </c>
      <c r="V129" s="10">
        <v>0</v>
      </c>
      <c r="W129" s="11">
        <v>8</v>
      </c>
      <c r="X129" s="8" t="s">
        <v>148</v>
      </c>
      <c r="Y129" s="8" t="s">
        <v>149</v>
      </c>
    </row>
    <row r="130" spans="1:25" x14ac:dyDescent="0.3">
      <c r="A130" s="7">
        <v>46267</v>
      </c>
      <c r="B130" s="8" t="s">
        <v>5</v>
      </c>
      <c r="C130" s="8" t="s">
        <v>173</v>
      </c>
      <c r="D130" s="8" t="s">
        <v>141</v>
      </c>
      <c r="E130" s="8" t="s">
        <v>200</v>
      </c>
      <c r="F130" s="8" t="s">
        <v>143</v>
      </c>
      <c r="G130" s="8" t="s">
        <v>178</v>
      </c>
      <c r="H130" s="8" t="s">
        <v>145</v>
      </c>
      <c r="I130" s="8" t="s">
        <v>365</v>
      </c>
      <c r="J130" s="8" t="s">
        <v>202</v>
      </c>
      <c r="K130" s="8" t="s">
        <v>21</v>
      </c>
      <c r="L130" s="9">
        <v>211</v>
      </c>
      <c r="M130" s="9">
        <v>1</v>
      </c>
      <c r="N130" s="10">
        <v>4.7393364928909956E-3</v>
      </c>
      <c r="O130" s="11">
        <v>10</v>
      </c>
      <c r="P130" s="11">
        <v>10</v>
      </c>
      <c r="Q130" s="11">
        <v>0</v>
      </c>
      <c r="R130" s="8">
        <v>0</v>
      </c>
      <c r="S130" s="8">
        <v>0</v>
      </c>
      <c r="U130" s="12">
        <v>0</v>
      </c>
      <c r="V130" s="10">
        <v>0</v>
      </c>
      <c r="W130" s="11">
        <v>10</v>
      </c>
      <c r="X130" s="8" t="s">
        <v>148</v>
      </c>
      <c r="Y130" s="8" t="s">
        <v>149</v>
      </c>
    </row>
    <row r="131" spans="1:25" x14ac:dyDescent="0.3">
      <c r="A131" s="7">
        <v>46267</v>
      </c>
      <c r="B131" s="8" t="s">
        <v>32</v>
      </c>
      <c r="C131" s="8" t="s">
        <v>140</v>
      </c>
      <c r="D131" s="8" t="s">
        <v>141</v>
      </c>
      <c r="E131" s="8" t="s">
        <v>142</v>
      </c>
      <c r="F131" s="8" t="s">
        <v>143</v>
      </c>
      <c r="G131" s="8" t="s">
        <v>207</v>
      </c>
      <c r="H131" s="8" t="s">
        <v>204</v>
      </c>
      <c r="I131" s="8" t="s">
        <v>207</v>
      </c>
      <c r="J131" s="8" t="s">
        <v>147</v>
      </c>
      <c r="K131" s="8" t="s">
        <v>21</v>
      </c>
      <c r="L131" s="9">
        <v>689</v>
      </c>
      <c r="M131" s="9">
        <v>16</v>
      </c>
      <c r="N131" s="10">
        <v>2.3222060957910011E-2</v>
      </c>
      <c r="O131" s="11">
        <v>15.5</v>
      </c>
      <c r="P131" s="11">
        <v>248</v>
      </c>
      <c r="Q131" s="11">
        <v>0</v>
      </c>
      <c r="R131" s="8">
        <v>0</v>
      </c>
      <c r="S131" s="8">
        <v>0</v>
      </c>
      <c r="U131" s="12">
        <v>0</v>
      </c>
      <c r="V131" s="10">
        <v>0</v>
      </c>
      <c r="W131" s="11">
        <v>15.5</v>
      </c>
      <c r="X131" s="8" t="s">
        <v>148</v>
      </c>
      <c r="Y131" s="8" t="s">
        <v>149</v>
      </c>
    </row>
    <row r="132" spans="1:25" x14ac:dyDescent="0.3">
      <c r="A132" s="7">
        <v>46267</v>
      </c>
      <c r="B132" s="8" t="s">
        <v>32</v>
      </c>
      <c r="C132" s="8" t="s">
        <v>140</v>
      </c>
      <c r="D132" s="8" t="s">
        <v>141</v>
      </c>
      <c r="E132" s="8" t="s">
        <v>150</v>
      </c>
      <c r="F132" s="8" t="s">
        <v>143</v>
      </c>
      <c r="G132" s="8" t="s">
        <v>156</v>
      </c>
      <c r="H132" s="8" t="s">
        <v>206</v>
      </c>
      <c r="I132" s="8" t="s">
        <v>366</v>
      </c>
      <c r="J132" s="8" t="s">
        <v>153</v>
      </c>
      <c r="K132" s="8" t="s">
        <v>14</v>
      </c>
      <c r="L132" s="9">
        <v>1174</v>
      </c>
      <c r="M132" s="9">
        <v>7</v>
      </c>
      <c r="N132" s="10">
        <v>5.96252129471891E-3</v>
      </c>
      <c r="O132" s="11">
        <v>10.16</v>
      </c>
      <c r="P132" s="11">
        <v>71.12</v>
      </c>
      <c r="Q132" s="11">
        <v>0</v>
      </c>
      <c r="R132" s="8">
        <v>0</v>
      </c>
      <c r="S132" s="8">
        <v>0</v>
      </c>
      <c r="U132" s="12">
        <v>0</v>
      </c>
      <c r="V132" s="10">
        <v>0</v>
      </c>
      <c r="W132" s="11">
        <v>15</v>
      </c>
      <c r="X132" s="8" t="s">
        <v>148</v>
      </c>
      <c r="Y132" s="8" t="s">
        <v>149</v>
      </c>
    </row>
    <row r="133" spans="1:25" x14ac:dyDescent="0.3">
      <c r="A133" s="7">
        <v>46267</v>
      </c>
      <c r="B133" s="8" t="s">
        <v>32</v>
      </c>
      <c r="C133" s="8" t="s">
        <v>140</v>
      </c>
      <c r="D133" s="8" t="s">
        <v>141</v>
      </c>
      <c r="E133" s="8" t="s">
        <v>150</v>
      </c>
      <c r="F133" s="8" t="s">
        <v>143</v>
      </c>
      <c r="G133" s="8" t="s">
        <v>209</v>
      </c>
      <c r="H133" s="8" t="s">
        <v>204</v>
      </c>
      <c r="I133" s="8" t="s">
        <v>209</v>
      </c>
      <c r="J133" s="8" t="s">
        <v>153</v>
      </c>
      <c r="K133" s="8" t="s">
        <v>21</v>
      </c>
      <c r="L133" s="9">
        <v>288</v>
      </c>
      <c r="M133" s="9">
        <v>4</v>
      </c>
      <c r="N133" s="10">
        <v>1.388888888888889E-2</v>
      </c>
      <c r="O133" s="11">
        <v>10.59</v>
      </c>
      <c r="P133" s="11">
        <v>42.36</v>
      </c>
      <c r="Q133" s="11">
        <v>0</v>
      </c>
      <c r="R133" s="8">
        <v>0</v>
      </c>
      <c r="S133" s="8">
        <v>0</v>
      </c>
      <c r="U133" s="12">
        <v>0</v>
      </c>
      <c r="V133" s="10">
        <v>0</v>
      </c>
      <c r="W133" s="11">
        <v>13</v>
      </c>
      <c r="X133" s="8" t="s">
        <v>148</v>
      </c>
      <c r="Y133" s="8" t="s">
        <v>149</v>
      </c>
    </row>
    <row r="134" spans="1:25" x14ac:dyDescent="0.3">
      <c r="A134" s="7">
        <v>46267</v>
      </c>
      <c r="B134" s="8" t="s">
        <v>32</v>
      </c>
      <c r="C134" s="8" t="s">
        <v>140</v>
      </c>
      <c r="D134" s="8" t="s">
        <v>141</v>
      </c>
      <c r="E134" s="8" t="s">
        <v>150</v>
      </c>
      <c r="F134" s="8" t="s">
        <v>143</v>
      </c>
      <c r="G134" s="8" t="s">
        <v>152</v>
      </c>
      <c r="H134" s="8" t="s">
        <v>206</v>
      </c>
      <c r="I134" s="8" t="s">
        <v>152</v>
      </c>
      <c r="J134" s="8" t="s">
        <v>153</v>
      </c>
      <c r="K134" s="8" t="s">
        <v>21</v>
      </c>
      <c r="L134" s="9">
        <v>306</v>
      </c>
      <c r="M134" s="9">
        <v>2</v>
      </c>
      <c r="N134" s="10">
        <v>6.5359477124183009E-3</v>
      </c>
      <c r="O134" s="11">
        <v>13.74</v>
      </c>
      <c r="P134" s="11">
        <v>27.48</v>
      </c>
      <c r="Q134" s="11">
        <v>0</v>
      </c>
      <c r="R134" s="8">
        <v>0</v>
      </c>
      <c r="S134" s="8">
        <v>0</v>
      </c>
      <c r="U134" s="12">
        <v>0</v>
      </c>
      <c r="V134" s="10">
        <v>0</v>
      </c>
      <c r="W134" s="11">
        <v>15.5</v>
      </c>
      <c r="X134" s="8" t="s">
        <v>148</v>
      </c>
      <c r="Y134" s="8" t="s">
        <v>149</v>
      </c>
    </row>
    <row r="135" spans="1:25" x14ac:dyDescent="0.3">
      <c r="A135" s="7">
        <v>46267</v>
      </c>
      <c r="B135" s="8" t="s">
        <v>32</v>
      </c>
      <c r="C135" s="8" t="s">
        <v>140</v>
      </c>
      <c r="D135" s="8" t="s">
        <v>141</v>
      </c>
      <c r="E135" s="8" t="s">
        <v>211</v>
      </c>
      <c r="F135" s="8" t="s">
        <v>143</v>
      </c>
      <c r="G135" s="8" t="s">
        <v>212</v>
      </c>
      <c r="H135" s="8" t="s">
        <v>206</v>
      </c>
      <c r="I135" s="8" t="s">
        <v>367</v>
      </c>
      <c r="J135" s="8" t="s">
        <v>214</v>
      </c>
      <c r="K135" s="8" t="s">
        <v>7</v>
      </c>
      <c r="L135" s="9">
        <v>350</v>
      </c>
      <c r="M135" s="9">
        <v>2</v>
      </c>
      <c r="N135" s="10">
        <v>5.7142857142857143E-3</v>
      </c>
      <c r="O135" s="11">
        <v>17.100000000000001</v>
      </c>
      <c r="P135" s="11">
        <v>34.200000000000003</v>
      </c>
      <c r="Q135" s="11">
        <v>0</v>
      </c>
      <c r="R135" s="8">
        <v>0</v>
      </c>
      <c r="S135" s="8">
        <v>0</v>
      </c>
      <c r="U135" s="12">
        <v>0</v>
      </c>
      <c r="V135" s="10">
        <v>0</v>
      </c>
      <c r="W135" s="11">
        <v>24</v>
      </c>
      <c r="X135" s="8" t="s">
        <v>148</v>
      </c>
      <c r="Y135" s="8" t="s">
        <v>149</v>
      </c>
    </row>
    <row r="136" spans="1:25" x14ac:dyDescent="0.3">
      <c r="A136" s="7">
        <v>46267</v>
      </c>
      <c r="B136" s="8" t="s">
        <v>32</v>
      </c>
      <c r="C136" s="8" t="s">
        <v>140</v>
      </c>
      <c r="D136" s="8" t="s">
        <v>141</v>
      </c>
      <c r="E136" s="8" t="s">
        <v>211</v>
      </c>
      <c r="F136" s="8" t="s">
        <v>143</v>
      </c>
      <c r="G136" s="8" t="s">
        <v>368</v>
      </c>
      <c r="H136" s="8" t="s">
        <v>206</v>
      </c>
      <c r="I136" s="8" t="s">
        <v>369</v>
      </c>
      <c r="J136" s="8" t="s">
        <v>214</v>
      </c>
      <c r="K136" s="8" t="s">
        <v>21</v>
      </c>
      <c r="L136" s="9">
        <v>100</v>
      </c>
      <c r="M136" s="9">
        <v>2</v>
      </c>
      <c r="N136" s="10">
        <v>0.02</v>
      </c>
      <c r="O136" s="11">
        <v>20.14</v>
      </c>
      <c r="P136" s="11">
        <v>40.28</v>
      </c>
      <c r="Q136" s="11">
        <v>0</v>
      </c>
      <c r="R136" s="8">
        <v>0</v>
      </c>
      <c r="S136" s="8">
        <v>0</v>
      </c>
      <c r="U136" s="12">
        <v>0</v>
      </c>
      <c r="V136" s="10">
        <v>0</v>
      </c>
      <c r="W136" s="11">
        <v>20.5</v>
      </c>
      <c r="X136" s="8" t="s">
        <v>148</v>
      </c>
      <c r="Y136" s="8" t="s">
        <v>149</v>
      </c>
    </row>
    <row r="137" spans="1:25" x14ac:dyDescent="0.3">
      <c r="A137" s="7">
        <v>46267</v>
      </c>
      <c r="B137" s="8" t="s">
        <v>32</v>
      </c>
      <c r="C137" s="8" t="s">
        <v>140</v>
      </c>
      <c r="D137" s="8" t="s">
        <v>141</v>
      </c>
      <c r="E137" s="8" t="s">
        <v>211</v>
      </c>
      <c r="F137" s="8" t="s">
        <v>143</v>
      </c>
      <c r="G137" s="8" t="s">
        <v>370</v>
      </c>
      <c r="H137" s="8" t="s">
        <v>206</v>
      </c>
      <c r="I137" s="8" t="s">
        <v>371</v>
      </c>
      <c r="J137" s="8" t="s">
        <v>214</v>
      </c>
      <c r="K137" s="8" t="s">
        <v>21</v>
      </c>
      <c r="L137" s="9">
        <v>316</v>
      </c>
      <c r="M137" s="9">
        <v>2</v>
      </c>
      <c r="N137" s="10">
        <v>6.3291139240506328E-3</v>
      </c>
      <c r="O137" s="11">
        <v>21.5</v>
      </c>
      <c r="P137" s="11">
        <v>43</v>
      </c>
      <c r="Q137" s="11">
        <v>0</v>
      </c>
      <c r="R137" s="8">
        <v>0</v>
      </c>
      <c r="S137" s="8">
        <v>0</v>
      </c>
      <c r="U137" s="12">
        <v>0</v>
      </c>
      <c r="V137" s="10">
        <v>0</v>
      </c>
      <c r="W137" s="11">
        <v>21.5</v>
      </c>
      <c r="X137" s="8" t="s">
        <v>148</v>
      </c>
      <c r="Y137" s="8" t="s">
        <v>149</v>
      </c>
    </row>
    <row r="138" spans="1:25" x14ac:dyDescent="0.3">
      <c r="A138" s="7">
        <v>46267</v>
      </c>
      <c r="B138" s="8" t="s">
        <v>32</v>
      </c>
      <c r="C138" s="8" t="s">
        <v>140</v>
      </c>
      <c r="D138" s="8" t="s">
        <v>141</v>
      </c>
      <c r="E138" s="8" t="s">
        <v>217</v>
      </c>
      <c r="F138" s="8" t="s">
        <v>143</v>
      </c>
      <c r="G138" s="8" t="s">
        <v>372</v>
      </c>
      <c r="H138" s="8" t="s">
        <v>206</v>
      </c>
      <c r="I138" s="8" t="s">
        <v>372</v>
      </c>
      <c r="J138" s="8" t="s">
        <v>219</v>
      </c>
      <c r="K138" s="8" t="s">
        <v>7</v>
      </c>
      <c r="L138" s="9">
        <v>1259</v>
      </c>
      <c r="M138" s="9">
        <v>14</v>
      </c>
      <c r="N138" s="10">
        <v>1.1119936457505961E-2</v>
      </c>
      <c r="O138" s="11">
        <v>16.600000000000001</v>
      </c>
      <c r="P138" s="11">
        <v>232.4</v>
      </c>
      <c r="Q138" s="11">
        <v>0</v>
      </c>
      <c r="R138" s="8">
        <v>0</v>
      </c>
      <c r="S138" s="8">
        <v>0</v>
      </c>
      <c r="U138" s="12">
        <v>0</v>
      </c>
      <c r="V138" s="10">
        <v>0</v>
      </c>
      <c r="W138" s="11">
        <v>21.5</v>
      </c>
      <c r="X138" s="8" t="s">
        <v>148</v>
      </c>
      <c r="Y138" s="8" t="s">
        <v>149</v>
      </c>
    </row>
    <row r="139" spans="1:25" x14ac:dyDescent="0.3">
      <c r="A139" s="7">
        <v>46267</v>
      </c>
      <c r="B139" s="8" t="s">
        <v>26</v>
      </c>
      <c r="C139" s="8" t="s">
        <v>140</v>
      </c>
      <c r="D139" s="8" t="s">
        <v>141</v>
      </c>
      <c r="E139" s="8" t="s">
        <v>150</v>
      </c>
      <c r="F139" s="8" t="s">
        <v>143</v>
      </c>
      <c r="G139" s="8" t="s">
        <v>210</v>
      </c>
      <c r="H139" s="8" t="s">
        <v>220</v>
      </c>
      <c r="I139" s="8" t="s">
        <v>373</v>
      </c>
      <c r="J139" s="8" t="s">
        <v>153</v>
      </c>
      <c r="K139" s="8" t="s">
        <v>21</v>
      </c>
      <c r="L139" s="9">
        <v>335</v>
      </c>
      <c r="M139" s="9">
        <v>0</v>
      </c>
      <c r="N139" s="10">
        <v>0</v>
      </c>
      <c r="P139" s="11">
        <v>0</v>
      </c>
      <c r="Q139" s="11">
        <v>0</v>
      </c>
      <c r="R139" s="8">
        <v>0</v>
      </c>
      <c r="S139" s="8">
        <v>0</v>
      </c>
      <c r="W139" s="11">
        <v>15.5</v>
      </c>
      <c r="X139" s="8" t="s">
        <v>148</v>
      </c>
      <c r="Y139" s="8" t="s">
        <v>149</v>
      </c>
    </row>
    <row r="140" spans="1:25" x14ac:dyDescent="0.3">
      <c r="A140" s="7">
        <v>46267</v>
      </c>
      <c r="B140" s="8" t="s">
        <v>26</v>
      </c>
      <c r="C140" s="8" t="s">
        <v>140</v>
      </c>
      <c r="D140" s="8" t="s">
        <v>141</v>
      </c>
      <c r="E140" s="8" t="s">
        <v>150</v>
      </c>
      <c r="F140" s="8" t="s">
        <v>143</v>
      </c>
      <c r="G140" s="8" t="s">
        <v>210</v>
      </c>
      <c r="H140" s="8" t="s">
        <v>220</v>
      </c>
      <c r="I140" s="8" t="s">
        <v>374</v>
      </c>
      <c r="J140" s="8" t="s">
        <v>153</v>
      </c>
      <c r="K140" s="8" t="s">
        <v>14</v>
      </c>
      <c r="L140" s="9">
        <v>1396</v>
      </c>
      <c r="M140" s="9">
        <v>13</v>
      </c>
      <c r="N140" s="10">
        <v>9.3123209169054446E-3</v>
      </c>
      <c r="O140" s="11">
        <v>7.33</v>
      </c>
      <c r="P140" s="11">
        <v>95.29</v>
      </c>
      <c r="Q140" s="11">
        <v>0</v>
      </c>
      <c r="R140" s="8">
        <v>0</v>
      </c>
      <c r="S140" s="8">
        <v>0</v>
      </c>
      <c r="U140" s="12">
        <v>0</v>
      </c>
      <c r="V140" s="10">
        <v>0</v>
      </c>
      <c r="W140" s="11">
        <v>12.5</v>
      </c>
      <c r="X140" s="8" t="s">
        <v>148</v>
      </c>
      <c r="Y140" s="8" t="s">
        <v>149</v>
      </c>
    </row>
    <row r="141" spans="1:25" x14ac:dyDescent="0.3">
      <c r="A141" s="7">
        <v>46282</v>
      </c>
      <c r="B141" s="8" t="s">
        <v>37</v>
      </c>
      <c r="C141" s="8" t="s">
        <v>140</v>
      </c>
      <c r="D141" s="8" t="s">
        <v>141</v>
      </c>
      <c r="E141" s="8" t="s">
        <v>157</v>
      </c>
      <c r="F141" s="8" t="s">
        <v>143</v>
      </c>
      <c r="G141" s="8" t="s">
        <v>162</v>
      </c>
      <c r="H141" s="8" t="s">
        <v>220</v>
      </c>
      <c r="I141" s="8" t="s">
        <v>375</v>
      </c>
      <c r="J141" s="8" t="s">
        <v>159</v>
      </c>
      <c r="K141" s="8" t="s">
        <v>14</v>
      </c>
      <c r="L141" s="9">
        <v>36</v>
      </c>
      <c r="M141" s="9">
        <v>55</v>
      </c>
      <c r="N141" s="10">
        <v>1.5278</v>
      </c>
      <c r="O141" s="11">
        <v>8.1999999999999993</v>
      </c>
      <c r="P141" s="11">
        <v>451</v>
      </c>
      <c r="Q141" s="11">
        <v>0</v>
      </c>
      <c r="R141" s="8">
        <v>0</v>
      </c>
      <c r="S141" s="8">
        <v>0</v>
      </c>
      <c r="U141" s="12">
        <v>0</v>
      </c>
      <c r="V141" s="10">
        <v>0</v>
      </c>
      <c r="W141" s="11">
        <v>11.5</v>
      </c>
      <c r="X141" s="8" t="s">
        <v>148</v>
      </c>
      <c r="Y141" s="8" t="s">
        <v>149</v>
      </c>
    </row>
    <row r="142" spans="1:25" x14ac:dyDescent="0.3">
      <c r="A142" s="7">
        <v>46267</v>
      </c>
      <c r="B142" s="8" t="s">
        <v>26</v>
      </c>
      <c r="C142" s="8" t="s">
        <v>140</v>
      </c>
      <c r="D142" s="8" t="s">
        <v>141</v>
      </c>
      <c r="E142" s="8" t="s">
        <v>150</v>
      </c>
      <c r="F142" s="8" t="s">
        <v>143</v>
      </c>
      <c r="G142" s="8" t="s">
        <v>210</v>
      </c>
      <c r="H142" s="8" t="s">
        <v>220</v>
      </c>
      <c r="I142" s="8" t="s">
        <v>210</v>
      </c>
      <c r="J142" s="8" t="s">
        <v>153</v>
      </c>
      <c r="K142" s="8" t="s">
        <v>7</v>
      </c>
      <c r="L142" s="9">
        <v>1748</v>
      </c>
      <c r="M142" s="9">
        <v>16</v>
      </c>
      <c r="N142" s="10">
        <v>9.1533180778032037E-3</v>
      </c>
      <c r="O142" s="11">
        <v>10.57</v>
      </c>
      <c r="P142" s="11">
        <v>169.12</v>
      </c>
      <c r="Q142" s="11">
        <v>0</v>
      </c>
      <c r="R142" s="8">
        <v>0</v>
      </c>
      <c r="S142" s="8">
        <v>0</v>
      </c>
      <c r="U142" s="12">
        <v>0</v>
      </c>
      <c r="V142" s="10">
        <v>0</v>
      </c>
      <c r="W142" s="11">
        <v>16.5</v>
      </c>
      <c r="X142" s="8" t="s">
        <v>148</v>
      </c>
      <c r="Y142" s="8" t="s">
        <v>149</v>
      </c>
    </row>
    <row r="143" spans="1:25" x14ac:dyDescent="0.3">
      <c r="A143" s="7">
        <v>46267</v>
      </c>
      <c r="B143" s="8" t="s">
        <v>26</v>
      </c>
      <c r="C143" s="8" t="s">
        <v>140</v>
      </c>
      <c r="D143" s="8" t="s">
        <v>141</v>
      </c>
      <c r="E143" s="8" t="s">
        <v>211</v>
      </c>
      <c r="F143" s="8" t="s">
        <v>143</v>
      </c>
      <c r="G143" s="8" t="s">
        <v>215</v>
      </c>
      <c r="H143" s="8" t="s">
        <v>220</v>
      </c>
      <c r="I143" s="8" t="s">
        <v>261</v>
      </c>
      <c r="J143" s="8" t="s">
        <v>214</v>
      </c>
      <c r="K143" s="8" t="s">
        <v>14</v>
      </c>
      <c r="L143" s="9">
        <v>391</v>
      </c>
      <c r="M143" s="9">
        <v>0</v>
      </c>
      <c r="N143" s="10">
        <v>0</v>
      </c>
      <c r="P143" s="11">
        <v>0</v>
      </c>
      <c r="Q143" s="11">
        <v>0</v>
      </c>
      <c r="R143" s="8">
        <v>0</v>
      </c>
      <c r="S143" s="8">
        <v>0</v>
      </c>
      <c r="W143" s="11">
        <v>15</v>
      </c>
      <c r="X143" s="8" t="s">
        <v>148</v>
      </c>
      <c r="Y143" s="8" t="s">
        <v>149</v>
      </c>
    </row>
    <row r="144" spans="1:25" x14ac:dyDescent="0.3">
      <c r="A144" s="7">
        <v>46267</v>
      </c>
      <c r="B144" s="8" t="s">
        <v>42</v>
      </c>
      <c r="C144" s="8" t="s">
        <v>140</v>
      </c>
      <c r="D144" s="8" t="s">
        <v>141</v>
      </c>
      <c r="E144" s="8" t="s">
        <v>164</v>
      </c>
      <c r="F144" s="8" t="s">
        <v>143</v>
      </c>
      <c r="G144" s="8" t="s">
        <v>228</v>
      </c>
      <c r="H144" s="8" t="s">
        <v>231</v>
      </c>
      <c r="I144" s="8" t="s">
        <v>376</v>
      </c>
      <c r="J144" s="8" t="s">
        <v>166</v>
      </c>
      <c r="K144" s="8" t="s">
        <v>7</v>
      </c>
      <c r="L144" s="9">
        <v>641</v>
      </c>
      <c r="M144" s="9">
        <v>7</v>
      </c>
      <c r="N144" s="10">
        <v>1.0920436817472699E-2</v>
      </c>
      <c r="O144" s="11">
        <v>7.4</v>
      </c>
      <c r="P144" s="11">
        <v>51.8</v>
      </c>
      <c r="Q144" s="11">
        <v>0</v>
      </c>
      <c r="R144" s="8">
        <v>0</v>
      </c>
      <c r="S144" s="8">
        <v>0</v>
      </c>
      <c r="U144" s="12">
        <v>0</v>
      </c>
      <c r="V144" s="10">
        <v>0</v>
      </c>
      <c r="W144" s="11">
        <v>13</v>
      </c>
      <c r="X144" s="8" t="s">
        <v>148</v>
      </c>
      <c r="Y144" s="8" t="s">
        <v>149</v>
      </c>
    </row>
    <row r="145" spans="1:26" x14ac:dyDescent="0.3">
      <c r="A145" s="7">
        <v>46267</v>
      </c>
      <c r="B145" s="8" t="s">
        <v>42</v>
      </c>
      <c r="C145" s="8" t="s">
        <v>140</v>
      </c>
      <c r="D145" s="8" t="s">
        <v>141</v>
      </c>
      <c r="E145" s="8" t="s">
        <v>377</v>
      </c>
      <c r="F145" s="8" t="s">
        <v>143</v>
      </c>
      <c r="G145" s="8" t="s">
        <v>378</v>
      </c>
      <c r="H145" s="8" t="s">
        <v>231</v>
      </c>
      <c r="I145" s="8" t="s">
        <v>379</v>
      </c>
      <c r="J145" s="8" t="s">
        <v>380</v>
      </c>
      <c r="K145" s="8" t="s">
        <v>21</v>
      </c>
      <c r="L145" s="9">
        <v>90</v>
      </c>
      <c r="M145" s="9">
        <v>0</v>
      </c>
      <c r="N145" s="10">
        <v>0</v>
      </c>
      <c r="P145" s="11">
        <v>0</v>
      </c>
      <c r="Q145" s="11">
        <v>0</v>
      </c>
      <c r="R145" s="8">
        <v>0</v>
      </c>
      <c r="S145" s="8">
        <v>0</v>
      </c>
      <c r="W145" s="11">
        <v>17.5</v>
      </c>
      <c r="X145" s="8" t="s">
        <v>148</v>
      </c>
      <c r="Y145" s="8" t="s">
        <v>149</v>
      </c>
    </row>
    <row r="146" spans="1:26" x14ac:dyDescent="0.3">
      <c r="A146" s="7">
        <v>46267</v>
      </c>
      <c r="B146" s="8" t="s">
        <v>42</v>
      </c>
      <c r="C146" s="8" t="s">
        <v>140</v>
      </c>
      <c r="D146" s="8" t="s">
        <v>141</v>
      </c>
      <c r="E146" s="8" t="s">
        <v>377</v>
      </c>
      <c r="F146" s="8" t="s">
        <v>143</v>
      </c>
      <c r="G146" s="8" t="s">
        <v>381</v>
      </c>
      <c r="H146" s="8" t="s">
        <v>382</v>
      </c>
      <c r="I146" s="8" t="s">
        <v>383</v>
      </c>
      <c r="J146" s="8" t="s">
        <v>380</v>
      </c>
      <c r="K146" s="8" t="s">
        <v>14</v>
      </c>
      <c r="L146" s="9">
        <v>980</v>
      </c>
      <c r="M146" s="9">
        <v>7</v>
      </c>
      <c r="N146" s="10">
        <v>7.1428571428571426E-3</v>
      </c>
      <c r="O146" s="11">
        <v>10.75</v>
      </c>
      <c r="P146" s="11">
        <v>75.25</v>
      </c>
      <c r="Q146" s="11">
        <v>0</v>
      </c>
      <c r="R146" s="8">
        <v>0</v>
      </c>
      <c r="S146" s="8">
        <v>0</v>
      </c>
      <c r="U146" s="12">
        <v>0</v>
      </c>
      <c r="V146" s="10">
        <v>0</v>
      </c>
      <c r="W146" s="11">
        <v>17</v>
      </c>
      <c r="X146" s="8" t="s">
        <v>148</v>
      </c>
      <c r="Y146" s="8" t="s">
        <v>149</v>
      </c>
    </row>
    <row r="147" spans="1:26" x14ac:dyDescent="0.3">
      <c r="A147" s="7">
        <v>46267</v>
      </c>
      <c r="B147" s="8" t="s">
        <v>42</v>
      </c>
      <c r="C147" s="8" t="s">
        <v>140</v>
      </c>
      <c r="D147" s="8" t="s">
        <v>141</v>
      </c>
      <c r="E147" s="8" t="s">
        <v>377</v>
      </c>
      <c r="F147" s="8" t="s">
        <v>143</v>
      </c>
      <c r="G147" s="8" t="s">
        <v>378</v>
      </c>
      <c r="H147" s="8" t="s">
        <v>231</v>
      </c>
      <c r="I147" s="8" t="s">
        <v>384</v>
      </c>
      <c r="J147" s="8" t="s">
        <v>380</v>
      </c>
      <c r="K147" s="8" t="s">
        <v>14</v>
      </c>
      <c r="L147" s="9">
        <v>378</v>
      </c>
      <c r="M147" s="9">
        <v>0</v>
      </c>
      <c r="N147" s="10">
        <v>0</v>
      </c>
      <c r="P147" s="11">
        <v>0</v>
      </c>
      <c r="Q147" s="11">
        <v>0</v>
      </c>
      <c r="R147" s="8">
        <v>0</v>
      </c>
      <c r="S147" s="8">
        <v>0</v>
      </c>
      <c r="W147" s="11">
        <v>18.5</v>
      </c>
      <c r="X147" s="8" t="s">
        <v>148</v>
      </c>
      <c r="Y147" s="8" t="s">
        <v>149</v>
      </c>
    </row>
    <row r="148" spans="1:26" x14ac:dyDescent="0.3">
      <c r="A148" s="7">
        <v>46267</v>
      </c>
      <c r="B148" s="8" t="s">
        <v>37</v>
      </c>
      <c r="C148" s="8" t="s">
        <v>140</v>
      </c>
      <c r="D148" s="8" t="s">
        <v>141</v>
      </c>
      <c r="E148" s="8" t="s">
        <v>157</v>
      </c>
      <c r="F148" s="8" t="s">
        <v>143</v>
      </c>
      <c r="G148" s="8" t="s">
        <v>162</v>
      </c>
      <c r="H148" s="8" t="s">
        <v>220</v>
      </c>
      <c r="I148" s="8" t="s">
        <v>375</v>
      </c>
      <c r="J148" s="8" t="s">
        <v>159</v>
      </c>
      <c r="K148" s="8" t="s">
        <v>7</v>
      </c>
      <c r="L148" s="9">
        <v>327</v>
      </c>
      <c r="M148" s="9">
        <v>2</v>
      </c>
      <c r="N148" s="10">
        <v>6.1162079510703356E-3</v>
      </c>
      <c r="O148" s="11">
        <v>6.76</v>
      </c>
      <c r="P148" s="11">
        <v>13.52</v>
      </c>
      <c r="Q148" s="11">
        <v>0</v>
      </c>
      <c r="R148" s="8">
        <v>0</v>
      </c>
      <c r="S148" s="8">
        <v>0</v>
      </c>
      <c r="U148" s="12">
        <v>0</v>
      </c>
      <c r="V148" s="10">
        <v>0</v>
      </c>
      <c r="W148" s="11">
        <v>11.5</v>
      </c>
      <c r="X148" s="8" t="s">
        <v>148</v>
      </c>
      <c r="Y148" s="8" t="s">
        <v>149</v>
      </c>
    </row>
    <row r="149" spans="1:26" x14ac:dyDescent="0.3">
      <c r="A149" s="7">
        <v>46267</v>
      </c>
      <c r="B149" s="8" t="s">
        <v>37</v>
      </c>
      <c r="C149" s="8" t="s">
        <v>140</v>
      </c>
      <c r="D149" s="8" t="s">
        <v>141</v>
      </c>
      <c r="E149" s="8" t="s">
        <v>157</v>
      </c>
      <c r="F149" s="8" t="s">
        <v>143</v>
      </c>
      <c r="G149" s="8" t="s">
        <v>234</v>
      </c>
      <c r="H149" s="8" t="s">
        <v>220</v>
      </c>
      <c r="I149" s="8" t="s">
        <v>171</v>
      </c>
      <c r="J149" s="8" t="s">
        <v>159</v>
      </c>
      <c r="K149" s="8" t="s">
        <v>7</v>
      </c>
      <c r="L149" s="9">
        <v>371</v>
      </c>
      <c r="M149" s="9">
        <v>5</v>
      </c>
      <c r="N149" s="10">
        <v>1.3477088948787059E-2</v>
      </c>
      <c r="O149" s="11">
        <v>8.81</v>
      </c>
      <c r="P149" s="11">
        <v>44.05</v>
      </c>
      <c r="Q149" s="11">
        <v>0</v>
      </c>
      <c r="R149" s="8">
        <v>0</v>
      </c>
      <c r="S149" s="8">
        <v>0</v>
      </c>
      <c r="U149" s="12">
        <v>0</v>
      </c>
      <c r="V149" s="10">
        <v>0</v>
      </c>
      <c r="W149" s="11">
        <v>11.5</v>
      </c>
      <c r="X149" s="8" t="s">
        <v>148</v>
      </c>
      <c r="Y149" s="8" t="s">
        <v>149</v>
      </c>
    </row>
    <row r="150" spans="1:26" x14ac:dyDescent="0.3">
      <c r="A150" s="7">
        <v>46267</v>
      </c>
      <c r="B150" s="8" t="s">
        <v>37</v>
      </c>
      <c r="C150" s="8" t="s">
        <v>140</v>
      </c>
      <c r="D150" s="8" t="s">
        <v>141</v>
      </c>
      <c r="E150" s="8" t="s">
        <v>157</v>
      </c>
      <c r="F150" s="8" t="s">
        <v>143</v>
      </c>
      <c r="G150" s="8" t="s">
        <v>234</v>
      </c>
      <c r="H150" s="8" t="s">
        <v>385</v>
      </c>
      <c r="I150" s="8" t="s">
        <v>386</v>
      </c>
      <c r="J150" s="8" t="s">
        <v>159</v>
      </c>
      <c r="K150" s="8" t="s">
        <v>7</v>
      </c>
      <c r="L150" s="9">
        <v>151</v>
      </c>
      <c r="M150" s="9">
        <v>2</v>
      </c>
      <c r="N150" s="10">
        <v>1.324503311258278E-2</v>
      </c>
      <c r="O150" s="11">
        <v>8.02</v>
      </c>
      <c r="P150" s="11">
        <v>16.04</v>
      </c>
      <c r="Q150" s="11">
        <v>0</v>
      </c>
      <c r="R150" s="8">
        <v>0</v>
      </c>
      <c r="S150" s="8">
        <v>0</v>
      </c>
      <c r="U150" s="12">
        <v>0</v>
      </c>
      <c r="V150" s="10">
        <v>0</v>
      </c>
      <c r="W150" s="11">
        <v>11</v>
      </c>
      <c r="X150" s="8" t="s">
        <v>148</v>
      </c>
      <c r="Y150" s="8" t="s">
        <v>149</v>
      </c>
    </row>
    <row r="151" spans="1:26" x14ac:dyDescent="0.3">
      <c r="A151" s="8" t="s">
        <v>357</v>
      </c>
      <c r="B151" s="8" t="s">
        <v>37</v>
      </c>
      <c r="C151" s="8" t="s">
        <v>140</v>
      </c>
      <c r="D151" s="8" t="s">
        <v>141</v>
      </c>
      <c r="E151" s="8" t="s">
        <v>157</v>
      </c>
      <c r="F151" s="8" t="s">
        <v>143</v>
      </c>
      <c r="G151" s="8" t="s">
        <v>162</v>
      </c>
      <c r="H151" s="8" t="s">
        <v>183</v>
      </c>
      <c r="I151" s="8" t="s">
        <v>161</v>
      </c>
      <c r="J151" s="8" t="s">
        <v>159</v>
      </c>
      <c r="K151" s="8" t="s">
        <v>14</v>
      </c>
      <c r="L151" s="9">
        <v>671</v>
      </c>
      <c r="M151" s="9">
        <v>4</v>
      </c>
      <c r="N151" s="10">
        <v>5.9612518628912071E-3</v>
      </c>
      <c r="O151" s="11">
        <v>8.6300000000000008</v>
      </c>
      <c r="P151" s="11">
        <v>34.520000000000003</v>
      </c>
      <c r="Q151" s="11">
        <v>0</v>
      </c>
      <c r="R151" s="8">
        <v>0</v>
      </c>
      <c r="S151" s="8">
        <v>0</v>
      </c>
      <c r="U151" s="12">
        <v>0</v>
      </c>
      <c r="V151" s="10">
        <v>0</v>
      </c>
      <c r="W151" s="11">
        <v>11.5</v>
      </c>
      <c r="X151" s="8" t="s">
        <v>148</v>
      </c>
      <c r="Y151" s="8" t="s">
        <v>149</v>
      </c>
      <c r="Z151" s="8" t="s">
        <v>387</v>
      </c>
    </row>
    <row r="152" spans="1:26" x14ac:dyDescent="0.3">
      <c r="A152" s="7">
        <v>46267</v>
      </c>
      <c r="B152" s="8" t="s">
        <v>37</v>
      </c>
      <c r="C152" s="8" t="s">
        <v>140</v>
      </c>
      <c r="D152" s="8" t="s">
        <v>141</v>
      </c>
      <c r="E152" s="8" t="s">
        <v>239</v>
      </c>
      <c r="F152" s="8" t="s">
        <v>143</v>
      </c>
      <c r="G152" s="8" t="s">
        <v>240</v>
      </c>
      <c r="H152" s="8" t="s">
        <v>220</v>
      </c>
      <c r="I152" s="8" t="s">
        <v>388</v>
      </c>
      <c r="J152" s="8" t="s">
        <v>242</v>
      </c>
      <c r="K152" s="8" t="s">
        <v>21</v>
      </c>
      <c r="L152" s="9">
        <v>1097</v>
      </c>
      <c r="M152" s="9">
        <v>15</v>
      </c>
      <c r="N152" s="10">
        <v>1.3673655423883321E-2</v>
      </c>
      <c r="O152" s="11">
        <v>9</v>
      </c>
      <c r="P152" s="8" t="s">
        <v>389</v>
      </c>
      <c r="Q152" s="11">
        <v>0</v>
      </c>
      <c r="R152" s="8">
        <v>0</v>
      </c>
      <c r="S152" s="8">
        <v>0</v>
      </c>
      <c r="U152" s="12">
        <v>0</v>
      </c>
      <c r="V152" s="10">
        <v>0</v>
      </c>
      <c r="W152" s="11">
        <v>9</v>
      </c>
      <c r="X152" s="8" t="s">
        <v>148</v>
      </c>
      <c r="Y152" s="8" t="s">
        <v>149</v>
      </c>
    </row>
    <row r="153" spans="1:26" x14ac:dyDescent="0.3">
      <c r="A153" s="7">
        <v>46267</v>
      </c>
      <c r="B153" s="8" t="s">
        <v>37</v>
      </c>
      <c r="C153" s="8" t="s">
        <v>140</v>
      </c>
      <c r="D153" s="8" t="s">
        <v>141</v>
      </c>
      <c r="E153" s="8" t="s">
        <v>239</v>
      </c>
      <c r="F153" s="8" t="s">
        <v>143</v>
      </c>
      <c r="G153" s="8" t="s">
        <v>240</v>
      </c>
      <c r="H153" s="8" t="s">
        <v>220</v>
      </c>
      <c r="I153" s="8" t="s">
        <v>390</v>
      </c>
      <c r="J153" s="8" t="s">
        <v>242</v>
      </c>
      <c r="K153" s="8" t="s">
        <v>7</v>
      </c>
      <c r="L153" s="9">
        <v>369</v>
      </c>
      <c r="M153" s="9">
        <v>3</v>
      </c>
      <c r="N153" s="10">
        <v>8.130081300813009E-3</v>
      </c>
      <c r="O153" s="11">
        <v>4.6399999999999997</v>
      </c>
      <c r="P153" s="11">
        <v>13.92</v>
      </c>
      <c r="Q153" s="11">
        <v>0</v>
      </c>
      <c r="R153" s="8">
        <v>0</v>
      </c>
      <c r="S153" s="8">
        <v>0</v>
      </c>
      <c r="U153" s="12">
        <v>0</v>
      </c>
      <c r="V153" s="10">
        <v>0</v>
      </c>
      <c r="W153" s="11">
        <v>9</v>
      </c>
      <c r="X153" s="8" t="s">
        <v>148</v>
      </c>
      <c r="Y153" s="8" t="s">
        <v>149</v>
      </c>
    </row>
    <row r="154" spans="1:26" x14ac:dyDescent="0.3">
      <c r="A154" s="7">
        <v>46267</v>
      </c>
      <c r="B154" s="8" t="s">
        <v>37</v>
      </c>
      <c r="C154" s="8" t="s">
        <v>140</v>
      </c>
      <c r="D154" s="8" t="s">
        <v>141</v>
      </c>
      <c r="E154" s="8" t="s">
        <v>239</v>
      </c>
      <c r="F154" s="8" t="s">
        <v>143</v>
      </c>
      <c r="G154" s="8" t="s">
        <v>240</v>
      </c>
      <c r="H154" s="8" t="s">
        <v>13</v>
      </c>
      <c r="I154" s="8" t="s">
        <v>391</v>
      </c>
      <c r="J154" s="8" t="s">
        <v>242</v>
      </c>
      <c r="K154" s="8" t="s">
        <v>7</v>
      </c>
      <c r="L154" s="9">
        <v>526</v>
      </c>
      <c r="M154" s="9">
        <v>5</v>
      </c>
      <c r="N154" s="10">
        <v>9.5057034220532317E-3</v>
      </c>
      <c r="O154" s="11">
        <v>5.39</v>
      </c>
      <c r="P154" s="11">
        <v>26.95</v>
      </c>
      <c r="Q154" s="11">
        <v>0</v>
      </c>
      <c r="R154" s="8">
        <v>0</v>
      </c>
      <c r="S154" s="8">
        <v>0</v>
      </c>
      <c r="U154" s="12">
        <v>0</v>
      </c>
      <c r="V154" s="10">
        <v>0</v>
      </c>
      <c r="W154" s="11">
        <v>9</v>
      </c>
      <c r="X154" s="8" t="s">
        <v>148</v>
      </c>
      <c r="Y154" s="8" t="s">
        <v>149</v>
      </c>
    </row>
    <row r="155" spans="1:26" x14ac:dyDescent="0.3">
      <c r="A155" s="7">
        <v>46267</v>
      </c>
      <c r="B155" s="8" t="s">
        <v>37</v>
      </c>
      <c r="C155" s="8" t="s">
        <v>140</v>
      </c>
      <c r="D155" s="8" t="s">
        <v>141</v>
      </c>
      <c r="E155" s="8" t="s">
        <v>239</v>
      </c>
      <c r="F155" s="8" t="s">
        <v>143</v>
      </c>
      <c r="G155" s="8" t="s">
        <v>240</v>
      </c>
      <c r="H155" s="8" t="s">
        <v>220</v>
      </c>
      <c r="I155" s="8" t="s">
        <v>392</v>
      </c>
      <c r="J155" s="8" t="s">
        <v>242</v>
      </c>
      <c r="K155" s="8" t="s">
        <v>7</v>
      </c>
      <c r="L155" s="9">
        <v>232</v>
      </c>
      <c r="M155" s="9">
        <v>3</v>
      </c>
      <c r="N155" s="10">
        <v>1.2931034482758621E-2</v>
      </c>
      <c r="O155" s="11">
        <v>5.39</v>
      </c>
      <c r="P155" s="11">
        <v>16.170000000000002</v>
      </c>
      <c r="Q155" s="11">
        <v>299</v>
      </c>
      <c r="R155" s="8">
        <v>1</v>
      </c>
      <c r="S155" s="8">
        <v>1</v>
      </c>
      <c r="T155" s="10">
        <v>5.4100000000000002E-2</v>
      </c>
      <c r="U155" s="12">
        <v>18.489999999999998</v>
      </c>
      <c r="V155" s="10">
        <v>0.33329999999999999</v>
      </c>
      <c r="W155" s="11">
        <v>7.5</v>
      </c>
      <c r="X155" s="8" t="s">
        <v>148</v>
      </c>
      <c r="Y155" s="8" t="s">
        <v>149</v>
      </c>
    </row>
    <row r="156" spans="1:26" x14ac:dyDescent="0.3">
      <c r="A156" s="7">
        <v>46267</v>
      </c>
      <c r="B156" s="8" t="s">
        <v>37</v>
      </c>
      <c r="C156" s="8" t="s">
        <v>140</v>
      </c>
      <c r="D156" s="8" t="s">
        <v>141</v>
      </c>
      <c r="E156" s="8" t="s">
        <v>239</v>
      </c>
      <c r="F156" s="8" t="s">
        <v>143</v>
      </c>
      <c r="G156" s="8" t="s">
        <v>240</v>
      </c>
      <c r="H156" s="8" t="s">
        <v>385</v>
      </c>
      <c r="I156" s="8" t="s">
        <v>243</v>
      </c>
      <c r="J156" s="8" t="s">
        <v>242</v>
      </c>
      <c r="K156" s="8" t="s">
        <v>21</v>
      </c>
      <c r="L156" s="9">
        <v>127</v>
      </c>
      <c r="M156" s="9">
        <v>4</v>
      </c>
      <c r="N156" s="10">
        <v>3.1496062992125977E-2</v>
      </c>
      <c r="O156" s="11">
        <v>9</v>
      </c>
      <c r="P156" s="11">
        <v>36</v>
      </c>
      <c r="Q156" s="11">
        <v>299</v>
      </c>
      <c r="R156" s="8">
        <v>1</v>
      </c>
      <c r="S156" s="8">
        <v>1</v>
      </c>
      <c r="T156" s="10">
        <v>0.12039999999999999</v>
      </c>
      <c r="U156" s="12">
        <v>8.31</v>
      </c>
      <c r="V156" s="10">
        <v>0.25</v>
      </c>
      <c r="W156" s="11">
        <v>9</v>
      </c>
      <c r="X156" s="8" t="s">
        <v>148</v>
      </c>
      <c r="Y156" s="8" t="s">
        <v>149</v>
      </c>
    </row>
    <row r="157" spans="1:26" x14ac:dyDescent="0.3">
      <c r="A157" s="7">
        <v>46286</v>
      </c>
      <c r="C157" s="8" t="s">
        <v>140</v>
      </c>
      <c r="D157" s="8" t="s">
        <v>141</v>
      </c>
      <c r="E157" s="8" t="s">
        <v>142</v>
      </c>
      <c r="F157" s="8" t="s">
        <v>143</v>
      </c>
      <c r="G157" s="8" t="s">
        <v>393</v>
      </c>
      <c r="H157" s="8" t="s">
        <v>206</v>
      </c>
      <c r="I157" s="8" t="s">
        <v>393</v>
      </c>
      <c r="J157" s="8" t="s">
        <v>147</v>
      </c>
      <c r="K157" s="8" t="s">
        <v>7</v>
      </c>
      <c r="L157" s="9">
        <v>234</v>
      </c>
      <c r="M157" s="9">
        <v>0</v>
      </c>
      <c r="N157" s="10">
        <v>0</v>
      </c>
      <c r="P157" s="11">
        <v>0</v>
      </c>
      <c r="Q157" s="11">
        <v>0</v>
      </c>
      <c r="R157" s="8">
        <v>0</v>
      </c>
      <c r="S157" s="8">
        <v>0</v>
      </c>
      <c r="W157" s="11">
        <v>23</v>
      </c>
      <c r="X157" s="8" t="s">
        <v>148</v>
      </c>
      <c r="Y157" s="8" t="s">
        <v>149</v>
      </c>
    </row>
    <row r="158" spans="1:26" x14ac:dyDescent="0.3">
      <c r="A158" s="7">
        <v>46267</v>
      </c>
      <c r="B158" s="8" t="s">
        <v>37</v>
      </c>
      <c r="C158" s="8" t="s">
        <v>140</v>
      </c>
      <c r="D158" s="8" t="s">
        <v>141</v>
      </c>
      <c r="E158" s="8" t="s">
        <v>244</v>
      </c>
      <c r="F158" s="8" t="s">
        <v>143</v>
      </c>
      <c r="G158" s="8" t="s">
        <v>394</v>
      </c>
      <c r="H158" s="8" t="s">
        <v>220</v>
      </c>
      <c r="I158" s="8" t="s">
        <v>394</v>
      </c>
      <c r="J158" s="8" t="s">
        <v>247</v>
      </c>
      <c r="K158" s="8" t="s">
        <v>14</v>
      </c>
      <c r="L158" s="9">
        <v>2045</v>
      </c>
      <c r="M158" s="9">
        <v>16</v>
      </c>
      <c r="N158" s="10">
        <v>7.8239608801955983E-3</v>
      </c>
      <c r="O158" s="11">
        <v>3.88</v>
      </c>
      <c r="P158" s="11">
        <v>62.08</v>
      </c>
      <c r="Q158" s="11">
        <v>279</v>
      </c>
      <c r="R158" s="8">
        <v>1</v>
      </c>
      <c r="S158" s="8">
        <v>1</v>
      </c>
      <c r="T158" s="10">
        <v>0.2225</v>
      </c>
      <c r="U158" s="12">
        <v>4.49</v>
      </c>
      <c r="V158" s="10">
        <v>6.25E-2</v>
      </c>
      <c r="W158" s="11">
        <v>5.5</v>
      </c>
      <c r="X158" s="8" t="s">
        <v>148</v>
      </c>
      <c r="Y158" s="8" t="s">
        <v>149</v>
      </c>
    </row>
    <row r="159" spans="1:26" x14ac:dyDescent="0.3">
      <c r="A159" s="8" t="s">
        <v>357</v>
      </c>
      <c r="B159" s="8" t="s">
        <v>37</v>
      </c>
      <c r="C159" s="8" t="s">
        <v>140</v>
      </c>
      <c r="D159" s="8" t="s">
        <v>141</v>
      </c>
      <c r="E159" s="8" t="s">
        <v>167</v>
      </c>
      <c r="F159" s="8" t="s">
        <v>143</v>
      </c>
      <c r="G159" s="8" t="s">
        <v>168</v>
      </c>
      <c r="H159" s="8" t="s">
        <v>220</v>
      </c>
      <c r="I159" s="8" t="s">
        <v>395</v>
      </c>
      <c r="J159" s="8" t="s">
        <v>169</v>
      </c>
      <c r="K159" s="8" t="s">
        <v>14</v>
      </c>
      <c r="L159" s="9">
        <v>224</v>
      </c>
      <c r="M159" s="9">
        <v>2</v>
      </c>
      <c r="N159" s="10">
        <v>8.9285714285714281E-3</v>
      </c>
      <c r="O159" s="11">
        <v>3.17</v>
      </c>
      <c r="P159" s="11">
        <v>6.34</v>
      </c>
      <c r="Q159" s="11">
        <v>0</v>
      </c>
      <c r="R159" s="8">
        <v>0</v>
      </c>
      <c r="S159" s="8">
        <v>0</v>
      </c>
      <c r="U159" s="12">
        <v>0</v>
      </c>
      <c r="V159" s="10">
        <v>0</v>
      </c>
      <c r="W159" s="11">
        <v>5.5</v>
      </c>
      <c r="X159" s="8" t="s">
        <v>148</v>
      </c>
      <c r="Y159" s="8" t="s">
        <v>149</v>
      </c>
      <c r="Z159" s="8" t="s">
        <v>177</v>
      </c>
    </row>
    <row r="160" spans="1:26" x14ac:dyDescent="0.3">
      <c r="A160" s="7">
        <v>46267</v>
      </c>
      <c r="B160" s="8" t="s">
        <v>37</v>
      </c>
      <c r="C160" s="8" t="s">
        <v>140</v>
      </c>
      <c r="D160" s="8" t="s">
        <v>141</v>
      </c>
      <c r="E160" s="8" t="s">
        <v>167</v>
      </c>
      <c r="F160" s="8" t="s">
        <v>143</v>
      </c>
      <c r="G160" s="8" t="s">
        <v>168</v>
      </c>
      <c r="H160" s="8" t="s">
        <v>220</v>
      </c>
      <c r="I160" s="8" t="s">
        <v>396</v>
      </c>
      <c r="J160" s="8" t="s">
        <v>169</v>
      </c>
      <c r="K160" s="8" t="s">
        <v>14</v>
      </c>
      <c r="L160" s="9">
        <v>636</v>
      </c>
      <c r="M160" s="9">
        <v>8</v>
      </c>
      <c r="N160" s="10">
        <v>1.257861635220126E-2</v>
      </c>
      <c r="O160" s="11">
        <v>4.3899999999999997</v>
      </c>
      <c r="P160" s="11">
        <v>35.119999999999997</v>
      </c>
      <c r="Q160" s="11">
        <v>0</v>
      </c>
      <c r="R160" s="8">
        <v>0</v>
      </c>
      <c r="S160" s="8">
        <v>0</v>
      </c>
      <c r="U160" s="12">
        <v>0</v>
      </c>
      <c r="V160" s="10">
        <v>0</v>
      </c>
      <c r="W160" s="11">
        <v>7</v>
      </c>
      <c r="X160" s="8" t="s">
        <v>148</v>
      </c>
      <c r="Y160" s="8" t="s">
        <v>149</v>
      </c>
    </row>
    <row r="161" spans="1:26" x14ac:dyDescent="0.3">
      <c r="A161" s="7">
        <v>46267</v>
      </c>
      <c r="B161" s="8" t="s">
        <v>37</v>
      </c>
      <c r="C161" s="8" t="s">
        <v>140</v>
      </c>
      <c r="D161" s="8" t="s">
        <v>141</v>
      </c>
      <c r="E161" s="8" t="s">
        <v>167</v>
      </c>
      <c r="F161" s="8" t="s">
        <v>143</v>
      </c>
      <c r="G161" s="8" t="s">
        <v>255</v>
      </c>
      <c r="H161" s="8" t="s">
        <v>220</v>
      </c>
      <c r="I161" s="8" t="s">
        <v>256</v>
      </c>
      <c r="J161" s="8" t="s">
        <v>169</v>
      </c>
      <c r="K161" s="8" t="s">
        <v>21</v>
      </c>
      <c r="L161" s="9">
        <v>508</v>
      </c>
      <c r="M161" s="9">
        <v>3</v>
      </c>
      <c r="N161" s="10">
        <v>5.905511811023622E-3</v>
      </c>
      <c r="O161" s="11">
        <v>4.75</v>
      </c>
      <c r="P161" s="11">
        <v>14.25</v>
      </c>
      <c r="Q161" s="11">
        <v>0</v>
      </c>
      <c r="R161" s="8">
        <v>0</v>
      </c>
      <c r="S161" s="8">
        <v>0</v>
      </c>
      <c r="U161" s="12">
        <v>0</v>
      </c>
      <c r="V161" s="10">
        <v>0</v>
      </c>
      <c r="W161" s="11">
        <v>6</v>
      </c>
      <c r="X161" s="8" t="s">
        <v>148</v>
      </c>
      <c r="Y161" s="8" t="s">
        <v>149</v>
      </c>
    </row>
    <row r="162" spans="1:26" x14ac:dyDescent="0.3">
      <c r="A162" s="7">
        <v>46267</v>
      </c>
      <c r="B162" s="8" t="s">
        <v>37</v>
      </c>
      <c r="C162" s="8" t="s">
        <v>140</v>
      </c>
      <c r="D162" s="8" t="s">
        <v>141</v>
      </c>
      <c r="E162" s="8" t="s">
        <v>167</v>
      </c>
      <c r="F162" s="8" t="s">
        <v>143</v>
      </c>
      <c r="G162" s="8" t="s">
        <v>255</v>
      </c>
      <c r="H162" s="8" t="s">
        <v>220</v>
      </c>
      <c r="I162" s="8" t="s">
        <v>397</v>
      </c>
      <c r="J162" s="8" t="s">
        <v>169</v>
      </c>
      <c r="K162" s="8" t="s">
        <v>14</v>
      </c>
      <c r="L162" s="9">
        <v>76</v>
      </c>
      <c r="M162" s="9">
        <v>0</v>
      </c>
      <c r="N162" s="10">
        <v>0</v>
      </c>
      <c r="P162" s="11">
        <v>0</v>
      </c>
      <c r="Q162" s="11">
        <v>0</v>
      </c>
      <c r="R162" s="8">
        <v>0</v>
      </c>
      <c r="S162" s="8">
        <v>0</v>
      </c>
      <c r="W162" s="11">
        <v>5.5</v>
      </c>
      <c r="X162" s="8" t="s">
        <v>148</v>
      </c>
      <c r="Y162" s="8" t="s">
        <v>149</v>
      </c>
    </row>
    <row r="163" spans="1:26" x14ac:dyDescent="0.3">
      <c r="A163" s="7">
        <v>46267</v>
      </c>
      <c r="B163" s="8" t="s">
        <v>37</v>
      </c>
      <c r="C163" s="8" t="s">
        <v>140</v>
      </c>
      <c r="D163" s="8" t="s">
        <v>141</v>
      </c>
      <c r="E163" s="8" t="s">
        <v>167</v>
      </c>
      <c r="F163" s="8" t="s">
        <v>143</v>
      </c>
      <c r="G163" s="8" t="s">
        <v>168</v>
      </c>
      <c r="H163" s="8" t="s">
        <v>13</v>
      </c>
      <c r="I163" s="8" t="s">
        <v>172</v>
      </c>
      <c r="J163" s="8" t="s">
        <v>169</v>
      </c>
      <c r="K163" s="8" t="s">
        <v>7</v>
      </c>
      <c r="L163" s="9">
        <v>431</v>
      </c>
      <c r="M163" s="9">
        <v>2</v>
      </c>
      <c r="N163" s="10">
        <v>4.6403712296983757E-3</v>
      </c>
      <c r="O163" s="11">
        <v>3.9</v>
      </c>
      <c r="P163" s="11">
        <v>7.8</v>
      </c>
      <c r="Q163" s="11">
        <v>0</v>
      </c>
      <c r="R163" s="8">
        <v>0</v>
      </c>
      <c r="S163" s="8">
        <v>0</v>
      </c>
      <c r="U163" s="12">
        <v>0</v>
      </c>
      <c r="V163" s="10">
        <v>0</v>
      </c>
      <c r="W163" s="11">
        <v>7</v>
      </c>
      <c r="X163" s="8" t="s">
        <v>148</v>
      </c>
      <c r="Y163" s="8" t="s">
        <v>149</v>
      </c>
    </row>
    <row r="164" spans="1:26" x14ac:dyDescent="0.3">
      <c r="A164" s="7">
        <v>46267</v>
      </c>
      <c r="B164" s="8" t="s">
        <v>37</v>
      </c>
      <c r="C164" s="8" t="s">
        <v>140</v>
      </c>
      <c r="D164" s="8" t="s">
        <v>141</v>
      </c>
      <c r="E164" s="8" t="s">
        <v>257</v>
      </c>
      <c r="F164" s="8" t="s">
        <v>143</v>
      </c>
      <c r="G164" s="8" t="s">
        <v>258</v>
      </c>
      <c r="H164" s="8" t="s">
        <v>220</v>
      </c>
      <c r="I164" s="8" t="s">
        <v>261</v>
      </c>
      <c r="J164" s="8" t="s">
        <v>260</v>
      </c>
      <c r="K164" s="8" t="s">
        <v>21</v>
      </c>
      <c r="L164" s="8" t="s">
        <v>398</v>
      </c>
      <c r="M164" s="9">
        <v>4</v>
      </c>
      <c r="N164" s="10">
        <v>1.075268817204301E-2</v>
      </c>
      <c r="O164" s="11">
        <v>9.52</v>
      </c>
      <c r="P164" s="11">
        <v>38.08</v>
      </c>
      <c r="Q164" s="11">
        <v>0</v>
      </c>
      <c r="R164" s="8">
        <v>0</v>
      </c>
      <c r="S164" s="8">
        <v>0</v>
      </c>
      <c r="U164" s="12">
        <v>0</v>
      </c>
      <c r="V164" s="10">
        <v>0</v>
      </c>
      <c r="W164" s="11">
        <v>10</v>
      </c>
      <c r="X164" s="8" t="s">
        <v>148</v>
      </c>
      <c r="Y164" s="8" t="s">
        <v>149</v>
      </c>
    </row>
    <row r="165" spans="1:26" x14ac:dyDescent="0.3">
      <c r="A165" s="7">
        <v>46267</v>
      </c>
      <c r="B165" s="8" t="s">
        <v>37</v>
      </c>
      <c r="C165" s="8" t="s">
        <v>140</v>
      </c>
      <c r="D165" s="8" t="s">
        <v>141</v>
      </c>
      <c r="E165" s="8" t="s">
        <v>257</v>
      </c>
      <c r="F165" s="8" t="s">
        <v>143</v>
      </c>
      <c r="G165" s="8" t="s">
        <v>262</v>
      </c>
      <c r="H165" s="8" t="s">
        <v>220</v>
      </c>
      <c r="I165" s="8" t="s">
        <v>399</v>
      </c>
      <c r="J165" s="8" t="s">
        <v>260</v>
      </c>
      <c r="K165" s="8" t="s">
        <v>7</v>
      </c>
      <c r="L165" s="9">
        <v>328</v>
      </c>
      <c r="M165" s="9">
        <v>1</v>
      </c>
      <c r="N165" s="10">
        <v>3.0487804878048782E-3</v>
      </c>
      <c r="O165" s="11">
        <v>4.29</v>
      </c>
      <c r="P165" s="11">
        <v>4.29</v>
      </c>
      <c r="Q165" s="11">
        <v>0</v>
      </c>
      <c r="R165" s="8">
        <v>0</v>
      </c>
      <c r="S165" s="8">
        <v>0</v>
      </c>
      <c r="U165" s="12">
        <v>0</v>
      </c>
      <c r="V165" s="10">
        <v>0</v>
      </c>
      <c r="W165" s="11">
        <v>7</v>
      </c>
      <c r="X165" s="8" t="s">
        <v>148</v>
      </c>
      <c r="Y165" s="8" t="s">
        <v>149</v>
      </c>
    </row>
    <row r="166" spans="1:26" x14ac:dyDescent="0.3">
      <c r="A166" s="7">
        <v>46286</v>
      </c>
      <c r="B166" s="8" t="s">
        <v>12</v>
      </c>
      <c r="C166" s="8" t="s">
        <v>140</v>
      </c>
      <c r="D166" s="8" t="s">
        <v>141</v>
      </c>
      <c r="E166" s="8" t="s">
        <v>150</v>
      </c>
      <c r="F166" s="8" t="s">
        <v>143</v>
      </c>
      <c r="G166" s="8" t="s">
        <v>144</v>
      </c>
      <c r="H166" s="8" t="s">
        <v>145</v>
      </c>
      <c r="I166" s="8" t="s">
        <v>374</v>
      </c>
      <c r="J166" s="8" t="s">
        <v>153</v>
      </c>
      <c r="K166" s="8" t="s">
        <v>14</v>
      </c>
      <c r="L166" s="9">
        <v>2254</v>
      </c>
      <c r="M166" s="9">
        <v>16</v>
      </c>
      <c r="N166" s="10">
        <v>7.0984915705412602E-3</v>
      </c>
      <c r="O166" s="11">
        <v>10.54</v>
      </c>
      <c r="P166" s="11">
        <v>168.64</v>
      </c>
      <c r="Q166" s="11">
        <v>549</v>
      </c>
      <c r="R166" s="8">
        <v>1</v>
      </c>
      <c r="S166" s="8">
        <v>1</v>
      </c>
      <c r="T166" s="10">
        <v>0.30719999999999997</v>
      </c>
      <c r="U166" s="12">
        <v>3.26</v>
      </c>
      <c r="V166" s="10">
        <v>6.25E-2</v>
      </c>
      <c r="W166" s="11">
        <v>12.5</v>
      </c>
      <c r="X166" s="8" t="s">
        <v>148</v>
      </c>
      <c r="Y166" s="8" t="s">
        <v>149</v>
      </c>
    </row>
    <row r="167" spans="1:26" x14ac:dyDescent="0.3">
      <c r="A167" s="7">
        <v>46267</v>
      </c>
      <c r="B167" s="8" t="s">
        <v>37</v>
      </c>
      <c r="C167" s="8" t="s">
        <v>140</v>
      </c>
      <c r="D167" s="8" t="s">
        <v>141</v>
      </c>
      <c r="E167" s="8" t="s">
        <v>257</v>
      </c>
      <c r="F167" s="8" t="s">
        <v>143</v>
      </c>
      <c r="G167" s="8" t="s">
        <v>262</v>
      </c>
      <c r="H167" s="8" t="s">
        <v>236</v>
      </c>
      <c r="I167" s="8" t="s">
        <v>400</v>
      </c>
      <c r="J167" s="8" t="s">
        <v>260</v>
      </c>
      <c r="K167" s="8" t="s">
        <v>7</v>
      </c>
      <c r="L167" s="9">
        <v>336</v>
      </c>
      <c r="M167" s="9">
        <v>3</v>
      </c>
      <c r="N167" s="10">
        <v>8.9285714285714281E-3</v>
      </c>
      <c r="O167" s="11">
        <v>5.5</v>
      </c>
      <c r="P167" s="11">
        <v>16.5</v>
      </c>
      <c r="Q167" s="11">
        <v>0</v>
      </c>
      <c r="R167" s="8">
        <v>0</v>
      </c>
      <c r="S167" s="8">
        <v>0</v>
      </c>
      <c r="U167" s="12">
        <v>0</v>
      </c>
      <c r="V167" s="10">
        <v>0</v>
      </c>
      <c r="W167" s="11">
        <v>8.5</v>
      </c>
      <c r="X167" s="8" t="s">
        <v>148</v>
      </c>
      <c r="Y167" s="8" t="s">
        <v>149</v>
      </c>
    </row>
    <row r="168" spans="1:26" x14ac:dyDescent="0.3">
      <c r="A168" s="7">
        <v>46267</v>
      </c>
      <c r="B168" s="8" t="s">
        <v>37</v>
      </c>
      <c r="C168" s="8" t="s">
        <v>140</v>
      </c>
      <c r="D168" s="8" t="s">
        <v>141</v>
      </c>
      <c r="E168" s="8" t="s">
        <v>257</v>
      </c>
      <c r="F168" s="8" t="s">
        <v>143</v>
      </c>
      <c r="G168" s="8" t="s">
        <v>262</v>
      </c>
      <c r="H168" s="8" t="s">
        <v>220</v>
      </c>
      <c r="I168" s="8" t="s">
        <v>401</v>
      </c>
      <c r="J168" s="8" t="s">
        <v>260</v>
      </c>
      <c r="K168" s="8" t="s">
        <v>7</v>
      </c>
      <c r="L168" s="9">
        <v>228</v>
      </c>
      <c r="M168" s="9">
        <v>2</v>
      </c>
      <c r="N168" s="10">
        <v>8.771929824561403E-3</v>
      </c>
      <c r="O168" s="11">
        <v>5.33</v>
      </c>
      <c r="P168" s="11">
        <v>10.66</v>
      </c>
      <c r="Q168" s="11">
        <v>0</v>
      </c>
      <c r="R168" s="8">
        <v>0</v>
      </c>
      <c r="S168" s="8">
        <v>0</v>
      </c>
      <c r="U168" s="12">
        <v>0</v>
      </c>
      <c r="V168" s="10">
        <v>0</v>
      </c>
      <c r="W168" s="11">
        <v>7.5</v>
      </c>
      <c r="X168" s="8" t="s">
        <v>148</v>
      </c>
      <c r="Y168" s="8" t="s">
        <v>149</v>
      </c>
    </row>
    <row r="169" spans="1:26" x14ac:dyDescent="0.3">
      <c r="A169" s="7">
        <v>46267</v>
      </c>
      <c r="B169" s="8" t="s">
        <v>37</v>
      </c>
      <c r="C169" s="8" t="s">
        <v>140</v>
      </c>
      <c r="D169" s="8" t="s">
        <v>141</v>
      </c>
      <c r="E169" s="8" t="s">
        <v>257</v>
      </c>
      <c r="F169" s="8" t="s">
        <v>143</v>
      </c>
      <c r="G169" s="8" t="s">
        <v>262</v>
      </c>
      <c r="H169" s="8" t="s">
        <v>220</v>
      </c>
      <c r="I169" s="8" t="s">
        <v>402</v>
      </c>
      <c r="J169" s="8" t="s">
        <v>260</v>
      </c>
      <c r="K169" s="8" t="s">
        <v>21</v>
      </c>
      <c r="L169" s="9">
        <v>316</v>
      </c>
      <c r="M169" s="9">
        <v>4</v>
      </c>
      <c r="N169" s="10">
        <v>1.2658227848101271E-2</v>
      </c>
      <c r="O169" s="11">
        <v>5.92</v>
      </c>
      <c r="P169" s="11">
        <v>23.68</v>
      </c>
      <c r="Q169" s="11">
        <v>0</v>
      </c>
      <c r="R169" s="8">
        <v>0</v>
      </c>
      <c r="S169" s="8">
        <v>0</v>
      </c>
      <c r="U169" s="12">
        <v>0</v>
      </c>
      <c r="V169" s="10">
        <v>0</v>
      </c>
      <c r="W169" s="11">
        <v>7.5</v>
      </c>
      <c r="X169" s="8" t="s">
        <v>223</v>
      </c>
      <c r="Y169" s="8" t="s">
        <v>149</v>
      </c>
    </row>
    <row r="170" spans="1:26" x14ac:dyDescent="0.3">
      <c r="A170" s="8" t="s">
        <v>357</v>
      </c>
      <c r="B170" s="8" t="s">
        <v>33</v>
      </c>
      <c r="C170" s="8" t="s">
        <v>173</v>
      </c>
      <c r="D170" s="8" t="s">
        <v>141</v>
      </c>
      <c r="E170" s="8" t="s">
        <v>193</v>
      </c>
      <c r="F170" s="8" t="s">
        <v>143</v>
      </c>
      <c r="G170" s="8" t="s">
        <v>264</v>
      </c>
      <c r="H170" s="8" t="s">
        <v>231</v>
      </c>
      <c r="I170" s="8" t="s">
        <v>194</v>
      </c>
      <c r="J170" s="8" t="s">
        <v>195</v>
      </c>
      <c r="K170" s="8" t="s">
        <v>14</v>
      </c>
      <c r="L170" s="9">
        <v>645</v>
      </c>
      <c r="M170" s="9">
        <v>1</v>
      </c>
      <c r="N170" s="10">
        <v>1.550387596899225E-3</v>
      </c>
      <c r="O170" s="11">
        <v>7.32</v>
      </c>
      <c r="P170" s="11">
        <v>7.32</v>
      </c>
      <c r="Q170" s="11">
        <v>0</v>
      </c>
      <c r="R170" s="8">
        <v>0</v>
      </c>
      <c r="S170" s="8">
        <v>0</v>
      </c>
      <c r="U170" s="12">
        <v>0</v>
      </c>
      <c r="V170" s="10">
        <v>0</v>
      </c>
      <c r="W170" s="11">
        <v>13.5</v>
      </c>
      <c r="X170" s="8" t="s">
        <v>148</v>
      </c>
      <c r="Y170" s="8" t="s">
        <v>149</v>
      </c>
    </row>
    <row r="171" spans="1:26" x14ac:dyDescent="0.3">
      <c r="A171" s="7">
        <v>46267</v>
      </c>
      <c r="B171" s="8" t="s">
        <v>33</v>
      </c>
      <c r="C171" s="8" t="s">
        <v>173</v>
      </c>
      <c r="D171" s="8" t="s">
        <v>141</v>
      </c>
      <c r="E171" s="8" t="s">
        <v>193</v>
      </c>
      <c r="F171" s="8" t="s">
        <v>143</v>
      </c>
      <c r="G171" s="8" t="s">
        <v>194</v>
      </c>
      <c r="H171" s="8" t="s">
        <v>231</v>
      </c>
      <c r="I171" s="8" t="s">
        <v>403</v>
      </c>
      <c r="J171" s="8" t="s">
        <v>195</v>
      </c>
      <c r="K171" s="8" t="s">
        <v>7</v>
      </c>
      <c r="L171" s="9">
        <v>166</v>
      </c>
      <c r="M171" s="9">
        <v>1</v>
      </c>
      <c r="N171" s="10">
        <v>6.024096385542169E-3</v>
      </c>
      <c r="O171" s="11">
        <v>5.51</v>
      </c>
      <c r="P171" s="11">
        <v>5.51</v>
      </c>
      <c r="Q171" s="11">
        <v>0</v>
      </c>
      <c r="R171" s="8">
        <v>0</v>
      </c>
      <c r="S171" s="8">
        <v>0</v>
      </c>
      <c r="U171" s="12">
        <v>0</v>
      </c>
      <c r="V171" s="10">
        <v>0</v>
      </c>
      <c r="W171" s="11">
        <v>8.5</v>
      </c>
      <c r="X171" s="8" t="s">
        <v>148</v>
      </c>
      <c r="Y171" s="8" t="s">
        <v>149</v>
      </c>
      <c r="Z171" s="8" t="s">
        <v>404</v>
      </c>
    </row>
    <row r="172" spans="1:26" x14ac:dyDescent="0.3">
      <c r="A172" s="8" t="s">
        <v>356</v>
      </c>
      <c r="B172" s="8" t="s">
        <v>33</v>
      </c>
      <c r="C172" s="8" t="s">
        <v>173</v>
      </c>
      <c r="D172" s="8" t="s">
        <v>141</v>
      </c>
      <c r="E172" s="8" t="s">
        <v>271</v>
      </c>
      <c r="F172" s="8" t="s">
        <v>143</v>
      </c>
      <c r="G172" s="8" t="s">
        <v>272</v>
      </c>
      <c r="H172" s="8" t="s">
        <v>231</v>
      </c>
      <c r="I172" s="8" t="s">
        <v>405</v>
      </c>
      <c r="J172" s="8" t="s">
        <v>274</v>
      </c>
      <c r="K172" s="8" t="s">
        <v>14</v>
      </c>
      <c r="L172" s="9">
        <v>403</v>
      </c>
      <c r="M172" s="9">
        <v>1</v>
      </c>
      <c r="N172" s="10">
        <v>2.4813895781637721E-3</v>
      </c>
      <c r="O172" s="11">
        <v>9.67</v>
      </c>
      <c r="P172" s="11">
        <v>9.67</v>
      </c>
      <c r="Q172" s="11">
        <v>0</v>
      </c>
      <c r="R172" s="8">
        <v>0</v>
      </c>
      <c r="S172" s="8">
        <v>0</v>
      </c>
      <c r="U172" s="12">
        <v>0</v>
      </c>
      <c r="V172" s="10">
        <v>0</v>
      </c>
      <c r="W172" s="11">
        <v>13.5</v>
      </c>
      <c r="X172" s="8" t="s">
        <v>148</v>
      </c>
      <c r="Y172" s="8" t="s">
        <v>149</v>
      </c>
    </row>
    <row r="173" spans="1:26" x14ac:dyDescent="0.3">
      <c r="A173" s="7">
        <v>46267</v>
      </c>
      <c r="B173" s="8" t="s">
        <v>33</v>
      </c>
      <c r="C173" s="8" t="s">
        <v>173</v>
      </c>
      <c r="D173" s="8" t="s">
        <v>141</v>
      </c>
      <c r="E173" s="8" t="s">
        <v>271</v>
      </c>
      <c r="F173" s="8" t="s">
        <v>143</v>
      </c>
      <c r="G173" s="8" t="s">
        <v>275</v>
      </c>
      <c r="H173" s="8" t="s">
        <v>231</v>
      </c>
      <c r="I173" s="8" t="s">
        <v>406</v>
      </c>
      <c r="J173" s="8" t="s">
        <v>274</v>
      </c>
      <c r="K173" s="8" t="s">
        <v>21</v>
      </c>
      <c r="L173" s="9">
        <v>97</v>
      </c>
      <c r="M173" s="9">
        <v>0</v>
      </c>
      <c r="N173" s="10">
        <v>0</v>
      </c>
      <c r="P173" s="11">
        <v>0</v>
      </c>
      <c r="Q173" s="11">
        <v>0</v>
      </c>
      <c r="R173" s="8">
        <v>0</v>
      </c>
      <c r="S173" s="8">
        <v>0</v>
      </c>
      <c r="W173" s="11">
        <v>12.5</v>
      </c>
      <c r="X173" s="8" t="s">
        <v>148</v>
      </c>
      <c r="Y173" s="8" t="s">
        <v>149</v>
      </c>
    </row>
    <row r="174" spans="1:26" x14ac:dyDescent="0.3">
      <c r="A174" s="7">
        <v>46267</v>
      </c>
      <c r="B174" s="8" t="s">
        <v>33</v>
      </c>
      <c r="C174" s="8" t="s">
        <v>173</v>
      </c>
      <c r="D174" s="8" t="s">
        <v>141</v>
      </c>
      <c r="E174" s="8" t="s">
        <v>271</v>
      </c>
      <c r="F174" s="8" t="s">
        <v>143</v>
      </c>
      <c r="G174" s="8" t="s">
        <v>275</v>
      </c>
      <c r="H174" s="8" t="s">
        <v>231</v>
      </c>
      <c r="I174" s="8" t="s">
        <v>272</v>
      </c>
      <c r="J174" s="8" t="s">
        <v>274</v>
      </c>
      <c r="K174" s="8" t="s">
        <v>21</v>
      </c>
      <c r="L174" s="9">
        <v>637</v>
      </c>
      <c r="M174" s="9">
        <v>10</v>
      </c>
      <c r="N174" s="10">
        <v>1.5698587127158551E-2</v>
      </c>
      <c r="O174" s="11">
        <v>12.5</v>
      </c>
      <c r="P174" s="11">
        <v>125</v>
      </c>
      <c r="Q174" s="11">
        <v>0</v>
      </c>
      <c r="R174" s="8">
        <v>0</v>
      </c>
      <c r="S174" s="8">
        <v>0</v>
      </c>
      <c r="U174" s="12">
        <v>0</v>
      </c>
      <c r="V174" s="10">
        <v>0</v>
      </c>
      <c r="W174" s="11">
        <v>12.5</v>
      </c>
      <c r="X174" s="8" t="s">
        <v>148</v>
      </c>
      <c r="Y174" s="8" t="s">
        <v>149</v>
      </c>
    </row>
    <row r="175" spans="1:26" x14ac:dyDescent="0.3">
      <c r="A175" s="8" t="s">
        <v>357</v>
      </c>
      <c r="B175" s="8" t="s">
        <v>23</v>
      </c>
      <c r="C175" s="8" t="s">
        <v>173</v>
      </c>
      <c r="D175" s="8" t="s">
        <v>141</v>
      </c>
      <c r="E175" s="8" t="s">
        <v>174</v>
      </c>
      <c r="F175" s="8" t="s">
        <v>143</v>
      </c>
      <c r="G175" s="8" t="s">
        <v>407</v>
      </c>
      <c r="H175" s="8" t="s">
        <v>206</v>
      </c>
      <c r="I175" s="8" t="s">
        <v>407</v>
      </c>
      <c r="J175" s="8" t="s">
        <v>176</v>
      </c>
      <c r="K175" s="8" t="s">
        <v>7</v>
      </c>
      <c r="L175" s="9">
        <v>308</v>
      </c>
      <c r="M175" s="9">
        <v>3</v>
      </c>
      <c r="N175" s="10">
        <v>9.74025974025974E-3</v>
      </c>
      <c r="O175" s="11">
        <v>10.57</v>
      </c>
      <c r="P175" s="11">
        <v>31.71</v>
      </c>
      <c r="Q175" s="11">
        <v>449</v>
      </c>
      <c r="R175" s="8">
        <v>1</v>
      </c>
      <c r="S175" s="8">
        <v>1</v>
      </c>
      <c r="T175" s="10">
        <v>7.0599999999999996E-2</v>
      </c>
      <c r="U175" s="12">
        <v>14.16</v>
      </c>
      <c r="V175" s="10">
        <v>0.33329999999999999</v>
      </c>
      <c r="W175" s="11">
        <v>18</v>
      </c>
      <c r="X175" s="8" t="s">
        <v>315</v>
      </c>
      <c r="Y175" s="8" t="s">
        <v>149</v>
      </c>
    </row>
    <row r="176" spans="1:26" x14ac:dyDescent="0.3">
      <c r="A176" s="7">
        <v>46267</v>
      </c>
      <c r="B176" s="8" t="s">
        <v>23</v>
      </c>
      <c r="C176" s="8" t="s">
        <v>173</v>
      </c>
      <c r="D176" s="8" t="s">
        <v>141</v>
      </c>
      <c r="E176" s="8" t="s">
        <v>174</v>
      </c>
      <c r="F176" s="8" t="s">
        <v>143</v>
      </c>
      <c r="G176" s="8" t="s">
        <v>408</v>
      </c>
      <c r="H176" s="8" t="s">
        <v>206</v>
      </c>
      <c r="I176" s="8" t="s">
        <v>408</v>
      </c>
      <c r="J176" s="8" t="s">
        <v>176</v>
      </c>
      <c r="K176" s="8" t="s">
        <v>14</v>
      </c>
      <c r="L176" s="9">
        <v>2634</v>
      </c>
      <c r="M176" s="9">
        <v>33</v>
      </c>
      <c r="N176" s="10">
        <v>1.2528473804100229E-2</v>
      </c>
      <c r="O176" s="11">
        <v>11.07</v>
      </c>
      <c r="P176" s="11">
        <v>365.31</v>
      </c>
      <c r="Q176" s="11">
        <v>1347</v>
      </c>
      <c r="R176" s="8">
        <v>3</v>
      </c>
      <c r="S176" s="8">
        <v>3</v>
      </c>
      <c r="T176" s="10">
        <v>0.2712</v>
      </c>
      <c r="U176" s="12">
        <v>3.69</v>
      </c>
      <c r="V176" s="10">
        <v>9.0899999999999995E-2</v>
      </c>
      <c r="W176" s="11">
        <v>15.5</v>
      </c>
      <c r="X176" s="8" t="s">
        <v>148</v>
      </c>
      <c r="Y176" s="8" t="s">
        <v>149</v>
      </c>
    </row>
    <row r="177" spans="1:25" x14ac:dyDescent="0.3">
      <c r="A177" s="7">
        <v>46267</v>
      </c>
      <c r="B177" s="8" t="s">
        <v>23</v>
      </c>
      <c r="C177" s="8" t="s">
        <v>173</v>
      </c>
      <c r="D177" s="8" t="s">
        <v>141</v>
      </c>
      <c r="E177" s="8" t="s">
        <v>174</v>
      </c>
      <c r="F177" s="8" t="s">
        <v>143</v>
      </c>
      <c r="G177" s="8" t="s">
        <v>409</v>
      </c>
      <c r="H177" s="8" t="s">
        <v>206</v>
      </c>
      <c r="I177" s="8" t="s">
        <v>409</v>
      </c>
      <c r="J177" s="8" t="s">
        <v>176</v>
      </c>
      <c r="K177" s="8" t="s">
        <v>21</v>
      </c>
      <c r="L177" s="9">
        <v>304</v>
      </c>
      <c r="M177" s="9">
        <v>1</v>
      </c>
      <c r="N177" s="10">
        <v>3.2894736842105261E-3</v>
      </c>
      <c r="O177" s="11">
        <v>16.5</v>
      </c>
      <c r="P177" s="8" t="s">
        <v>410</v>
      </c>
      <c r="Q177" s="11">
        <v>0</v>
      </c>
      <c r="R177" s="8">
        <v>0</v>
      </c>
      <c r="S177" s="8">
        <v>0</v>
      </c>
      <c r="U177" s="12">
        <v>0</v>
      </c>
      <c r="V177" s="10">
        <v>0</v>
      </c>
      <c r="W177" s="11">
        <v>16.5</v>
      </c>
      <c r="X177" s="8" t="s">
        <v>148</v>
      </c>
      <c r="Y177" s="8" t="s">
        <v>149</v>
      </c>
    </row>
    <row r="178" spans="1:25" x14ac:dyDescent="0.3">
      <c r="A178" s="7">
        <v>46267</v>
      </c>
      <c r="B178" s="8" t="s">
        <v>23</v>
      </c>
      <c r="C178" s="8" t="s">
        <v>173</v>
      </c>
      <c r="D178" s="8" t="s">
        <v>141</v>
      </c>
      <c r="E178" s="8" t="s">
        <v>174</v>
      </c>
      <c r="F178" s="8" t="s">
        <v>143</v>
      </c>
      <c r="G178" s="8" t="s">
        <v>411</v>
      </c>
      <c r="H178" s="8" t="s">
        <v>206</v>
      </c>
      <c r="I178" s="8" t="s">
        <v>411</v>
      </c>
      <c r="J178" s="8" t="s">
        <v>176</v>
      </c>
      <c r="K178" s="8" t="s">
        <v>7</v>
      </c>
      <c r="L178" s="9">
        <v>918</v>
      </c>
      <c r="M178" s="9">
        <v>4</v>
      </c>
      <c r="N178" s="10">
        <v>4.3572984749455342E-3</v>
      </c>
      <c r="O178" s="11">
        <v>9.1300000000000008</v>
      </c>
      <c r="P178" s="11">
        <v>36.520000000000003</v>
      </c>
      <c r="Q178" s="11">
        <v>0</v>
      </c>
      <c r="R178" s="8">
        <v>0</v>
      </c>
      <c r="S178" s="8">
        <v>0</v>
      </c>
      <c r="U178" s="12">
        <v>0</v>
      </c>
      <c r="V178" s="10">
        <v>0</v>
      </c>
      <c r="W178" s="11">
        <v>14.5</v>
      </c>
      <c r="X178" s="8" t="s">
        <v>148</v>
      </c>
      <c r="Y178" s="8" t="s">
        <v>149</v>
      </c>
    </row>
    <row r="179" spans="1:25" x14ac:dyDescent="0.3">
      <c r="A179" s="7">
        <v>46267</v>
      </c>
      <c r="B179" s="8" t="s">
        <v>23</v>
      </c>
      <c r="C179" s="8" t="s">
        <v>173</v>
      </c>
      <c r="D179" s="8" t="s">
        <v>141</v>
      </c>
      <c r="E179" s="8" t="s">
        <v>186</v>
      </c>
      <c r="F179" s="8" t="s">
        <v>143</v>
      </c>
      <c r="G179" s="8" t="s">
        <v>190</v>
      </c>
      <c r="H179" s="8" t="s">
        <v>206</v>
      </c>
      <c r="I179" s="8" t="s">
        <v>190</v>
      </c>
      <c r="J179" s="8" t="s">
        <v>188</v>
      </c>
      <c r="K179" s="8" t="s">
        <v>14</v>
      </c>
      <c r="L179" s="9">
        <v>733</v>
      </c>
      <c r="M179" s="9">
        <v>6</v>
      </c>
      <c r="N179" s="10">
        <v>8.1855388813096858E-3</v>
      </c>
      <c r="O179" s="11">
        <v>9.07</v>
      </c>
      <c r="P179" s="11">
        <v>54.42</v>
      </c>
      <c r="Q179" s="11">
        <v>0</v>
      </c>
      <c r="R179" s="8">
        <v>0</v>
      </c>
      <c r="S179" s="8">
        <v>0</v>
      </c>
      <c r="U179" s="12">
        <v>0</v>
      </c>
      <c r="V179" s="10">
        <v>0</v>
      </c>
      <c r="W179" s="11">
        <v>12</v>
      </c>
      <c r="X179" s="8" t="s">
        <v>148</v>
      </c>
      <c r="Y179" s="8" t="s">
        <v>149</v>
      </c>
    </row>
    <row r="180" spans="1:25" x14ac:dyDescent="0.3">
      <c r="A180" s="7">
        <v>46267</v>
      </c>
      <c r="B180" s="8" t="s">
        <v>23</v>
      </c>
      <c r="C180" s="8" t="s">
        <v>173</v>
      </c>
      <c r="D180" s="8" t="s">
        <v>141</v>
      </c>
      <c r="E180" s="8" t="s">
        <v>186</v>
      </c>
      <c r="F180" s="8" t="s">
        <v>143</v>
      </c>
      <c r="G180" s="8" t="s">
        <v>191</v>
      </c>
      <c r="H180" s="8" t="s">
        <v>206</v>
      </c>
      <c r="I180" s="8" t="s">
        <v>191</v>
      </c>
      <c r="J180" s="8" t="s">
        <v>188</v>
      </c>
      <c r="K180" s="8" t="s">
        <v>14</v>
      </c>
      <c r="L180" s="9">
        <v>543</v>
      </c>
      <c r="M180" s="9">
        <v>0</v>
      </c>
      <c r="N180" s="10">
        <v>0</v>
      </c>
      <c r="P180" s="11">
        <v>0</v>
      </c>
      <c r="Q180" s="11">
        <v>0</v>
      </c>
      <c r="R180" s="8">
        <v>0</v>
      </c>
      <c r="S180" s="8">
        <v>0</v>
      </c>
      <c r="W180" s="11">
        <v>12</v>
      </c>
      <c r="X180" s="8" t="s">
        <v>148</v>
      </c>
      <c r="Y180" s="8" t="s">
        <v>149</v>
      </c>
    </row>
    <row r="181" spans="1:25" x14ac:dyDescent="0.3">
      <c r="A181" s="7">
        <v>46267</v>
      </c>
      <c r="B181" s="8" t="s">
        <v>23</v>
      </c>
      <c r="C181" s="8" t="s">
        <v>173</v>
      </c>
      <c r="D181" s="8" t="s">
        <v>141</v>
      </c>
      <c r="E181" s="8" t="s">
        <v>186</v>
      </c>
      <c r="F181" s="8" t="s">
        <v>143</v>
      </c>
      <c r="G181" s="8" t="s">
        <v>280</v>
      </c>
      <c r="H181" s="8" t="s">
        <v>206</v>
      </c>
      <c r="I181" s="8" t="s">
        <v>280</v>
      </c>
      <c r="J181" s="8" t="s">
        <v>188</v>
      </c>
      <c r="K181" s="8" t="s">
        <v>14</v>
      </c>
      <c r="L181" s="9">
        <v>237</v>
      </c>
      <c r="M181" s="9">
        <v>3</v>
      </c>
      <c r="N181" s="10">
        <v>1.2658227848101271E-2</v>
      </c>
      <c r="O181" s="11">
        <v>9.91</v>
      </c>
      <c r="P181" s="11">
        <v>29.73</v>
      </c>
      <c r="Q181" s="11">
        <v>0</v>
      </c>
      <c r="R181" s="8">
        <v>0</v>
      </c>
      <c r="S181" s="8">
        <v>0</v>
      </c>
      <c r="U181" s="12">
        <v>0</v>
      </c>
      <c r="V181" s="10">
        <v>0</v>
      </c>
      <c r="W181" s="11">
        <v>13</v>
      </c>
      <c r="X181" s="8" t="s">
        <v>148</v>
      </c>
      <c r="Y181" s="8" t="s">
        <v>149</v>
      </c>
    </row>
    <row r="182" spans="1:25" x14ac:dyDescent="0.3">
      <c r="A182" s="7">
        <v>46267</v>
      </c>
      <c r="B182" s="8" t="s">
        <v>23</v>
      </c>
      <c r="C182" s="8" t="s">
        <v>173</v>
      </c>
      <c r="D182" s="8" t="s">
        <v>141</v>
      </c>
      <c r="E182" s="8" t="s">
        <v>186</v>
      </c>
      <c r="F182" s="8" t="s">
        <v>143</v>
      </c>
      <c r="G182" s="8" t="s">
        <v>189</v>
      </c>
      <c r="H182" s="8" t="s">
        <v>206</v>
      </c>
      <c r="I182" s="8" t="s">
        <v>189</v>
      </c>
      <c r="J182" s="8" t="s">
        <v>188</v>
      </c>
      <c r="K182" s="8" t="s">
        <v>14</v>
      </c>
      <c r="L182" s="9">
        <v>2654</v>
      </c>
      <c r="M182" s="9">
        <v>30</v>
      </c>
      <c r="N182" s="10">
        <v>1.1303692539562919E-2</v>
      </c>
      <c r="O182" s="11">
        <v>6.51</v>
      </c>
      <c r="P182" s="11">
        <v>195.3</v>
      </c>
      <c r="Q182" s="11">
        <v>349</v>
      </c>
      <c r="R182" s="8">
        <v>1</v>
      </c>
      <c r="S182" s="8">
        <v>1</v>
      </c>
      <c r="T182" s="10">
        <v>0.55959999999999999</v>
      </c>
      <c r="U182" s="12">
        <v>1.79</v>
      </c>
      <c r="V182" s="10">
        <v>3.3300000000000003E-2</v>
      </c>
      <c r="W182" s="11">
        <v>8.5</v>
      </c>
      <c r="X182" s="8" t="s">
        <v>148</v>
      </c>
      <c r="Y182" s="8" t="s">
        <v>149</v>
      </c>
    </row>
    <row r="183" spans="1:25" x14ac:dyDescent="0.3">
      <c r="A183" s="7">
        <v>46267</v>
      </c>
      <c r="B183" s="8" t="s">
        <v>23</v>
      </c>
      <c r="C183" s="8" t="s">
        <v>173</v>
      </c>
      <c r="D183" s="8" t="s">
        <v>141</v>
      </c>
      <c r="E183" s="8" t="s">
        <v>186</v>
      </c>
      <c r="F183" s="8" t="s">
        <v>143</v>
      </c>
      <c r="G183" s="8" t="s">
        <v>412</v>
      </c>
      <c r="H183" s="8" t="s">
        <v>206</v>
      </c>
      <c r="I183" s="8" t="s">
        <v>412</v>
      </c>
      <c r="J183" s="8" t="s">
        <v>188</v>
      </c>
      <c r="K183" s="8" t="s">
        <v>7</v>
      </c>
      <c r="L183" s="9">
        <v>297</v>
      </c>
      <c r="M183" s="9">
        <v>4</v>
      </c>
      <c r="N183" s="10">
        <v>1.3468013468013469E-2</v>
      </c>
      <c r="O183" s="11">
        <v>6.8</v>
      </c>
      <c r="P183" s="11">
        <v>27.2</v>
      </c>
      <c r="Q183" s="11">
        <v>0</v>
      </c>
      <c r="R183" s="8">
        <v>0</v>
      </c>
      <c r="S183" s="8">
        <v>0</v>
      </c>
      <c r="U183" s="12">
        <v>0</v>
      </c>
      <c r="V183" s="10">
        <v>0</v>
      </c>
      <c r="W183" s="11">
        <v>8.5</v>
      </c>
      <c r="X183" s="8" t="s">
        <v>148</v>
      </c>
      <c r="Y183" s="8" t="s">
        <v>149</v>
      </c>
    </row>
    <row r="184" spans="1:25" x14ac:dyDescent="0.3">
      <c r="A184" s="7">
        <v>46267</v>
      </c>
      <c r="B184" s="8" t="s">
        <v>23</v>
      </c>
      <c r="C184" s="8" t="s">
        <v>173</v>
      </c>
      <c r="D184" s="8" t="s">
        <v>141</v>
      </c>
      <c r="E184" s="8" t="s">
        <v>186</v>
      </c>
      <c r="F184" s="8" t="s">
        <v>143</v>
      </c>
      <c r="G184" s="8" t="s">
        <v>413</v>
      </c>
      <c r="H184" s="8" t="s">
        <v>206</v>
      </c>
      <c r="I184" s="8" t="s">
        <v>414</v>
      </c>
      <c r="J184" s="8" t="s">
        <v>188</v>
      </c>
      <c r="K184" s="8" t="s">
        <v>21</v>
      </c>
      <c r="L184" s="9">
        <v>420</v>
      </c>
      <c r="M184" s="9">
        <v>6</v>
      </c>
      <c r="N184" s="10">
        <v>1.428571428571429E-2</v>
      </c>
      <c r="O184" s="11">
        <v>9</v>
      </c>
      <c r="P184" s="11">
        <v>54</v>
      </c>
      <c r="Q184" s="11">
        <v>0</v>
      </c>
      <c r="R184" s="8">
        <v>0</v>
      </c>
      <c r="S184" s="8">
        <v>0</v>
      </c>
      <c r="U184" s="12">
        <v>0</v>
      </c>
      <c r="V184" s="10">
        <v>0</v>
      </c>
      <c r="W184" s="11">
        <v>9</v>
      </c>
      <c r="X184" s="8" t="s">
        <v>148</v>
      </c>
      <c r="Y184" s="8" t="s">
        <v>149</v>
      </c>
    </row>
    <row r="185" spans="1:25" x14ac:dyDescent="0.3">
      <c r="A185" s="7">
        <v>46267</v>
      </c>
      <c r="B185" s="8" t="s">
        <v>23</v>
      </c>
      <c r="C185" s="8" t="s">
        <v>173</v>
      </c>
      <c r="D185" s="8" t="s">
        <v>141</v>
      </c>
      <c r="E185" s="8" t="s">
        <v>281</v>
      </c>
      <c r="F185" s="8" t="s">
        <v>143</v>
      </c>
      <c r="G185" s="8" t="s">
        <v>284</v>
      </c>
      <c r="H185" s="8" t="s">
        <v>206</v>
      </c>
      <c r="I185" s="8" t="s">
        <v>284</v>
      </c>
      <c r="J185" s="8" t="s">
        <v>283</v>
      </c>
      <c r="K185" s="8" t="s">
        <v>7</v>
      </c>
      <c r="L185" s="9">
        <v>321</v>
      </c>
      <c r="M185" s="9">
        <v>3</v>
      </c>
      <c r="N185" s="10">
        <v>9.3457943925233638E-3</v>
      </c>
      <c r="O185" s="11">
        <v>6.19</v>
      </c>
      <c r="P185" s="11">
        <v>18.57</v>
      </c>
      <c r="Q185" s="11">
        <v>0</v>
      </c>
      <c r="R185" s="8">
        <v>0</v>
      </c>
      <c r="S185" s="8">
        <v>0</v>
      </c>
      <c r="U185" s="12">
        <v>0</v>
      </c>
      <c r="V185" s="10">
        <v>0</v>
      </c>
      <c r="W185" s="11">
        <v>8</v>
      </c>
      <c r="X185" s="8" t="s">
        <v>148</v>
      </c>
      <c r="Y185" s="8" t="s">
        <v>149</v>
      </c>
    </row>
    <row r="186" spans="1:25" x14ac:dyDescent="0.3">
      <c r="A186" s="7">
        <v>46267</v>
      </c>
      <c r="B186" s="8" t="s">
        <v>23</v>
      </c>
      <c r="C186" s="8" t="s">
        <v>173</v>
      </c>
      <c r="D186" s="8" t="s">
        <v>141</v>
      </c>
      <c r="E186" s="8" t="s">
        <v>281</v>
      </c>
      <c r="F186" s="8" t="s">
        <v>143</v>
      </c>
      <c r="G186" s="8" t="s">
        <v>282</v>
      </c>
      <c r="H186" s="8" t="s">
        <v>206</v>
      </c>
      <c r="I186" s="8" t="s">
        <v>282</v>
      </c>
      <c r="J186" s="8" t="s">
        <v>283</v>
      </c>
      <c r="K186" s="8" t="s">
        <v>14</v>
      </c>
      <c r="L186" s="9">
        <v>785</v>
      </c>
      <c r="M186" s="9">
        <v>5</v>
      </c>
      <c r="N186" s="10">
        <v>6.369426751592357E-3</v>
      </c>
      <c r="O186" s="11">
        <v>4.57</v>
      </c>
      <c r="P186" s="11">
        <v>22.85</v>
      </c>
      <c r="Q186" s="11">
        <v>0</v>
      </c>
      <c r="R186" s="8">
        <v>0</v>
      </c>
      <c r="S186" s="8">
        <v>0</v>
      </c>
      <c r="U186" s="12">
        <v>0</v>
      </c>
      <c r="V186" s="10">
        <v>0</v>
      </c>
      <c r="W186" s="11">
        <v>8</v>
      </c>
      <c r="X186" s="8" t="s">
        <v>148</v>
      </c>
      <c r="Y186" s="8" t="s">
        <v>149</v>
      </c>
    </row>
    <row r="187" spans="1:25" x14ac:dyDescent="0.3">
      <c r="A187" s="7">
        <v>46267</v>
      </c>
      <c r="B187" s="8" t="s">
        <v>43</v>
      </c>
      <c r="C187" s="8" t="s">
        <v>140</v>
      </c>
      <c r="D187" s="8" t="s">
        <v>141</v>
      </c>
      <c r="E187" s="8" t="s">
        <v>142</v>
      </c>
      <c r="F187" s="8" t="s">
        <v>143</v>
      </c>
      <c r="G187" s="8" t="s">
        <v>415</v>
      </c>
      <c r="H187" s="8" t="s">
        <v>292</v>
      </c>
      <c r="I187" s="8" t="s">
        <v>416</v>
      </c>
      <c r="J187" s="8" t="s">
        <v>147</v>
      </c>
      <c r="K187" s="8" t="s">
        <v>7</v>
      </c>
      <c r="L187" s="9">
        <v>340</v>
      </c>
      <c r="M187" s="9">
        <v>0</v>
      </c>
      <c r="N187" s="10">
        <v>0</v>
      </c>
      <c r="P187" s="11">
        <v>0</v>
      </c>
      <c r="Q187" s="11">
        <v>0</v>
      </c>
      <c r="R187" s="8">
        <v>0</v>
      </c>
      <c r="S187" s="8">
        <v>0</v>
      </c>
      <c r="W187" s="11">
        <v>11.5</v>
      </c>
      <c r="X187" s="8" t="s">
        <v>148</v>
      </c>
      <c r="Y187" s="8" t="s">
        <v>149</v>
      </c>
    </row>
    <row r="188" spans="1:25" x14ac:dyDescent="0.3">
      <c r="A188" s="7">
        <v>46267</v>
      </c>
      <c r="B188" s="8" t="s">
        <v>43</v>
      </c>
      <c r="C188" s="8" t="s">
        <v>140</v>
      </c>
      <c r="D188" s="8" t="s">
        <v>141</v>
      </c>
      <c r="E188" s="8" t="s">
        <v>142</v>
      </c>
      <c r="F188" s="8" t="s">
        <v>143</v>
      </c>
      <c r="G188" s="8" t="s">
        <v>294</v>
      </c>
      <c r="H188" s="8" t="s">
        <v>292</v>
      </c>
      <c r="I188" s="8" t="s">
        <v>295</v>
      </c>
      <c r="J188" s="8" t="s">
        <v>147</v>
      </c>
      <c r="K188" s="8" t="s">
        <v>7</v>
      </c>
      <c r="L188" s="9">
        <v>480</v>
      </c>
      <c r="M188" s="9">
        <v>4</v>
      </c>
      <c r="N188" s="10">
        <v>8.3333333333333332E-3</v>
      </c>
      <c r="O188" s="11">
        <v>6.71</v>
      </c>
      <c r="P188" s="11">
        <v>26.84</v>
      </c>
      <c r="Q188" s="11">
        <v>0</v>
      </c>
      <c r="R188" s="8">
        <v>0</v>
      </c>
      <c r="S188" s="8">
        <v>0</v>
      </c>
      <c r="U188" s="12">
        <v>0</v>
      </c>
      <c r="V188" s="10">
        <v>0</v>
      </c>
      <c r="W188" s="11">
        <v>12</v>
      </c>
      <c r="X188" s="8" t="s">
        <v>148</v>
      </c>
      <c r="Y188" s="8" t="s">
        <v>149</v>
      </c>
    </row>
    <row r="189" spans="1:25" x14ac:dyDescent="0.3">
      <c r="A189" s="7">
        <v>46267</v>
      </c>
      <c r="B189" s="8" t="s">
        <v>43</v>
      </c>
      <c r="C189" s="8" t="s">
        <v>140</v>
      </c>
      <c r="D189" s="8" t="s">
        <v>141</v>
      </c>
      <c r="E189" s="8" t="s">
        <v>164</v>
      </c>
      <c r="F189" s="8" t="s">
        <v>143</v>
      </c>
      <c r="G189" s="8" t="s">
        <v>301</v>
      </c>
      <c r="H189" s="8" t="s">
        <v>292</v>
      </c>
      <c r="I189" s="8" t="s">
        <v>302</v>
      </c>
      <c r="J189" s="8" t="s">
        <v>166</v>
      </c>
      <c r="K189" s="8" t="s">
        <v>7</v>
      </c>
      <c r="L189" s="8" t="s">
        <v>417</v>
      </c>
      <c r="M189" s="9">
        <v>1</v>
      </c>
      <c r="N189" s="10">
        <v>1.190476190476191E-3</v>
      </c>
      <c r="O189" s="11">
        <v>4.34</v>
      </c>
      <c r="P189" s="11">
        <v>4.34</v>
      </c>
      <c r="Q189" s="11">
        <v>0</v>
      </c>
      <c r="R189" s="8">
        <v>0</v>
      </c>
      <c r="S189" s="8">
        <v>0</v>
      </c>
      <c r="U189" s="12">
        <v>0</v>
      </c>
      <c r="V189" s="10">
        <v>0</v>
      </c>
      <c r="W189" s="11">
        <v>7.5</v>
      </c>
      <c r="X189" s="8" t="s">
        <v>148</v>
      </c>
      <c r="Y189" s="8" t="s">
        <v>149</v>
      </c>
    </row>
    <row r="190" spans="1:25" x14ac:dyDescent="0.3">
      <c r="A190" s="7">
        <v>46267</v>
      </c>
      <c r="B190" s="8" t="s">
        <v>43</v>
      </c>
      <c r="C190" s="8" t="s">
        <v>140</v>
      </c>
      <c r="D190" s="8" t="s">
        <v>141</v>
      </c>
      <c r="E190" s="8" t="s">
        <v>239</v>
      </c>
      <c r="F190" s="8" t="s">
        <v>143</v>
      </c>
      <c r="G190" s="8" t="s">
        <v>320</v>
      </c>
      <c r="H190" s="8" t="s">
        <v>292</v>
      </c>
      <c r="I190" s="8" t="s">
        <v>418</v>
      </c>
      <c r="J190" s="8" t="s">
        <v>242</v>
      </c>
      <c r="K190" s="8" t="s">
        <v>7</v>
      </c>
      <c r="L190" s="9">
        <v>604</v>
      </c>
      <c r="M190" s="9">
        <v>2</v>
      </c>
      <c r="N190" s="10">
        <v>3.3112582781456949E-3</v>
      </c>
      <c r="O190" s="11">
        <v>4.91</v>
      </c>
      <c r="P190" s="11">
        <v>9.82</v>
      </c>
      <c r="Q190" s="11">
        <v>0</v>
      </c>
      <c r="R190" s="8">
        <v>0</v>
      </c>
      <c r="S190" s="8">
        <v>0</v>
      </c>
      <c r="U190" s="12">
        <v>0</v>
      </c>
      <c r="V190" s="10">
        <v>0</v>
      </c>
      <c r="W190" s="11">
        <v>7</v>
      </c>
      <c r="X190" s="8" t="s">
        <v>148</v>
      </c>
      <c r="Y190" s="8" t="s">
        <v>149</v>
      </c>
    </row>
    <row r="191" spans="1:25" x14ac:dyDescent="0.3">
      <c r="A191" s="7">
        <v>46267</v>
      </c>
      <c r="B191" s="8" t="s">
        <v>43</v>
      </c>
      <c r="C191" s="8" t="s">
        <v>140</v>
      </c>
      <c r="D191" s="8" t="s">
        <v>141</v>
      </c>
      <c r="E191" s="8" t="s">
        <v>239</v>
      </c>
      <c r="F191" s="8" t="s">
        <v>143</v>
      </c>
      <c r="G191" s="8" t="s">
        <v>419</v>
      </c>
      <c r="H191" s="8" t="s">
        <v>292</v>
      </c>
      <c r="I191" s="8" t="s">
        <v>420</v>
      </c>
      <c r="J191" s="8" t="s">
        <v>242</v>
      </c>
      <c r="K191" s="8" t="s">
        <v>14</v>
      </c>
      <c r="L191" s="9">
        <v>1106</v>
      </c>
      <c r="M191" s="9">
        <v>3</v>
      </c>
      <c r="N191" s="10">
        <v>2.7124773960216998E-3</v>
      </c>
      <c r="O191" s="11">
        <v>5.38</v>
      </c>
      <c r="P191" s="11">
        <v>16.14</v>
      </c>
      <c r="Q191" s="11">
        <v>0</v>
      </c>
      <c r="R191" s="8">
        <v>0</v>
      </c>
      <c r="S191" s="8">
        <v>0</v>
      </c>
      <c r="U191" s="12">
        <v>0</v>
      </c>
      <c r="V191" s="10">
        <v>0</v>
      </c>
      <c r="W191" s="11">
        <v>7.5</v>
      </c>
      <c r="X191" s="8" t="s">
        <v>223</v>
      </c>
      <c r="Y191" s="8" t="s">
        <v>149</v>
      </c>
    </row>
    <row r="192" spans="1:25" x14ac:dyDescent="0.3">
      <c r="A192" s="7">
        <v>46267</v>
      </c>
      <c r="B192" s="8" t="s">
        <v>34</v>
      </c>
      <c r="C192" s="8" t="s">
        <v>140</v>
      </c>
      <c r="D192" s="8" t="s">
        <v>141</v>
      </c>
      <c r="E192" s="8" t="s">
        <v>322</v>
      </c>
      <c r="F192" s="8" t="s">
        <v>143</v>
      </c>
      <c r="G192" s="8" t="s">
        <v>323</v>
      </c>
      <c r="H192" s="8" t="s">
        <v>20</v>
      </c>
      <c r="I192" s="8" t="s">
        <v>323</v>
      </c>
      <c r="J192" s="8" t="s">
        <v>324</v>
      </c>
      <c r="K192" s="8" t="s">
        <v>21</v>
      </c>
      <c r="L192" s="9">
        <v>607</v>
      </c>
      <c r="M192" s="9">
        <v>5</v>
      </c>
      <c r="N192" s="10">
        <v>8.2372322899505763E-3</v>
      </c>
      <c r="O192" s="11">
        <v>11.5</v>
      </c>
      <c r="P192" s="11">
        <v>57.5</v>
      </c>
      <c r="Q192" s="11">
        <v>499</v>
      </c>
      <c r="R192" s="8">
        <v>1</v>
      </c>
      <c r="S192" s="8">
        <v>1</v>
      </c>
      <c r="T192" s="10">
        <v>0.1152</v>
      </c>
      <c r="U192" s="12">
        <v>8.68</v>
      </c>
      <c r="V192" s="10">
        <v>0.2</v>
      </c>
      <c r="W192" s="11">
        <v>11.5</v>
      </c>
      <c r="X192" s="8" t="s">
        <v>148</v>
      </c>
      <c r="Y192" s="8" t="s">
        <v>149</v>
      </c>
    </row>
    <row r="193" spans="1:26" x14ac:dyDescent="0.3">
      <c r="A193" s="7">
        <v>46267</v>
      </c>
      <c r="B193" s="8" t="s">
        <v>34</v>
      </c>
      <c r="C193" s="8" t="s">
        <v>140</v>
      </c>
      <c r="D193" s="8" t="s">
        <v>141</v>
      </c>
      <c r="E193" s="8" t="s">
        <v>322</v>
      </c>
      <c r="F193" s="8" t="s">
        <v>143</v>
      </c>
      <c r="G193" s="8" t="s">
        <v>421</v>
      </c>
      <c r="H193" s="8" t="s">
        <v>206</v>
      </c>
      <c r="I193" s="8" t="s">
        <v>421</v>
      </c>
      <c r="J193" s="8" t="s">
        <v>324</v>
      </c>
      <c r="K193" s="8" t="s">
        <v>7</v>
      </c>
      <c r="L193" s="9">
        <v>201</v>
      </c>
      <c r="M193" s="9">
        <v>3</v>
      </c>
      <c r="N193" s="10">
        <v>1.492537313432836E-2</v>
      </c>
      <c r="O193" s="11">
        <v>8.89</v>
      </c>
      <c r="P193" s="11">
        <v>26.67</v>
      </c>
      <c r="Q193" s="11">
        <v>0</v>
      </c>
      <c r="R193" s="8">
        <v>0</v>
      </c>
      <c r="S193" s="8">
        <v>0</v>
      </c>
      <c r="U193" s="12">
        <v>0</v>
      </c>
      <c r="V193" s="10">
        <v>0</v>
      </c>
      <c r="W193" s="11">
        <v>15</v>
      </c>
      <c r="X193" s="8" t="s">
        <v>148</v>
      </c>
      <c r="Y193" s="8" t="s">
        <v>149</v>
      </c>
    </row>
    <row r="194" spans="1:26" x14ac:dyDescent="0.3">
      <c r="A194" s="7">
        <v>46267</v>
      </c>
      <c r="B194" s="8" t="s">
        <v>34</v>
      </c>
      <c r="C194" s="8" t="s">
        <v>140</v>
      </c>
      <c r="D194" s="8" t="s">
        <v>141</v>
      </c>
      <c r="E194" s="8" t="s">
        <v>325</v>
      </c>
      <c r="F194" s="8" t="s">
        <v>143</v>
      </c>
      <c r="G194" s="8" t="s">
        <v>422</v>
      </c>
      <c r="H194" s="8" t="s">
        <v>206</v>
      </c>
      <c r="I194" s="8" t="s">
        <v>422</v>
      </c>
      <c r="J194" s="8" t="s">
        <v>327</v>
      </c>
      <c r="K194" s="8" t="s">
        <v>14</v>
      </c>
      <c r="L194" s="9">
        <v>174</v>
      </c>
      <c r="M194" s="9">
        <v>1</v>
      </c>
      <c r="N194" s="10">
        <v>5.7471264367816091E-3</v>
      </c>
      <c r="O194" s="11">
        <v>3.85</v>
      </c>
      <c r="P194" s="11">
        <v>3.85</v>
      </c>
      <c r="Q194" s="11">
        <v>0</v>
      </c>
      <c r="R194" s="8">
        <v>0</v>
      </c>
      <c r="S194" s="8">
        <v>0</v>
      </c>
      <c r="U194" s="12">
        <v>0</v>
      </c>
      <c r="V194" s="10">
        <v>0</v>
      </c>
      <c r="W194" s="11">
        <v>5.5</v>
      </c>
      <c r="X194" s="8" t="s">
        <v>148</v>
      </c>
      <c r="Y194" s="8" t="s">
        <v>149</v>
      </c>
    </row>
    <row r="195" spans="1:26" x14ac:dyDescent="0.3">
      <c r="A195" s="7">
        <v>46267</v>
      </c>
      <c r="B195" s="8" t="s">
        <v>34</v>
      </c>
      <c r="C195" s="8" t="s">
        <v>140</v>
      </c>
      <c r="D195" s="8" t="s">
        <v>141</v>
      </c>
      <c r="E195" s="8" t="s">
        <v>325</v>
      </c>
      <c r="F195" s="8" t="s">
        <v>143</v>
      </c>
      <c r="G195" s="8" t="s">
        <v>423</v>
      </c>
      <c r="H195" s="8" t="s">
        <v>206</v>
      </c>
      <c r="I195" s="8" t="s">
        <v>423</v>
      </c>
      <c r="J195" s="8" t="s">
        <v>327</v>
      </c>
      <c r="K195" s="8" t="s">
        <v>14</v>
      </c>
      <c r="L195" s="9">
        <v>695</v>
      </c>
      <c r="M195" s="9">
        <v>10</v>
      </c>
      <c r="N195" s="10">
        <v>1.4388489208633091E-2</v>
      </c>
      <c r="O195" s="11">
        <v>4.2699999999999996</v>
      </c>
      <c r="P195" s="11">
        <v>42.7</v>
      </c>
      <c r="Q195" s="11">
        <v>398</v>
      </c>
      <c r="R195" s="8">
        <v>2</v>
      </c>
      <c r="S195" s="8">
        <v>2</v>
      </c>
      <c r="T195" s="10">
        <v>0.10730000000000001</v>
      </c>
      <c r="U195" s="12">
        <v>9.32</v>
      </c>
      <c r="V195" s="10">
        <v>0.2</v>
      </c>
      <c r="W195" s="11">
        <v>5</v>
      </c>
      <c r="X195" s="8" t="s">
        <v>148</v>
      </c>
      <c r="Y195" s="8" t="s">
        <v>149</v>
      </c>
    </row>
    <row r="196" spans="1:26" x14ac:dyDescent="0.3">
      <c r="A196" s="7">
        <v>46267</v>
      </c>
      <c r="B196" s="8" t="s">
        <v>34</v>
      </c>
      <c r="C196" s="8" t="s">
        <v>140</v>
      </c>
      <c r="D196" s="8" t="s">
        <v>141</v>
      </c>
      <c r="E196" s="8" t="s">
        <v>325</v>
      </c>
      <c r="F196" s="8" t="s">
        <v>143</v>
      </c>
      <c r="G196" s="8" t="s">
        <v>424</v>
      </c>
      <c r="H196" s="8" t="s">
        <v>206</v>
      </c>
      <c r="I196" s="8" t="s">
        <v>424</v>
      </c>
      <c r="J196" s="8" t="s">
        <v>327</v>
      </c>
      <c r="K196" s="8" t="s">
        <v>21</v>
      </c>
      <c r="L196" s="9">
        <v>244</v>
      </c>
      <c r="M196" s="9">
        <v>8</v>
      </c>
      <c r="N196" s="10">
        <v>3.2786885245901641E-2</v>
      </c>
      <c r="O196" s="11">
        <v>6</v>
      </c>
      <c r="P196" s="11">
        <v>48</v>
      </c>
      <c r="Q196" s="11">
        <v>597</v>
      </c>
      <c r="R196" s="8">
        <v>2</v>
      </c>
      <c r="S196" s="8">
        <v>3</v>
      </c>
      <c r="T196" s="10">
        <v>8.0399999999999999E-2</v>
      </c>
      <c r="U196" s="12">
        <v>12.44</v>
      </c>
      <c r="V196" s="10">
        <v>0.25</v>
      </c>
      <c r="W196" s="11">
        <v>6</v>
      </c>
      <c r="X196" s="8" t="s">
        <v>148</v>
      </c>
      <c r="Y196" s="8" t="s">
        <v>149</v>
      </c>
    </row>
    <row r="197" spans="1:26" x14ac:dyDescent="0.3">
      <c r="A197" s="8" t="s">
        <v>357</v>
      </c>
      <c r="B197" s="8" t="s">
        <v>34</v>
      </c>
      <c r="C197" s="8" t="s">
        <v>140</v>
      </c>
      <c r="D197" s="8" t="s">
        <v>141</v>
      </c>
      <c r="E197" s="8" t="s">
        <v>325</v>
      </c>
      <c r="F197" s="8" t="s">
        <v>143</v>
      </c>
      <c r="G197" s="8" t="s">
        <v>425</v>
      </c>
      <c r="H197" s="8" t="s">
        <v>206</v>
      </c>
      <c r="I197" s="8" t="s">
        <v>425</v>
      </c>
      <c r="J197" s="8" t="s">
        <v>327</v>
      </c>
      <c r="K197" s="8" t="s">
        <v>21</v>
      </c>
      <c r="L197" s="9">
        <v>720</v>
      </c>
      <c r="M197" s="9">
        <v>16</v>
      </c>
      <c r="N197" s="10">
        <v>2.222222222222222E-2</v>
      </c>
      <c r="O197" s="11">
        <v>6</v>
      </c>
      <c r="P197" s="11">
        <v>96</v>
      </c>
      <c r="Q197" s="11">
        <v>199</v>
      </c>
      <c r="R197" s="8">
        <v>1</v>
      </c>
      <c r="S197" s="8">
        <v>1</v>
      </c>
      <c r="T197" s="10">
        <v>0.3377</v>
      </c>
      <c r="U197" s="12">
        <v>2.0699999999999998</v>
      </c>
      <c r="V197" s="10">
        <v>6.25E-2</v>
      </c>
      <c r="W197" s="11">
        <v>6</v>
      </c>
      <c r="X197" s="8" t="s">
        <v>148</v>
      </c>
      <c r="Y197" s="8" t="s">
        <v>149</v>
      </c>
    </row>
    <row r="198" spans="1:26" x14ac:dyDescent="0.3">
      <c r="A198" s="7">
        <v>46267</v>
      </c>
      <c r="B198" s="8" t="s">
        <v>34</v>
      </c>
      <c r="C198" s="8" t="s">
        <v>140</v>
      </c>
      <c r="D198" s="8" t="s">
        <v>141</v>
      </c>
      <c r="E198" s="8" t="s">
        <v>328</v>
      </c>
      <c r="F198" s="8" t="s">
        <v>143</v>
      </c>
      <c r="G198" s="8" t="s">
        <v>426</v>
      </c>
      <c r="H198" s="8" t="s">
        <v>206</v>
      </c>
      <c r="I198" s="8" t="s">
        <v>426</v>
      </c>
      <c r="J198" s="8" t="s">
        <v>330</v>
      </c>
      <c r="K198" s="8" t="s">
        <v>14</v>
      </c>
      <c r="L198" s="9">
        <v>154</v>
      </c>
      <c r="M198" s="9">
        <v>1</v>
      </c>
      <c r="N198" s="10">
        <v>6.4935064935064939E-3</v>
      </c>
      <c r="O198" s="11">
        <v>6.95</v>
      </c>
      <c r="P198" s="11">
        <v>6.95</v>
      </c>
      <c r="Q198" s="11">
        <v>0</v>
      </c>
      <c r="R198" s="8">
        <v>0</v>
      </c>
      <c r="S198" s="8">
        <v>0</v>
      </c>
      <c r="U198" s="12">
        <v>0</v>
      </c>
      <c r="V198" s="10">
        <v>0</v>
      </c>
      <c r="W198" s="11">
        <v>10</v>
      </c>
      <c r="X198" s="8" t="s">
        <v>148</v>
      </c>
      <c r="Y198" s="8" t="s">
        <v>149</v>
      </c>
    </row>
    <row r="199" spans="1:26" x14ac:dyDescent="0.3">
      <c r="A199" s="7">
        <v>46267</v>
      </c>
      <c r="B199" s="8" t="s">
        <v>34</v>
      </c>
      <c r="C199" s="8" t="s">
        <v>140</v>
      </c>
      <c r="D199" s="8" t="s">
        <v>141</v>
      </c>
      <c r="E199" s="8" t="s">
        <v>328</v>
      </c>
      <c r="F199" s="8" t="s">
        <v>143</v>
      </c>
      <c r="G199" s="8" t="s">
        <v>427</v>
      </c>
      <c r="H199" s="8" t="s">
        <v>206</v>
      </c>
      <c r="I199" s="8" t="s">
        <v>427</v>
      </c>
      <c r="J199" s="8" t="s">
        <v>330</v>
      </c>
      <c r="K199" s="8" t="s">
        <v>21</v>
      </c>
      <c r="L199" s="9">
        <v>178</v>
      </c>
      <c r="M199" s="9">
        <v>1</v>
      </c>
      <c r="N199" s="10">
        <v>5.6179775280898866E-3</v>
      </c>
      <c r="O199" s="11">
        <v>10.050000000000001</v>
      </c>
      <c r="P199" s="11">
        <v>10.050000000000001</v>
      </c>
      <c r="Q199" s="11">
        <v>0</v>
      </c>
      <c r="R199" s="8">
        <v>0</v>
      </c>
      <c r="S199" s="8">
        <v>0</v>
      </c>
      <c r="U199" s="12">
        <v>0</v>
      </c>
      <c r="V199" s="10">
        <v>0</v>
      </c>
      <c r="W199" s="11">
        <v>12</v>
      </c>
      <c r="X199" s="8" t="s">
        <v>148</v>
      </c>
      <c r="Y199" s="8" t="s">
        <v>149</v>
      </c>
    </row>
    <row r="200" spans="1:26" x14ac:dyDescent="0.3">
      <c r="A200" s="7">
        <v>46267</v>
      </c>
      <c r="B200" s="8" t="s">
        <v>36</v>
      </c>
      <c r="C200" s="8" t="s">
        <v>140</v>
      </c>
      <c r="D200" s="8" t="s">
        <v>180</v>
      </c>
      <c r="E200" s="8" t="s">
        <v>181</v>
      </c>
      <c r="F200" s="8" t="s">
        <v>143</v>
      </c>
      <c r="G200" s="8" t="s">
        <v>182</v>
      </c>
      <c r="H200" s="8" t="s">
        <v>220</v>
      </c>
      <c r="I200" s="8" t="s">
        <v>428</v>
      </c>
      <c r="J200" s="8" t="s">
        <v>184</v>
      </c>
      <c r="K200" s="8" t="s">
        <v>21</v>
      </c>
      <c r="L200" s="9">
        <v>364</v>
      </c>
      <c r="M200" s="9">
        <v>2</v>
      </c>
      <c r="N200" s="10">
        <v>5.4945054945054949E-3</v>
      </c>
      <c r="O200" s="11">
        <v>8.89</v>
      </c>
      <c r="P200" s="11">
        <v>17.78</v>
      </c>
      <c r="Q200" s="11">
        <v>0</v>
      </c>
      <c r="R200" s="8">
        <v>0</v>
      </c>
      <c r="S200" s="8">
        <v>0</v>
      </c>
      <c r="U200" s="12">
        <v>0</v>
      </c>
      <c r="V200" s="10">
        <v>0</v>
      </c>
      <c r="W200" s="11">
        <v>10</v>
      </c>
      <c r="X200" s="8" t="s">
        <v>148</v>
      </c>
      <c r="Y200" s="8" t="s">
        <v>149</v>
      </c>
    </row>
    <row r="201" spans="1:26" x14ac:dyDescent="0.3">
      <c r="A201" s="7">
        <v>46267</v>
      </c>
      <c r="B201" s="8" t="s">
        <v>36</v>
      </c>
      <c r="C201" s="8" t="s">
        <v>140</v>
      </c>
      <c r="D201" s="8" t="s">
        <v>180</v>
      </c>
      <c r="E201" s="8" t="s">
        <v>337</v>
      </c>
      <c r="F201" s="8" t="s">
        <v>143</v>
      </c>
      <c r="G201" s="8" t="s">
        <v>341</v>
      </c>
      <c r="H201" s="8" t="s">
        <v>220</v>
      </c>
      <c r="I201" s="8" t="s">
        <v>429</v>
      </c>
      <c r="J201" s="8" t="s">
        <v>340</v>
      </c>
      <c r="K201" s="8" t="s">
        <v>7</v>
      </c>
      <c r="L201" s="9">
        <v>182</v>
      </c>
      <c r="M201" s="9">
        <v>0</v>
      </c>
      <c r="N201" s="10">
        <v>0</v>
      </c>
      <c r="P201" s="11">
        <v>0</v>
      </c>
      <c r="Q201" s="11">
        <v>0</v>
      </c>
      <c r="R201" s="8">
        <v>0</v>
      </c>
      <c r="S201" s="8">
        <v>0</v>
      </c>
      <c r="W201" s="11">
        <v>6.5</v>
      </c>
      <c r="X201" s="8" t="s">
        <v>148</v>
      </c>
      <c r="Y201" s="8" t="s">
        <v>149</v>
      </c>
    </row>
    <row r="202" spans="1:26" x14ac:dyDescent="0.3">
      <c r="A202" s="7">
        <v>46267</v>
      </c>
      <c r="B202" s="8" t="s">
        <v>36</v>
      </c>
      <c r="C202" s="8" t="s">
        <v>140</v>
      </c>
      <c r="D202" s="8" t="s">
        <v>180</v>
      </c>
      <c r="E202" s="8" t="s">
        <v>337</v>
      </c>
      <c r="F202" s="8" t="s">
        <v>143</v>
      </c>
      <c r="G202" s="8" t="s">
        <v>341</v>
      </c>
      <c r="H202" s="8" t="s">
        <v>220</v>
      </c>
      <c r="I202" s="8" t="s">
        <v>338</v>
      </c>
      <c r="J202" s="8" t="s">
        <v>340</v>
      </c>
      <c r="K202" s="8" t="s">
        <v>7</v>
      </c>
      <c r="L202" s="9">
        <v>1761</v>
      </c>
      <c r="M202" s="9">
        <v>14</v>
      </c>
      <c r="N202" s="10">
        <v>7.9500283929585455E-3</v>
      </c>
      <c r="O202" s="11">
        <v>3.8</v>
      </c>
      <c r="P202" s="11">
        <v>53.2</v>
      </c>
      <c r="Q202" s="11">
        <v>0</v>
      </c>
      <c r="R202" s="8">
        <v>0</v>
      </c>
      <c r="S202" s="8">
        <v>0</v>
      </c>
      <c r="U202" s="12">
        <v>0</v>
      </c>
      <c r="V202" s="10">
        <v>0</v>
      </c>
      <c r="W202" s="11">
        <v>5</v>
      </c>
      <c r="X202" s="8" t="s">
        <v>148</v>
      </c>
      <c r="Y202" s="8" t="s">
        <v>149</v>
      </c>
    </row>
    <row r="203" spans="1:26" x14ac:dyDescent="0.3">
      <c r="A203" s="7">
        <v>46267</v>
      </c>
      <c r="B203" s="8" t="s">
        <v>19</v>
      </c>
      <c r="C203" s="8" t="s">
        <v>249</v>
      </c>
      <c r="D203" s="8" t="s">
        <v>141</v>
      </c>
      <c r="E203" s="8" t="s">
        <v>142</v>
      </c>
      <c r="F203" s="8" t="s">
        <v>143</v>
      </c>
      <c r="G203" s="8" t="s">
        <v>345</v>
      </c>
      <c r="H203" s="8" t="s">
        <v>206</v>
      </c>
      <c r="I203" s="8" t="s">
        <v>430</v>
      </c>
      <c r="J203" s="8" t="s">
        <v>147</v>
      </c>
      <c r="K203" s="8" t="s">
        <v>14</v>
      </c>
      <c r="L203" s="9">
        <v>476</v>
      </c>
      <c r="M203" s="9">
        <v>7</v>
      </c>
      <c r="N203" s="10">
        <v>1.470588235294118E-2</v>
      </c>
      <c r="O203" s="11">
        <v>3.7</v>
      </c>
      <c r="P203" s="11">
        <v>25.9</v>
      </c>
      <c r="Q203" s="11">
        <v>0</v>
      </c>
      <c r="R203" s="8">
        <v>0</v>
      </c>
      <c r="S203" s="8">
        <v>0</v>
      </c>
      <c r="U203" s="12">
        <v>0</v>
      </c>
      <c r="V203" s="10">
        <v>0</v>
      </c>
      <c r="W203" s="11">
        <v>6.5</v>
      </c>
      <c r="X203" s="8" t="s">
        <v>148</v>
      </c>
      <c r="Y203" s="8" t="s">
        <v>149</v>
      </c>
    </row>
    <row r="204" spans="1:26" x14ac:dyDescent="0.3">
      <c r="A204" s="8" t="s">
        <v>356</v>
      </c>
      <c r="B204" s="8" t="s">
        <v>19</v>
      </c>
      <c r="C204" s="8" t="s">
        <v>249</v>
      </c>
      <c r="D204" s="8" t="s">
        <v>141</v>
      </c>
      <c r="E204" s="8" t="s">
        <v>142</v>
      </c>
      <c r="F204" s="8" t="s">
        <v>143</v>
      </c>
      <c r="G204" s="8" t="s">
        <v>250</v>
      </c>
      <c r="H204" s="8" t="s">
        <v>213</v>
      </c>
      <c r="I204" s="8" t="s">
        <v>250</v>
      </c>
      <c r="J204" s="8" t="s">
        <v>147</v>
      </c>
      <c r="K204" s="8" t="s">
        <v>7</v>
      </c>
      <c r="L204" s="9">
        <v>270</v>
      </c>
      <c r="M204" s="9">
        <v>7</v>
      </c>
      <c r="N204" s="10">
        <v>2.5925925925925929E-2</v>
      </c>
      <c r="O204" s="11">
        <v>4.93</v>
      </c>
      <c r="P204" s="11">
        <v>34.51</v>
      </c>
      <c r="Q204" s="11">
        <v>1198</v>
      </c>
      <c r="R204" s="8">
        <v>1</v>
      </c>
      <c r="S204" s="8">
        <v>2</v>
      </c>
      <c r="T204" s="10">
        <v>2.8799999999999999E-2</v>
      </c>
      <c r="U204" s="12">
        <v>34.71</v>
      </c>
      <c r="V204" s="10">
        <v>0.1429</v>
      </c>
      <c r="W204" s="11">
        <v>8</v>
      </c>
      <c r="X204" s="8" t="s">
        <v>148</v>
      </c>
      <c r="Y204" s="8" t="s">
        <v>149</v>
      </c>
    </row>
    <row r="205" spans="1:26" x14ac:dyDescent="0.3">
      <c r="A205" s="8" t="s">
        <v>357</v>
      </c>
      <c r="B205" s="8" t="s">
        <v>19</v>
      </c>
      <c r="C205" s="8" t="s">
        <v>249</v>
      </c>
      <c r="D205" s="8" t="s">
        <v>141</v>
      </c>
      <c r="E205" s="8" t="s">
        <v>164</v>
      </c>
      <c r="F205" s="8" t="s">
        <v>143</v>
      </c>
      <c r="G205" s="8" t="s">
        <v>431</v>
      </c>
      <c r="H205" s="8" t="s">
        <v>206</v>
      </c>
      <c r="I205" s="8" t="s">
        <v>431</v>
      </c>
      <c r="J205" s="8" t="s">
        <v>166</v>
      </c>
      <c r="K205" s="8" t="s">
        <v>21</v>
      </c>
      <c r="L205" s="9">
        <v>339</v>
      </c>
      <c r="M205" s="9">
        <v>11</v>
      </c>
      <c r="N205" s="10">
        <v>3.2448377581120937E-2</v>
      </c>
      <c r="O205" s="11">
        <v>5.5</v>
      </c>
      <c r="P205" s="11">
        <v>60.5</v>
      </c>
      <c r="Q205" s="11">
        <v>0</v>
      </c>
      <c r="R205" s="8">
        <v>0</v>
      </c>
      <c r="S205" s="8">
        <v>0</v>
      </c>
      <c r="U205" s="12">
        <v>0</v>
      </c>
      <c r="V205" s="10">
        <v>0</v>
      </c>
      <c r="W205" s="11">
        <v>5.5</v>
      </c>
      <c r="X205" s="8" t="s">
        <v>148</v>
      </c>
      <c r="Y205" s="8" t="s">
        <v>149</v>
      </c>
    </row>
    <row r="206" spans="1:26" x14ac:dyDescent="0.3">
      <c r="A206" s="7">
        <v>46267</v>
      </c>
      <c r="B206" s="8" t="s">
        <v>19</v>
      </c>
      <c r="C206" s="8" t="s">
        <v>249</v>
      </c>
      <c r="D206" s="8" t="s">
        <v>141</v>
      </c>
      <c r="E206" s="8" t="s">
        <v>164</v>
      </c>
      <c r="F206" s="8" t="s">
        <v>143</v>
      </c>
      <c r="G206" s="8" t="s">
        <v>432</v>
      </c>
      <c r="H206" s="8" t="s">
        <v>206</v>
      </c>
      <c r="I206" s="8" t="s">
        <v>432</v>
      </c>
      <c r="J206" s="8" t="s">
        <v>166</v>
      </c>
      <c r="K206" s="8" t="s">
        <v>7</v>
      </c>
      <c r="L206" s="9">
        <v>147</v>
      </c>
      <c r="M206" s="9">
        <v>6</v>
      </c>
      <c r="N206" s="10">
        <v>4.0816326530612242E-2</v>
      </c>
      <c r="O206" s="11">
        <v>3.86</v>
      </c>
      <c r="P206" s="11">
        <v>23.16</v>
      </c>
      <c r="Q206" s="11">
        <v>0</v>
      </c>
      <c r="R206" s="8">
        <v>0</v>
      </c>
      <c r="S206" s="8">
        <v>0</v>
      </c>
      <c r="U206" s="12">
        <v>0</v>
      </c>
      <c r="V206" s="10">
        <v>0</v>
      </c>
      <c r="W206" s="11">
        <v>6</v>
      </c>
      <c r="X206" s="8" t="s">
        <v>148</v>
      </c>
      <c r="Y206" s="8" t="s">
        <v>149</v>
      </c>
      <c r="Z206" s="8" t="s">
        <v>433</v>
      </c>
    </row>
    <row r="207" spans="1:26" x14ac:dyDescent="0.3">
      <c r="A207" s="7">
        <v>46267</v>
      </c>
      <c r="B207" s="8" t="s">
        <v>19</v>
      </c>
      <c r="C207" s="8" t="s">
        <v>249</v>
      </c>
      <c r="D207" s="8" t="s">
        <v>141</v>
      </c>
      <c r="E207" s="8" t="s">
        <v>351</v>
      </c>
      <c r="F207" s="8" t="s">
        <v>143</v>
      </c>
      <c r="G207" s="8" t="s">
        <v>434</v>
      </c>
      <c r="H207" s="8" t="s">
        <v>206</v>
      </c>
      <c r="I207" s="8" t="s">
        <v>434</v>
      </c>
      <c r="J207" s="8" t="s">
        <v>353</v>
      </c>
      <c r="K207" s="8" t="s">
        <v>14</v>
      </c>
      <c r="L207" s="9">
        <v>291</v>
      </c>
      <c r="M207" s="9">
        <v>4</v>
      </c>
      <c r="N207" s="10">
        <v>1.374570446735395E-2</v>
      </c>
      <c r="O207" s="11">
        <v>8.9600000000000009</v>
      </c>
      <c r="P207" s="11">
        <v>35.840000000000003</v>
      </c>
      <c r="Q207" s="11">
        <v>0</v>
      </c>
      <c r="R207" s="8">
        <v>0</v>
      </c>
      <c r="S207" s="8">
        <v>0</v>
      </c>
      <c r="U207" s="12">
        <v>0</v>
      </c>
      <c r="V207" s="10">
        <v>0</v>
      </c>
      <c r="W207" s="11">
        <v>15.5</v>
      </c>
      <c r="X207" s="8" t="s">
        <v>148</v>
      </c>
      <c r="Y207" s="8" t="s">
        <v>149</v>
      </c>
    </row>
    <row r="208" spans="1:26" x14ac:dyDescent="0.3">
      <c r="A208" s="7">
        <v>46268</v>
      </c>
      <c r="B208" s="8" t="s">
        <v>12</v>
      </c>
      <c r="C208" s="8" t="s">
        <v>140</v>
      </c>
      <c r="D208" s="8" t="s">
        <v>141</v>
      </c>
      <c r="E208" s="8" t="s">
        <v>142</v>
      </c>
      <c r="F208" s="8" t="s">
        <v>143</v>
      </c>
      <c r="G208" s="8" t="s">
        <v>144</v>
      </c>
      <c r="H208" s="8" t="s">
        <v>145</v>
      </c>
      <c r="I208" s="8" t="s">
        <v>435</v>
      </c>
      <c r="J208" s="8" t="s">
        <v>147</v>
      </c>
      <c r="K208" s="8" t="s">
        <v>21</v>
      </c>
      <c r="L208" s="9">
        <v>97</v>
      </c>
      <c r="M208" s="9">
        <v>0</v>
      </c>
      <c r="N208" s="10">
        <v>0</v>
      </c>
      <c r="P208" s="11">
        <v>0</v>
      </c>
      <c r="Q208" s="11">
        <v>0</v>
      </c>
      <c r="R208" s="8">
        <v>0</v>
      </c>
      <c r="S208" s="8">
        <v>0</v>
      </c>
      <c r="W208" s="11">
        <v>11</v>
      </c>
      <c r="X208" s="8" t="s">
        <v>148</v>
      </c>
      <c r="Y208" s="8" t="s">
        <v>149</v>
      </c>
    </row>
    <row r="209" spans="1:25" x14ac:dyDescent="0.3">
      <c r="A209" s="7">
        <v>46268</v>
      </c>
      <c r="B209" s="8" t="s">
        <v>12</v>
      </c>
      <c r="C209" s="8" t="s">
        <v>140</v>
      </c>
      <c r="D209" s="8" t="s">
        <v>141</v>
      </c>
      <c r="E209" s="8" t="s">
        <v>142</v>
      </c>
      <c r="F209" s="8" t="s">
        <v>143</v>
      </c>
      <c r="G209" s="8" t="s">
        <v>144</v>
      </c>
      <c r="H209" s="8" t="s">
        <v>145</v>
      </c>
      <c r="I209" s="8" t="s">
        <v>203</v>
      </c>
      <c r="J209" s="8" t="s">
        <v>147</v>
      </c>
      <c r="K209" s="8" t="s">
        <v>21</v>
      </c>
      <c r="L209" s="9">
        <v>216</v>
      </c>
      <c r="M209" s="9">
        <v>2</v>
      </c>
      <c r="N209" s="10">
        <v>9.2592592592592587E-3</v>
      </c>
      <c r="O209" s="11">
        <v>11.5</v>
      </c>
      <c r="P209" s="11">
        <v>23</v>
      </c>
      <c r="Q209" s="11">
        <v>0</v>
      </c>
      <c r="R209" s="8">
        <v>0</v>
      </c>
      <c r="S209" s="8">
        <v>0</v>
      </c>
      <c r="U209" s="12">
        <v>0</v>
      </c>
      <c r="V209" s="10">
        <v>0</v>
      </c>
      <c r="W209" s="11">
        <v>11.5</v>
      </c>
      <c r="X209" s="8" t="s">
        <v>148</v>
      </c>
      <c r="Y209" s="8" t="s">
        <v>149</v>
      </c>
    </row>
    <row r="210" spans="1:25" x14ac:dyDescent="0.3">
      <c r="A210" s="7">
        <v>46268</v>
      </c>
      <c r="B210" s="8" t="s">
        <v>12</v>
      </c>
      <c r="C210" s="8" t="s">
        <v>140</v>
      </c>
      <c r="D210" s="8" t="s">
        <v>141</v>
      </c>
      <c r="E210" s="8" t="s">
        <v>150</v>
      </c>
      <c r="F210" s="8" t="s">
        <v>143</v>
      </c>
      <c r="G210" s="8" t="s">
        <v>178</v>
      </c>
      <c r="H210" s="8" t="s">
        <v>145</v>
      </c>
      <c r="I210" s="8" t="s">
        <v>436</v>
      </c>
      <c r="J210" s="8" t="s">
        <v>153</v>
      </c>
      <c r="K210" s="8" t="s">
        <v>21</v>
      </c>
      <c r="L210" s="9">
        <v>395</v>
      </c>
      <c r="M210" s="9">
        <v>4</v>
      </c>
      <c r="N210" s="10">
        <v>5.1000000000000004E-3</v>
      </c>
      <c r="O210" s="11">
        <v>13</v>
      </c>
      <c r="P210" s="11">
        <v>52</v>
      </c>
      <c r="Q210" s="11">
        <v>0</v>
      </c>
      <c r="R210" s="8">
        <v>0</v>
      </c>
      <c r="S210" s="8">
        <v>0</v>
      </c>
      <c r="U210" s="12">
        <v>0</v>
      </c>
      <c r="V210" s="10">
        <v>0</v>
      </c>
      <c r="W210" s="11">
        <v>13</v>
      </c>
      <c r="X210" s="8" t="s">
        <v>148</v>
      </c>
      <c r="Y210" s="8" t="s">
        <v>149</v>
      </c>
    </row>
    <row r="211" spans="1:25" x14ac:dyDescent="0.3">
      <c r="A211" s="8" t="s">
        <v>437</v>
      </c>
      <c r="B211" s="8" t="s">
        <v>12</v>
      </c>
      <c r="C211" s="8" t="s">
        <v>140</v>
      </c>
      <c r="D211" s="8" t="s">
        <v>141</v>
      </c>
      <c r="E211" s="8" t="s">
        <v>150</v>
      </c>
      <c r="F211" s="8" t="s">
        <v>143</v>
      </c>
      <c r="G211" s="8" t="s">
        <v>178</v>
      </c>
      <c r="H211" s="8" t="s">
        <v>145</v>
      </c>
      <c r="I211" s="8" t="s">
        <v>221</v>
      </c>
      <c r="J211" s="8" t="s">
        <v>153</v>
      </c>
      <c r="K211" s="8" t="s">
        <v>14</v>
      </c>
      <c r="L211" s="9">
        <v>191</v>
      </c>
      <c r="M211" s="9">
        <v>0</v>
      </c>
      <c r="N211" s="10">
        <v>0</v>
      </c>
      <c r="P211" s="11">
        <v>0</v>
      </c>
      <c r="Q211" s="11">
        <v>0</v>
      </c>
      <c r="R211" s="8">
        <v>0</v>
      </c>
      <c r="S211" s="8">
        <v>0</v>
      </c>
      <c r="W211" s="11">
        <v>12</v>
      </c>
      <c r="X211" s="8" t="s">
        <v>148</v>
      </c>
      <c r="Y211" s="8" t="s">
        <v>149</v>
      </c>
    </row>
    <row r="212" spans="1:25" x14ac:dyDescent="0.3">
      <c r="A212" s="7">
        <v>46268</v>
      </c>
      <c r="B212" s="8" t="s">
        <v>12</v>
      </c>
      <c r="C212" s="8" t="s">
        <v>140</v>
      </c>
      <c r="D212" s="8" t="s">
        <v>141</v>
      </c>
      <c r="E212" s="8" t="s">
        <v>157</v>
      </c>
      <c r="F212" s="8" t="s">
        <v>143</v>
      </c>
      <c r="G212" s="8" t="s">
        <v>144</v>
      </c>
      <c r="H212" s="8" t="s">
        <v>145</v>
      </c>
      <c r="I212" s="8" t="s">
        <v>438</v>
      </c>
      <c r="J212" s="8" t="s">
        <v>159</v>
      </c>
      <c r="K212" s="8" t="s">
        <v>14</v>
      </c>
      <c r="L212" s="9">
        <v>186</v>
      </c>
      <c r="M212" s="9">
        <v>1</v>
      </c>
      <c r="N212" s="10">
        <v>5.3763440860215058E-3</v>
      </c>
      <c r="O212" s="11">
        <v>7.75</v>
      </c>
      <c r="P212" s="11">
        <v>7.75</v>
      </c>
      <c r="Q212" s="11">
        <v>0</v>
      </c>
      <c r="R212" s="8">
        <v>0</v>
      </c>
      <c r="S212" s="8">
        <v>0</v>
      </c>
      <c r="U212" s="12">
        <v>0</v>
      </c>
      <c r="V212" s="10">
        <v>0</v>
      </c>
      <c r="W212" s="11">
        <v>12</v>
      </c>
      <c r="X212" s="8" t="s">
        <v>148</v>
      </c>
      <c r="Y212" s="8" t="s">
        <v>149</v>
      </c>
    </row>
    <row r="213" spans="1:25" x14ac:dyDescent="0.3">
      <c r="A213" s="8" t="s">
        <v>439</v>
      </c>
      <c r="B213" s="8" t="s">
        <v>12</v>
      </c>
      <c r="C213" s="8" t="s">
        <v>140</v>
      </c>
      <c r="D213" s="8" t="s">
        <v>141</v>
      </c>
      <c r="E213" s="8" t="s">
        <v>157</v>
      </c>
      <c r="F213" s="8" t="s">
        <v>143</v>
      </c>
      <c r="G213" s="8" t="s">
        <v>151</v>
      </c>
      <c r="H213" s="8" t="s">
        <v>145</v>
      </c>
      <c r="I213" s="8" t="s">
        <v>440</v>
      </c>
      <c r="J213" s="8" t="s">
        <v>159</v>
      </c>
      <c r="K213" s="8" t="s">
        <v>21</v>
      </c>
      <c r="L213" s="9">
        <v>339</v>
      </c>
      <c r="M213" s="9">
        <v>2</v>
      </c>
      <c r="N213" s="10">
        <v>5.8997050147492616E-3</v>
      </c>
      <c r="O213" s="11">
        <v>11.88</v>
      </c>
      <c r="P213" s="11">
        <v>23.76</v>
      </c>
      <c r="Q213" s="11">
        <v>0</v>
      </c>
      <c r="R213" s="8">
        <v>0</v>
      </c>
      <c r="S213" s="8">
        <v>0</v>
      </c>
      <c r="U213" s="12">
        <v>0</v>
      </c>
      <c r="V213" s="10">
        <v>0</v>
      </c>
      <c r="W213" s="11">
        <v>12.5</v>
      </c>
      <c r="X213" s="8" t="s">
        <v>148</v>
      </c>
      <c r="Y213" s="8" t="s">
        <v>149</v>
      </c>
    </row>
    <row r="214" spans="1:25" x14ac:dyDescent="0.3">
      <c r="A214" s="8" t="s">
        <v>437</v>
      </c>
      <c r="B214" s="8" t="s">
        <v>12</v>
      </c>
      <c r="C214" s="8" t="s">
        <v>140</v>
      </c>
      <c r="D214" s="8" t="s">
        <v>141</v>
      </c>
      <c r="E214" s="8" t="s">
        <v>164</v>
      </c>
      <c r="F214" s="8" t="s">
        <v>143</v>
      </c>
      <c r="G214" s="8" t="s">
        <v>178</v>
      </c>
      <c r="H214" s="8" t="s">
        <v>145</v>
      </c>
      <c r="I214" s="8" t="s">
        <v>441</v>
      </c>
      <c r="J214" s="8" t="s">
        <v>166</v>
      </c>
      <c r="K214" s="8" t="s">
        <v>14</v>
      </c>
      <c r="L214" s="9">
        <v>413</v>
      </c>
      <c r="M214" s="9">
        <v>2</v>
      </c>
      <c r="N214" s="10">
        <v>4.8426150121065378E-3</v>
      </c>
      <c r="O214" s="11">
        <v>5.13</v>
      </c>
      <c r="P214" s="11">
        <v>10.26</v>
      </c>
      <c r="Q214" s="11">
        <v>0</v>
      </c>
      <c r="R214" s="8">
        <v>0</v>
      </c>
      <c r="S214" s="8">
        <v>0</v>
      </c>
      <c r="U214" s="12">
        <v>0</v>
      </c>
      <c r="V214" s="10">
        <v>0</v>
      </c>
      <c r="W214" s="11">
        <v>9</v>
      </c>
      <c r="X214" s="8" t="s">
        <v>223</v>
      </c>
      <c r="Y214" s="8" t="s">
        <v>149</v>
      </c>
    </row>
    <row r="215" spans="1:25" x14ac:dyDescent="0.3">
      <c r="A215" s="7">
        <v>46268</v>
      </c>
      <c r="B215" s="8" t="s">
        <v>12</v>
      </c>
      <c r="C215" s="8" t="s">
        <v>140</v>
      </c>
      <c r="D215" s="8" t="s">
        <v>141</v>
      </c>
      <c r="E215" s="8" t="s">
        <v>164</v>
      </c>
      <c r="F215" s="8" t="s">
        <v>143</v>
      </c>
      <c r="G215" s="8" t="s">
        <v>151</v>
      </c>
      <c r="H215" s="8" t="s">
        <v>145</v>
      </c>
      <c r="I215" s="8" t="s">
        <v>376</v>
      </c>
      <c r="J215" s="8" t="s">
        <v>166</v>
      </c>
      <c r="K215" s="8" t="s">
        <v>7</v>
      </c>
      <c r="L215" s="9">
        <v>151</v>
      </c>
      <c r="M215" s="9">
        <v>1</v>
      </c>
      <c r="N215" s="10">
        <v>6.6225165562913907E-3</v>
      </c>
      <c r="O215" s="11">
        <v>7.64</v>
      </c>
      <c r="P215" s="11">
        <v>7.64</v>
      </c>
      <c r="Q215" s="11">
        <v>449</v>
      </c>
      <c r="R215" s="8">
        <v>1</v>
      </c>
      <c r="S215" s="8">
        <v>1</v>
      </c>
      <c r="T215" s="10">
        <v>1.7000000000000001E-2</v>
      </c>
      <c r="U215" s="12">
        <v>58.77</v>
      </c>
      <c r="V215" s="10">
        <v>1</v>
      </c>
      <c r="W215" s="11">
        <v>12.5</v>
      </c>
      <c r="X215" s="8" t="s">
        <v>148</v>
      </c>
      <c r="Y215" s="8" t="s">
        <v>149</v>
      </c>
    </row>
    <row r="216" spans="1:25" x14ac:dyDescent="0.3">
      <c r="A216" s="7">
        <v>46268</v>
      </c>
      <c r="B216" s="8" t="s">
        <v>12</v>
      </c>
      <c r="C216" s="8" t="s">
        <v>140</v>
      </c>
      <c r="D216" s="8" t="s">
        <v>141</v>
      </c>
      <c r="E216" s="8" t="s">
        <v>239</v>
      </c>
      <c r="F216" s="8" t="s">
        <v>143</v>
      </c>
      <c r="G216" s="8" t="s">
        <v>151</v>
      </c>
      <c r="H216" s="8" t="s">
        <v>145</v>
      </c>
      <c r="I216" s="8" t="s">
        <v>442</v>
      </c>
      <c r="J216" s="8" t="s">
        <v>242</v>
      </c>
      <c r="K216" s="8" t="s">
        <v>7</v>
      </c>
      <c r="L216" s="9">
        <v>100</v>
      </c>
      <c r="M216" s="9">
        <v>0</v>
      </c>
      <c r="N216" s="10">
        <v>0</v>
      </c>
      <c r="P216" s="11">
        <v>0</v>
      </c>
      <c r="Q216" s="11">
        <v>0</v>
      </c>
      <c r="R216" s="8">
        <v>0</v>
      </c>
      <c r="S216" s="8">
        <v>0</v>
      </c>
      <c r="W216" s="11">
        <v>8</v>
      </c>
      <c r="X216" s="8" t="s">
        <v>148</v>
      </c>
      <c r="Y216" s="8" t="s">
        <v>149</v>
      </c>
    </row>
    <row r="217" spans="1:25" x14ac:dyDescent="0.3">
      <c r="A217" s="7">
        <v>46268</v>
      </c>
      <c r="B217" s="8" t="s">
        <v>12</v>
      </c>
      <c r="C217" s="8" t="s">
        <v>140</v>
      </c>
      <c r="D217" s="8" t="s">
        <v>141</v>
      </c>
      <c r="E217" s="8" t="s">
        <v>239</v>
      </c>
      <c r="F217" s="8" t="s">
        <v>143</v>
      </c>
      <c r="G217" s="8" t="s">
        <v>151</v>
      </c>
      <c r="H217" s="8" t="s">
        <v>145</v>
      </c>
      <c r="I217" s="8" t="s">
        <v>261</v>
      </c>
      <c r="J217" s="8" t="s">
        <v>242</v>
      </c>
      <c r="K217" s="8" t="s">
        <v>21</v>
      </c>
      <c r="L217" s="9">
        <v>368</v>
      </c>
      <c r="M217" s="9">
        <v>0</v>
      </c>
      <c r="N217" s="10">
        <v>0</v>
      </c>
      <c r="P217" s="11">
        <v>0</v>
      </c>
      <c r="Q217" s="11">
        <v>0</v>
      </c>
      <c r="R217" s="8">
        <v>0</v>
      </c>
      <c r="S217" s="8">
        <v>0</v>
      </c>
      <c r="W217" s="11">
        <v>9</v>
      </c>
      <c r="X217" s="8" t="s">
        <v>148</v>
      </c>
      <c r="Y217" s="8" t="s">
        <v>149</v>
      </c>
    </row>
    <row r="218" spans="1:25" x14ac:dyDescent="0.3">
      <c r="A218" s="7">
        <v>46268</v>
      </c>
      <c r="B218" s="8" t="s">
        <v>12</v>
      </c>
      <c r="C218" s="8" t="s">
        <v>140</v>
      </c>
      <c r="D218" s="8" t="s">
        <v>141</v>
      </c>
      <c r="E218" s="8" t="s">
        <v>239</v>
      </c>
      <c r="F218" s="8" t="s">
        <v>143</v>
      </c>
      <c r="G218" s="8" t="s">
        <v>170</v>
      </c>
      <c r="H218" s="8" t="s">
        <v>145</v>
      </c>
      <c r="I218" s="8" t="s">
        <v>440</v>
      </c>
      <c r="J218" s="8" t="s">
        <v>242</v>
      </c>
      <c r="K218" s="8" t="s">
        <v>14</v>
      </c>
      <c r="L218" s="9">
        <v>663</v>
      </c>
      <c r="M218" s="9">
        <v>4</v>
      </c>
      <c r="N218" s="10">
        <v>6.0331825037707393E-3</v>
      </c>
      <c r="O218" s="11">
        <v>4.6900000000000004</v>
      </c>
      <c r="P218" s="11">
        <v>18.760000000000002</v>
      </c>
      <c r="Q218" s="11">
        <v>0</v>
      </c>
      <c r="R218" s="8">
        <v>0</v>
      </c>
      <c r="S218" s="8">
        <v>0</v>
      </c>
      <c r="U218" s="12">
        <v>0</v>
      </c>
      <c r="V218" s="10">
        <v>0</v>
      </c>
      <c r="W218" s="11">
        <v>6.5</v>
      </c>
      <c r="X218" s="8" t="s">
        <v>148</v>
      </c>
      <c r="Y218" s="8" t="s">
        <v>149</v>
      </c>
    </row>
    <row r="219" spans="1:25" x14ac:dyDescent="0.3">
      <c r="A219" s="7">
        <v>46268</v>
      </c>
      <c r="B219" s="8" t="s">
        <v>12</v>
      </c>
      <c r="C219" s="8" t="s">
        <v>140</v>
      </c>
      <c r="D219" s="8" t="s">
        <v>141</v>
      </c>
      <c r="E219" s="8" t="s">
        <v>167</v>
      </c>
      <c r="F219" s="8" t="s">
        <v>143</v>
      </c>
      <c r="G219" s="8" t="s">
        <v>151</v>
      </c>
      <c r="H219" s="8" t="s">
        <v>145</v>
      </c>
      <c r="I219" s="8" t="s">
        <v>443</v>
      </c>
      <c r="J219" s="8" t="s">
        <v>169</v>
      </c>
      <c r="K219" s="8" t="s">
        <v>14</v>
      </c>
      <c r="L219" s="9">
        <v>127</v>
      </c>
      <c r="M219" s="9">
        <v>0</v>
      </c>
      <c r="N219" s="10">
        <v>0</v>
      </c>
      <c r="P219" s="11">
        <v>0</v>
      </c>
      <c r="Q219" s="11">
        <v>0</v>
      </c>
      <c r="R219" s="8">
        <v>0</v>
      </c>
      <c r="S219" s="8">
        <v>0</v>
      </c>
      <c r="W219" s="11">
        <v>4.5</v>
      </c>
      <c r="X219" s="8" t="s">
        <v>148</v>
      </c>
      <c r="Y219" s="8" t="s">
        <v>149</v>
      </c>
    </row>
    <row r="220" spans="1:25" x14ac:dyDescent="0.3">
      <c r="A220" s="7">
        <v>46268</v>
      </c>
      <c r="B220" s="8" t="s">
        <v>12</v>
      </c>
      <c r="C220" s="8" t="s">
        <v>140</v>
      </c>
      <c r="D220" s="8" t="s">
        <v>141</v>
      </c>
      <c r="E220" s="8" t="s">
        <v>167</v>
      </c>
      <c r="F220" s="8" t="s">
        <v>143</v>
      </c>
      <c r="G220" s="8" t="s">
        <v>144</v>
      </c>
      <c r="H220" s="8" t="s">
        <v>145</v>
      </c>
      <c r="I220" s="8" t="s">
        <v>255</v>
      </c>
      <c r="J220" s="8" t="s">
        <v>169</v>
      </c>
      <c r="K220" s="8" t="s">
        <v>14</v>
      </c>
      <c r="L220" s="9">
        <v>864</v>
      </c>
      <c r="M220" s="9">
        <v>10</v>
      </c>
      <c r="N220" s="10">
        <v>1.157407407407407E-2</v>
      </c>
      <c r="O220" s="11">
        <v>3.67</v>
      </c>
      <c r="P220" s="11">
        <v>36.700000000000003</v>
      </c>
      <c r="Q220" s="11">
        <v>0</v>
      </c>
      <c r="R220" s="8">
        <v>0</v>
      </c>
      <c r="S220" s="8">
        <v>0</v>
      </c>
      <c r="U220" s="12">
        <v>0</v>
      </c>
      <c r="V220" s="10">
        <v>0</v>
      </c>
      <c r="W220" s="11">
        <v>6</v>
      </c>
      <c r="X220" s="8" t="s">
        <v>148</v>
      </c>
      <c r="Y220" s="8" t="s">
        <v>149</v>
      </c>
    </row>
    <row r="221" spans="1:25" x14ac:dyDescent="0.3">
      <c r="A221" s="7">
        <v>46268</v>
      </c>
      <c r="B221" s="8" t="s">
        <v>12</v>
      </c>
      <c r="C221" s="8" t="s">
        <v>140</v>
      </c>
      <c r="D221" s="8" t="s">
        <v>141</v>
      </c>
      <c r="E221" s="8" t="s">
        <v>167</v>
      </c>
      <c r="F221" s="8" t="s">
        <v>143</v>
      </c>
      <c r="G221" s="8" t="s">
        <v>151</v>
      </c>
      <c r="H221" s="8" t="s">
        <v>145</v>
      </c>
      <c r="I221" s="8" t="s">
        <v>396</v>
      </c>
      <c r="J221" s="8" t="s">
        <v>169</v>
      </c>
      <c r="K221" s="8" t="s">
        <v>21</v>
      </c>
      <c r="L221" s="8" t="s">
        <v>444</v>
      </c>
      <c r="M221" s="9">
        <v>1</v>
      </c>
      <c r="N221" s="10">
        <v>3.597122302158274E-3</v>
      </c>
      <c r="O221" s="11">
        <v>6.5</v>
      </c>
      <c r="P221" s="11">
        <v>6.5</v>
      </c>
      <c r="Q221" s="11">
        <v>0</v>
      </c>
      <c r="R221" s="8">
        <v>0</v>
      </c>
      <c r="S221" s="8">
        <v>0</v>
      </c>
      <c r="U221" s="12">
        <v>0</v>
      </c>
      <c r="V221" s="10">
        <v>0</v>
      </c>
      <c r="W221" s="11">
        <v>6.5</v>
      </c>
      <c r="X221" s="8" t="s">
        <v>148</v>
      </c>
      <c r="Y221" s="8" t="s">
        <v>149</v>
      </c>
    </row>
    <row r="222" spans="1:25" x14ac:dyDescent="0.3">
      <c r="A222" s="8" t="s">
        <v>439</v>
      </c>
      <c r="B222" s="8" t="s">
        <v>5</v>
      </c>
      <c r="C222" s="8" t="s">
        <v>173</v>
      </c>
      <c r="D222" s="8" t="s">
        <v>141</v>
      </c>
      <c r="E222" s="8" t="s">
        <v>186</v>
      </c>
      <c r="F222" s="8" t="s">
        <v>143</v>
      </c>
      <c r="G222" s="8" t="s">
        <v>144</v>
      </c>
      <c r="H222" s="8" t="s">
        <v>145</v>
      </c>
      <c r="I222" s="8" t="s">
        <v>445</v>
      </c>
      <c r="J222" s="8" t="s">
        <v>188</v>
      </c>
      <c r="K222" s="8" t="s">
        <v>21</v>
      </c>
      <c r="L222" s="9">
        <v>241</v>
      </c>
      <c r="M222" s="9">
        <v>3</v>
      </c>
      <c r="N222" s="10">
        <v>1.244813278008299E-2</v>
      </c>
      <c r="O222" s="11">
        <v>7.5</v>
      </c>
      <c r="P222" s="11">
        <v>22.5</v>
      </c>
      <c r="Q222" s="11">
        <v>0</v>
      </c>
      <c r="R222" s="8">
        <v>0</v>
      </c>
      <c r="S222" s="8">
        <v>0</v>
      </c>
      <c r="U222" s="12">
        <v>0</v>
      </c>
      <c r="V222" s="10">
        <v>0</v>
      </c>
      <c r="W222" s="11">
        <v>7.5</v>
      </c>
      <c r="X222" s="8" t="s">
        <v>148</v>
      </c>
      <c r="Y222" s="8" t="s">
        <v>149</v>
      </c>
    </row>
    <row r="223" spans="1:25" x14ac:dyDescent="0.3">
      <c r="A223" s="7">
        <v>46268</v>
      </c>
      <c r="B223" s="8" t="s">
        <v>5</v>
      </c>
      <c r="C223" s="8" t="s">
        <v>173</v>
      </c>
      <c r="D223" s="8" t="s">
        <v>141</v>
      </c>
      <c r="E223" s="8" t="s">
        <v>186</v>
      </c>
      <c r="F223" s="8" t="s">
        <v>143</v>
      </c>
      <c r="G223" s="8" t="s">
        <v>144</v>
      </c>
      <c r="H223" s="8" t="s">
        <v>145</v>
      </c>
      <c r="I223" s="8" t="s">
        <v>412</v>
      </c>
      <c r="J223" s="8" t="s">
        <v>188</v>
      </c>
      <c r="K223" s="8" t="s">
        <v>21</v>
      </c>
      <c r="L223" s="9">
        <v>704</v>
      </c>
      <c r="M223" s="9">
        <v>17</v>
      </c>
      <c r="N223" s="10">
        <v>2.4147727272727269E-2</v>
      </c>
      <c r="O223" s="11">
        <v>6.7</v>
      </c>
      <c r="P223" s="11">
        <v>113.9</v>
      </c>
      <c r="Q223" s="11">
        <v>0</v>
      </c>
      <c r="R223" s="8">
        <v>0</v>
      </c>
      <c r="S223" s="8">
        <v>0</v>
      </c>
      <c r="U223" s="12">
        <v>0</v>
      </c>
      <c r="V223" s="10">
        <v>0</v>
      </c>
      <c r="W223" s="11">
        <v>7</v>
      </c>
      <c r="X223" s="8" t="s">
        <v>148</v>
      </c>
      <c r="Y223" s="8" t="s">
        <v>149</v>
      </c>
    </row>
    <row r="224" spans="1:25" x14ac:dyDescent="0.3">
      <c r="A224" s="7">
        <v>46268</v>
      </c>
      <c r="B224" s="8" t="s">
        <v>5</v>
      </c>
      <c r="C224" s="8" t="s">
        <v>173</v>
      </c>
      <c r="D224" s="8" t="s">
        <v>141</v>
      </c>
      <c r="E224" s="8" t="s">
        <v>193</v>
      </c>
      <c r="F224" s="8" t="s">
        <v>143</v>
      </c>
      <c r="G224" s="8" t="s">
        <v>144</v>
      </c>
      <c r="H224" s="8" t="s">
        <v>145</v>
      </c>
      <c r="I224" s="8" t="s">
        <v>197</v>
      </c>
      <c r="J224" s="8" t="s">
        <v>195</v>
      </c>
      <c r="K224" s="8" t="s">
        <v>21</v>
      </c>
      <c r="L224" s="9">
        <v>212</v>
      </c>
      <c r="M224" s="9">
        <v>2</v>
      </c>
      <c r="N224" s="10">
        <v>9.433962264150943E-3</v>
      </c>
      <c r="O224" s="11">
        <v>6.82</v>
      </c>
      <c r="P224" s="11">
        <v>13.64</v>
      </c>
      <c r="Q224" s="11">
        <v>399</v>
      </c>
      <c r="R224" s="8">
        <v>1</v>
      </c>
      <c r="S224" s="8">
        <v>1</v>
      </c>
      <c r="T224" s="10">
        <v>3.4200000000000001E-2</v>
      </c>
      <c r="U224" s="12">
        <v>29.25</v>
      </c>
      <c r="V224" s="10">
        <v>0.5</v>
      </c>
      <c r="W224" s="11">
        <v>7.5</v>
      </c>
      <c r="X224" s="8" t="s">
        <v>148</v>
      </c>
      <c r="Y224" s="8" t="s">
        <v>149</v>
      </c>
    </row>
    <row r="225" spans="1:25" x14ac:dyDescent="0.3">
      <c r="A225" s="7">
        <v>46268</v>
      </c>
      <c r="B225" s="8" t="s">
        <v>32</v>
      </c>
      <c r="C225" s="8" t="s">
        <v>140</v>
      </c>
      <c r="D225" s="8" t="s">
        <v>141</v>
      </c>
      <c r="E225" s="8" t="s">
        <v>142</v>
      </c>
      <c r="F225" s="8" t="s">
        <v>143</v>
      </c>
      <c r="G225" s="8" t="s">
        <v>207</v>
      </c>
      <c r="H225" s="8" t="s">
        <v>206</v>
      </c>
      <c r="I225" s="8" t="s">
        <v>207</v>
      </c>
      <c r="J225" s="8" t="s">
        <v>147</v>
      </c>
      <c r="K225" s="8" t="s">
        <v>7</v>
      </c>
      <c r="L225" s="9">
        <v>350</v>
      </c>
      <c r="M225" s="9">
        <v>1</v>
      </c>
      <c r="N225" s="10">
        <v>2.8571428571428571E-3</v>
      </c>
      <c r="O225" s="11">
        <v>10.210000000000001</v>
      </c>
      <c r="P225" s="11">
        <v>10.210000000000001</v>
      </c>
      <c r="Q225" s="11">
        <v>0</v>
      </c>
      <c r="R225" s="8">
        <v>0</v>
      </c>
      <c r="S225" s="8">
        <v>0</v>
      </c>
      <c r="U225" s="12">
        <v>0</v>
      </c>
      <c r="V225" s="10">
        <v>0</v>
      </c>
      <c r="W225" s="11">
        <v>15.5</v>
      </c>
      <c r="X225" s="8" t="s">
        <v>148</v>
      </c>
      <c r="Y225" s="8" t="s">
        <v>149</v>
      </c>
    </row>
    <row r="226" spans="1:25" x14ac:dyDescent="0.3">
      <c r="A226" s="7">
        <v>46268</v>
      </c>
      <c r="B226" s="8" t="s">
        <v>32</v>
      </c>
      <c r="C226" s="8" t="s">
        <v>140</v>
      </c>
      <c r="D226" s="8" t="s">
        <v>141</v>
      </c>
      <c r="E226" s="8" t="s">
        <v>150</v>
      </c>
      <c r="F226" s="8" t="s">
        <v>143</v>
      </c>
      <c r="G226" s="8" t="s">
        <v>446</v>
      </c>
      <c r="H226" s="8" t="s">
        <v>206</v>
      </c>
      <c r="I226" s="8" t="s">
        <v>446</v>
      </c>
      <c r="J226" s="8" t="s">
        <v>153</v>
      </c>
      <c r="K226" s="8" t="s">
        <v>7</v>
      </c>
      <c r="L226" s="9">
        <v>242</v>
      </c>
      <c r="M226" s="9">
        <v>2</v>
      </c>
      <c r="N226" s="10">
        <v>8.2644628099173556E-3</v>
      </c>
      <c r="O226" s="11">
        <v>8.9600000000000009</v>
      </c>
      <c r="P226" s="11">
        <v>17.920000000000002</v>
      </c>
      <c r="Q226" s="11">
        <v>549</v>
      </c>
      <c r="R226" s="8">
        <v>1</v>
      </c>
      <c r="S226" s="8">
        <v>1</v>
      </c>
      <c r="T226" s="10">
        <v>3.2599999999999997E-2</v>
      </c>
      <c r="U226" s="12">
        <v>30.64</v>
      </c>
      <c r="V226" s="10">
        <v>0.5</v>
      </c>
      <c r="W226" s="11">
        <v>13.5</v>
      </c>
      <c r="X226" s="8" t="s">
        <v>148</v>
      </c>
      <c r="Y226" s="8" t="s">
        <v>149</v>
      </c>
    </row>
    <row r="227" spans="1:25" x14ac:dyDescent="0.3">
      <c r="A227" s="7">
        <v>46268</v>
      </c>
      <c r="B227" s="8" t="s">
        <v>32</v>
      </c>
      <c r="C227" s="8" t="s">
        <v>140</v>
      </c>
      <c r="D227" s="8" t="s">
        <v>141</v>
      </c>
      <c r="E227" s="8" t="s">
        <v>211</v>
      </c>
      <c r="F227" s="8" t="s">
        <v>143</v>
      </c>
      <c r="G227" s="8" t="s">
        <v>215</v>
      </c>
      <c r="H227" s="8" t="s">
        <v>206</v>
      </c>
      <c r="I227" s="8" t="s">
        <v>215</v>
      </c>
      <c r="J227" s="8" t="s">
        <v>214</v>
      </c>
      <c r="K227" s="8" t="s">
        <v>21</v>
      </c>
      <c r="L227" s="9">
        <v>637</v>
      </c>
      <c r="M227" s="9">
        <v>16</v>
      </c>
      <c r="N227" s="10">
        <v>2.5117739403453691E-2</v>
      </c>
      <c r="O227" s="11">
        <v>25</v>
      </c>
      <c r="P227" s="11">
        <v>400</v>
      </c>
      <c r="Q227" s="11">
        <v>1298</v>
      </c>
      <c r="R227" s="8">
        <v>2</v>
      </c>
      <c r="S227" s="8">
        <v>2</v>
      </c>
      <c r="T227" s="10">
        <v>0.30819999999999997</v>
      </c>
      <c r="U227" s="12">
        <v>3.25</v>
      </c>
      <c r="V227" s="10">
        <v>0.125</v>
      </c>
      <c r="W227" s="11">
        <v>25</v>
      </c>
      <c r="X227" s="8" t="s">
        <v>148</v>
      </c>
      <c r="Y227" s="8" t="s">
        <v>149</v>
      </c>
    </row>
    <row r="228" spans="1:25" x14ac:dyDescent="0.3">
      <c r="A228" s="7">
        <v>46268</v>
      </c>
      <c r="B228" s="8" t="s">
        <v>32</v>
      </c>
      <c r="C228" s="8" t="s">
        <v>140</v>
      </c>
      <c r="D228" s="8" t="s">
        <v>141</v>
      </c>
      <c r="E228" s="8" t="s">
        <v>211</v>
      </c>
      <c r="F228" s="8" t="s">
        <v>143</v>
      </c>
      <c r="G228" s="8" t="s">
        <v>368</v>
      </c>
      <c r="H228" s="8" t="s">
        <v>206</v>
      </c>
      <c r="I228" s="8" t="s">
        <v>368</v>
      </c>
      <c r="J228" s="8" t="s">
        <v>214</v>
      </c>
      <c r="K228" s="8" t="s">
        <v>21</v>
      </c>
      <c r="L228" s="9">
        <v>198</v>
      </c>
      <c r="M228" s="9">
        <v>6</v>
      </c>
      <c r="N228" s="10">
        <v>3.03030303030303E-2</v>
      </c>
      <c r="O228" s="11">
        <v>16.18</v>
      </c>
      <c r="P228" s="11">
        <v>97.08</v>
      </c>
      <c r="Q228" s="11">
        <v>0</v>
      </c>
      <c r="R228" s="8">
        <v>0</v>
      </c>
      <c r="S228" s="8">
        <v>0</v>
      </c>
      <c r="U228" s="12">
        <v>0</v>
      </c>
      <c r="V228" s="10">
        <v>0</v>
      </c>
      <c r="W228" s="11">
        <v>20.5</v>
      </c>
      <c r="X228" s="8" t="s">
        <v>148</v>
      </c>
      <c r="Y228" s="8" t="s">
        <v>149</v>
      </c>
    </row>
    <row r="229" spans="1:25" x14ac:dyDescent="0.3">
      <c r="A229" s="7">
        <v>46268</v>
      </c>
      <c r="B229" s="8" t="s">
        <v>32</v>
      </c>
      <c r="C229" s="8" t="s">
        <v>140</v>
      </c>
      <c r="D229" s="8" t="s">
        <v>141</v>
      </c>
      <c r="E229" s="8" t="s">
        <v>217</v>
      </c>
      <c r="F229" s="8" t="s">
        <v>143</v>
      </c>
      <c r="G229" s="8" t="s">
        <v>447</v>
      </c>
      <c r="H229" s="8" t="s">
        <v>206</v>
      </c>
      <c r="I229" s="8" t="s">
        <v>447</v>
      </c>
      <c r="J229" s="8" t="s">
        <v>219</v>
      </c>
      <c r="K229" s="8" t="s">
        <v>7</v>
      </c>
      <c r="L229" s="9">
        <v>282</v>
      </c>
      <c r="M229" s="9">
        <v>3</v>
      </c>
      <c r="N229" s="10">
        <v>1.063829787234043E-2</v>
      </c>
      <c r="O229" s="11">
        <v>14.25</v>
      </c>
      <c r="P229" s="8" t="s">
        <v>448</v>
      </c>
      <c r="Q229" s="11">
        <v>0</v>
      </c>
      <c r="R229" s="8">
        <v>0</v>
      </c>
      <c r="S229" s="8">
        <v>0</v>
      </c>
      <c r="U229" s="12">
        <v>0</v>
      </c>
      <c r="V229" s="10">
        <v>0</v>
      </c>
      <c r="W229" s="11">
        <v>20.5</v>
      </c>
      <c r="X229" s="8" t="s">
        <v>148</v>
      </c>
      <c r="Y229" s="8" t="s">
        <v>149</v>
      </c>
    </row>
    <row r="230" spans="1:25" x14ac:dyDescent="0.3">
      <c r="A230" s="7">
        <v>46268</v>
      </c>
      <c r="B230" s="8" t="s">
        <v>32</v>
      </c>
      <c r="C230" s="8" t="s">
        <v>140</v>
      </c>
      <c r="D230" s="8" t="s">
        <v>141</v>
      </c>
      <c r="E230" s="8" t="s">
        <v>217</v>
      </c>
      <c r="F230" s="8" t="s">
        <v>143</v>
      </c>
      <c r="G230" s="8" t="s">
        <v>449</v>
      </c>
      <c r="H230" s="8" t="s">
        <v>206</v>
      </c>
      <c r="I230" s="8" t="s">
        <v>449</v>
      </c>
      <c r="J230" s="8" t="s">
        <v>219</v>
      </c>
      <c r="K230" s="8" t="s">
        <v>7</v>
      </c>
      <c r="L230" s="9">
        <v>385</v>
      </c>
      <c r="M230" s="9">
        <v>0</v>
      </c>
      <c r="N230" s="10">
        <v>0</v>
      </c>
      <c r="P230" s="11">
        <v>0</v>
      </c>
      <c r="Q230" s="11">
        <v>0</v>
      </c>
      <c r="R230" s="8">
        <v>0</v>
      </c>
      <c r="S230" s="8">
        <v>0</v>
      </c>
      <c r="W230" s="11">
        <v>22.5</v>
      </c>
      <c r="X230" s="8" t="s">
        <v>148</v>
      </c>
      <c r="Y230" s="8" t="s">
        <v>149</v>
      </c>
    </row>
    <row r="231" spans="1:25" x14ac:dyDescent="0.3">
      <c r="A231" s="7">
        <v>46268</v>
      </c>
      <c r="B231" s="8" t="s">
        <v>32</v>
      </c>
      <c r="C231" s="8" t="s">
        <v>140</v>
      </c>
      <c r="D231" s="8" t="s">
        <v>141</v>
      </c>
      <c r="E231" s="8" t="s">
        <v>217</v>
      </c>
      <c r="F231" s="8" t="s">
        <v>143</v>
      </c>
      <c r="G231" s="8" t="s">
        <v>372</v>
      </c>
      <c r="H231" s="8" t="s">
        <v>206</v>
      </c>
      <c r="I231" s="8" t="s">
        <v>450</v>
      </c>
      <c r="J231" s="8" t="s">
        <v>219</v>
      </c>
      <c r="K231" s="8" t="s">
        <v>7</v>
      </c>
      <c r="L231" s="9">
        <v>876</v>
      </c>
      <c r="M231" s="9">
        <v>10</v>
      </c>
      <c r="N231" s="10">
        <v>1.1415525114155251E-2</v>
      </c>
      <c r="O231" s="11">
        <v>13</v>
      </c>
      <c r="P231" s="11">
        <v>130</v>
      </c>
      <c r="Q231" s="11">
        <v>0</v>
      </c>
      <c r="R231" s="8">
        <v>0</v>
      </c>
      <c r="S231" s="8">
        <v>0</v>
      </c>
      <c r="U231" s="12">
        <v>0</v>
      </c>
      <c r="V231" s="10">
        <v>0</v>
      </c>
      <c r="W231" s="11">
        <v>21.5</v>
      </c>
      <c r="X231" s="8" t="s">
        <v>148</v>
      </c>
      <c r="Y231" s="8" t="s">
        <v>149</v>
      </c>
    </row>
    <row r="232" spans="1:25" x14ac:dyDescent="0.3">
      <c r="A232" s="7">
        <v>46268</v>
      </c>
      <c r="B232" s="8" t="s">
        <v>32</v>
      </c>
      <c r="C232" s="8" t="s">
        <v>140</v>
      </c>
      <c r="D232" s="8" t="s">
        <v>141</v>
      </c>
      <c r="E232" s="8" t="s">
        <v>217</v>
      </c>
      <c r="F232" s="8" t="s">
        <v>143</v>
      </c>
      <c r="G232" s="8" t="s">
        <v>451</v>
      </c>
      <c r="H232" s="8" t="s">
        <v>206</v>
      </c>
      <c r="I232" s="8" t="s">
        <v>451</v>
      </c>
      <c r="J232" s="8" t="s">
        <v>219</v>
      </c>
      <c r="K232" s="8" t="s">
        <v>21</v>
      </c>
      <c r="L232" s="9">
        <v>268</v>
      </c>
      <c r="M232" s="9">
        <v>5</v>
      </c>
      <c r="N232" s="10">
        <v>1.865671641791045E-2</v>
      </c>
      <c r="O232" s="11">
        <v>21.5</v>
      </c>
      <c r="P232" s="11">
        <v>107.5</v>
      </c>
      <c r="Q232" s="11">
        <v>799</v>
      </c>
      <c r="R232" s="8">
        <v>1</v>
      </c>
      <c r="S232" s="8">
        <v>1</v>
      </c>
      <c r="T232" s="10">
        <v>0.13450000000000001</v>
      </c>
      <c r="U232" s="12">
        <v>7.43</v>
      </c>
      <c r="V232" s="10">
        <v>0.2</v>
      </c>
      <c r="W232" s="11">
        <v>21.5</v>
      </c>
      <c r="X232" s="8" t="s">
        <v>148</v>
      </c>
      <c r="Y232" s="8" t="s">
        <v>149</v>
      </c>
    </row>
    <row r="233" spans="1:25" x14ac:dyDescent="0.3">
      <c r="A233" s="8" t="s">
        <v>437</v>
      </c>
      <c r="B233" s="8" t="s">
        <v>32</v>
      </c>
      <c r="C233" s="8" t="s">
        <v>140</v>
      </c>
      <c r="D233" s="8" t="s">
        <v>141</v>
      </c>
      <c r="E233" s="8" t="s">
        <v>217</v>
      </c>
      <c r="F233" s="8" t="s">
        <v>143</v>
      </c>
      <c r="G233" s="8" t="s">
        <v>452</v>
      </c>
      <c r="H233" s="8" t="s">
        <v>206</v>
      </c>
      <c r="I233" s="8" t="s">
        <v>452</v>
      </c>
      <c r="J233" s="8" t="s">
        <v>219</v>
      </c>
      <c r="K233" s="8" t="s">
        <v>14</v>
      </c>
      <c r="L233" s="9">
        <v>530</v>
      </c>
      <c r="M233" s="9">
        <v>3</v>
      </c>
      <c r="N233" s="10">
        <v>5.6603773584905656E-3</v>
      </c>
      <c r="O233" s="11">
        <v>15.81</v>
      </c>
      <c r="P233" s="11">
        <v>47.43</v>
      </c>
      <c r="Q233" s="11">
        <v>0</v>
      </c>
      <c r="R233" s="8">
        <v>0</v>
      </c>
      <c r="S233" s="8">
        <v>0</v>
      </c>
      <c r="U233" s="12">
        <v>0</v>
      </c>
      <c r="V233" s="10">
        <v>0</v>
      </c>
      <c r="W233" s="11">
        <v>23.5</v>
      </c>
      <c r="X233" s="8" t="s">
        <v>148</v>
      </c>
      <c r="Y233" s="8" t="s">
        <v>149</v>
      </c>
    </row>
    <row r="234" spans="1:25" x14ac:dyDescent="0.3">
      <c r="A234" s="7">
        <v>46268</v>
      </c>
      <c r="B234" s="8" t="s">
        <v>32</v>
      </c>
      <c r="C234" s="8" t="s">
        <v>140</v>
      </c>
      <c r="D234" s="8" t="s">
        <v>141</v>
      </c>
      <c r="E234" s="8" t="s">
        <v>217</v>
      </c>
      <c r="F234" s="8" t="s">
        <v>143</v>
      </c>
      <c r="G234" s="8" t="s">
        <v>218</v>
      </c>
      <c r="H234" s="8" t="s">
        <v>206</v>
      </c>
      <c r="I234" s="8" t="s">
        <v>218</v>
      </c>
      <c r="J234" s="8" t="s">
        <v>219</v>
      </c>
      <c r="K234" s="8" t="s">
        <v>7</v>
      </c>
      <c r="L234" s="9">
        <v>668</v>
      </c>
      <c r="M234" s="9">
        <v>5</v>
      </c>
      <c r="N234" s="10">
        <v>7.4850299401197596E-3</v>
      </c>
      <c r="O234" s="11">
        <v>17.25</v>
      </c>
      <c r="P234" s="11">
        <v>86.25</v>
      </c>
      <c r="Q234" s="11">
        <v>0</v>
      </c>
      <c r="R234" s="8">
        <v>0</v>
      </c>
      <c r="S234" s="8">
        <v>0</v>
      </c>
      <c r="U234" s="12">
        <v>0</v>
      </c>
      <c r="V234" s="10">
        <v>0</v>
      </c>
      <c r="W234" s="11">
        <v>23.5</v>
      </c>
      <c r="X234" s="8" t="s">
        <v>148</v>
      </c>
      <c r="Y234" s="8" t="s">
        <v>149</v>
      </c>
    </row>
    <row r="235" spans="1:25" x14ac:dyDescent="0.3">
      <c r="A235" s="7">
        <v>46268</v>
      </c>
      <c r="B235" s="8" t="s">
        <v>26</v>
      </c>
      <c r="C235" s="8" t="s">
        <v>140</v>
      </c>
      <c r="D235" s="8" t="s">
        <v>141</v>
      </c>
      <c r="E235" s="8" t="s">
        <v>142</v>
      </c>
      <c r="F235" s="8" t="s">
        <v>143</v>
      </c>
      <c r="G235" s="8" t="s">
        <v>205</v>
      </c>
      <c r="H235" s="8" t="s">
        <v>220</v>
      </c>
      <c r="I235" s="8" t="s">
        <v>453</v>
      </c>
      <c r="J235" s="8" t="s">
        <v>147</v>
      </c>
      <c r="K235" s="8" t="s">
        <v>21</v>
      </c>
      <c r="L235" s="9">
        <v>108</v>
      </c>
      <c r="M235" s="9">
        <v>3</v>
      </c>
      <c r="N235" s="10">
        <v>2.777777777777778E-2</v>
      </c>
      <c r="O235" s="11">
        <v>13.26</v>
      </c>
      <c r="P235" s="11">
        <v>39.78</v>
      </c>
      <c r="Q235" s="11">
        <v>0</v>
      </c>
      <c r="R235" s="8">
        <v>0</v>
      </c>
      <c r="S235" s="8">
        <v>0</v>
      </c>
      <c r="U235" s="12">
        <v>0</v>
      </c>
      <c r="V235" s="10">
        <v>0</v>
      </c>
      <c r="W235" s="11">
        <v>15.5</v>
      </c>
      <c r="X235" s="8" t="s">
        <v>148</v>
      </c>
      <c r="Y235" s="8" t="s">
        <v>149</v>
      </c>
    </row>
    <row r="236" spans="1:25" x14ac:dyDescent="0.3">
      <c r="A236" s="7">
        <v>46268</v>
      </c>
      <c r="B236" s="8" t="s">
        <v>26</v>
      </c>
      <c r="C236" s="8" t="s">
        <v>140</v>
      </c>
      <c r="D236" s="8" t="s">
        <v>141</v>
      </c>
      <c r="E236" s="8" t="s">
        <v>142</v>
      </c>
      <c r="F236" s="8" t="s">
        <v>143</v>
      </c>
      <c r="G236" s="8" t="s">
        <v>454</v>
      </c>
      <c r="H236" s="8" t="s">
        <v>220</v>
      </c>
      <c r="I236" s="8" t="s">
        <v>455</v>
      </c>
      <c r="J236" s="8" t="s">
        <v>147</v>
      </c>
      <c r="K236" s="8" t="s">
        <v>21</v>
      </c>
      <c r="L236" s="9">
        <v>123</v>
      </c>
      <c r="M236" s="9">
        <v>2</v>
      </c>
      <c r="N236" s="10">
        <v>1.6260162601626021E-2</v>
      </c>
      <c r="O236" s="11">
        <v>11.87</v>
      </c>
      <c r="P236" s="11">
        <v>23.74</v>
      </c>
      <c r="Q236" s="11">
        <v>599</v>
      </c>
      <c r="R236" s="8">
        <v>1</v>
      </c>
      <c r="S236" s="8">
        <v>1</v>
      </c>
      <c r="T236" s="10">
        <v>3.9600000000000003E-2</v>
      </c>
      <c r="U236" s="12">
        <v>25.23</v>
      </c>
      <c r="V236" s="10">
        <v>0.5</v>
      </c>
      <c r="W236" s="11">
        <v>12.5</v>
      </c>
      <c r="X236" s="8" t="s">
        <v>148</v>
      </c>
      <c r="Y236" s="8" t="s">
        <v>149</v>
      </c>
    </row>
    <row r="237" spans="1:25" x14ac:dyDescent="0.3">
      <c r="A237" s="8" t="s">
        <v>437</v>
      </c>
      <c r="B237" s="8" t="s">
        <v>26</v>
      </c>
      <c r="C237" s="8" t="s">
        <v>140</v>
      </c>
      <c r="D237" s="8" t="s">
        <v>141</v>
      </c>
      <c r="E237" s="8" t="s">
        <v>150</v>
      </c>
      <c r="F237" s="8" t="s">
        <v>143</v>
      </c>
      <c r="G237" s="8" t="s">
        <v>210</v>
      </c>
      <c r="H237" s="8" t="s">
        <v>385</v>
      </c>
      <c r="I237" s="8" t="s">
        <v>456</v>
      </c>
      <c r="J237" s="8" t="s">
        <v>153</v>
      </c>
      <c r="K237" s="8" t="s">
        <v>7</v>
      </c>
      <c r="L237" s="9">
        <v>101</v>
      </c>
      <c r="M237" s="9">
        <v>1</v>
      </c>
      <c r="N237" s="10">
        <v>9.9009900990099011E-3</v>
      </c>
      <c r="O237" s="11">
        <v>8.0299999999999994</v>
      </c>
      <c r="P237" s="11">
        <v>8.0299999999999994</v>
      </c>
      <c r="Q237" s="11">
        <v>0</v>
      </c>
      <c r="R237" s="8">
        <v>0</v>
      </c>
      <c r="S237" s="8">
        <v>0</v>
      </c>
      <c r="U237" s="12">
        <v>0</v>
      </c>
      <c r="V237" s="10">
        <v>0</v>
      </c>
      <c r="W237" s="11">
        <v>14</v>
      </c>
      <c r="X237" s="8" t="s">
        <v>148</v>
      </c>
      <c r="Y237" s="8" t="s">
        <v>149</v>
      </c>
    </row>
    <row r="238" spans="1:25" x14ac:dyDescent="0.3">
      <c r="A238" s="7">
        <v>46274</v>
      </c>
      <c r="B238" s="8" t="s">
        <v>32</v>
      </c>
      <c r="C238" s="8" t="s">
        <v>140</v>
      </c>
      <c r="D238" s="8" t="s">
        <v>141</v>
      </c>
      <c r="E238" s="8" t="s">
        <v>211</v>
      </c>
      <c r="F238" s="8" t="s">
        <v>143</v>
      </c>
      <c r="G238" s="8" t="s">
        <v>215</v>
      </c>
      <c r="H238" s="8" t="s">
        <v>206</v>
      </c>
      <c r="I238" s="8" t="s">
        <v>215</v>
      </c>
      <c r="K238" s="8" t="s">
        <v>14</v>
      </c>
      <c r="L238" s="9">
        <v>737</v>
      </c>
      <c r="M238" s="9">
        <v>4</v>
      </c>
      <c r="N238" s="10">
        <v>5.4274084124830389E-3</v>
      </c>
      <c r="O238" s="11">
        <v>17.059999999999999</v>
      </c>
      <c r="P238" s="11">
        <v>68.239999999999995</v>
      </c>
      <c r="Q238" s="11">
        <v>649</v>
      </c>
      <c r="R238" s="8">
        <v>1</v>
      </c>
      <c r="S238" s="8">
        <v>1</v>
      </c>
      <c r="T238" s="10">
        <v>0.1051</v>
      </c>
      <c r="U238" s="12">
        <v>9.51</v>
      </c>
      <c r="V238" s="10">
        <v>0.25</v>
      </c>
      <c r="W238" s="11">
        <v>25</v>
      </c>
      <c r="X238" s="8" t="s">
        <v>148</v>
      </c>
      <c r="Y238" s="8" t="s">
        <v>149</v>
      </c>
    </row>
    <row r="239" spans="1:25" x14ac:dyDescent="0.3">
      <c r="A239" s="7">
        <v>46268</v>
      </c>
      <c r="B239" s="8" t="s">
        <v>26</v>
      </c>
      <c r="C239" s="8" t="s">
        <v>140</v>
      </c>
      <c r="D239" s="8" t="s">
        <v>141</v>
      </c>
      <c r="E239" s="8" t="s">
        <v>211</v>
      </c>
      <c r="F239" s="8" t="s">
        <v>143</v>
      </c>
      <c r="G239" s="8" t="s">
        <v>225</v>
      </c>
      <c r="H239" s="8" t="s">
        <v>220</v>
      </c>
      <c r="I239" s="8" t="s">
        <v>457</v>
      </c>
      <c r="J239" s="8" t="s">
        <v>214</v>
      </c>
      <c r="K239" s="8" t="s">
        <v>14</v>
      </c>
      <c r="L239" s="9">
        <v>498</v>
      </c>
      <c r="M239" s="9">
        <v>4</v>
      </c>
      <c r="N239" s="10">
        <v>8.0321285140562242E-3</v>
      </c>
      <c r="O239" s="11">
        <v>9.35</v>
      </c>
      <c r="P239" s="11">
        <v>37.4</v>
      </c>
      <c r="Q239" s="11">
        <v>0</v>
      </c>
      <c r="R239" s="8">
        <v>0</v>
      </c>
      <c r="S239" s="8">
        <v>0</v>
      </c>
      <c r="U239" s="12">
        <v>0</v>
      </c>
      <c r="V239" s="10">
        <v>0</v>
      </c>
      <c r="W239" s="11">
        <v>13</v>
      </c>
      <c r="X239" s="8" t="s">
        <v>148</v>
      </c>
      <c r="Y239" s="8" t="s">
        <v>149</v>
      </c>
    </row>
    <row r="240" spans="1:25" x14ac:dyDescent="0.3">
      <c r="A240" s="7">
        <v>46268</v>
      </c>
      <c r="B240" s="8" t="s">
        <v>42</v>
      </c>
      <c r="C240" s="8" t="s">
        <v>140</v>
      </c>
      <c r="D240" s="8" t="s">
        <v>141</v>
      </c>
      <c r="E240" s="8" t="s">
        <v>164</v>
      </c>
      <c r="F240" s="8" t="s">
        <v>143</v>
      </c>
      <c r="G240" s="8" t="s">
        <v>228</v>
      </c>
      <c r="H240" s="8" t="s">
        <v>231</v>
      </c>
      <c r="I240" s="8" t="s">
        <v>458</v>
      </c>
      <c r="J240" s="8" t="s">
        <v>166</v>
      </c>
      <c r="K240" s="8" t="s">
        <v>14</v>
      </c>
      <c r="L240" s="9">
        <v>567</v>
      </c>
      <c r="M240" s="9">
        <v>3</v>
      </c>
      <c r="N240" s="10">
        <v>5.2910052910052907E-3</v>
      </c>
      <c r="O240" s="11">
        <v>10.46</v>
      </c>
      <c r="P240" s="11">
        <v>31.38</v>
      </c>
      <c r="Q240" s="11">
        <v>449</v>
      </c>
      <c r="R240" s="8">
        <v>1</v>
      </c>
      <c r="S240" s="8">
        <v>1</v>
      </c>
      <c r="T240" s="10">
        <v>6.9900000000000004E-2</v>
      </c>
      <c r="U240" s="12">
        <v>14.31</v>
      </c>
      <c r="V240" s="10">
        <v>0.33329999999999999</v>
      </c>
      <c r="W240" s="11">
        <v>12.5</v>
      </c>
      <c r="X240" s="8" t="s">
        <v>148</v>
      </c>
      <c r="Y240" s="8" t="s">
        <v>149</v>
      </c>
    </row>
    <row r="241" spans="1:25" x14ac:dyDescent="0.3">
      <c r="A241" s="7">
        <v>46268</v>
      </c>
      <c r="B241" s="8" t="s">
        <v>42</v>
      </c>
      <c r="C241" s="8" t="s">
        <v>140</v>
      </c>
      <c r="D241" s="8" t="s">
        <v>141</v>
      </c>
      <c r="E241" s="8" t="s">
        <v>164</v>
      </c>
      <c r="F241" s="8" t="s">
        <v>143</v>
      </c>
      <c r="G241" s="8" t="s">
        <v>228</v>
      </c>
      <c r="H241" s="8" t="s">
        <v>231</v>
      </c>
      <c r="I241" s="8" t="s">
        <v>233</v>
      </c>
      <c r="J241" s="8" t="s">
        <v>166</v>
      </c>
      <c r="K241" s="8" t="s">
        <v>14</v>
      </c>
      <c r="L241" s="9">
        <v>854</v>
      </c>
      <c r="M241" s="9">
        <v>3</v>
      </c>
      <c r="N241" s="10">
        <v>3.5128805620608899E-3</v>
      </c>
      <c r="O241" s="11">
        <v>8.44</v>
      </c>
      <c r="P241" s="11">
        <v>25.32</v>
      </c>
      <c r="Q241" s="11">
        <v>0</v>
      </c>
      <c r="R241" s="8">
        <v>0</v>
      </c>
      <c r="S241" s="8">
        <v>0</v>
      </c>
      <c r="U241" s="12">
        <v>0</v>
      </c>
      <c r="V241" s="10">
        <v>0</v>
      </c>
      <c r="W241" s="11">
        <v>13</v>
      </c>
      <c r="X241" s="8" t="s">
        <v>148</v>
      </c>
      <c r="Y241" s="8" t="s">
        <v>149</v>
      </c>
    </row>
    <row r="242" spans="1:25" x14ac:dyDescent="0.3">
      <c r="A242" s="7">
        <v>46268</v>
      </c>
      <c r="B242" s="8" t="s">
        <v>42</v>
      </c>
      <c r="C242" s="8" t="s">
        <v>140</v>
      </c>
      <c r="D242" s="8" t="s">
        <v>141</v>
      </c>
      <c r="E242" s="8" t="s">
        <v>164</v>
      </c>
      <c r="F242" s="8" t="s">
        <v>143</v>
      </c>
      <c r="G242" s="8" t="s">
        <v>165</v>
      </c>
      <c r="H242" s="8" t="s">
        <v>231</v>
      </c>
      <c r="I242" s="8" t="s">
        <v>459</v>
      </c>
      <c r="J242" s="8" t="s">
        <v>166</v>
      </c>
      <c r="K242" s="8" t="s">
        <v>21</v>
      </c>
      <c r="L242" s="9">
        <v>170</v>
      </c>
      <c r="M242" s="9">
        <v>1</v>
      </c>
      <c r="N242" s="10">
        <v>5.8823529411764714E-3</v>
      </c>
      <c r="O242" s="11">
        <v>11.02</v>
      </c>
      <c r="P242" s="11">
        <v>11.02</v>
      </c>
      <c r="Q242" s="11">
        <v>0</v>
      </c>
      <c r="R242" s="8">
        <v>0</v>
      </c>
      <c r="S242" s="8">
        <v>0</v>
      </c>
      <c r="U242" s="12">
        <v>0</v>
      </c>
      <c r="V242" s="10">
        <v>0</v>
      </c>
      <c r="W242" s="11">
        <v>12</v>
      </c>
      <c r="X242" s="8" t="s">
        <v>148</v>
      </c>
      <c r="Y242" s="8" t="s">
        <v>149</v>
      </c>
    </row>
    <row r="243" spans="1:25" x14ac:dyDescent="0.3">
      <c r="A243" s="7">
        <v>46268</v>
      </c>
      <c r="B243" s="8" t="s">
        <v>42</v>
      </c>
      <c r="C243" s="8" t="s">
        <v>140</v>
      </c>
      <c r="D243" s="8" t="s">
        <v>141</v>
      </c>
      <c r="E243" s="8" t="s">
        <v>164</v>
      </c>
      <c r="F243" s="8" t="s">
        <v>143</v>
      </c>
      <c r="G243" s="8" t="s">
        <v>228</v>
      </c>
      <c r="H243" s="8" t="s">
        <v>231</v>
      </c>
      <c r="I243" s="8" t="s">
        <v>460</v>
      </c>
      <c r="J243" s="8" t="s">
        <v>166</v>
      </c>
      <c r="K243" s="8" t="s">
        <v>14</v>
      </c>
      <c r="L243" s="9">
        <v>1369</v>
      </c>
      <c r="M243" s="9">
        <v>8</v>
      </c>
      <c r="N243" s="10">
        <v>5.8436815193571951E-3</v>
      </c>
      <c r="O243" s="11">
        <v>8.0299999999999994</v>
      </c>
      <c r="P243" s="11">
        <v>64.239999999999995</v>
      </c>
      <c r="Q243" s="11">
        <v>449</v>
      </c>
      <c r="R243" s="8">
        <v>1</v>
      </c>
      <c r="S243" s="8">
        <v>1</v>
      </c>
      <c r="T243" s="10">
        <v>0.1431</v>
      </c>
      <c r="U243" s="12">
        <v>6.99</v>
      </c>
      <c r="V243" s="10">
        <v>0.125</v>
      </c>
      <c r="W243" s="11">
        <v>11</v>
      </c>
      <c r="X243" s="8" t="s">
        <v>148</v>
      </c>
      <c r="Y243" s="8" t="s">
        <v>149</v>
      </c>
    </row>
    <row r="244" spans="1:25" x14ac:dyDescent="0.3">
      <c r="A244" s="7">
        <v>46271</v>
      </c>
      <c r="B244" s="8" t="s">
        <v>37</v>
      </c>
      <c r="C244" s="8" t="s">
        <v>140</v>
      </c>
      <c r="D244" s="8" t="s">
        <v>141</v>
      </c>
      <c r="E244" s="8" t="s">
        <v>157</v>
      </c>
      <c r="F244" s="8" t="s">
        <v>143</v>
      </c>
      <c r="G244" s="8" t="s">
        <v>162</v>
      </c>
      <c r="H244" s="8" t="s">
        <v>220</v>
      </c>
      <c r="I244" s="8" t="s">
        <v>375</v>
      </c>
      <c r="J244" s="8" t="s">
        <v>159</v>
      </c>
      <c r="K244" s="8" t="s">
        <v>14</v>
      </c>
      <c r="L244" s="9">
        <v>2200</v>
      </c>
      <c r="M244" s="9">
        <v>3</v>
      </c>
      <c r="N244" s="10">
        <v>1.4E-3</v>
      </c>
      <c r="O244" s="11">
        <v>8.11</v>
      </c>
      <c r="P244" s="11">
        <v>24.33</v>
      </c>
      <c r="Q244" s="11">
        <v>3192</v>
      </c>
      <c r="R244" s="8">
        <v>8</v>
      </c>
      <c r="S244" s="8">
        <v>8</v>
      </c>
      <c r="T244" s="10">
        <v>7.6E-3</v>
      </c>
      <c r="U244" s="12">
        <v>131.19999999999999</v>
      </c>
      <c r="V244" s="10">
        <v>2.6667000000000001</v>
      </c>
      <c r="W244" s="11">
        <v>11.5</v>
      </c>
      <c r="X244" s="8" t="s">
        <v>148</v>
      </c>
      <c r="Y244" s="8" t="s">
        <v>149</v>
      </c>
    </row>
    <row r="245" spans="1:25" x14ac:dyDescent="0.3">
      <c r="A245" s="7">
        <v>46268</v>
      </c>
      <c r="B245" s="8" t="s">
        <v>42</v>
      </c>
      <c r="C245" s="8" t="s">
        <v>140</v>
      </c>
      <c r="D245" s="8" t="s">
        <v>141</v>
      </c>
      <c r="E245" s="8" t="s">
        <v>164</v>
      </c>
      <c r="F245" s="8" t="s">
        <v>143</v>
      </c>
      <c r="G245" s="8" t="s">
        <v>165</v>
      </c>
      <c r="H245" s="8" t="s">
        <v>231</v>
      </c>
      <c r="I245" s="8" t="s">
        <v>461</v>
      </c>
      <c r="J245" s="8" t="s">
        <v>166</v>
      </c>
      <c r="K245" s="8" t="s">
        <v>14</v>
      </c>
      <c r="L245" s="9">
        <v>594</v>
      </c>
      <c r="M245" s="9">
        <v>3</v>
      </c>
      <c r="N245" s="10">
        <v>5.0505050505050509E-3</v>
      </c>
      <c r="O245" s="11">
        <v>7.38</v>
      </c>
      <c r="P245" s="11">
        <v>22.14</v>
      </c>
      <c r="Q245" s="11">
        <v>0</v>
      </c>
      <c r="R245" s="8">
        <v>0</v>
      </c>
      <c r="S245" s="8">
        <v>0</v>
      </c>
      <c r="U245" s="12">
        <v>0</v>
      </c>
      <c r="V245" s="10">
        <v>0</v>
      </c>
      <c r="W245" s="11">
        <v>10.5</v>
      </c>
      <c r="X245" s="8" t="s">
        <v>148</v>
      </c>
      <c r="Y245" s="8" t="s">
        <v>149</v>
      </c>
    </row>
    <row r="246" spans="1:25" x14ac:dyDescent="0.3">
      <c r="A246" s="8" t="s">
        <v>439</v>
      </c>
      <c r="B246" s="8" t="s">
        <v>42</v>
      </c>
      <c r="C246" s="8" t="s">
        <v>140</v>
      </c>
      <c r="D246" s="8" t="s">
        <v>141</v>
      </c>
      <c r="E246" s="8" t="s">
        <v>164</v>
      </c>
      <c r="F246" s="8" t="s">
        <v>143</v>
      </c>
      <c r="G246" s="8" t="s">
        <v>165</v>
      </c>
      <c r="H246" s="8" t="s">
        <v>231</v>
      </c>
      <c r="I246" s="8" t="s">
        <v>462</v>
      </c>
      <c r="J246" s="8" t="s">
        <v>166</v>
      </c>
      <c r="K246" s="8" t="s">
        <v>21</v>
      </c>
      <c r="L246" s="9">
        <v>115</v>
      </c>
      <c r="M246" s="9">
        <v>4</v>
      </c>
      <c r="N246" s="10">
        <v>3.4782608695652167E-2</v>
      </c>
      <c r="O246" s="11">
        <v>13.11</v>
      </c>
      <c r="P246" s="11">
        <v>52.44</v>
      </c>
      <c r="Q246" s="11">
        <v>0</v>
      </c>
      <c r="R246" s="8">
        <v>0</v>
      </c>
      <c r="S246" s="8">
        <v>0</v>
      </c>
      <c r="U246" s="12">
        <v>0</v>
      </c>
      <c r="V246" s="10">
        <v>0</v>
      </c>
      <c r="W246" s="11">
        <v>14.5</v>
      </c>
      <c r="X246" s="8" t="s">
        <v>148</v>
      </c>
      <c r="Y246" s="8" t="s">
        <v>149</v>
      </c>
    </row>
    <row r="247" spans="1:25" x14ac:dyDescent="0.3">
      <c r="A247" s="7">
        <v>46268</v>
      </c>
      <c r="B247" s="8" t="s">
        <v>42</v>
      </c>
      <c r="C247" s="8" t="s">
        <v>140</v>
      </c>
      <c r="D247" s="8" t="s">
        <v>141</v>
      </c>
      <c r="E247" s="8" t="s">
        <v>377</v>
      </c>
      <c r="F247" s="8" t="s">
        <v>143</v>
      </c>
      <c r="G247" s="8" t="s">
        <v>378</v>
      </c>
      <c r="H247" s="8" t="s">
        <v>24</v>
      </c>
      <c r="I247" s="8" t="s">
        <v>463</v>
      </c>
      <c r="J247" s="8" t="s">
        <v>380</v>
      </c>
      <c r="K247" s="8" t="s">
        <v>21</v>
      </c>
      <c r="L247" s="9">
        <v>113</v>
      </c>
      <c r="M247" s="9">
        <v>2</v>
      </c>
      <c r="N247" s="10">
        <v>1.7699115044247791E-2</v>
      </c>
      <c r="O247" s="11">
        <v>15.02</v>
      </c>
      <c r="P247" s="11">
        <v>30.04</v>
      </c>
      <c r="Q247" s="11">
        <v>0</v>
      </c>
      <c r="R247" s="8">
        <v>0</v>
      </c>
      <c r="S247" s="8">
        <v>0</v>
      </c>
      <c r="U247" s="12">
        <v>0</v>
      </c>
      <c r="V247" s="10">
        <v>0</v>
      </c>
      <c r="W247" s="11">
        <v>15.5</v>
      </c>
      <c r="X247" s="8" t="s">
        <v>148</v>
      </c>
      <c r="Y247" s="8" t="s">
        <v>149</v>
      </c>
    </row>
    <row r="248" spans="1:25" x14ac:dyDescent="0.3">
      <c r="A248" s="7">
        <v>46268</v>
      </c>
      <c r="B248" s="8" t="s">
        <v>42</v>
      </c>
      <c r="C248" s="8" t="s">
        <v>140</v>
      </c>
      <c r="D248" s="8" t="s">
        <v>141</v>
      </c>
      <c r="E248" s="8" t="s">
        <v>377</v>
      </c>
      <c r="F248" s="8" t="s">
        <v>143</v>
      </c>
      <c r="G248" s="8" t="s">
        <v>378</v>
      </c>
      <c r="H248" s="8" t="s">
        <v>231</v>
      </c>
      <c r="I248" s="8" t="s">
        <v>381</v>
      </c>
      <c r="J248" s="8" t="s">
        <v>380</v>
      </c>
      <c r="K248" s="8" t="s">
        <v>21</v>
      </c>
      <c r="L248" s="9">
        <v>572</v>
      </c>
      <c r="M248" s="9">
        <v>5</v>
      </c>
      <c r="N248" s="10">
        <v>8.7412587412587419E-3</v>
      </c>
      <c r="O248" s="11">
        <v>12</v>
      </c>
      <c r="P248" s="11">
        <v>60</v>
      </c>
      <c r="Q248" s="11">
        <v>0</v>
      </c>
      <c r="R248" s="8">
        <v>0</v>
      </c>
      <c r="S248" s="8">
        <v>0</v>
      </c>
      <c r="U248" s="12">
        <v>0</v>
      </c>
      <c r="V248" s="10">
        <v>0</v>
      </c>
      <c r="W248" s="11">
        <v>12</v>
      </c>
      <c r="X248" s="8" t="s">
        <v>148</v>
      </c>
      <c r="Y248" s="8" t="s">
        <v>149</v>
      </c>
    </row>
    <row r="249" spans="1:25" x14ac:dyDescent="0.3">
      <c r="A249" s="7">
        <v>46268</v>
      </c>
      <c r="B249" s="8" t="s">
        <v>42</v>
      </c>
      <c r="C249" s="8" t="s">
        <v>140</v>
      </c>
      <c r="D249" s="8" t="s">
        <v>141</v>
      </c>
      <c r="E249" s="8" t="s">
        <v>377</v>
      </c>
      <c r="F249" s="8" t="s">
        <v>143</v>
      </c>
      <c r="G249" s="8" t="s">
        <v>378</v>
      </c>
      <c r="H249" s="8" t="s">
        <v>231</v>
      </c>
      <c r="I249" s="8" t="s">
        <v>464</v>
      </c>
      <c r="J249" s="8" t="s">
        <v>380</v>
      </c>
      <c r="K249" s="8" t="s">
        <v>7</v>
      </c>
      <c r="L249" s="9">
        <v>208</v>
      </c>
      <c r="M249" s="9">
        <v>3</v>
      </c>
      <c r="N249" s="10">
        <v>1.442307692307692E-2</v>
      </c>
      <c r="O249" s="11">
        <v>7.79</v>
      </c>
      <c r="P249" s="11">
        <v>23.37</v>
      </c>
      <c r="Q249" s="11">
        <v>549</v>
      </c>
      <c r="R249" s="8">
        <v>1</v>
      </c>
      <c r="S249" s="8">
        <v>1</v>
      </c>
      <c r="T249" s="10">
        <v>4.2599999999999999E-2</v>
      </c>
      <c r="U249" s="12">
        <v>23.49</v>
      </c>
      <c r="V249" s="10">
        <v>0.33329999999999999</v>
      </c>
      <c r="W249" s="11">
        <v>14.5</v>
      </c>
      <c r="X249" s="8" t="s">
        <v>148</v>
      </c>
      <c r="Y249" s="8" t="s">
        <v>149</v>
      </c>
    </row>
    <row r="250" spans="1:25" x14ac:dyDescent="0.3">
      <c r="A250" s="7">
        <v>46268</v>
      </c>
      <c r="B250" s="8" t="s">
        <v>42</v>
      </c>
      <c r="C250" s="8" t="s">
        <v>140</v>
      </c>
      <c r="D250" s="8" t="s">
        <v>141</v>
      </c>
      <c r="E250" s="8" t="s">
        <v>377</v>
      </c>
      <c r="F250" s="8" t="s">
        <v>143</v>
      </c>
      <c r="G250" s="8" t="s">
        <v>381</v>
      </c>
      <c r="H250" s="8" t="s">
        <v>231</v>
      </c>
      <c r="I250" s="8" t="s">
        <v>465</v>
      </c>
      <c r="J250" s="8" t="s">
        <v>380</v>
      </c>
      <c r="K250" s="8" t="s">
        <v>21</v>
      </c>
      <c r="L250" s="9">
        <v>130</v>
      </c>
      <c r="M250" s="9">
        <v>1</v>
      </c>
      <c r="N250" s="10">
        <v>7.6923076923076927E-3</v>
      </c>
      <c r="O250" s="11">
        <v>17.5</v>
      </c>
      <c r="P250" s="11">
        <v>17.5</v>
      </c>
      <c r="Q250" s="11">
        <v>0</v>
      </c>
      <c r="R250" s="8">
        <v>0</v>
      </c>
      <c r="S250" s="8">
        <v>0</v>
      </c>
      <c r="U250" s="12">
        <v>0</v>
      </c>
      <c r="V250" s="10">
        <v>0</v>
      </c>
      <c r="W250" s="11">
        <v>17.5</v>
      </c>
      <c r="X250" s="8" t="s">
        <v>148</v>
      </c>
      <c r="Y250" s="8" t="s">
        <v>149</v>
      </c>
    </row>
    <row r="251" spans="1:25" x14ac:dyDescent="0.3">
      <c r="A251" s="8" t="s">
        <v>437</v>
      </c>
      <c r="B251" s="8" t="s">
        <v>37</v>
      </c>
      <c r="C251" s="8" t="s">
        <v>140</v>
      </c>
      <c r="D251" s="8" t="s">
        <v>141</v>
      </c>
      <c r="E251" s="8" t="s">
        <v>157</v>
      </c>
      <c r="F251" s="8" t="s">
        <v>143</v>
      </c>
      <c r="G251" s="8" t="s">
        <v>234</v>
      </c>
      <c r="H251" s="8" t="s">
        <v>220</v>
      </c>
      <c r="I251" s="8" t="s">
        <v>466</v>
      </c>
      <c r="J251" s="8" t="s">
        <v>159</v>
      </c>
      <c r="K251" s="8" t="s">
        <v>14</v>
      </c>
      <c r="L251" s="9">
        <v>82</v>
      </c>
      <c r="M251" s="9">
        <v>0</v>
      </c>
      <c r="N251" s="10">
        <v>0</v>
      </c>
      <c r="P251" s="11">
        <v>0</v>
      </c>
      <c r="Q251" s="11">
        <v>0</v>
      </c>
      <c r="R251" s="8">
        <v>0</v>
      </c>
      <c r="S251" s="8">
        <v>0</v>
      </c>
      <c r="W251" s="11">
        <v>7</v>
      </c>
      <c r="X251" s="8" t="s">
        <v>148</v>
      </c>
      <c r="Y251" s="8" t="s">
        <v>149</v>
      </c>
    </row>
    <row r="252" spans="1:25" x14ac:dyDescent="0.3">
      <c r="A252" s="7">
        <v>46268</v>
      </c>
      <c r="B252" s="8" t="s">
        <v>37</v>
      </c>
      <c r="C252" s="8" t="s">
        <v>140</v>
      </c>
      <c r="D252" s="8" t="s">
        <v>141</v>
      </c>
      <c r="E252" s="8" t="s">
        <v>157</v>
      </c>
      <c r="F252" s="8" t="s">
        <v>143</v>
      </c>
      <c r="G252" s="8" t="s">
        <v>162</v>
      </c>
      <c r="H252" s="8" t="s">
        <v>220</v>
      </c>
      <c r="I252" s="8" t="s">
        <v>162</v>
      </c>
      <c r="J252" s="8" t="s">
        <v>159</v>
      </c>
      <c r="K252" s="8" t="s">
        <v>21</v>
      </c>
      <c r="L252" s="9">
        <v>687</v>
      </c>
      <c r="M252" s="9">
        <v>14</v>
      </c>
      <c r="N252" s="10">
        <v>2.0378457059679771E-2</v>
      </c>
      <c r="O252" s="11">
        <v>9.1999999999999993</v>
      </c>
      <c r="P252" s="11">
        <v>128.80000000000001</v>
      </c>
      <c r="Q252" s="11">
        <v>0</v>
      </c>
      <c r="R252" s="8">
        <v>0</v>
      </c>
      <c r="S252" s="8">
        <v>0</v>
      </c>
      <c r="U252" s="12">
        <v>0</v>
      </c>
      <c r="V252" s="10">
        <v>0</v>
      </c>
      <c r="W252" s="11">
        <v>10</v>
      </c>
      <c r="X252" s="8" t="s">
        <v>148</v>
      </c>
      <c r="Y252" s="8" t="s">
        <v>149</v>
      </c>
    </row>
    <row r="253" spans="1:25" x14ac:dyDescent="0.3">
      <c r="A253" s="8" t="s">
        <v>437</v>
      </c>
      <c r="B253" s="8" t="s">
        <v>37</v>
      </c>
      <c r="C253" s="8" t="s">
        <v>140</v>
      </c>
      <c r="D253" s="8" t="s">
        <v>141</v>
      </c>
      <c r="E253" s="8" t="s">
        <v>157</v>
      </c>
      <c r="F253" s="8" t="s">
        <v>143</v>
      </c>
      <c r="G253" s="8" t="s">
        <v>234</v>
      </c>
      <c r="H253" s="8" t="s">
        <v>220</v>
      </c>
      <c r="I253" s="8" t="s">
        <v>440</v>
      </c>
      <c r="J253" s="8" t="s">
        <v>159</v>
      </c>
      <c r="K253" s="8" t="s">
        <v>14</v>
      </c>
      <c r="L253" s="9">
        <v>673</v>
      </c>
      <c r="M253" s="9">
        <v>3</v>
      </c>
      <c r="N253" s="10">
        <v>4.4576523031203564E-3</v>
      </c>
      <c r="O253" s="11">
        <v>6.49</v>
      </c>
      <c r="P253" s="11">
        <v>19.47</v>
      </c>
      <c r="Q253" s="11">
        <v>0</v>
      </c>
      <c r="R253" s="8">
        <v>0</v>
      </c>
      <c r="S253" s="8">
        <v>0</v>
      </c>
      <c r="U253" s="12">
        <v>0</v>
      </c>
      <c r="V253" s="10">
        <v>0</v>
      </c>
      <c r="W253" s="11">
        <v>10</v>
      </c>
      <c r="X253" s="8" t="s">
        <v>148</v>
      </c>
      <c r="Y253" s="8" t="s">
        <v>149</v>
      </c>
    </row>
    <row r="254" spans="1:25" x14ac:dyDescent="0.3">
      <c r="A254" s="8" t="s">
        <v>437</v>
      </c>
      <c r="B254" s="8" t="s">
        <v>37</v>
      </c>
      <c r="C254" s="8" t="s">
        <v>140</v>
      </c>
      <c r="D254" s="8" t="s">
        <v>141</v>
      </c>
      <c r="E254" s="8" t="s">
        <v>239</v>
      </c>
      <c r="F254" s="8" t="s">
        <v>143</v>
      </c>
      <c r="G254" s="8" t="s">
        <v>388</v>
      </c>
      <c r="H254" s="8" t="s">
        <v>220</v>
      </c>
      <c r="I254" s="8" t="s">
        <v>171</v>
      </c>
      <c r="J254" s="8" t="s">
        <v>242</v>
      </c>
      <c r="K254" s="8" t="s">
        <v>14</v>
      </c>
      <c r="L254" s="9">
        <v>540</v>
      </c>
      <c r="M254" s="9">
        <v>3</v>
      </c>
      <c r="N254" s="10">
        <v>5.5555555555555558E-3</v>
      </c>
      <c r="O254" s="11">
        <v>5.04</v>
      </c>
      <c r="P254" s="11">
        <v>15.12</v>
      </c>
      <c r="Q254" s="11">
        <v>0</v>
      </c>
      <c r="R254" s="8">
        <v>0</v>
      </c>
      <c r="S254" s="8">
        <v>0</v>
      </c>
      <c r="U254" s="12">
        <v>0</v>
      </c>
      <c r="V254" s="10">
        <v>0</v>
      </c>
      <c r="W254" s="11">
        <v>7</v>
      </c>
      <c r="X254" s="8" t="s">
        <v>148</v>
      </c>
      <c r="Y254" s="8" t="s">
        <v>149</v>
      </c>
    </row>
    <row r="255" spans="1:25" x14ac:dyDescent="0.3">
      <c r="A255" s="7">
        <v>46268</v>
      </c>
      <c r="B255" s="8" t="s">
        <v>37</v>
      </c>
      <c r="C255" s="8" t="s">
        <v>140</v>
      </c>
      <c r="D255" s="8" t="s">
        <v>141</v>
      </c>
      <c r="E255" s="8" t="s">
        <v>239</v>
      </c>
      <c r="F255" s="8" t="s">
        <v>143</v>
      </c>
      <c r="G255" s="8" t="s">
        <v>388</v>
      </c>
      <c r="H255" s="8" t="s">
        <v>220</v>
      </c>
      <c r="I255" s="8" t="s">
        <v>467</v>
      </c>
      <c r="J255" s="8" t="s">
        <v>242</v>
      </c>
      <c r="K255" s="8" t="s">
        <v>21</v>
      </c>
      <c r="L255" s="9">
        <v>80</v>
      </c>
      <c r="M255" s="9">
        <v>1</v>
      </c>
      <c r="N255" s="10">
        <v>1.2500000000000001E-2</v>
      </c>
      <c r="O255" s="11">
        <v>8.5399999999999991</v>
      </c>
      <c r="P255" s="11">
        <v>8.5399999999999991</v>
      </c>
      <c r="Q255" s="11">
        <v>0</v>
      </c>
      <c r="R255" s="8">
        <v>0</v>
      </c>
      <c r="S255" s="8">
        <v>0</v>
      </c>
      <c r="U255" s="12">
        <v>0</v>
      </c>
      <c r="V255" s="10">
        <v>0</v>
      </c>
      <c r="W255" s="11">
        <v>9</v>
      </c>
      <c r="X255" s="8" t="s">
        <v>148</v>
      </c>
      <c r="Y255" s="8" t="s">
        <v>149</v>
      </c>
    </row>
    <row r="256" spans="1:25" x14ac:dyDescent="0.3">
      <c r="A256" s="7">
        <v>46268</v>
      </c>
      <c r="B256" s="8" t="s">
        <v>37</v>
      </c>
      <c r="C256" s="8" t="s">
        <v>140</v>
      </c>
      <c r="D256" s="8" t="s">
        <v>141</v>
      </c>
      <c r="E256" s="8" t="s">
        <v>244</v>
      </c>
      <c r="F256" s="8" t="s">
        <v>143</v>
      </c>
      <c r="G256" s="8" t="s">
        <v>245</v>
      </c>
      <c r="H256" s="8" t="s">
        <v>220</v>
      </c>
      <c r="I256" s="8" t="s">
        <v>245</v>
      </c>
      <c r="J256" s="8" t="s">
        <v>247</v>
      </c>
      <c r="K256" s="8" t="s">
        <v>21</v>
      </c>
      <c r="L256" s="9">
        <v>1016</v>
      </c>
      <c r="M256" s="9">
        <v>19</v>
      </c>
      <c r="N256" s="10">
        <v>1.8700787401574801E-2</v>
      </c>
      <c r="O256" s="11">
        <v>8</v>
      </c>
      <c r="P256" s="11">
        <v>152</v>
      </c>
      <c r="Q256" s="11">
        <v>837</v>
      </c>
      <c r="R256" s="8">
        <v>3</v>
      </c>
      <c r="S256" s="8">
        <v>3</v>
      </c>
      <c r="T256" s="10">
        <v>0.18160000000000001</v>
      </c>
      <c r="U256" s="12">
        <v>5.51</v>
      </c>
      <c r="V256" s="10">
        <v>0.15790000000000001</v>
      </c>
      <c r="W256" s="11">
        <v>8</v>
      </c>
      <c r="X256" s="8" t="s">
        <v>148</v>
      </c>
      <c r="Y256" s="8" t="s">
        <v>149</v>
      </c>
    </row>
    <row r="257" spans="1:25" x14ac:dyDescent="0.3">
      <c r="A257" s="7">
        <v>46268</v>
      </c>
      <c r="B257" s="8" t="s">
        <v>37</v>
      </c>
      <c r="C257" s="8" t="s">
        <v>140</v>
      </c>
      <c r="D257" s="8" t="s">
        <v>141</v>
      </c>
      <c r="E257" s="8" t="s">
        <v>167</v>
      </c>
      <c r="F257" s="8" t="s">
        <v>143</v>
      </c>
      <c r="G257" s="8" t="s">
        <v>255</v>
      </c>
      <c r="H257" s="8" t="s">
        <v>220</v>
      </c>
      <c r="I257" s="8" t="s">
        <v>397</v>
      </c>
      <c r="J257" s="8" t="s">
        <v>169</v>
      </c>
      <c r="K257" s="8" t="s">
        <v>7</v>
      </c>
      <c r="L257" s="9">
        <v>113</v>
      </c>
      <c r="M257" s="9">
        <v>1</v>
      </c>
      <c r="N257" s="10">
        <v>8.8495575221238937E-3</v>
      </c>
      <c r="O257" s="11">
        <v>3.94</v>
      </c>
      <c r="P257" s="11">
        <v>3.94</v>
      </c>
      <c r="Q257" s="11">
        <v>0</v>
      </c>
      <c r="R257" s="8">
        <v>0</v>
      </c>
      <c r="S257" s="8">
        <v>0</v>
      </c>
      <c r="U257" s="12">
        <v>0</v>
      </c>
      <c r="V257" s="10">
        <v>0</v>
      </c>
      <c r="W257" s="11">
        <v>5.5</v>
      </c>
      <c r="X257" s="8" t="s">
        <v>148</v>
      </c>
      <c r="Y257" s="8" t="s">
        <v>303</v>
      </c>
    </row>
    <row r="258" spans="1:25" x14ac:dyDescent="0.3">
      <c r="A258" s="7">
        <v>46268</v>
      </c>
      <c r="B258" s="8" t="s">
        <v>37</v>
      </c>
      <c r="C258" s="8" t="s">
        <v>140</v>
      </c>
      <c r="D258" s="8" t="s">
        <v>141</v>
      </c>
      <c r="E258" s="8" t="s">
        <v>167</v>
      </c>
      <c r="F258" s="8" t="s">
        <v>143</v>
      </c>
      <c r="G258" s="8" t="s">
        <v>168</v>
      </c>
      <c r="H258" s="8" t="s">
        <v>220</v>
      </c>
      <c r="I258" s="8" t="s">
        <v>468</v>
      </c>
      <c r="J258" s="8" t="s">
        <v>169</v>
      </c>
      <c r="K258" s="8" t="s">
        <v>21</v>
      </c>
      <c r="L258" s="9">
        <v>181</v>
      </c>
      <c r="M258" s="9">
        <v>2</v>
      </c>
      <c r="N258" s="10">
        <v>1.104972375690608E-2</v>
      </c>
      <c r="O258" s="11">
        <v>7</v>
      </c>
      <c r="P258" s="11">
        <v>14</v>
      </c>
      <c r="Q258" s="11">
        <v>0</v>
      </c>
      <c r="R258" s="8">
        <v>0</v>
      </c>
      <c r="S258" s="8">
        <v>0</v>
      </c>
      <c r="U258" s="12">
        <v>0</v>
      </c>
      <c r="V258" s="10">
        <v>0</v>
      </c>
      <c r="W258" s="11">
        <v>7</v>
      </c>
      <c r="X258" s="8" t="s">
        <v>148</v>
      </c>
      <c r="Y258" s="8" t="s">
        <v>149</v>
      </c>
    </row>
    <row r="259" spans="1:25" x14ac:dyDescent="0.3">
      <c r="A259" s="7">
        <v>46268</v>
      </c>
      <c r="B259" s="8" t="s">
        <v>33</v>
      </c>
      <c r="C259" s="8" t="s">
        <v>173</v>
      </c>
      <c r="D259" s="8" t="s">
        <v>141</v>
      </c>
      <c r="E259" s="8" t="s">
        <v>193</v>
      </c>
      <c r="F259" s="8" t="s">
        <v>143</v>
      </c>
      <c r="G259" s="8" t="s">
        <v>264</v>
      </c>
      <c r="H259" s="8" t="s">
        <v>231</v>
      </c>
      <c r="I259" s="8" t="s">
        <v>194</v>
      </c>
      <c r="J259" s="8" t="s">
        <v>195</v>
      </c>
      <c r="K259" s="8" t="s">
        <v>14</v>
      </c>
      <c r="L259" s="9">
        <v>2468</v>
      </c>
      <c r="M259" s="9">
        <v>14</v>
      </c>
      <c r="N259" s="10">
        <v>5.6726094003241492E-3</v>
      </c>
      <c r="O259" s="11">
        <v>7.5</v>
      </c>
      <c r="P259" s="11">
        <v>105</v>
      </c>
      <c r="Q259" s="11">
        <v>0</v>
      </c>
      <c r="R259" s="8">
        <v>0</v>
      </c>
      <c r="S259" s="8">
        <v>0</v>
      </c>
      <c r="U259" s="12">
        <v>0</v>
      </c>
      <c r="V259" s="10">
        <v>0</v>
      </c>
      <c r="W259" s="11">
        <v>13.5</v>
      </c>
      <c r="X259" s="8" t="s">
        <v>148</v>
      </c>
      <c r="Y259" s="8" t="s">
        <v>149</v>
      </c>
    </row>
    <row r="260" spans="1:25" x14ac:dyDescent="0.3">
      <c r="A260" s="7">
        <v>46268</v>
      </c>
      <c r="B260" s="8" t="s">
        <v>33</v>
      </c>
      <c r="C260" s="8" t="s">
        <v>173</v>
      </c>
      <c r="D260" s="8" t="s">
        <v>141</v>
      </c>
      <c r="E260" s="8" t="s">
        <v>193</v>
      </c>
      <c r="F260" s="8" t="s">
        <v>143</v>
      </c>
      <c r="G260" s="8" t="s">
        <v>264</v>
      </c>
      <c r="H260" s="8" t="s">
        <v>24</v>
      </c>
      <c r="I260" s="8" t="s">
        <v>265</v>
      </c>
      <c r="J260" s="8" t="s">
        <v>195</v>
      </c>
      <c r="K260" s="8" t="s">
        <v>14</v>
      </c>
      <c r="L260" s="9">
        <v>230</v>
      </c>
      <c r="M260" s="9">
        <v>0</v>
      </c>
      <c r="N260" s="10">
        <v>0</v>
      </c>
      <c r="P260" s="11">
        <v>0</v>
      </c>
      <c r="Q260" s="11">
        <v>0</v>
      </c>
      <c r="R260" s="8">
        <v>0</v>
      </c>
      <c r="S260" s="8">
        <v>0</v>
      </c>
      <c r="W260" s="11">
        <v>10.5</v>
      </c>
      <c r="X260" s="8" t="s">
        <v>148</v>
      </c>
      <c r="Y260" s="8" t="s">
        <v>149</v>
      </c>
    </row>
    <row r="261" spans="1:25" x14ac:dyDescent="0.3">
      <c r="A261" s="7">
        <v>46268</v>
      </c>
      <c r="B261" s="8" t="s">
        <v>33</v>
      </c>
      <c r="C261" s="8" t="s">
        <v>173</v>
      </c>
      <c r="D261" s="8" t="s">
        <v>141</v>
      </c>
      <c r="E261" s="8" t="s">
        <v>193</v>
      </c>
      <c r="F261" s="8" t="s">
        <v>143</v>
      </c>
      <c r="G261" s="8" t="s">
        <v>194</v>
      </c>
      <c r="H261" s="8" t="s">
        <v>24</v>
      </c>
      <c r="I261" s="8" t="s">
        <v>469</v>
      </c>
      <c r="J261" s="8" t="s">
        <v>195</v>
      </c>
      <c r="K261" s="8" t="s">
        <v>14</v>
      </c>
      <c r="L261" s="9">
        <v>573</v>
      </c>
      <c r="M261" s="9">
        <v>3</v>
      </c>
      <c r="N261" s="10">
        <v>5.235602094240838E-3</v>
      </c>
      <c r="O261" s="11">
        <v>9.19</v>
      </c>
      <c r="P261" s="11">
        <v>27.57</v>
      </c>
      <c r="Q261" s="11">
        <v>798</v>
      </c>
      <c r="R261" s="8">
        <v>1</v>
      </c>
      <c r="S261" s="8">
        <v>2</v>
      </c>
      <c r="T261" s="10">
        <v>3.4500000000000003E-2</v>
      </c>
      <c r="U261" s="12">
        <v>28.94</v>
      </c>
      <c r="V261" s="10">
        <v>0.33329999999999999</v>
      </c>
      <c r="W261" s="11">
        <v>11.5</v>
      </c>
      <c r="X261" s="8" t="s">
        <v>148</v>
      </c>
      <c r="Y261" s="8" t="s">
        <v>149</v>
      </c>
    </row>
    <row r="262" spans="1:25" x14ac:dyDescent="0.3">
      <c r="A262" s="7">
        <v>46268</v>
      </c>
      <c r="B262" s="8" t="s">
        <v>33</v>
      </c>
      <c r="C262" s="8" t="s">
        <v>173</v>
      </c>
      <c r="D262" s="8" t="s">
        <v>141</v>
      </c>
      <c r="E262" s="8" t="s">
        <v>200</v>
      </c>
      <c r="F262" s="8" t="s">
        <v>143</v>
      </c>
      <c r="G262" s="8" t="s">
        <v>268</v>
      </c>
      <c r="H262" s="8" t="s">
        <v>231</v>
      </c>
      <c r="I262" s="8" t="s">
        <v>270</v>
      </c>
      <c r="J262" s="8" t="s">
        <v>202</v>
      </c>
      <c r="K262" s="8" t="s">
        <v>7</v>
      </c>
      <c r="L262" s="9">
        <v>1262</v>
      </c>
      <c r="M262" s="9">
        <v>5</v>
      </c>
      <c r="N262" s="10">
        <v>3.9619651347068147E-3</v>
      </c>
      <c r="O262" s="11">
        <v>7.88</v>
      </c>
      <c r="P262" s="11">
        <v>39.4</v>
      </c>
      <c r="Q262" s="11">
        <v>0</v>
      </c>
      <c r="R262" s="8">
        <v>0</v>
      </c>
      <c r="S262" s="8">
        <v>0</v>
      </c>
      <c r="U262" s="12">
        <v>0</v>
      </c>
      <c r="V262" s="10">
        <v>0</v>
      </c>
      <c r="W262" s="11">
        <v>10.5</v>
      </c>
      <c r="X262" s="8" t="s">
        <v>148</v>
      </c>
      <c r="Y262" s="8" t="s">
        <v>149</v>
      </c>
    </row>
    <row r="263" spans="1:25" x14ac:dyDescent="0.3">
      <c r="A263" s="7">
        <v>46268</v>
      </c>
      <c r="B263" s="8" t="s">
        <v>33</v>
      </c>
      <c r="C263" s="8" t="s">
        <v>173</v>
      </c>
      <c r="D263" s="8" t="s">
        <v>141</v>
      </c>
      <c r="E263" s="8" t="s">
        <v>200</v>
      </c>
      <c r="F263" s="8" t="s">
        <v>143</v>
      </c>
      <c r="G263" s="8" t="s">
        <v>268</v>
      </c>
      <c r="H263" s="8" t="s">
        <v>470</v>
      </c>
      <c r="I263" s="8" t="s">
        <v>471</v>
      </c>
      <c r="J263" s="8" t="s">
        <v>202</v>
      </c>
      <c r="K263" s="8" t="s">
        <v>21</v>
      </c>
      <c r="L263" s="9">
        <v>1589</v>
      </c>
      <c r="M263" s="9">
        <v>27</v>
      </c>
      <c r="N263" s="10">
        <v>1.699181875393329E-2</v>
      </c>
      <c r="O263" s="11">
        <v>11</v>
      </c>
      <c r="P263" s="11">
        <v>297</v>
      </c>
      <c r="Q263" s="11">
        <v>0</v>
      </c>
      <c r="R263" s="8">
        <v>0</v>
      </c>
      <c r="S263" s="8">
        <v>0</v>
      </c>
      <c r="U263" s="12">
        <v>0</v>
      </c>
      <c r="V263" s="10">
        <v>0</v>
      </c>
      <c r="W263" s="11">
        <v>11</v>
      </c>
      <c r="X263" s="8" t="s">
        <v>148</v>
      </c>
      <c r="Y263" s="8" t="s">
        <v>149</v>
      </c>
    </row>
    <row r="264" spans="1:25" x14ac:dyDescent="0.3">
      <c r="A264" s="7">
        <v>46268</v>
      </c>
      <c r="B264" s="8" t="s">
        <v>33</v>
      </c>
      <c r="C264" s="8" t="s">
        <v>173</v>
      </c>
      <c r="D264" s="8" t="s">
        <v>141</v>
      </c>
      <c r="E264" s="8" t="s">
        <v>200</v>
      </c>
      <c r="F264" s="8" t="s">
        <v>143</v>
      </c>
      <c r="G264" s="8" t="s">
        <v>268</v>
      </c>
      <c r="H264" s="8" t="s">
        <v>231</v>
      </c>
      <c r="I264" s="8" t="s">
        <v>472</v>
      </c>
      <c r="J264" s="8" t="s">
        <v>202</v>
      </c>
      <c r="K264" s="8" t="s">
        <v>14</v>
      </c>
      <c r="L264" s="9">
        <v>369</v>
      </c>
      <c r="M264" s="9">
        <v>0</v>
      </c>
      <c r="N264" s="10">
        <v>0</v>
      </c>
      <c r="P264" s="11">
        <v>0</v>
      </c>
      <c r="Q264" s="11">
        <v>0</v>
      </c>
      <c r="R264" s="8">
        <v>0</v>
      </c>
      <c r="S264" s="8">
        <v>0</v>
      </c>
      <c r="W264" s="11">
        <v>13</v>
      </c>
      <c r="X264" s="8" t="s">
        <v>148</v>
      </c>
      <c r="Y264" s="8" t="s">
        <v>149</v>
      </c>
    </row>
    <row r="265" spans="1:25" x14ac:dyDescent="0.3">
      <c r="A265" s="7">
        <v>46268</v>
      </c>
      <c r="B265" s="8" t="s">
        <v>33</v>
      </c>
      <c r="C265" s="8" t="s">
        <v>173</v>
      </c>
      <c r="D265" s="8" t="s">
        <v>141</v>
      </c>
      <c r="E265" s="8" t="s">
        <v>200</v>
      </c>
      <c r="F265" s="8" t="s">
        <v>143</v>
      </c>
      <c r="G265" s="8" t="s">
        <v>270</v>
      </c>
      <c r="H265" s="8" t="s">
        <v>231</v>
      </c>
      <c r="I265" s="8" t="s">
        <v>473</v>
      </c>
      <c r="J265" s="8" t="s">
        <v>202</v>
      </c>
      <c r="K265" s="8" t="s">
        <v>7</v>
      </c>
      <c r="L265" s="9">
        <v>773</v>
      </c>
      <c r="M265" s="9">
        <v>2</v>
      </c>
      <c r="N265" s="10">
        <v>2.5873221216041399E-3</v>
      </c>
      <c r="O265" s="11">
        <v>10.37</v>
      </c>
      <c r="P265" s="11">
        <v>20.74</v>
      </c>
      <c r="Q265" s="11">
        <v>0</v>
      </c>
      <c r="R265" s="8">
        <v>0</v>
      </c>
      <c r="S265" s="8">
        <v>0</v>
      </c>
      <c r="U265" s="12">
        <v>0</v>
      </c>
      <c r="V265" s="10">
        <v>0</v>
      </c>
      <c r="W265" s="11">
        <v>13.5</v>
      </c>
      <c r="X265" s="8" t="s">
        <v>148</v>
      </c>
      <c r="Y265" s="8" t="s">
        <v>149</v>
      </c>
    </row>
    <row r="266" spans="1:25" x14ac:dyDescent="0.3">
      <c r="A266" s="7">
        <v>46268</v>
      </c>
      <c r="B266" s="8" t="s">
        <v>33</v>
      </c>
      <c r="C266" s="8" t="s">
        <v>173</v>
      </c>
      <c r="D266" s="8" t="s">
        <v>141</v>
      </c>
      <c r="E266" s="8" t="s">
        <v>200</v>
      </c>
      <c r="F266" s="8" t="s">
        <v>143</v>
      </c>
      <c r="G266" s="8" t="s">
        <v>270</v>
      </c>
      <c r="H266" s="8" t="s">
        <v>470</v>
      </c>
      <c r="I266" s="8" t="s">
        <v>474</v>
      </c>
      <c r="J266" s="8" t="s">
        <v>202</v>
      </c>
      <c r="K266" s="8" t="s">
        <v>14</v>
      </c>
      <c r="L266" s="9">
        <v>732</v>
      </c>
      <c r="M266" s="9">
        <v>5</v>
      </c>
      <c r="N266" s="10">
        <v>6.8306010928961746E-3</v>
      </c>
      <c r="O266" s="11">
        <v>7.88</v>
      </c>
      <c r="P266" s="11">
        <v>39.4</v>
      </c>
      <c r="Q266" s="11">
        <v>429</v>
      </c>
      <c r="R266" s="8">
        <v>1</v>
      </c>
      <c r="S266" s="8">
        <v>1</v>
      </c>
      <c r="T266" s="10">
        <v>9.1800000000000007E-2</v>
      </c>
      <c r="U266" s="12">
        <v>10.89</v>
      </c>
      <c r="V266" s="10">
        <v>0.2</v>
      </c>
      <c r="W266" s="11">
        <v>9.5</v>
      </c>
      <c r="X266" s="8" t="s">
        <v>148</v>
      </c>
      <c r="Y266" s="8" t="s">
        <v>149</v>
      </c>
    </row>
    <row r="267" spans="1:25" x14ac:dyDescent="0.3">
      <c r="A267" s="7">
        <v>46268</v>
      </c>
      <c r="B267" s="8" t="s">
        <v>33</v>
      </c>
      <c r="C267" s="8" t="s">
        <v>173</v>
      </c>
      <c r="D267" s="8" t="s">
        <v>141</v>
      </c>
      <c r="E267" s="8" t="s">
        <v>271</v>
      </c>
      <c r="F267" s="8" t="s">
        <v>143</v>
      </c>
      <c r="G267" s="8" t="s">
        <v>275</v>
      </c>
      <c r="H267" s="8" t="s">
        <v>231</v>
      </c>
      <c r="I267" s="8" t="s">
        <v>272</v>
      </c>
      <c r="J267" s="8" t="s">
        <v>274</v>
      </c>
      <c r="K267" s="8" t="s">
        <v>14</v>
      </c>
      <c r="L267" s="9">
        <v>1145</v>
      </c>
      <c r="M267" s="9">
        <v>15</v>
      </c>
      <c r="N267" s="10">
        <v>1.310043668122271E-2</v>
      </c>
      <c r="O267" s="11">
        <v>10.47</v>
      </c>
      <c r="P267" s="11">
        <v>157.05000000000001</v>
      </c>
      <c r="Q267" s="11">
        <v>0</v>
      </c>
      <c r="R267" s="8">
        <v>0</v>
      </c>
      <c r="S267" s="8">
        <v>0</v>
      </c>
      <c r="U267" s="12">
        <v>0</v>
      </c>
      <c r="V267" s="10">
        <v>0</v>
      </c>
      <c r="W267" s="11">
        <v>12.5</v>
      </c>
      <c r="X267" s="8" t="s">
        <v>148</v>
      </c>
      <c r="Y267" s="8" t="s">
        <v>149</v>
      </c>
    </row>
    <row r="268" spans="1:25" x14ac:dyDescent="0.3">
      <c r="A268" s="7">
        <v>46268</v>
      </c>
      <c r="B268" s="8" t="s">
        <v>23</v>
      </c>
      <c r="C268" s="8" t="s">
        <v>173</v>
      </c>
      <c r="D268" s="8" t="s">
        <v>141</v>
      </c>
      <c r="E268" s="8" t="s">
        <v>174</v>
      </c>
      <c r="F268" s="8" t="s">
        <v>143</v>
      </c>
      <c r="G268" s="8" t="s">
        <v>411</v>
      </c>
      <c r="H268" s="8" t="s">
        <v>206</v>
      </c>
      <c r="I268" s="8" t="s">
        <v>411</v>
      </c>
      <c r="J268" s="8" t="s">
        <v>176</v>
      </c>
      <c r="K268" s="8" t="s">
        <v>7</v>
      </c>
      <c r="L268" s="9">
        <v>558</v>
      </c>
      <c r="M268" s="9">
        <v>3</v>
      </c>
      <c r="N268" s="10">
        <v>5.3763440860215058E-3</v>
      </c>
      <c r="O268" s="11">
        <v>8.9600000000000009</v>
      </c>
      <c r="P268" s="11">
        <v>26.88</v>
      </c>
      <c r="Q268" s="11">
        <v>0</v>
      </c>
      <c r="R268" s="8">
        <v>0</v>
      </c>
      <c r="S268" s="8">
        <v>0</v>
      </c>
      <c r="U268" s="12">
        <v>0</v>
      </c>
      <c r="V268" s="10">
        <v>0</v>
      </c>
      <c r="W268" s="11">
        <v>14.5</v>
      </c>
      <c r="X268" s="8" t="s">
        <v>148</v>
      </c>
      <c r="Y268" s="8" t="s">
        <v>149</v>
      </c>
    </row>
    <row r="269" spans="1:25" x14ac:dyDescent="0.3">
      <c r="A269" s="7">
        <v>46268</v>
      </c>
      <c r="B269" s="8" t="s">
        <v>23</v>
      </c>
      <c r="C269" s="8" t="s">
        <v>173</v>
      </c>
      <c r="D269" s="8" t="s">
        <v>141</v>
      </c>
      <c r="E269" s="8" t="s">
        <v>174</v>
      </c>
      <c r="F269" s="8" t="s">
        <v>143</v>
      </c>
      <c r="G269" s="8" t="s">
        <v>409</v>
      </c>
      <c r="H269" s="8" t="s">
        <v>206</v>
      </c>
      <c r="I269" s="8" t="s">
        <v>409</v>
      </c>
      <c r="J269" s="8" t="s">
        <v>176</v>
      </c>
      <c r="K269" s="8" t="s">
        <v>21</v>
      </c>
      <c r="L269" s="9">
        <v>242</v>
      </c>
      <c r="M269" s="9">
        <v>7</v>
      </c>
      <c r="N269" s="10">
        <v>2.8925619834710741E-2</v>
      </c>
      <c r="O269" s="11">
        <v>16.5</v>
      </c>
      <c r="P269" s="8" t="s">
        <v>475</v>
      </c>
      <c r="Q269" s="11">
        <v>898</v>
      </c>
      <c r="R269" s="8">
        <v>2</v>
      </c>
      <c r="S269" s="8">
        <v>2</v>
      </c>
      <c r="T269" s="10">
        <v>0.12859999999999999</v>
      </c>
      <c r="U269" s="12">
        <v>7.77</v>
      </c>
      <c r="V269" s="10">
        <v>0.28570000000000001</v>
      </c>
      <c r="W269" s="11">
        <v>16.5</v>
      </c>
      <c r="X269" s="8" t="s">
        <v>148</v>
      </c>
      <c r="Y269" s="8" t="s">
        <v>149</v>
      </c>
    </row>
    <row r="270" spans="1:25" x14ac:dyDescent="0.3">
      <c r="A270" s="7">
        <v>46268</v>
      </c>
      <c r="B270" s="8" t="s">
        <v>23</v>
      </c>
      <c r="C270" s="8" t="s">
        <v>173</v>
      </c>
      <c r="D270" s="8" t="s">
        <v>141</v>
      </c>
      <c r="E270" s="8" t="s">
        <v>174</v>
      </c>
      <c r="F270" s="8" t="s">
        <v>143</v>
      </c>
      <c r="G270" s="8" t="s">
        <v>408</v>
      </c>
      <c r="H270" s="8" t="s">
        <v>213</v>
      </c>
      <c r="I270" s="8" t="s">
        <v>408</v>
      </c>
      <c r="J270" s="8" t="s">
        <v>176</v>
      </c>
      <c r="K270" s="8" t="s">
        <v>14</v>
      </c>
      <c r="L270" s="9">
        <v>3004</v>
      </c>
      <c r="M270" s="9">
        <v>27</v>
      </c>
      <c r="N270" s="10">
        <v>8.9880159786950731E-3</v>
      </c>
      <c r="O270" s="11">
        <v>11.55</v>
      </c>
      <c r="P270" s="11">
        <v>311.85000000000002</v>
      </c>
      <c r="Q270" s="11">
        <v>1347</v>
      </c>
      <c r="R270" s="8">
        <v>3</v>
      </c>
      <c r="S270" s="8">
        <v>3</v>
      </c>
      <c r="T270" s="10">
        <v>0.23150000000000001</v>
      </c>
      <c r="U270" s="12">
        <v>4.32</v>
      </c>
      <c r="V270" s="10">
        <v>0.1111</v>
      </c>
      <c r="W270" s="11">
        <v>15.5</v>
      </c>
      <c r="X270" s="8" t="s">
        <v>148</v>
      </c>
      <c r="Y270" s="8" t="s">
        <v>149</v>
      </c>
    </row>
    <row r="271" spans="1:25" x14ac:dyDescent="0.3">
      <c r="A271" s="7">
        <v>46268</v>
      </c>
      <c r="B271" s="8" t="s">
        <v>23</v>
      </c>
      <c r="C271" s="8" t="s">
        <v>173</v>
      </c>
      <c r="D271" s="8" t="s">
        <v>141</v>
      </c>
      <c r="E271" s="8" t="s">
        <v>174</v>
      </c>
      <c r="F271" s="8" t="s">
        <v>143</v>
      </c>
      <c r="G271" s="8" t="s">
        <v>476</v>
      </c>
      <c r="H271" s="8" t="s">
        <v>206</v>
      </c>
      <c r="I271" s="8" t="s">
        <v>476</v>
      </c>
      <c r="J271" s="8" t="s">
        <v>176</v>
      </c>
      <c r="K271" s="8" t="s">
        <v>21</v>
      </c>
      <c r="L271" s="9">
        <v>117</v>
      </c>
      <c r="M271" s="9">
        <v>2</v>
      </c>
      <c r="N271" s="10">
        <v>1.7094017094017099E-2</v>
      </c>
      <c r="O271" s="11">
        <v>12.52</v>
      </c>
      <c r="P271" s="11">
        <v>25.04</v>
      </c>
      <c r="Q271" s="11">
        <v>449</v>
      </c>
      <c r="R271" s="8">
        <v>1</v>
      </c>
      <c r="S271" s="8">
        <v>1</v>
      </c>
      <c r="T271" s="10">
        <v>5.5800000000000002E-2</v>
      </c>
      <c r="U271" s="12">
        <v>17.93</v>
      </c>
      <c r="V271" s="10">
        <v>0.5</v>
      </c>
      <c r="W271" s="11">
        <v>16</v>
      </c>
      <c r="X271" s="8" t="s">
        <v>148</v>
      </c>
      <c r="Y271" s="8" t="s">
        <v>149</v>
      </c>
    </row>
    <row r="272" spans="1:25" x14ac:dyDescent="0.3">
      <c r="A272" s="7">
        <v>46268</v>
      </c>
      <c r="B272" s="8" t="s">
        <v>23</v>
      </c>
      <c r="C272" s="8" t="s">
        <v>173</v>
      </c>
      <c r="D272" s="8" t="s">
        <v>141</v>
      </c>
      <c r="E272" s="8" t="s">
        <v>174</v>
      </c>
      <c r="F272" s="8" t="s">
        <v>143</v>
      </c>
      <c r="G272" s="8" t="s">
        <v>175</v>
      </c>
      <c r="H272" s="8" t="s">
        <v>213</v>
      </c>
      <c r="I272" s="8" t="s">
        <v>175</v>
      </c>
      <c r="J272" s="8" t="s">
        <v>176</v>
      </c>
      <c r="K272" s="8" t="s">
        <v>21</v>
      </c>
      <c r="L272" s="9">
        <v>900</v>
      </c>
      <c r="M272" s="9">
        <v>9</v>
      </c>
      <c r="N272" s="10">
        <v>0.01</v>
      </c>
      <c r="O272" s="11">
        <v>15</v>
      </c>
      <c r="P272" s="11">
        <v>135</v>
      </c>
      <c r="Q272" s="11">
        <v>0</v>
      </c>
      <c r="R272" s="8">
        <v>0</v>
      </c>
      <c r="S272" s="8">
        <v>0</v>
      </c>
      <c r="U272" s="12">
        <v>0</v>
      </c>
      <c r="V272" s="10">
        <v>0</v>
      </c>
      <c r="W272" s="11">
        <v>15</v>
      </c>
      <c r="X272" s="8" t="s">
        <v>148</v>
      </c>
      <c r="Y272" s="8" t="s">
        <v>303</v>
      </c>
    </row>
    <row r="273" spans="1:25" x14ac:dyDescent="0.3">
      <c r="A273" s="7">
        <v>46268</v>
      </c>
      <c r="B273" s="8" t="s">
        <v>23</v>
      </c>
      <c r="C273" s="8" t="s">
        <v>173</v>
      </c>
      <c r="D273" s="8" t="s">
        <v>141</v>
      </c>
      <c r="E273" s="8" t="s">
        <v>186</v>
      </c>
      <c r="F273" s="8" t="s">
        <v>143</v>
      </c>
      <c r="G273" s="8" t="s">
        <v>363</v>
      </c>
      <c r="H273" s="8" t="s">
        <v>206</v>
      </c>
      <c r="I273" s="8" t="s">
        <v>477</v>
      </c>
      <c r="J273" s="8" t="s">
        <v>188</v>
      </c>
      <c r="K273" s="8" t="s">
        <v>21</v>
      </c>
      <c r="L273" s="9">
        <v>252</v>
      </c>
      <c r="M273" s="9">
        <v>0</v>
      </c>
      <c r="N273" s="10">
        <v>0</v>
      </c>
      <c r="P273" s="11">
        <v>0</v>
      </c>
      <c r="Q273" s="11">
        <v>0</v>
      </c>
      <c r="R273" s="8">
        <v>0</v>
      </c>
      <c r="S273" s="8">
        <v>0</v>
      </c>
      <c r="W273" s="11">
        <v>13</v>
      </c>
      <c r="X273" s="8" t="s">
        <v>148</v>
      </c>
      <c r="Y273" s="8" t="s">
        <v>149</v>
      </c>
    </row>
    <row r="274" spans="1:25" x14ac:dyDescent="0.3">
      <c r="A274" s="7">
        <v>46268</v>
      </c>
      <c r="B274" s="8" t="s">
        <v>23</v>
      </c>
      <c r="C274" s="8" t="s">
        <v>173</v>
      </c>
      <c r="D274" s="8" t="s">
        <v>141</v>
      </c>
      <c r="E274" s="8" t="s">
        <v>281</v>
      </c>
      <c r="F274" s="8" t="s">
        <v>143</v>
      </c>
      <c r="G274" s="8" t="s">
        <v>478</v>
      </c>
      <c r="H274" s="8" t="s">
        <v>206</v>
      </c>
      <c r="I274" s="8" t="s">
        <v>478</v>
      </c>
      <c r="J274" s="8" t="s">
        <v>283</v>
      </c>
      <c r="K274" s="8" t="s">
        <v>14</v>
      </c>
      <c r="L274" s="9">
        <v>567</v>
      </c>
      <c r="M274" s="9">
        <v>1</v>
      </c>
      <c r="N274" s="10">
        <v>1.7636684303350969E-3</v>
      </c>
      <c r="O274" s="11">
        <v>4.67</v>
      </c>
      <c r="P274" s="11">
        <v>4.67</v>
      </c>
      <c r="Q274" s="11">
        <v>0</v>
      </c>
      <c r="R274" s="8">
        <v>0</v>
      </c>
      <c r="S274" s="8">
        <v>0</v>
      </c>
      <c r="U274" s="12">
        <v>0</v>
      </c>
      <c r="V274" s="10">
        <v>0</v>
      </c>
      <c r="W274" s="11">
        <v>8.5</v>
      </c>
      <c r="X274" s="8" t="s">
        <v>148</v>
      </c>
      <c r="Y274" s="8" t="s">
        <v>149</v>
      </c>
    </row>
    <row r="275" spans="1:25" x14ac:dyDescent="0.3">
      <c r="A275" s="7">
        <v>46268</v>
      </c>
      <c r="B275" s="8" t="s">
        <v>23</v>
      </c>
      <c r="C275" s="8" t="s">
        <v>173</v>
      </c>
      <c r="D275" s="8" t="s">
        <v>141</v>
      </c>
      <c r="E275" s="8" t="s">
        <v>281</v>
      </c>
      <c r="F275" s="8" t="s">
        <v>143</v>
      </c>
      <c r="G275" s="8" t="s">
        <v>479</v>
      </c>
      <c r="H275" s="8" t="s">
        <v>204</v>
      </c>
      <c r="I275" s="8" t="s">
        <v>479</v>
      </c>
      <c r="J275" s="8" t="s">
        <v>283</v>
      </c>
      <c r="K275" s="8" t="s">
        <v>7</v>
      </c>
      <c r="L275" s="9">
        <v>1305</v>
      </c>
      <c r="M275" s="9">
        <v>2</v>
      </c>
      <c r="N275" s="10">
        <v>1.532567049808429E-3</v>
      </c>
      <c r="O275" s="11">
        <v>8.58</v>
      </c>
      <c r="P275" s="11">
        <v>17.16</v>
      </c>
      <c r="Q275" s="11">
        <v>299</v>
      </c>
      <c r="R275" s="8">
        <v>1</v>
      </c>
      <c r="S275" s="8">
        <v>1</v>
      </c>
      <c r="T275" s="10">
        <v>5.74E-2</v>
      </c>
      <c r="U275" s="12">
        <v>17.420000000000002</v>
      </c>
      <c r="V275" s="10">
        <v>0.5</v>
      </c>
      <c r="W275" s="11">
        <v>11</v>
      </c>
      <c r="X275" s="8" t="s">
        <v>148</v>
      </c>
      <c r="Y275" s="8" t="s">
        <v>149</v>
      </c>
    </row>
    <row r="276" spans="1:25" x14ac:dyDescent="0.3">
      <c r="A276" s="7">
        <v>46268</v>
      </c>
      <c r="B276" s="8" t="s">
        <v>23</v>
      </c>
      <c r="C276" s="8" t="s">
        <v>173</v>
      </c>
      <c r="D276" s="8" t="s">
        <v>141</v>
      </c>
      <c r="E276" s="8" t="s">
        <v>281</v>
      </c>
      <c r="F276" s="8" t="s">
        <v>143</v>
      </c>
      <c r="G276" s="8" t="s">
        <v>282</v>
      </c>
      <c r="H276" s="8" t="s">
        <v>206</v>
      </c>
      <c r="I276" s="8" t="s">
        <v>282</v>
      </c>
      <c r="J276" s="8" t="s">
        <v>283</v>
      </c>
      <c r="K276" s="8" t="s">
        <v>14</v>
      </c>
      <c r="L276" s="9">
        <v>5151</v>
      </c>
      <c r="M276" s="9">
        <v>32</v>
      </c>
      <c r="N276" s="10">
        <v>6.2123859444768014E-3</v>
      </c>
      <c r="O276" s="11">
        <v>6.59</v>
      </c>
      <c r="P276" s="11">
        <v>210.88</v>
      </c>
      <c r="Q276" s="11">
        <v>897</v>
      </c>
      <c r="R276" s="8">
        <v>3</v>
      </c>
      <c r="S276" s="8">
        <v>3</v>
      </c>
      <c r="T276" s="10">
        <v>0.2351</v>
      </c>
      <c r="U276" s="12">
        <v>4.25</v>
      </c>
      <c r="V276" s="10">
        <v>9.3799999999999994E-2</v>
      </c>
      <c r="W276" s="11">
        <v>8</v>
      </c>
      <c r="X276" s="8" t="s">
        <v>148</v>
      </c>
      <c r="Y276" s="8" t="s">
        <v>149</v>
      </c>
    </row>
    <row r="277" spans="1:25" x14ac:dyDescent="0.3">
      <c r="A277" s="7">
        <v>46268</v>
      </c>
      <c r="B277" s="8" t="s">
        <v>23</v>
      </c>
      <c r="C277" s="8" t="s">
        <v>173</v>
      </c>
      <c r="D277" s="8" t="s">
        <v>141</v>
      </c>
      <c r="E277" s="8" t="s">
        <v>285</v>
      </c>
      <c r="F277" s="8" t="s">
        <v>143</v>
      </c>
      <c r="G277" s="8" t="s">
        <v>480</v>
      </c>
      <c r="H277" s="8" t="s">
        <v>206</v>
      </c>
      <c r="I277" s="8" t="s">
        <v>480</v>
      </c>
      <c r="J277" s="8" t="s">
        <v>287</v>
      </c>
      <c r="K277" s="8" t="s">
        <v>21</v>
      </c>
      <c r="L277" s="9">
        <v>274</v>
      </c>
      <c r="M277" s="9">
        <v>1</v>
      </c>
      <c r="N277" s="10">
        <v>3.6496350364963498E-3</v>
      </c>
      <c r="O277" s="11">
        <v>7.28</v>
      </c>
      <c r="P277" s="11">
        <v>7.28</v>
      </c>
      <c r="Q277" s="11">
        <v>0</v>
      </c>
      <c r="R277" s="8">
        <v>0</v>
      </c>
      <c r="S277" s="8">
        <v>0</v>
      </c>
      <c r="U277" s="12">
        <v>0</v>
      </c>
      <c r="V277" s="10">
        <v>0</v>
      </c>
      <c r="W277" s="11">
        <v>8.5</v>
      </c>
      <c r="X277" s="8" t="s">
        <v>148</v>
      </c>
      <c r="Y277" s="8" t="s">
        <v>149</v>
      </c>
    </row>
    <row r="278" spans="1:25" x14ac:dyDescent="0.3">
      <c r="A278" s="7">
        <v>46268</v>
      </c>
      <c r="B278" s="8" t="s">
        <v>23</v>
      </c>
      <c r="C278" s="8" t="s">
        <v>173</v>
      </c>
      <c r="D278" s="8" t="s">
        <v>141</v>
      </c>
      <c r="E278" s="8" t="s">
        <v>285</v>
      </c>
      <c r="F278" s="8" t="s">
        <v>143</v>
      </c>
      <c r="G278" s="8" t="s">
        <v>288</v>
      </c>
      <c r="H278" s="8" t="s">
        <v>213</v>
      </c>
      <c r="I278" s="8" t="s">
        <v>288</v>
      </c>
      <c r="J278" s="8" t="s">
        <v>287</v>
      </c>
      <c r="K278" s="8" t="s">
        <v>14</v>
      </c>
      <c r="L278" s="8" t="s">
        <v>481</v>
      </c>
      <c r="M278" s="9">
        <v>6</v>
      </c>
      <c r="N278" s="10">
        <v>5.3097345132743362E-3</v>
      </c>
      <c r="O278" s="11">
        <v>4.5999999999999996</v>
      </c>
      <c r="P278" s="11">
        <v>27.6</v>
      </c>
      <c r="Q278" s="11">
        <v>0</v>
      </c>
      <c r="R278" s="8">
        <v>0</v>
      </c>
      <c r="S278" s="8">
        <v>0</v>
      </c>
      <c r="U278" s="12">
        <v>0</v>
      </c>
      <c r="V278" s="10">
        <v>0</v>
      </c>
      <c r="W278" s="11">
        <v>6</v>
      </c>
      <c r="X278" s="8" t="s">
        <v>148</v>
      </c>
      <c r="Y278" s="8" t="s">
        <v>149</v>
      </c>
    </row>
    <row r="279" spans="1:25" x14ac:dyDescent="0.3">
      <c r="A279" s="7">
        <v>46268</v>
      </c>
      <c r="B279" s="8" t="s">
        <v>23</v>
      </c>
      <c r="C279" s="8" t="s">
        <v>173</v>
      </c>
      <c r="D279" s="8" t="s">
        <v>141</v>
      </c>
      <c r="E279" s="8" t="s">
        <v>285</v>
      </c>
      <c r="F279" s="8" t="s">
        <v>143</v>
      </c>
      <c r="G279" s="8" t="s">
        <v>290</v>
      </c>
      <c r="H279" s="8" t="s">
        <v>204</v>
      </c>
      <c r="I279" s="8" t="s">
        <v>290</v>
      </c>
      <c r="J279" s="8" t="s">
        <v>287</v>
      </c>
      <c r="K279" s="8" t="s">
        <v>14</v>
      </c>
      <c r="L279" s="9">
        <v>528</v>
      </c>
      <c r="M279" s="9">
        <v>5</v>
      </c>
      <c r="N279" s="10">
        <v>9.46969696969697E-3</v>
      </c>
      <c r="O279" s="11">
        <v>6</v>
      </c>
      <c r="P279" s="11">
        <v>30</v>
      </c>
      <c r="Q279" s="11">
        <v>249</v>
      </c>
      <c r="R279" s="8">
        <v>1</v>
      </c>
      <c r="S279" s="8">
        <v>1</v>
      </c>
      <c r="T279" s="10">
        <v>0.1205</v>
      </c>
      <c r="U279" s="12">
        <v>8.3000000000000007</v>
      </c>
      <c r="V279" s="10">
        <v>0.2</v>
      </c>
      <c r="W279" s="11">
        <v>9</v>
      </c>
      <c r="X279" s="8" t="s">
        <v>148</v>
      </c>
      <c r="Y279" s="8" t="s">
        <v>149</v>
      </c>
    </row>
    <row r="280" spans="1:25" x14ac:dyDescent="0.3">
      <c r="A280" s="8" t="s">
        <v>437</v>
      </c>
      <c r="B280" s="8" t="s">
        <v>23</v>
      </c>
      <c r="C280" s="8" t="s">
        <v>173</v>
      </c>
      <c r="D280" s="8" t="s">
        <v>141</v>
      </c>
      <c r="E280" s="8" t="s">
        <v>285</v>
      </c>
      <c r="F280" s="8" t="s">
        <v>143</v>
      </c>
      <c r="G280" s="8" t="s">
        <v>482</v>
      </c>
      <c r="H280" s="8" t="s">
        <v>206</v>
      </c>
      <c r="I280" s="8" t="s">
        <v>482</v>
      </c>
      <c r="J280" s="8" t="s">
        <v>287</v>
      </c>
      <c r="K280" s="8" t="s">
        <v>14</v>
      </c>
      <c r="L280" s="9">
        <v>868</v>
      </c>
      <c r="M280" s="9">
        <v>5</v>
      </c>
      <c r="N280" s="10">
        <v>5.7603686635944703E-3</v>
      </c>
      <c r="O280" s="11">
        <v>5.26</v>
      </c>
      <c r="P280" s="11">
        <v>26.3</v>
      </c>
      <c r="Q280" s="11">
        <v>249</v>
      </c>
      <c r="R280" s="8">
        <v>1</v>
      </c>
      <c r="S280" s="8">
        <v>1</v>
      </c>
      <c r="T280" s="10">
        <v>0.1056</v>
      </c>
      <c r="U280" s="12">
        <v>9.4700000000000006</v>
      </c>
      <c r="V280" s="10">
        <v>0.2</v>
      </c>
      <c r="W280" s="11">
        <v>7</v>
      </c>
      <c r="X280" s="8" t="s">
        <v>148</v>
      </c>
      <c r="Y280" s="8" t="s">
        <v>149</v>
      </c>
    </row>
    <row r="281" spans="1:25" x14ac:dyDescent="0.3">
      <c r="A281" s="7">
        <v>46268</v>
      </c>
      <c r="B281" s="8" t="s">
        <v>43</v>
      </c>
      <c r="C281" s="8" t="s">
        <v>140</v>
      </c>
      <c r="D281" s="8" t="s">
        <v>141</v>
      </c>
      <c r="E281" s="8" t="s">
        <v>142</v>
      </c>
      <c r="F281" s="8" t="s">
        <v>143</v>
      </c>
      <c r="G281" s="8" t="s">
        <v>294</v>
      </c>
      <c r="H281" s="8" t="s">
        <v>292</v>
      </c>
      <c r="I281" s="8" t="s">
        <v>295</v>
      </c>
      <c r="J281" s="8" t="s">
        <v>147</v>
      </c>
      <c r="K281" s="8" t="s">
        <v>7</v>
      </c>
      <c r="L281" s="9">
        <v>591</v>
      </c>
      <c r="M281" s="9">
        <v>4</v>
      </c>
      <c r="N281" s="10">
        <v>6.7681895093062603E-3</v>
      </c>
      <c r="O281" s="11">
        <v>6.26</v>
      </c>
      <c r="P281" s="11">
        <v>25.04</v>
      </c>
      <c r="Q281" s="11">
        <v>0</v>
      </c>
      <c r="R281" s="8">
        <v>0</v>
      </c>
      <c r="S281" s="8">
        <v>0</v>
      </c>
      <c r="U281" s="12">
        <v>0</v>
      </c>
      <c r="V281" s="10">
        <v>0</v>
      </c>
      <c r="W281" s="11">
        <v>12</v>
      </c>
      <c r="X281" s="8" t="s">
        <v>148</v>
      </c>
      <c r="Y281" s="8" t="s">
        <v>149</v>
      </c>
    </row>
    <row r="282" spans="1:25" x14ac:dyDescent="0.3">
      <c r="A282" s="7">
        <v>46268</v>
      </c>
      <c r="B282" s="8" t="s">
        <v>43</v>
      </c>
      <c r="C282" s="8" t="s">
        <v>140</v>
      </c>
      <c r="D282" s="8" t="s">
        <v>141</v>
      </c>
      <c r="E282" s="8" t="s">
        <v>164</v>
      </c>
      <c r="F282" s="8" t="s">
        <v>143</v>
      </c>
      <c r="G282" s="8" t="s">
        <v>483</v>
      </c>
      <c r="H282" s="8" t="s">
        <v>292</v>
      </c>
      <c r="I282" s="8" t="s">
        <v>484</v>
      </c>
      <c r="J282" s="8" t="s">
        <v>166</v>
      </c>
      <c r="K282" s="8" t="s">
        <v>7</v>
      </c>
      <c r="L282" s="9">
        <v>272</v>
      </c>
      <c r="M282" s="9">
        <v>3</v>
      </c>
      <c r="N282" s="10">
        <v>1.102941176470588E-2</v>
      </c>
      <c r="O282" s="11">
        <v>8.42</v>
      </c>
      <c r="P282" s="11">
        <v>25.26</v>
      </c>
      <c r="Q282" s="11">
        <v>0</v>
      </c>
      <c r="R282" s="8">
        <v>0</v>
      </c>
      <c r="S282" s="8">
        <v>0</v>
      </c>
      <c r="U282" s="12">
        <v>0</v>
      </c>
      <c r="V282" s="10">
        <v>0</v>
      </c>
      <c r="W282" s="11">
        <v>10.5</v>
      </c>
      <c r="X282" s="8" t="s">
        <v>148</v>
      </c>
      <c r="Y282" s="8" t="s">
        <v>149</v>
      </c>
    </row>
    <row r="283" spans="1:25" x14ac:dyDescent="0.3">
      <c r="A283" s="7">
        <v>46268</v>
      </c>
      <c r="B283" s="8" t="s">
        <v>43</v>
      </c>
      <c r="C283" s="8" t="s">
        <v>140</v>
      </c>
      <c r="D283" s="8" t="s">
        <v>141</v>
      </c>
      <c r="E283" s="8" t="s">
        <v>164</v>
      </c>
      <c r="F283" s="8" t="s">
        <v>143</v>
      </c>
      <c r="G283" s="8" t="s">
        <v>304</v>
      </c>
      <c r="H283" s="8" t="s">
        <v>292</v>
      </c>
      <c r="I283" s="8" t="s">
        <v>305</v>
      </c>
      <c r="J283" s="8" t="s">
        <v>166</v>
      </c>
      <c r="K283" s="8" t="s">
        <v>7</v>
      </c>
      <c r="L283" s="9">
        <v>767</v>
      </c>
      <c r="M283" s="9">
        <v>1</v>
      </c>
      <c r="N283" s="10">
        <v>1.3037809647979139E-3</v>
      </c>
      <c r="O283" s="11">
        <v>5.1100000000000003</v>
      </c>
      <c r="P283" s="11">
        <v>5.1100000000000003</v>
      </c>
      <c r="Q283" s="11">
        <v>0</v>
      </c>
      <c r="R283" s="8">
        <v>0</v>
      </c>
      <c r="S283" s="8">
        <v>0</v>
      </c>
      <c r="U283" s="12">
        <v>0</v>
      </c>
      <c r="V283" s="10">
        <v>0</v>
      </c>
      <c r="W283" s="11">
        <v>9.5</v>
      </c>
      <c r="X283" s="8" t="s">
        <v>148</v>
      </c>
      <c r="Y283" s="8" t="s">
        <v>149</v>
      </c>
    </row>
    <row r="284" spans="1:25" x14ac:dyDescent="0.3">
      <c r="A284" s="8" t="s">
        <v>439</v>
      </c>
      <c r="B284" s="8" t="s">
        <v>43</v>
      </c>
      <c r="C284" s="8" t="s">
        <v>140</v>
      </c>
      <c r="D284" s="8" t="s">
        <v>141</v>
      </c>
      <c r="E284" s="8" t="s">
        <v>239</v>
      </c>
      <c r="F284" s="8" t="s">
        <v>143</v>
      </c>
      <c r="G284" s="8" t="s">
        <v>318</v>
      </c>
      <c r="H284" s="8" t="s">
        <v>292</v>
      </c>
      <c r="I284" s="8" t="s">
        <v>319</v>
      </c>
      <c r="J284" s="8" t="s">
        <v>242</v>
      </c>
      <c r="K284" s="8" t="s">
        <v>7</v>
      </c>
      <c r="L284" s="9">
        <v>497</v>
      </c>
      <c r="M284" s="9">
        <v>2</v>
      </c>
      <c r="N284" s="10">
        <v>4.0241448692152921E-3</v>
      </c>
      <c r="O284" s="11">
        <v>5.18</v>
      </c>
      <c r="P284" s="11">
        <v>10.36</v>
      </c>
      <c r="Q284" s="11">
        <v>0</v>
      </c>
      <c r="R284" s="8">
        <v>0</v>
      </c>
      <c r="S284" s="8">
        <v>0</v>
      </c>
      <c r="U284" s="12">
        <v>0</v>
      </c>
      <c r="V284" s="10">
        <v>0</v>
      </c>
      <c r="W284" s="11">
        <v>7</v>
      </c>
      <c r="X284" s="8" t="s">
        <v>148</v>
      </c>
      <c r="Y284" s="8" t="s">
        <v>149</v>
      </c>
    </row>
    <row r="285" spans="1:25" x14ac:dyDescent="0.3">
      <c r="A285" s="8" t="s">
        <v>437</v>
      </c>
      <c r="B285" s="8" t="s">
        <v>43</v>
      </c>
      <c r="C285" s="8" t="s">
        <v>140</v>
      </c>
      <c r="D285" s="8" t="s">
        <v>141</v>
      </c>
      <c r="E285" s="8" t="s">
        <v>239</v>
      </c>
      <c r="F285" s="8" t="s">
        <v>143</v>
      </c>
      <c r="G285" s="8" t="s">
        <v>313</v>
      </c>
      <c r="H285" s="8" t="s">
        <v>292</v>
      </c>
      <c r="I285" s="8" t="s">
        <v>314</v>
      </c>
      <c r="J285" s="8" t="s">
        <v>242</v>
      </c>
      <c r="K285" s="8" t="s">
        <v>7</v>
      </c>
      <c r="L285" s="9">
        <v>1027</v>
      </c>
      <c r="M285" s="9">
        <v>8</v>
      </c>
      <c r="N285" s="10">
        <v>7.7896786757546254E-3</v>
      </c>
      <c r="O285" s="11">
        <v>3.33</v>
      </c>
      <c r="P285" s="11">
        <v>26.64</v>
      </c>
      <c r="Q285" s="11">
        <v>0</v>
      </c>
      <c r="R285" s="8">
        <v>0</v>
      </c>
      <c r="S285" s="8">
        <v>0</v>
      </c>
      <c r="U285" s="12">
        <v>0</v>
      </c>
      <c r="V285" s="10">
        <v>0</v>
      </c>
      <c r="W285" s="11">
        <v>6.5</v>
      </c>
      <c r="X285" s="8" t="s">
        <v>148</v>
      </c>
      <c r="Y285" s="8" t="s">
        <v>149</v>
      </c>
    </row>
    <row r="286" spans="1:25" x14ac:dyDescent="0.3">
      <c r="A286" s="7">
        <v>46268</v>
      </c>
      <c r="B286" s="8" t="s">
        <v>34</v>
      </c>
      <c r="C286" s="8" t="s">
        <v>140</v>
      </c>
      <c r="D286" s="8" t="s">
        <v>141</v>
      </c>
      <c r="E286" s="8" t="s">
        <v>322</v>
      </c>
      <c r="F286" s="8" t="s">
        <v>143</v>
      </c>
      <c r="G286" s="8" t="s">
        <v>323</v>
      </c>
      <c r="H286" s="8" t="s">
        <v>206</v>
      </c>
      <c r="I286" s="8" t="s">
        <v>485</v>
      </c>
      <c r="J286" s="8" t="s">
        <v>324</v>
      </c>
      <c r="K286" s="8" t="s">
        <v>21</v>
      </c>
      <c r="L286" s="9">
        <v>1819</v>
      </c>
      <c r="M286" s="9">
        <v>13</v>
      </c>
      <c r="N286" s="10">
        <v>7.1467839472237494E-3</v>
      </c>
      <c r="O286" s="11">
        <v>11.5</v>
      </c>
      <c r="P286" s="11">
        <v>149.5</v>
      </c>
      <c r="Q286" s="11">
        <v>2495</v>
      </c>
      <c r="R286" s="8">
        <v>3</v>
      </c>
      <c r="S286" s="8">
        <v>5</v>
      </c>
      <c r="T286" s="10">
        <v>5.9900000000000002E-2</v>
      </c>
      <c r="U286" s="12">
        <v>16.690000000000001</v>
      </c>
      <c r="V286" s="10">
        <v>0.23080000000000001</v>
      </c>
      <c r="W286" s="11">
        <v>11.5</v>
      </c>
      <c r="X286" s="8" t="s">
        <v>148</v>
      </c>
      <c r="Y286" s="8" t="s">
        <v>149</v>
      </c>
    </row>
    <row r="287" spans="1:25" x14ac:dyDescent="0.3">
      <c r="A287" s="7">
        <v>46268</v>
      </c>
      <c r="B287" s="8" t="s">
        <v>34</v>
      </c>
      <c r="C287" s="8" t="s">
        <v>140</v>
      </c>
      <c r="D287" s="8" t="s">
        <v>141</v>
      </c>
      <c r="E287" s="8" t="s">
        <v>325</v>
      </c>
      <c r="F287" s="8" t="s">
        <v>143</v>
      </c>
      <c r="G287" s="8" t="s">
        <v>422</v>
      </c>
      <c r="H287" s="8" t="s">
        <v>206</v>
      </c>
      <c r="I287" s="8" t="s">
        <v>486</v>
      </c>
      <c r="J287" s="8" t="s">
        <v>327</v>
      </c>
      <c r="K287" s="8" t="s">
        <v>14</v>
      </c>
      <c r="L287" s="9">
        <v>767</v>
      </c>
      <c r="M287" s="9">
        <v>5</v>
      </c>
      <c r="N287" s="10">
        <v>6.51890482398957E-3</v>
      </c>
      <c r="O287" s="11">
        <v>4.13</v>
      </c>
      <c r="P287" s="11">
        <v>20.65</v>
      </c>
      <c r="Q287" s="11">
        <v>199</v>
      </c>
      <c r="R287" s="8">
        <v>1</v>
      </c>
      <c r="S287" s="8">
        <v>1</v>
      </c>
      <c r="T287" s="10">
        <v>0.1038</v>
      </c>
      <c r="U287" s="12">
        <v>9.64</v>
      </c>
      <c r="V287" s="10">
        <v>0.2</v>
      </c>
      <c r="W287" s="11">
        <v>5.5</v>
      </c>
      <c r="X287" s="8" t="s">
        <v>148</v>
      </c>
      <c r="Y287" s="8" t="s">
        <v>149</v>
      </c>
    </row>
    <row r="288" spans="1:25" x14ac:dyDescent="0.3">
      <c r="A288" s="7">
        <v>46268</v>
      </c>
      <c r="B288" s="8" t="s">
        <v>34</v>
      </c>
      <c r="C288" s="8" t="s">
        <v>140</v>
      </c>
      <c r="D288" s="8" t="s">
        <v>141</v>
      </c>
      <c r="E288" s="8" t="s">
        <v>325</v>
      </c>
      <c r="F288" s="8" t="s">
        <v>143</v>
      </c>
      <c r="G288" s="8" t="s">
        <v>487</v>
      </c>
      <c r="H288" s="8" t="s">
        <v>206</v>
      </c>
      <c r="I288" s="8" t="s">
        <v>487</v>
      </c>
      <c r="J288" s="8" t="s">
        <v>327</v>
      </c>
      <c r="K288" s="8" t="s">
        <v>14</v>
      </c>
      <c r="L288" s="9">
        <v>706</v>
      </c>
      <c r="M288" s="9">
        <v>4</v>
      </c>
      <c r="N288" s="10">
        <v>5.6657223796033997E-3</v>
      </c>
      <c r="O288" s="11">
        <v>5.12</v>
      </c>
      <c r="P288" s="11">
        <v>20.48</v>
      </c>
      <c r="Q288" s="11">
        <v>0</v>
      </c>
      <c r="R288" s="8">
        <v>0</v>
      </c>
      <c r="S288" s="8">
        <v>0</v>
      </c>
      <c r="U288" s="12">
        <v>0</v>
      </c>
      <c r="V288" s="10">
        <v>0</v>
      </c>
      <c r="W288" s="11">
        <v>6</v>
      </c>
      <c r="X288" s="8" t="s">
        <v>148</v>
      </c>
      <c r="Y288" s="8" t="s">
        <v>149</v>
      </c>
    </row>
    <row r="289" spans="1:26" x14ac:dyDescent="0.3">
      <c r="A289" s="7">
        <v>46268</v>
      </c>
      <c r="B289" s="8" t="s">
        <v>34</v>
      </c>
      <c r="C289" s="8" t="s">
        <v>140</v>
      </c>
      <c r="D289" s="8" t="s">
        <v>141</v>
      </c>
      <c r="E289" s="8" t="s">
        <v>325</v>
      </c>
      <c r="F289" s="8" t="s">
        <v>143</v>
      </c>
      <c r="G289" s="8" t="s">
        <v>326</v>
      </c>
      <c r="H289" s="8" t="s">
        <v>206</v>
      </c>
      <c r="I289" s="8" t="s">
        <v>488</v>
      </c>
      <c r="J289" s="8" t="s">
        <v>327</v>
      </c>
      <c r="K289" s="8" t="s">
        <v>21</v>
      </c>
      <c r="L289" s="9">
        <v>552</v>
      </c>
      <c r="M289" s="9">
        <v>5</v>
      </c>
      <c r="N289" s="10">
        <v>9.057971014492754E-3</v>
      </c>
      <c r="O289" s="11">
        <v>6</v>
      </c>
      <c r="P289" s="11">
        <v>30</v>
      </c>
      <c r="Q289" s="11">
        <v>0</v>
      </c>
      <c r="R289" s="8">
        <v>0</v>
      </c>
      <c r="S289" s="8">
        <v>0</v>
      </c>
      <c r="U289" s="12">
        <v>0</v>
      </c>
      <c r="V289" s="10">
        <v>0</v>
      </c>
      <c r="W289" s="11">
        <v>6</v>
      </c>
      <c r="X289" s="8" t="s">
        <v>148</v>
      </c>
      <c r="Y289" s="8" t="s">
        <v>149</v>
      </c>
    </row>
    <row r="290" spans="1:26" x14ac:dyDescent="0.3">
      <c r="A290" s="7">
        <v>46268</v>
      </c>
      <c r="B290" s="8" t="s">
        <v>34</v>
      </c>
      <c r="C290" s="8" t="s">
        <v>140</v>
      </c>
      <c r="D290" s="8" t="s">
        <v>141</v>
      </c>
      <c r="E290" s="8" t="s">
        <v>328</v>
      </c>
      <c r="F290" s="8" t="s">
        <v>143</v>
      </c>
      <c r="G290" s="8" t="s">
        <v>331</v>
      </c>
      <c r="H290" s="8" t="s">
        <v>20</v>
      </c>
      <c r="I290" s="8" t="s">
        <v>331</v>
      </c>
      <c r="J290" s="8" t="s">
        <v>330</v>
      </c>
      <c r="K290" s="8" t="s">
        <v>21</v>
      </c>
      <c r="L290" s="8" t="s">
        <v>489</v>
      </c>
      <c r="M290" s="9">
        <v>1</v>
      </c>
      <c r="N290" s="10">
        <v>3.787878787878788E-3</v>
      </c>
      <c r="O290" s="11">
        <v>10</v>
      </c>
      <c r="P290" s="11">
        <v>10</v>
      </c>
      <c r="Q290" s="11">
        <v>0</v>
      </c>
      <c r="R290" s="8">
        <v>0</v>
      </c>
      <c r="S290" s="8">
        <v>0</v>
      </c>
      <c r="U290" s="12">
        <v>0</v>
      </c>
      <c r="V290" s="10">
        <v>0</v>
      </c>
      <c r="W290" s="11">
        <v>10</v>
      </c>
      <c r="X290" s="8" t="s">
        <v>148</v>
      </c>
      <c r="Y290" s="8" t="s">
        <v>149</v>
      </c>
    </row>
    <row r="291" spans="1:26" x14ac:dyDescent="0.3">
      <c r="A291" s="7">
        <v>46268</v>
      </c>
      <c r="B291" s="8" t="s">
        <v>34</v>
      </c>
      <c r="C291" s="8" t="s">
        <v>140</v>
      </c>
      <c r="D291" s="8" t="s">
        <v>141</v>
      </c>
      <c r="E291" s="8" t="s">
        <v>328</v>
      </c>
      <c r="F291" s="8" t="s">
        <v>143</v>
      </c>
      <c r="G291" s="8" t="s">
        <v>490</v>
      </c>
      <c r="H291" s="8" t="s">
        <v>206</v>
      </c>
      <c r="I291" s="8" t="s">
        <v>490</v>
      </c>
      <c r="J291" s="8" t="s">
        <v>330</v>
      </c>
      <c r="K291" s="8" t="s">
        <v>14</v>
      </c>
      <c r="L291" s="9">
        <v>935</v>
      </c>
      <c r="M291" s="9">
        <v>9</v>
      </c>
      <c r="N291" s="10">
        <v>9.6256684491978616E-3</v>
      </c>
      <c r="O291" s="11">
        <v>6.61</v>
      </c>
      <c r="P291" s="11">
        <v>59.49</v>
      </c>
      <c r="Q291" s="11">
        <v>299</v>
      </c>
      <c r="R291" s="8">
        <v>1</v>
      </c>
      <c r="S291" s="8">
        <v>1</v>
      </c>
      <c r="T291" s="10">
        <v>0.19900000000000001</v>
      </c>
      <c r="U291" s="12">
        <v>5.03</v>
      </c>
      <c r="V291" s="10">
        <v>0.1111</v>
      </c>
      <c r="W291" s="11">
        <v>11.5</v>
      </c>
      <c r="X291" s="8" t="s">
        <v>148</v>
      </c>
      <c r="Y291" s="8" t="s">
        <v>149</v>
      </c>
    </row>
    <row r="292" spans="1:26" x14ac:dyDescent="0.3">
      <c r="A292" s="7">
        <v>46268</v>
      </c>
      <c r="B292" s="8" t="s">
        <v>34</v>
      </c>
      <c r="C292" s="8" t="s">
        <v>140</v>
      </c>
      <c r="D292" s="8" t="s">
        <v>141</v>
      </c>
      <c r="E292" s="8" t="s">
        <v>328</v>
      </c>
      <c r="F292" s="8" t="s">
        <v>143</v>
      </c>
      <c r="G292" s="8" t="s">
        <v>491</v>
      </c>
      <c r="H292" s="8" t="s">
        <v>206</v>
      </c>
      <c r="I292" s="8" t="s">
        <v>491</v>
      </c>
      <c r="J292" s="8" t="s">
        <v>330</v>
      </c>
      <c r="K292" s="8" t="s">
        <v>21</v>
      </c>
      <c r="L292" s="9">
        <v>139</v>
      </c>
      <c r="M292" s="9">
        <v>0</v>
      </c>
      <c r="N292" s="10">
        <v>0</v>
      </c>
      <c r="P292" s="11">
        <v>0</v>
      </c>
      <c r="Q292" s="11">
        <v>0</v>
      </c>
      <c r="R292" s="8">
        <v>0</v>
      </c>
      <c r="S292" s="8">
        <v>0</v>
      </c>
      <c r="W292" s="11">
        <v>9</v>
      </c>
      <c r="X292" s="8" t="s">
        <v>148</v>
      </c>
      <c r="Y292" s="8" t="s">
        <v>149</v>
      </c>
    </row>
    <row r="293" spans="1:26" x14ac:dyDescent="0.3">
      <c r="A293" s="7">
        <v>46268</v>
      </c>
      <c r="B293" s="8" t="s">
        <v>34</v>
      </c>
      <c r="C293" s="8" t="s">
        <v>140</v>
      </c>
      <c r="D293" s="8" t="s">
        <v>141</v>
      </c>
      <c r="E293" s="8" t="s">
        <v>328</v>
      </c>
      <c r="F293" s="8" t="s">
        <v>143</v>
      </c>
      <c r="G293" s="8" t="s">
        <v>332</v>
      </c>
      <c r="H293" s="8" t="s">
        <v>206</v>
      </c>
      <c r="I293" s="8" t="s">
        <v>332</v>
      </c>
      <c r="J293" s="8" t="s">
        <v>330</v>
      </c>
      <c r="K293" s="8" t="s">
        <v>21</v>
      </c>
      <c r="L293" s="9">
        <v>198</v>
      </c>
      <c r="M293" s="9">
        <v>2</v>
      </c>
      <c r="N293" s="10">
        <v>1.01010101010101E-2</v>
      </c>
      <c r="O293" s="11">
        <v>12</v>
      </c>
      <c r="P293" s="11">
        <v>24</v>
      </c>
      <c r="Q293" s="11">
        <v>299</v>
      </c>
      <c r="R293" s="8">
        <v>1</v>
      </c>
      <c r="S293" s="8">
        <v>1</v>
      </c>
      <c r="T293" s="10">
        <v>8.0299999999999996E-2</v>
      </c>
      <c r="U293" s="12">
        <v>12.46</v>
      </c>
      <c r="V293" s="10">
        <v>0.5</v>
      </c>
      <c r="W293" s="11">
        <v>12</v>
      </c>
      <c r="X293" s="8" t="s">
        <v>148</v>
      </c>
      <c r="Y293" s="8" t="s">
        <v>149</v>
      </c>
    </row>
    <row r="294" spans="1:26" x14ac:dyDescent="0.3">
      <c r="A294" s="7">
        <v>46268</v>
      </c>
      <c r="B294" s="8" t="s">
        <v>36</v>
      </c>
      <c r="C294" s="8" t="s">
        <v>140</v>
      </c>
      <c r="D294" s="8" t="s">
        <v>180</v>
      </c>
      <c r="E294" s="8" t="s">
        <v>181</v>
      </c>
      <c r="F294" s="8" t="s">
        <v>143</v>
      </c>
      <c r="G294" s="8" t="s">
        <v>182</v>
      </c>
      <c r="H294" s="8" t="s">
        <v>220</v>
      </c>
      <c r="I294" s="8" t="s">
        <v>492</v>
      </c>
      <c r="J294" s="8" t="s">
        <v>184</v>
      </c>
      <c r="K294" s="8" t="s">
        <v>21</v>
      </c>
      <c r="L294" s="9">
        <v>86</v>
      </c>
      <c r="M294" s="9">
        <v>0</v>
      </c>
      <c r="N294" s="10">
        <v>0</v>
      </c>
      <c r="P294" s="11">
        <v>0</v>
      </c>
      <c r="Q294" s="11">
        <v>0</v>
      </c>
      <c r="R294" s="8">
        <v>0</v>
      </c>
      <c r="S294" s="8">
        <v>0</v>
      </c>
      <c r="W294" s="11">
        <v>7.5</v>
      </c>
      <c r="X294" s="8" t="s">
        <v>148</v>
      </c>
      <c r="Y294" s="8" t="s">
        <v>149</v>
      </c>
    </row>
    <row r="295" spans="1:26" x14ac:dyDescent="0.3">
      <c r="A295" s="7">
        <v>46268</v>
      </c>
      <c r="B295" s="8" t="s">
        <v>36</v>
      </c>
      <c r="C295" s="8" t="s">
        <v>140</v>
      </c>
      <c r="D295" s="8" t="s">
        <v>180</v>
      </c>
      <c r="E295" s="8" t="s">
        <v>181</v>
      </c>
      <c r="F295" s="8" t="s">
        <v>143</v>
      </c>
      <c r="G295" s="8" t="s">
        <v>335</v>
      </c>
      <c r="H295" s="8" t="s">
        <v>220</v>
      </c>
      <c r="I295" s="8" t="s">
        <v>493</v>
      </c>
      <c r="J295" s="8" t="s">
        <v>184</v>
      </c>
      <c r="K295" s="8" t="s">
        <v>14</v>
      </c>
      <c r="L295" s="9">
        <v>439</v>
      </c>
      <c r="M295" s="9">
        <v>3</v>
      </c>
      <c r="N295" s="10">
        <v>6.8337129840546698E-3</v>
      </c>
      <c r="O295" s="11">
        <v>5.84</v>
      </c>
      <c r="P295" s="11">
        <v>17.52</v>
      </c>
      <c r="Q295" s="11">
        <v>0</v>
      </c>
      <c r="R295" s="8">
        <v>0</v>
      </c>
      <c r="S295" s="8">
        <v>0</v>
      </c>
      <c r="U295" s="12">
        <v>0</v>
      </c>
      <c r="V295" s="10">
        <v>0</v>
      </c>
      <c r="W295" s="11">
        <v>8.5</v>
      </c>
      <c r="X295" s="8" t="s">
        <v>148</v>
      </c>
      <c r="Y295" s="8" t="s">
        <v>149</v>
      </c>
    </row>
    <row r="296" spans="1:26" x14ac:dyDescent="0.3">
      <c r="A296" s="8" t="s">
        <v>437</v>
      </c>
      <c r="B296" s="8" t="s">
        <v>36</v>
      </c>
      <c r="C296" s="8" t="s">
        <v>140</v>
      </c>
      <c r="D296" s="8" t="s">
        <v>180</v>
      </c>
      <c r="E296" s="8" t="s">
        <v>181</v>
      </c>
      <c r="F296" s="8" t="s">
        <v>143</v>
      </c>
      <c r="G296" s="8" t="s">
        <v>335</v>
      </c>
      <c r="H296" s="8" t="s">
        <v>236</v>
      </c>
      <c r="I296" s="8" t="s">
        <v>335</v>
      </c>
      <c r="J296" s="8" t="s">
        <v>184</v>
      </c>
      <c r="K296" s="8" t="s">
        <v>21</v>
      </c>
      <c r="L296" s="9">
        <v>1016</v>
      </c>
      <c r="M296" s="9">
        <v>10</v>
      </c>
      <c r="N296" s="10">
        <v>9.8425196850393699E-3</v>
      </c>
      <c r="O296" s="11">
        <v>11</v>
      </c>
      <c r="P296" s="11">
        <v>110</v>
      </c>
      <c r="Q296" s="11">
        <v>0</v>
      </c>
      <c r="R296" s="8">
        <v>0</v>
      </c>
      <c r="S296" s="8">
        <v>0</v>
      </c>
      <c r="U296" s="12">
        <v>0</v>
      </c>
      <c r="V296" s="10">
        <v>0</v>
      </c>
      <c r="W296" s="11">
        <v>11</v>
      </c>
      <c r="X296" s="8" t="s">
        <v>148</v>
      </c>
      <c r="Y296" s="8" t="s">
        <v>149</v>
      </c>
    </row>
    <row r="297" spans="1:26" x14ac:dyDescent="0.3">
      <c r="A297" s="8" t="s">
        <v>437</v>
      </c>
      <c r="B297" s="8" t="s">
        <v>36</v>
      </c>
      <c r="C297" s="8" t="s">
        <v>140</v>
      </c>
      <c r="D297" s="8" t="s">
        <v>180</v>
      </c>
      <c r="E297" s="8" t="s">
        <v>181</v>
      </c>
      <c r="F297" s="8" t="s">
        <v>143</v>
      </c>
      <c r="G297" s="8" t="s">
        <v>182</v>
      </c>
      <c r="H297" s="8" t="s">
        <v>220</v>
      </c>
      <c r="I297" s="8" t="s">
        <v>494</v>
      </c>
      <c r="J297" s="8" t="s">
        <v>184</v>
      </c>
      <c r="K297" s="8" t="s">
        <v>14</v>
      </c>
      <c r="L297" s="9">
        <v>274</v>
      </c>
      <c r="M297" s="9">
        <v>3</v>
      </c>
      <c r="N297" s="10">
        <v>1.094890510948905E-2</v>
      </c>
      <c r="O297" s="11">
        <v>7.21</v>
      </c>
      <c r="P297" s="11">
        <v>21.63</v>
      </c>
      <c r="Q297" s="11">
        <v>0</v>
      </c>
      <c r="R297" s="8">
        <v>0</v>
      </c>
      <c r="S297" s="8">
        <v>0</v>
      </c>
      <c r="U297" s="12">
        <v>0</v>
      </c>
      <c r="V297" s="10">
        <v>0</v>
      </c>
      <c r="W297" s="11">
        <v>11.5</v>
      </c>
      <c r="X297" s="8" t="s">
        <v>148</v>
      </c>
      <c r="Y297" s="8" t="s">
        <v>149</v>
      </c>
    </row>
    <row r="298" spans="1:26" x14ac:dyDescent="0.3">
      <c r="A298" s="7">
        <v>46268</v>
      </c>
      <c r="B298" s="8" t="s">
        <v>23</v>
      </c>
      <c r="C298" s="8" t="s">
        <v>173</v>
      </c>
      <c r="D298" s="8" t="s">
        <v>141</v>
      </c>
      <c r="E298" s="8" t="s">
        <v>174</v>
      </c>
      <c r="F298" s="8" t="s">
        <v>143</v>
      </c>
      <c r="G298" s="8" t="s">
        <v>476</v>
      </c>
      <c r="H298" s="8" t="s">
        <v>206</v>
      </c>
      <c r="I298" s="8" t="s">
        <v>476</v>
      </c>
      <c r="J298" s="8" t="s">
        <v>176</v>
      </c>
      <c r="K298" s="8" t="s">
        <v>21</v>
      </c>
      <c r="L298" s="9">
        <v>117</v>
      </c>
      <c r="M298" s="9">
        <v>2</v>
      </c>
      <c r="N298" s="10">
        <v>1.7094017094017099E-2</v>
      </c>
      <c r="O298" s="11">
        <v>12.52</v>
      </c>
      <c r="P298" s="11">
        <v>25.04</v>
      </c>
      <c r="Q298" s="11">
        <v>449</v>
      </c>
      <c r="R298" s="8">
        <v>1</v>
      </c>
      <c r="S298" s="8">
        <v>1</v>
      </c>
      <c r="T298" s="10">
        <v>5.5800000000000002E-2</v>
      </c>
      <c r="U298" s="12">
        <v>17.93</v>
      </c>
      <c r="V298" s="10">
        <v>0.5</v>
      </c>
      <c r="W298" s="11">
        <v>16</v>
      </c>
      <c r="X298" s="8" t="s">
        <v>148</v>
      </c>
      <c r="Y298" s="8" t="s">
        <v>149</v>
      </c>
    </row>
    <row r="299" spans="1:26" x14ac:dyDescent="0.3">
      <c r="A299" s="7">
        <v>46268</v>
      </c>
      <c r="B299" s="8" t="s">
        <v>36</v>
      </c>
      <c r="C299" s="8" t="s">
        <v>140</v>
      </c>
      <c r="D299" s="8" t="s">
        <v>180</v>
      </c>
      <c r="E299" s="8" t="s">
        <v>337</v>
      </c>
      <c r="F299" s="8" t="s">
        <v>143</v>
      </c>
      <c r="G299" s="8" t="s">
        <v>341</v>
      </c>
      <c r="H299" s="8" t="s">
        <v>236</v>
      </c>
      <c r="I299" s="8" t="s">
        <v>341</v>
      </c>
      <c r="J299" s="8" t="s">
        <v>340</v>
      </c>
      <c r="K299" s="8" t="s">
        <v>21</v>
      </c>
      <c r="L299" s="9">
        <v>991</v>
      </c>
      <c r="M299" s="9">
        <v>17</v>
      </c>
      <c r="N299" s="10">
        <v>1.7154389505549952E-2</v>
      </c>
      <c r="O299" s="11">
        <v>6</v>
      </c>
      <c r="P299" s="11">
        <v>102</v>
      </c>
      <c r="Q299" s="11">
        <v>498</v>
      </c>
      <c r="R299" s="8">
        <v>2</v>
      </c>
      <c r="S299" s="8">
        <v>2</v>
      </c>
      <c r="T299" s="10">
        <v>0.20480000000000001</v>
      </c>
      <c r="U299" s="12">
        <v>4.88</v>
      </c>
      <c r="V299" s="10">
        <v>0.1176</v>
      </c>
      <c r="W299" s="11">
        <v>6</v>
      </c>
      <c r="X299" s="8" t="s">
        <v>148</v>
      </c>
      <c r="Y299" s="8" t="s">
        <v>149</v>
      </c>
    </row>
    <row r="300" spans="1:26" x14ac:dyDescent="0.3">
      <c r="A300" s="7">
        <v>46268</v>
      </c>
      <c r="B300" s="8" t="s">
        <v>19</v>
      </c>
      <c r="C300" s="8" t="s">
        <v>249</v>
      </c>
      <c r="D300" s="8" t="s">
        <v>141</v>
      </c>
      <c r="E300" s="8" t="s">
        <v>142</v>
      </c>
      <c r="F300" s="8" t="s">
        <v>143</v>
      </c>
      <c r="G300" s="8" t="s">
        <v>250</v>
      </c>
      <c r="H300" s="8" t="s">
        <v>206</v>
      </c>
      <c r="I300" s="8" t="s">
        <v>495</v>
      </c>
      <c r="J300" s="8" t="s">
        <v>147</v>
      </c>
      <c r="K300" s="8" t="s">
        <v>14</v>
      </c>
      <c r="L300" s="9">
        <v>499</v>
      </c>
      <c r="M300" s="9">
        <v>7</v>
      </c>
      <c r="N300" s="10">
        <v>1.4028056112224451E-2</v>
      </c>
      <c r="O300" s="11">
        <v>6.74</v>
      </c>
      <c r="P300" s="11">
        <v>47.18</v>
      </c>
      <c r="Q300" s="11">
        <v>599</v>
      </c>
      <c r="R300" s="8">
        <v>1</v>
      </c>
      <c r="S300" s="8">
        <v>1</v>
      </c>
      <c r="T300" s="10">
        <v>7.8799999999999995E-2</v>
      </c>
      <c r="U300" s="12">
        <v>12.7</v>
      </c>
      <c r="V300" s="10">
        <v>0.1429</v>
      </c>
      <c r="W300" s="11">
        <v>8</v>
      </c>
      <c r="X300" s="8" t="s">
        <v>148</v>
      </c>
      <c r="Y300" s="8" t="s">
        <v>149</v>
      </c>
    </row>
    <row r="301" spans="1:26" x14ac:dyDescent="0.3">
      <c r="A301" s="8" t="s">
        <v>439</v>
      </c>
      <c r="B301" s="8" t="s">
        <v>19</v>
      </c>
      <c r="C301" s="8" t="s">
        <v>249</v>
      </c>
      <c r="D301" s="8" t="s">
        <v>141</v>
      </c>
      <c r="E301" s="8" t="s">
        <v>142</v>
      </c>
      <c r="F301" s="8" t="s">
        <v>143</v>
      </c>
      <c r="G301" s="8" t="s">
        <v>496</v>
      </c>
      <c r="H301" s="8" t="s">
        <v>206</v>
      </c>
      <c r="I301" s="8" t="s">
        <v>496</v>
      </c>
      <c r="J301" s="8" t="s">
        <v>147</v>
      </c>
      <c r="K301" s="8" t="s">
        <v>7</v>
      </c>
      <c r="L301" s="9">
        <v>290</v>
      </c>
      <c r="M301" s="9">
        <v>5</v>
      </c>
      <c r="N301" s="10">
        <v>1.7241379310344831E-2</v>
      </c>
      <c r="O301" s="11">
        <v>4.09</v>
      </c>
      <c r="P301" s="11">
        <v>20.45</v>
      </c>
      <c r="Q301" s="11">
        <v>1198</v>
      </c>
      <c r="R301" s="8">
        <v>2</v>
      </c>
      <c r="S301" s="8">
        <v>2</v>
      </c>
      <c r="T301" s="10">
        <v>1.7100000000000001E-2</v>
      </c>
      <c r="U301" s="12">
        <v>58.58</v>
      </c>
      <c r="V301" s="10">
        <v>0.4</v>
      </c>
      <c r="W301" s="11">
        <v>8</v>
      </c>
      <c r="X301" s="8" t="s">
        <v>148</v>
      </c>
      <c r="Y301" s="8" t="s">
        <v>149</v>
      </c>
      <c r="Z301" s="8" t="s">
        <v>497</v>
      </c>
    </row>
    <row r="302" spans="1:26" x14ac:dyDescent="0.3">
      <c r="A302" s="7">
        <v>46268</v>
      </c>
      <c r="B302" s="8" t="s">
        <v>19</v>
      </c>
      <c r="C302" s="8" t="s">
        <v>249</v>
      </c>
      <c r="D302" s="8" t="s">
        <v>141</v>
      </c>
      <c r="E302" s="8" t="s">
        <v>142</v>
      </c>
      <c r="F302" s="8" t="s">
        <v>143</v>
      </c>
      <c r="G302" s="8" t="s">
        <v>346</v>
      </c>
      <c r="H302" s="8" t="s">
        <v>206</v>
      </c>
      <c r="I302" s="8" t="s">
        <v>346</v>
      </c>
      <c r="J302" s="8" t="s">
        <v>147</v>
      </c>
      <c r="K302" s="8" t="s">
        <v>7</v>
      </c>
      <c r="L302" s="9">
        <v>446</v>
      </c>
      <c r="M302" s="9">
        <v>7</v>
      </c>
      <c r="N302" s="10">
        <v>1.5695067264573991E-2</v>
      </c>
      <c r="O302" s="11">
        <v>6.44</v>
      </c>
      <c r="P302" s="11">
        <v>45.08</v>
      </c>
      <c r="Q302" s="11">
        <v>1198</v>
      </c>
      <c r="R302" s="8">
        <v>2</v>
      </c>
      <c r="S302" s="8">
        <v>2</v>
      </c>
      <c r="T302" s="10">
        <v>3.7600000000000001E-2</v>
      </c>
      <c r="U302" s="12">
        <v>26.57</v>
      </c>
      <c r="V302" s="10">
        <v>0.28570000000000001</v>
      </c>
      <c r="W302" s="11">
        <v>9</v>
      </c>
      <c r="X302" s="8" t="s">
        <v>148</v>
      </c>
      <c r="Y302" s="8" t="s">
        <v>149</v>
      </c>
    </row>
    <row r="303" spans="1:26" x14ac:dyDescent="0.3">
      <c r="A303" s="7">
        <v>46268</v>
      </c>
      <c r="B303" s="8" t="s">
        <v>19</v>
      </c>
      <c r="C303" s="8" t="s">
        <v>249</v>
      </c>
      <c r="D303" s="8" t="s">
        <v>141</v>
      </c>
      <c r="E303" s="8" t="s">
        <v>164</v>
      </c>
      <c r="F303" s="8" t="s">
        <v>143</v>
      </c>
      <c r="G303" s="8" t="s">
        <v>349</v>
      </c>
      <c r="H303" s="8" t="s">
        <v>206</v>
      </c>
      <c r="I303" s="8" t="s">
        <v>349</v>
      </c>
      <c r="J303" s="8" t="s">
        <v>166</v>
      </c>
      <c r="K303" s="8" t="s">
        <v>7</v>
      </c>
      <c r="L303" s="9">
        <v>327</v>
      </c>
      <c r="M303" s="9">
        <v>3</v>
      </c>
      <c r="N303" s="10">
        <v>9.1743119266055051E-3</v>
      </c>
      <c r="O303" s="11">
        <v>4.7300000000000004</v>
      </c>
      <c r="P303" s="11">
        <v>14.19</v>
      </c>
      <c r="Q303" s="11">
        <v>0</v>
      </c>
      <c r="R303" s="8">
        <v>0</v>
      </c>
      <c r="S303" s="8">
        <v>0</v>
      </c>
      <c r="U303" s="12">
        <v>0</v>
      </c>
      <c r="V303" s="10">
        <v>0</v>
      </c>
      <c r="W303" s="11">
        <v>6.5</v>
      </c>
      <c r="X303" s="8" t="s">
        <v>148</v>
      </c>
      <c r="Y303" s="8" t="s">
        <v>149</v>
      </c>
    </row>
    <row r="304" spans="1:26" x14ac:dyDescent="0.3">
      <c r="A304" s="7">
        <v>46268</v>
      </c>
      <c r="B304" s="8" t="s">
        <v>19</v>
      </c>
      <c r="C304" s="8" t="s">
        <v>249</v>
      </c>
      <c r="D304" s="8" t="s">
        <v>141</v>
      </c>
      <c r="E304" s="8" t="s">
        <v>164</v>
      </c>
      <c r="F304" s="8" t="s">
        <v>143</v>
      </c>
      <c r="G304" s="8" t="s">
        <v>431</v>
      </c>
      <c r="H304" s="8" t="s">
        <v>206</v>
      </c>
      <c r="I304" s="8" t="s">
        <v>431</v>
      </c>
      <c r="J304" s="8" t="s">
        <v>166</v>
      </c>
      <c r="K304" s="8" t="s">
        <v>14</v>
      </c>
      <c r="L304" s="9">
        <v>519</v>
      </c>
      <c r="M304" s="9">
        <v>10</v>
      </c>
      <c r="N304" s="10">
        <v>1.926782273603083E-2</v>
      </c>
      <c r="O304" s="11">
        <v>4.55</v>
      </c>
      <c r="P304" s="8" t="s">
        <v>498</v>
      </c>
      <c r="Q304" s="11">
        <v>898</v>
      </c>
      <c r="R304" s="8">
        <v>1</v>
      </c>
      <c r="S304" s="8">
        <v>2</v>
      </c>
      <c r="T304" s="10">
        <v>5.0700000000000002E-2</v>
      </c>
      <c r="U304" s="12">
        <v>19.739999999999998</v>
      </c>
      <c r="V304" s="10">
        <v>0.1</v>
      </c>
      <c r="W304" s="11">
        <v>5.5</v>
      </c>
      <c r="X304" s="8" t="s">
        <v>148</v>
      </c>
      <c r="Y304" s="8" t="s">
        <v>149</v>
      </c>
    </row>
    <row r="305" spans="1:25" x14ac:dyDescent="0.3">
      <c r="A305" s="7">
        <v>46269</v>
      </c>
      <c r="B305" s="8" t="s">
        <v>12</v>
      </c>
      <c r="C305" s="8" t="s">
        <v>140</v>
      </c>
      <c r="D305" s="8" t="s">
        <v>141</v>
      </c>
      <c r="E305" s="8" t="s">
        <v>142</v>
      </c>
      <c r="F305" s="8" t="s">
        <v>143</v>
      </c>
      <c r="G305" s="8" t="s">
        <v>144</v>
      </c>
      <c r="H305" s="8" t="s">
        <v>145</v>
      </c>
      <c r="I305" s="8" t="s">
        <v>499</v>
      </c>
      <c r="J305" s="8" t="s">
        <v>147</v>
      </c>
      <c r="K305" s="8" t="s">
        <v>21</v>
      </c>
      <c r="L305" s="9">
        <v>61</v>
      </c>
      <c r="M305" s="9">
        <v>2</v>
      </c>
      <c r="N305" s="10">
        <v>3.2786885245901641E-2</v>
      </c>
      <c r="O305" s="11">
        <v>14</v>
      </c>
      <c r="P305" s="11">
        <v>28</v>
      </c>
      <c r="Q305" s="11">
        <v>0</v>
      </c>
      <c r="R305" s="8">
        <v>0</v>
      </c>
      <c r="S305" s="8">
        <v>0</v>
      </c>
      <c r="U305" s="12">
        <v>0</v>
      </c>
      <c r="V305" s="10">
        <v>0</v>
      </c>
      <c r="W305" s="11">
        <v>14</v>
      </c>
      <c r="X305" s="8" t="s">
        <v>148</v>
      </c>
      <c r="Y305" s="8" t="s">
        <v>149</v>
      </c>
    </row>
    <row r="306" spans="1:25" x14ac:dyDescent="0.3">
      <c r="A306" s="7">
        <v>46269</v>
      </c>
      <c r="B306" s="8" t="s">
        <v>12</v>
      </c>
      <c r="C306" s="8" t="s">
        <v>140</v>
      </c>
      <c r="D306" s="8" t="s">
        <v>141</v>
      </c>
      <c r="E306" s="8" t="s">
        <v>142</v>
      </c>
      <c r="F306" s="8" t="s">
        <v>143</v>
      </c>
      <c r="G306" s="8" t="s">
        <v>144</v>
      </c>
      <c r="H306" s="8" t="s">
        <v>145</v>
      </c>
      <c r="I306" s="8" t="s">
        <v>205</v>
      </c>
      <c r="J306" s="8" t="s">
        <v>147</v>
      </c>
      <c r="K306" s="8" t="s">
        <v>21</v>
      </c>
      <c r="L306" s="9">
        <v>695</v>
      </c>
      <c r="M306" s="9">
        <v>9</v>
      </c>
      <c r="N306" s="10">
        <v>1.294964028776978E-2</v>
      </c>
      <c r="O306" s="11">
        <v>10.220000000000001</v>
      </c>
      <c r="P306" s="8" t="s">
        <v>500</v>
      </c>
      <c r="Q306" s="11">
        <v>0</v>
      </c>
      <c r="R306" s="8">
        <v>0</v>
      </c>
      <c r="S306" s="8">
        <v>0</v>
      </c>
      <c r="U306" s="12">
        <v>0</v>
      </c>
      <c r="V306" s="10">
        <v>0</v>
      </c>
      <c r="W306" s="11">
        <v>12</v>
      </c>
      <c r="X306" s="8" t="s">
        <v>148</v>
      </c>
      <c r="Y306" s="8" t="s">
        <v>149</v>
      </c>
    </row>
    <row r="307" spans="1:25" x14ac:dyDescent="0.3">
      <c r="A307" s="7">
        <v>46269</v>
      </c>
      <c r="B307" s="8" t="s">
        <v>12</v>
      </c>
      <c r="C307" s="8" t="s">
        <v>140</v>
      </c>
      <c r="D307" s="8" t="s">
        <v>141</v>
      </c>
      <c r="E307" s="8" t="s">
        <v>142</v>
      </c>
      <c r="F307" s="8" t="s">
        <v>143</v>
      </c>
      <c r="G307" s="8" t="s">
        <v>151</v>
      </c>
      <c r="H307" s="8" t="s">
        <v>145</v>
      </c>
      <c r="I307" s="8" t="s">
        <v>501</v>
      </c>
      <c r="J307" s="8" t="s">
        <v>147</v>
      </c>
      <c r="K307" s="8" t="s">
        <v>14</v>
      </c>
      <c r="L307" s="9">
        <v>321</v>
      </c>
      <c r="M307" s="9">
        <v>2</v>
      </c>
      <c r="N307" s="10">
        <v>6.2305295950155761E-3</v>
      </c>
      <c r="O307" s="11">
        <v>7.7</v>
      </c>
      <c r="P307" s="11">
        <v>15.4</v>
      </c>
      <c r="Q307" s="11">
        <v>0</v>
      </c>
      <c r="R307" s="8">
        <v>0</v>
      </c>
      <c r="S307" s="8">
        <v>0</v>
      </c>
      <c r="U307" s="12">
        <v>0</v>
      </c>
      <c r="V307" s="10">
        <v>0</v>
      </c>
      <c r="W307" s="11">
        <v>11</v>
      </c>
      <c r="X307" s="8" t="s">
        <v>148</v>
      </c>
      <c r="Y307" s="8" t="s">
        <v>149</v>
      </c>
    </row>
    <row r="308" spans="1:25" x14ac:dyDescent="0.3">
      <c r="A308" s="7">
        <v>46269</v>
      </c>
      <c r="B308" s="8" t="s">
        <v>12</v>
      </c>
      <c r="C308" s="8" t="s">
        <v>140</v>
      </c>
      <c r="D308" s="8" t="s">
        <v>141</v>
      </c>
      <c r="E308" s="8" t="s">
        <v>142</v>
      </c>
      <c r="F308" s="8" t="s">
        <v>143</v>
      </c>
      <c r="G308" s="8" t="s">
        <v>170</v>
      </c>
      <c r="H308" s="8" t="s">
        <v>145</v>
      </c>
      <c r="I308" s="8" t="s">
        <v>502</v>
      </c>
      <c r="J308" s="8" t="s">
        <v>147</v>
      </c>
      <c r="K308" s="8" t="s">
        <v>14</v>
      </c>
      <c r="L308" s="9">
        <v>351</v>
      </c>
      <c r="M308" s="9">
        <v>2</v>
      </c>
      <c r="N308" s="10">
        <v>5.6980056980056983E-3</v>
      </c>
      <c r="O308" s="11">
        <v>10.220000000000001</v>
      </c>
      <c r="P308" s="11">
        <v>20.440000000000001</v>
      </c>
      <c r="Q308" s="11">
        <v>0</v>
      </c>
      <c r="R308" s="8">
        <v>0</v>
      </c>
      <c r="S308" s="8">
        <v>0</v>
      </c>
      <c r="U308" s="12">
        <v>0</v>
      </c>
      <c r="V308" s="10">
        <v>0</v>
      </c>
      <c r="W308" s="11">
        <v>13.5</v>
      </c>
      <c r="X308" s="8" t="s">
        <v>148</v>
      </c>
      <c r="Y308" s="8" t="s">
        <v>149</v>
      </c>
    </row>
    <row r="309" spans="1:25" x14ac:dyDescent="0.3">
      <c r="A309" s="8" t="s">
        <v>503</v>
      </c>
      <c r="B309" s="8" t="s">
        <v>12</v>
      </c>
      <c r="C309" s="8" t="s">
        <v>140</v>
      </c>
      <c r="D309" s="8" t="s">
        <v>141</v>
      </c>
      <c r="E309" s="8" t="s">
        <v>150</v>
      </c>
      <c r="F309" s="8" t="s">
        <v>143</v>
      </c>
      <c r="G309" s="8" t="s">
        <v>144</v>
      </c>
      <c r="H309" s="8" t="s">
        <v>145</v>
      </c>
      <c r="I309" s="8" t="s">
        <v>504</v>
      </c>
      <c r="J309" s="8" t="s">
        <v>153</v>
      </c>
      <c r="K309" s="8" t="s">
        <v>7</v>
      </c>
      <c r="L309" s="9">
        <v>242</v>
      </c>
      <c r="M309" s="9">
        <v>3</v>
      </c>
      <c r="N309" s="10">
        <v>1.239669421487603E-2</v>
      </c>
      <c r="O309" s="11">
        <v>10.64</v>
      </c>
      <c r="P309" s="11">
        <v>31.92</v>
      </c>
      <c r="Q309" s="11">
        <v>0</v>
      </c>
      <c r="R309" s="8">
        <v>0</v>
      </c>
      <c r="S309" s="8">
        <v>0</v>
      </c>
      <c r="U309" s="12">
        <v>0</v>
      </c>
      <c r="V309" s="10">
        <v>0</v>
      </c>
      <c r="W309" s="11">
        <v>13.5</v>
      </c>
      <c r="X309" s="8" t="s">
        <v>148</v>
      </c>
      <c r="Y309" s="8" t="s">
        <v>149</v>
      </c>
    </row>
    <row r="310" spans="1:25" x14ac:dyDescent="0.3">
      <c r="A310" s="7">
        <v>46269</v>
      </c>
      <c r="B310" s="8" t="s">
        <v>12</v>
      </c>
      <c r="C310" s="8" t="s">
        <v>140</v>
      </c>
      <c r="D310" s="8" t="s">
        <v>141</v>
      </c>
      <c r="E310" s="8" t="s">
        <v>150</v>
      </c>
      <c r="F310" s="8" t="s">
        <v>143</v>
      </c>
      <c r="G310" s="8" t="s">
        <v>144</v>
      </c>
      <c r="H310" s="8" t="s">
        <v>145</v>
      </c>
      <c r="I310" s="8" t="s">
        <v>505</v>
      </c>
      <c r="J310" s="8" t="s">
        <v>153</v>
      </c>
      <c r="K310" s="8" t="s">
        <v>14</v>
      </c>
      <c r="L310" s="9">
        <v>475</v>
      </c>
      <c r="M310" s="9">
        <v>7</v>
      </c>
      <c r="N310" s="10">
        <v>1.4736842105263159E-2</v>
      </c>
      <c r="O310" s="11">
        <v>12.75</v>
      </c>
      <c r="P310" s="11">
        <v>89.25</v>
      </c>
      <c r="Q310" s="11">
        <v>0</v>
      </c>
      <c r="R310" s="8">
        <v>0</v>
      </c>
      <c r="S310" s="8">
        <v>0</v>
      </c>
      <c r="U310" s="12">
        <v>0</v>
      </c>
      <c r="V310" s="10">
        <v>0</v>
      </c>
      <c r="W310" s="11">
        <v>16</v>
      </c>
      <c r="X310" s="8" t="s">
        <v>148</v>
      </c>
      <c r="Y310" s="8" t="s">
        <v>149</v>
      </c>
    </row>
    <row r="311" spans="1:25" x14ac:dyDescent="0.3">
      <c r="A311" s="7">
        <v>46269</v>
      </c>
      <c r="B311" s="8" t="s">
        <v>12</v>
      </c>
      <c r="C311" s="8" t="s">
        <v>140</v>
      </c>
      <c r="D311" s="8" t="s">
        <v>141</v>
      </c>
      <c r="E311" s="8" t="s">
        <v>150</v>
      </c>
      <c r="F311" s="8" t="s">
        <v>143</v>
      </c>
      <c r="G311" s="8" t="s">
        <v>151</v>
      </c>
      <c r="H311" s="8" t="s">
        <v>145</v>
      </c>
      <c r="I311" s="8" t="s">
        <v>506</v>
      </c>
      <c r="J311" s="8" t="s">
        <v>153</v>
      </c>
      <c r="K311" s="8" t="s">
        <v>21</v>
      </c>
      <c r="L311" s="9">
        <v>162</v>
      </c>
      <c r="M311" s="9">
        <v>2</v>
      </c>
      <c r="N311" s="10">
        <v>1.234567901234568E-2</v>
      </c>
      <c r="O311" s="11">
        <v>12.56</v>
      </c>
      <c r="P311" s="11">
        <v>25.12</v>
      </c>
      <c r="Q311" s="11">
        <v>0</v>
      </c>
      <c r="R311" s="8">
        <v>0</v>
      </c>
      <c r="S311" s="8">
        <v>0</v>
      </c>
      <c r="U311" s="12">
        <v>0</v>
      </c>
      <c r="V311" s="10">
        <v>0</v>
      </c>
      <c r="W311" s="11">
        <v>14.5</v>
      </c>
      <c r="X311" s="8" t="s">
        <v>148</v>
      </c>
      <c r="Y311" s="8" t="s">
        <v>149</v>
      </c>
    </row>
    <row r="312" spans="1:25" x14ac:dyDescent="0.3">
      <c r="A312" s="7">
        <v>46269</v>
      </c>
      <c r="B312" s="8" t="s">
        <v>12</v>
      </c>
      <c r="C312" s="8" t="s">
        <v>140</v>
      </c>
      <c r="D312" s="8" t="s">
        <v>141</v>
      </c>
      <c r="E312" s="8" t="s">
        <v>150</v>
      </c>
      <c r="F312" s="8" t="s">
        <v>143</v>
      </c>
      <c r="G312" s="8" t="s">
        <v>144</v>
      </c>
      <c r="H312" s="8" t="s">
        <v>145</v>
      </c>
      <c r="I312" s="8" t="s">
        <v>209</v>
      </c>
      <c r="J312" s="8" t="s">
        <v>153</v>
      </c>
      <c r="K312" s="8" t="s">
        <v>21</v>
      </c>
      <c r="L312" s="9">
        <v>391</v>
      </c>
      <c r="M312" s="9">
        <v>9</v>
      </c>
      <c r="N312" s="10">
        <v>2.301790281329923E-2</v>
      </c>
      <c r="O312" s="11">
        <v>10.5</v>
      </c>
      <c r="P312" s="11">
        <v>94.5</v>
      </c>
      <c r="Q312" s="11">
        <v>549</v>
      </c>
      <c r="R312" s="8">
        <v>1</v>
      </c>
      <c r="S312" s="8">
        <v>1</v>
      </c>
      <c r="T312" s="10">
        <v>0.1721</v>
      </c>
      <c r="U312" s="12">
        <v>5.81</v>
      </c>
      <c r="V312" s="10">
        <v>0.1111</v>
      </c>
      <c r="W312" s="11">
        <v>10.5</v>
      </c>
      <c r="X312" s="8" t="s">
        <v>148</v>
      </c>
      <c r="Y312" s="8" t="s">
        <v>149</v>
      </c>
    </row>
    <row r="313" spans="1:25" x14ac:dyDescent="0.3">
      <c r="A313" s="7">
        <v>46269</v>
      </c>
      <c r="B313" s="8" t="s">
        <v>12</v>
      </c>
      <c r="C313" s="8" t="s">
        <v>140</v>
      </c>
      <c r="D313" s="8" t="s">
        <v>141</v>
      </c>
      <c r="E313" s="8" t="s">
        <v>157</v>
      </c>
      <c r="F313" s="8" t="s">
        <v>143</v>
      </c>
      <c r="G313" s="8" t="s">
        <v>144</v>
      </c>
      <c r="H313" s="8" t="s">
        <v>145</v>
      </c>
      <c r="I313" s="8" t="s">
        <v>507</v>
      </c>
      <c r="J313" s="8" t="s">
        <v>159</v>
      </c>
      <c r="K313" s="8" t="s">
        <v>7</v>
      </c>
      <c r="L313" s="9">
        <v>387</v>
      </c>
      <c r="M313" s="9">
        <v>3</v>
      </c>
      <c r="N313" s="10">
        <v>7.7519379844961239E-3</v>
      </c>
      <c r="O313" s="11">
        <v>8.06</v>
      </c>
      <c r="P313" s="11">
        <v>24.18</v>
      </c>
      <c r="Q313" s="11">
        <v>0</v>
      </c>
      <c r="R313" s="8">
        <v>0</v>
      </c>
      <c r="S313" s="8">
        <v>0</v>
      </c>
      <c r="U313" s="12">
        <v>0</v>
      </c>
      <c r="V313" s="10">
        <v>0</v>
      </c>
      <c r="W313" s="11">
        <v>12.5</v>
      </c>
      <c r="X313" s="8" t="s">
        <v>148</v>
      </c>
      <c r="Y313" s="8" t="s">
        <v>149</v>
      </c>
    </row>
    <row r="314" spans="1:25" x14ac:dyDescent="0.3">
      <c r="A314" s="7">
        <v>46269</v>
      </c>
      <c r="B314" s="8" t="s">
        <v>12</v>
      </c>
      <c r="C314" s="8" t="s">
        <v>140</v>
      </c>
      <c r="D314" s="8" t="s">
        <v>141</v>
      </c>
      <c r="E314" s="8" t="s">
        <v>164</v>
      </c>
      <c r="F314" s="8" t="s">
        <v>143</v>
      </c>
      <c r="G314" s="8" t="s">
        <v>151</v>
      </c>
      <c r="H314" s="8" t="s">
        <v>145</v>
      </c>
      <c r="I314" s="8" t="s">
        <v>508</v>
      </c>
      <c r="J314" s="8" t="s">
        <v>166</v>
      </c>
      <c r="K314" s="8" t="s">
        <v>21</v>
      </c>
      <c r="L314" s="9">
        <v>139</v>
      </c>
      <c r="M314" s="9">
        <v>3</v>
      </c>
      <c r="N314" s="10">
        <v>2.1582733812949641E-2</v>
      </c>
      <c r="O314" s="11">
        <v>8</v>
      </c>
      <c r="P314" s="11">
        <v>24</v>
      </c>
      <c r="Q314" s="11">
        <v>0</v>
      </c>
      <c r="R314" s="8">
        <v>0</v>
      </c>
      <c r="S314" s="8">
        <v>0</v>
      </c>
      <c r="U314" s="12">
        <v>0</v>
      </c>
      <c r="V314" s="10">
        <v>0</v>
      </c>
      <c r="W314" s="11">
        <v>8</v>
      </c>
      <c r="X314" s="8" t="s">
        <v>148</v>
      </c>
      <c r="Y314" s="8" t="s">
        <v>149</v>
      </c>
    </row>
    <row r="315" spans="1:25" x14ac:dyDescent="0.3">
      <c r="A315" s="7">
        <v>46269</v>
      </c>
      <c r="B315" s="8" t="s">
        <v>12</v>
      </c>
      <c r="C315" s="8" t="s">
        <v>140</v>
      </c>
      <c r="D315" s="8" t="s">
        <v>141</v>
      </c>
      <c r="E315" s="8" t="s">
        <v>164</v>
      </c>
      <c r="F315" s="8" t="s">
        <v>143</v>
      </c>
      <c r="G315" s="8" t="s">
        <v>144</v>
      </c>
      <c r="H315" s="8" t="s">
        <v>145</v>
      </c>
      <c r="I315" s="8" t="s">
        <v>509</v>
      </c>
      <c r="J315" s="8" t="s">
        <v>166</v>
      </c>
      <c r="K315" s="8" t="s">
        <v>21</v>
      </c>
      <c r="L315" s="9">
        <v>359</v>
      </c>
      <c r="M315" s="9">
        <v>3</v>
      </c>
      <c r="N315" s="10">
        <v>8.356545961002786E-3</v>
      </c>
      <c r="O315" s="11">
        <v>9.5</v>
      </c>
      <c r="P315" s="11">
        <v>28.5</v>
      </c>
      <c r="Q315" s="11">
        <v>0</v>
      </c>
      <c r="R315" s="8">
        <v>0</v>
      </c>
      <c r="S315" s="8">
        <v>0</v>
      </c>
      <c r="U315" s="12">
        <v>0</v>
      </c>
      <c r="V315" s="10">
        <v>0</v>
      </c>
      <c r="W315" s="11">
        <v>9.5</v>
      </c>
      <c r="X315" s="8" t="s">
        <v>148</v>
      </c>
      <c r="Y315" s="8" t="s">
        <v>149</v>
      </c>
    </row>
    <row r="316" spans="1:25" x14ac:dyDescent="0.3">
      <c r="A316" s="8" t="s">
        <v>503</v>
      </c>
      <c r="B316" s="8" t="s">
        <v>12</v>
      </c>
      <c r="C316" s="8" t="s">
        <v>140</v>
      </c>
      <c r="D316" s="8" t="s">
        <v>141</v>
      </c>
      <c r="E316" s="8" t="s">
        <v>164</v>
      </c>
      <c r="F316" s="8" t="s">
        <v>143</v>
      </c>
      <c r="G316" s="8" t="s">
        <v>144</v>
      </c>
      <c r="H316" s="8" t="s">
        <v>145</v>
      </c>
      <c r="I316" s="8" t="s">
        <v>233</v>
      </c>
      <c r="J316" s="8" t="s">
        <v>166</v>
      </c>
      <c r="K316" s="8" t="s">
        <v>14</v>
      </c>
      <c r="L316" s="9">
        <v>578</v>
      </c>
      <c r="M316" s="9">
        <v>4</v>
      </c>
      <c r="N316" s="10">
        <v>6.920415224913495E-3</v>
      </c>
      <c r="O316" s="11">
        <v>9.17</v>
      </c>
      <c r="P316" s="11">
        <v>36.68</v>
      </c>
      <c r="Q316" s="11">
        <v>0</v>
      </c>
      <c r="R316" s="8">
        <v>0</v>
      </c>
      <c r="S316" s="8">
        <v>0</v>
      </c>
      <c r="U316" s="12">
        <v>0</v>
      </c>
      <c r="V316" s="10">
        <v>0</v>
      </c>
      <c r="W316" s="11">
        <v>12</v>
      </c>
      <c r="X316" s="8" t="s">
        <v>148</v>
      </c>
      <c r="Y316" s="8" t="s">
        <v>149</v>
      </c>
    </row>
    <row r="317" spans="1:25" x14ac:dyDescent="0.3">
      <c r="A317" s="7">
        <v>46273</v>
      </c>
      <c r="B317" s="8" t="s">
        <v>34</v>
      </c>
      <c r="C317" s="8" t="s">
        <v>140</v>
      </c>
      <c r="D317" s="8" t="s">
        <v>141</v>
      </c>
      <c r="E317" s="8" t="s">
        <v>328</v>
      </c>
      <c r="F317" s="8" t="s">
        <v>143</v>
      </c>
      <c r="G317" s="8" t="s">
        <v>332</v>
      </c>
      <c r="H317" s="8" t="s">
        <v>206</v>
      </c>
      <c r="I317" s="8" t="s">
        <v>332</v>
      </c>
      <c r="J317" s="8" t="s">
        <v>330</v>
      </c>
      <c r="K317" s="8" t="s">
        <v>21</v>
      </c>
      <c r="L317" s="9">
        <v>453</v>
      </c>
      <c r="M317" s="9">
        <v>9</v>
      </c>
      <c r="N317" s="10">
        <v>1.986754966887417E-2</v>
      </c>
      <c r="O317" s="11">
        <v>12</v>
      </c>
      <c r="Q317" s="11">
        <v>299</v>
      </c>
      <c r="R317" s="8">
        <v>1</v>
      </c>
      <c r="S317" s="8">
        <v>1</v>
      </c>
      <c r="T317" s="10">
        <v>0.36120000000000002</v>
      </c>
      <c r="U317" s="12">
        <v>2.77</v>
      </c>
      <c r="V317" s="10">
        <v>0.1111</v>
      </c>
      <c r="W317" s="11">
        <v>12</v>
      </c>
      <c r="X317" s="8" t="s">
        <v>148</v>
      </c>
      <c r="Y317" s="8" t="s">
        <v>149</v>
      </c>
    </row>
    <row r="318" spans="1:25" x14ac:dyDescent="0.3">
      <c r="A318" s="7">
        <v>46269</v>
      </c>
      <c r="B318" s="8" t="s">
        <v>12</v>
      </c>
      <c r="C318" s="8" t="s">
        <v>140</v>
      </c>
      <c r="D318" s="8" t="s">
        <v>141</v>
      </c>
      <c r="E318" s="8" t="s">
        <v>164</v>
      </c>
      <c r="F318" s="8" t="s">
        <v>143</v>
      </c>
      <c r="G318" s="8" t="s">
        <v>144</v>
      </c>
      <c r="H318" s="8" t="s">
        <v>145</v>
      </c>
      <c r="I318" s="8" t="s">
        <v>510</v>
      </c>
      <c r="J318" s="8" t="s">
        <v>166</v>
      </c>
      <c r="K318" s="8" t="s">
        <v>14</v>
      </c>
      <c r="L318" s="9">
        <v>629</v>
      </c>
      <c r="M318" s="9">
        <v>1</v>
      </c>
      <c r="N318" s="10">
        <v>1.589825119236884E-3</v>
      </c>
      <c r="O318" s="11">
        <v>5.35</v>
      </c>
      <c r="P318" s="11">
        <v>5.35</v>
      </c>
      <c r="Q318" s="11">
        <v>0</v>
      </c>
      <c r="R318" s="8">
        <v>0</v>
      </c>
      <c r="S318" s="8">
        <v>0</v>
      </c>
      <c r="U318" s="12">
        <v>0</v>
      </c>
      <c r="V318" s="10">
        <v>0</v>
      </c>
      <c r="W318" s="11">
        <v>8.5</v>
      </c>
      <c r="X318" s="8" t="s">
        <v>148</v>
      </c>
      <c r="Y318" s="8" t="s">
        <v>149</v>
      </c>
    </row>
    <row r="319" spans="1:25" x14ac:dyDescent="0.3">
      <c r="A319" s="7">
        <v>46269</v>
      </c>
      <c r="B319" s="8" t="s">
        <v>12</v>
      </c>
      <c r="C319" s="8" t="s">
        <v>140</v>
      </c>
      <c r="D319" s="8" t="s">
        <v>141</v>
      </c>
      <c r="E319" s="8" t="s">
        <v>239</v>
      </c>
      <c r="F319" s="8" t="s">
        <v>143</v>
      </c>
      <c r="G319" s="8" t="s">
        <v>151</v>
      </c>
      <c r="H319" s="8" t="s">
        <v>145</v>
      </c>
      <c r="I319" s="8" t="s">
        <v>388</v>
      </c>
      <c r="J319" s="8" t="s">
        <v>242</v>
      </c>
      <c r="K319" s="8" t="s">
        <v>7</v>
      </c>
      <c r="L319" s="9">
        <v>842</v>
      </c>
      <c r="M319" s="9">
        <v>7</v>
      </c>
      <c r="N319" s="10">
        <v>8.3135391923990498E-3</v>
      </c>
      <c r="O319" s="11">
        <v>4.33</v>
      </c>
      <c r="P319" s="11">
        <v>30.31</v>
      </c>
      <c r="Q319" s="11">
        <v>0</v>
      </c>
      <c r="R319" s="8">
        <v>0</v>
      </c>
      <c r="S319" s="8">
        <v>0</v>
      </c>
      <c r="U319" s="12">
        <v>0</v>
      </c>
      <c r="V319" s="10">
        <v>0</v>
      </c>
      <c r="W319" s="11">
        <v>6</v>
      </c>
      <c r="X319" s="8" t="s">
        <v>148</v>
      </c>
      <c r="Y319" s="8" t="s">
        <v>149</v>
      </c>
    </row>
    <row r="320" spans="1:25" x14ac:dyDescent="0.3">
      <c r="A320" s="8" t="s">
        <v>503</v>
      </c>
      <c r="B320" s="8" t="s">
        <v>12</v>
      </c>
      <c r="C320" s="8" t="s">
        <v>140</v>
      </c>
      <c r="D320" s="8" t="s">
        <v>141</v>
      </c>
      <c r="E320" s="8" t="s">
        <v>167</v>
      </c>
      <c r="F320" s="8" t="s">
        <v>143</v>
      </c>
      <c r="G320" s="8" t="s">
        <v>151</v>
      </c>
      <c r="H320" s="8" t="s">
        <v>145</v>
      </c>
      <c r="I320" s="8" t="s">
        <v>511</v>
      </c>
      <c r="J320" s="8" t="s">
        <v>169</v>
      </c>
      <c r="K320" s="8" t="s">
        <v>14</v>
      </c>
      <c r="L320" s="9">
        <v>990</v>
      </c>
      <c r="M320" s="9">
        <v>6</v>
      </c>
      <c r="N320" s="10">
        <v>6.0606060606060606E-3</v>
      </c>
      <c r="O320" s="11">
        <v>5.46</v>
      </c>
      <c r="P320" s="11">
        <v>32.76</v>
      </c>
      <c r="Q320" s="11">
        <v>0</v>
      </c>
      <c r="R320" s="8">
        <v>0</v>
      </c>
      <c r="S320" s="8">
        <v>0</v>
      </c>
      <c r="U320" s="12">
        <v>0</v>
      </c>
      <c r="V320" s="10">
        <v>0</v>
      </c>
      <c r="W320" s="11">
        <v>6.5</v>
      </c>
      <c r="X320" s="8" t="s">
        <v>148</v>
      </c>
      <c r="Y320" s="8" t="s">
        <v>149</v>
      </c>
    </row>
    <row r="321" spans="1:25" x14ac:dyDescent="0.3">
      <c r="A321" s="7">
        <v>46269</v>
      </c>
      <c r="B321" s="8" t="s">
        <v>12</v>
      </c>
      <c r="C321" s="8" t="s">
        <v>140</v>
      </c>
      <c r="D321" s="8" t="s">
        <v>141</v>
      </c>
      <c r="E321" s="8" t="s">
        <v>167</v>
      </c>
      <c r="F321" s="8" t="s">
        <v>143</v>
      </c>
      <c r="G321" s="8" t="s">
        <v>144</v>
      </c>
      <c r="H321" s="8" t="s">
        <v>145</v>
      </c>
      <c r="I321" s="8" t="s">
        <v>512</v>
      </c>
      <c r="J321" s="8" t="s">
        <v>169</v>
      </c>
      <c r="K321" s="8" t="s">
        <v>14</v>
      </c>
      <c r="L321" s="9">
        <v>576</v>
      </c>
      <c r="M321" s="9">
        <v>2</v>
      </c>
      <c r="N321" s="10">
        <v>3.472222222222222E-3</v>
      </c>
      <c r="O321" s="11">
        <v>4.3</v>
      </c>
      <c r="P321" s="11">
        <v>8.6</v>
      </c>
      <c r="Q321" s="11">
        <v>0</v>
      </c>
      <c r="R321" s="8">
        <v>0</v>
      </c>
      <c r="S321" s="8">
        <v>0</v>
      </c>
      <c r="U321" s="12">
        <v>0</v>
      </c>
      <c r="V321" s="10">
        <v>0</v>
      </c>
      <c r="W321" s="11">
        <v>6.5</v>
      </c>
      <c r="X321" s="8" t="s">
        <v>223</v>
      </c>
      <c r="Y321" s="8" t="s">
        <v>149</v>
      </c>
    </row>
    <row r="322" spans="1:25" x14ac:dyDescent="0.3">
      <c r="A322" s="7">
        <v>46269</v>
      </c>
      <c r="B322" s="8" t="s">
        <v>5</v>
      </c>
      <c r="C322" s="8" t="s">
        <v>173</v>
      </c>
      <c r="D322" s="8" t="s">
        <v>141</v>
      </c>
      <c r="E322" s="8" t="s">
        <v>186</v>
      </c>
      <c r="F322" s="8" t="s">
        <v>143</v>
      </c>
      <c r="G322" s="8" t="s">
        <v>151</v>
      </c>
      <c r="H322" s="8" t="s">
        <v>145</v>
      </c>
      <c r="I322" s="8" t="s">
        <v>513</v>
      </c>
      <c r="J322" s="8" t="s">
        <v>188</v>
      </c>
      <c r="K322" s="8" t="s">
        <v>21</v>
      </c>
      <c r="L322" s="9">
        <v>228</v>
      </c>
      <c r="M322" s="9">
        <v>5</v>
      </c>
      <c r="N322" s="10">
        <v>2.1929824561403511E-2</v>
      </c>
      <c r="O322" s="11">
        <v>8.5</v>
      </c>
      <c r="P322" s="11">
        <v>42.5</v>
      </c>
      <c r="Q322" s="11">
        <v>0</v>
      </c>
      <c r="R322" s="8">
        <v>0</v>
      </c>
      <c r="S322" s="8">
        <v>0</v>
      </c>
      <c r="U322" s="12">
        <v>0</v>
      </c>
      <c r="V322" s="10">
        <v>0</v>
      </c>
      <c r="W322" s="11">
        <v>8.5</v>
      </c>
      <c r="X322" s="8" t="s">
        <v>148</v>
      </c>
      <c r="Y322" s="8" t="s">
        <v>149</v>
      </c>
    </row>
    <row r="323" spans="1:25" x14ac:dyDescent="0.3">
      <c r="A323" s="7">
        <v>46269</v>
      </c>
      <c r="B323" s="8" t="s">
        <v>5</v>
      </c>
      <c r="C323" s="8" t="s">
        <v>173</v>
      </c>
      <c r="D323" s="8" t="s">
        <v>141</v>
      </c>
      <c r="E323" s="8" t="s">
        <v>186</v>
      </c>
      <c r="F323" s="8" t="s">
        <v>143</v>
      </c>
      <c r="G323" s="8" t="s">
        <v>178</v>
      </c>
      <c r="H323" s="8" t="s">
        <v>145</v>
      </c>
      <c r="I323" s="8" t="s">
        <v>514</v>
      </c>
      <c r="J323" s="8" t="s">
        <v>188</v>
      </c>
      <c r="K323" s="8" t="s">
        <v>21</v>
      </c>
      <c r="L323" s="9">
        <v>376</v>
      </c>
      <c r="M323" s="9">
        <v>3</v>
      </c>
      <c r="N323" s="10">
        <v>7.9787234042553185E-3</v>
      </c>
      <c r="O323" s="11">
        <v>10</v>
      </c>
      <c r="P323" s="11">
        <v>30</v>
      </c>
      <c r="Q323" s="11">
        <v>0</v>
      </c>
      <c r="R323" s="8">
        <v>0</v>
      </c>
      <c r="S323" s="8">
        <v>0</v>
      </c>
      <c r="U323" s="12">
        <v>0</v>
      </c>
      <c r="V323" s="10">
        <v>0</v>
      </c>
      <c r="W323" s="11">
        <v>10</v>
      </c>
      <c r="X323" s="8" t="s">
        <v>148</v>
      </c>
      <c r="Y323" s="8" t="s">
        <v>149</v>
      </c>
    </row>
    <row r="324" spans="1:25" x14ac:dyDescent="0.3">
      <c r="A324" s="7">
        <v>46269</v>
      </c>
      <c r="B324" s="8" t="s">
        <v>5</v>
      </c>
      <c r="C324" s="8" t="s">
        <v>173</v>
      </c>
      <c r="D324" s="8" t="s">
        <v>141</v>
      </c>
      <c r="E324" s="8" t="s">
        <v>193</v>
      </c>
      <c r="F324" s="8" t="s">
        <v>143</v>
      </c>
      <c r="G324" s="8" t="s">
        <v>144</v>
      </c>
      <c r="H324" s="8" t="s">
        <v>145</v>
      </c>
      <c r="I324" s="8" t="s">
        <v>264</v>
      </c>
      <c r="J324" s="8" t="s">
        <v>195</v>
      </c>
      <c r="K324" s="8" t="s">
        <v>21</v>
      </c>
      <c r="L324" s="9">
        <v>352</v>
      </c>
      <c r="M324" s="9">
        <v>10</v>
      </c>
      <c r="N324" s="10">
        <v>2.8409090909090912E-2</v>
      </c>
      <c r="O324" s="11">
        <v>7.04</v>
      </c>
      <c r="P324" s="8" t="s">
        <v>515</v>
      </c>
      <c r="Q324" s="11">
        <v>0</v>
      </c>
      <c r="R324" s="8">
        <v>0</v>
      </c>
      <c r="S324" s="8">
        <v>0</v>
      </c>
      <c r="U324" s="12">
        <v>0</v>
      </c>
      <c r="V324" s="10">
        <v>0</v>
      </c>
      <c r="W324" s="11">
        <v>9</v>
      </c>
      <c r="X324" s="8" t="s">
        <v>148</v>
      </c>
      <c r="Y324" s="8" t="s">
        <v>149</v>
      </c>
    </row>
    <row r="325" spans="1:25" x14ac:dyDescent="0.3">
      <c r="A325" s="7">
        <v>46269</v>
      </c>
      <c r="B325" s="8" t="s">
        <v>5</v>
      </c>
      <c r="C325" s="8" t="s">
        <v>173</v>
      </c>
      <c r="D325" s="8" t="s">
        <v>141</v>
      </c>
      <c r="E325" s="8" t="s">
        <v>193</v>
      </c>
      <c r="F325" s="8" t="s">
        <v>143</v>
      </c>
      <c r="G325" s="8" t="s">
        <v>144</v>
      </c>
      <c r="H325" s="8" t="s">
        <v>145</v>
      </c>
      <c r="I325" s="8" t="s">
        <v>516</v>
      </c>
      <c r="J325" s="8" t="s">
        <v>195</v>
      </c>
      <c r="K325" s="8" t="s">
        <v>21</v>
      </c>
      <c r="L325" s="9">
        <v>251</v>
      </c>
      <c r="M325" s="9">
        <v>3</v>
      </c>
      <c r="N325" s="10">
        <v>1.1952191235059761E-2</v>
      </c>
      <c r="O325" s="11">
        <v>9.5</v>
      </c>
      <c r="P325" s="11">
        <v>28.5</v>
      </c>
      <c r="Q325" s="11">
        <v>0</v>
      </c>
      <c r="R325" s="8">
        <v>0</v>
      </c>
      <c r="S325" s="8">
        <v>0</v>
      </c>
      <c r="U325" s="12">
        <v>0</v>
      </c>
      <c r="V325" s="10">
        <v>0</v>
      </c>
      <c r="W325" s="11">
        <v>9.5</v>
      </c>
      <c r="X325" s="8" t="s">
        <v>148</v>
      </c>
      <c r="Y325" s="8" t="s">
        <v>149</v>
      </c>
    </row>
    <row r="326" spans="1:25" x14ac:dyDescent="0.3">
      <c r="A326" s="7">
        <v>46269</v>
      </c>
      <c r="B326" s="8" t="s">
        <v>5</v>
      </c>
      <c r="C326" s="8" t="s">
        <v>173</v>
      </c>
      <c r="D326" s="8" t="s">
        <v>141</v>
      </c>
      <c r="E326" s="8" t="s">
        <v>193</v>
      </c>
      <c r="F326" s="8" t="s">
        <v>143</v>
      </c>
      <c r="G326" s="8" t="s">
        <v>144</v>
      </c>
      <c r="H326" s="8" t="s">
        <v>145</v>
      </c>
      <c r="I326" s="8" t="s">
        <v>517</v>
      </c>
      <c r="J326" s="8" t="s">
        <v>195</v>
      </c>
      <c r="K326" s="8" t="s">
        <v>14</v>
      </c>
      <c r="L326" s="9">
        <v>1038</v>
      </c>
      <c r="M326" s="9">
        <v>5</v>
      </c>
      <c r="N326" s="10">
        <v>4.8169556840077067E-3</v>
      </c>
      <c r="O326" s="11">
        <v>5.69</v>
      </c>
      <c r="P326" s="11">
        <v>28.45</v>
      </c>
      <c r="Q326" s="11">
        <v>0</v>
      </c>
      <c r="R326" s="8">
        <v>0</v>
      </c>
      <c r="S326" s="8">
        <v>0</v>
      </c>
      <c r="U326" s="12">
        <v>0</v>
      </c>
      <c r="V326" s="10">
        <v>0</v>
      </c>
      <c r="W326" s="11">
        <v>8.5</v>
      </c>
      <c r="X326" s="8" t="s">
        <v>148</v>
      </c>
      <c r="Y326" s="8" t="s">
        <v>149</v>
      </c>
    </row>
    <row r="327" spans="1:25" x14ac:dyDescent="0.3">
      <c r="A327" s="8" t="s">
        <v>503</v>
      </c>
      <c r="B327" s="8" t="s">
        <v>5</v>
      </c>
      <c r="C327" s="8" t="s">
        <v>173</v>
      </c>
      <c r="D327" s="8" t="s">
        <v>141</v>
      </c>
      <c r="E327" s="8" t="s">
        <v>200</v>
      </c>
      <c r="F327" s="8" t="s">
        <v>143</v>
      </c>
      <c r="G327" s="8" t="s">
        <v>144</v>
      </c>
      <c r="H327" s="8" t="s">
        <v>145</v>
      </c>
      <c r="I327" s="8" t="s">
        <v>518</v>
      </c>
      <c r="J327" s="8" t="s">
        <v>202</v>
      </c>
      <c r="K327" s="8" t="s">
        <v>14</v>
      </c>
      <c r="L327" s="9">
        <v>259</v>
      </c>
      <c r="M327" s="9">
        <v>1</v>
      </c>
      <c r="N327" s="10">
        <v>3.8610038610038611E-3</v>
      </c>
      <c r="O327" s="11">
        <v>5.53</v>
      </c>
      <c r="P327" s="11">
        <v>5.53</v>
      </c>
      <c r="Q327" s="11">
        <v>0</v>
      </c>
      <c r="R327" s="8">
        <v>0</v>
      </c>
      <c r="S327" s="8">
        <v>0</v>
      </c>
      <c r="U327" s="12">
        <v>0</v>
      </c>
      <c r="V327" s="10">
        <v>0</v>
      </c>
      <c r="W327" s="11">
        <v>10</v>
      </c>
      <c r="X327" s="8" t="s">
        <v>148</v>
      </c>
      <c r="Y327" s="8" t="s">
        <v>149</v>
      </c>
    </row>
    <row r="328" spans="1:25" x14ac:dyDescent="0.3">
      <c r="A328" s="8" t="s">
        <v>503</v>
      </c>
      <c r="B328" s="8" t="s">
        <v>32</v>
      </c>
      <c r="C328" s="8" t="s">
        <v>140</v>
      </c>
      <c r="D328" s="8" t="s">
        <v>141</v>
      </c>
      <c r="E328" s="8" t="s">
        <v>142</v>
      </c>
      <c r="F328" s="8" t="s">
        <v>143</v>
      </c>
      <c r="G328" s="8" t="s">
        <v>207</v>
      </c>
      <c r="H328" s="8" t="s">
        <v>206</v>
      </c>
      <c r="I328" s="8" t="s">
        <v>207</v>
      </c>
      <c r="J328" s="8" t="s">
        <v>147</v>
      </c>
      <c r="K328" s="8" t="s">
        <v>14</v>
      </c>
      <c r="L328" s="9">
        <v>678</v>
      </c>
      <c r="M328" s="9">
        <v>4</v>
      </c>
      <c r="N328" s="10">
        <v>5.8997050147492616E-3</v>
      </c>
      <c r="O328" s="11">
        <v>12.3</v>
      </c>
      <c r="P328" s="11">
        <v>49.2</v>
      </c>
      <c r="Q328" s="11">
        <v>0</v>
      </c>
      <c r="R328" s="8">
        <v>0</v>
      </c>
      <c r="S328" s="8">
        <v>0</v>
      </c>
      <c r="U328" s="12">
        <v>0</v>
      </c>
      <c r="V328" s="10">
        <v>0</v>
      </c>
      <c r="W328" s="11">
        <v>15.5</v>
      </c>
      <c r="X328" s="8" t="s">
        <v>148</v>
      </c>
      <c r="Y328" s="8" t="s">
        <v>149</v>
      </c>
    </row>
    <row r="329" spans="1:25" x14ac:dyDescent="0.3">
      <c r="A329" s="7">
        <v>46269</v>
      </c>
      <c r="B329" s="8" t="s">
        <v>32</v>
      </c>
      <c r="C329" s="8" t="s">
        <v>140</v>
      </c>
      <c r="D329" s="8" t="s">
        <v>141</v>
      </c>
      <c r="E329" s="8" t="s">
        <v>150</v>
      </c>
      <c r="F329" s="8" t="s">
        <v>143</v>
      </c>
      <c r="G329" s="8" t="s">
        <v>519</v>
      </c>
      <c r="H329" s="8" t="s">
        <v>206</v>
      </c>
      <c r="I329" s="8" t="s">
        <v>519</v>
      </c>
      <c r="J329" s="8" t="s">
        <v>153</v>
      </c>
      <c r="K329" s="8" t="s">
        <v>7</v>
      </c>
      <c r="L329" s="9">
        <v>283</v>
      </c>
      <c r="M329" s="9">
        <v>0</v>
      </c>
      <c r="N329" s="10">
        <v>0</v>
      </c>
      <c r="P329" s="11">
        <v>0</v>
      </c>
      <c r="Q329" s="11">
        <v>0</v>
      </c>
      <c r="R329" s="8">
        <v>0</v>
      </c>
      <c r="S329" s="8">
        <v>0</v>
      </c>
      <c r="W329" s="11">
        <v>16.5</v>
      </c>
      <c r="X329" s="8" t="s">
        <v>148</v>
      </c>
      <c r="Y329" s="8" t="s">
        <v>149</v>
      </c>
    </row>
    <row r="330" spans="1:25" x14ac:dyDescent="0.3">
      <c r="A330" s="7">
        <v>46269</v>
      </c>
      <c r="B330" s="8" t="s">
        <v>32</v>
      </c>
      <c r="C330" s="8" t="s">
        <v>140</v>
      </c>
      <c r="D330" s="8" t="s">
        <v>141</v>
      </c>
      <c r="E330" s="8" t="s">
        <v>211</v>
      </c>
      <c r="F330" s="8" t="s">
        <v>143</v>
      </c>
      <c r="G330" s="8" t="s">
        <v>225</v>
      </c>
      <c r="H330" s="8" t="s">
        <v>206</v>
      </c>
      <c r="I330" s="8" t="s">
        <v>225</v>
      </c>
      <c r="J330" s="8" t="s">
        <v>214</v>
      </c>
      <c r="K330" s="8" t="s">
        <v>14</v>
      </c>
      <c r="L330" s="9">
        <v>1133</v>
      </c>
      <c r="M330" s="9">
        <v>5</v>
      </c>
      <c r="N330" s="10">
        <v>4.4130626654898496E-3</v>
      </c>
      <c r="O330" s="11">
        <v>14.88</v>
      </c>
      <c r="P330" s="11">
        <v>74.400000000000006</v>
      </c>
      <c r="Q330" s="11">
        <v>1947</v>
      </c>
      <c r="R330" s="8">
        <v>3</v>
      </c>
      <c r="S330" s="8">
        <v>3</v>
      </c>
      <c r="T330" s="10">
        <v>3.8199999999999998E-2</v>
      </c>
      <c r="U330" s="12">
        <v>26.17</v>
      </c>
      <c r="V330" s="10">
        <v>0.6</v>
      </c>
      <c r="W330" s="11">
        <v>19.5</v>
      </c>
      <c r="X330" s="8" t="s">
        <v>148</v>
      </c>
      <c r="Y330" s="8" t="s">
        <v>149</v>
      </c>
    </row>
    <row r="331" spans="1:25" x14ac:dyDescent="0.3">
      <c r="A331" s="7">
        <v>46269</v>
      </c>
      <c r="B331" s="8" t="s">
        <v>32</v>
      </c>
      <c r="C331" s="8" t="s">
        <v>140</v>
      </c>
      <c r="D331" s="8" t="s">
        <v>141</v>
      </c>
      <c r="E331" s="8" t="s">
        <v>211</v>
      </c>
      <c r="F331" s="8" t="s">
        <v>143</v>
      </c>
      <c r="G331" s="8" t="s">
        <v>212</v>
      </c>
      <c r="H331" s="8" t="s">
        <v>206</v>
      </c>
      <c r="I331" s="8" t="s">
        <v>212</v>
      </c>
      <c r="J331" s="8" t="s">
        <v>214</v>
      </c>
      <c r="K331" s="8" t="s">
        <v>14</v>
      </c>
      <c r="L331" s="9">
        <v>239</v>
      </c>
      <c r="M331" s="9">
        <v>3</v>
      </c>
      <c r="N331" s="10">
        <v>1.2552301255230131E-2</v>
      </c>
      <c r="O331" s="11">
        <v>17.45</v>
      </c>
      <c r="P331" s="8" t="s">
        <v>520</v>
      </c>
      <c r="Q331" s="11">
        <v>0</v>
      </c>
      <c r="R331" s="8">
        <v>0</v>
      </c>
      <c r="S331" s="8">
        <v>0</v>
      </c>
      <c r="U331" s="12">
        <v>0</v>
      </c>
      <c r="V331" s="10">
        <v>0</v>
      </c>
      <c r="W331" s="11">
        <v>24</v>
      </c>
      <c r="X331" s="8" t="s">
        <v>148</v>
      </c>
      <c r="Y331" s="8" t="s">
        <v>149</v>
      </c>
    </row>
    <row r="332" spans="1:25" x14ac:dyDescent="0.3">
      <c r="A332" s="7">
        <v>46269</v>
      </c>
      <c r="B332" s="8" t="s">
        <v>32</v>
      </c>
      <c r="C332" s="8" t="s">
        <v>140</v>
      </c>
      <c r="D332" s="8" t="s">
        <v>141</v>
      </c>
      <c r="E332" s="8" t="s">
        <v>217</v>
      </c>
      <c r="F332" s="8" t="s">
        <v>143</v>
      </c>
      <c r="G332" s="8" t="s">
        <v>447</v>
      </c>
      <c r="H332" s="8" t="s">
        <v>206</v>
      </c>
      <c r="I332" s="8" t="s">
        <v>447</v>
      </c>
      <c r="J332" s="8" t="s">
        <v>219</v>
      </c>
      <c r="K332" s="8" t="s">
        <v>14</v>
      </c>
      <c r="L332" s="9">
        <v>2158</v>
      </c>
      <c r="M332" s="9">
        <v>12</v>
      </c>
      <c r="N332" s="10">
        <v>5.5607043558850789E-3</v>
      </c>
      <c r="O332" s="11">
        <v>16.04</v>
      </c>
      <c r="P332" s="11">
        <v>192.48</v>
      </c>
      <c r="Q332" s="11">
        <v>0</v>
      </c>
      <c r="R332" s="8">
        <v>0</v>
      </c>
      <c r="S332" s="8">
        <v>0</v>
      </c>
      <c r="U332" s="12">
        <v>0</v>
      </c>
      <c r="V332" s="10">
        <v>0</v>
      </c>
      <c r="W332" s="11">
        <v>20.5</v>
      </c>
      <c r="X332" s="8" t="s">
        <v>148</v>
      </c>
      <c r="Y332" s="8" t="s">
        <v>149</v>
      </c>
    </row>
    <row r="333" spans="1:25" x14ac:dyDescent="0.3">
      <c r="A333" s="7">
        <v>46269</v>
      </c>
      <c r="B333" s="8" t="s">
        <v>32</v>
      </c>
      <c r="C333" s="8" t="s">
        <v>140</v>
      </c>
      <c r="D333" s="8" t="s">
        <v>141</v>
      </c>
      <c r="E333" s="8" t="s">
        <v>217</v>
      </c>
      <c r="F333" s="8" t="s">
        <v>143</v>
      </c>
      <c r="G333" s="8" t="s">
        <v>521</v>
      </c>
      <c r="H333" s="8" t="s">
        <v>206</v>
      </c>
      <c r="I333" s="8" t="s">
        <v>521</v>
      </c>
      <c r="J333" s="8" t="s">
        <v>219</v>
      </c>
      <c r="K333" s="8" t="s">
        <v>14</v>
      </c>
      <c r="L333" s="9">
        <v>244</v>
      </c>
      <c r="M333" s="9">
        <v>6</v>
      </c>
      <c r="N333" s="10">
        <v>2.4590163934426229E-2</v>
      </c>
      <c r="O333" s="11">
        <v>14.97</v>
      </c>
      <c r="P333" s="11">
        <v>89.82</v>
      </c>
      <c r="Q333" s="11">
        <v>0</v>
      </c>
      <c r="R333" s="8">
        <v>0</v>
      </c>
      <c r="S333" s="8">
        <v>0</v>
      </c>
      <c r="U333" s="12">
        <v>0</v>
      </c>
      <c r="V333" s="10">
        <v>0</v>
      </c>
      <c r="W333" s="11">
        <v>21</v>
      </c>
      <c r="X333" s="8" t="s">
        <v>148</v>
      </c>
      <c r="Y333" s="8" t="s">
        <v>149</v>
      </c>
    </row>
    <row r="334" spans="1:25" x14ac:dyDescent="0.3">
      <c r="A334" s="7">
        <v>46269</v>
      </c>
      <c r="B334" s="8" t="s">
        <v>32</v>
      </c>
      <c r="C334" s="8" t="s">
        <v>140</v>
      </c>
      <c r="D334" s="8" t="s">
        <v>141</v>
      </c>
      <c r="E334" s="8" t="s">
        <v>217</v>
      </c>
      <c r="F334" s="8" t="s">
        <v>143</v>
      </c>
      <c r="G334" s="8" t="s">
        <v>522</v>
      </c>
      <c r="H334" s="8" t="s">
        <v>206</v>
      </c>
      <c r="I334" s="8" t="s">
        <v>522</v>
      </c>
      <c r="J334" s="8" t="s">
        <v>219</v>
      </c>
      <c r="K334" s="8" t="s">
        <v>21</v>
      </c>
      <c r="L334" s="9">
        <v>133</v>
      </c>
      <c r="M334" s="9">
        <v>4</v>
      </c>
      <c r="N334" s="10">
        <v>3.007518796992481E-2</v>
      </c>
      <c r="O334" s="11">
        <v>26.5</v>
      </c>
      <c r="P334" s="8" t="s">
        <v>523</v>
      </c>
      <c r="Q334" s="11">
        <v>0</v>
      </c>
      <c r="R334" s="8">
        <v>0</v>
      </c>
      <c r="S334" s="8">
        <v>0</v>
      </c>
      <c r="U334" s="12">
        <v>0</v>
      </c>
      <c r="V334" s="10">
        <v>0</v>
      </c>
      <c r="W334" s="11">
        <v>26.5</v>
      </c>
      <c r="X334" s="8" t="s">
        <v>148</v>
      </c>
      <c r="Y334" s="8" t="s">
        <v>149</v>
      </c>
    </row>
    <row r="335" spans="1:25" x14ac:dyDescent="0.3">
      <c r="A335" s="7">
        <v>46269</v>
      </c>
      <c r="B335" s="8" t="s">
        <v>32</v>
      </c>
      <c r="C335" s="8" t="s">
        <v>140</v>
      </c>
      <c r="D335" s="8" t="s">
        <v>141</v>
      </c>
      <c r="E335" s="8" t="s">
        <v>217</v>
      </c>
      <c r="F335" s="8" t="s">
        <v>143</v>
      </c>
      <c r="G335" s="8" t="s">
        <v>452</v>
      </c>
      <c r="H335" s="8" t="s">
        <v>206</v>
      </c>
      <c r="I335" s="8" t="s">
        <v>452</v>
      </c>
      <c r="J335" s="8" t="s">
        <v>219</v>
      </c>
      <c r="K335" s="8" t="s">
        <v>21</v>
      </c>
      <c r="L335" s="9">
        <v>259</v>
      </c>
      <c r="M335" s="9">
        <v>4</v>
      </c>
      <c r="N335" s="10">
        <v>1.5444015444015439E-2</v>
      </c>
      <c r="O335" s="11">
        <v>19.43</v>
      </c>
      <c r="P335" s="11">
        <v>77.72</v>
      </c>
      <c r="Q335" s="11">
        <v>0</v>
      </c>
      <c r="R335" s="8">
        <v>0</v>
      </c>
      <c r="S335" s="8">
        <v>0</v>
      </c>
      <c r="U335" s="12">
        <v>0</v>
      </c>
      <c r="V335" s="10">
        <v>0</v>
      </c>
      <c r="W335" s="11">
        <v>23.5</v>
      </c>
      <c r="X335" s="8" t="s">
        <v>148</v>
      </c>
      <c r="Y335" s="8" t="s">
        <v>149</v>
      </c>
    </row>
    <row r="336" spans="1:25" x14ac:dyDescent="0.3">
      <c r="A336" s="7">
        <v>46269</v>
      </c>
      <c r="B336" s="8" t="s">
        <v>26</v>
      </c>
      <c r="C336" s="8" t="s">
        <v>140</v>
      </c>
      <c r="D336" s="8" t="s">
        <v>141</v>
      </c>
      <c r="E336" s="8" t="s">
        <v>142</v>
      </c>
      <c r="F336" s="8" t="s">
        <v>143</v>
      </c>
      <c r="G336" s="8" t="s">
        <v>454</v>
      </c>
      <c r="H336" s="8" t="s">
        <v>220</v>
      </c>
      <c r="I336" s="8" t="s">
        <v>205</v>
      </c>
      <c r="J336" s="8" t="s">
        <v>147</v>
      </c>
      <c r="K336" s="8" t="s">
        <v>7</v>
      </c>
      <c r="L336" s="9">
        <v>758</v>
      </c>
      <c r="M336" s="9">
        <v>14</v>
      </c>
      <c r="N336" s="10">
        <v>1.8469656992084429E-2</v>
      </c>
      <c r="O336" s="11">
        <v>8.61</v>
      </c>
      <c r="P336" s="11">
        <v>120.54</v>
      </c>
      <c r="Q336" s="11">
        <v>1198</v>
      </c>
      <c r="R336" s="8">
        <v>2</v>
      </c>
      <c r="S336" s="8">
        <v>2</v>
      </c>
      <c r="T336" s="10">
        <v>0.10059999999999999</v>
      </c>
      <c r="U336" s="12">
        <v>9.94</v>
      </c>
      <c r="V336" s="10">
        <v>0.1429</v>
      </c>
      <c r="W336" s="11">
        <v>16.5</v>
      </c>
      <c r="X336" s="8" t="s">
        <v>148</v>
      </c>
      <c r="Y336" s="8" t="s">
        <v>149</v>
      </c>
    </row>
    <row r="337" spans="1:25" x14ac:dyDescent="0.3">
      <c r="A337" s="7">
        <v>46269</v>
      </c>
      <c r="B337" s="8" t="s">
        <v>26</v>
      </c>
      <c r="C337" s="8" t="s">
        <v>140</v>
      </c>
      <c r="D337" s="8" t="s">
        <v>141</v>
      </c>
      <c r="E337" s="8" t="s">
        <v>142</v>
      </c>
      <c r="F337" s="8" t="s">
        <v>143</v>
      </c>
      <c r="G337" s="8" t="s">
        <v>205</v>
      </c>
      <c r="H337" s="8" t="s">
        <v>220</v>
      </c>
      <c r="I337" s="8" t="s">
        <v>524</v>
      </c>
      <c r="J337" s="8" t="s">
        <v>147</v>
      </c>
      <c r="K337" s="8" t="s">
        <v>14</v>
      </c>
      <c r="L337" s="9">
        <v>461</v>
      </c>
      <c r="M337" s="9">
        <v>1</v>
      </c>
      <c r="N337" s="10">
        <v>2.1691973969631241E-3</v>
      </c>
      <c r="O337" s="11">
        <v>8.02</v>
      </c>
      <c r="P337" s="11">
        <v>8.02</v>
      </c>
      <c r="Q337" s="11">
        <v>599</v>
      </c>
      <c r="R337" s="8">
        <v>1</v>
      </c>
      <c r="S337" s="8">
        <v>1</v>
      </c>
      <c r="T337" s="10">
        <v>1.34E-2</v>
      </c>
      <c r="U337" s="12">
        <v>74.69</v>
      </c>
      <c r="V337" s="10">
        <v>1</v>
      </c>
      <c r="W337" s="11">
        <v>13</v>
      </c>
      <c r="X337" s="8" t="s">
        <v>148</v>
      </c>
      <c r="Y337" s="8" t="s">
        <v>149</v>
      </c>
    </row>
    <row r="338" spans="1:25" x14ac:dyDescent="0.3">
      <c r="A338" s="7">
        <v>46269</v>
      </c>
      <c r="B338" s="8" t="s">
        <v>26</v>
      </c>
      <c r="C338" s="8" t="s">
        <v>140</v>
      </c>
      <c r="D338" s="8" t="s">
        <v>141</v>
      </c>
      <c r="E338" s="8" t="s">
        <v>142</v>
      </c>
      <c r="F338" s="8" t="s">
        <v>143</v>
      </c>
      <c r="G338" s="8" t="s">
        <v>205</v>
      </c>
      <c r="H338" s="8" t="s">
        <v>220</v>
      </c>
      <c r="I338" s="8" t="s">
        <v>203</v>
      </c>
      <c r="J338" s="8" t="s">
        <v>147</v>
      </c>
      <c r="K338" s="8" t="s">
        <v>7</v>
      </c>
      <c r="L338" s="9">
        <v>570</v>
      </c>
      <c r="M338" s="9">
        <v>1</v>
      </c>
      <c r="N338" s="10">
        <v>1.754385964912281E-3</v>
      </c>
      <c r="O338" s="11">
        <v>7.51</v>
      </c>
      <c r="P338" s="11">
        <v>7.51</v>
      </c>
      <c r="Q338" s="11">
        <v>0</v>
      </c>
      <c r="R338" s="8">
        <v>0</v>
      </c>
      <c r="S338" s="8">
        <v>0</v>
      </c>
      <c r="U338" s="12">
        <v>0</v>
      </c>
      <c r="V338" s="10">
        <v>0</v>
      </c>
      <c r="W338" s="11">
        <v>14</v>
      </c>
      <c r="X338" s="8" t="s">
        <v>148</v>
      </c>
      <c r="Y338" s="8" t="s">
        <v>149</v>
      </c>
    </row>
    <row r="339" spans="1:25" x14ac:dyDescent="0.3">
      <c r="A339" s="7">
        <v>46269</v>
      </c>
      <c r="B339" s="8" t="s">
        <v>26</v>
      </c>
      <c r="C339" s="8" t="s">
        <v>140</v>
      </c>
      <c r="D339" s="8" t="s">
        <v>141</v>
      </c>
      <c r="E339" s="8" t="s">
        <v>142</v>
      </c>
      <c r="F339" s="8" t="s">
        <v>143</v>
      </c>
      <c r="G339" s="8" t="s">
        <v>454</v>
      </c>
      <c r="H339" s="8" t="s">
        <v>220</v>
      </c>
      <c r="I339" s="8" t="s">
        <v>525</v>
      </c>
      <c r="J339" s="8" t="s">
        <v>147</v>
      </c>
      <c r="K339" s="8" t="s">
        <v>7</v>
      </c>
      <c r="L339" s="9">
        <v>314</v>
      </c>
      <c r="M339" s="9">
        <v>1</v>
      </c>
      <c r="N339" s="10">
        <v>3.1847133757961789E-3</v>
      </c>
      <c r="O339" s="11">
        <v>13.89</v>
      </c>
      <c r="P339" s="11">
        <v>13.89</v>
      </c>
      <c r="Q339" s="11">
        <v>0</v>
      </c>
      <c r="R339" s="8">
        <v>0</v>
      </c>
      <c r="S339" s="8">
        <v>0</v>
      </c>
      <c r="U339" s="12">
        <v>0</v>
      </c>
      <c r="V339" s="10">
        <v>0</v>
      </c>
      <c r="W339" s="11">
        <v>18.5</v>
      </c>
      <c r="X339" s="8" t="s">
        <v>148</v>
      </c>
      <c r="Y339" s="8" t="s">
        <v>149</v>
      </c>
    </row>
    <row r="340" spans="1:25" x14ac:dyDescent="0.3">
      <c r="A340" s="8" t="s">
        <v>503</v>
      </c>
      <c r="B340" s="8" t="s">
        <v>26</v>
      </c>
      <c r="C340" s="8" t="s">
        <v>140</v>
      </c>
      <c r="D340" s="8" t="s">
        <v>141</v>
      </c>
      <c r="E340" s="8" t="s">
        <v>142</v>
      </c>
      <c r="F340" s="8" t="s">
        <v>143</v>
      </c>
      <c r="G340" s="8" t="s">
        <v>454</v>
      </c>
      <c r="H340" s="8" t="s">
        <v>220</v>
      </c>
      <c r="I340" s="8" t="s">
        <v>526</v>
      </c>
      <c r="J340" s="8" t="s">
        <v>147</v>
      </c>
      <c r="K340" s="8" t="s">
        <v>21</v>
      </c>
      <c r="L340" s="9">
        <v>763</v>
      </c>
      <c r="M340" s="9">
        <v>11</v>
      </c>
      <c r="N340" s="10">
        <v>1.441677588466579E-2</v>
      </c>
      <c r="O340" s="11">
        <v>12.26</v>
      </c>
      <c r="P340" s="11">
        <v>134.86000000000001</v>
      </c>
      <c r="Q340" s="11">
        <v>0</v>
      </c>
      <c r="R340" s="8">
        <v>0</v>
      </c>
      <c r="S340" s="8">
        <v>0</v>
      </c>
      <c r="U340" s="12">
        <v>0</v>
      </c>
      <c r="V340" s="10">
        <v>0</v>
      </c>
      <c r="W340" s="11">
        <v>13</v>
      </c>
      <c r="X340" s="8" t="s">
        <v>148</v>
      </c>
      <c r="Y340" s="8" t="s">
        <v>149</v>
      </c>
    </row>
    <row r="341" spans="1:25" x14ac:dyDescent="0.3">
      <c r="A341" s="7">
        <v>46269</v>
      </c>
      <c r="B341" s="8" t="s">
        <v>26</v>
      </c>
      <c r="C341" s="8" t="s">
        <v>140</v>
      </c>
      <c r="D341" s="8" t="s">
        <v>141</v>
      </c>
      <c r="E341" s="8" t="s">
        <v>142</v>
      </c>
      <c r="F341" s="8" t="s">
        <v>143</v>
      </c>
      <c r="G341" s="8" t="s">
        <v>205</v>
      </c>
      <c r="H341" s="8" t="s">
        <v>220</v>
      </c>
      <c r="I341" s="8" t="s">
        <v>527</v>
      </c>
      <c r="J341" s="8" t="s">
        <v>147</v>
      </c>
      <c r="K341" s="8" t="s">
        <v>21</v>
      </c>
      <c r="L341" s="9">
        <v>372</v>
      </c>
      <c r="M341" s="9">
        <v>5</v>
      </c>
      <c r="N341" s="10">
        <v>1.344086021505376E-2</v>
      </c>
      <c r="O341" s="11">
        <v>17.27</v>
      </c>
      <c r="P341" s="11">
        <v>86.35</v>
      </c>
      <c r="Q341" s="11">
        <v>0</v>
      </c>
      <c r="R341" s="8">
        <v>0</v>
      </c>
      <c r="S341" s="8">
        <v>0</v>
      </c>
      <c r="U341" s="12">
        <v>0</v>
      </c>
      <c r="V341" s="10">
        <v>0</v>
      </c>
      <c r="W341" s="11">
        <v>18.5</v>
      </c>
      <c r="X341" s="8" t="s">
        <v>148</v>
      </c>
      <c r="Y341" s="8" t="s">
        <v>149</v>
      </c>
    </row>
    <row r="342" spans="1:25" x14ac:dyDescent="0.3">
      <c r="A342" s="7">
        <v>46269</v>
      </c>
      <c r="B342" s="8" t="s">
        <v>26</v>
      </c>
      <c r="C342" s="8" t="s">
        <v>140</v>
      </c>
      <c r="D342" s="8" t="s">
        <v>141</v>
      </c>
      <c r="E342" s="8" t="s">
        <v>150</v>
      </c>
      <c r="F342" s="8" t="s">
        <v>143</v>
      </c>
      <c r="G342" s="8" t="s">
        <v>156</v>
      </c>
      <c r="H342" s="8" t="s">
        <v>236</v>
      </c>
      <c r="I342" s="8" t="s">
        <v>504</v>
      </c>
      <c r="J342" s="8" t="s">
        <v>153</v>
      </c>
      <c r="K342" s="8" t="s">
        <v>7</v>
      </c>
      <c r="L342" s="9">
        <v>65</v>
      </c>
      <c r="M342" s="9">
        <v>0</v>
      </c>
      <c r="N342" s="10">
        <v>0</v>
      </c>
      <c r="P342" s="11">
        <v>0</v>
      </c>
      <c r="Q342" s="11">
        <v>0</v>
      </c>
      <c r="R342" s="8">
        <v>0</v>
      </c>
      <c r="S342" s="8">
        <v>0</v>
      </c>
      <c r="W342" s="11">
        <v>13</v>
      </c>
      <c r="X342" s="8" t="s">
        <v>148</v>
      </c>
      <c r="Y342" s="8" t="s">
        <v>149</v>
      </c>
    </row>
    <row r="343" spans="1:25" x14ac:dyDescent="0.3">
      <c r="A343" s="7">
        <v>46269</v>
      </c>
      <c r="B343" s="8" t="s">
        <v>26</v>
      </c>
      <c r="C343" s="8" t="s">
        <v>140</v>
      </c>
      <c r="D343" s="8" t="s">
        <v>141</v>
      </c>
      <c r="E343" s="8" t="s">
        <v>150</v>
      </c>
      <c r="F343" s="8" t="s">
        <v>143</v>
      </c>
      <c r="G343" s="8" t="s">
        <v>210</v>
      </c>
      <c r="H343" s="8" t="s">
        <v>220</v>
      </c>
      <c r="I343" s="8" t="s">
        <v>261</v>
      </c>
      <c r="J343" s="8" t="s">
        <v>153</v>
      </c>
      <c r="K343" s="8" t="s">
        <v>14</v>
      </c>
      <c r="L343" s="9">
        <v>614</v>
      </c>
      <c r="M343" s="9">
        <v>3</v>
      </c>
      <c r="N343" s="10">
        <v>4.8859934853420191E-3</v>
      </c>
      <c r="O343" s="11">
        <v>10.85</v>
      </c>
      <c r="P343" s="11">
        <v>32.549999999999997</v>
      </c>
      <c r="Q343" s="11">
        <v>0</v>
      </c>
      <c r="R343" s="8">
        <v>0</v>
      </c>
      <c r="S343" s="8">
        <v>0</v>
      </c>
      <c r="U343" s="12">
        <v>0</v>
      </c>
      <c r="V343" s="10">
        <v>0</v>
      </c>
      <c r="W343" s="11">
        <v>15.5</v>
      </c>
      <c r="X343" s="8" t="s">
        <v>148</v>
      </c>
      <c r="Y343" s="8" t="s">
        <v>149</v>
      </c>
    </row>
    <row r="344" spans="1:25" x14ac:dyDescent="0.3">
      <c r="A344" s="8" t="s">
        <v>503</v>
      </c>
      <c r="B344" s="8" t="s">
        <v>26</v>
      </c>
      <c r="C344" s="8" t="s">
        <v>140</v>
      </c>
      <c r="D344" s="8" t="s">
        <v>141</v>
      </c>
      <c r="E344" s="8" t="s">
        <v>150</v>
      </c>
      <c r="F344" s="8" t="s">
        <v>143</v>
      </c>
      <c r="G344" s="8" t="s">
        <v>210</v>
      </c>
      <c r="H344" s="8" t="s">
        <v>220</v>
      </c>
      <c r="I344" s="8" t="s">
        <v>519</v>
      </c>
      <c r="J344" s="8" t="s">
        <v>153</v>
      </c>
      <c r="K344" s="8" t="s">
        <v>21</v>
      </c>
      <c r="L344" s="9">
        <v>400</v>
      </c>
      <c r="M344" s="9">
        <v>2</v>
      </c>
      <c r="N344" s="10">
        <v>5.0000000000000001E-3</v>
      </c>
      <c r="O344" s="11">
        <v>13.77</v>
      </c>
      <c r="P344" s="11">
        <v>27.54</v>
      </c>
      <c r="Q344" s="11">
        <v>0</v>
      </c>
      <c r="R344" s="8">
        <v>0</v>
      </c>
      <c r="S344" s="8">
        <v>0</v>
      </c>
      <c r="U344" s="12">
        <v>0</v>
      </c>
      <c r="V344" s="10">
        <v>0</v>
      </c>
      <c r="W344" s="11">
        <v>14.5</v>
      </c>
      <c r="X344" s="8" t="s">
        <v>148</v>
      </c>
      <c r="Y344" s="8" t="s">
        <v>149</v>
      </c>
    </row>
    <row r="345" spans="1:25" x14ac:dyDescent="0.3">
      <c r="A345" s="7">
        <v>46269</v>
      </c>
      <c r="B345" s="8" t="s">
        <v>26</v>
      </c>
      <c r="C345" s="8" t="s">
        <v>140</v>
      </c>
      <c r="D345" s="8" t="s">
        <v>141</v>
      </c>
      <c r="E345" s="8" t="s">
        <v>150</v>
      </c>
      <c r="F345" s="8" t="s">
        <v>143</v>
      </c>
      <c r="G345" s="8" t="s">
        <v>210</v>
      </c>
      <c r="H345" s="8" t="s">
        <v>13</v>
      </c>
      <c r="I345" s="8" t="s">
        <v>528</v>
      </c>
      <c r="J345" s="8" t="s">
        <v>153</v>
      </c>
      <c r="K345" s="8" t="s">
        <v>7</v>
      </c>
      <c r="L345" s="9">
        <v>332</v>
      </c>
      <c r="M345" s="9">
        <v>2</v>
      </c>
      <c r="N345" s="10">
        <v>6.024096385542169E-3</v>
      </c>
      <c r="O345" s="11">
        <v>6.28</v>
      </c>
      <c r="P345" s="11">
        <v>12.56</v>
      </c>
      <c r="Q345" s="11">
        <v>0</v>
      </c>
      <c r="R345" s="8">
        <v>0</v>
      </c>
      <c r="S345" s="8">
        <v>0</v>
      </c>
      <c r="U345" s="12">
        <v>0</v>
      </c>
      <c r="V345" s="10">
        <v>0</v>
      </c>
      <c r="W345" s="11">
        <v>12</v>
      </c>
      <c r="X345" s="8" t="s">
        <v>148</v>
      </c>
      <c r="Y345" s="8" t="s">
        <v>149</v>
      </c>
    </row>
    <row r="346" spans="1:25" x14ac:dyDescent="0.3">
      <c r="A346" s="7">
        <v>46269</v>
      </c>
      <c r="B346" s="8" t="s">
        <v>26</v>
      </c>
      <c r="C346" s="8" t="s">
        <v>140</v>
      </c>
      <c r="D346" s="8" t="s">
        <v>141</v>
      </c>
      <c r="E346" s="8" t="s">
        <v>150</v>
      </c>
      <c r="F346" s="8" t="s">
        <v>143</v>
      </c>
      <c r="G346" s="8" t="s">
        <v>210</v>
      </c>
      <c r="H346" s="8" t="s">
        <v>183</v>
      </c>
      <c r="I346" s="8" t="s">
        <v>210</v>
      </c>
      <c r="J346" s="8" t="s">
        <v>153</v>
      </c>
      <c r="K346" s="8" t="s">
        <v>14</v>
      </c>
      <c r="L346" s="9">
        <v>1824</v>
      </c>
      <c r="M346" s="9">
        <v>14</v>
      </c>
      <c r="N346" s="10">
        <v>7.6754385964912276E-3</v>
      </c>
      <c r="O346" s="11">
        <v>9.33</v>
      </c>
      <c r="P346" s="11">
        <v>130.62</v>
      </c>
      <c r="Q346" s="11">
        <v>0</v>
      </c>
      <c r="R346" s="8">
        <v>0</v>
      </c>
      <c r="S346" s="8">
        <v>0</v>
      </c>
      <c r="U346" s="12">
        <v>0</v>
      </c>
      <c r="V346" s="10">
        <v>0</v>
      </c>
      <c r="W346" s="11">
        <v>16.5</v>
      </c>
      <c r="X346" s="8" t="s">
        <v>148</v>
      </c>
      <c r="Y346" s="8" t="s">
        <v>149</v>
      </c>
    </row>
    <row r="347" spans="1:25" x14ac:dyDescent="0.3">
      <c r="A347" s="7">
        <v>46269</v>
      </c>
      <c r="B347" s="8" t="s">
        <v>26</v>
      </c>
      <c r="C347" s="8" t="s">
        <v>140</v>
      </c>
      <c r="D347" s="8" t="s">
        <v>141</v>
      </c>
      <c r="E347" s="8" t="s">
        <v>211</v>
      </c>
      <c r="F347" s="8" t="s">
        <v>143</v>
      </c>
      <c r="G347" s="8" t="s">
        <v>225</v>
      </c>
      <c r="H347" s="8" t="s">
        <v>385</v>
      </c>
      <c r="I347" s="8" t="s">
        <v>457</v>
      </c>
      <c r="J347" s="8" t="s">
        <v>214</v>
      </c>
      <c r="K347" s="8" t="s">
        <v>21</v>
      </c>
      <c r="L347" s="9">
        <v>155</v>
      </c>
      <c r="M347" s="9">
        <v>1</v>
      </c>
      <c r="N347" s="10">
        <v>6.4516129032258056E-3</v>
      </c>
      <c r="O347" s="11">
        <v>13</v>
      </c>
      <c r="P347" s="11">
        <v>13</v>
      </c>
      <c r="Q347" s="11">
        <v>0</v>
      </c>
      <c r="R347" s="8">
        <v>0</v>
      </c>
      <c r="S347" s="8">
        <v>0</v>
      </c>
      <c r="U347" s="12">
        <v>0</v>
      </c>
      <c r="V347" s="10">
        <v>0</v>
      </c>
      <c r="W347" s="11">
        <v>13</v>
      </c>
      <c r="X347" s="8" t="s">
        <v>148</v>
      </c>
      <c r="Y347" s="8" t="s">
        <v>149</v>
      </c>
    </row>
    <row r="348" spans="1:25" x14ac:dyDescent="0.3">
      <c r="A348" s="8" t="s">
        <v>503</v>
      </c>
      <c r="B348" s="8" t="s">
        <v>26</v>
      </c>
      <c r="C348" s="8" t="s">
        <v>140</v>
      </c>
      <c r="D348" s="8" t="s">
        <v>141</v>
      </c>
      <c r="E348" s="8" t="s">
        <v>211</v>
      </c>
      <c r="F348" s="8" t="s">
        <v>143</v>
      </c>
      <c r="G348" s="8" t="s">
        <v>225</v>
      </c>
      <c r="H348" s="8" t="s">
        <v>220</v>
      </c>
      <c r="I348" s="8" t="s">
        <v>529</v>
      </c>
      <c r="J348" s="8" t="s">
        <v>214</v>
      </c>
      <c r="K348" s="8" t="s">
        <v>7</v>
      </c>
      <c r="L348" s="9">
        <v>215</v>
      </c>
      <c r="M348" s="9">
        <v>1</v>
      </c>
      <c r="N348" s="10">
        <v>4.6511627906976744E-3</v>
      </c>
      <c r="O348" s="11">
        <v>10.58</v>
      </c>
      <c r="P348" s="11">
        <v>10.58</v>
      </c>
      <c r="Q348" s="11">
        <v>0</v>
      </c>
      <c r="R348" s="8">
        <v>0</v>
      </c>
      <c r="S348" s="8">
        <v>0</v>
      </c>
      <c r="U348" s="12">
        <v>0</v>
      </c>
      <c r="V348" s="10">
        <v>0</v>
      </c>
      <c r="W348" s="11">
        <v>18.5</v>
      </c>
      <c r="X348" s="8" t="s">
        <v>148</v>
      </c>
      <c r="Y348" s="8" t="s">
        <v>149</v>
      </c>
    </row>
    <row r="349" spans="1:25" x14ac:dyDescent="0.3">
      <c r="A349" s="8" t="s">
        <v>530</v>
      </c>
      <c r="B349" s="8" t="s">
        <v>42</v>
      </c>
      <c r="C349" s="8" t="s">
        <v>140</v>
      </c>
      <c r="D349" s="8" t="s">
        <v>141</v>
      </c>
      <c r="E349" s="8" t="s">
        <v>164</v>
      </c>
      <c r="F349" s="8" t="s">
        <v>143</v>
      </c>
      <c r="G349" s="8" t="s">
        <v>165</v>
      </c>
      <c r="H349" s="8" t="s">
        <v>231</v>
      </c>
      <c r="I349" s="8" t="s">
        <v>531</v>
      </c>
      <c r="J349" s="8" t="s">
        <v>166</v>
      </c>
      <c r="K349" s="8" t="s">
        <v>14</v>
      </c>
      <c r="L349" s="9">
        <v>109</v>
      </c>
      <c r="M349" s="9">
        <v>0</v>
      </c>
      <c r="N349" s="10">
        <v>0</v>
      </c>
      <c r="P349" s="11">
        <v>0</v>
      </c>
      <c r="Q349" s="11">
        <v>0</v>
      </c>
      <c r="R349" s="8">
        <v>0</v>
      </c>
      <c r="S349" s="8">
        <v>0</v>
      </c>
      <c r="W349" s="11">
        <v>12.5</v>
      </c>
      <c r="X349" s="8" t="s">
        <v>315</v>
      </c>
      <c r="Y349" s="8" t="s">
        <v>149</v>
      </c>
    </row>
    <row r="350" spans="1:25" x14ac:dyDescent="0.3">
      <c r="A350" s="7">
        <v>46269</v>
      </c>
      <c r="B350" s="8" t="s">
        <v>42</v>
      </c>
      <c r="C350" s="8" t="s">
        <v>140</v>
      </c>
      <c r="D350" s="8" t="s">
        <v>141</v>
      </c>
      <c r="E350" s="8" t="s">
        <v>377</v>
      </c>
      <c r="F350" s="8" t="s">
        <v>143</v>
      </c>
      <c r="G350" s="8" t="s">
        <v>378</v>
      </c>
      <c r="H350" s="8" t="s">
        <v>231</v>
      </c>
      <c r="I350" s="8" t="s">
        <v>532</v>
      </c>
      <c r="J350" s="8" t="s">
        <v>380</v>
      </c>
      <c r="K350" s="8" t="s">
        <v>14</v>
      </c>
      <c r="L350" s="9">
        <v>233</v>
      </c>
      <c r="M350" s="9">
        <v>0</v>
      </c>
      <c r="N350" s="10">
        <v>0</v>
      </c>
      <c r="P350" s="11">
        <v>0</v>
      </c>
      <c r="Q350" s="11">
        <v>0</v>
      </c>
      <c r="R350" s="8">
        <v>0</v>
      </c>
      <c r="S350" s="8">
        <v>0</v>
      </c>
      <c r="W350" s="11">
        <v>15.5</v>
      </c>
      <c r="X350" s="8" t="s">
        <v>148</v>
      </c>
      <c r="Y350" s="8" t="s">
        <v>149</v>
      </c>
    </row>
    <row r="351" spans="1:25" x14ac:dyDescent="0.3">
      <c r="A351" s="7">
        <v>46269</v>
      </c>
      <c r="B351" s="8" t="s">
        <v>42</v>
      </c>
      <c r="C351" s="8" t="s">
        <v>140</v>
      </c>
      <c r="D351" s="8" t="s">
        <v>141</v>
      </c>
      <c r="E351" s="8" t="s">
        <v>377</v>
      </c>
      <c r="F351" s="8" t="s">
        <v>143</v>
      </c>
      <c r="G351" s="8" t="s">
        <v>381</v>
      </c>
      <c r="H351" s="8" t="s">
        <v>231</v>
      </c>
      <c r="I351" s="8" t="s">
        <v>533</v>
      </c>
      <c r="J351" s="8" t="s">
        <v>380</v>
      </c>
      <c r="K351" s="8" t="s">
        <v>14</v>
      </c>
      <c r="L351" s="9">
        <v>242</v>
      </c>
      <c r="M351" s="9">
        <v>2</v>
      </c>
      <c r="N351" s="10">
        <v>8.2644628099173556E-3</v>
      </c>
      <c r="O351" s="11">
        <v>10.35</v>
      </c>
      <c r="P351" s="11">
        <v>20.7</v>
      </c>
      <c r="Q351" s="11">
        <v>0</v>
      </c>
      <c r="R351" s="8">
        <v>0</v>
      </c>
      <c r="S351" s="8">
        <v>0</v>
      </c>
      <c r="U351" s="12">
        <v>0</v>
      </c>
      <c r="V351" s="10">
        <v>0</v>
      </c>
      <c r="W351" s="11">
        <v>14.5</v>
      </c>
      <c r="X351" s="8" t="s">
        <v>148</v>
      </c>
      <c r="Y351" s="8" t="s">
        <v>149</v>
      </c>
    </row>
    <row r="352" spans="1:25" x14ac:dyDescent="0.3">
      <c r="A352" s="7">
        <v>46269</v>
      </c>
      <c r="B352" s="8" t="s">
        <v>42</v>
      </c>
      <c r="C352" s="8" t="s">
        <v>140</v>
      </c>
      <c r="D352" s="8" t="s">
        <v>141</v>
      </c>
      <c r="E352" s="8" t="s">
        <v>377</v>
      </c>
      <c r="F352" s="8" t="s">
        <v>143</v>
      </c>
      <c r="G352" s="8" t="s">
        <v>378</v>
      </c>
      <c r="H352" s="8" t="s">
        <v>231</v>
      </c>
      <c r="I352" s="8" t="s">
        <v>379</v>
      </c>
      <c r="J352" s="8" t="s">
        <v>380</v>
      </c>
      <c r="K352" s="8" t="s">
        <v>14</v>
      </c>
      <c r="L352" s="9">
        <v>529</v>
      </c>
      <c r="M352" s="9">
        <v>2</v>
      </c>
      <c r="N352" s="10">
        <v>3.780718336483932E-3</v>
      </c>
      <c r="O352" s="11">
        <v>10.77</v>
      </c>
      <c r="P352" s="11">
        <v>21.54</v>
      </c>
      <c r="Q352" s="11">
        <v>0</v>
      </c>
      <c r="R352" s="8">
        <v>0</v>
      </c>
      <c r="S352" s="8">
        <v>0</v>
      </c>
      <c r="U352" s="12">
        <v>0</v>
      </c>
      <c r="V352" s="10">
        <v>0</v>
      </c>
      <c r="W352" s="11">
        <v>17.5</v>
      </c>
      <c r="X352" s="8" t="s">
        <v>148</v>
      </c>
      <c r="Y352" s="8" t="s">
        <v>149</v>
      </c>
    </row>
    <row r="353" spans="1:25" x14ac:dyDescent="0.3">
      <c r="A353" s="7">
        <v>46269</v>
      </c>
      <c r="B353" s="8" t="s">
        <v>42</v>
      </c>
      <c r="C353" s="8" t="s">
        <v>140</v>
      </c>
      <c r="D353" s="8" t="s">
        <v>141</v>
      </c>
      <c r="E353" s="8" t="s">
        <v>377</v>
      </c>
      <c r="F353" s="8" t="s">
        <v>143</v>
      </c>
      <c r="G353" s="8" t="s">
        <v>381</v>
      </c>
      <c r="H353" s="8" t="s">
        <v>231</v>
      </c>
      <c r="I353" s="8" t="s">
        <v>534</v>
      </c>
      <c r="J353" s="8" t="s">
        <v>380</v>
      </c>
      <c r="K353" s="8" t="s">
        <v>7</v>
      </c>
      <c r="L353" s="9">
        <v>425</v>
      </c>
      <c r="M353" s="9">
        <v>4</v>
      </c>
      <c r="N353" s="10">
        <v>9.4117647058823521E-3</v>
      </c>
      <c r="O353" s="11">
        <v>8.0299999999999994</v>
      </c>
      <c r="P353" s="11">
        <v>32.119999999999997</v>
      </c>
      <c r="Q353" s="11">
        <v>0</v>
      </c>
      <c r="R353" s="8">
        <v>0</v>
      </c>
      <c r="S353" s="8">
        <v>0</v>
      </c>
      <c r="U353" s="12">
        <v>0</v>
      </c>
      <c r="V353" s="10">
        <v>0</v>
      </c>
      <c r="W353" s="11">
        <v>15</v>
      </c>
      <c r="X353" s="8" t="s">
        <v>148</v>
      </c>
      <c r="Y353" s="8" t="s">
        <v>149</v>
      </c>
    </row>
    <row r="354" spans="1:25" x14ac:dyDescent="0.3">
      <c r="A354" s="7">
        <v>46269</v>
      </c>
      <c r="B354" s="8" t="s">
        <v>42</v>
      </c>
      <c r="C354" s="8" t="s">
        <v>140</v>
      </c>
      <c r="D354" s="8" t="s">
        <v>141</v>
      </c>
      <c r="E354" s="8" t="s">
        <v>377</v>
      </c>
      <c r="F354" s="8" t="s">
        <v>143</v>
      </c>
      <c r="G354" s="8" t="s">
        <v>378</v>
      </c>
      <c r="H354" s="8" t="s">
        <v>231</v>
      </c>
      <c r="I354" s="8" t="s">
        <v>535</v>
      </c>
      <c r="J354" s="8" t="s">
        <v>380</v>
      </c>
      <c r="K354" s="8" t="s">
        <v>14</v>
      </c>
      <c r="L354" s="9">
        <v>259</v>
      </c>
      <c r="M354" s="9">
        <v>1</v>
      </c>
      <c r="N354" s="10">
        <v>3.8610038610038611E-3</v>
      </c>
      <c r="O354" s="11">
        <v>10.82</v>
      </c>
      <c r="P354" s="11">
        <v>10.82</v>
      </c>
      <c r="Q354" s="11">
        <v>0</v>
      </c>
      <c r="R354" s="8">
        <v>0</v>
      </c>
      <c r="S354" s="8">
        <v>0</v>
      </c>
      <c r="U354" s="12">
        <v>0</v>
      </c>
      <c r="V354" s="10">
        <v>0</v>
      </c>
      <c r="W354" s="11">
        <v>13</v>
      </c>
      <c r="X354" s="8" t="s">
        <v>148</v>
      </c>
      <c r="Y354" s="8" t="s">
        <v>149</v>
      </c>
    </row>
    <row r="355" spans="1:25" x14ac:dyDescent="0.3">
      <c r="A355" s="7">
        <v>46269</v>
      </c>
      <c r="B355" s="8" t="s">
        <v>42</v>
      </c>
      <c r="C355" s="8" t="s">
        <v>140</v>
      </c>
      <c r="D355" s="8" t="s">
        <v>141</v>
      </c>
      <c r="E355" s="8" t="s">
        <v>377</v>
      </c>
      <c r="F355" s="8" t="s">
        <v>143</v>
      </c>
      <c r="G355" s="8" t="s">
        <v>378</v>
      </c>
      <c r="H355" s="8" t="s">
        <v>231</v>
      </c>
      <c r="I355" s="8" t="s">
        <v>536</v>
      </c>
      <c r="J355" s="8" t="s">
        <v>380</v>
      </c>
      <c r="K355" s="8" t="s">
        <v>7</v>
      </c>
      <c r="L355" s="9">
        <v>463</v>
      </c>
      <c r="M355" s="9">
        <v>4</v>
      </c>
      <c r="N355" s="10">
        <v>8.6393088552915772E-3</v>
      </c>
      <c r="O355" s="11">
        <v>9.19</v>
      </c>
      <c r="P355" s="11">
        <v>36.76</v>
      </c>
      <c r="Q355" s="11">
        <v>549</v>
      </c>
      <c r="R355" s="8">
        <v>1</v>
      </c>
      <c r="S355" s="8">
        <v>1</v>
      </c>
      <c r="T355" s="10">
        <v>6.7000000000000004E-2</v>
      </c>
      <c r="U355" s="12">
        <v>14.93</v>
      </c>
      <c r="V355" s="10">
        <v>0.25</v>
      </c>
      <c r="W355" s="11">
        <v>13</v>
      </c>
      <c r="X355" s="8" t="s">
        <v>148</v>
      </c>
      <c r="Y355" s="8" t="s">
        <v>149</v>
      </c>
    </row>
    <row r="356" spans="1:25" x14ac:dyDescent="0.3">
      <c r="A356" s="7">
        <v>46269</v>
      </c>
      <c r="B356" s="8" t="s">
        <v>42</v>
      </c>
      <c r="C356" s="8" t="s">
        <v>140</v>
      </c>
      <c r="D356" s="8" t="s">
        <v>141</v>
      </c>
      <c r="E356" s="8" t="s">
        <v>377</v>
      </c>
      <c r="F356" s="8" t="s">
        <v>143</v>
      </c>
      <c r="G356" s="8" t="s">
        <v>381</v>
      </c>
      <c r="H356" s="8" t="s">
        <v>470</v>
      </c>
      <c r="I356" s="8" t="s">
        <v>378</v>
      </c>
      <c r="J356" s="8" t="s">
        <v>380</v>
      </c>
      <c r="K356" s="8" t="s">
        <v>7</v>
      </c>
      <c r="L356" s="9">
        <v>1118</v>
      </c>
      <c r="M356" s="9">
        <v>8</v>
      </c>
      <c r="N356" s="10">
        <v>7.1556350626118068E-3</v>
      </c>
      <c r="O356" s="11">
        <v>14.47</v>
      </c>
      <c r="P356" s="11">
        <v>115.76</v>
      </c>
      <c r="Q356" s="11">
        <v>0</v>
      </c>
      <c r="R356" s="8">
        <v>0</v>
      </c>
      <c r="S356" s="8">
        <v>0</v>
      </c>
      <c r="U356" s="12">
        <v>0</v>
      </c>
      <c r="V356" s="10">
        <v>0</v>
      </c>
      <c r="W356" s="11">
        <v>19</v>
      </c>
      <c r="X356" s="8" t="s">
        <v>148</v>
      </c>
      <c r="Y356" s="8" t="s">
        <v>149</v>
      </c>
    </row>
    <row r="357" spans="1:25" x14ac:dyDescent="0.3">
      <c r="A357" s="7">
        <v>46269</v>
      </c>
      <c r="B357" s="8" t="s">
        <v>37</v>
      </c>
      <c r="C357" s="8" t="s">
        <v>140</v>
      </c>
      <c r="D357" s="8" t="s">
        <v>141</v>
      </c>
      <c r="E357" s="8" t="s">
        <v>157</v>
      </c>
      <c r="F357" s="8" t="s">
        <v>143</v>
      </c>
      <c r="G357" s="8" t="s">
        <v>162</v>
      </c>
      <c r="H357" s="8" t="s">
        <v>13</v>
      </c>
      <c r="I357" s="8" t="s">
        <v>537</v>
      </c>
      <c r="J357" s="8" t="s">
        <v>159</v>
      </c>
      <c r="K357" s="8" t="s">
        <v>14</v>
      </c>
      <c r="L357" s="9">
        <v>1053</v>
      </c>
      <c r="M357" s="9">
        <v>3</v>
      </c>
      <c r="N357" s="10">
        <v>2.8490028490028491E-3</v>
      </c>
      <c r="O357" s="11">
        <v>8.9700000000000006</v>
      </c>
      <c r="P357" s="11">
        <v>26.91</v>
      </c>
      <c r="Q357" s="11">
        <v>0</v>
      </c>
      <c r="R357" s="8">
        <v>0</v>
      </c>
      <c r="S357" s="8">
        <v>0</v>
      </c>
      <c r="U357" s="12">
        <v>0</v>
      </c>
      <c r="V357" s="10">
        <v>0</v>
      </c>
      <c r="W357" s="11">
        <v>12.5</v>
      </c>
      <c r="X357" s="8" t="s">
        <v>148</v>
      </c>
      <c r="Y357" s="8" t="s">
        <v>149</v>
      </c>
    </row>
    <row r="358" spans="1:25" x14ac:dyDescent="0.3">
      <c r="A358" s="7">
        <v>46269</v>
      </c>
      <c r="B358" s="8" t="s">
        <v>37</v>
      </c>
      <c r="C358" s="8" t="s">
        <v>140</v>
      </c>
      <c r="D358" s="8" t="s">
        <v>141</v>
      </c>
      <c r="E358" s="8" t="s">
        <v>239</v>
      </c>
      <c r="F358" s="8" t="s">
        <v>143</v>
      </c>
      <c r="G358" s="8" t="s">
        <v>240</v>
      </c>
      <c r="H358" s="8" t="s">
        <v>220</v>
      </c>
      <c r="I358" s="8" t="s">
        <v>538</v>
      </c>
      <c r="J358" s="8" t="s">
        <v>242</v>
      </c>
      <c r="K358" s="8" t="s">
        <v>21</v>
      </c>
      <c r="L358" s="9">
        <v>105</v>
      </c>
      <c r="M358" s="9">
        <v>5</v>
      </c>
      <c r="N358" s="10">
        <v>4.7619047619047623E-2</v>
      </c>
      <c r="O358" s="11">
        <v>7.31</v>
      </c>
      <c r="P358" s="11">
        <v>36.549999999999997</v>
      </c>
      <c r="Q358" s="11">
        <v>0</v>
      </c>
      <c r="R358" s="8">
        <v>0</v>
      </c>
      <c r="S358" s="8">
        <v>0</v>
      </c>
      <c r="U358" s="12">
        <v>0</v>
      </c>
      <c r="V358" s="10">
        <v>0</v>
      </c>
      <c r="W358" s="11">
        <v>8.5</v>
      </c>
      <c r="X358" s="8" t="s">
        <v>148</v>
      </c>
      <c r="Y358" s="8" t="s">
        <v>149</v>
      </c>
    </row>
    <row r="359" spans="1:25" x14ac:dyDescent="0.3">
      <c r="A359" s="7">
        <v>46269</v>
      </c>
      <c r="B359" s="8" t="s">
        <v>37</v>
      </c>
      <c r="C359" s="8" t="s">
        <v>140</v>
      </c>
      <c r="D359" s="8" t="s">
        <v>141</v>
      </c>
      <c r="E359" s="8" t="s">
        <v>239</v>
      </c>
      <c r="F359" s="8" t="s">
        <v>143</v>
      </c>
      <c r="G359" s="8" t="s">
        <v>388</v>
      </c>
      <c r="H359" s="8" t="s">
        <v>236</v>
      </c>
      <c r="I359" s="8" t="s">
        <v>539</v>
      </c>
      <c r="J359" s="8" t="s">
        <v>242</v>
      </c>
      <c r="K359" s="8" t="s">
        <v>7</v>
      </c>
      <c r="L359" s="9">
        <v>369</v>
      </c>
      <c r="M359" s="9">
        <v>1</v>
      </c>
      <c r="N359" s="10">
        <v>2.7100271002710031E-3</v>
      </c>
      <c r="O359" s="11">
        <v>4.8</v>
      </c>
      <c r="P359" s="11">
        <v>4.8</v>
      </c>
      <c r="Q359" s="11">
        <v>0</v>
      </c>
      <c r="R359" s="8">
        <v>0</v>
      </c>
      <c r="S359" s="8">
        <v>0</v>
      </c>
      <c r="U359" s="12">
        <v>0</v>
      </c>
      <c r="V359" s="10">
        <v>0</v>
      </c>
      <c r="W359" s="11">
        <v>7.5</v>
      </c>
      <c r="X359" s="8" t="s">
        <v>148</v>
      </c>
      <c r="Y359" s="8" t="s">
        <v>149</v>
      </c>
    </row>
    <row r="360" spans="1:25" x14ac:dyDescent="0.3">
      <c r="A360" s="7">
        <v>46269</v>
      </c>
      <c r="B360" s="8" t="s">
        <v>37</v>
      </c>
      <c r="C360" s="8" t="s">
        <v>140</v>
      </c>
      <c r="D360" s="8" t="s">
        <v>141</v>
      </c>
      <c r="E360" s="8" t="s">
        <v>239</v>
      </c>
      <c r="F360" s="8" t="s">
        <v>143</v>
      </c>
      <c r="G360" s="8" t="s">
        <v>240</v>
      </c>
      <c r="H360" s="8" t="s">
        <v>220</v>
      </c>
      <c r="I360" s="8" t="s">
        <v>391</v>
      </c>
      <c r="J360" s="8" t="s">
        <v>242</v>
      </c>
      <c r="K360" s="8" t="s">
        <v>21</v>
      </c>
      <c r="L360" s="9">
        <v>252</v>
      </c>
      <c r="M360" s="9">
        <v>3</v>
      </c>
      <c r="N360" s="10">
        <v>1.1904761904761901E-2</v>
      </c>
      <c r="O360" s="11">
        <v>9</v>
      </c>
      <c r="P360" s="11">
        <v>27</v>
      </c>
      <c r="Q360" s="11">
        <v>0</v>
      </c>
      <c r="R360" s="8">
        <v>0</v>
      </c>
      <c r="S360" s="8">
        <v>0</v>
      </c>
      <c r="U360" s="12">
        <v>0</v>
      </c>
      <c r="V360" s="10">
        <v>0</v>
      </c>
      <c r="W360" s="11">
        <v>9</v>
      </c>
      <c r="X360" s="8" t="s">
        <v>223</v>
      </c>
      <c r="Y360" s="8" t="s">
        <v>149</v>
      </c>
    </row>
    <row r="361" spans="1:25" x14ac:dyDescent="0.3">
      <c r="A361" s="7">
        <v>46269</v>
      </c>
      <c r="B361" s="8" t="s">
        <v>37</v>
      </c>
      <c r="C361" s="8" t="s">
        <v>140</v>
      </c>
      <c r="D361" s="8" t="s">
        <v>141</v>
      </c>
      <c r="E361" s="8" t="s">
        <v>239</v>
      </c>
      <c r="F361" s="8" t="s">
        <v>143</v>
      </c>
      <c r="G361" s="8" t="s">
        <v>388</v>
      </c>
      <c r="H361" s="8" t="s">
        <v>220</v>
      </c>
      <c r="I361" s="8" t="s">
        <v>540</v>
      </c>
      <c r="J361" s="8" t="s">
        <v>541</v>
      </c>
      <c r="K361" s="8" t="s">
        <v>21</v>
      </c>
      <c r="L361" s="9">
        <v>233</v>
      </c>
      <c r="M361" s="9">
        <v>3</v>
      </c>
      <c r="N361" s="10">
        <v>1.28755364806867E-2</v>
      </c>
      <c r="O361" s="11">
        <v>6.45</v>
      </c>
      <c r="P361" s="11">
        <v>19.350000000000001</v>
      </c>
      <c r="Q361" s="11">
        <v>299</v>
      </c>
      <c r="R361" s="8">
        <v>1</v>
      </c>
      <c r="S361" s="8">
        <v>1</v>
      </c>
      <c r="T361" s="10">
        <v>6.4699999999999994E-2</v>
      </c>
      <c r="U361" s="12">
        <v>15.45</v>
      </c>
      <c r="V361" s="10">
        <v>0.33329999999999999</v>
      </c>
      <c r="W361" s="11">
        <v>8</v>
      </c>
      <c r="X361" s="8" t="s">
        <v>148</v>
      </c>
      <c r="Y361" s="8" t="s">
        <v>149</v>
      </c>
    </row>
    <row r="362" spans="1:25" x14ac:dyDescent="0.3">
      <c r="A362" s="7">
        <v>46269</v>
      </c>
      <c r="B362" s="8" t="s">
        <v>37</v>
      </c>
      <c r="C362" s="8" t="s">
        <v>140</v>
      </c>
      <c r="D362" s="8" t="s">
        <v>141</v>
      </c>
      <c r="E362" s="8" t="s">
        <v>244</v>
      </c>
      <c r="F362" s="8" t="s">
        <v>143</v>
      </c>
      <c r="G362" s="8" t="s">
        <v>394</v>
      </c>
      <c r="H362" s="8" t="s">
        <v>220</v>
      </c>
      <c r="I362" s="8" t="s">
        <v>394</v>
      </c>
      <c r="J362" s="8" t="s">
        <v>247</v>
      </c>
      <c r="K362" s="8" t="s">
        <v>21</v>
      </c>
      <c r="L362" s="9">
        <v>2562</v>
      </c>
      <c r="M362" s="9">
        <v>24</v>
      </c>
      <c r="N362" s="10">
        <v>9.3676814988290398E-3</v>
      </c>
      <c r="O362" s="11">
        <v>5.5</v>
      </c>
      <c r="P362" s="11">
        <v>132</v>
      </c>
      <c r="Q362" s="11">
        <v>1395</v>
      </c>
      <c r="R362" s="8">
        <v>4</v>
      </c>
      <c r="S362" s="8">
        <v>5</v>
      </c>
      <c r="T362" s="10">
        <v>9.4600000000000004E-2</v>
      </c>
      <c r="U362" s="12">
        <v>10.57</v>
      </c>
      <c r="V362" s="10">
        <v>0.16669999999999999</v>
      </c>
      <c r="W362" s="11">
        <v>5.5</v>
      </c>
      <c r="X362" s="8" t="s">
        <v>315</v>
      </c>
      <c r="Y362" s="8" t="s">
        <v>303</v>
      </c>
    </row>
    <row r="363" spans="1:25" x14ac:dyDescent="0.3">
      <c r="A363" s="7">
        <v>46269</v>
      </c>
      <c r="B363" s="8" t="s">
        <v>37</v>
      </c>
      <c r="C363" s="8" t="s">
        <v>140</v>
      </c>
      <c r="D363" s="8" t="s">
        <v>141</v>
      </c>
      <c r="E363" s="8" t="s">
        <v>244</v>
      </c>
      <c r="F363" s="8" t="s">
        <v>143</v>
      </c>
      <c r="G363" s="8" t="s">
        <v>245</v>
      </c>
      <c r="H363" s="8" t="s">
        <v>220</v>
      </c>
      <c r="I363" s="8" t="s">
        <v>253</v>
      </c>
      <c r="J363" s="8" t="s">
        <v>247</v>
      </c>
      <c r="K363" s="8" t="s">
        <v>14</v>
      </c>
      <c r="L363" s="9">
        <v>287</v>
      </c>
      <c r="M363" s="9">
        <v>0</v>
      </c>
      <c r="N363" s="10">
        <v>0</v>
      </c>
      <c r="P363" s="11">
        <v>0</v>
      </c>
      <c r="Q363" s="11">
        <v>0</v>
      </c>
      <c r="R363" s="8">
        <v>0</v>
      </c>
      <c r="S363" s="8">
        <v>0</v>
      </c>
      <c r="W363" s="11">
        <v>5.5</v>
      </c>
      <c r="X363" s="8" t="s">
        <v>148</v>
      </c>
      <c r="Y363" s="8" t="s">
        <v>149</v>
      </c>
    </row>
    <row r="364" spans="1:25" x14ac:dyDescent="0.3">
      <c r="A364" s="7">
        <v>46269</v>
      </c>
      <c r="B364" s="8" t="s">
        <v>37</v>
      </c>
      <c r="C364" s="8" t="s">
        <v>140</v>
      </c>
      <c r="D364" s="8" t="s">
        <v>141</v>
      </c>
      <c r="E364" s="8" t="s">
        <v>244</v>
      </c>
      <c r="F364" s="8" t="s">
        <v>143</v>
      </c>
      <c r="G364" s="8" t="s">
        <v>245</v>
      </c>
      <c r="H364" s="8" t="s">
        <v>220</v>
      </c>
      <c r="I364" s="8" t="s">
        <v>542</v>
      </c>
      <c r="J364" s="8" t="s">
        <v>247</v>
      </c>
      <c r="K364" s="8" t="s">
        <v>14</v>
      </c>
      <c r="L364" s="9">
        <v>173</v>
      </c>
      <c r="M364" s="9">
        <v>0</v>
      </c>
      <c r="N364" s="10">
        <v>0</v>
      </c>
      <c r="P364" s="11">
        <v>0</v>
      </c>
      <c r="Q364" s="11">
        <v>0</v>
      </c>
      <c r="R364" s="8">
        <v>0</v>
      </c>
      <c r="S364" s="8">
        <v>0</v>
      </c>
      <c r="W364" s="11">
        <v>6.5</v>
      </c>
      <c r="X364" s="8" t="s">
        <v>148</v>
      </c>
      <c r="Y364" s="8" t="s">
        <v>149</v>
      </c>
    </row>
    <row r="365" spans="1:25" x14ac:dyDescent="0.3">
      <c r="A365" s="8" t="s">
        <v>503</v>
      </c>
      <c r="B365" s="8" t="s">
        <v>37</v>
      </c>
      <c r="C365" s="8" t="s">
        <v>140</v>
      </c>
      <c r="D365" s="8" t="s">
        <v>141</v>
      </c>
      <c r="E365" s="8" t="s">
        <v>244</v>
      </c>
      <c r="F365" s="8" t="s">
        <v>143</v>
      </c>
      <c r="G365" s="8" t="s">
        <v>245</v>
      </c>
      <c r="H365" s="8" t="s">
        <v>220</v>
      </c>
      <c r="I365" s="8" t="s">
        <v>543</v>
      </c>
      <c r="J365" s="8" t="s">
        <v>247</v>
      </c>
      <c r="K365" s="8" t="s">
        <v>21</v>
      </c>
      <c r="L365" s="9">
        <v>210</v>
      </c>
      <c r="M365" s="9">
        <v>0</v>
      </c>
      <c r="N365" s="10">
        <v>0</v>
      </c>
      <c r="P365" s="11">
        <v>0</v>
      </c>
      <c r="Q365" s="11">
        <v>0</v>
      </c>
      <c r="R365" s="8">
        <v>0</v>
      </c>
      <c r="S365" s="8">
        <v>0</v>
      </c>
      <c r="W365" s="11">
        <v>8.5</v>
      </c>
      <c r="X365" s="8" t="s">
        <v>148</v>
      </c>
      <c r="Y365" s="8" t="s">
        <v>149</v>
      </c>
    </row>
    <row r="366" spans="1:25" x14ac:dyDescent="0.3">
      <c r="A366" s="7">
        <v>46269</v>
      </c>
      <c r="B366" s="8" t="s">
        <v>37</v>
      </c>
      <c r="C366" s="8" t="s">
        <v>140</v>
      </c>
      <c r="D366" s="8" t="s">
        <v>141</v>
      </c>
      <c r="E366" s="8" t="s">
        <v>244</v>
      </c>
      <c r="F366" s="8" t="s">
        <v>143</v>
      </c>
      <c r="G366" s="8" t="s">
        <v>394</v>
      </c>
      <c r="H366" s="8" t="s">
        <v>220</v>
      </c>
      <c r="I366" s="8" t="s">
        <v>544</v>
      </c>
      <c r="J366" s="8" t="s">
        <v>247</v>
      </c>
      <c r="K366" s="8" t="s">
        <v>14</v>
      </c>
      <c r="L366" s="9">
        <v>212</v>
      </c>
      <c r="M366" s="9">
        <v>1</v>
      </c>
      <c r="N366" s="10">
        <v>4.7169811320754724E-3</v>
      </c>
      <c r="O366" s="11">
        <v>3.03</v>
      </c>
      <c r="P366" s="11">
        <v>3.03</v>
      </c>
      <c r="Q366" s="11">
        <v>0</v>
      </c>
      <c r="R366" s="8">
        <v>0</v>
      </c>
      <c r="S366" s="8">
        <v>0</v>
      </c>
      <c r="U366" s="12">
        <v>0</v>
      </c>
      <c r="V366" s="10">
        <v>0</v>
      </c>
      <c r="W366" s="11">
        <v>5</v>
      </c>
      <c r="X366" s="8" t="s">
        <v>148</v>
      </c>
      <c r="Y366" s="8" t="s">
        <v>149</v>
      </c>
    </row>
    <row r="367" spans="1:25" x14ac:dyDescent="0.3">
      <c r="A367" s="7">
        <v>46269</v>
      </c>
      <c r="B367" s="8" t="s">
        <v>37</v>
      </c>
      <c r="C367" s="8" t="s">
        <v>140</v>
      </c>
      <c r="D367" s="8" t="s">
        <v>141</v>
      </c>
      <c r="E367" s="8" t="s">
        <v>167</v>
      </c>
      <c r="F367" s="8" t="s">
        <v>143</v>
      </c>
      <c r="G367" s="8" t="s">
        <v>168</v>
      </c>
      <c r="H367" s="8" t="s">
        <v>220</v>
      </c>
      <c r="I367" s="8" t="s">
        <v>545</v>
      </c>
      <c r="J367" s="8" t="s">
        <v>169</v>
      </c>
      <c r="K367" s="8" t="s">
        <v>21</v>
      </c>
      <c r="L367" s="9">
        <v>346</v>
      </c>
      <c r="M367" s="9">
        <v>3</v>
      </c>
      <c r="N367" s="10">
        <v>8.670520231213872E-3</v>
      </c>
      <c r="O367" s="11">
        <v>5.5</v>
      </c>
      <c r="P367" s="11">
        <v>16.5</v>
      </c>
      <c r="Q367" s="11">
        <v>0</v>
      </c>
      <c r="R367" s="8">
        <v>0</v>
      </c>
      <c r="S367" s="8">
        <v>0</v>
      </c>
      <c r="U367" s="12">
        <v>0</v>
      </c>
      <c r="V367" s="10">
        <v>0</v>
      </c>
      <c r="W367" s="11">
        <v>5.5</v>
      </c>
      <c r="X367" s="8" t="s">
        <v>148</v>
      </c>
      <c r="Y367" s="8" t="s">
        <v>149</v>
      </c>
    </row>
    <row r="368" spans="1:25" x14ac:dyDescent="0.3">
      <c r="A368" s="8" t="s">
        <v>503</v>
      </c>
      <c r="B368" s="8" t="s">
        <v>37</v>
      </c>
      <c r="C368" s="8" t="s">
        <v>140</v>
      </c>
      <c r="D368" s="8" t="s">
        <v>141</v>
      </c>
      <c r="E368" s="8" t="s">
        <v>167</v>
      </c>
      <c r="F368" s="8" t="s">
        <v>143</v>
      </c>
      <c r="G368" s="8" t="s">
        <v>168</v>
      </c>
      <c r="H368" s="8" t="s">
        <v>220</v>
      </c>
      <c r="I368" s="8" t="s">
        <v>443</v>
      </c>
      <c r="J368" s="8" t="s">
        <v>169</v>
      </c>
      <c r="K368" s="8" t="s">
        <v>7</v>
      </c>
      <c r="L368" s="9">
        <v>114</v>
      </c>
      <c r="M368" s="9">
        <v>3</v>
      </c>
      <c r="N368" s="10">
        <v>2.6315789473684209E-2</v>
      </c>
      <c r="O368" s="11">
        <v>5.8</v>
      </c>
      <c r="P368" s="11">
        <v>17.399999999999999</v>
      </c>
      <c r="Q368" s="11">
        <v>0</v>
      </c>
      <c r="R368" s="8">
        <v>0</v>
      </c>
      <c r="S368" s="8">
        <v>0</v>
      </c>
      <c r="U368" s="12">
        <v>0</v>
      </c>
      <c r="V368" s="10">
        <v>0</v>
      </c>
      <c r="W368" s="11">
        <v>7.5</v>
      </c>
      <c r="X368" s="8" t="s">
        <v>148</v>
      </c>
      <c r="Y368" s="8" t="s">
        <v>149</v>
      </c>
    </row>
    <row r="369" spans="1:26" x14ac:dyDescent="0.3">
      <c r="A369" s="8" t="s">
        <v>503</v>
      </c>
      <c r="B369" s="8" t="s">
        <v>37</v>
      </c>
      <c r="C369" s="8" t="s">
        <v>140</v>
      </c>
      <c r="D369" s="8" t="s">
        <v>141</v>
      </c>
      <c r="E369" s="8" t="s">
        <v>167</v>
      </c>
      <c r="F369" s="8" t="s">
        <v>143</v>
      </c>
      <c r="G369" s="8" t="s">
        <v>168</v>
      </c>
      <c r="H369" s="8" t="s">
        <v>183</v>
      </c>
      <c r="I369" s="8" t="s">
        <v>468</v>
      </c>
      <c r="J369" s="8" t="s">
        <v>169</v>
      </c>
      <c r="K369" s="8" t="s">
        <v>14</v>
      </c>
      <c r="L369" s="9">
        <v>242</v>
      </c>
      <c r="M369" s="9">
        <v>1</v>
      </c>
      <c r="N369" s="10">
        <v>4.1322314049586778E-3</v>
      </c>
      <c r="O369" s="11">
        <v>5.98</v>
      </c>
      <c r="P369" s="11">
        <v>5.98</v>
      </c>
      <c r="Q369" s="11">
        <v>0</v>
      </c>
      <c r="R369" s="8">
        <v>0</v>
      </c>
      <c r="S369" s="8">
        <v>0</v>
      </c>
      <c r="U369" s="12">
        <v>0</v>
      </c>
      <c r="V369" s="10">
        <v>0</v>
      </c>
      <c r="W369" s="11">
        <v>7</v>
      </c>
      <c r="X369" s="8" t="s">
        <v>148</v>
      </c>
      <c r="Y369" s="8" t="s">
        <v>149</v>
      </c>
    </row>
    <row r="370" spans="1:26" x14ac:dyDescent="0.3">
      <c r="A370" s="8" t="s">
        <v>503</v>
      </c>
      <c r="B370" s="8" t="s">
        <v>37</v>
      </c>
      <c r="C370" s="8" t="s">
        <v>140</v>
      </c>
      <c r="D370" s="8" t="s">
        <v>141</v>
      </c>
      <c r="E370" s="8" t="s">
        <v>257</v>
      </c>
      <c r="F370" s="8" t="s">
        <v>143</v>
      </c>
      <c r="G370" s="8" t="s">
        <v>258</v>
      </c>
      <c r="H370" s="8" t="s">
        <v>220</v>
      </c>
      <c r="I370" s="8" t="s">
        <v>258</v>
      </c>
      <c r="J370" s="8" t="s">
        <v>260</v>
      </c>
      <c r="K370" s="8" t="s">
        <v>7</v>
      </c>
      <c r="L370" s="9">
        <v>672</v>
      </c>
      <c r="M370" s="9">
        <v>3</v>
      </c>
      <c r="N370" s="10">
        <v>4.464285714285714E-3</v>
      </c>
      <c r="O370" s="11">
        <v>5.98</v>
      </c>
      <c r="P370" s="11">
        <v>17.940000000000001</v>
      </c>
      <c r="Q370" s="11">
        <v>0</v>
      </c>
      <c r="R370" s="8">
        <v>0</v>
      </c>
      <c r="S370" s="8">
        <v>0</v>
      </c>
      <c r="U370" s="12">
        <v>0</v>
      </c>
      <c r="V370" s="10">
        <v>0</v>
      </c>
      <c r="W370" s="11">
        <v>9</v>
      </c>
      <c r="X370" s="8" t="s">
        <v>148</v>
      </c>
      <c r="Y370" s="8" t="s">
        <v>149</v>
      </c>
    </row>
    <row r="371" spans="1:26" x14ac:dyDescent="0.3">
      <c r="A371" s="7">
        <v>46269</v>
      </c>
      <c r="B371" s="8" t="s">
        <v>33</v>
      </c>
      <c r="C371" s="8" t="s">
        <v>173</v>
      </c>
      <c r="D371" s="8" t="s">
        <v>141</v>
      </c>
      <c r="E371" s="8" t="s">
        <v>193</v>
      </c>
      <c r="F371" s="8" t="s">
        <v>143</v>
      </c>
      <c r="G371" s="8" t="s">
        <v>264</v>
      </c>
      <c r="H371" s="8" t="s">
        <v>231</v>
      </c>
      <c r="I371" s="8" t="s">
        <v>194</v>
      </c>
      <c r="J371" s="8" t="s">
        <v>195</v>
      </c>
      <c r="K371" s="8" t="s">
        <v>14</v>
      </c>
      <c r="L371" s="9">
        <v>2178</v>
      </c>
      <c r="M371" s="9">
        <v>15</v>
      </c>
      <c r="N371" s="10">
        <v>6.8870523415977963E-3</v>
      </c>
      <c r="O371" s="11">
        <v>9.5299999999999994</v>
      </c>
      <c r="P371" s="11">
        <v>142.94999999999999</v>
      </c>
      <c r="Q371" s="11">
        <v>399</v>
      </c>
      <c r="R371" s="8">
        <v>1</v>
      </c>
      <c r="S371" s="8">
        <v>1</v>
      </c>
      <c r="T371" s="10">
        <v>0.35830000000000001</v>
      </c>
      <c r="U371" s="12">
        <v>2.79</v>
      </c>
      <c r="V371" s="10">
        <v>6.6699999999999995E-2</v>
      </c>
      <c r="W371" s="11">
        <v>13.5</v>
      </c>
      <c r="X371" s="8" t="s">
        <v>148</v>
      </c>
      <c r="Y371" s="8" t="s">
        <v>149</v>
      </c>
      <c r="Z371" s="8" t="s">
        <v>546</v>
      </c>
    </row>
    <row r="372" spans="1:26" x14ac:dyDescent="0.3">
      <c r="A372" s="7">
        <v>46269</v>
      </c>
      <c r="B372" s="8" t="s">
        <v>33</v>
      </c>
      <c r="C372" s="8" t="s">
        <v>173</v>
      </c>
      <c r="D372" s="8" t="s">
        <v>141</v>
      </c>
      <c r="E372" s="8" t="s">
        <v>193</v>
      </c>
      <c r="F372" s="8" t="s">
        <v>143</v>
      </c>
      <c r="G372" s="8" t="s">
        <v>194</v>
      </c>
      <c r="H372" s="8" t="s">
        <v>231</v>
      </c>
      <c r="I372" s="8" t="s">
        <v>197</v>
      </c>
      <c r="J372" s="8" t="s">
        <v>195</v>
      </c>
      <c r="K372" s="8" t="s">
        <v>7</v>
      </c>
      <c r="L372" s="9">
        <v>466</v>
      </c>
      <c r="M372" s="9">
        <v>2</v>
      </c>
      <c r="N372" s="10">
        <v>4.2918454935622317E-3</v>
      </c>
      <c r="O372" s="11">
        <v>6.83</v>
      </c>
      <c r="P372" s="11">
        <v>13.66</v>
      </c>
      <c r="Q372" s="11">
        <v>399</v>
      </c>
      <c r="R372" s="8">
        <v>1</v>
      </c>
      <c r="S372" s="8">
        <v>1</v>
      </c>
      <c r="T372" s="10">
        <v>3.4200000000000001E-2</v>
      </c>
      <c r="U372" s="12">
        <v>29.21</v>
      </c>
      <c r="V372" s="10">
        <v>0.5</v>
      </c>
      <c r="W372" s="11">
        <v>9</v>
      </c>
      <c r="X372" s="8" t="s">
        <v>148</v>
      </c>
      <c r="Y372" s="8" t="s">
        <v>149</v>
      </c>
    </row>
    <row r="373" spans="1:26" x14ac:dyDescent="0.3">
      <c r="A373" s="7">
        <v>46269</v>
      </c>
      <c r="B373" s="8" t="s">
        <v>33</v>
      </c>
      <c r="C373" s="8" t="s">
        <v>173</v>
      </c>
      <c r="D373" s="8" t="s">
        <v>141</v>
      </c>
      <c r="E373" s="8" t="s">
        <v>193</v>
      </c>
      <c r="F373" s="8" t="s">
        <v>143</v>
      </c>
      <c r="G373" s="8" t="s">
        <v>264</v>
      </c>
      <c r="H373" s="8" t="s">
        <v>229</v>
      </c>
      <c r="I373" s="8" t="s">
        <v>547</v>
      </c>
      <c r="J373" s="8" t="s">
        <v>195</v>
      </c>
      <c r="K373" s="8" t="s">
        <v>21</v>
      </c>
      <c r="L373" s="9">
        <v>169</v>
      </c>
      <c r="M373" s="9">
        <v>3</v>
      </c>
      <c r="N373" s="10">
        <v>1.7751479289940829E-2</v>
      </c>
      <c r="O373" s="11">
        <v>8.34</v>
      </c>
      <c r="P373" s="11">
        <v>25.02</v>
      </c>
      <c r="Q373" s="11">
        <v>0</v>
      </c>
      <c r="R373" s="8">
        <v>0</v>
      </c>
      <c r="S373" s="8">
        <v>0</v>
      </c>
      <c r="U373" s="12">
        <v>0</v>
      </c>
      <c r="V373" s="10">
        <v>0</v>
      </c>
      <c r="W373" s="11">
        <v>8.5</v>
      </c>
      <c r="X373" s="8" t="s">
        <v>148</v>
      </c>
      <c r="Y373" s="8" t="s">
        <v>149</v>
      </c>
    </row>
    <row r="374" spans="1:26" x14ac:dyDescent="0.3">
      <c r="A374" s="7">
        <v>46269</v>
      </c>
      <c r="B374" s="8" t="s">
        <v>33</v>
      </c>
      <c r="C374" s="8" t="s">
        <v>173</v>
      </c>
      <c r="D374" s="8" t="s">
        <v>141</v>
      </c>
      <c r="E374" s="8" t="s">
        <v>193</v>
      </c>
      <c r="F374" s="8" t="s">
        <v>143</v>
      </c>
      <c r="G374" s="8" t="s">
        <v>194</v>
      </c>
      <c r="H374" s="8" t="s">
        <v>231</v>
      </c>
      <c r="I374" s="8" t="s">
        <v>199</v>
      </c>
      <c r="J374" s="8" t="s">
        <v>195</v>
      </c>
      <c r="K374" s="8" t="s">
        <v>14</v>
      </c>
      <c r="L374" s="9">
        <v>1030</v>
      </c>
      <c r="M374" s="9">
        <v>4</v>
      </c>
      <c r="N374" s="10">
        <v>3.8834951456310678E-3</v>
      </c>
      <c r="O374" s="11">
        <v>8.24</v>
      </c>
      <c r="P374" s="11">
        <v>32.96</v>
      </c>
      <c r="Q374" s="11">
        <v>0</v>
      </c>
      <c r="R374" s="8">
        <v>0</v>
      </c>
      <c r="S374" s="8">
        <v>0</v>
      </c>
      <c r="U374" s="12">
        <v>0</v>
      </c>
      <c r="V374" s="10">
        <v>0</v>
      </c>
      <c r="W374" s="11">
        <v>10.5</v>
      </c>
      <c r="X374" s="8" t="s">
        <v>148</v>
      </c>
      <c r="Y374" s="8" t="s">
        <v>149</v>
      </c>
    </row>
    <row r="375" spans="1:26" x14ac:dyDescent="0.3">
      <c r="A375" s="7">
        <v>46269</v>
      </c>
      <c r="B375" s="8" t="s">
        <v>33</v>
      </c>
      <c r="C375" s="8" t="s">
        <v>173</v>
      </c>
      <c r="D375" s="8" t="s">
        <v>141</v>
      </c>
      <c r="E375" s="8" t="s">
        <v>200</v>
      </c>
      <c r="F375" s="8" t="s">
        <v>143</v>
      </c>
      <c r="G375" s="8" t="s">
        <v>268</v>
      </c>
      <c r="H375" s="8" t="s">
        <v>231</v>
      </c>
      <c r="I375" s="8" t="s">
        <v>548</v>
      </c>
      <c r="J375" s="8" t="s">
        <v>202</v>
      </c>
      <c r="K375" s="8" t="s">
        <v>21</v>
      </c>
      <c r="L375" s="9">
        <v>214</v>
      </c>
      <c r="M375" s="9">
        <v>3</v>
      </c>
      <c r="N375" s="10">
        <v>1.401869158878505E-2</v>
      </c>
      <c r="O375" s="11">
        <v>13</v>
      </c>
      <c r="P375" s="11">
        <v>39</v>
      </c>
      <c r="Q375" s="11">
        <v>0</v>
      </c>
      <c r="R375" s="8">
        <v>0</v>
      </c>
      <c r="S375" s="8">
        <v>0</v>
      </c>
      <c r="U375" s="12">
        <v>0</v>
      </c>
      <c r="V375" s="10">
        <v>0</v>
      </c>
      <c r="W375" s="11">
        <v>13</v>
      </c>
      <c r="X375" s="8" t="s">
        <v>223</v>
      </c>
      <c r="Y375" s="8" t="s">
        <v>149</v>
      </c>
    </row>
    <row r="376" spans="1:26" x14ac:dyDescent="0.3">
      <c r="A376" s="8" t="s">
        <v>503</v>
      </c>
      <c r="B376" s="8" t="s">
        <v>33</v>
      </c>
      <c r="C376" s="8" t="s">
        <v>173</v>
      </c>
      <c r="D376" s="8" t="s">
        <v>141</v>
      </c>
      <c r="E376" s="8" t="s">
        <v>200</v>
      </c>
      <c r="F376" s="8" t="s">
        <v>143</v>
      </c>
      <c r="G376" s="8" t="s">
        <v>270</v>
      </c>
      <c r="H376" s="8" t="s">
        <v>231</v>
      </c>
      <c r="I376" s="8" t="s">
        <v>549</v>
      </c>
      <c r="J376" s="8" t="s">
        <v>202</v>
      </c>
      <c r="K376" s="8" t="s">
        <v>7</v>
      </c>
      <c r="L376" s="9">
        <v>446</v>
      </c>
      <c r="M376" s="9">
        <v>3</v>
      </c>
      <c r="N376" s="10">
        <v>6.7264573991031393E-3</v>
      </c>
      <c r="O376" s="11">
        <v>8.1</v>
      </c>
      <c r="P376" s="11">
        <v>24.3</v>
      </c>
      <c r="Q376" s="11">
        <v>0</v>
      </c>
      <c r="R376" s="8">
        <v>0</v>
      </c>
      <c r="S376" s="8">
        <v>0</v>
      </c>
      <c r="U376" s="12">
        <v>0</v>
      </c>
      <c r="V376" s="10">
        <v>0</v>
      </c>
      <c r="W376" s="11">
        <v>11</v>
      </c>
      <c r="X376" s="8" t="s">
        <v>148</v>
      </c>
      <c r="Y376" s="8" t="s">
        <v>149</v>
      </c>
    </row>
    <row r="377" spans="1:26" x14ac:dyDescent="0.3">
      <c r="A377" s="7">
        <v>46269</v>
      </c>
      <c r="B377" s="8" t="s">
        <v>33</v>
      </c>
      <c r="C377" s="8" t="s">
        <v>173</v>
      </c>
      <c r="D377" s="8" t="s">
        <v>141</v>
      </c>
      <c r="E377" s="8" t="s">
        <v>200</v>
      </c>
      <c r="F377" s="8" t="s">
        <v>143</v>
      </c>
      <c r="G377" s="8" t="s">
        <v>270</v>
      </c>
      <c r="H377" s="8" t="s">
        <v>231</v>
      </c>
      <c r="I377" s="8" t="s">
        <v>550</v>
      </c>
      <c r="J377" s="8" t="s">
        <v>202</v>
      </c>
      <c r="K377" s="8" t="s">
        <v>21</v>
      </c>
      <c r="L377" s="9">
        <v>174</v>
      </c>
      <c r="M377" s="9">
        <v>3</v>
      </c>
      <c r="N377" s="10">
        <v>0.1724</v>
      </c>
      <c r="O377" s="11">
        <v>9</v>
      </c>
      <c r="P377" s="11">
        <v>27</v>
      </c>
      <c r="Q377" s="11">
        <v>0</v>
      </c>
      <c r="R377" s="8">
        <v>0</v>
      </c>
      <c r="S377" s="8">
        <v>0</v>
      </c>
      <c r="U377" s="12">
        <v>0</v>
      </c>
      <c r="V377" s="10">
        <v>0</v>
      </c>
      <c r="W377" s="11">
        <v>9</v>
      </c>
      <c r="X377" s="8" t="s">
        <v>148</v>
      </c>
      <c r="Y377" s="8" t="s">
        <v>149</v>
      </c>
    </row>
    <row r="378" spans="1:26" x14ac:dyDescent="0.3">
      <c r="A378" s="7">
        <v>46269</v>
      </c>
      <c r="B378" s="8" t="s">
        <v>33</v>
      </c>
      <c r="C378" s="8" t="s">
        <v>173</v>
      </c>
      <c r="D378" s="8" t="s">
        <v>141</v>
      </c>
      <c r="E378" s="8" t="s">
        <v>200</v>
      </c>
      <c r="F378" s="8" t="s">
        <v>143</v>
      </c>
      <c r="G378" s="8" t="s">
        <v>270</v>
      </c>
      <c r="H378" s="8" t="s">
        <v>231</v>
      </c>
      <c r="I378" s="8" t="s">
        <v>551</v>
      </c>
      <c r="J378" s="8" t="s">
        <v>202</v>
      </c>
      <c r="K378" s="8" t="s">
        <v>7</v>
      </c>
      <c r="L378" s="9">
        <v>193</v>
      </c>
      <c r="M378" s="9">
        <v>1</v>
      </c>
      <c r="N378" s="10">
        <v>5.1813471502590684E-3</v>
      </c>
      <c r="O378" s="11">
        <v>5.54</v>
      </c>
      <c r="P378" s="11">
        <v>5.54</v>
      </c>
      <c r="Q378" s="11">
        <v>0</v>
      </c>
      <c r="R378" s="8">
        <v>0</v>
      </c>
      <c r="S378" s="8">
        <v>0</v>
      </c>
      <c r="U378" s="12">
        <v>0</v>
      </c>
      <c r="V378" s="10">
        <v>0</v>
      </c>
      <c r="W378" s="11">
        <v>10.5</v>
      </c>
      <c r="X378" s="8" t="s">
        <v>148</v>
      </c>
      <c r="Y378" s="8" t="s">
        <v>149</v>
      </c>
    </row>
    <row r="379" spans="1:26" x14ac:dyDescent="0.3">
      <c r="A379" s="7">
        <v>46269</v>
      </c>
      <c r="B379" s="8" t="s">
        <v>23</v>
      </c>
      <c r="C379" s="8" t="s">
        <v>173</v>
      </c>
      <c r="D379" s="8" t="s">
        <v>141</v>
      </c>
      <c r="E379" s="8" t="s">
        <v>174</v>
      </c>
      <c r="F379" s="8" t="s">
        <v>143</v>
      </c>
      <c r="G379" s="8" t="s">
        <v>408</v>
      </c>
      <c r="H379" s="8" t="s">
        <v>206</v>
      </c>
      <c r="I379" s="8" t="s">
        <v>408</v>
      </c>
      <c r="J379" s="8" t="s">
        <v>176</v>
      </c>
      <c r="K379" s="8" t="s">
        <v>21</v>
      </c>
      <c r="L379" s="9">
        <v>984</v>
      </c>
      <c r="M379" s="9">
        <v>14</v>
      </c>
      <c r="N379" s="10">
        <v>1.422764227642276E-2</v>
      </c>
      <c r="O379" s="11">
        <v>15.5</v>
      </c>
      <c r="P379" s="11">
        <v>217</v>
      </c>
      <c r="Q379" s="11">
        <v>449</v>
      </c>
      <c r="R379" s="8">
        <v>1</v>
      </c>
      <c r="S379" s="8">
        <v>1</v>
      </c>
      <c r="T379" s="10">
        <v>0.48330000000000001</v>
      </c>
      <c r="U379" s="12">
        <v>2.0699999999999998</v>
      </c>
      <c r="V379" s="10">
        <v>7.1400000000000005E-2</v>
      </c>
      <c r="W379" s="11">
        <v>15.5</v>
      </c>
      <c r="X379" s="8" t="s">
        <v>148</v>
      </c>
      <c r="Y379" s="8" t="s">
        <v>149</v>
      </c>
    </row>
    <row r="380" spans="1:26" x14ac:dyDescent="0.3">
      <c r="A380" s="7">
        <v>46269</v>
      </c>
      <c r="B380" s="8" t="s">
        <v>23</v>
      </c>
      <c r="C380" s="8" t="s">
        <v>173</v>
      </c>
      <c r="D380" s="8" t="s">
        <v>141</v>
      </c>
      <c r="E380" s="8" t="s">
        <v>174</v>
      </c>
      <c r="F380" s="8" t="s">
        <v>143</v>
      </c>
      <c r="G380" s="8" t="s">
        <v>552</v>
      </c>
      <c r="H380" s="8" t="s">
        <v>206</v>
      </c>
      <c r="I380" s="8" t="s">
        <v>552</v>
      </c>
      <c r="J380" s="8" t="s">
        <v>176</v>
      </c>
      <c r="K380" s="8" t="s">
        <v>21</v>
      </c>
      <c r="L380" s="9">
        <v>250</v>
      </c>
      <c r="M380" s="9">
        <v>3</v>
      </c>
      <c r="N380" s="10">
        <v>1.2E-2</v>
      </c>
      <c r="O380" s="11">
        <v>11.5</v>
      </c>
      <c r="P380" s="11">
        <v>34.5</v>
      </c>
      <c r="Q380" s="11">
        <v>0</v>
      </c>
      <c r="R380" s="8">
        <v>0</v>
      </c>
      <c r="S380" s="8">
        <v>0</v>
      </c>
      <c r="U380" s="12">
        <v>0</v>
      </c>
      <c r="V380" s="10">
        <v>0</v>
      </c>
      <c r="W380" s="11">
        <v>11.5</v>
      </c>
      <c r="X380" s="8" t="s">
        <v>148</v>
      </c>
      <c r="Y380" s="8" t="s">
        <v>149</v>
      </c>
    </row>
    <row r="381" spans="1:26" x14ac:dyDescent="0.3">
      <c r="A381" s="7">
        <v>46269</v>
      </c>
      <c r="B381" s="8" t="s">
        <v>23</v>
      </c>
      <c r="C381" s="8" t="s">
        <v>173</v>
      </c>
      <c r="D381" s="8" t="s">
        <v>141</v>
      </c>
      <c r="E381" s="8" t="s">
        <v>186</v>
      </c>
      <c r="F381" s="8" t="s">
        <v>143</v>
      </c>
      <c r="G381" s="8" t="s">
        <v>363</v>
      </c>
      <c r="H381" s="8" t="s">
        <v>206</v>
      </c>
      <c r="I381" s="8" t="s">
        <v>363</v>
      </c>
      <c r="J381" s="8" t="s">
        <v>188</v>
      </c>
      <c r="K381" s="8" t="s">
        <v>21</v>
      </c>
      <c r="L381" s="9">
        <v>222</v>
      </c>
      <c r="M381" s="9">
        <v>4</v>
      </c>
      <c r="N381" s="10">
        <v>1.8018018018018021E-2</v>
      </c>
      <c r="O381" s="11">
        <v>13</v>
      </c>
      <c r="P381" s="11">
        <v>52</v>
      </c>
      <c r="Q381" s="11">
        <v>0</v>
      </c>
      <c r="R381" s="8">
        <v>0</v>
      </c>
      <c r="S381" s="8">
        <v>0</v>
      </c>
      <c r="U381" s="12">
        <v>0</v>
      </c>
      <c r="V381" s="10">
        <v>0</v>
      </c>
      <c r="W381" s="11">
        <v>13</v>
      </c>
      <c r="X381" s="8" t="s">
        <v>148</v>
      </c>
      <c r="Y381" s="8" t="s">
        <v>149</v>
      </c>
    </row>
    <row r="382" spans="1:26" x14ac:dyDescent="0.3">
      <c r="A382" s="8" t="s">
        <v>530</v>
      </c>
      <c r="B382" s="8" t="s">
        <v>23</v>
      </c>
      <c r="C382" s="8" t="s">
        <v>173</v>
      </c>
      <c r="D382" s="8" t="s">
        <v>141</v>
      </c>
      <c r="E382" s="8" t="s">
        <v>186</v>
      </c>
      <c r="F382" s="8" t="s">
        <v>143</v>
      </c>
      <c r="G382" s="8" t="s">
        <v>412</v>
      </c>
      <c r="H382" s="8" t="s">
        <v>204</v>
      </c>
      <c r="I382" s="8" t="s">
        <v>412</v>
      </c>
      <c r="J382" s="8" t="s">
        <v>188</v>
      </c>
      <c r="K382" s="8" t="s">
        <v>14</v>
      </c>
      <c r="L382" s="9">
        <v>1590</v>
      </c>
      <c r="M382" s="9">
        <v>15</v>
      </c>
      <c r="N382" s="10">
        <v>9.433962264150943E-3</v>
      </c>
      <c r="O382" s="11">
        <v>4.78</v>
      </c>
      <c r="P382" s="11">
        <v>71.7</v>
      </c>
      <c r="Q382" s="11">
        <v>698</v>
      </c>
      <c r="R382" s="8">
        <v>2</v>
      </c>
      <c r="S382" s="8">
        <v>2</v>
      </c>
      <c r="T382" s="10">
        <v>0.1027</v>
      </c>
      <c r="U382" s="12">
        <v>9.74</v>
      </c>
      <c r="V382" s="10">
        <v>0.1333</v>
      </c>
      <c r="W382" s="11">
        <v>8.5</v>
      </c>
      <c r="X382" s="8" t="s">
        <v>148</v>
      </c>
      <c r="Y382" s="8" t="s">
        <v>149</v>
      </c>
    </row>
    <row r="383" spans="1:26" x14ac:dyDescent="0.3">
      <c r="A383" s="7">
        <v>46269</v>
      </c>
      <c r="B383" s="8" t="s">
        <v>23</v>
      </c>
      <c r="C383" s="8" t="s">
        <v>173</v>
      </c>
      <c r="D383" s="8" t="s">
        <v>141</v>
      </c>
      <c r="E383" s="8" t="s">
        <v>186</v>
      </c>
      <c r="F383" s="8" t="s">
        <v>143</v>
      </c>
      <c r="G383" s="8" t="s">
        <v>189</v>
      </c>
      <c r="H383" s="8" t="s">
        <v>206</v>
      </c>
      <c r="I383" s="8" t="s">
        <v>189</v>
      </c>
      <c r="J383" s="8" t="s">
        <v>188</v>
      </c>
      <c r="K383" s="8" t="s">
        <v>21</v>
      </c>
      <c r="L383" s="9">
        <v>1241</v>
      </c>
      <c r="M383" s="9">
        <v>18</v>
      </c>
      <c r="N383" s="10">
        <v>1.45044319097502E-2</v>
      </c>
      <c r="O383" s="11">
        <v>8.5</v>
      </c>
      <c r="P383" s="11">
        <v>153</v>
      </c>
      <c r="Q383" s="11">
        <v>349</v>
      </c>
      <c r="R383" s="8">
        <v>1</v>
      </c>
      <c r="S383" s="8">
        <v>1</v>
      </c>
      <c r="T383" s="10">
        <v>0.43840000000000001</v>
      </c>
      <c r="U383" s="12">
        <v>2.2799999999999998</v>
      </c>
      <c r="V383" s="10">
        <v>5.5599999999999997E-2</v>
      </c>
      <c r="W383" s="11">
        <v>8.5</v>
      </c>
      <c r="X383" s="8" t="s">
        <v>148</v>
      </c>
      <c r="Y383" s="8" t="s">
        <v>149</v>
      </c>
    </row>
    <row r="384" spans="1:26" x14ac:dyDescent="0.3">
      <c r="A384" s="7">
        <v>46269</v>
      </c>
      <c r="B384" s="8" t="s">
        <v>23</v>
      </c>
      <c r="C384" s="8" t="s">
        <v>173</v>
      </c>
      <c r="D384" s="8" t="s">
        <v>141</v>
      </c>
      <c r="E384" s="8" t="s">
        <v>186</v>
      </c>
      <c r="F384" s="8" t="s">
        <v>143</v>
      </c>
      <c r="G384" s="8" t="s">
        <v>191</v>
      </c>
      <c r="H384" s="8" t="s">
        <v>206</v>
      </c>
      <c r="I384" s="8" t="s">
        <v>191</v>
      </c>
      <c r="J384" s="8" t="s">
        <v>188</v>
      </c>
      <c r="K384" s="8" t="s">
        <v>7</v>
      </c>
      <c r="L384" s="9">
        <v>155</v>
      </c>
      <c r="M384" s="9">
        <v>2</v>
      </c>
      <c r="N384" s="10">
        <v>1.2903225806451609E-2</v>
      </c>
      <c r="O384" s="11">
        <v>8.8800000000000008</v>
      </c>
      <c r="P384" s="11">
        <v>17.760000000000002</v>
      </c>
      <c r="Q384" s="11">
        <v>0</v>
      </c>
      <c r="R384" s="8">
        <v>0</v>
      </c>
      <c r="S384" s="8">
        <v>0</v>
      </c>
      <c r="U384" s="12">
        <v>0</v>
      </c>
      <c r="V384" s="10">
        <v>0</v>
      </c>
      <c r="W384" s="11">
        <v>12</v>
      </c>
      <c r="X384" s="8" t="s">
        <v>148</v>
      </c>
      <c r="Y384" s="8" t="s">
        <v>149</v>
      </c>
    </row>
    <row r="385" spans="1:25" x14ac:dyDescent="0.3">
      <c r="A385" s="8" t="s">
        <v>503</v>
      </c>
      <c r="B385" s="8" t="s">
        <v>23</v>
      </c>
      <c r="C385" s="8" t="s">
        <v>173</v>
      </c>
      <c r="D385" s="8" t="s">
        <v>141</v>
      </c>
      <c r="E385" s="8" t="s">
        <v>281</v>
      </c>
      <c r="F385" s="8" t="s">
        <v>143</v>
      </c>
      <c r="G385" s="8" t="s">
        <v>282</v>
      </c>
      <c r="H385" s="8" t="s">
        <v>206</v>
      </c>
      <c r="I385" s="8" t="s">
        <v>282</v>
      </c>
      <c r="J385" s="8" t="s">
        <v>283</v>
      </c>
      <c r="K385" s="8" t="s">
        <v>7</v>
      </c>
      <c r="L385" s="9">
        <v>1446</v>
      </c>
      <c r="M385" s="9">
        <v>11</v>
      </c>
      <c r="N385" s="10">
        <v>7.6071922544951589E-3</v>
      </c>
      <c r="O385" s="11">
        <v>4.54</v>
      </c>
      <c r="P385" s="11">
        <v>49.94</v>
      </c>
      <c r="Q385" s="11">
        <v>0</v>
      </c>
      <c r="R385" s="8">
        <v>0</v>
      </c>
      <c r="S385" s="8">
        <v>0</v>
      </c>
      <c r="U385" s="12">
        <v>0</v>
      </c>
      <c r="V385" s="10">
        <v>0</v>
      </c>
      <c r="W385" s="11">
        <v>8</v>
      </c>
      <c r="X385" s="8" t="s">
        <v>148</v>
      </c>
      <c r="Y385" s="8" t="s">
        <v>149</v>
      </c>
    </row>
    <row r="386" spans="1:25" x14ac:dyDescent="0.3">
      <c r="A386" s="7">
        <v>46269</v>
      </c>
      <c r="B386" s="8" t="s">
        <v>23</v>
      </c>
      <c r="C386" s="8" t="s">
        <v>173</v>
      </c>
      <c r="D386" s="8" t="s">
        <v>141</v>
      </c>
      <c r="E386" s="8" t="s">
        <v>285</v>
      </c>
      <c r="F386" s="8" t="s">
        <v>143</v>
      </c>
      <c r="G386" s="8" t="s">
        <v>286</v>
      </c>
      <c r="H386" s="8" t="s">
        <v>206</v>
      </c>
      <c r="I386" s="8" t="s">
        <v>286</v>
      </c>
      <c r="J386" s="8" t="s">
        <v>287</v>
      </c>
      <c r="K386" s="8" t="s">
        <v>21</v>
      </c>
      <c r="L386" s="9">
        <v>826</v>
      </c>
      <c r="M386" s="9">
        <v>15</v>
      </c>
      <c r="N386" s="10">
        <v>1.8159806295399511E-2</v>
      </c>
      <c r="O386" s="11">
        <v>9.2799999999999994</v>
      </c>
      <c r="P386" s="11">
        <v>139.19999999999999</v>
      </c>
      <c r="Q386" s="11">
        <v>249</v>
      </c>
      <c r="R386" s="8">
        <v>1</v>
      </c>
      <c r="S386" s="8">
        <v>1</v>
      </c>
      <c r="T386" s="10">
        <v>0.55900000000000005</v>
      </c>
      <c r="U386" s="12">
        <v>1.79</v>
      </c>
      <c r="V386" s="10">
        <v>6.6699999999999995E-2</v>
      </c>
      <c r="W386" s="11">
        <v>9.5</v>
      </c>
      <c r="X386" s="8" t="s">
        <v>148</v>
      </c>
      <c r="Y386" s="8" t="s">
        <v>149</v>
      </c>
    </row>
    <row r="387" spans="1:25" x14ac:dyDescent="0.3">
      <c r="A387" s="7">
        <v>46269</v>
      </c>
      <c r="B387" s="8" t="s">
        <v>43</v>
      </c>
      <c r="C387" s="8" t="s">
        <v>140</v>
      </c>
      <c r="D387" s="8" t="s">
        <v>141</v>
      </c>
      <c r="E387" s="8" t="s">
        <v>142</v>
      </c>
      <c r="F387" s="8" t="s">
        <v>143</v>
      </c>
      <c r="G387" s="8" t="s">
        <v>553</v>
      </c>
      <c r="H387" s="8" t="s">
        <v>292</v>
      </c>
      <c r="I387" s="8" t="s">
        <v>554</v>
      </c>
      <c r="J387" s="8" t="s">
        <v>147</v>
      </c>
      <c r="K387" s="8" t="s">
        <v>7</v>
      </c>
      <c r="L387" s="9">
        <v>328</v>
      </c>
      <c r="M387" s="9">
        <v>1</v>
      </c>
      <c r="N387" s="10">
        <v>3.0487804878048782E-3</v>
      </c>
      <c r="O387" s="11">
        <v>12.52</v>
      </c>
      <c r="P387" s="11">
        <v>12.52</v>
      </c>
      <c r="Q387" s="11">
        <v>0</v>
      </c>
      <c r="R387" s="8">
        <v>0</v>
      </c>
      <c r="S387" s="8">
        <v>0</v>
      </c>
      <c r="U387" s="12">
        <v>0</v>
      </c>
      <c r="V387" s="10">
        <v>0</v>
      </c>
      <c r="W387" s="11">
        <v>15.5</v>
      </c>
      <c r="X387" s="8" t="s">
        <v>148</v>
      </c>
      <c r="Y387" s="8" t="s">
        <v>149</v>
      </c>
    </row>
    <row r="388" spans="1:25" x14ac:dyDescent="0.3">
      <c r="A388" s="7">
        <v>46287</v>
      </c>
      <c r="B388" s="8" t="s">
        <v>34</v>
      </c>
      <c r="C388" s="8" t="s">
        <v>140</v>
      </c>
      <c r="D388" s="8" t="s">
        <v>141</v>
      </c>
      <c r="E388" s="8" t="s">
        <v>325</v>
      </c>
      <c r="F388" s="8" t="s">
        <v>143</v>
      </c>
      <c r="G388" s="8" t="s">
        <v>326</v>
      </c>
      <c r="H388" s="8" t="s">
        <v>206</v>
      </c>
      <c r="I388" s="8" t="s">
        <v>326</v>
      </c>
      <c r="J388" s="8" t="s">
        <v>327</v>
      </c>
      <c r="K388" s="8" t="s">
        <v>21</v>
      </c>
      <c r="L388" s="9">
        <v>942</v>
      </c>
      <c r="M388" s="9">
        <v>20</v>
      </c>
      <c r="N388" s="10">
        <v>2.1231422505307851E-2</v>
      </c>
      <c r="O388" s="11">
        <v>5.23</v>
      </c>
      <c r="P388" s="11">
        <v>104.6</v>
      </c>
      <c r="Q388" s="11">
        <v>995</v>
      </c>
      <c r="R388" s="8">
        <v>4</v>
      </c>
      <c r="S388" s="8">
        <v>5</v>
      </c>
      <c r="T388" s="10">
        <v>0.1051</v>
      </c>
      <c r="U388" s="12">
        <v>9.51</v>
      </c>
      <c r="V388" s="10">
        <v>0.2</v>
      </c>
      <c r="W388" s="11">
        <v>6</v>
      </c>
      <c r="X388" s="8" t="s">
        <v>148</v>
      </c>
      <c r="Y388" s="8" t="s">
        <v>149</v>
      </c>
    </row>
    <row r="389" spans="1:25" x14ac:dyDescent="0.3">
      <c r="A389" s="7">
        <v>46269</v>
      </c>
      <c r="B389" s="8" t="s">
        <v>43</v>
      </c>
      <c r="C389" s="8" t="s">
        <v>140</v>
      </c>
      <c r="D389" s="8" t="s">
        <v>141</v>
      </c>
      <c r="E389" s="8" t="s">
        <v>142</v>
      </c>
      <c r="F389" s="8" t="s">
        <v>143</v>
      </c>
      <c r="G389" s="8" t="s">
        <v>555</v>
      </c>
      <c r="H389" s="8" t="s">
        <v>292</v>
      </c>
      <c r="I389" s="8" t="s">
        <v>556</v>
      </c>
      <c r="J389" s="8" t="s">
        <v>147</v>
      </c>
      <c r="K389" s="8" t="s">
        <v>7</v>
      </c>
      <c r="L389" s="9">
        <v>3161</v>
      </c>
      <c r="M389" s="9">
        <v>4</v>
      </c>
      <c r="N389" s="10">
        <v>1.265422334704207E-3</v>
      </c>
      <c r="O389" s="11">
        <v>9.84</v>
      </c>
      <c r="P389" s="11">
        <v>39.36</v>
      </c>
      <c r="Q389" s="11">
        <v>0</v>
      </c>
      <c r="R389" s="8">
        <v>0</v>
      </c>
      <c r="S389" s="8">
        <v>0</v>
      </c>
      <c r="U389" s="12">
        <v>0</v>
      </c>
      <c r="V389" s="10">
        <v>0</v>
      </c>
      <c r="W389" s="11">
        <v>12.5</v>
      </c>
      <c r="X389" s="8" t="s">
        <v>148</v>
      </c>
      <c r="Y389" s="8" t="s">
        <v>149</v>
      </c>
    </row>
    <row r="390" spans="1:25" x14ac:dyDescent="0.3">
      <c r="A390" s="7">
        <v>46269</v>
      </c>
      <c r="B390" s="8" t="s">
        <v>43</v>
      </c>
      <c r="C390" s="8" t="s">
        <v>140</v>
      </c>
      <c r="D390" s="8" t="s">
        <v>141</v>
      </c>
      <c r="E390" s="8" t="s">
        <v>142</v>
      </c>
      <c r="F390" s="8" t="s">
        <v>143</v>
      </c>
      <c r="G390" s="8" t="s">
        <v>557</v>
      </c>
      <c r="H390" s="8" t="s">
        <v>292</v>
      </c>
      <c r="I390" s="8" t="s">
        <v>558</v>
      </c>
      <c r="J390" s="8" t="s">
        <v>147</v>
      </c>
      <c r="K390" s="8" t="s">
        <v>21</v>
      </c>
      <c r="L390" s="9">
        <v>285</v>
      </c>
      <c r="M390" s="9">
        <v>0</v>
      </c>
      <c r="N390" s="10">
        <v>0</v>
      </c>
      <c r="P390" s="11">
        <v>0</v>
      </c>
      <c r="Q390" s="11">
        <v>0</v>
      </c>
      <c r="R390" s="8">
        <v>0</v>
      </c>
      <c r="S390" s="8">
        <v>0</v>
      </c>
      <c r="W390" s="11">
        <v>16</v>
      </c>
      <c r="X390" s="8" t="s">
        <v>148</v>
      </c>
      <c r="Y390" s="8" t="s">
        <v>149</v>
      </c>
    </row>
    <row r="391" spans="1:25" x14ac:dyDescent="0.3">
      <c r="A391" s="7">
        <v>46269</v>
      </c>
      <c r="B391" s="8" t="s">
        <v>43</v>
      </c>
      <c r="C391" s="8" t="s">
        <v>140</v>
      </c>
      <c r="D391" s="8" t="s">
        <v>141</v>
      </c>
      <c r="E391" s="8" t="s">
        <v>142</v>
      </c>
      <c r="F391" s="8" t="s">
        <v>143</v>
      </c>
      <c r="G391" s="8" t="s">
        <v>415</v>
      </c>
      <c r="H391" s="8" t="s">
        <v>292</v>
      </c>
      <c r="I391" s="8" t="s">
        <v>416</v>
      </c>
      <c r="J391" s="8" t="s">
        <v>147</v>
      </c>
      <c r="K391" s="8" t="s">
        <v>7</v>
      </c>
      <c r="L391" s="9">
        <v>159</v>
      </c>
      <c r="M391" s="9">
        <v>0</v>
      </c>
      <c r="N391" s="10">
        <v>0</v>
      </c>
      <c r="P391" s="11">
        <v>0</v>
      </c>
      <c r="Q391" s="11">
        <v>0</v>
      </c>
      <c r="R391" s="8">
        <v>0</v>
      </c>
      <c r="S391" s="8">
        <v>0</v>
      </c>
      <c r="W391" s="11">
        <v>11.5</v>
      </c>
      <c r="X391" s="8" t="s">
        <v>315</v>
      </c>
      <c r="Y391" s="8" t="s">
        <v>149</v>
      </c>
    </row>
    <row r="392" spans="1:25" x14ac:dyDescent="0.3">
      <c r="A392" s="7">
        <v>46269</v>
      </c>
      <c r="B392" s="8" t="s">
        <v>43</v>
      </c>
      <c r="C392" s="8" t="s">
        <v>140</v>
      </c>
      <c r="D392" s="8" t="s">
        <v>141</v>
      </c>
      <c r="E392" s="8" t="s">
        <v>164</v>
      </c>
      <c r="F392" s="8" t="s">
        <v>143</v>
      </c>
      <c r="G392" s="8" t="s">
        <v>299</v>
      </c>
      <c r="H392" s="8" t="s">
        <v>292</v>
      </c>
      <c r="I392" s="8" t="s">
        <v>300</v>
      </c>
      <c r="J392" s="8" t="s">
        <v>166</v>
      </c>
      <c r="K392" s="8" t="s">
        <v>7</v>
      </c>
      <c r="L392" s="9">
        <v>647</v>
      </c>
      <c r="M392" s="9">
        <v>5</v>
      </c>
      <c r="N392" s="10">
        <v>7.7279752704791354E-3</v>
      </c>
      <c r="O392" s="11">
        <v>6.4</v>
      </c>
      <c r="P392" s="8" t="s">
        <v>559</v>
      </c>
      <c r="Q392" s="11">
        <v>0</v>
      </c>
      <c r="R392" s="8">
        <v>0</v>
      </c>
      <c r="S392" s="8">
        <v>0</v>
      </c>
      <c r="U392" s="12">
        <v>0</v>
      </c>
      <c r="V392" s="10">
        <v>0</v>
      </c>
      <c r="W392" s="11">
        <v>11</v>
      </c>
      <c r="X392" s="8" t="s">
        <v>148</v>
      </c>
      <c r="Y392" s="8" t="s">
        <v>149</v>
      </c>
    </row>
    <row r="393" spans="1:25" x14ac:dyDescent="0.3">
      <c r="A393" s="8" t="s">
        <v>503</v>
      </c>
      <c r="B393" s="8" t="s">
        <v>43</v>
      </c>
      <c r="C393" s="8" t="s">
        <v>140</v>
      </c>
      <c r="D393" s="8" t="s">
        <v>141</v>
      </c>
      <c r="E393" s="8" t="s">
        <v>239</v>
      </c>
      <c r="F393" s="8" t="s">
        <v>143</v>
      </c>
      <c r="G393" s="8" t="s">
        <v>419</v>
      </c>
      <c r="H393" s="8" t="s">
        <v>292</v>
      </c>
      <c r="I393" s="8" t="s">
        <v>420</v>
      </c>
      <c r="J393" s="8" t="s">
        <v>242</v>
      </c>
      <c r="K393" s="8" t="s">
        <v>7</v>
      </c>
      <c r="L393" s="9">
        <v>272</v>
      </c>
      <c r="M393" s="9">
        <v>2</v>
      </c>
      <c r="N393" s="10">
        <v>7.3529411764705881E-3</v>
      </c>
      <c r="O393" s="11">
        <v>5.0199999999999996</v>
      </c>
      <c r="P393" s="11">
        <v>10.039999999999999</v>
      </c>
      <c r="Q393" s="11">
        <v>0</v>
      </c>
      <c r="R393" s="8">
        <v>0</v>
      </c>
      <c r="S393" s="8">
        <v>0</v>
      </c>
      <c r="U393" s="12">
        <v>0</v>
      </c>
      <c r="V393" s="10">
        <v>0</v>
      </c>
      <c r="W393" s="11">
        <v>7.5</v>
      </c>
      <c r="X393" s="8" t="s">
        <v>148</v>
      </c>
      <c r="Y393" s="8" t="s">
        <v>149</v>
      </c>
    </row>
    <row r="394" spans="1:25" x14ac:dyDescent="0.3">
      <c r="A394" s="7">
        <v>46269</v>
      </c>
      <c r="B394" s="8" t="s">
        <v>23</v>
      </c>
      <c r="C394" s="8" t="s">
        <v>173</v>
      </c>
      <c r="D394" s="8" t="s">
        <v>141</v>
      </c>
      <c r="E394" s="8" t="s">
        <v>285</v>
      </c>
      <c r="F394" s="8" t="s">
        <v>143</v>
      </c>
      <c r="G394" s="8" t="s">
        <v>286</v>
      </c>
      <c r="H394" s="8" t="s">
        <v>206</v>
      </c>
      <c r="I394" s="8" t="s">
        <v>286</v>
      </c>
      <c r="J394" s="8" t="s">
        <v>287</v>
      </c>
      <c r="K394" s="8" t="s">
        <v>21</v>
      </c>
      <c r="L394" s="9">
        <v>826</v>
      </c>
      <c r="M394" s="9">
        <v>5</v>
      </c>
      <c r="N394" s="10">
        <v>6.1000000000000004E-3</v>
      </c>
      <c r="O394" s="11">
        <v>9.2799999999999994</v>
      </c>
      <c r="P394" s="11">
        <v>46.4</v>
      </c>
      <c r="Q394" s="11">
        <v>1992</v>
      </c>
      <c r="R394" s="8">
        <v>8</v>
      </c>
      <c r="S394" s="8">
        <v>8</v>
      </c>
      <c r="T394" s="10">
        <v>2.3300000000000001E-2</v>
      </c>
      <c r="U394" s="12">
        <v>42.93</v>
      </c>
      <c r="V394" s="10">
        <v>1.6</v>
      </c>
      <c r="W394" s="11">
        <v>9.5</v>
      </c>
      <c r="X394" s="8" t="s">
        <v>148</v>
      </c>
      <c r="Y394" s="8" t="s">
        <v>149</v>
      </c>
    </row>
    <row r="395" spans="1:25" x14ac:dyDescent="0.3">
      <c r="A395" s="7">
        <v>46269</v>
      </c>
      <c r="B395" s="8" t="s">
        <v>34</v>
      </c>
      <c r="C395" s="8" t="s">
        <v>140</v>
      </c>
      <c r="D395" s="8" t="s">
        <v>141</v>
      </c>
      <c r="E395" s="8" t="s">
        <v>322</v>
      </c>
      <c r="F395" s="8" t="s">
        <v>143</v>
      </c>
      <c r="G395" s="8" t="s">
        <v>560</v>
      </c>
      <c r="H395" s="8" t="s">
        <v>206</v>
      </c>
      <c r="I395" s="8" t="s">
        <v>560</v>
      </c>
      <c r="J395" s="8" t="s">
        <v>324</v>
      </c>
      <c r="K395" s="8" t="s">
        <v>14</v>
      </c>
      <c r="L395" s="9">
        <v>741</v>
      </c>
      <c r="M395" s="9">
        <v>2</v>
      </c>
      <c r="N395" s="10">
        <v>2.6990553306342779E-3</v>
      </c>
      <c r="O395" s="11">
        <v>15.12</v>
      </c>
      <c r="P395" s="11">
        <v>30.24</v>
      </c>
      <c r="Q395" s="11">
        <v>0</v>
      </c>
      <c r="R395" s="8">
        <v>0</v>
      </c>
      <c r="S395" s="8">
        <v>0</v>
      </c>
      <c r="U395" s="12">
        <v>0</v>
      </c>
      <c r="V395" s="10">
        <v>0</v>
      </c>
      <c r="W395" s="11">
        <v>19</v>
      </c>
      <c r="X395" s="8" t="s">
        <v>148</v>
      </c>
      <c r="Y395" s="8" t="s">
        <v>149</v>
      </c>
    </row>
    <row r="396" spans="1:25" x14ac:dyDescent="0.3">
      <c r="A396" s="7">
        <v>46269</v>
      </c>
      <c r="B396" s="8" t="s">
        <v>34</v>
      </c>
      <c r="C396" s="8" t="s">
        <v>140</v>
      </c>
      <c r="D396" s="8" t="s">
        <v>141</v>
      </c>
      <c r="E396" s="8" t="s">
        <v>328</v>
      </c>
      <c r="F396" s="8" t="s">
        <v>143</v>
      </c>
      <c r="G396" s="8" t="s">
        <v>491</v>
      </c>
      <c r="H396" s="8" t="s">
        <v>206</v>
      </c>
      <c r="I396" s="8" t="s">
        <v>491</v>
      </c>
      <c r="J396" s="8" t="s">
        <v>330</v>
      </c>
      <c r="K396" s="8" t="s">
        <v>7</v>
      </c>
      <c r="L396" s="9">
        <v>1063</v>
      </c>
      <c r="M396" s="9">
        <v>2</v>
      </c>
      <c r="N396" s="10">
        <v>1.881467544684854E-3</v>
      </c>
      <c r="O396" s="11">
        <v>5.92</v>
      </c>
      <c r="P396" s="11">
        <v>11.84</v>
      </c>
      <c r="Q396" s="11">
        <v>0</v>
      </c>
      <c r="R396" s="8">
        <v>0</v>
      </c>
      <c r="S396" s="8">
        <v>0</v>
      </c>
      <c r="U396" s="12">
        <v>0</v>
      </c>
      <c r="V396" s="10">
        <v>0</v>
      </c>
      <c r="W396" s="11">
        <v>9</v>
      </c>
      <c r="X396" s="8" t="s">
        <v>148</v>
      </c>
      <c r="Y396" s="8" t="s">
        <v>149</v>
      </c>
    </row>
    <row r="397" spans="1:25" x14ac:dyDescent="0.3">
      <c r="A397" s="7">
        <v>46269</v>
      </c>
      <c r="B397" s="8" t="s">
        <v>34</v>
      </c>
      <c r="C397" s="8" t="s">
        <v>140</v>
      </c>
      <c r="D397" s="8" t="s">
        <v>141</v>
      </c>
      <c r="E397" s="8" t="s">
        <v>328</v>
      </c>
      <c r="F397" s="8" t="s">
        <v>143</v>
      </c>
      <c r="G397" s="8" t="s">
        <v>329</v>
      </c>
      <c r="H397" s="8" t="s">
        <v>206</v>
      </c>
      <c r="I397" s="8" t="s">
        <v>329</v>
      </c>
      <c r="J397" s="8" t="s">
        <v>330</v>
      </c>
      <c r="K397" s="8" t="s">
        <v>14</v>
      </c>
      <c r="L397" s="9">
        <v>7154</v>
      </c>
      <c r="M397" s="9">
        <v>65</v>
      </c>
      <c r="N397" s="10">
        <v>9.0858261112664249E-3</v>
      </c>
      <c r="O397" s="11">
        <v>8.35</v>
      </c>
      <c r="P397" s="11">
        <v>542.75</v>
      </c>
      <c r="Q397" s="11">
        <v>0</v>
      </c>
      <c r="R397" s="8">
        <v>0</v>
      </c>
      <c r="S397" s="8">
        <v>0</v>
      </c>
      <c r="U397" s="12">
        <v>0</v>
      </c>
      <c r="V397" s="10">
        <v>0</v>
      </c>
      <c r="W397" s="11">
        <v>10</v>
      </c>
      <c r="X397" s="8" t="s">
        <v>148</v>
      </c>
      <c r="Y397" s="8" t="s">
        <v>149</v>
      </c>
    </row>
    <row r="398" spans="1:25" x14ac:dyDescent="0.3">
      <c r="A398" s="7">
        <v>46269</v>
      </c>
      <c r="B398" s="8" t="s">
        <v>36</v>
      </c>
      <c r="C398" s="8" t="s">
        <v>140</v>
      </c>
      <c r="D398" s="8" t="s">
        <v>180</v>
      </c>
      <c r="E398" s="8" t="s">
        <v>181</v>
      </c>
      <c r="F398" s="8" t="s">
        <v>143</v>
      </c>
      <c r="G398" s="8" t="s">
        <v>182</v>
      </c>
      <c r="H398" s="8" t="s">
        <v>220</v>
      </c>
      <c r="I398" s="8" t="s">
        <v>561</v>
      </c>
      <c r="J398" s="8" t="s">
        <v>184</v>
      </c>
      <c r="K398" s="8" t="s">
        <v>14</v>
      </c>
      <c r="L398" s="9">
        <v>1124</v>
      </c>
      <c r="M398" s="9">
        <v>7</v>
      </c>
      <c r="N398" s="10">
        <v>6.2277580071174376E-3</v>
      </c>
      <c r="O398" s="11">
        <v>6.25</v>
      </c>
      <c r="P398" s="11">
        <v>43.75</v>
      </c>
      <c r="Q398" s="11">
        <v>0</v>
      </c>
      <c r="R398" s="8">
        <v>0</v>
      </c>
      <c r="S398" s="8">
        <v>0</v>
      </c>
      <c r="U398" s="12">
        <v>0</v>
      </c>
      <c r="V398" s="10">
        <v>0</v>
      </c>
      <c r="W398" s="11">
        <v>8.5</v>
      </c>
      <c r="X398" s="8" t="s">
        <v>148</v>
      </c>
      <c r="Y398" s="8" t="s">
        <v>149</v>
      </c>
    </row>
    <row r="399" spans="1:25" x14ac:dyDescent="0.3">
      <c r="A399" s="7">
        <v>46269</v>
      </c>
      <c r="B399" s="8" t="s">
        <v>36</v>
      </c>
      <c r="C399" s="8" t="s">
        <v>140</v>
      </c>
      <c r="D399" s="8" t="s">
        <v>180</v>
      </c>
      <c r="E399" s="8" t="s">
        <v>181</v>
      </c>
      <c r="F399" s="8" t="s">
        <v>143</v>
      </c>
      <c r="G399" s="8" t="s">
        <v>182</v>
      </c>
      <c r="H399" s="8" t="s">
        <v>183</v>
      </c>
      <c r="I399" s="8" t="s">
        <v>171</v>
      </c>
      <c r="J399" s="8" t="s">
        <v>184</v>
      </c>
      <c r="K399" s="8" t="s">
        <v>21</v>
      </c>
      <c r="L399" s="9">
        <v>753</v>
      </c>
      <c r="M399" s="9">
        <v>5</v>
      </c>
      <c r="N399" s="10">
        <v>6.6401062416998674E-3</v>
      </c>
      <c r="O399" s="11">
        <v>6.67</v>
      </c>
      <c r="P399" s="11">
        <v>33.35</v>
      </c>
      <c r="Q399" s="11">
        <v>0</v>
      </c>
      <c r="R399" s="8">
        <v>0</v>
      </c>
      <c r="S399" s="8">
        <v>0</v>
      </c>
      <c r="U399" s="12">
        <v>0</v>
      </c>
      <c r="V399" s="10">
        <v>0</v>
      </c>
      <c r="W399" s="11">
        <v>7.5</v>
      </c>
      <c r="X399" s="8" t="s">
        <v>148</v>
      </c>
      <c r="Y399" s="8" t="s">
        <v>149</v>
      </c>
    </row>
    <row r="400" spans="1:25" x14ac:dyDescent="0.3">
      <c r="A400" s="7">
        <v>46269</v>
      </c>
      <c r="B400" s="8" t="s">
        <v>36</v>
      </c>
      <c r="C400" s="8" t="s">
        <v>140</v>
      </c>
      <c r="D400" s="8" t="s">
        <v>180</v>
      </c>
      <c r="E400" s="8" t="s">
        <v>337</v>
      </c>
      <c r="F400" s="8" t="s">
        <v>143</v>
      </c>
      <c r="G400" s="8" t="s">
        <v>341</v>
      </c>
      <c r="H400" s="8" t="s">
        <v>220</v>
      </c>
      <c r="I400" s="8" t="s">
        <v>338</v>
      </c>
      <c r="J400" s="8" t="s">
        <v>340</v>
      </c>
      <c r="K400" s="8" t="s">
        <v>14</v>
      </c>
      <c r="L400" s="9">
        <v>3680</v>
      </c>
      <c r="M400" s="9">
        <v>17</v>
      </c>
      <c r="N400" s="10">
        <v>4.6195652173913046E-3</v>
      </c>
      <c r="O400" s="11">
        <v>3.78</v>
      </c>
      <c r="P400" s="11">
        <v>64.260000000000005</v>
      </c>
      <c r="Q400" s="11">
        <v>0</v>
      </c>
      <c r="R400" s="8">
        <v>0</v>
      </c>
      <c r="S400" s="8">
        <v>0</v>
      </c>
      <c r="U400" s="12">
        <v>0</v>
      </c>
      <c r="V400" s="10">
        <v>0</v>
      </c>
      <c r="W400" s="11">
        <v>5</v>
      </c>
      <c r="X400" s="8" t="s">
        <v>148</v>
      </c>
      <c r="Y400" s="8" t="s">
        <v>149</v>
      </c>
    </row>
    <row r="401" spans="1:25" x14ac:dyDescent="0.3">
      <c r="A401" s="7">
        <v>46269</v>
      </c>
      <c r="B401" s="8" t="s">
        <v>36</v>
      </c>
      <c r="C401" s="8" t="s">
        <v>140</v>
      </c>
      <c r="D401" s="8" t="s">
        <v>180</v>
      </c>
      <c r="E401" s="8" t="s">
        <v>337</v>
      </c>
      <c r="F401" s="8" t="s">
        <v>143</v>
      </c>
      <c r="G401" s="8" t="s">
        <v>341</v>
      </c>
      <c r="H401" s="8" t="s">
        <v>220</v>
      </c>
      <c r="I401" s="8" t="s">
        <v>562</v>
      </c>
      <c r="J401" s="8" t="s">
        <v>340</v>
      </c>
      <c r="K401" s="8" t="s">
        <v>14</v>
      </c>
      <c r="L401" s="9">
        <v>348</v>
      </c>
      <c r="M401" s="9">
        <v>3</v>
      </c>
      <c r="N401" s="10">
        <v>8.6206896551724137E-3</v>
      </c>
      <c r="O401" s="11">
        <v>4.25</v>
      </c>
      <c r="P401" s="11">
        <v>12.75</v>
      </c>
      <c r="Q401" s="11">
        <v>0</v>
      </c>
      <c r="R401" s="8">
        <v>0</v>
      </c>
      <c r="S401" s="8">
        <v>0</v>
      </c>
      <c r="U401" s="12">
        <v>0</v>
      </c>
      <c r="V401" s="10">
        <v>0</v>
      </c>
      <c r="W401" s="11">
        <v>5.5</v>
      </c>
      <c r="X401" s="8" t="s">
        <v>148</v>
      </c>
      <c r="Y401" s="8" t="s">
        <v>149</v>
      </c>
    </row>
    <row r="402" spans="1:25" x14ac:dyDescent="0.3">
      <c r="A402" s="7">
        <v>46269</v>
      </c>
      <c r="B402" s="8" t="s">
        <v>19</v>
      </c>
      <c r="C402" s="8" t="s">
        <v>249</v>
      </c>
      <c r="D402" s="8" t="s">
        <v>141</v>
      </c>
      <c r="E402" s="8" t="s">
        <v>142</v>
      </c>
      <c r="F402" s="8" t="s">
        <v>143</v>
      </c>
      <c r="G402" s="8" t="s">
        <v>350</v>
      </c>
      <c r="H402" s="8" t="s">
        <v>206</v>
      </c>
      <c r="I402" s="8" t="s">
        <v>350</v>
      </c>
      <c r="J402" s="8" t="s">
        <v>147</v>
      </c>
      <c r="K402" s="8" t="s">
        <v>21</v>
      </c>
      <c r="L402" s="9">
        <v>290</v>
      </c>
      <c r="M402" s="9">
        <v>15</v>
      </c>
      <c r="N402" s="10">
        <v>5.1724137931034482E-2</v>
      </c>
      <c r="O402" s="11">
        <v>6.81</v>
      </c>
      <c r="P402" s="11">
        <v>102.15</v>
      </c>
      <c r="Q402" s="11">
        <v>1198</v>
      </c>
      <c r="R402" s="8">
        <v>2</v>
      </c>
      <c r="S402" s="8">
        <v>2</v>
      </c>
      <c r="T402" s="10">
        <v>8.5300000000000001E-2</v>
      </c>
      <c r="U402" s="12">
        <v>11.73</v>
      </c>
      <c r="V402" s="10">
        <v>0.1333</v>
      </c>
      <c r="W402" s="11">
        <v>8.5</v>
      </c>
      <c r="X402" s="8" t="s">
        <v>148</v>
      </c>
      <c r="Y402" s="8" t="s">
        <v>149</v>
      </c>
    </row>
    <row r="403" spans="1:25" x14ac:dyDescent="0.3">
      <c r="A403" s="7">
        <v>46280</v>
      </c>
      <c r="B403" s="8" t="s">
        <v>34</v>
      </c>
      <c r="C403" s="8" t="s">
        <v>140</v>
      </c>
      <c r="D403" s="8" t="s">
        <v>141</v>
      </c>
      <c r="E403" s="8" t="s">
        <v>328</v>
      </c>
      <c r="F403" s="8" t="s">
        <v>143</v>
      </c>
      <c r="G403" s="8" t="s">
        <v>427</v>
      </c>
      <c r="H403" s="8" t="s">
        <v>206</v>
      </c>
      <c r="I403" s="8" t="s">
        <v>427</v>
      </c>
      <c r="K403" s="8" t="s">
        <v>21</v>
      </c>
      <c r="L403" s="9">
        <v>119</v>
      </c>
      <c r="M403" s="9">
        <v>0</v>
      </c>
      <c r="N403" s="10">
        <v>0</v>
      </c>
      <c r="P403" s="11">
        <v>0</v>
      </c>
      <c r="Q403" s="11">
        <v>0</v>
      </c>
      <c r="R403" s="8">
        <v>0</v>
      </c>
      <c r="S403" s="8">
        <v>0</v>
      </c>
      <c r="W403" s="11">
        <v>12</v>
      </c>
      <c r="X403" s="8" t="s">
        <v>148</v>
      </c>
      <c r="Y403" s="8" t="s">
        <v>149</v>
      </c>
    </row>
    <row r="404" spans="1:25" x14ac:dyDescent="0.3">
      <c r="A404" s="7">
        <v>46269</v>
      </c>
      <c r="B404" s="8" t="s">
        <v>19</v>
      </c>
      <c r="C404" s="8" t="s">
        <v>249</v>
      </c>
      <c r="D404" s="8" t="s">
        <v>141</v>
      </c>
      <c r="E404" s="8" t="s">
        <v>142</v>
      </c>
      <c r="F404" s="8" t="s">
        <v>143</v>
      </c>
      <c r="G404" s="8" t="s">
        <v>346</v>
      </c>
      <c r="H404" s="8" t="s">
        <v>206</v>
      </c>
      <c r="I404" s="8" t="s">
        <v>346</v>
      </c>
      <c r="J404" s="8" t="s">
        <v>147</v>
      </c>
      <c r="K404" s="8" t="s">
        <v>14</v>
      </c>
      <c r="L404" s="9">
        <v>307</v>
      </c>
      <c r="M404" s="9">
        <v>5</v>
      </c>
      <c r="N404" s="10">
        <v>1.6286644951140069E-2</v>
      </c>
      <c r="O404" s="11">
        <v>7.39</v>
      </c>
      <c r="P404" s="11">
        <v>36.950000000000003</v>
      </c>
      <c r="Q404" s="11">
        <v>0</v>
      </c>
      <c r="R404" s="8">
        <v>0</v>
      </c>
      <c r="S404" s="8">
        <v>0</v>
      </c>
      <c r="U404" s="12">
        <v>0</v>
      </c>
      <c r="V404" s="10">
        <v>0</v>
      </c>
      <c r="W404" s="11">
        <v>9</v>
      </c>
      <c r="X404" s="8" t="s">
        <v>148</v>
      </c>
      <c r="Y404" s="8" t="s">
        <v>149</v>
      </c>
    </row>
    <row r="405" spans="1:25" x14ac:dyDescent="0.3">
      <c r="A405" s="7">
        <v>46269</v>
      </c>
      <c r="B405" s="8" t="s">
        <v>19</v>
      </c>
      <c r="C405" s="8" t="s">
        <v>249</v>
      </c>
      <c r="D405" s="8" t="s">
        <v>141</v>
      </c>
      <c r="E405" s="8" t="s">
        <v>142</v>
      </c>
      <c r="F405" s="8" t="s">
        <v>143</v>
      </c>
      <c r="G405" s="8" t="s">
        <v>496</v>
      </c>
      <c r="H405" s="8" t="s">
        <v>206</v>
      </c>
      <c r="I405" s="8" t="s">
        <v>496</v>
      </c>
      <c r="J405" s="8" t="s">
        <v>147</v>
      </c>
      <c r="K405" s="8" t="s">
        <v>14</v>
      </c>
      <c r="L405" s="9">
        <v>364</v>
      </c>
      <c r="M405" s="9">
        <v>5</v>
      </c>
      <c r="N405" s="10">
        <v>1.373626373626374E-2</v>
      </c>
      <c r="O405" s="11">
        <v>6.78</v>
      </c>
      <c r="P405" s="11">
        <v>33.9</v>
      </c>
      <c r="Q405" s="11">
        <v>0</v>
      </c>
      <c r="R405" s="8">
        <v>0</v>
      </c>
      <c r="S405" s="8">
        <v>0</v>
      </c>
      <c r="U405" s="12">
        <v>0</v>
      </c>
      <c r="V405" s="10">
        <v>0</v>
      </c>
      <c r="W405" s="11">
        <v>8</v>
      </c>
      <c r="X405" s="8" t="s">
        <v>148</v>
      </c>
      <c r="Y405" s="8" t="s">
        <v>149</v>
      </c>
    </row>
    <row r="406" spans="1:25" x14ac:dyDescent="0.3">
      <c r="A406" s="7">
        <v>46269</v>
      </c>
      <c r="B406" s="8" t="s">
        <v>19</v>
      </c>
      <c r="C406" s="8" t="s">
        <v>249</v>
      </c>
      <c r="D406" s="8" t="s">
        <v>141</v>
      </c>
      <c r="E406" s="8" t="s">
        <v>164</v>
      </c>
      <c r="F406" s="8" t="s">
        <v>143</v>
      </c>
      <c r="G406" s="8" t="s">
        <v>347</v>
      </c>
      <c r="H406" s="8" t="s">
        <v>206</v>
      </c>
      <c r="I406" s="8" t="s">
        <v>347</v>
      </c>
      <c r="J406" s="8" t="s">
        <v>166</v>
      </c>
      <c r="K406" s="8" t="s">
        <v>21</v>
      </c>
      <c r="L406" s="9">
        <v>90</v>
      </c>
      <c r="M406" s="9">
        <v>4</v>
      </c>
      <c r="N406" s="10">
        <v>4.4444444444444453E-2</v>
      </c>
      <c r="O406" s="11">
        <v>6.46</v>
      </c>
      <c r="P406" s="11">
        <v>25.84</v>
      </c>
      <c r="Q406" s="11">
        <v>0</v>
      </c>
      <c r="R406" s="8">
        <v>0</v>
      </c>
      <c r="S406" s="8">
        <v>0</v>
      </c>
      <c r="U406" s="12">
        <v>0</v>
      </c>
      <c r="V406" s="10">
        <v>0</v>
      </c>
      <c r="W406" s="11">
        <v>7.5</v>
      </c>
      <c r="X406" s="8" t="s">
        <v>148</v>
      </c>
      <c r="Y406" s="8" t="s">
        <v>149</v>
      </c>
    </row>
    <row r="407" spans="1:25" x14ac:dyDescent="0.3">
      <c r="A407" s="7">
        <v>46269</v>
      </c>
      <c r="B407" s="8" t="s">
        <v>19</v>
      </c>
      <c r="C407" s="8" t="s">
        <v>249</v>
      </c>
      <c r="D407" s="8" t="s">
        <v>141</v>
      </c>
      <c r="E407" s="8" t="s">
        <v>164</v>
      </c>
      <c r="F407" s="8" t="s">
        <v>143</v>
      </c>
      <c r="G407" s="8" t="s">
        <v>431</v>
      </c>
      <c r="H407" s="8" t="s">
        <v>206</v>
      </c>
      <c r="I407" s="8" t="s">
        <v>431</v>
      </c>
      <c r="J407" s="8" t="s">
        <v>166</v>
      </c>
      <c r="K407" s="8" t="s">
        <v>14</v>
      </c>
      <c r="L407" s="9">
        <v>487</v>
      </c>
      <c r="M407" s="9">
        <v>10</v>
      </c>
      <c r="N407" s="10">
        <v>2.0533880903490759E-2</v>
      </c>
      <c r="O407" s="11">
        <v>3.67</v>
      </c>
      <c r="P407" s="11">
        <v>36.700000000000003</v>
      </c>
      <c r="Q407" s="11">
        <v>1347</v>
      </c>
      <c r="R407" s="8">
        <v>2</v>
      </c>
      <c r="S407" s="8">
        <v>3</v>
      </c>
      <c r="T407" s="10">
        <v>2.7199999999999998E-2</v>
      </c>
      <c r="U407" s="12">
        <v>36.700000000000003</v>
      </c>
      <c r="V407" s="10">
        <v>0.2</v>
      </c>
      <c r="W407" s="11">
        <v>5.5</v>
      </c>
      <c r="X407" s="8" t="s">
        <v>148</v>
      </c>
      <c r="Y407" s="8" t="s">
        <v>149</v>
      </c>
    </row>
    <row r="408" spans="1:25" x14ac:dyDescent="0.3">
      <c r="A408" s="7">
        <v>46270</v>
      </c>
      <c r="B408" s="8" t="s">
        <v>12</v>
      </c>
      <c r="C408" s="8" t="s">
        <v>140</v>
      </c>
      <c r="D408" s="8" t="s">
        <v>141</v>
      </c>
      <c r="E408" s="8" t="s">
        <v>142</v>
      </c>
      <c r="F408" s="8" t="s">
        <v>143</v>
      </c>
      <c r="G408" s="8" t="s">
        <v>144</v>
      </c>
      <c r="H408" s="8" t="s">
        <v>145</v>
      </c>
      <c r="I408" s="8" t="s">
        <v>205</v>
      </c>
      <c r="J408" s="8" t="s">
        <v>147</v>
      </c>
      <c r="K408" s="8" t="s">
        <v>7</v>
      </c>
      <c r="L408" s="9">
        <v>1330</v>
      </c>
      <c r="M408" s="9">
        <v>17</v>
      </c>
      <c r="N408" s="10">
        <v>1.2781954887218051E-2</v>
      </c>
      <c r="O408" s="11">
        <v>8.8699999999999992</v>
      </c>
      <c r="P408" s="11">
        <v>150.79</v>
      </c>
      <c r="Q408" s="11">
        <v>599</v>
      </c>
      <c r="R408" s="8">
        <v>1</v>
      </c>
      <c r="S408" s="8">
        <v>1</v>
      </c>
      <c r="T408" s="10">
        <v>0.25169999999999998</v>
      </c>
      <c r="U408" s="12">
        <v>3.97</v>
      </c>
      <c r="V408" s="10">
        <v>5.8799999999999998E-2</v>
      </c>
      <c r="W408" s="11">
        <v>12</v>
      </c>
      <c r="X408" s="8" t="s">
        <v>148</v>
      </c>
      <c r="Y408" s="8" t="s">
        <v>149</v>
      </c>
    </row>
    <row r="409" spans="1:25" x14ac:dyDescent="0.3">
      <c r="A409" s="7">
        <v>46270</v>
      </c>
      <c r="B409" s="8" t="s">
        <v>12</v>
      </c>
      <c r="C409" s="8" t="s">
        <v>140</v>
      </c>
      <c r="D409" s="8" t="s">
        <v>141</v>
      </c>
      <c r="E409" s="8" t="s">
        <v>150</v>
      </c>
      <c r="F409" s="8" t="s">
        <v>143</v>
      </c>
      <c r="G409" s="8" t="s">
        <v>144</v>
      </c>
      <c r="H409" s="8" t="s">
        <v>145</v>
      </c>
      <c r="I409" s="8" t="s">
        <v>210</v>
      </c>
      <c r="J409" s="8" t="s">
        <v>153</v>
      </c>
      <c r="K409" s="8" t="s">
        <v>21</v>
      </c>
      <c r="L409" s="9">
        <v>1569</v>
      </c>
      <c r="M409" s="9">
        <v>23</v>
      </c>
      <c r="N409" s="10">
        <v>1.4659018483110259E-2</v>
      </c>
      <c r="O409" s="11">
        <v>10</v>
      </c>
      <c r="P409" s="11">
        <v>230</v>
      </c>
      <c r="Q409" s="11">
        <v>0</v>
      </c>
      <c r="R409" s="8">
        <v>0</v>
      </c>
      <c r="S409" s="8">
        <v>0</v>
      </c>
      <c r="U409" s="12">
        <v>0</v>
      </c>
      <c r="V409" s="10">
        <v>0</v>
      </c>
      <c r="W409" s="11">
        <v>10</v>
      </c>
      <c r="X409" s="8" t="s">
        <v>148</v>
      </c>
      <c r="Y409" s="8" t="s">
        <v>149</v>
      </c>
    </row>
    <row r="410" spans="1:25" x14ac:dyDescent="0.3">
      <c r="A410" s="7">
        <v>46270</v>
      </c>
      <c r="B410" s="8" t="s">
        <v>12</v>
      </c>
      <c r="C410" s="8" t="s">
        <v>140</v>
      </c>
      <c r="D410" s="8" t="s">
        <v>141</v>
      </c>
      <c r="E410" s="8" t="s">
        <v>150</v>
      </c>
      <c r="F410" s="8" t="s">
        <v>143</v>
      </c>
      <c r="G410" s="8" t="s">
        <v>144</v>
      </c>
      <c r="H410" s="8" t="s">
        <v>145</v>
      </c>
      <c r="I410" s="8" t="s">
        <v>374</v>
      </c>
      <c r="J410" s="8" t="s">
        <v>153</v>
      </c>
      <c r="K410" s="8" t="s">
        <v>21</v>
      </c>
      <c r="L410" s="9">
        <v>361</v>
      </c>
      <c r="M410" s="9">
        <v>10</v>
      </c>
      <c r="N410" s="10">
        <v>2.7700831024930751E-2</v>
      </c>
      <c r="O410" s="11">
        <v>12.5</v>
      </c>
      <c r="P410" s="11">
        <v>125</v>
      </c>
      <c r="Q410" s="11">
        <v>1098</v>
      </c>
      <c r="R410" s="8">
        <v>1</v>
      </c>
      <c r="S410" s="8">
        <v>2</v>
      </c>
      <c r="T410" s="10">
        <v>11.4</v>
      </c>
      <c r="U410" s="12">
        <v>8.7799999999999994</v>
      </c>
      <c r="V410" s="10">
        <v>0.1</v>
      </c>
      <c r="W410" s="11">
        <v>12.5</v>
      </c>
      <c r="X410" s="8" t="s">
        <v>148</v>
      </c>
      <c r="Y410" s="8" t="s">
        <v>149</v>
      </c>
    </row>
    <row r="411" spans="1:25" x14ac:dyDescent="0.3">
      <c r="A411" s="7">
        <v>46270</v>
      </c>
      <c r="B411" s="8" t="s">
        <v>12</v>
      </c>
      <c r="C411" s="8" t="s">
        <v>140</v>
      </c>
      <c r="D411" s="8" t="s">
        <v>141</v>
      </c>
      <c r="E411" s="8" t="s">
        <v>157</v>
      </c>
      <c r="F411" s="8" t="s">
        <v>143</v>
      </c>
      <c r="G411" s="8" t="s">
        <v>144</v>
      </c>
      <c r="H411" s="8" t="s">
        <v>145</v>
      </c>
      <c r="I411" s="8" t="s">
        <v>375</v>
      </c>
      <c r="J411" s="8" t="s">
        <v>159</v>
      </c>
      <c r="K411" s="8" t="s">
        <v>21</v>
      </c>
      <c r="L411" s="9">
        <v>259</v>
      </c>
      <c r="M411" s="9">
        <v>6</v>
      </c>
      <c r="N411" s="10">
        <v>2.3166023166023161E-2</v>
      </c>
      <c r="O411" s="11">
        <v>12.5</v>
      </c>
      <c r="P411" s="11">
        <v>75</v>
      </c>
      <c r="Q411" s="11">
        <v>0</v>
      </c>
      <c r="R411" s="8">
        <v>0</v>
      </c>
      <c r="S411" s="8">
        <v>0</v>
      </c>
      <c r="U411" s="12">
        <v>0</v>
      </c>
      <c r="V411" s="10">
        <v>0</v>
      </c>
      <c r="W411" s="11">
        <v>12.5</v>
      </c>
      <c r="X411" s="8" t="s">
        <v>148</v>
      </c>
      <c r="Y411" s="8" t="s">
        <v>149</v>
      </c>
    </row>
    <row r="412" spans="1:25" x14ac:dyDescent="0.3">
      <c r="A412" s="7">
        <v>46270</v>
      </c>
      <c r="B412" s="8" t="s">
        <v>12</v>
      </c>
      <c r="C412" s="8" t="s">
        <v>140</v>
      </c>
      <c r="D412" s="8" t="s">
        <v>141</v>
      </c>
      <c r="E412" s="8" t="s">
        <v>157</v>
      </c>
      <c r="F412" s="8" t="s">
        <v>143</v>
      </c>
      <c r="G412" s="8" t="s">
        <v>144</v>
      </c>
      <c r="H412" s="8" t="s">
        <v>145</v>
      </c>
      <c r="I412" s="8" t="s">
        <v>563</v>
      </c>
      <c r="J412" s="8" t="s">
        <v>159</v>
      </c>
      <c r="K412" s="8" t="s">
        <v>7</v>
      </c>
      <c r="L412" s="9">
        <v>282</v>
      </c>
      <c r="M412" s="9">
        <v>0</v>
      </c>
      <c r="N412" s="10">
        <v>0</v>
      </c>
      <c r="P412" s="11">
        <v>0</v>
      </c>
      <c r="Q412" s="11">
        <v>0</v>
      </c>
      <c r="R412" s="8">
        <v>0</v>
      </c>
      <c r="S412" s="8">
        <v>0</v>
      </c>
      <c r="W412" s="11">
        <v>11</v>
      </c>
      <c r="X412" s="8" t="s">
        <v>148</v>
      </c>
      <c r="Y412" s="8" t="s">
        <v>149</v>
      </c>
    </row>
    <row r="413" spans="1:25" x14ac:dyDescent="0.3">
      <c r="A413" s="7">
        <v>46279</v>
      </c>
      <c r="B413" s="8" t="s">
        <v>12</v>
      </c>
      <c r="C413" s="8" t="s">
        <v>140</v>
      </c>
      <c r="D413" s="8" t="s">
        <v>141</v>
      </c>
      <c r="E413" s="8" t="s">
        <v>157</v>
      </c>
      <c r="F413" s="8" t="s">
        <v>143</v>
      </c>
      <c r="G413" s="8" t="s">
        <v>144</v>
      </c>
      <c r="H413" s="8" t="s">
        <v>145</v>
      </c>
      <c r="J413" s="8" t="s">
        <v>159</v>
      </c>
      <c r="K413" s="8" t="s">
        <v>14</v>
      </c>
      <c r="L413" s="9">
        <v>3348</v>
      </c>
      <c r="M413" s="9">
        <v>28</v>
      </c>
      <c r="N413" s="10">
        <v>8.3632019115890081E-3</v>
      </c>
      <c r="O413" s="11">
        <v>9.59</v>
      </c>
      <c r="P413" s="11">
        <v>268.52</v>
      </c>
      <c r="Q413" s="11">
        <v>1197</v>
      </c>
      <c r="R413" s="8">
        <v>3</v>
      </c>
      <c r="S413" s="8">
        <v>3</v>
      </c>
      <c r="T413" s="10">
        <v>0.2243</v>
      </c>
      <c r="U413" s="12">
        <v>4.46</v>
      </c>
      <c r="V413" s="10">
        <v>0.1071</v>
      </c>
      <c r="W413" s="11">
        <v>12</v>
      </c>
      <c r="X413" s="8" t="s">
        <v>148</v>
      </c>
      <c r="Y413" s="8" t="s">
        <v>149</v>
      </c>
    </row>
    <row r="414" spans="1:25" x14ac:dyDescent="0.3">
      <c r="A414" s="7">
        <v>46270</v>
      </c>
      <c r="B414" s="8" t="s">
        <v>12</v>
      </c>
      <c r="C414" s="8" t="s">
        <v>140</v>
      </c>
      <c r="D414" s="8" t="s">
        <v>141</v>
      </c>
      <c r="E414" s="8" t="s">
        <v>157</v>
      </c>
      <c r="F414" s="8" t="s">
        <v>143</v>
      </c>
      <c r="G414" s="8" t="s">
        <v>151</v>
      </c>
      <c r="H414" s="8" t="s">
        <v>145</v>
      </c>
      <c r="I414" s="8" t="s">
        <v>343</v>
      </c>
      <c r="J414" s="8" t="s">
        <v>159</v>
      </c>
      <c r="K414" s="8" t="s">
        <v>7</v>
      </c>
      <c r="L414" s="9">
        <v>488</v>
      </c>
      <c r="M414" s="9">
        <v>1</v>
      </c>
      <c r="N414" s="10">
        <v>2.049180327868853E-3</v>
      </c>
      <c r="O414" s="11">
        <v>4.37</v>
      </c>
      <c r="P414" s="11">
        <v>4.37</v>
      </c>
      <c r="Q414" s="11">
        <v>0</v>
      </c>
      <c r="R414" s="8">
        <v>0</v>
      </c>
      <c r="S414" s="8">
        <v>0</v>
      </c>
      <c r="U414" s="12">
        <v>0</v>
      </c>
      <c r="V414" s="10">
        <v>0</v>
      </c>
      <c r="W414" s="11">
        <v>8.5</v>
      </c>
      <c r="X414" s="8" t="s">
        <v>148</v>
      </c>
      <c r="Y414" s="8" t="s">
        <v>149</v>
      </c>
    </row>
    <row r="415" spans="1:25" x14ac:dyDescent="0.3">
      <c r="A415" s="7">
        <v>46270</v>
      </c>
      <c r="B415" s="8" t="s">
        <v>12</v>
      </c>
      <c r="C415" s="8" t="s">
        <v>140</v>
      </c>
      <c r="D415" s="8" t="s">
        <v>141</v>
      </c>
      <c r="E415" s="8" t="s">
        <v>157</v>
      </c>
      <c r="F415" s="8" t="s">
        <v>143</v>
      </c>
      <c r="G415" s="8" t="s">
        <v>144</v>
      </c>
      <c r="H415" s="8" t="s">
        <v>145</v>
      </c>
      <c r="I415" s="8" t="s">
        <v>162</v>
      </c>
      <c r="J415" s="8" t="s">
        <v>159</v>
      </c>
      <c r="K415" s="8" t="s">
        <v>7</v>
      </c>
      <c r="L415" s="9">
        <v>658</v>
      </c>
      <c r="M415" s="9">
        <v>5</v>
      </c>
      <c r="N415" s="10">
        <v>7.5987841945288756E-3</v>
      </c>
      <c r="O415" s="11">
        <v>8.0500000000000007</v>
      </c>
      <c r="P415" s="11">
        <v>40.25</v>
      </c>
      <c r="Q415" s="11">
        <v>0</v>
      </c>
      <c r="R415" s="8">
        <v>0</v>
      </c>
      <c r="S415" s="8">
        <v>0</v>
      </c>
      <c r="U415" s="12">
        <v>0</v>
      </c>
      <c r="V415" s="10">
        <v>0</v>
      </c>
      <c r="W415" s="11">
        <v>12</v>
      </c>
      <c r="X415" s="8" t="s">
        <v>148</v>
      </c>
      <c r="Y415" s="8" t="s">
        <v>149</v>
      </c>
    </row>
    <row r="416" spans="1:25" x14ac:dyDescent="0.3">
      <c r="A416" s="8" t="s">
        <v>564</v>
      </c>
      <c r="B416" s="8" t="s">
        <v>12</v>
      </c>
      <c r="C416" s="8" t="s">
        <v>140</v>
      </c>
      <c r="D416" s="8" t="s">
        <v>141</v>
      </c>
      <c r="E416" s="8" t="s">
        <v>157</v>
      </c>
      <c r="F416" s="8" t="s">
        <v>143</v>
      </c>
      <c r="G416" s="8" t="s">
        <v>144</v>
      </c>
      <c r="H416" s="8" t="s">
        <v>145</v>
      </c>
      <c r="I416" s="8" t="s">
        <v>161</v>
      </c>
      <c r="J416" s="8" t="s">
        <v>159</v>
      </c>
      <c r="K416" s="8" t="s">
        <v>14</v>
      </c>
      <c r="L416" s="9">
        <v>1111</v>
      </c>
      <c r="M416" s="9">
        <v>8</v>
      </c>
      <c r="N416" s="10">
        <v>7.2007200720072004E-3</v>
      </c>
      <c r="O416" s="11">
        <v>6.72</v>
      </c>
      <c r="P416" s="11">
        <v>53.76</v>
      </c>
      <c r="Q416" s="11">
        <v>399</v>
      </c>
      <c r="R416" s="8">
        <v>1</v>
      </c>
      <c r="S416" s="8">
        <v>1</v>
      </c>
      <c r="T416" s="10">
        <v>0.13469999999999999</v>
      </c>
      <c r="U416" s="12">
        <v>7.42</v>
      </c>
      <c r="V416" s="10">
        <v>0.125</v>
      </c>
      <c r="W416" s="11">
        <v>10.5</v>
      </c>
      <c r="X416" s="8" t="s">
        <v>223</v>
      </c>
      <c r="Y416" s="8" t="s">
        <v>149</v>
      </c>
    </row>
    <row r="417" spans="1:25" x14ac:dyDescent="0.3">
      <c r="A417" s="7">
        <v>46270</v>
      </c>
      <c r="B417" s="8" t="s">
        <v>12</v>
      </c>
      <c r="C417" s="8" t="s">
        <v>140</v>
      </c>
      <c r="D417" s="8" t="s">
        <v>141</v>
      </c>
      <c r="E417" s="8" t="s">
        <v>164</v>
      </c>
      <c r="F417" s="8" t="s">
        <v>143</v>
      </c>
      <c r="G417" s="8" t="s">
        <v>144</v>
      </c>
      <c r="H417" s="8" t="s">
        <v>145</v>
      </c>
      <c r="I417" s="8" t="s">
        <v>531</v>
      </c>
      <c r="J417" s="8" t="s">
        <v>232</v>
      </c>
      <c r="K417" s="8" t="s">
        <v>14</v>
      </c>
      <c r="L417" s="9">
        <v>205</v>
      </c>
      <c r="M417" s="9">
        <v>1</v>
      </c>
      <c r="N417" s="10">
        <v>4.8780487804878049E-3</v>
      </c>
      <c r="O417" s="11">
        <v>5.58</v>
      </c>
      <c r="P417" s="11">
        <v>5.58</v>
      </c>
      <c r="Q417" s="11">
        <v>0</v>
      </c>
      <c r="R417" s="8">
        <v>0</v>
      </c>
      <c r="S417" s="8">
        <v>0</v>
      </c>
      <c r="U417" s="12">
        <v>0</v>
      </c>
      <c r="V417" s="10">
        <v>0</v>
      </c>
      <c r="W417" s="11">
        <v>8</v>
      </c>
      <c r="X417" s="8" t="s">
        <v>148</v>
      </c>
      <c r="Y417" s="8" t="s">
        <v>149</v>
      </c>
    </row>
    <row r="418" spans="1:25" x14ac:dyDescent="0.3">
      <c r="A418" s="7">
        <v>46270</v>
      </c>
      <c r="B418" s="8" t="s">
        <v>12</v>
      </c>
      <c r="C418" s="8" t="s">
        <v>140</v>
      </c>
      <c r="D418" s="8" t="s">
        <v>141</v>
      </c>
      <c r="E418" s="8" t="s">
        <v>164</v>
      </c>
      <c r="F418" s="8" t="s">
        <v>143</v>
      </c>
      <c r="G418" s="8" t="s">
        <v>144</v>
      </c>
      <c r="H418" s="8" t="s">
        <v>145</v>
      </c>
      <c r="I418" s="8" t="s">
        <v>565</v>
      </c>
      <c r="J418" s="8" t="s">
        <v>166</v>
      </c>
      <c r="K418" s="8" t="s">
        <v>14</v>
      </c>
      <c r="L418" s="9">
        <v>271</v>
      </c>
      <c r="M418" s="9">
        <v>2</v>
      </c>
      <c r="N418" s="10">
        <v>7.3800738007380072E-3</v>
      </c>
      <c r="O418" s="11">
        <v>7.35</v>
      </c>
      <c r="P418" s="11">
        <v>14.7</v>
      </c>
      <c r="Q418" s="11">
        <v>0</v>
      </c>
      <c r="R418" s="8">
        <v>0</v>
      </c>
      <c r="S418" s="8">
        <v>0</v>
      </c>
      <c r="U418" s="12">
        <v>0</v>
      </c>
      <c r="V418" s="10">
        <v>0</v>
      </c>
      <c r="W418" s="11">
        <v>12</v>
      </c>
      <c r="X418" s="8" t="s">
        <v>148</v>
      </c>
      <c r="Y418" s="8" t="s">
        <v>149</v>
      </c>
    </row>
    <row r="419" spans="1:25" x14ac:dyDescent="0.3">
      <c r="A419" s="7">
        <v>46270</v>
      </c>
      <c r="B419" s="8" t="s">
        <v>12</v>
      </c>
      <c r="C419" s="8" t="s">
        <v>140</v>
      </c>
      <c r="D419" s="8" t="s">
        <v>141</v>
      </c>
      <c r="E419" s="8" t="s">
        <v>164</v>
      </c>
      <c r="F419" s="8" t="s">
        <v>143</v>
      </c>
      <c r="G419" s="8" t="s">
        <v>151</v>
      </c>
      <c r="H419" s="8" t="s">
        <v>145</v>
      </c>
      <c r="I419" s="8" t="s">
        <v>359</v>
      </c>
      <c r="J419" s="8" t="s">
        <v>166</v>
      </c>
      <c r="K419" s="8" t="s">
        <v>14</v>
      </c>
      <c r="L419" s="9">
        <v>941</v>
      </c>
      <c r="M419" s="9">
        <v>4</v>
      </c>
      <c r="N419" s="10">
        <v>4.2507970244420826E-3</v>
      </c>
      <c r="O419" s="11">
        <v>4.33</v>
      </c>
      <c r="P419" s="11">
        <v>17.32</v>
      </c>
      <c r="Q419" s="11">
        <v>0</v>
      </c>
      <c r="R419" s="8">
        <v>0</v>
      </c>
      <c r="S419" s="8">
        <v>0</v>
      </c>
      <c r="U419" s="12">
        <v>0</v>
      </c>
      <c r="V419" s="10">
        <v>0</v>
      </c>
      <c r="W419" s="11">
        <v>8</v>
      </c>
      <c r="X419" s="8" t="s">
        <v>148</v>
      </c>
      <c r="Y419" s="8" t="s">
        <v>149</v>
      </c>
    </row>
    <row r="420" spans="1:25" x14ac:dyDescent="0.3">
      <c r="A420" s="7">
        <v>46270</v>
      </c>
      <c r="B420" s="8" t="s">
        <v>12</v>
      </c>
      <c r="C420" s="8" t="s">
        <v>140</v>
      </c>
      <c r="D420" s="8" t="s">
        <v>141</v>
      </c>
      <c r="E420" s="8" t="s">
        <v>167</v>
      </c>
      <c r="F420" s="8" t="s">
        <v>143</v>
      </c>
      <c r="G420" s="8" t="s">
        <v>144</v>
      </c>
      <c r="H420" s="8" t="s">
        <v>145</v>
      </c>
      <c r="I420" s="8" t="s">
        <v>512</v>
      </c>
      <c r="J420" s="8" t="s">
        <v>169</v>
      </c>
      <c r="K420" s="8" t="s">
        <v>7</v>
      </c>
      <c r="L420" s="9">
        <v>1158</v>
      </c>
      <c r="M420" s="9">
        <v>6</v>
      </c>
      <c r="N420" s="10">
        <v>5.1813471502590684E-3</v>
      </c>
      <c r="O420" s="11">
        <v>4.8</v>
      </c>
      <c r="P420" s="11">
        <v>28.8</v>
      </c>
      <c r="Q420" s="11">
        <v>0</v>
      </c>
      <c r="R420" s="8">
        <v>0</v>
      </c>
      <c r="S420" s="8">
        <v>0</v>
      </c>
      <c r="U420" s="12">
        <v>0</v>
      </c>
      <c r="V420" s="10">
        <v>0</v>
      </c>
      <c r="W420" s="11">
        <v>6.5</v>
      </c>
      <c r="X420" s="8" t="s">
        <v>148</v>
      </c>
      <c r="Y420" s="8" t="s">
        <v>149</v>
      </c>
    </row>
    <row r="421" spans="1:25" x14ac:dyDescent="0.3">
      <c r="A421" s="7">
        <v>46270</v>
      </c>
      <c r="B421" s="8" t="s">
        <v>5</v>
      </c>
      <c r="C421" s="8" t="s">
        <v>173</v>
      </c>
      <c r="D421" s="8" t="s">
        <v>141</v>
      </c>
      <c r="E421" s="8" t="s">
        <v>174</v>
      </c>
      <c r="F421" s="8" t="s">
        <v>143</v>
      </c>
      <c r="G421" s="8" t="s">
        <v>144</v>
      </c>
      <c r="H421" s="8" t="s">
        <v>145</v>
      </c>
      <c r="I421" s="8" t="s">
        <v>566</v>
      </c>
      <c r="J421" s="8" t="s">
        <v>176</v>
      </c>
      <c r="K421" s="8" t="s">
        <v>7</v>
      </c>
      <c r="L421" s="9">
        <v>707</v>
      </c>
      <c r="M421" s="9">
        <v>10</v>
      </c>
      <c r="N421" s="10">
        <v>1.414427157001414E-2</v>
      </c>
      <c r="O421" s="11">
        <v>9.2100000000000009</v>
      </c>
      <c r="P421" s="11">
        <v>92.1</v>
      </c>
      <c r="Q421" s="11">
        <v>449</v>
      </c>
      <c r="R421" s="8">
        <v>1</v>
      </c>
      <c r="S421" s="8">
        <v>1</v>
      </c>
      <c r="T421" s="10">
        <v>0.2051</v>
      </c>
      <c r="U421" s="12">
        <v>4.88</v>
      </c>
      <c r="V421" s="10">
        <v>0.1</v>
      </c>
      <c r="W421" s="11">
        <v>12</v>
      </c>
      <c r="X421" s="8" t="s">
        <v>148</v>
      </c>
      <c r="Y421" s="8" t="s">
        <v>149</v>
      </c>
    </row>
    <row r="422" spans="1:25" x14ac:dyDescent="0.3">
      <c r="A422" s="7">
        <v>46270</v>
      </c>
      <c r="B422" s="8" t="s">
        <v>5</v>
      </c>
      <c r="C422" s="8" t="s">
        <v>173</v>
      </c>
      <c r="D422" s="8" t="s">
        <v>141</v>
      </c>
      <c r="E422" s="8" t="s">
        <v>174</v>
      </c>
      <c r="F422" s="8" t="s">
        <v>143</v>
      </c>
      <c r="G422" s="8" t="s">
        <v>144</v>
      </c>
      <c r="H422" s="8" t="s">
        <v>145</v>
      </c>
      <c r="I422" s="8" t="s">
        <v>567</v>
      </c>
      <c r="J422" s="8" t="s">
        <v>176</v>
      </c>
      <c r="K422" s="8" t="s">
        <v>21</v>
      </c>
      <c r="L422" s="9">
        <v>316</v>
      </c>
      <c r="M422" s="9">
        <v>3</v>
      </c>
      <c r="N422" s="10">
        <v>9.4936708860759497E-3</v>
      </c>
      <c r="O422" s="11">
        <v>9.5</v>
      </c>
      <c r="P422" s="11">
        <v>28.5</v>
      </c>
      <c r="Q422" s="11">
        <v>0</v>
      </c>
      <c r="R422" s="8">
        <v>0</v>
      </c>
      <c r="S422" s="8">
        <v>0</v>
      </c>
      <c r="U422" s="12">
        <v>0</v>
      </c>
      <c r="V422" s="10">
        <v>0</v>
      </c>
      <c r="W422" s="11">
        <v>9.5</v>
      </c>
      <c r="X422" s="8" t="s">
        <v>148</v>
      </c>
      <c r="Y422" s="8" t="s">
        <v>149</v>
      </c>
    </row>
    <row r="423" spans="1:25" x14ac:dyDescent="0.3">
      <c r="A423" s="8" t="s">
        <v>564</v>
      </c>
      <c r="B423" s="8" t="s">
        <v>5</v>
      </c>
      <c r="C423" s="8" t="s">
        <v>173</v>
      </c>
      <c r="D423" s="8" t="s">
        <v>141</v>
      </c>
      <c r="E423" s="8" t="s">
        <v>174</v>
      </c>
      <c r="F423" s="8" t="s">
        <v>143</v>
      </c>
      <c r="G423" s="8" t="s">
        <v>151</v>
      </c>
      <c r="H423" s="8" t="s">
        <v>145</v>
      </c>
      <c r="I423" s="8" t="s">
        <v>411</v>
      </c>
      <c r="J423" s="8" t="s">
        <v>176</v>
      </c>
      <c r="K423" s="8" t="s">
        <v>14</v>
      </c>
      <c r="L423" s="9">
        <v>1585</v>
      </c>
      <c r="M423" s="9">
        <v>7</v>
      </c>
      <c r="N423" s="10">
        <v>4.4164037854889588E-3</v>
      </c>
      <c r="O423" s="11">
        <v>5.2</v>
      </c>
      <c r="P423" s="11">
        <v>36.4</v>
      </c>
      <c r="Q423" s="11">
        <v>0</v>
      </c>
      <c r="R423" s="8">
        <v>0</v>
      </c>
      <c r="S423" s="8">
        <v>0</v>
      </c>
      <c r="U423" s="12">
        <v>0</v>
      </c>
      <c r="V423" s="10">
        <v>0</v>
      </c>
      <c r="W423" s="11">
        <v>9</v>
      </c>
      <c r="X423" s="8" t="s">
        <v>148</v>
      </c>
      <c r="Y423" s="8" t="s">
        <v>149</v>
      </c>
    </row>
    <row r="424" spans="1:25" x14ac:dyDescent="0.3">
      <c r="A424" s="7">
        <v>46270</v>
      </c>
      <c r="B424" s="8" t="s">
        <v>5</v>
      </c>
      <c r="C424" s="8" t="s">
        <v>173</v>
      </c>
      <c r="D424" s="8" t="s">
        <v>141</v>
      </c>
      <c r="E424" s="8" t="s">
        <v>174</v>
      </c>
      <c r="F424" s="8" t="s">
        <v>143</v>
      </c>
      <c r="G424" s="8" t="s">
        <v>151</v>
      </c>
      <c r="H424" s="8" t="s">
        <v>145</v>
      </c>
      <c r="I424" s="8" t="s">
        <v>408</v>
      </c>
      <c r="J424" s="8" t="s">
        <v>176</v>
      </c>
      <c r="K424" s="8" t="s">
        <v>14</v>
      </c>
      <c r="L424" s="9">
        <v>2499</v>
      </c>
      <c r="M424" s="9">
        <v>17</v>
      </c>
      <c r="N424" s="10">
        <v>6.8027210884353739E-3</v>
      </c>
      <c r="O424" s="11">
        <v>11.37</v>
      </c>
      <c r="P424" s="11">
        <v>193.29</v>
      </c>
      <c r="Q424" s="11">
        <v>0</v>
      </c>
      <c r="R424" s="8">
        <v>0</v>
      </c>
      <c r="S424" s="8">
        <v>0</v>
      </c>
      <c r="U424" s="12">
        <v>0</v>
      </c>
      <c r="V424" s="10">
        <v>0</v>
      </c>
      <c r="W424" s="11">
        <v>14</v>
      </c>
      <c r="X424" s="8" t="s">
        <v>148</v>
      </c>
      <c r="Y424" s="8" t="s">
        <v>149</v>
      </c>
    </row>
    <row r="425" spans="1:25" x14ac:dyDescent="0.3">
      <c r="A425" s="7">
        <v>46270</v>
      </c>
      <c r="B425" s="8" t="s">
        <v>5</v>
      </c>
      <c r="C425" s="8" t="s">
        <v>173</v>
      </c>
      <c r="D425" s="8" t="s">
        <v>141</v>
      </c>
      <c r="E425" s="8" t="s">
        <v>186</v>
      </c>
      <c r="F425" s="8" t="s">
        <v>143</v>
      </c>
      <c r="G425" s="8" t="s">
        <v>178</v>
      </c>
      <c r="H425" s="8" t="s">
        <v>145</v>
      </c>
      <c r="I425" s="8" t="s">
        <v>568</v>
      </c>
      <c r="J425" s="8" t="s">
        <v>188</v>
      </c>
      <c r="K425" s="8" t="s">
        <v>21</v>
      </c>
      <c r="L425" s="9">
        <v>526</v>
      </c>
      <c r="M425" s="9">
        <v>3</v>
      </c>
      <c r="N425" s="10">
        <v>5.7034220532319393E-3</v>
      </c>
      <c r="O425" s="11">
        <v>7</v>
      </c>
      <c r="P425" s="11">
        <v>21</v>
      </c>
      <c r="Q425" s="11">
        <v>0</v>
      </c>
      <c r="R425" s="8">
        <v>0</v>
      </c>
      <c r="S425" s="8">
        <v>0</v>
      </c>
      <c r="U425" s="12">
        <v>0</v>
      </c>
      <c r="V425" s="10">
        <v>0</v>
      </c>
      <c r="W425" s="11">
        <v>7</v>
      </c>
      <c r="X425" s="8" t="s">
        <v>148</v>
      </c>
      <c r="Y425" s="8" t="s">
        <v>149</v>
      </c>
    </row>
    <row r="426" spans="1:25" x14ac:dyDescent="0.3">
      <c r="A426" s="7">
        <v>46270</v>
      </c>
      <c r="B426" s="8" t="s">
        <v>5</v>
      </c>
      <c r="C426" s="8" t="s">
        <v>173</v>
      </c>
      <c r="D426" s="8" t="s">
        <v>141</v>
      </c>
      <c r="E426" s="8" t="s">
        <v>186</v>
      </c>
      <c r="F426" s="8" t="s">
        <v>143</v>
      </c>
      <c r="G426" s="8" t="s">
        <v>170</v>
      </c>
      <c r="H426" s="8" t="s">
        <v>145</v>
      </c>
      <c r="I426" s="8" t="s">
        <v>569</v>
      </c>
      <c r="J426" s="8" t="s">
        <v>188</v>
      </c>
      <c r="K426" s="8" t="s">
        <v>14</v>
      </c>
      <c r="L426" s="9">
        <v>1017</v>
      </c>
      <c r="M426" s="9">
        <v>9</v>
      </c>
      <c r="N426" s="10">
        <v>8.8495575221238937E-3</v>
      </c>
      <c r="O426" s="11">
        <v>4.21</v>
      </c>
      <c r="P426" s="11">
        <v>37.89</v>
      </c>
      <c r="Q426" s="11">
        <v>0</v>
      </c>
      <c r="R426" s="8">
        <v>0</v>
      </c>
      <c r="S426" s="8">
        <v>0</v>
      </c>
      <c r="U426" s="12">
        <v>0</v>
      </c>
      <c r="V426" s="10">
        <v>0</v>
      </c>
      <c r="W426" s="11">
        <v>7</v>
      </c>
      <c r="X426" s="8" t="s">
        <v>148</v>
      </c>
      <c r="Y426" s="8" t="s">
        <v>149</v>
      </c>
    </row>
    <row r="427" spans="1:25" x14ac:dyDescent="0.3">
      <c r="A427" s="7">
        <v>46270</v>
      </c>
      <c r="B427" s="8" t="s">
        <v>5</v>
      </c>
      <c r="C427" s="8" t="s">
        <v>173</v>
      </c>
      <c r="D427" s="8" t="s">
        <v>141</v>
      </c>
      <c r="E427" s="8" t="s">
        <v>186</v>
      </c>
      <c r="F427" s="8" t="s">
        <v>143</v>
      </c>
      <c r="G427" s="8" t="s">
        <v>144</v>
      </c>
      <c r="H427" s="8" t="s">
        <v>145</v>
      </c>
      <c r="I427" s="8" t="s">
        <v>570</v>
      </c>
      <c r="J427" s="8" t="s">
        <v>188</v>
      </c>
      <c r="K427" s="8" t="s">
        <v>14</v>
      </c>
      <c r="L427" s="9">
        <v>505</v>
      </c>
      <c r="M427" s="9">
        <v>4</v>
      </c>
      <c r="N427" s="10">
        <v>7.9207920792079209E-3</v>
      </c>
      <c r="O427" s="11">
        <v>4.79</v>
      </c>
      <c r="P427" s="11">
        <v>19.16</v>
      </c>
      <c r="Q427" s="11">
        <v>349</v>
      </c>
      <c r="R427" s="8">
        <v>1</v>
      </c>
      <c r="S427" s="8">
        <v>1</v>
      </c>
      <c r="T427" s="10">
        <v>5.4899999999999997E-2</v>
      </c>
      <c r="U427" s="12">
        <v>18.22</v>
      </c>
      <c r="V427" s="10">
        <v>0.25</v>
      </c>
      <c r="W427" s="11">
        <v>7</v>
      </c>
      <c r="X427" s="8" t="s">
        <v>148</v>
      </c>
      <c r="Y427" s="8" t="s">
        <v>149</v>
      </c>
    </row>
    <row r="428" spans="1:25" x14ac:dyDescent="0.3">
      <c r="A428" s="7">
        <v>46270</v>
      </c>
      <c r="B428" s="8" t="s">
        <v>5</v>
      </c>
      <c r="C428" s="8" t="s">
        <v>173</v>
      </c>
      <c r="D428" s="8" t="s">
        <v>141</v>
      </c>
      <c r="E428" s="8" t="s">
        <v>193</v>
      </c>
      <c r="F428" s="8" t="s">
        <v>143</v>
      </c>
      <c r="G428" s="8" t="s">
        <v>144</v>
      </c>
      <c r="H428" s="8" t="s">
        <v>145</v>
      </c>
      <c r="I428" s="8" t="s">
        <v>197</v>
      </c>
      <c r="J428" s="8" t="s">
        <v>195</v>
      </c>
      <c r="K428" s="8" t="s">
        <v>14</v>
      </c>
      <c r="L428" s="9">
        <v>836</v>
      </c>
      <c r="M428" s="9">
        <v>9</v>
      </c>
      <c r="N428" s="10">
        <v>1.076555023923445E-2</v>
      </c>
      <c r="O428" s="11">
        <v>5.3</v>
      </c>
      <c r="P428" s="11">
        <v>47.7</v>
      </c>
      <c r="Q428" s="11">
        <v>0</v>
      </c>
      <c r="R428" s="8">
        <v>0</v>
      </c>
      <c r="S428" s="8">
        <v>0</v>
      </c>
      <c r="U428" s="12">
        <v>0</v>
      </c>
      <c r="V428" s="10">
        <v>0</v>
      </c>
      <c r="W428" s="11">
        <v>7.5</v>
      </c>
      <c r="X428" s="8" t="s">
        <v>148</v>
      </c>
      <c r="Y428" s="8" t="s">
        <v>149</v>
      </c>
    </row>
    <row r="429" spans="1:25" x14ac:dyDescent="0.3">
      <c r="A429" s="7">
        <v>46270</v>
      </c>
      <c r="B429" s="8" t="s">
        <v>5</v>
      </c>
      <c r="C429" s="8" t="s">
        <v>173</v>
      </c>
      <c r="D429" s="8" t="s">
        <v>141</v>
      </c>
      <c r="E429" s="8" t="s">
        <v>193</v>
      </c>
      <c r="F429" s="8" t="s">
        <v>143</v>
      </c>
      <c r="G429" s="8" t="s">
        <v>178</v>
      </c>
      <c r="H429" s="8" t="s">
        <v>145</v>
      </c>
      <c r="I429" s="8" t="s">
        <v>265</v>
      </c>
      <c r="J429" s="8" t="s">
        <v>195</v>
      </c>
      <c r="K429" s="8" t="s">
        <v>14</v>
      </c>
      <c r="L429" s="9">
        <v>3273</v>
      </c>
      <c r="M429" s="9">
        <v>10</v>
      </c>
      <c r="N429" s="10">
        <v>3.055300947143293E-3</v>
      </c>
      <c r="O429" s="11">
        <v>7.74</v>
      </c>
      <c r="P429" s="11">
        <v>77.400000000000006</v>
      </c>
      <c r="Q429" s="11">
        <v>798</v>
      </c>
      <c r="R429" s="8">
        <v>2</v>
      </c>
      <c r="S429" s="8">
        <v>2</v>
      </c>
      <c r="T429" s="10">
        <v>9.7000000000000003E-2</v>
      </c>
      <c r="U429" s="12">
        <v>10.31</v>
      </c>
      <c r="V429" s="10">
        <v>0.2</v>
      </c>
      <c r="W429" s="11">
        <v>10</v>
      </c>
      <c r="X429" s="8" t="s">
        <v>148</v>
      </c>
      <c r="Y429" s="8" t="s">
        <v>149</v>
      </c>
    </row>
    <row r="430" spans="1:25" x14ac:dyDescent="0.3">
      <c r="A430" s="7">
        <v>46286</v>
      </c>
      <c r="B430" s="8" t="s">
        <v>19</v>
      </c>
      <c r="C430" s="8" t="s">
        <v>249</v>
      </c>
      <c r="D430" s="8" t="s">
        <v>141</v>
      </c>
      <c r="E430" s="8" t="s">
        <v>142</v>
      </c>
      <c r="F430" s="8" t="s">
        <v>143</v>
      </c>
      <c r="G430" s="8" t="s">
        <v>250</v>
      </c>
      <c r="H430" s="8" t="s">
        <v>206</v>
      </c>
      <c r="I430" s="8" t="s">
        <v>250</v>
      </c>
      <c r="J430" s="8" t="s">
        <v>147</v>
      </c>
      <c r="K430" s="8" t="s">
        <v>14</v>
      </c>
      <c r="L430" s="9">
        <v>0</v>
      </c>
      <c r="M430" s="9">
        <v>0</v>
      </c>
      <c r="P430" s="11">
        <v>37.380000000000003</v>
      </c>
      <c r="Q430" s="11">
        <v>0</v>
      </c>
      <c r="R430" s="8">
        <v>0</v>
      </c>
      <c r="S430" s="8">
        <v>0</v>
      </c>
      <c r="U430" s="12">
        <v>0</v>
      </c>
      <c r="W430" s="11">
        <v>8</v>
      </c>
      <c r="X430" s="8" t="s">
        <v>148</v>
      </c>
      <c r="Y430" s="8" t="s">
        <v>149</v>
      </c>
    </row>
    <row r="431" spans="1:25" x14ac:dyDescent="0.3">
      <c r="A431" s="7">
        <v>46270</v>
      </c>
      <c r="B431" s="8" t="s">
        <v>5</v>
      </c>
      <c r="C431" s="8" t="s">
        <v>173</v>
      </c>
      <c r="D431" s="8" t="s">
        <v>141</v>
      </c>
      <c r="E431" s="8" t="s">
        <v>193</v>
      </c>
      <c r="F431" s="8" t="s">
        <v>143</v>
      </c>
      <c r="G431" s="8" t="s">
        <v>151</v>
      </c>
      <c r="H431" s="8" t="s">
        <v>145</v>
      </c>
      <c r="I431" s="8" t="s">
        <v>571</v>
      </c>
      <c r="J431" s="8" t="s">
        <v>195</v>
      </c>
      <c r="K431" s="8" t="s">
        <v>7</v>
      </c>
      <c r="L431" s="9">
        <v>1011</v>
      </c>
      <c r="M431" s="9">
        <v>8</v>
      </c>
      <c r="N431" s="10">
        <v>7.91295746785361E-3</v>
      </c>
      <c r="O431" s="11">
        <v>7.2</v>
      </c>
      <c r="P431" s="11">
        <v>57.6</v>
      </c>
      <c r="Q431" s="11">
        <v>0</v>
      </c>
      <c r="R431" s="8">
        <v>0</v>
      </c>
      <c r="S431" s="8">
        <v>0</v>
      </c>
      <c r="U431" s="12">
        <v>0</v>
      </c>
      <c r="V431" s="10">
        <v>0</v>
      </c>
      <c r="W431" s="11">
        <v>10.5</v>
      </c>
      <c r="X431" s="8" t="s">
        <v>148</v>
      </c>
      <c r="Y431" s="8" t="s">
        <v>149</v>
      </c>
    </row>
    <row r="432" spans="1:25" x14ac:dyDescent="0.3">
      <c r="A432" s="7">
        <v>46270</v>
      </c>
      <c r="B432" s="8" t="s">
        <v>5</v>
      </c>
      <c r="C432" s="8" t="s">
        <v>173</v>
      </c>
      <c r="D432" s="8" t="s">
        <v>141</v>
      </c>
      <c r="E432" s="8" t="s">
        <v>200</v>
      </c>
      <c r="F432" s="8" t="s">
        <v>143</v>
      </c>
      <c r="G432" s="8" t="s">
        <v>144</v>
      </c>
      <c r="H432" s="8" t="s">
        <v>145</v>
      </c>
      <c r="I432" s="8" t="s">
        <v>572</v>
      </c>
      <c r="J432" s="8" t="s">
        <v>202</v>
      </c>
      <c r="K432" s="8" t="s">
        <v>7</v>
      </c>
      <c r="L432" s="9">
        <v>587</v>
      </c>
      <c r="M432" s="9">
        <v>3</v>
      </c>
      <c r="N432" s="10">
        <v>5.1107325383304937E-3</v>
      </c>
      <c r="O432" s="11">
        <v>8.31</v>
      </c>
      <c r="P432" s="11">
        <v>24.93</v>
      </c>
      <c r="Q432" s="11">
        <v>0</v>
      </c>
      <c r="R432" s="8">
        <v>0</v>
      </c>
      <c r="S432" s="8">
        <v>0</v>
      </c>
      <c r="U432" s="12">
        <v>0</v>
      </c>
      <c r="V432" s="10">
        <v>0</v>
      </c>
      <c r="W432" s="11">
        <v>10.5</v>
      </c>
      <c r="X432" s="8" t="s">
        <v>148</v>
      </c>
      <c r="Y432" s="8" t="s">
        <v>149</v>
      </c>
    </row>
    <row r="433" spans="1:26" x14ac:dyDescent="0.3">
      <c r="A433" s="7">
        <v>46270</v>
      </c>
      <c r="B433" s="8" t="s">
        <v>5</v>
      </c>
      <c r="C433" s="8" t="s">
        <v>173</v>
      </c>
      <c r="D433" s="8" t="s">
        <v>141</v>
      </c>
      <c r="E433" s="8" t="s">
        <v>200</v>
      </c>
      <c r="F433" s="8" t="s">
        <v>143</v>
      </c>
      <c r="G433" s="8" t="s">
        <v>144</v>
      </c>
      <c r="H433" s="8" t="s">
        <v>145</v>
      </c>
      <c r="I433" s="8" t="s">
        <v>549</v>
      </c>
      <c r="J433" s="8" t="s">
        <v>202</v>
      </c>
      <c r="K433" s="8" t="s">
        <v>21</v>
      </c>
      <c r="L433" s="9">
        <v>364</v>
      </c>
      <c r="M433" s="9">
        <v>2</v>
      </c>
      <c r="N433" s="10">
        <v>5.4945054945054949E-3</v>
      </c>
      <c r="O433" s="11">
        <v>12.47</v>
      </c>
      <c r="P433" s="11">
        <v>24.94</v>
      </c>
      <c r="Q433" s="11">
        <v>0</v>
      </c>
      <c r="R433" s="8">
        <v>0</v>
      </c>
      <c r="S433" s="8">
        <v>0</v>
      </c>
      <c r="U433" s="12">
        <v>0</v>
      </c>
      <c r="V433" s="10">
        <v>0</v>
      </c>
      <c r="W433" s="11">
        <v>12.5</v>
      </c>
      <c r="X433" s="8" t="s">
        <v>148</v>
      </c>
      <c r="Y433" s="8" t="s">
        <v>149</v>
      </c>
    </row>
    <row r="434" spans="1:26" x14ac:dyDescent="0.3">
      <c r="A434" s="7">
        <v>46270</v>
      </c>
      <c r="B434" s="8" t="s">
        <v>5</v>
      </c>
      <c r="C434" s="8" t="s">
        <v>173</v>
      </c>
      <c r="D434" s="8" t="s">
        <v>141</v>
      </c>
      <c r="E434" s="8" t="s">
        <v>200</v>
      </c>
      <c r="F434" s="8" t="s">
        <v>143</v>
      </c>
      <c r="G434" s="8" t="s">
        <v>144</v>
      </c>
      <c r="H434" s="8" t="s">
        <v>145</v>
      </c>
      <c r="I434" s="8" t="s">
        <v>573</v>
      </c>
      <c r="J434" s="8" t="s">
        <v>202</v>
      </c>
      <c r="K434" s="8" t="s">
        <v>7</v>
      </c>
      <c r="L434" s="9">
        <v>135</v>
      </c>
      <c r="M434" s="9">
        <v>0</v>
      </c>
      <c r="N434" s="10">
        <v>0</v>
      </c>
      <c r="P434" s="11">
        <v>0</v>
      </c>
      <c r="Q434" s="11">
        <v>0</v>
      </c>
      <c r="R434" s="8">
        <v>0</v>
      </c>
      <c r="S434" s="8">
        <v>0</v>
      </c>
      <c r="W434" s="11">
        <v>12</v>
      </c>
      <c r="X434" s="8" t="s">
        <v>148</v>
      </c>
      <c r="Y434" s="8" t="s">
        <v>149</v>
      </c>
    </row>
    <row r="435" spans="1:26" x14ac:dyDescent="0.3">
      <c r="A435" s="7">
        <v>46270</v>
      </c>
      <c r="B435" s="8" t="s">
        <v>5</v>
      </c>
      <c r="C435" s="8" t="s">
        <v>173</v>
      </c>
      <c r="D435" s="8" t="s">
        <v>141</v>
      </c>
      <c r="E435" s="8" t="s">
        <v>200</v>
      </c>
      <c r="F435" s="8" t="s">
        <v>143</v>
      </c>
      <c r="G435" s="8" t="s">
        <v>151</v>
      </c>
      <c r="H435" s="8" t="s">
        <v>145</v>
      </c>
      <c r="I435" s="8" t="s">
        <v>574</v>
      </c>
      <c r="J435" s="8" t="s">
        <v>202</v>
      </c>
      <c r="K435" s="8" t="s">
        <v>21</v>
      </c>
      <c r="L435" s="9">
        <v>333</v>
      </c>
      <c r="M435" s="9">
        <v>0</v>
      </c>
      <c r="N435" s="10">
        <v>0</v>
      </c>
      <c r="P435" s="11">
        <v>0</v>
      </c>
      <c r="Q435" s="11">
        <v>0</v>
      </c>
      <c r="R435" s="8">
        <v>0</v>
      </c>
      <c r="S435" s="8">
        <v>0</v>
      </c>
      <c r="W435" s="11">
        <v>8.5</v>
      </c>
      <c r="X435" s="8" t="s">
        <v>148</v>
      </c>
      <c r="Y435" s="8" t="s">
        <v>149</v>
      </c>
    </row>
    <row r="436" spans="1:26" x14ac:dyDescent="0.3">
      <c r="A436" s="7">
        <v>46270</v>
      </c>
      <c r="B436" s="8" t="s">
        <v>5</v>
      </c>
      <c r="C436" s="8" t="s">
        <v>173</v>
      </c>
      <c r="D436" s="8" t="s">
        <v>141</v>
      </c>
      <c r="E436" s="8" t="s">
        <v>200</v>
      </c>
      <c r="F436" s="8" t="s">
        <v>143</v>
      </c>
      <c r="G436" s="8" t="s">
        <v>151</v>
      </c>
      <c r="H436" s="8" t="s">
        <v>145</v>
      </c>
      <c r="I436" s="8" t="s">
        <v>575</v>
      </c>
      <c r="J436" s="8" t="s">
        <v>202</v>
      </c>
      <c r="K436" s="8" t="s">
        <v>14</v>
      </c>
      <c r="L436" s="9">
        <v>336</v>
      </c>
      <c r="M436" s="9">
        <v>2</v>
      </c>
      <c r="N436" s="10">
        <v>5.9523809523809521E-3</v>
      </c>
      <c r="O436" s="11">
        <v>5.0199999999999996</v>
      </c>
      <c r="P436" s="11">
        <v>10.039999999999999</v>
      </c>
      <c r="Q436" s="11">
        <v>0</v>
      </c>
      <c r="R436" s="8">
        <v>0</v>
      </c>
      <c r="S436" s="8">
        <v>0</v>
      </c>
      <c r="U436" s="12">
        <v>0</v>
      </c>
      <c r="V436" s="10">
        <v>0</v>
      </c>
      <c r="W436" s="11">
        <v>8.5</v>
      </c>
      <c r="X436" s="8" t="s">
        <v>148</v>
      </c>
      <c r="Y436" s="8" t="s">
        <v>149</v>
      </c>
    </row>
    <row r="437" spans="1:26" x14ac:dyDescent="0.3">
      <c r="A437" s="7">
        <v>46270</v>
      </c>
      <c r="B437" s="8" t="s">
        <v>32</v>
      </c>
      <c r="C437" s="8" t="s">
        <v>140</v>
      </c>
      <c r="D437" s="8" t="s">
        <v>141</v>
      </c>
      <c r="E437" s="8" t="s">
        <v>150</v>
      </c>
      <c r="F437" s="8" t="s">
        <v>143</v>
      </c>
      <c r="G437" s="8" t="s">
        <v>156</v>
      </c>
      <c r="H437" s="8" t="s">
        <v>206</v>
      </c>
      <c r="I437" s="8" t="s">
        <v>156</v>
      </c>
      <c r="J437" s="8" t="s">
        <v>153</v>
      </c>
      <c r="K437" s="8" t="s">
        <v>21</v>
      </c>
      <c r="L437" s="9">
        <v>884</v>
      </c>
      <c r="M437" s="9">
        <v>16</v>
      </c>
      <c r="N437" s="10">
        <v>1.8099547511312219E-2</v>
      </c>
      <c r="O437" s="11">
        <v>14.45</v>
      </c>
      <c r="P437" s="11">
        <v>231.2</v>
      </c>
      <c r="Q437" s="11">
        <v>0</v>
      </c>
      <c r="R437" s="8">
        <v>0</v>
      </c>
      <c r="S437" s="8">
        <v>0</v>
      </c>
      <c r="U437" s="12">
        <v>0</v>
      </c>
      <c r="V437" s="10">
        <v>0</v>
      </c>
      <c r="W437" s="11">
        <v>15</v>
      </c>
      <c r="X437" s="8" t="s">
        <v>148</v>
      </c>
      <c r="Y437" s="8" t="s">
        <v>149</v>
      </c>
    </row>
    <row r="438" spans="1:26" x14ac:dyDescent="0.3">
      <c r="A438" s="7">
        <v>46270</v>
      </c>
      <c r="B438" s="8" t="s">
        <v>32</v>
      </c>
      <c r="C438" s="8" t="s">
        <v>140</v>
      </c>
      <c r="D438" s="8" t="s">
        <v>141</v>
      </c>
      <c r="E438" s="8" t="s">
        <v>150</v>
      </c>
      <c r="F438" s="8" t="s">
        <v>143</v>
      </c>
      <c r="G438" s="8" t="s">
        <v>210</v>
      </c>
      <c r="H438" s="8" t="s">
        <v>206</v>
      </c>
      <c r="I438" s="8" t="s">
        <v>210</v>
      </c>
      <c r="J438" s="8" t="s">
        <v>153</v>
      </c>
      <c r="K438" s="8" t="s">
        <v>7</v>
      </c>
      <c r="L438" s="9">
        <v>3639</v>
      </c>
      <c r="M438" s="9">
        <v>36</v>
      </c>
      <c r="N438" s="10">
        <v>9.8928276999175595E-3</v>
      </c>
      <c r="O438" s="11">
        <v>8.6999999999999993</v>
      </c>
      <c r="P438" s="11">
        <v>313.2</v>
      </c>
      <c r="Q438" s="11">
        <v>0</v>
      </c>
      <c r="R438" s="8">
        <v>0</v>
      </c>
      <c r="S438" s="8">
        <v>0</v>
      </c>
      <c r="U438" s="12">
        <v>0</v>
      </c>
      <c r="V438" s="10">
        <v>0</v>
      </c>
      <c r="W438" s="11">
        <v>15</v>
      </c>
      <c r="X438" s="8" t="s">
        <v>148</v>
      </c>
      <c r="Y438" s="8" t="s">
        <v>149</v>
      </c>
    </row>
    <row r="439" spans="1:26" x14ac:dyDescent="0.3">
      <c r="A439" s="8" t="s">
        <v>564</v>
      </c>
      <c r="B439" s="8" t="s">
        <v>32</v>
      </c>
      <c r="C439" s="8" t="s">
        <v>140</v>
      </c>
      <c r="D439" s="8" t="s">
        <v>141</v>
      </c>
      <c r="E439" s="8" t="s">
        <v>150</v>
      </c>
      <c r="F439" s="8" t="s">
        <v>143</v>
      </c>
      <c r="G439" s="8" t="s">
        <v>152</v>
      </c>
      <c r="H439" s="8" t="s">
        <v>206</v>
      </c>
      <c r="I439" s="8" t="s">
        <v>152</v>
      </c>
      <c r="J439" s="8" t="s">
        <v>153</v>
      </c>
      <c r="K439" s="8" t="s">
        <v>21</v>
      </c>
      <c r="L439" s="9">
        <v>270</v>
      </c>
      <c r="M439" s="9">
        <v>3</v>
      </c>
      <c r="N439" s="10">
        <v>1.111111111111111E-2</v>
      </c>
      <c r="O439" s="11">
        <v>12.12</v>
      </c>
      <c r="P439" s="11">
        <v>36.36</v>
      </c>
      <c r="Q439" s="11">
        <v>0</v>
      </c>
      <c r="R439" s="8">
        <v>0</v>
      </c>
      <c r="S439" s="8">
        <v>0</v>
      </c>
      <c r="U439" s="12">
        <v>0</v>
      </c>
      <c r="V439" s="10">
        <v>0</v>
      </c>
      <c r="W439" s="11">
        <v>15.5</v>
      </c>
      <c r="X439" s="8" t="s">
        <v>148</v>
      </c>
      <c r="Y439" s="8" t="s">
        <v>149</v>
      </c>
    </row>
    <row r="440" spans="1:26" x14ac:dyDescent="0.3">
      <c r="A440" s="7">
        <v>46270</v>
      </c>
      <c r="B440" s="8" t="s">
        <v>32</v>
      </c>
      <c r="C440" s="8" t="s">
        <v>140</v>
      </c>
      <c r="D440" s="8" t="s">
        <v>141</v>
      </c>
      <c r="E440" s="8" t="s">
        <v>150</v>
      </c>
      <c r="F440" s="8" t="s">
        <v>143</v>
      </c>
      <c r="G440" s="8" t="s">
        <v>576</v>
      </c>
      <c r="H440" s="8" t="s">
        <v>206</v>
      </c>
      <c r="I440" s="8" t="s">
        <v>576</v>
      </c>
      <c r="J440" s="8" t="s">
        <v>153</v>
      </c>
      <c r="K440" s="8" t="s">
        <v>7</v>
      </c>
      <c r="L440" s="9">
        <v>369</v>
      </c>
      <c r="M440" s="9">
        <v>3</v>
      </c>
      <c r="N440" s="10">
        <v>8.130081300813009E-3</v>
      </c>
      <c r="O440" s="11">
        <v>8.4700000000000006</v>
      </c>
      <c r="P440" s="11">
        <v>25.41</v>
      </c>
      <c r="Q440" s="11">
        <v>0</v>
      </c>
      <c r="R440" s="8">
        <v>0</v>
      </c>
      <c r="S440" s="8">
        <v>0</v>
      </c>
      <c r="U440" s="12">
        <v>0</v>
      </c>
      <c r="V440" s="10">
        <v>0</v>
      </c>
      <c r="W440" s="11">
        <v>13</v>
      </c>
      <c r="X440" s="8" t="s">
        <v>148</v>
      </c>
      <c r="Y440" s="8" t="s">
        <v>149</v>
      </c>
    </row>
    <row r="441" spans="1:26" x14ac:dyDescent="0.3">
      <c r="A441" s="7">
        <v>46270</v>
      </c>
      <c r="B441" s="8" t="s">
        <v>32</v>
      </c>
      <c r="C441" s="8" t="s">
        <v>140</v>
      </c>
      <c r="D441" s="8" t="s">
        <v>141</v>
      </c>
      <c r="E441" s="8" t="s">
        <v>211</v>
      </c>
      <c r="F441" s="8" t="s">
        <v>143</v>
      </c>
      <c r="G441" s="8" t="s">
        <v>370</v>
      </c>
      <c r="H441" s="8" t="s">
        <v>206</v>
      </c>
      <c r="I441" s="8" t="s">
        <v>370</v>
      </c>
      <c r="J441" s="8" t="s">
        <v>214</v>
      </c>
      <c r="K441" s="8" t="s">
        <v>21</v>
      </c>
      <c r="L441" s="9">
        <v>827</v>
      </c>
      <c r="M441" s="9">
        <v>10</v>
      </c>
      <c r="N441" s="10">
        <v>1.2091898428053201E-2</v>
      </c>
      <c r="O441" s="11">
        <v>20.86</v>
      </c>
      <c r="P441" s="8" t="s">
        <v>577</v>
      </c>
      <c r="Q441" s="11">
        <v>0</v>
      </c>
      <c r="R441" s="8">
        <v>0</v>
      </c>
      <c r="S441" s="8">
        <v>0</v>
      </c>
      <c r="U441" s="12">
        <v>0</v>
      </c>
      <c r="V441" s="10">
        <v>0</v>
      </c>
      <c r="W441" s="11">
        <v>21.5</v>
      </c>
      <c r="X441" s="8" t="s">
        <v>148</v>
      </c>
      <c r="Y441" s="8" t="s">
        <v>149</v>
      </c>
    </row>
    <row r="442" spans="1:26" x14ac:dyDescent="0.3">
      <c r="A442" s="7">
        <v>46270</v>
      </c>
      <c r="B442" s="8" t="s">
        <v>26</v>
      </c>
      <c r="C442" s="8" t="s">
        <v>140</v>
      </c>
      <c r="D442" s="8" t="s">
        <v>141</v>
      </c>
      <c r="E442" s="8" t="s">
        <v>142</v>
      </c>
      <c r="F442" s="8" t="s">
        <v>143</v>
      </c>
      <c r="G442" s="8" t="s">
        <v>454</v>
      </c>
      <c r="H442" s="8" t="s">
        <v>220</v>
      </c>
      <c r="I442" s="8" t="s">
        <v>578</v>
      </c>
      <c r="J442" s="8" t="s">
        <v>147</v>
      </c>
      <c r="K442" s="8" t="s">
        <v>7</v>
      </c>
      <c r="L442" s="9">
        <v>134</v>
      </c>
      <c r="M442" s="9">
        <v>2</v>
      </c>
      <c r="N442" s="10">
        <v>1.492537313432836E-2</v>
      </c>
      <c r="O442" s="11">
        <v>13.11</v>
      </c>
      <c r="P442" s="8" t="s">
        <v>579</v>
      </c>
      <c r="Q442" s="11">
        <v>0</v>
      </c>
      <c r="R442" s="8">
        <v>0</v>
      </c>
      <c r="S442" s="8">
        <v>0</v>
      </c>
      <c r="U442" s="12">
        <v>0</v>
      </c>
      <c r="V442" s="10">
        <v>0</v>
      </c>
      <c r="W442" s="11">
        <v>18</v>
      </c>
      <c r="X442" s="8" t="s">
        <v>148</v>
      </c>
      <c r="Y442" s="8" t="s">
        <v>149</v>
      </c>
    </row>
    <row r="443" spans="1:26" x14ac:dyDescent="0.3">
      <c r="A443" s="7">
        <v>46270</v>
      </c>
      <c r="B443" s="8" t="s">
        <v>26</v>
      </c>
      <c r="C443" s="8" t="s">
        <v>140</v>
      </c>
      <c r="D443" s="8" t="s">
        <v>141</v>
      </c>
      <c r="E443" s="8" t="s">
        <v>142</v>
      </c>
      <c r="F443" s="8" t="s">
        <v>143</v>
      </c>
      <c r="G443" s="8" t="s">
        <v>454</v>
      </c>
      <c r="H443" s="8" t="s">
        <v>385</v>
      </c>
      <c r="I443" s="8" t="s">
        <v>146</v>
      </c>
      <c r="J443" s="8" t="s">
        <v>147</v>
      </c>
      <c r="K443" s="8" t="s">
        <v>21</v>
      </c>
      <c r="L443" s="9">
        <v>312</v>
      </c>
      <c r="M443" s="9">
        <v>6</v>
      </c>
      <c r="N443" s="10">
        <v>1.9230769230769228E-2</v>
      </c>
      <c r="O443" s="11">
        <v>9.82</v>
      </c>
      <c r="P443" s="11">
        <v>58.92</v>
      </c>
      <c r="Q443" s="11">
        <v>599</v>
      </c>
      <c r="R443" s="8">
        <v>1</v>
      </c>
      <c r="S443" s="8">
        <v>1</v>
      </c>
      <c r="T443" s="10">
        <v>9.8400000000000001E-2</v>
      </c>
      <c r="U443" s="12">
        <v>10.17</v>
      </c>
      <c r="V443" s="10">
        <v>0.16669999999999999</v>
      </c>
      <c r="W443" s="11">
        <v>12</v>
      </c>
      <c r="X443" s="8" t="s">
        <v>148</v>
      </c>
      <c r="Y443" s="8" t="s">
        <v>149</v>
      </c>
      <c r="Z443" s="8" t="s">
        <v>497</v>
      </c>
    </row>
    <row r="444" spans="1:26" x14ac:dyDescent="0.3">
      <c r="A444" s="7">
        <v>46270</v>
      </c>
      <c r="B444" s="8" t="s">
        <v>26</v>
      </c>
      <c r="C444" s="8" t="s">
        <v>140</v>
      </c>
      <c r="D444" s="8" t="s">
        <v>141</v>
      </c>
      <c r="E444" s="8" t="s">
        <v>142</v>
      </c>
      <c r="F444" s="8" t="s">
        <v>143</v>
      </c>
      <c r="G444" s="8" t="s">
        <v>205</v>
      </c>
      <c r="H444" s="8" t="s">
        <v>236</v>
      </c>
      <c r="I444" s="8" t="s">
        <v>580</v>
      </c>
      <c r="J444" s="8" t="s">
        <v>147</v>
      </c>
      <c r="K444" s="8" t="s">
        <v>14</v>
      </c>
      <c r="L444" s="9">
        <v>327</v>
      </c>
      <c r="M444" s="9">
        <v>2</v>
      </c>
      <c r="N444" s="10">
        <v>6.1162079510703356E-3</v>
      </c>
      <c r="O444" s="11">
        <v>12.34</v>
      </c>
      <c r="P444" s="11">
        <v>24.68</v>
      </c>
      <c r="Q444" s="11">
        <v>0</v>
      </c>
      <c r="R444" s="8">
        <v>0</v>
      </c>
      <c r="S444" s="8">
        <v>0</v>
      </c>
      <c r="U444" s="12">
        <v>0</v>
      </c>
      <c r="V444" s="10">
        <v>0</v>
      </c>
      <c r="W444" s="11">
        <v>15.5</v>
      </c>
      <c r="X444" s="8" t="s">
        <v>148</v>
      </c>
      <c r="Y444" s="8" t="s">
        <v>149</v>
      </c>
    </row>
    <row r="445" spans="1:26" x14ac:dyDescent="0.3">
      <c r="A445" s="7">
        <v>46270</v>
      </c>
      <c r="B445" s="8" t="s">
        <v>26</v>
      </c>
      <c r="C445" s="8" t="s">
        <v>140</v>
      </c>
      <c r="D445" s="8" t="s">
        <v>141</v>
      </c>
      <c r="E445" s="8" t="s">
        <v>142</v>
      </c>
      <c r="F445" s="8" t="s">
        <v>143</v>
      </c>
      <c r="G445" s="8" t="s">
        <v>205</v>
      </c>
      <c r="H445" s="8" t="s">
        <v>220</v>
      </c>
      <c r="I445" s="8" t="s">
        <v>581</v>
      </c>
      <c r="J445" s="8" t="s">
        <v>147</v>
      </c>
      <c r="K445" s="8" t="s">
        <v>21</v>
      </c>
      <c r="L445" s="9">
        <v>451</v>
      </c>
      <c r="M445" s="9">
        <v>6</v>
      </c>
      <c r="N445" s="10">
        <v>1.330376940133038E-2</v>
      </c>
      <c r="O445" s="11">
        <v>15.5</v>
      </c>
      <c r="P445" s="11">
        <v>93</v>
      </c>
      <c r="Q445" s="11">
        <v>1198</v>
      </c>
      <c r="R445" s="8">
        <v>1</v>
      </c>
      <c r="S445" s="8">
        <v>2</v>
      </c>
      <c r="T445" s="10">
        <v>7.7600000000000002E-2</v>
      </c>
      <c r="U445" s="12">
        <v>12.88</v>
      </c>
      <c r="V445" s="10">
        <v>0.16669999999999999</v>
      </c>
      <c r="W445" s="11">
        <v>15.5</v>
      </c>
      <c r="X445" s="8" t="s">
        <v>148</v>
      </c>
      <c r="Y445" s="8" t="s">
        <v>149</v>
      </c>
    </row>
    <row r="446" spans="1:26" x14ac:dyDescent="0.3">
      <c r="A446" s="8" t="s">
        <v>564</v>
      </c>
      <c r="B446" s="8" t="s">
        <v>26</v>
      </c>
      <c r="C446" s="8" t="s">
        <v>140</v>
      </c>
      <c r="D446" s="8" t="s">
        <v>141</v>
      </c>
      <c r="E446" s="8" t="s">
        <v>150</v>
      </c>
      <c r="F446" s="8" t="s">
        <v>143</v>
      </c>
      <c r="G446" s="8" t="s">
        <v>156</v>
      </c>
      <c r="H446" s="8" t="s">
        <v>220</v>
      </c>
      <c r="I446" s="8" t="s">
        <v>582</v>
      </c>
      <c r="J446" s="8" t="s">
        <v>153</v>
      </c>
      <c r="K446" s="8" t="s">
        <v>14</v>
      </c>
      <c r="L446" s="9">
        <v>175</v>
      </c>
      <c r="M446" s="9">
        <v>3</v>
      </c>
      <c r="N446" s="10">
        <v>1.714285714285714E-2</v>
      </c>
      <c r="O446" s="11">
        <v>9.0399999999999991</v>
      </c>
      <c r="P446" s="11">
        <v>27.12</v>
      </c>
      <c r="Q446" s="11">
        <v>0</v>
      </c>
      <c r="R446" s="8">
        <v>0</v>
      </c>
      <c r="S446" s="8">
        <v>0</v>
      </c>
      <c r="U446" s="12">
        <v>0</v>
      </c>
      <c r="V446" s="10">
        <v>0</v>
      </c>
      <c r="W446" s="11">
        <v>12.5</v>
      </c>
      <c r="X446" s="8" t="s">
        <v>148</v>
      </c>
      <c r="Y446" s="8" t="s">
        <v>149</v>
      </c>
    </row>
    <row r="447" spans="1:26" x14ac:dyDescent="0.3">
      <c r="A447" s="7">
        <v>46270</v>
      </c>
      <c r="B447" s="8" t="s">
        <v>26</v>
      </c>
      <c r="C447" s="8" t="s">
        <v>140</v>
      </c>
      <c r="D447" s="8" t="s">
        <v>141</v>
      </c>
      <c r="E447" s="8" t="s">
        <v>150</v>
      </c>
      <c r="F447" s="8" t="s">
        <v>143</v>
      </c>
      <c r="G447" s="8" t="s">
        <v>210</v>
      </c>
      <c r="H447" s="8" t="s">
        <v>220</v>
      </c>
      <c r="I447" s="8" t="s">
        <v>261</v>
      </c>
      <c r="J447" s="8" t="s">
        <v>153</v>
      </c>
      <c r="K447" s="8" t="s">
        <v>7</v>
      </c>
      <c r="L447" s="9">
        <v>194</v>
      </c>
      <c r="M447" s="9">
        <v>0</v>
      </c>
      <c r="N447" s="10">
        <v>0</v>
      </c>
      <c r="P447" s="11">
        <v>0</v>
      </c>
      <c r="Q447" s="11">
        <v>0</v>
      </c>
      <c r="R447" s="8">
        <v>0</v>
      </c>
      <c r="S447" s="8">
        <v>0</v>
      </c>
      <c r="W447" s="11">
        <v>15.5</v>
      </c>
      <c r="X447" s="8" t="s">
        <v>148</v>
      </c>
      <c r="Y447" s="8" t="s">
        <v>149</v>
      </c>
    </row>
    <row r="448" spans="1:26" x14ac:dyDescent="0.3">
      <c r="A448" s="7">
        <v>46270</v>
      </c>
      <c r="B448" s="8" t="s">
        <v>26</v>
      </c>
      <c r="C448" s="8" t="s">
        <v>140</v>
      </c>
      <c r="D448" s="8" t="s">
        <v>141</v>
      </c>
      <c r="E448" s="8" t="s">
        <v>150</v>
      </c>
      <c r="F448" s="8" t="s">
        <v>143</v>
      </c>
      <c r="G448" s="8" t="s">
        <v>210</v>
      </c>
      <c r="H448" s="8" t="s">
        <v>183</v>
      </c>
      <c r="I448" s="8" t="s">
        <v>436</v>
      </c>
      <c r="J448" s="8" t="s">
        <v>153</v>
      </c>
      <c r="K448" s="8" t="s">
        <v>21</v>
      </c>
      <c r="L448" s="9">
        <v>115</v>
      </c>
      <c r="M448" s="9">
        <v>0</v>
      </c>
      <c r="N448" s="10">
        <v>0</v>
      </c>
      <c r="P448" s="11">
        <v>0</v>
      </c>
      <c r="Q448" s="11">
        <v>0</v>
      </c>
      <c r="R448" s="8">
        <v>0</v>
      </c>
      <c r="S448" s="8">
        <v>0</v>
      </c>
      <c r="W448" s="11">
        <v>14.5</v>
      </c>
      <c r="X448" s="8" t="s">
        <v>148</v>
      </c>
      <c r="Y448" s="8" t="s">
        <v>149</v>
      </c>
    </row>
    <row r="449" spans="1:25" x14ac:dyDescent="0.3">
      <c r="A449" s="8" t="s">
        <v>564</v>
      </c>
      <c r="B449" s="8" t="s">
        <v>26</v>
      </c>
      <c r="C449" s="8" t="s">
        <v>140</v>
      </c>
      <c r="D449" s="8" t="s">
        <v>141</v>
      </c>
      <c r="E449" s="8" t="s">
        <v>150</v>
      </c>
      <c r="F449" s="8" t="s">
        <v>143</v>
      </c>
      <c r="G449" s="8" t="s">
        <v>210</v>
      </c>
      <c r="H449" s="8" t="s">
        <v>220</v>
      </c>
      <c r="I449" s="8" t="s">
        <v>152</v>
      </c>
      <c r="J449" s="8" t="s">
        <v>153</v>
      </c>
      <c r="K449" s="8" t="s">
        <v>21</v>
      </c>
      <c r="L449" s="9">
        <v>249</v>
      </c>
      <c r="M449" s="9">
        <v>7</v>
      </c>
      <c r="N449" s="10">
        <v>2.811244979919679E-2</v>
      </c>
      <c r="O449" s="11">
        <v>12</v>
      </c>
      <c r="P449" s="11">
        <v>84</v>
      </c>
      <c r="Q449" s="11">
        <v>549</v>
      </c>
      <c r="R449" s="8">
        <v>1</v>
      </c>
      <c r="S449" s="8">
        <v>1</v>
      </c>
      <c r="T449" s="10">
        <v>0.153</v>
      </c>
      <c r="U449" s="12">
        <v>6.54</v>
      </c>
      <c r="V449" s="10">
        <v>0.1429</v>
      </c>
      <c r="W449" s="11">
        <v>12</v>
      </c>
      <c r="X449" s="8" t="s">
        <v>148</v>
      </c>
      <c r="Y449" s="8" t="s">
        <v>149</v>
      </c>
    </row>
    <row r="450" spans="1:25" x14ac:dyDescent="0.3">
      <c r="A450" s="8" t="s">
        <v>564</v>
      </c>
      <c r="B450" s="8" t="s">
        <v>26</v>
      </c>
      <c r="C450" s="8" t="s">
        <v>140</v>
      </c>
      <c r="D450" s="8" t="s">
        <v>141</v>
      </c>
      <c r="E450" s="8" t="s">
        <v>211</v>
      </c>
      <c r="F450" s="8" t="s">
        <v>143</v>
      </c>
      <c r="G450" s="8" t="s">
        <v>225</v>
      </c>
      <c r="H450" s="8" t="s">
        <v>220</v>
      </c>
      <c r="I450" s="8" t="s">
        <v>368</v>
      </c>
      <c r="J450" s="8" t="s">
        <v>214</v>
      </c>
      <c r="K450" s="8" t="s">
        <v>14</v>
      </c>
      <c r="L450" s="9">
        <v>562</v>
      </c>
      <c r="M450" s="9">
        <v>2</v>
      </c>
      <c r="N450" s="10">
        <v>3.5587188612099638E-3</v>
      </c>
      <c r="O450" s="11">
        <v>11.53</v>
      </c>
      <c r="P450" s="11">
        <v>23.06</v>
      </c>
      <c r="Q450" s="11">
        <v>0</v>
      </c>
      <c r="R450" s="8">
        <v>0</v>
      </c>
      <c r="S450" s="8">
        <v>0</v>
      </c>
      <c r="U450" s="12">
        <v>0</v>
      </c>
      <c r="V450" s="10">
        <v>0</v>
      </c>
      <c r="W450" s="11">
        <v>18</v>
      </c>
      <c r="X450" s="8" t="s">
        <v>315</v>
      </c>
      <c r="Y450" s="8" t="s">
        <v>149</v>
      </c>
    </row>
    <row r="451" spans="1:25" x14ac:dyDescent="0.3">
      <c r="A451" s="8" t="s">
        <v>583</v>
      </c>
      <c r="B451" s="8" t="s">
        <v>26</v>
      </c>
      <c r="C451" s="8" t="s">
        <v>140</v>
      </c>
      <c r="D451" s="8" t="s">
        <v>141</v>
      </c>
      <c r="E451" s="8" t="s">
        <v>211</v>
      </c>
      <c r="F451" s="8" t="s">
        <v>143</v>
      </c>
      <c r="G451" s="8" t="s">
        <v>215</v>
      </c>
      <c r="H451" s="8" t="s">
        <v>220</v>
      </c>
      <c r="I451" s="8" t="s">
        <v>584</v>
      </c>
      <c r="J451" s="8" t="s">
        <v>214</v>
      </c>
      <c r="K451" s="8" t="s">
        <v>14</v>
      </c>
      <c r="L451" s="9">
        <v>249</v>
      </c>
      <c r="M451" s="9">
        <v>3</v>
      </c>
      <c r="N451" s="10">
        <v>1.204819277108434E-2</v>
      </c>
      <c r="O451" s="11">
        <v>11.8</v>
      </c>
      <c r="P451" s="11">
        <v>35.4</v>
      </c>
      <c r="Q451" s="11">
        <v>0</v>
      </c>
      <c r="R451" s="8">
        <v>0</v>
      </c>
      <c r="S451" s="8">
        <v>0</v>
      </c>
      <c r="U451" s="12">
        <v>0</v>
      </c>
      <c r="V451" s="10">
        <v>0</v>
      </c>
      <c r="W451" s="11">
        <v>19.5</v>
      </c>
      <c r="X451" s="8" t="s">
        <v>148</v>
      </c>
      <c r="Y451" s="8" t="s">
        <v>149</v>
      </c>
    </row>
    <row r="452" spans="1:25" x14ac:dyDescent="0.3">
      <c r="A452" s="7">
        <v>46270</v>
      </c>
      <c r="B452" s="8" t="s">
        <v>26</v>
      </c>
      <c r="C452" s="8" t="s">
        <v>140</v>
      </c>
      <c r="D452" s="8" t="s">
        <v>141</v>
      </c>
      <c r="E452" s="8" t="s">
        <v>211</v>
      </c>
      <c r="F452" s="8" t="s">
        <v>143</v>
      </c>
      <c r="G452" s="8" t="s">
        <v>215</v>
      </c>
      <c r="H452" s="8" t="s">
        <v>220</v>
      </c>
      <c r="I452" s="8" t="s">
        <v>585</v>
      </c>
      <c r="J452" s="8" t="s">
        <v>214</v>
      </c>
      <c r="K452" s="8" t="s">
        <v>7</v>
      </c>
      <c r="L452" s="9">
        <v>122</v>
      </c>
      <c r="M452" s="9">
        <v>0</v>
      </c>
      <c r="N452" s="10">
        <v>0</v>
      </c>
      <c r="P452" s="11">
        <v>0</v>
      </c>
      <c r="Q452" s="11">
        <v>0</v>
      </c>
      <c r="R452" s="8">
        <v>0</v>
      </c>
      <c r="S452" s="8">
        <v>0</v>
      </c>
      <c r="W452" s="11">
        <v>16</v>
      </c>
      <c r="X452" s="8" t="s">
        <v>148</v>
      </c>
      <c r="Y452" s="8" t="s">
        <v>149</v>
      </c>
    </row>
    <row r="453" spans="1:25" x14ac:dyDescent="0.3">
      <c r="A453" s="7">
        <v>46270</v>
      </c>
      <c r="B453" s="8" t="s">
        <v>42</v>
      </c>
      <c r="C453" s="8" t="s">
        <v>140</v>
      </c>
      <c r="D453" s="8" t="s">
        <v>141</v>
      </c>
      <c r="E453" s="8" t="s">
        <v>377</v>
      </c>
      <c r="F453" s="8" t="s">
        <v>143</v>
      </c>
      <c r="G453" s="8" t="s">
        <v>378</v>
      </c>
      <c r="H453" s="8" t="s">
        <v>231</v>
      </c>
      <c r="I453" s="8" t="s">
        <v>381</v>
      </c>
      <c r="J453" s="8" t="s">
        <v>380</v>
      </c>
      <c r="K453" s="8" t="s">
        <v>14</v>
      </c>
      <c r="L453" s="9">
        <v>1140</v>
      </c>
      <c r="M453" s="9">
        <v>8</v>
      </c>
      <c r="N453" s="10">
        <v>7.0175438596491229E-3</v>
      </c>
      <c r="O453" s="11">
        <v>7.07</v>
      </c>
      <c r="P453" s="11">
        <v>56.56</v>
      </c>
      <c r="Q453" s="11">
        <v>0</v>
      </c>
      <c r="R453" s="8">
        <v>0</v>
      </c>
      <c r="S453" s="8">
        <v>0</v>
      </c>
      <c r="U453" s="12">
        <v>0</v>
      </c>
      <c r="V453" s="10">
        <v>0</v>
      </c>
      <c r="W453" s="11">
        <v>12</v>
      </c>
      <c r="X453" s="8" t="s">
        <v>148</v>
      </c>
      <c r="Y453" s="8" t="s">
        <v>149</v>
      </c>
    </row>
    <row r="454" spans="1:25" x14ac:dyDescent="0.3">
      <c r="A454" s="7">
        <v>46270</v>
      </c>
      <c r="B454" s="8" t="s">
        <v>42</v>
      </c>
      <c r="C454" s="8" t="s">
        <v>140</v>
      </c>
      <c r="D454" s="8" t="s">
        <v>141</v>
      </c>
      <c r="E454" s="8" t="s">
        <v>377</v>
      </c>
      <c r="F454" s="8" t="s">
        <v>143</v>
      </c>
      <c r="G454" s="8" t="s">
        <v>381</v>
      </c>
      <c r="H454" s="8" t="s">
        <v>231</v>
      </c>
      <c r="I454" s="8" t="s">
        <v>378</v>
      </c>
      <c r="J454" s="8" t="s">
        <v>380</v>
      </c>
      <c r="K454" s="8" t="s">
        <v>7</v>
      </c>
      <c r="L454" s="9">
        <v>1213</v>
      </c>
      <c r="M454" s="9">
        <v>10</v>
      </c>
      <c r="N454" s="10">
        <v>8.2440230832646327E-3</v>
      </c>
      <c r="O454" s="11">
        <v>12.58</v>
      </c>
      <c r="P454" s="11">
        <v>125.8</v>
      </c>
      <c r="Q454" s="11">
        <v>1098</v>
      </c>
      <c r="R454" s="8">
        <v>2</v>
      </c>
      <c r="S454" s="8">
        <v>2</v>
      </c>
      <c r="T454" s="10">
        <v>0.11459999999999999</v>
      </c>
      <c r="U454" s="12">
        <v>8.73</v>
      </c>
      <c r="V454" s="10">
        <v>0.2</v>
      </c>
      <c r="W454" s="11">
        <v>19</v>
      </c>
      <c r="X454" s="8" t="s">
        <v>148</v>
      </c>
      <c r="Y454" s="8" t="s">
        <v>149</v>
      </c>
    </row>
    <row r="455" spans="1:25" x14ac:dyDescent="0.3">
      <c r="A455" s="7">
        <v>46270</v>
      </c>
      <c r="B455" s="8" t="s">
        <v>37</v>
      </c>
      <c r="C455" s="8" t="s">
        <v>140</v>
      </c>
      <c r="D455" s="8" t="s">
        <v>141</v>
      </c>
      <c r="E455" s="8" t="s">
        <v>157</v>
      </c>
      <c r="F455" s="8" t="s">
        <v>143</v>
      </c>
      <c r="G455" s="8" t="s">
        <v>234</v>
      </c>
      <c r="H455" s="8" t="s">
        <v>220</v>
      </c>
      <c r="I455" s="8" t="s">
        <v>466</v>
      </c>
      <c r="J455" s="8" t="s">
        <v>159</v>
      </c>
      <c r="K455" s="8" t="s">
        <v>21</v>
      </c>
      <c r="L455" s="9">
        <v>171</v>
      </c>
      <c r="M455" s="9">
        <v>3</v>
      </c>
      <c r="N455" s="10">
        <v>1.754385964912281E-2</v>
      </c>
      <c r="O455" s="11">
        <v>7</v>
      </c>
      <c r="P455" s="11">
        <v>21</v>
      </c>
      <c r="Q455" s="11">
        <v>0</v>
      </c>
      <c r="R455" s="8">
        <v>0</v>
      </c>
      <c r="S455" s="8">
        <v>0</v>
      </c>
      <c r="U455" s="12">
        <v>0</v>
      </c>
      <c r="V455" s="10">
        <v>0</v>
      </c>
      <c r="W455" s="11">
        <v>7</v>
      </c>
      <c r="X455" s="8" t="s">
        <v>148</v>
      </c>
      <c r="Y455" s="8" t="s">
        <v>149</v>
      </c>
    </row>
    <row r="456" spans="1:25" x14ac:dyDescent="0.3">
      <c r="A456" s="8" t="s">
        <v>564</v>
      </c>
      <c r="B456" s="8" t="s">
        <v>37</v>
      </c>
      <c r="C456" s="8" t="s">
        <v>140</v>
      </c>
      <c r="D456" s="8" t="s">
        <v>141</v>
      </c>
      <c r="E456" s="8" t="s">
        <v>157</v>
      </c>
      <c r="F456" s="8" t="s">
        <v>143</v>
      </c>
      <c r="G456" s="8" t="s">
        <v>162</v>
      </c>
      <c r="H456" s="8" t="s">
        <v>13</v>
      </c>
      <c r="I456" s="8" t="s">
        <v>586</v>
      </c>
      <c r="J456" s="8" t="s">
        <v>159</v>
      </c>
      <c r="K456" s="8" t="s">
        <v>14</v>
      </c>
      <c r="L456" s="9">
        <v>236</v>
      </c>
      <c r="M456" s="9">
        <v>2</v>
      </c>
      <c r="N456" s="10">
        <v>8.4745762711864406E-3</v>
      </c>
      <c r="O456" s="11">
        <v>4.71</v>
      </c>
      <c r="P456" s="11">
        <v>9.42</v>
      </c>
      <c r="Q456" s="11">
        <v>0</v>
      </c>
      <c r="R456" s="8">
        <v>0</v>
      </c>
      <c r="S456" s="8">
        <v>0</v>
      </c>
      <c r="U456" s="12">
        <v>0</v>
      </c>
      <c r="V456" s="10">
        <v>0</v>
      </c>
      <c r="W456" s="11">
        <v>8</v>
      </c>
      <c r="X456" s="8" t="s">
        <v>148</v>
      </c>
      <c r="Y456" s="8" t="s">
        <v>149</v>
      </c>
    </row>
    <row r="457" spans="1:25" x14ac:dyDescent="0.3">
      <c r="A457" s="7">
        <v>46270</v>
      </c>
      <c r="B457" s="8" t="s">
        <v>37</v>
      </c>
      <c r="C457" s="8" t="s">
        <v>140</v>
      </c>
      <c r="D457" s="8" t="s">
        <v>141</v>
      </c>
      <c r="E457" s="8" t="s">
        <v>157</v>
      </c>
      <c r="F457" s="8" t="s">
        <v>143</v>
      </c>
      <c r="G457" s="8" t="s">
        <v>162</v>
      </c>
      <c r="H457" s="8" t="s">
        <v>220</v>
      </c>
      <c r="I457" s="8" t="s">
        <v>161</v>
      </c>
      <c r="J457" s="8" t="s">
        <v>159</v>
      </c>
      <c r="K457" s="8" t="s">
        <v>7</v>
      </c>
      <c r="L457" s="9">
        <v>800</v>
      </c>
      <c r="M457" s="9">
        <v>3</v>
      </c>
      <c r="N457" s="10">
        <v>3.7499999999999999E-3</v>
      </c>
      <c r="O457" s="11">
        <v>6.01</v>
      </c>
      <c r="P457" s="11">
        <v>18.03</v>
      </c>
      <c r="Q457" s="11">
        <v>399</v>
      </c>
      <c r="R457" s="8">
        <v>1</v>
      </c>
      <c r="S457" s="8">
        <v>1</v>
      </c>
      <c r="T457" s="10">
        <v>4.5199999999999997E-2</v>
      </c>
      <c r="U457" s="12">
        <v>22.13</v>
      </c>
      <c r="V457" s="10">
        <v>0.33329999999999999</v>
      </c>
      <c r="W457" s="11">
        <v>11.5</v>
      </c>
      <c r="X457" s="8" t="s">
        <v>148</v>
      </c>
      <c r="Y457" s="8" t="s">
        <v>149</v>
      </c>
    </row>
    <row r="458" spans="1:25" x14ac:dyDescent="0.3">
      <c r="A458" s="7">
        <v>46270</v>
      </c>
      <c r="B458" s="8" t="s">
        <v>37</v>
      </c>
      <c r="C458" s="8" t="s">
        <v>140</v>
      </c>
      <c r="D458" s="8" t="s">
        <v>141</v>
      </c>
      <c r="E458" s="8" t="s">
        <v>157</v>
      </c>
      <c r="F458" s="8" t="s">
        <v>143</v>
      </c>
      <c r="G458" s="8" t="s">
        <v>162</v>
      </c>
      <c r="H458" s="8" t="s">
        <v>385</v>
      </c>
      <c r="I458" s="8" t="s">
        <v>237</v>
      </c>
      <c r="J458" s="8" t="s">
        <v>159</v>
      </c>
      <c r="K458" s="8" t="s">
        <v>7</v>
      </c>
      <c r="L458" s="9">
        <v>671</v>
      </c>
      <c r="M458" s="9">
        <v>4</v>
      </c>
      <c r="N458" s="10">
        <v>5.9612518628912071E-3</v>
      </c>
      <c r="O458" s="11">
        <v>5.1100000000000003</v>
      </c>
      <c r="P458" s="11">
        <v>20.440000000000001</v>
      </c>
      <c r="Q458" s="11">
        <v>0</v>
      </c>
      <c r="R458" s="8">
        <v>0</v>
      </c>
      <c r="S458" s="8">
        <v>0</v>
      </c>
      <c r="U458" s="12">
        <v>0</v>
      </c>
      <c r="V458" s="10">
        <v>0</v>
      </c>
      <c r="W458" s="11">
        <v>7</v>
      </c>
      <c r="X458" s="8" t="s">
        <v>148</v>
      </c>
      <c r="Y458" s="8" t="s">
        <v>149</v>
      </c>
    </row>
    <row r="459" spans="1:25" x14ac:dyDescent="0.3">
      <c r="A459" s="7">
        <v>46270</v>
      </c>
      <c r="B459" s="8" t="s">
        <v>37</v>
      </c>
      <c r="C459" s="8" t="s">
        <v>140</v>
      </c>
      <c r="D459" s="8" t="s">
        <v>141</v>
      </c>
      <c r="E459" s="8" t="s">
        <v>157</v>
      </c>
      <c r="F459" s="8" t="s">
        <v>143</v>
      </c>
      <c r="G459" s="8" t="s">
        <v>234</v>
      </c>
      <c r="H459" s="8" t="s">
        <v>220</v>
      </c>
      <c r="I459" s="8" t="s">
        <v>234</v>
      </c>
      <c r="J459" s="8" t="s">
        <v>159</v>
      </c>
      <c r="K459" s="8" t="s">
        <v>14</v>
      </c>
      <c r="L459" s="8" t="s">
        <v>587</v>
      </c>
      <c r="M459" s="9">
        <v>21</v>
      </c>
      <c r="N459" s="10">
        <v>6.9261213720316619E-3</v>
      </c>
      <c r="O459" s="11">
        <v>6.95</v>
      </c>
      <c r="P459" s="11">
        <v>145.94999999999999</v>
      </c>
      <c r="Q459" s="11">
        <v>798</v>
      </c>
      <c r="R459" s="8">
        <v>2</v>
      </c>
      <c r="S459" s="8">
        <v>2</v>
      </c>
      <c r="T459" s="10">
        <v>0.18290000000000001</v>
      </c>
      <c r="U459" s="12">
        <v>5.47</v>
      </c>
      <c r="V459" s="10">
        <v>9.5200000000000007E-2</v>
      </c>
      <c r="W459" s="11">
        <v>11</v>
      </c>
      <c r="X459" s="8" t="s">
        <v>148</v>
      </c>
      <c r="Y459" s="8" t="s">
        <v>149</v>
      </c>
    </row>
    <row r="460" spans="1:25" x14ac:dyDescent="0.3">
      <c r="A460" s="7">
        <v>46270</v>
      </c>
      <c r="B460" s="8" t="s">
        <v>37</v>
      </c>
      <c r="C460" s="8" t="s">
        <v>140</v>
      </c>
      <c r="D460" s="8" t="s">
        <v>141</v>
      </c>
      <c r="E460" s="8" t="s">
        <v>239</v>
      </c>
      <c r="F460" s="8" t="s">
        <v>143</v>
      </c>
      <c r="G460" s="8" t="s">
        <v>240</v>
      </c>
      <c r="H460" s="8" t="s">
        <v>220</v>
      </c>
      <c r="I460" s="8" t="s">
        <v>240</v>
      </c>
      <c r="J460" s="8" t="s">
        <v>242</v>
      </c>
      <c r="K460" s="8" t="s">
        <v>7</v>
      </c>
      <c r="L460" s="9">
        <v>1079</v>
      </c>
      <c r="M460" s="9">
        <v>8</v>
      </c>
      <c r="N460" s="10">
        <v>7.4142724745134376E-3</v>
      </c>
      <c r="O460" s="11">
        <v>6.04</v>
      </c>
      <c r="P460" s="11">
        <v>48.32</v>
      </c>
      <c r="Q460" s="11">
        <v>0</v>
      </c>
      <c r="R460" s="8">
        <v>0</v>
      </c>
      <c r="S460" s="8">
        <v>0</v>
      </c>
      <c r="U460" s="12">
        <v>0</v>
      </c>
      <c r="V460" s="10">
        <v>0</v>
      </c>
      <c r="W460" s="11">
        <v>9</v>
      </c>
      <c r="X460" s="8" t="s">
        <v>223</v>
      </c>
      <c r="Y460" s="8" t="s">
        <v>149</v>
      </c>
    </row>
    <row r="461" spans="1:25" x14ac:dyDescent="0.3">
      <c r="A461" s="8" t="s">
        <v>564</v>
      </c>
      <c r="B461" s="8" t="s">
        <v>37</v>
      </c>
      <c r="C461" s="8" t="s">
        <v>140</v>
      </c>
      <c r="D461" s="8" t="s">
        <v>141</v>
      </c>
      <c r="E461" s="8" t="s">
        <v>239</v>
      </c>
      <c r="F461" s="8" t="s">
        <v>143</v>
      </c>
      <c r="G461" s="8" t="s">
        <v>240</v>
      </c>
      <c r="H461" s="8" t="s">
        <v>220</v>
      </c>
      <c r="I461" s="8" t="s">
        <v>588</v>
      </c>
      <c r="J461" s="8" t="s">
        <v>242</v>
      </c>
      <c r="K461" s="8" t="s">
        <v>21</v>
      </c>
      <c r="L461" s="9">
        <v>113</v>
      </c>
      <c r="M461" s="9">
        <v>0</v>
      </c>
      <c r="N461" s="10">
        <v>0</v>
      </c>
      <c r="P461" s="11">
        <v>0</v>
      </c>
      <c r="Q461" s="11">
        <v>0</v>
      </c>
      <c r="R461" s="8">
        <v>0</v>
      </c>
      <c r="S461" s="8">
        <v>0</v>
      </c>
      <c r="W461" s="11">
        <v>8.5</v>
      </c>
      <c r="X461" s="8" t="s">
        <v>148</v>
      </c>
      <c r="Y461" s="8" t="s">
        <v>149</v>
      </c>
    </row>
    <row r="462" spans="1:25" x14ac:dyDescent="0.3">
      <c r="A462" s="7">
        <v>46270</v>
      </c>
      <c r="B462" s="8" t="s">
        <v>37</v>
      </c>
      <c r="C462" s="8" t="s">
        <v>140</v>
      </c>
      <c r="D462" s="8" t="s">
        <v>141</v>
      </c>
      <c r="E462" s="8" t="s">
        <v>244</v>
      </c>
      <c r="F462" s="8" t="s">
        <v>143</v>
      </c>
      <c r="G462" s="8" t="s">
        <v>394</v>
      </c>
      <c r="H462" s="8" t="s">
        <v>220</v>
      </c>
      <c r="I462" s="8" t="s">
        <v>237</v>
      </c>
      <c r="J462" s="8" t="s">
        <v>247</v>
      </c>
      <c r="K462" s="8" t="s">
        <v>7</v>
      </c>
      <c r="L462" s="9">
        <v>347</v>
      </c>
      <c r="M462" s="9">
        <v>2</v>
      </c>
      <c r="N462" s="10">
        <v>5.763688760806916E-3</v>
      </c>
      <c r="O462" s="11">
        <v>5.13</v>
      </c>
      <c r="P462" s="11">
        <v>10.26</v>
      </c>
      <c r="Q462" s="11">
        <v>0</v>
      </c>
      <c r="R462" s="8">
        <v>0</v>
      </c>
      <c r="S462" s="8">
        <v>0</v>
      </c>
      <c r="U462" s="12">
        <v>0</v>
      </c>
      <c r="V462" s="10">
        <v>0</v>
      </c>
      <c r="W462" s="11">
        <v>7</v>
      </c>
      <c r="X462" s="8" t="s">
        <v>148</v>
      </c>
      <c r="Y462" s="8" t="s">
        <v>149</v>
      </c>
    </row>
    <row r="463" spans="1:25" x14ac:dyDescent="0.3">
      <c r="A463" s="7">
        <v>46270</v>
      </c>
      <c r="B463" s="8" t="s">
        <v>37</v>
      </c>
      <c r="C463" s="8" t="s">
        <v>140</v>
      </c>
      <c r="D463" s="8" t="s">
        <v>141</v>
      </c>
      <c r="E463" s="8" t="s">
        <v>167</v>
      </c>
      <c r="F463" s="8" t="s">
        <v>143</v>
      </c>
      <c r="G463" s="8" t="s">
        <v>168</v>
      </c>
      <c r="H463" s="8" t="s">
        <v>220</v>
      </c>
      <c r="I463" s="8" t="s">
        <v>589</v>
      </c>
      <c r="J463" s="8" t="s">
        <v>169</v>
      </c>
      <c r="K463" s="8" t="s">
        <v>7</v>
      </c>
      <c r="L463" s="9">
        <v>411</v>
      </c>
      <c r="M463" s="9">
        <v>3</v>
      </c>
      <c r="N463" s="10">
        <v>7.2992700729926996E-3</v>
      </c>
      <c r="O463" s="11">
        <v>2.98</v>
      </c>
      <c r="P463" s="11">
        <v>8.94</v>
      </c>
      <c r="Q463" s="11">
        <v>0</v>
      </c>
      <c r="R463" s="8">
        <v>0</v>
      </c>
      <c r="S463" s="8">
        <v>0</v>
      </c>
      <c r="U463" s="12">
        <v>0</v>
      </c>
      <c r="V463" s="10">
        <v>0</v>
      </c>
      <c r="W463" s="11">
        <v>5</v>
      </c>
      <c r="X463" s="8" t="s">
        <v>148</v>
      </c>
      <c r="Y463" s="8" t="s">
        <v>149</v>
      </c>
    </row>
    <row r="464" spans="1:25" x14ac:dyDescent="0.3">
      <c r="A464" s="7">
        <v>46270</v>
      </c>
      <c r="B464" s="8" t="s">
        <v>37</v>
      </c>
      <c r="C464" s="8" t="s">
        <v>140</v>
      </c>
      <c r="D464" s="8" t="s">
        <v>141</v>
      </c>
      <c r="E464" s="8" t="s">
        <v>167</v>
      </c>
      <c r="F464" s="8" t="s">
        <v>143</v>
      </c>
      <c r="G464" s="8" t="s">
        <v>255</v>
      </c>
      <c r="H464" s="8" t="s">
        <v>220</v>
      </c>
      <c r="I464" s="8" t="s">
        <v>590</v>
      </c>
      <c r="J464" s="8" t="s">
        <v>169</v>
      </c>
      <c r="K464" s="8" t="s">
        <v>21</v>
      </c>
      <c r="L464" s="9">
        <v>368</v>
      </c>
      <c r="M464" s="9">
        <v>11</v>
      </c>
      <c r="N464" s="10">
        <v>2.9891304347826091E-2</v>
      </c>
      <c r="O464" s="11">
        <v>5</v>
      </c>
      <c r="P464" s="11">
        <v>55</v>
      </c>
      <c r="Q464" s="11">
        <v>0</v>
      </c>
      <c r="R464" s="8">
        <v>0</v>
      </c>
      <c r="S464" s="8">
        <v>0</v>
      </c>
      <c r="U464" s="12">
        <v>0</v>
      </c>
      <c r="V464" s="10">
        <v>0</v>
      </c>
      <c r="W464" s="11">
        <v>5</v>
      </c>
      <c r="X464" s="8" t="s">
        <v>148</v>
      </c>
      <c r="Y464" s="8" t="s">
        <v>149</v>
      </c>
    </row>
    <row r="465" spans="1:25" x14ac:dyDescent="0.3">
      <c r="A465" s="7">
        <v>46270</v>
      </c>
      <c r="B465" s="8" t="s">
        <v>37</v>
      </c>
      <c r="C465" s="8" t="s">
        <v>140</v>
      </c>
      <c r="D465" s="8" t="s">
        <v>141</v>
      </c>
      <c r="E465" s="8" t="s">
        <v>167</v>
      </c>
      <c r="F465" s="8" t="s">
        <v>143</v>
      </c>
      <c r="G465" s="8" t="s">
        <v>168</v>
      </c>
      <c r="H465" s="8" t="s">
        <v>220</v>
      </c>
      <c r="I465" s="8" t="s">
        <v>396</v>
      </c>
      <c r="J465" s="8" t="s">
        <v>169</v>
      </c>
      <c r="K465" s="8" t="s">
        <v>7</v>
      </c>
      <c r="L465" s="9">
        <v>683</v>
      </c>
      <c r="M465" s="9">
        <v>4</v>
      </c>
      <c r="N465" s="10">
        <v>5.8565153733528552E-3</v>
      </c>
      <c r="O465" s="11">
        <v>4.42</v>
      </c>
      <c r="P465" s="11">
        <v>17.68</v>
      </c>
      <c r="Q465" s="11">
        <v>0</v>
      </c>
      <c r="R465" s="8">
        <v>0</v>
      </c>
      <c r="S465" s="8">
        <v>0</v>
      </c>
      <c r="U465" s="12">
        <v>0</v>
      </c>
      <c r="V465" s="10">
        <v>0</v>
      </c>
      <c r="W465" s="11">
        <v>7</v>
      </c>
      <c r="X465" s="8" t="s">
        <v>148</v>
      </c>
      <c r="Y465" s="8" t="s">
        <v>149</v>
      </c>
    </row>
    <row r="466" spans="1:25" x14ac:dyDescent="0.3">
      <c r="A466" s="7">
        <v>46270</v>
      </c>
      <c r="B466" s="8" t="s">
        <v>37</v>
      </c>
      <c r="C466" s="8" t="s">
        <v>140</v>
      </c>
      <c r="D466" s="8" t="s">
        <v>141</v>
      </c>
      <c r="E466" s="8" t="s">
        <v>257</v>
      </c>
      <c r="F466" s="8" t="s">
        <v>143</v>
      </c>
      <c r="G466" s="8" t="s">
        <v>262</v>
      </c>
      <c r="H466" s="8" t="s">
        <v>385</v>
      </c>
      <c r="I466" s="8" t="s">
        <v>400</v>
      </c>
      <c r="J466" s="8" t="s">
        <v>260</v>
      </c>
      <c r="K466" s="8" t="s">
        <v>14</v>
      </c>
      <c r="L466" s="9">
        <v>838</v>
      </c>
      <c r="M466" s="9">
        <v>1</v>
      </c>
      <c r="N466" s="10">
        <v>1.193317422434368E-3</v>
      </c>
      <c r="O466" s="11">
        <v>5.65</v>
      </c>
      <c r="P466" s="11">
        <v>5.65</v>
      </c>
      <c r="Q466" s="11">
        <v>0</v>
      </c>
      <c r="R466" s="8">
        <v>0</v>
      </c>
      <c r="S466" s="8">
        <v>0</v>
      </c>
      <c r="U466" s="12">
        <v>0</v>
      </c>
      <c r="V466" s="10">
        <v>0</v>
      </c>
      <c r="W466" s="11">
        <v>8.5</v>
      </c>
      <c r="X466" s="8" t="s">
        <v>148</v>
      </c>
      <c r="Y466" s="8" t="s">
        <v>149</v>
      </c>
    </row>
    <row r="467" spans="1:25" x14ac:dyDescent="0.3">
      <c r="A467" s="7">
        <v>46270</v>
      </c>
      <c r="B467" s="8" t="s">
        <v>33</v>
      </c>
      <c r="C467" s="8" t="s">
        <v>173</v>
      </c>
      <c r="D467" s="8" t="s">
        <v>141</v>
      </c>
      <c r="E467" s="8" t="s">
        <v>193</v>
      </c>
      <c r="F467" s="8" t="s">
        <v>143</v>
      </c>
      <c r="G467" s="8" t="s">
        <v>194</v>
      </c>
      <c r="H467" s="8" t="s">
        <v>231</v>
      </c>
      <c r="I467" s="8" t="s">
        <v>364</v>
      </c>
      <c r="J467" s="8" t="s">
        <v>195</v>
      </c>
      <c r="K467" s="8" t="s">
        <v>21</v>
      </c>
      <c r="L467" s="9">
        <v>83</v>
      </c>
      <c r="M467" s="9">
        <v>1</v>
      </c>
      <c r="N467" s="10">
        <v>1.204819277108434E-2</v>
      </c>
      <c r="O467" s="11">
        <v>11.31</v>
      </c>
      <c r="P467" s="11">
        <v>11.31</v>
      </c>
      <c r="Q467" s="11">
        <v>0</v>
      </c>
      <c r="R467" s="8">
        <v>0</v>
      </c>
      <c r="S467" s="8">
        <v>0</v>
      </c>
      <c r="U467" s="12">
        <v>0</v>
      </c>
      <c r="V467" s="10">
        <v>0</v>
      </c>
      <c r="W467" s="11">
        <v>12</v>
      </c>
      <c r="X467" s="8" t="s">
        <v>148</v>
      </c>
      <c r="Y467" s="8" t="s">
        <v>149</v>
      </c>
    </row>
    <row r="468" spans="1:25" x14ac:dyDescent="0.3">
      <c r="A468" s="7">
        <v>46270</v>
      </c>
      <c r="B468" s="8" t="s">
        <v>33</v>
      </c>
      <c r="C468" s="8" t="s">
        <v>173</v>
      </c>
      <c r="D468" s="8" t="s">
        <v>141</v>
      </c>
      <c r="E468" s="8" t="s">
        <v>193</v>
      </c>
      <c r="F468" s="8" t="s">
        <v>143</v>
      </c>
      <c r="G468" s="8" t="s">
        <v>194</v>
      </c>
      <c r="H468" s="8" t="s">
        <v>231</v>
      </c>
      <c r="I468" s="8" t="s">
        <v>591</v>
      </c>
      <c r="J468" s="8" t="s">
        <v>195</v>
      </c>
      <c r="K468" s="8" t="s">
        <v>21</v>
      </c>
      <c r="L468" s="8" t="s">
        <v>592</v>
      </c>
      <c r="M468" s="9">
        <v>0</v>
      </c>
      <c r="N468" s="10">
        <v>0</v>
      </c>
      <c r="P468" s="11">
        <v>0</v>
      </c>
      <c r="Q468" s="11">
        <v>0</v>
      </c>
      <c r="R468" s="8">
        <v>0</v>
      </c>
      <c r="S468" s="8">
        <v>0</v>
      </c>
      <c r="W468" s="11">
        <v>12.5</v>
      </c>
      <c r="X468" s="8" t="s">
        <v>148</v>
      </c>
      <c r="Y468" s="8" t="s">
        <v>149</v>
      </c>
    </row>
    <row r="469" spans="1:25" x14ac:dyDescent="0.3">
      <c r="A469" s="7">
        <v>46270</v>
      </c>
      <c r="B469" s="8" t="s">
        <v>33</v>
      </c>
      <c r="C469" s="8" t="s">
        <v>173</v>
      </c>
      <c r="D469" s="8" t="s">
        <v>141</v>
      </c>
      <c r="E469" s="8" t="s">
        <v>193</v>
      </c>
      <c r="F469" s="8" t="s">
        <v>143</v>
      </c>
      <c r="G469" s="8" t="s">
        <v>194</v>
      </c>
      <c r="H469" s="8" t="s">
        <v>231</v>
      </c>
      <c r="I469" s="8" t="s">
        <v>403</v>
      </c>
      <c r="J469" s="8" t="s">
        <v>195</v>
      </c>
      <c r="K469" s="8" t="s">
        <v>21</v>
      </c>
      <c r="L469" s="9">
        <v>179</v>
      </c>
      <c r="M469" s="9">
        <v>2</v>
      </c>
      <c r="N469" s="10">
        <v>1.11731843575419E-2</v>
      </c>
      <c r="O469" s="11">
        <v>7.35</v>
      </c>
      <c r="P469" s="11">
        <v>14.7</v>
      </c>
      <c r="Q469" s="11">
        <v>0</v>
      </c>
      <c r="R469" s="8">
        <v>0</v>
      </c>
      <c r="S469" s="8">
        <v>0</v>
      </c>
      <c r="U469" s="12">
        <v>0</v>
      </c>
      <c r="V469" s="10">
        <v>0</v>
      </c>
      <c r="W469" s="11">
        <v>8.5</v>
      </c>
      <c r="X469" s="8" t="s">
        <v>148</v>
      </c>
      <c r="Y469" s="8" t="s">
        <v>149</v>
      </c>
    </row>
    <row r="470" spans="1:25" x14ac:dyDescent="0.3">
      <c r="A470" s="7">
        <v>46270</v>
      </c>
      <c r="B470" s="8" t="s">
        <v>33</v>
      </c>
      <c r="C470" s="8" t="s">
        <v>173</v>
      </c>
      <c r="D470" s="8" t="s">
        <v>141</v>
      </c>
      <c r="E470" s="8" t="s">
        <v>193</v>
      </c>
      <c r="F470" s="8" t="s">
        <v>143</v>
      </c>
      <c r="G470" s="8" t="s">
        <v>264</v>
      </c>
      <c r="H470" s="8" t="s">
        <v>231</v>
      </c>
      <c r="I470" s="8" t="s">
        <v>194</v>
      </c>
      <c r="J470" s="8" t="s">
        <v>195</v>
      </c>
      <c r="K470" s="8" t="s">
        <v>21</v>
      </c>
      <c r="L470" s="8" t="s">
        <v>593</v>
      </c>
      <c r="M470" s="9">
        <v>8</v>
      </c>
      <c r="N470" s="10">
        <v>1.16448326055313E-2</v>
      </c>
      <c r="O470" s="11">
        <v>12.34</v>
      </c>
      <c r="P470" s="11">
        <v>98.72</v>
      </c>
      <c r="Q470" s="11">
        <v>399</v>
      </c>
      <c r="R470" s="8">
        <v>1</v>
      </c>
      <c r="S470" s="8">
        <v>1</v>
      </c>
      <c r="T470" s="10">
        <v>0.24740000000000001</v>
      </c>
      <c r="U470" s="12">
        <v>4.04</v>
      </c>
      <c r="V470" s="10">
        <v>0.125</v>
      </c>
      <c r="W470" s="11">
        <v>13.5</v>
      </c>
      <c r="X470" s="8" t="s">
        <v>148</v>
      </c>
      <c r="Y470" s="8" t="s">
        <v>149</v>
      </c>
    </row>
    <row r="471" spans="1:25" x14ac:dyDescent="0.3">
      <c r="A471" s="7">
        <v>46270</v>
      </c>
      <c r="B471" s="8" t="s">
        <v>33</v>
      </c>
      <c r="C471" s="8" t="s">
        <v>173</v>
      </c>
      <c r="D471" s="8" t="s">
        <v>141</v>
      </c>
      <c r="E471" s="8" t="s">
        <v>193</v>
      </c>
      <c r="F471" s="8" t="s">
        <v>143</v>
      </c>
      <c r="G471" s="8" t="s">
        <v>194</v>
      </c>
      <c r="H471" s="8" t="s">
        <v>24</v>
      </c>
      <c r="I471" s="8" t="s">
        <v>574</v>
      </c>
      <c r="J471" s="8" t="s">
        <v>195</v>
      </c>
      <c r="K471" s="8" t="s">
        <v>21</v>
      </c>
      <c r="L471" s="9">
        <v>291</v>
      </c>
      <c r="M471" s="9">
        <v>7</v>
      </c>
      <c r="N471" s="10">
        <v>2.4054982817869421E-2</v>
      </c>
      <c r="O471" s="11">
        <v>10.5</v>
      </c>
      <c r="P471" s="11">
        <v>73.5</v>
      </c>
      <c r="Q471" s="11">
        <v>0</v>
      </c>
      <c r="R471" s="8">
        <v>0</v>
      </c>
      <c r="S471" s="8">
        <v>0</v>
      </c>
      <c r="U471" s="12">
        <v>0</v>
      </c>
      <c r="V471" s="10">
        <v>0</v>
      </c>
      <c r="W471" s="11">
        <v>10.5</v>
      </c>
      <c r="X471" s="8" t="s">
        <v>148</v>
      </c>
      <c r="Y471" s="8" t="s">
        <v>149</v>
      </c>
    </row>
    <row r="472" spans="1:25" x14ac:dyDescent="0.3">
      <c r="A472" s="7">
        <v>46270</v>
      </c>
      <c r="B472" s="8" t="s">
        <v>33</v>
      </c>
      <c r="C472" s="8" t="s">
        <v>173</v>
      </c>
      <c r="D472" s="8" t="s">
        <v>141</v>
      </c>
      <c r="E472" s="8" t="s">
        <v>193</v>
      </c>
      <c r="F472" s="8" t="s">
        <v>143</v>
      </c>
      <c r="G472" s="8" t="s">
        <v>194</v>
      </c>
      <c r="H472" s="8" t="s">
        <v>231</v>
      </c>
      <c r="I472" s="8" t="s">
        <v>266</v>
      </c>
      <c r="J472" s="8" t="s">
        <v>195</v>
      </c>
      <c r="K472" s="8" t="s">
        <v>21</v>
      </c>
      <c r="L472" s="9">
        <v>263</v>
      </c>
      <c r="M472" s="9">
        <v>2</v>
      </c>
      <c r="N472" s="10">
        <v>7.6045627376425864E-3</v>
      </c>
      <c r="O472" s="11">
        <v>10</v>
      </c>
      <c r="P472" s="8" t="s">
        <v>594</v>
      </c>
      <c r="Q472" s="11">
        <v>0</v>
      </c>
      <c r="R472" s="8">
        <v>0</v>
      </c>
      <c r="S472" s="8">
        <v>0</v>
      </c>
      <c r="U472" s="12">
        <v>0</v>
      </c>
      <c r="V472" s="10">
        <v>0</v>
      </c>
      <c r="W472" s="11">
        <v>10</v>
      </c>
      <c r="X472" s="8" t="s">
        <v>148</v>
      </c>
      <c r="Y472" s="8" t="s">
        <v>149</v>
      </c>
    </row>
    <row r="473" spans="1:25" x14ac:dyDescent="0.3">
      <c r="A473" s="7">
        <v>46270</v>
      </c>
      <c r="B473" s="8" t="s">
        <v>33</v>
      </c>
      <c r="C473" s="8" t="s">
        <v>173</v>
      </c>
      <c r="D473" s="8" t="s">
        <v>141</v>
      </c>
      <c r="E473" s="8" t="s">
        <v>200</v>
      </c>
      <c r="F473" s="8" t="s">
        <v>143</v>
      </c>
      <c r="G473" s="8" t="s">
        <v>270</v>
      </c>
      <c r="H473" s="8" t="s">
        <v>24</v>
      </c>
      <c r="I473" s="8" t="s">
        <v>595</v>
      </c>
      <c r="J473" s="8" t="s">
        <v>202</v>
      </c>
      <c r="K473" s="8" t="s">
        <v>7</v>
      </c>
      <c r="L473" s="9">
        <v>358</v>
      </c>
      <c r="M473" s="9">
        <v>3</v>
      </c>
      <c r="N473" s="10">
        <v>8.3798882681564244E-3</v>
      </c>
      <c r="O473" s="11">
        <v>7.02</v>
      </c>
      <c r="P473" s="11">
        <v>21.06</v>
      </c>
      <c r="Q473" s="11">
        <v>0</v>
      </c>
      <c r="R473" s="8">
        <v>0</v>
      </c>
      <c r="S473" s="8">
        <v>0</v>
      </c>
      <c r="U473" s="12">
        <v>0</v>
      </c>
      <c r="V473" s="10">
        <v>0</v>
      </c>
      <c r="W473" s="11">
        <v>11</v>
      </c>
      <c r="X473" s="8" t="s">
        <v>148</v>
      </c>
      <c r="Y473" s="8" t="s">
        <v>149</v>
      </c>
    </row>
    <row r="474" spans="1:25" x14ac:dyDescent="0.3">
      <c r="A474" s="8" t="s">
        <v>564</v>
      </c>
      <c r="B474" s="8" t="s">
        <v>33</v>
      </c>
      <c r="C474" s="8" t="s">
        <v>173</v>
      </c>
      <c r="D474" s="8" t="s">
        <v>141</v>
      </c>
      <c r="E474" s="8" t="s">
        <v>271</v>
      </c>
      <c r="F474" s="8" t="s">
        <v>143</v>
      </c>
      <c r="G474" s="8" t="s">
        <v>275</v>
      </c>
      <c r="H474" s="8" t="s">
        <v>231</v>
      </c>
      <c r="I474" s="8" t="s">
        <v>596</v>
      </c>
      <c r="J474" s="8" t="s">
        <v>274</v>
      </c>
      <c r="K474" s="8" t="s">
        <v>21</v>
      </c>
      <c r="L474" s="9">
        <v>282</v>
      </c>
      <c r="M474" s="9">
        <v>6</v>
      </c>
      <c r="N474" s="10">
        <v>2.1276595744680851E-2</v>
      </c>
      <c r="O474" s="11">
        <v>13</v>
      </c>
      <c r="P474" s="11">
        <v>78</v>
      </c>
      <c r="Q474" s="11">
        <v>0</v>
      </c>
      <c r="R474" s="8">
        <v>0</v>
      </c>
      <c r="S474" s="8">
        <v>0</v>
      </c>
      <c r="U474" s="12">
        <v>0</v>
      </c>
      <c r="V474" s="10">
        <v>0</v>
      </c>
      <c r="W474" s="11">
        <v>13</v>
      </c>
      <c r="X474" s="8" t="s">
        <v>148</v>
      </c>
      <c r="Y474" s="8" t="s">
        <v>149</v>
      </c>
    </row>
    <row r="475" spans="1:25" x14ac:dyDescent="0.3">
      <c r="A475" s="7">
        <v>46270</v>
      </c>
      <c r="B475" s="8" t="s">
        <v>23</v>
      </c>
      <c r="C475" s="8" t="s">
        <v>173</v>
      </c>
      <c r="D475" s="8" t="s">
        <v>141</v>
      </c>
      <c r="E475" s="8" t="s">
        <v>174</v>
      </c>
      <c r="F475" s="8" t="s">
        <v>143</v>
      </c>
      <c r="G475" s="8" t="s">
        <v>408</v>
      </c>
      <c r="H475" s="8" t="s">
        <v>206</v>
      </c>
      <c r="I475" s="8" t="s">
        <v>597</v>
      </c>
      <c r="J475" s="8" t="s">
        <v>176</v>
      </c>
      <c r="K475" s="8" t="s">
        <v>14</v>
      </c>
      <c r="L475" s="9">
        <v>3158</v>
      </c>
      <c r="M475" s="9">
        <v>37</v>
      </c>
      <c r="N475" s="10">
        <v>1.1716276124129199E-2</v>
      </c>
      <c r="O475" s="11">
        <v>11.39</v>
      </c>
      <c r="P475" s="11">
        <v>421.43</v>
      </c>
      <c r="Q475" s="11">
        <v>449</v>
      </c>
      <c r="R475" s="8">
        <v>1</v>
      </c>
      <c r="S475" s="8">
        <v>1</v>
      </c>
      <c r="T475" s="10">
        <v>0.93859999999999999</v>
      </c>
      <c r="U475" s="12">
        <v>1.07</v>
      </c>
      <c r="V475" s="10">
        <v>2.7E-2</v>
      </c>
      <c r="W475" s="11">
        <v>15.5</v>
      </c>
      <c r="X475" s="8" t="s">
        <v>148</v>
      </c>
      <c r="Y475" s="8" t="s">
        <v>149</v>
      </c>
    </row>
    <row r="476" spans="1:25" x14ac:dyDescent="0.3">
      <c r="A476" s="7">
        <v>46270</v>
      </c>
      <c r="B476" s="8" t="s">
        <v>23</v>
      </c>
      <c r="C476" s="8" t="s">
        <v>173</v>
      </c>
      <c r="D476" s="8" t="s">
        <v>141</v>
      </c>
      <c r="E476" s="8" t="s">
        <v>174</v>
      </c>
      <c r="F476" s="8" t="s">
        <v>143</v>
      </c>
      <c r="G476" s="8" t="s">
        <v>175</v>
      </c>
      <c r="H476" s="8" t="s">
        <v>20</v>
      </c>
      <c r="I476" s="8" t="s">
        <v>175</v>
      </c>
      <c r="J476" s="8" t="s">
        <v>176</v>
      </c>
      <c r="K476" s="8" t="s">
        <v>7</v>
      </c>
      <c r="L476" s="9">
        <v>320</v>
      </c>
      <c r="M476" s="9">
        <v>3</v>
      </c>
      <c r="N476" s="10">
        <v>9.3749999999999997E-3</v>
      </c>
      <c r="O476" s="11">
        <v>9.4600000000000009</v>
      </c>
      <c r="P476" s="11">
        <v>28.38</v>
      </c>
      <c r="Q476" s="11">
        <v>0</v>
      </c>
      <c r="R476" s="8">
        <v>0</v>
      </c>
      <c r="S476" s="8">
        <v>0</v>
      </c>
      <c r="U476" s="12">
        <v>0</v>
      </c>
      <c r="V476" s="10">
        <v>0</v>
      </c>
      <c r="W476" s="11">
        <v>15</v>
      </c>
      <c r="X476" s="8" t="s">
        <v>148</v>
      </c>
      <c r="Y476" s="8" t="s">
        <v>149</v>
      </c>
    </row>
    <row r="477" spans="1:25" x14ac:dyDescent="0.3">
      <c r="A477" s="8" t="s">
        <v>583</v>
      </c>
      <c r="B477" s="8" t="s">
        <v>23</v>
      </c>
      <c r="C477" s="8" t="s">
        <v>173</v>
      </c>
      <c r="D477" s="8" t="s">
        <v>141</v>
      </c>
      <c r="E477" s="8" t="s">
        <v>174</v>
      </c>
      <c r="F477" s="8" t="s">
        <v>143</v>
      </c>
      <c r="G477" s="8" t="s">
        <v>552</v>
      </c>
      <c r="H477" s="8" t="s">
        <v>206</v>
      </c>
      <c r="I477" s="8" t="s">
        <v>552</v>
      </c>
      <c r="J477" s="8" t="s">
        <v>176</v>
      </c>
      <c r="K477" s="8" t="s">
        <v>7</v>
      </c>
      <c r="L477" s="9">
        <v>610</v>
      </c>
      <c r="M477" s="9">
        <v>8</v>
      </c>
      <c r="N477" s="10">
        <v>1.3114754098360659E-2</v>
      </c>
      <c r="O477" s="11">
        <v>8.8000000000000007</v>
      </c>
      <c r="P477" s="11">
        <v>70.400000000000006</v>
      </c>
      <c r="Q477" s="11">
        <v>0</v>
      </c>
      <c r="R477" s="8">
        <v>0</v>
      </c>
      <c r="S477" s="8">
        <v>0</v>
      </c>
      <c r="U477" s="12">
        <v>0</v>
      </c>
      <c r="V477" s="10">
        <v>0</v>
      </c>
      <c r="W477" s="11">
        <v>11.5</v>
      </c>
      <c r="X477" s="8" t="s">
        <v>148</v>
      </c>
      <c r="Y477" s="8" t="s">
        <v>149</v>
      </c>
    </row>
    <row r="478" spans="1:25" x14ac:dyDescent="0.3">
      <c r="A478" s="7">
        <v>46270</v>
      </c>
      <c r="B478" s="8" t="s">
        <v>23</v>
      </c>
      <c r="C478" s="8" t="s">
        <v>173</v>
      </c>
      <c r="D478" s="8" t="s">
        <v>141</v>
      </c>
      <c r="E478" s="8" t="s">
        <v>174</v>
      </c>
      <c r="F478" s="8" t="s">
        <v>143</v>
      </c>
      <c r="G478" s="8" t="s">
        <v>411</v>
      </c>
      <c r="H478" s="8" t="s">
        <v>206</v>
      </c>
      <c r="I478" s="8" t="s">
        <v>411</v>
      </c>
      <c r="J478" s="8" t="s">
        <v>176</v>
      </c>
      <c r="K478" s="8" t="s">
        <v>14</v>
      </c>
      <c r="L478" s="9">
        <v>1102</v>
      </c>
      <c r="M478" s="9">
        <v>15</v>
      </c>
      <c r="N478" s="10">
        <v>1.3611615245009071E-2</v>
      </c>
      <c r="O478" s="11">
        <v>10.43</v>
      </c>
      <c r="P478" s="11">
        <v>156.44999999999999</v>
      </c>
      <c r="Q478" s="11">
        <v>0</v>
      </c>
      <c r="R478" s="8">
        <v>0</v>
      </c>
      <c r="S478" s="8">
        <v>0</v>
      </c>
      <c r="U478" s="12">
        <v>0</v>
      </c>
      <c r="V478" s="10">
        <v>0</v>
      </c>
      <c r="W478" s="11">
        <v>14.5</v>
      </c>
      <c r="X478" s="8" t="s">
        <v>223</v>
      </c>
      <c r="Y478" s="8" t="s">
        <v>149</v>
      </c>
    </row>
    <row r="479" spans="1:25" x14ac:dyDescent="0.3">
      <c r="A479" s="7">
        <v>46270</v>
      </c>
      <c r="B479" s="8" t="s">
        <v>23</v>
      </c>
      <c r="C479" s="8" t="s">
        <v>173</v>
      </c>
      <c r="D479" s="8" t="s">
        <v>141</v>
      </c>
      <c r="E479" s="8" t="s">
        <v>186</v>
      </c>
      <c r="F479" s="8" t="s">
        <v>143</v>
      </c>
      <c r="G479" s="8" t="s">
        <v>191</v>
      </c>
      <c r="H479" s="8" t="s">
        <v>206</v>
      </c>
      <c r="I479" s="8" t="s">
        <v>191</v>
      </c>
      <c r="J479" s="8" t="s">
        <v>188</v>
      </c>
      <c r="K479" s="8" t="s">
        <v>14</v>
      </c>
      <c r="L479" s="9">
        <v>678</v>
      </c>
      <c r="M479" s="9">
        <v>1</v>
      </c>
      <c r="N479" s="10">
        <v>1.474926253687316E-3</v>
      </c>
      <c r="O479" s="11">
        <v>8.57</v>
      </c>
      <c r="P479" s="11">
        <v>8.57</v>
      </c>
      <c r="Q479" s="11">
        <v>0</v>
      </c>
      <c r="R479" s="8">
        <v>0</v>
      </c>
      <c r="S479" s="8">
        <v>0</v>
      </c>
      <c r="U479" s="12">
        <v>0</v>
      </c>
      <c r="V479" s="10">
        <v>0</v>
      </c>
      <c r="W479" s="11">
        <v>12</v>
      </c>
      <c r="X479" s="8" t="s">
        <v>148</v>
      </c>
      <c r="Y479" s="8" t="s">
        <v>149</v>
      </c>
    </row>
    <row r="480" spans="1:25" x14ac:dyDescent="0.3">
      <c r="A480" s="7">
        <v>46270</v>
      </c>
      <c r="B480" s="8" t="s">
        <v>23</v>
      </c>
      <c r="C480" s="8" t="s">
        <v>173</v>
      </c>
      <c r="D480" s="8" t="s">
        <v>141</v>
      </c>
      <c r="E480" s="8" t="s">
        <v>186</v>
      </c>
      <c r="F480" s="8" t="s">
        <v>143</v>
      </c>
      <c r="G480" s="8" t="s">
        <v>190</v>
      </c>
      <c r="H480" s="8" t="s">
        <v>206</v>
      </c>
      <c r="I480" s="8" t="s">
        <v>190</v>
      </c>
      <c r="J480" s="8" t="s">
        <v>188</v>
      </c>
      <c r="K480" s="8" t="s">
        <v>21</v>
      </c>
      <c r="L480" s="9">
        <v>489</v>
      </c>
      <c r="M480" s="9">
        <v>8</v>
      </c>
      <c r="N480" s="10">
        <v>1.6359918200408999E-2</v>
      </c>
      <c r="O480" s="11">
        <v>12</v>
      </c>
      <c r="P480" s="11">
        <v>96</v>
      </c>
      <c r="Q480" s="11">
        <v>349</v>
      </c>
      <c r="R480" s="8">
        <v>1</v>
      </c>
      <c r="S480" s="8">
        <v>1</v>
      </c>
      <c r="T480" s="10">
        <v>0.27510000000000001</v>
      </c>
      <c r="U480" s="12">
        <v>3.64</v>
      </c>
      <c r="V480" s="10">
        <v>0.125</v>
      </c>
      <c r="W480" s="11">
        <v>12</v>
      </c>
      <c r="X480" s="8" t="s">
        <v>148</v>
      </c>
      <c r="Y480" s="8" t="s">
        <v>149</v>
      </c>
    </row>
    <row r="481" spans="1:26" x14ac:dyDescent="0.3">
      <c r="A481" s="7">
        <v>46270</v>
      </c>
      <c r="B481" s="8" t="s">
        <v>23</v>
      </c>
      <c r="C481" s="8" t="s">
        <v>173</v>
      </c>
      <c r="D481" s="8" t="s">
        <v>141</v>
      </c>
      <c r="E481" s="8" t="s">
        <v>281</v>
      </c>
      <c r="F481" s="8" t="s">
        <v>143</v>
      </c>
      <c r="G481" s="8" t="s">
        <v>479</v>
      </c>
      <c r="H481" s="8" t="s">
        <v>206</v>
      </c>
      <c r="I481" s="8" t="s">
        <v>479</v>
      </c>
      <c r="J481" s="8" t="s">
        <v>283</v>
      </c>
      <c r="K481" s="8" t="s">
        <v>14</v>
      </c>
      <c r="L481" s="9">
        <v>1842</v>
      </c>
      <c r="M481" s="9">
        <v>12</v>
      </c>
      <c r="N481" s="10">
        <v>6.5146579804560263E-3</v>
      </c>
      <c r="O481" s="11">
        <v>8.69</v>
      </c>
      <c r="P481" s="11">
        <v>104.28</v>
      </c>
      <c r="Q481" s="11">
        <v>897</v>
      </c>
      <c r="R481" s="8">
        <v>2</v>
      </c>
      <c r="S481" s="8">
        <v>3</v>
      </c>
      <c r="T481" s="10">
        <v>0.1163</v>
      </c>
      <c r="U481" s="12">
        <v>8.6</v>
      </c>
      <c r="V481" s="10">
        <v>0.16669999999999999</v>
      </c>
      <c r="W481" s="11">
        <v>11</v>
      </c>
      <c r="X481" s="8" t="s">
        <v>148</v>
      </c>
      <c r="Y481" s="8" t="s">
        <v>149</v>
      </c>
    </row>
    <row r="482" spans="1:26" x14ac:dyDescent="0.3">
      <c r="A482" s="7">
        <v>46270</v>
      </c>
      <c r="B482" s="8" t="s">
        <v>23</v>
      </c>
      <c r="C482" s="8" t="s">
        <v>173</v>
      </c>
      <c r="D482" s="8" t="s">
        <v>141</v>
      </c>
      <c r="E482" s="8" t="s">
        <v>281</v>
      </c>
      <c r="F482" s="8" t="s">
        <v>143</v>
      </c>
      <c r="G482" s="8" t="s">
        <v>598</v>
      </c>
      <c r="H482" s="8" t="s">
        <v>206</v>
      </c>
      <c r="I482" s="8" t="s">
        <v>599</v>
      </c>
      <c r="J482" s="8" t="s">
        <v>283</v>
      </c>
      <c r="K482" s="8" t="s">
        <v>14</v>
      </c>
      <c r="L482" s="9">
        <v>1747</v>
      </c>
      <c r="M482" s="9">
        <v>7</v>
      </c>
      <c r="N482" s="10">
        <v>4.0068689181453924E-3</v>
      </c>
      <c r="O482" s="11">
        <v>6</v>
      </c>
      <c r="P482" s="11">
        <v>42</v>
      </c>
      <c r="Q482" s="11">
        <v>0</v>
      </c>
      <c r="R482" s="8">
        <v>0</v>
      </c>
      <c r="S482" s="8">
        <v>0</v>
      </c>
      <c r="U482" s="12">
        <v>0</v>
      </c>
      <c r="V482" s="10">
        <v>0</v>
      </c>
      <c r="W482" s="11">
        <v>8</v>
      </c>
      <c r="X482" s="8" t="s">
        <v>148</v>
      </c>
      <c r="Y482" s="8" t="s">
        <v>149</v>
      </c>
    </row>
    <row r="483" spans="1:26" x14ac:dyDescent="0.3">
      <c r="A483" s="7">
        <v>46270</v>
      </c>
      <c r="B483" s="8" t="s">
        <v>23</v>
      </c>
      <c r="C483" s="8" t="s">
        <v>173</v>
      </c>
      <c r="D483" s="8" t="s">
        <v>141</v>
      </c>
      <c r="E483" s="8" t="s">
        <v>281</v>
      </c>
      <c r="F483" s="8" t="s">
        <v>143</v>
      </c>
      <c r="G483" s="8" t="s">
        <v>282</v>
      </c>
      <c r="H483" s="8" t="s">
        <v>206</v>
      </c>
      <c r="I483" s="8" t="s">
        <v>282</v>
      </c>
      <c r="J483" s="8" t="s">
        <v>283</v>
      </c>
      <c r="K483" s="8" t="s">
        <v>7</v>
      </c>
      <c r="L483" s="9">
        <v>503</v>
      </c>
      <c r="M483" s="9">
        <v>1</v>
      </c>
      <c r="N483" s="10">
        <v>1.988071570576541E-3</v>
      </c>
      <c r="O483" s="11">
        <v>5.59</v>
      </c>
      <c r="P483" s="11">
        <v>5.59</v>
      </c>
      <c r="Q483" s="11">
        <v>299</v>
      </c>
      <c r="R483" s="8">
        <v>1</v>
      </c>
      <c r="S483" s="8">
        <v>1</v>
      </c>
      <c r="T483" s="10">
        <v>1.8700000000000001E-2</v>
      </c>
      <c r="U483" s="12">
        <v>53.49</v>
      </c>
      <c r="V483" s="10">
        <v>1</v>
      </c>
      <c r="W483" s="11">
        <v>8</v>
      </c>
      <c r="X483" s="8" t="s">
        <v>148</v>
      </c>
      <c r="Y483" s="8" t="s">
        <v>149</v>
      </c>
    </row>
    <row r="484" spans="1:26" x14ac:dyDescent="0.3">
      <c r="A484" s="7">
        <v>46270</v>
      </c>
      <c r="B484" s="8" t="s">
        <v>23</v>
      </c>
      <c r="C484" s="8" t="s">
        <v>173</v>
      </c>
      <c r="D484" s="8" t="s">
        <v>141</v>
      </c>
      <c r="E484" s="8" t="s">
        <v>285</v>
      </c>
      <c r="F484" s="8" t="s">
        <v>143</v>
      </c>
      <c r="G484" s="8" t="s">
        <v>290</v>
      </c>
      <c r="H484" s="8" t="s">
        <v>206</v>
      </c>
      <c r="I484" s="8" t="s">
        <v>290</v>
      </c>
      <c r="J484" s="8" t="s">
        <v>287</v>
      </c>
      <c r="K484" s="8" t="s">
        <v>14</v>
      </c>
      <c r="L484" s="9">
        <v>462</v>
      </c>
      <c r="M484" s="9">
        <v>6</v>
      </c>
      <c r="N484" s="10">
        <v>1.298701298701299E-2</v>
      </c>
      <c r="O484" s="11">
        <v>6.16</v>
      </c>
      <c r="P484" s="11">
        <v>36.96</v>
      </c>
      <c r="Q484" s="11">
        <v>249</v>
      </c>
      <c r="R484" s="8">
        <v>1</v>
      </c>
      <c r="S484" s="8">
        <v>1</v>
      </c>
      <c r="T484" s="10">
        <v>0.1484</v>
      </c>
      <c r="U484" s="12">
        <v>6.74</v>
      </c>
      <c r="V484" s="10">
        <v>0.16669999999999999</v>
      </c>
      <c r="W484" s="11">
        <v>9</v>
      </c>
      <c r="X484" s="8" t="s">
        <v>148</v>
      </c>
      <c r="Y484" s="8" t="s">
        <v>149</v>
      </c>
    </row>
    <row r="485" spans="1:26" x14ac:dyDescent="0.3">
      <c r="A485" s="7">
        <v>46270</v>
      </c>
      <c r="B485" s="8" t="s">
        <v>23</v>
      </c>
      <c r="C485" s="8" t="s">
        <v>173</v>
      </c>
      <c r="D485" s="8" t="s">
        <v>141</v>
      </c>
      <c r="E485" s="8" t="s">
        <v>285</v>
      </c>
      <c r="F485" s="8" t="s">
        <v>143</v>
      </c>
      <c r="G485" s="8" t="s">
        <v>482</v>
      </c>
      <c r="H485" s="8" t="s">
        <v>206</v>
      </c>
      <c r="I485" s="8" t="s">
        <v>482</v>
      </c>
      <c r="J485" s="8" t="s">
        <v>287</v>
      </c>
      <c r="K485" s="8" t="s">
        <v>7</v>
      </c>
      <c r="L485" s="9">
        <v>399</v>
      </c>
      <c r="M485" s="9">
        <v>2</v>
      </c>
      <c r="N485" s="10">
        <v>5.0125313283208017E-3</v>
      </c>
      <c r="O485" s="11">
        <v>5.39</v>
      </c>
      <c r="P485" s="11">
        <v>10.78</v>
      </c>
      <c r="Q485" s="11">
        <v>249</v>
      </c>
      <c r="R485" s="8">
        <v>1</v>
      </c>
      <c r="S485" s="8">
        <v>1</v>
      </c>
      <c r="T485" s="10">
        <v>4.3299999999999998E-2</v>
      </c>
      <c r="U485" s="12">
        <v>23.1</v>
      </c>
      <c r="V485" s="10">
        <v>0.5</v>
      </c>
      <c r="W485" s="11">
        <v>7</v>
      </c>
      <c r="X485" s="8" t="s">
        <v>148</v>
      </c>
      <c r="Y485" s="8" t="s">
        <v>149</v>
      </c>
    </row>
    <row r="486" spans="1:26" x14ac:dyDescent="0.3">
      <c r="A486" s="7">
        <v>46270</v>
      </c>
      <c r="B486" s="8" t="s">
        <v>23</v>
      </c>
      <c r="C486" s="8" t="s">
        <v>173</v>
      </c>
      <c r="D486" s="8" t="s">
        <v>141</v>
      </c>
      <c r="E486" s="8" t="s">
        <v>285</v>
      </c>
      <c r="F486" s="8" t="s">
        <v>143</v>
      </c>
      <c r="G486" s="8" t="s">
        <v>288</v>
      </c>
      <c r="H486" s="8" t="s">
        <v>206</v>
      </c>
      <c r="I486" s="8" t="s">
        <v>288</v>
      </c>
      <c r="J486" s="8" t="s">
        <v>287</v>
      </c>
      <c r="K486" s="8" t="s">
        <v>7</v>
      </c>
      <c r="L486" s="9">
        <v>565</v>
      </c>
      <c r="M486" s="9">
        <v>4</v>
      </c>
      <c r="N486" s="10">
        <v>7.0796460176991149E-3</v>
      </c>
      <c r="O486" s="11">
        <v>3.28</v>
      </c>
      <c r="P486" s="11">
        <v>13.12</v>
      </c>
      <c r="Q486" s="11">
        <v>0</v>
      </c>
      <c r="R486" s="8">
        <v>0</v>
      </c>
      <c r="S486" s="8">
        <v>0</v>
      </c>
      <c r="U486" s="12">
        <v>0</v>
      </c>
      <c r="V486" s="10">
        <v>0</v>
      </c>
      <c r="W486" s="11">
        <v>6</v>
      </c>
      <c r="X486" s="8" t="s">
        <v>148</v>
      </c>
      <c r="Y486" s="8" t="s">
        <v>303</v>
      </c>
    </row>
    <row r="487" spans="1:26" x14ac:dyDescent="0.3">
      <c r="A487" s="7">
        <v>46270</v>
      </c>
      <c r="B487" s="8" t="s">
        <v>23</v>
      </c>
      <c r="C487" s="8" t="s">
        <v>173</v>
      </c>
      <c r="D487" s="8" t="s">
        <v>141</v>
      </c>
      <c r="E487" s="8" t="s">
        <v>285</v>
      </c>
      <c r="F487" s="8" t="s">
        <v>143</v>
      </c>
      <c r="G487" s="8" t="s">
        <v>600</v>
      </c>
      <c r="H487" s="8" t="s">
        <v>206</v>
      </c>
      <c r="I487" s="8" t="s">
        <v>600</v>
      </c>
      <c r="J487" s="8" t="s">
        <v>287</v>
      </c>
      <c r="K487" s="8" t="s">
        <v>7</v>
      </c>
      <c r="L487" s="9">
        <v>168</v>
      </c>
      <c r="M487" s="9">
        <v>1</v>
      </c>
      <c r="N487" s="10">
        <v>5.9523809523809521E-3</v>
      </c>
      <c r="O487" s="11">
        <v>4.55</v>
      </c>
      <c r="P487" s="11">
        <v>4.55</v>
      </c>
      <c r="Q487" s="11">
        <v>0</v>
      </c>
      <c r="R487" s="8">
        <v>0</v>
      </c>
      <c r="S487" s="8">
        <v>0</v>
      </c>
      <c r="U487" s="12">
        <v>0</v>
      </c>
      <c r="V487" s="10">
        <v>0</v>
      </c>
      <c r="W487" s="11">
        <v>8</v>
      </c>
      <c r="X487" s="8" t="s">
        <v>148</v>
      </c>
      <c r="Y487" s="8" t="s">
        <v>149</v>
      </c>
    </row>
    <row r="488" spans="1:26" x14ac:dyDescent="0.3">
      <c r="A488" s="7">
        <v>46270</v>
      </c>
      <c r="B488" s="8" t="s">
        <v>43</v>
      </c>
      <c r="C488" s="8" t="s">
        <v>140</v>
      </c>
      <c r="D488" s="8" t="s">
        <v>141</v>
      </c>
      <c r="E488" s="8" t="s">
        <v>142</v>
      </c>
      <c r="F488" s="8" t="s">
        <v>143</v>
      </c>
      <c r="G488" s="8" t="s">
        <v>555</v>
      </c>
      <c r="H488" s="8" t="s">
        <v>292</v>
      </c>
      <c r="I488" s="8" t="s">
        <v>556</v>
      </c>
      <c r="J488" s="8" t="s">
        <v>147</v>
      </c>
      <c r="K488" s="8" t="s">
        <v>7</v>
      </c>
      <c r="L488" s="9">
        <v>1123</v>
      </c>
      <c r="M488" s="9">
        <v>3</v>
      </c>
      <c r="N488" s="10">
        <v>2.671415850400712E-3</v>
      </c>
      <c r="O488" s="11">
        <v>9.51</v>
      </c>
      <c r="P488" s="11">
        <v>28.53</v>
      </c>
      <c r="Q488" s="11">
        <v>0</v>
      </c>
      <c r="R488" s="8">
        <v>0</v>
      </c>
      <c r="S488" s="8">
        <v>0</v>
      </c>
      <c r="U488" s="12">
        <v>0</v>
      </c>
      <c r="V488" s="10">
        <v>0</v>
      </c>
      <c r="W488" s="11">
        <v>12.5</v>
      </c>
      <c r="X488" s="8" t="s">
        <v>148</v>
      </c>
      <c r="Y488" s="8" t="s">
        <v>149</v>
      </c>
    </row>
    <row r="489" spans="1:26" x14ac:dyDescent="0.3">
      <c r="A489" s="7">
        <v>46270</v>
      </c>
      <c r="B489" s="8" t="s">
        <v>43</v>
      </c>
      <c r="C489" s="8" t="s">
        <v>140</v>
      </c>
      <c r="D489" s="8" t="s">
        <v>141</v>
      </c>
      <c r="E489" s="8" t="s">
        <v>142</v>
      </c>
      <c r="F489" s="8" t="s">
        <v>143</v>
      </c>
      <c r="G489" s="8" t="s">
        <v>291</v>
      </c>
      <c r="H489" s="8" t="s">
        <v>292</v>
      </c>
      <c r="I489" s="8" t="s">
        <v>293</v>
      </c>
      <c r="J489" s="8" t="s">
        <v>147</v>
      </c>
      <c r="K489" s="8" t="s">
        <v>14</v>
      </c>
      <c r="L489" s="9">
        <v>1032</v>
      </c>
      <c r="M489" s="9">
        <v>9</v>
      </c>
      <c r="N489" s="10">
        <v>8.7209302325581394E-3</v>
      </c>
      <c r="O489" s="11">
        <v>12.46</v>
      </c>
      <c r="P489" s="11">
        <v>112.14</v>
      </c>
      <c r="Q489" s="11">
        <v>0</v>
      </c>
      <c r="R489" s="8">
        <v>0</v>
      </c>
      <c r="S489" s="8">
        <v>0</v>
      </c>
      <c r="U489" s="12">
        <v>0</v>
      </c>
      <c r="V489" s="10">
        <v>0</v>
      </c>
      <c r="W489" s="11">
        <v>15</v>
      </c>
      <c r="X489" s="8" t="s">
        <v>148</v>
      </c>
      <c r="Y489" s="8" t="s">
        <v>149</v>
      </c>
    </row>
    <row r="490" spans="1:26" x14ac:dyDescent="0.3">
      <c r="A490" s="8" t="s">
        <v>564</v>
      </c>
      <c r="B490" s="8" t="s">
        <v>43</v>
      </c>
      <c r="C490" s="8" t="s">
        <v>140</v>
      </c>
      <c r="D490" s="8" t="s">
        <v>141</v>
      </c>
      <c r="E490" s="8" t="s">
        <v>164</v>
      </c>
      <c r="F490" s="8" t="s">
        <v>143</v>
      </c>
      <c r="G490" s="8" t="s">
        <v>601</v>
      </c>
      <c r="H490" s="8" t="s">
        <v>292</v>
      </c>
      <c r="I490" s="8" t="s">
        <v>602</v>
      </c>
      <c r="J490" s="8" t="s">
        <v>166</v>
      </c>
      <c r="K490" s="8" t="s">
        <v>7</v>
      </c>
      <c r="L490" s="9">
        <v>629</v>
      </c>
      <c r="M490" s="9">
        <v>3</v>
      </c>
      <c r="N490" s="10">
        <v>4.7694753577106506E-3</v>
      </c>
      <c r="O490" s="11">
        <v>5.36</v>
      </c>
      <c r="P490" s="11">
        <v>16.079999999999998</v>
      </c>
      <c r="Q490" s="11">
        <v>0</v>
      </c>
      <c r="R490" s="8">
        <v>0</v>
      </c>
      <c r="S490" s="8">
        <v>0</v>
      </c>
      <c r="U490" s="12">
        <v>0</v>
      </c>
      <c r="V490" s="10">
        <v>0</v>
      </c>
      <c r="W490" s="11">
        <v>8</v>
      </c>
      <c r="X490" s="8" t="s">
        <v>148</v>
      </c>
      <c r="Y490" s="8" t="s">
        <v>149</v>
      </c>
    </row>
    <row r="491" spans="1:26" x14ac:dyDescent="0.3">
      <c r="A491" s="7">
        <v>46270</v>
      </c>
      <c r="B491" s="8" t="s">
        <v>43</v>
      </c>
      <c r="C491" s="8" t="s">
        <v>140</v>
      </c>
      <c r="D491" s="8" t="s">
        <v>141</v>
      </c>
      <c r="E491" s="8" t="s">
        <v>164</v>
      </c>
      <c r="F491" s="8" t="s">
        <v>143</v>
      </c>
      <c r="G491" s="8" t="s">
        <v>304</v>
      </c>
      <c r="H491" s="8" t="s">
        <v>292</v>
      </c>
      <c r="I491" s="8" t="s">
        <v>305</v>
      </c>
      <c r="J491" s="8" t="s">
        <v>166</v>
      </c>
      <c r="K491" s="8" t="s">
        <v>7</v>
      </c>
      <c r="L491" s="9">
        <v>409</v>
      </c>
      <c r="M491" s="9">
        <v>2</v>
      </c>
      <c r="N491" s="10">
        <v>4.8899755501222494E-3</v>
      </c>
      <c r="O491" s="11">
        <v>6.7</v>
      </c>
      <c r="P491" s="11">
        <v>13.4</v>
      </c>
      <c r="Q491" s="11">
        <v>0</v>
      </c>
      <c r="R491" s="8">
        <v>0</v>
      </c>
      <c r="S491" s="8">
        <v>0</v>
      </c>
      <c r="U491" s="12">
        <v>0</v>
      </c>
      <c r="V491" s="10">
        <v>0</v>
      </c>
      <c r="W491" s="11">
        <v>9.5</v>
      </c>
      <c r="X491" s="8" t="s">
        <v>148</v>
      </c>
      <c r="Y491" s="8" t="s">
        <v>149</v>
      </c>
    </row>
    <row r="492" spans="1:26" x14ac:dyDescent="0.3">
      <c r="A492" s="7">
        <v>46270</v>
      </c>
      <c r="B492" s="8" t="s">
        <v>43</v>
      </c>
      <c r="C492" s="8" t="s">
        <v>140</v>
      </c>
      <c r="D492" s="8" t="s">
        <v>141</v>
      </c>
      <c r="E492" s="8" t="s">
        <v>164</v>
      </c>
      <c r="F492" s="8" t="s">
        <v>143</v>
      </c>
      <c r="G492" s="8" t="s">
        <v>603</v>
      </c>
      <c r="H492" s="8" t="s">
        <v>292</v>
      </c>
      <c r="I492" s="8" t="s">
        <v>604</v>
      </c>
      <c r="J492" s="8" t="s">
        <v>166</v>
      </c>
      <c r="K492" s="8" t="s">
        <v>7</v>
      </c>
      <c r="L492" s="9">
        <v>447</v>
      </c>
      <c r="M492" s="9">
        <v>2</v>
      </c>
      <c r="N492" s="10">
        <v>4.4742729306487686E-3</v>
      </c>
      <c r="O492" s="11">
        <v>6.8</v>
      </c>
      <c r="P492" s="11">
        <v>13.6</v>
      </c>
      <c r="Q492" s="11">
        <v>0</v>
      </c>
      <c r="R492" s="8">
        <v>0</v>
      </c>
      <c r="S492" s="8">
        <v>0</v>
      </c>
      <c r="U492" s="12">
        <v>0</v>
      </c>
      <c r="V492" s="10">
        <v>0</v>
      </c>
      <c r="W492" s="11">
        <v>11.5</v>
      </c>
      <c r="X492" s="8" t="s">
        <v>148</v>
      </c>
      <c r="Y492" s="8" t="s">
        <v>303</v>
      </c>
      <c r="Z492" s="8" t="s">
        <v>497</v>
      </c>
    </row>
    <row r="493" spans="1:26" x14ac:dyDescent="0.3">
      <c r="A493" s="7">
        <v>46270</v>
      </c>
      <c r="B493" s="8" t="s">
        <v>43</v>
      </c>
      <c r="C493" s="8" t="s">
        <v>140</v>
      </c>
      <c r="D493" s="8" t="s">
        <v>141</v>
      </c>
      <c r="E493" s="8" t="s">
        <v>164</v>
      </c>
      <c r="F493" s="8" t="s">
        <v>143</v>
      </c>
      <c r="G493" s="8" t="s">
        <v>299</v>
      </c>
      <c r="H493" s="8" t="s">
        <v>292</v>
      </c>
      <c r="I493" s="8" t="s">
        <v>605</v>
      </c>
      <c r="J493" s="8" t="s">
        <v>166</v>
      </c>
      <c r="K493" s="8" t="s">
        <v>21</v>
      </c>
      <c r="L493" s="9">
        <v>362</v>
      </c>
      <c r="M493" s="9">
        <v>2</v>
      </c>
      <c r="N493" s="10">
        <v>5.5248618784530376E-3</v>
      </c>
      <c r="O493" s="11">
        <v>9.89</v>
      </c>
      <c r="P493" s="11">
        <v>19.78</v>
      </c>
      <c r="Q493" s="11">
        <v>0</v>
      </c>
      <c r="R493" s="8">
        <v>0</v>
      </c>
      <c r="S493" s="8">
        <v>0</v>
      </c>
      <c r="U493" s="12">
        <v>0</v>
      </c>
      <c r="V493" s="10">
        <v>0</v>
      </c>
      <c r="W493" s="11">
        <v>11</v>
      </c>
      <c r="X493" s="8" t="s">
        <v>148</v>
      </c>
      <c r="Y493" s="8" t="s">
        <v>149</v>
      </c>
    </row>
    <row r="494" spans="1:26" x14ac:dyDescent="0.3">
      <c r="A494" s="7">
        <v>46270</v>
      </c>
      <c r="B494" s="8" t="s">
        <v>43</v>
      </c>
      <c r="C494" s="8" t="s">
        <v>140</v>
      </c>
      <c r="D494" s="8" t="s">
        <v>141</v>
      </c>
      <c r="E494" s="8" t="s">
        <v>164</v>
      </c>
      <c r="F494" s="8" t="s">
        <v>143</v>
      </c>
      <c r="G494" s="8" t="s">
        <v>301</v>
      </c>
      <c r="H494" s="8" t="s">
        <v>292</v>
      </c>
      <c r="I494" s="8" t="s">
        <v>302</v>
      </c>
      <c r="J494" s="8" t="s">
        <v>166</v>
      </c>
      <c r="K494" s="8" t="s">
        <v>7</v>
      </c>
      <c r="L494" s="9">
        <v>1490</v>
      </c>
      <c r="M494" s="9">
        <v>4</v>
      </c>
      <c r="N494" s="10">
        <v>2.684563758389262E-3</v>
      </c>
      <c r="O494" s="11">
        <v>5.45</v>
      </c>
      <c r="P494" s="11">
        <v>21.8</v>
      </c>
      <c r="Q494" s="11">
        <v>0</v>
      </c>
      <c r="R494" s="8">
        <v>0</v>
      </c>
      <c r="S494" s="8">
        <v>0</v>
      </c>
      <c r="U494" s="12">
        <v>0</v>
      </c>
      <c r="V494" s="10">
        <v>0</v>
      </c>
      <c r="W494" s="11">
        <v>7.5</v>
      </c>
      <c r="X494" s="8" t="s">
        <v>148</v>
      </c>
      <c r="Y494" s="8" t="s">
        <v>149</v>
      </c>
    </row>
    <row r="495" spans="1:26" x14ac:dyDescent="0.3">
      <c r="A495" s="7">
        <v>46270</v>
      </c>
      <c r="B495" s="8" t="s">
        <v>43</v>
      </c>
      <c r="C495" s="8" t="s">
        <v>140</v>
      </c>
      <c r="D495" s="8" t="s">
        <v>141</v>
      </c>
      <c r="E495" s="8" t="s">
        <v>239</v>
      </c>
      <c r="F495" s="8" t="s">
        <v>143</v>
      </c>
      <c r="G495" s="8" t="s">
        <v>320</v>
      </c>
      <c r="H495" s="8" t="s">
        <v>292</v>
      </c>
      <c r="I495" s="8" t="s">
        <v>321</v>
      </c>
      <c r="J495" s="8" t="s">
        <v>242</v>
      </c>
      <c r="K495" s="8" t="s">
        <v>7</v>
      </c>
      <c r="L495" s="9">
        <v>436</v>
      </c>
      <c r="M495" s="9">
        <v>2</v>
      </c>
      <c r="N495" s="10">
        <v>4.5871559633027534E-3</v>
      </c>
      <c r="O495" s="11">
        <v>4.3899999999999997</v>
      </c>
      <c r="P495" s="11">
        <v>8.7799999999999994</v>
      </c>
      <c r="Q495" s="11">
        <v>0</v>
      </c>
      <c r="R495" s="8">
        <v>0</v>
      </c>
      <c r="S495" s="8">
        <v>0</v>
      </c>
      <c r="U495" s="12">
        <v>0</v>
      </c>
      <c r="V495" s="10">
        <v>0</v>
      </c>
      <c r="W495" s="11">
        <v>7</v>
      </c>
      <c r="X495" s="8" t="s">
        <v>148</v>
      </c>
      <c r="Y495" s="8" t="s">
        <v>149</v>
      </c>
    </row>
    <row r="496" spans="1:26" x14ac:dyDescent="0.3">
      <c r="A496" s="7">
        <v>46270</v>
      </c>
      <c r="B496" s="8" t="s">
        <v>34</v>
      </c>
      <c r="C496" s="8" t="s">
        <v>140</v>
      </c>
      <c r="D496" s="8" t="s">
        <v>141</v>
      </c>
      <c r="E496" s="8" t="s">
        <v>322</v>
      </c>
      <c r="F496" s="8" t="s">
        <v>143</v>
      </c>
      <c r="G496" s="8" t="s">
        <v>323</v>
      </c>
      <c r="H496" s="8" t="s">
        <v>206</v>
      </c>
      <c r="I496" s="8" t="s">
        <v>323</v>
      </c>
      <c r="J496" s="8" t="s">
        <v>324</v>
      </c>
      <c r="K496" s="8" t="s">
        <v>7</v>
      </c>
      <c r="L496" s="9">
        <v>2466</v>
      </c>
      <c r="M496" s="9">
        <v>4</v>
      </c>
      <c r="N496" s="10">
        <v>1.6220600162206E-3</v>
      </c>
      <c r="O496" s="11">
        <v>7.26</v>
      </c>
      <c r="P496" s="11">
        <v>29.04</v>
      </c>
      <c r="Q496" s="11">
        <v>499</v>
      </c>
      <c r="R496" s="8">
        <v>1</v>
      </c>
      <c r="S496" s="8">
        <v>1</v>
      </c>
      <c r="T496" s="10">
        <v>5.8200000000000002E-2</v>
      </c>
      <c r="U496" s="12">
        <v>17.18</v>
      </c>
      <c r="V496" s="10">
        <v>0.25</v>
      </c>
      <c r="W496" s="11">
        <v>11.5</v>
      </c>
      <c r="X496" s="8" t="s">
        <v>148</v>
      </c>
      <c r="Y496" s="8" t="s">
        <v>149</v>
      </c>
    </row>
    <row r="497" spans="1:26" x14ac:dyDescent="0.3">
      <c r="A497" s="7">
        <v>46270</v>
      </c>
      <c r="B497" s="8" t="s">
        <v>34</v>
      </c>
      <c r="C497" s="8" t="s">
        <v>140</v>
      </c>
      <c r="D497" s="8" t="s">
        <v>141</v>
      </c>
      <c r="E497" s="8" t="s">
        <v>322</v>
      </c>
      <c r="F497" s="8" t="s">
        <v>143</v>
      </c>
      <c r="G497" s="8" t="s">
        <v>606</v>
      </c>
      <c r="H497" s="8" t="s">
        <v>206</v>
      </c>
      <c r="I497" s="8" t="s">
        <v>606</v>
      </c>
      <c r="J497" s="8" t="s">
        <v>324</v>
      </c>
      <c r="K497" s="8" t="s">
        <v>21</v>
      </c>
      <c r="L497" s="9">
        <v>606</v>
      </c>
      <c r="M497" s="9">
        <v>7</v>
      </c>
      <c r="N497" s="10">
        <v>1.155115511551155E-2</v>
      </c>
      <c r="O497" s="11">
        <v>18.54</v>
      </c>
      <c r="P497" s="11">
        <v>129.78</v>
      </c>
      <c r="Q497" s="11">
        <v>0</v>
      </c>
      <c r="R497" s="8">
        <v>0</v>
      </c>
      <c r="S497" s="8">
        <v>0</v>
      </c>
      <c r="U497" s="12">
        <v>0</v>
      </c>
      <c r="V497" s="10">
        <v>0</v>
      </c>
      <c r="W497" s="11">
        <v>19.5</v>
      </c>
      <c r="X497" s="8" t="s">
        <v>148</v>
      </c>
      <c r="Y497" s="8" t="s">
        <v>149</v>
      </c>
    </row>
    <row r="498" spans="1:26" x14ac:dyDescent="0.3">
      <c r="A498" s="7">
        <v>46270</v>
      </c>
      <c r="B498" s="8" t="s">
        <v>34</v>
      </c>
      <c r="C498" s="8" t="s">
        <v>140</v>
      </c>
      <c r="D498" s="8" t="s">
        <v>141</v>
      </c>
      <c r="E498" s="8" t="s">
        <v>322</v>
      </c>
      <c r="F498" s="8" t="s">
        <v>143</v>
      </c>
      <c r="G498" s="8" t="s">
        <v>560</v>
      </c>
      <c r="H498" s="8" t="s">
        <v>333</v>
      </c>
      <c r="I498" s="8" t="s">
        <v>560</v>
      </c>
      <c r="J498" s="8" t="s">
        <v>324</v>
      </c>
      <c r="K498" s="8" t="s">
        <v>21</v>
      </c>
      <c r="L498" s="9">
        <v>378</v>
      </c>
      <c r="M498" s="9">
        <v>3</v>
      </c>
      <c r="N498" s="10">
        <v>7.9365079365079361E-3</v>
      </c>
      <c r="O498" s="11">
        <v>19</v>
      </c>
      <c r="P498" s="11">
        <v>57</v>
      </c>
      <c r="Q498" s="8" t="s">
        <v>607</v>
      </c>
      <c r="R498" s="8">
        <v>1</v>
      </c>
      <c r="S498" s="8">
        <v>1</v>
      </c>
      <c r="T498" s="10">
        <v>0.1142</v>
      </c>
      <c r="U498" s="12">
        <v>8.75</v>
      </c>
      <c r="V498" s="10">
        <v>0.33329999999999999</v>
      </c>
      <c r="W498" s="11">
        <v>19</v>
      </c>
      <c r="X498" s="8" t="s">
        <v>148</v>
      </c>
      <c r="Y498" s="8" t="s">
        <v>149</v>
      </c>
    </row>
    <row r="499" spans="1:26" x14ac:dyDescent="0.3">
      <c r="A499" s="7">
        <v>46270</v>
      </c>
      <c r="B499" s="8" t="s">
        <v>34</v>
      </c>
      <c r="C499" s="8" t="s">
        <v>140</v>
      </c>
      <c r="D499" s="8" t="s">
        <v>141</v>
      </c>
      <c r="E499" s="8" t="s">
        <v>322</v>
      </c>
      <c r="F499" s="8" t="s">
        <v>143</v>
      </c>
      <c r="G499" s="8" t="s">
        <v>608</v>
      </c>
      <c r="H499" s="8" t="s">
        <v>206</v>
      </c>
      <c r="I499" s="8" t="s">
        <v>608</v>
      </c>
      <c r="J499" s="8" t="s">
        <v>324</v>
      </c>
      <c r="K499" s="8" t="s">
        <v>14</v>
      </c>
      <c r="L499" s="9">
        <v>2795</v>
      </c>
      <c r="M499" s="9">
        <v>18</v>
      </c>
      <c r="N499" s="10">
        <v>6.4400715563506256E-3</v>
      </c>
      <c r="O499" s="11">
        <v>14.14</v>
      </c>
      <c r="P499" s="11">
        <v>254.52</v>
      </c>
      <c r="Q499" s="11">
        <v>0</v>
      </c>
      <c r="R499" s="8">
        <v>0</v>
      </c>
      <c r="S499" s="8">
        <v>0</v>
      </c>
      <c r="U499" s="12">
        <v>0</v>
      </c>
      <c r="V499" s="10">
        <v>0</v>
      </c>
      <c r="W499" s="11">
        <v>19.5</v>
      </c>
      <c r="X499" s="8" t="s">
        <v>148</v>
      </c>
      <c r="Y499" s="8" t="s">
        <v>149</v>
      </c>
    </row>
    <row r="500" spans="1:26" x14ac:dyDescent="0.3">
      <c r="A500" s="7">
        <v>46270</v>
      </c>
      <c r="B500" s="8" t="s">
        <v>34</v>
      </c>
      <c r="C500" s="8" t="s">
        <v>140</v>
      </c>
      <c r="D500" s="8" t="s">
        <v>141</v>
      </c>
      <c r="E500" s="8" t="s">
        <v>328</v>
      </c>
      <c r="F500" s="8" t="s">
        <v>143</v>
      </c>
      <c r="G500" s="8" t="s">
        <v>491</v>
      </c>
      <c r="H500" s="8" t="s">
        <v>206</v>
      </c>
      <c r="I500" s="8" t="s">
        <v>491</v>
      </c>
      <c r="J500" s="8" t="s">
        <v>330</v>
      </c>
      <c r="K500" s="8" t="s">
        <v>21</v>
      </c>
      <c r="L500" s="9">
        <v>1080</v>
      </c>
      <c r="M500" s="9">
        <v>7</v>
      </c>
      <c r="N500" s="10">
        <v>6.4814814814814813E-3</v>
      </c>
      <c r="O500" s="11">
        <v>7.82</v>
      </c>
      <c r="P500" s="11">
        <v>54.74</v>
      </c>
      <c r="Q500" s="11">
        <v>897</v>
      </c>
      <c r="R500" s="8">
        <v>3</v>
      </c>
      <c r="S500" s="8">
        <v>3</v>
      </c>
      <c r="T500" s="10">
        <v>6.0999999999999999E-2</v>
      </c>
      <c r="U500" s="12">
        <v>16.39</v>
      </c>
      <c r="V500" s="10">
        <v>0.42859999999999998</v>
      </c>
      <c r="W500" s="11">
        <v>9</v>
      </c>
      <c r="X500" s="8" t="s">
        <v>148</v>
      </c>
      <c r="Y500" s="8" t="s">
        <v>149</v>
      </c>
    </row>
    <row r="501" spans="1:26" x14ac:dyDescent="0.3">
      <c r="A501" s="7">
        <v>46270</v>
      </c>
      <c r="B501" s="8" t="s">
        <v>34</v>
      </c>
      <c r="C501" s="8" t="s">
        <v>140</v>
      </c>
      <c r="D501" s="8" t="s">
        <v>141</v>
      </c>
      <c r="E501" s="8" t="s">
        <v>328</v>
      </c>
      <c r="F501" s="8" t="s">
        <v>143</v>
      </c>
      <c r="G501" s="8" t="s">
        <v>427</v>
      </c>
      <c r="H501" s="8" t="s">
        <v>206</v>
      </c>
      <c r="I501" s="8" t="s">
        <v>427</v>
      </c>
      <c r="J501" s="8" t="s">
        <v>330</v>
      </c>
      <c r="K501" s="8" t="s">
        <v>21</v>
      </c>
      <c r="L501" s="9">
        <v>396</v>
      </c>
      <c r="M501" s="9">
        <v>3</v>
      </c>
      <c r="N501" s="10">
        <v>7.575757575757576E-3</v>
      </c>
      <c r="O501" s="11">
        <v>12</v>
      </c>
      <c r="P501" s="11">
        <v>36</v>
      </c>
      <c r="Q501" s="11">
        <v>0</v>
      </c>
      <c r="R501" s="8">
        <v>0</v>
      </c>
      <c r="S501" s="8">
        <v>0</v>
      </c>
      <c r="U501" s="12">
        <v>0</v>
      </c>
      <c r="V501" s="10">
        <v>0</v>
      </c>
      <c r="W501" s="11">
        <v>12</v>
      </c>
      <c r="X501" s="8" t="s">
        <v>148</v>
      </c>
      <c r="Y501" s="8" t="s">
        <v>149</v>
      </c>
    </row>
    <row r="502" spans="1:26" x14ac:dyDescent="0.3">
      <c r="A502" s="7">
        <v>46270</v>
      </c>
      <c r="B502" s="8" t="s">
        <v>34</v>
      </c>
      <c r="C502" s="8" t="s">
        <v>140</v>
      </c>
      <c r="D502" s="8" t="s">
        <v>141</v>
      </c>
      <c r="E502" s="8" t="s">
        <v>328</v>
      </c>
      <c r="F502" s="8" t="s">
        <v>143</v>
      </c>
      <c r="G502" s="8" t="s">
        <v>329</v>
      </c>
      <c r="H502" s="8" t="s">
        <v>206</v>
      </c>
      <c r="I502" s="8" t="s">
        <v>329</v>
      </c>
      <c r="J502" s="8" t="s">
        <v>330</v>
      </c>
      <c r="K502" s="8" t="s">
        <v>21</v>
      </c>
      <c r="L502" s="9">
        <v>1308</v>
      </c>
      <c r="M502" s="9">
        <v>27</v>
      </c>
      <c r="N502" s="10">
        <v>2.064220183486239E-2</v>
      </c>
      <c r="O502" s="11">
        <v>10</v>
      </c>
      <c r="P502" s="11">
        <v>270</v>
      </c>
      <c r="Q502" s="11">
        <v>0</v>
      </c>
      <c r="R502" s="8">
        <v>0</v>
      </c>
      <c r="S502" s="8">
        <v>0</v>
      </c>
      <c r="U502" s="12">
        <v>0</v>
      </c>
      <c r="V502" s="10">
        <v>0</v>
      </c>
      <c r="W502" s="11">
        <v>10</v>
      </c>
      <c r="X502" s="8" t="s">
        <v>148</v>
      </c>
      <c r="Y502" s="8" t="s">
        <v>149</v>
      </c>
    </row>
    <row r="503" spans="1:26" x14ac:dyDescent="0.3">
      <c r="A503" s="7">
        <v>46279</v>
      </c>
      <c r="B503" s="8" t="s">
        <v>26</v>
      </c>
      <c r="C503" s="8" t="s">
        <v>140</v>
      </c>
      <c r="D503" s="8" t="s">
        <v>141</v>
      </c>
      <c r="E503" s="8" t="s">
        <v>150</v>
      </c>
      <c r="F503" s="8" t="s">
        <v>143</v>
      </c>
      <c r="G503" s="8" t="s">
        <v>156</v>
      </c>
      <c r="H503" s="8" t="s">
        <v>220</v>
      </c>
      <c r="I503" s="8" t="s">
        <v>576</v>
      </c>
      <c r="J503" s="8" t="s">
        <v>153</v>
      </c>
      <c r="K503" s="8" t="s">
        <v>21</v>
      </c>
      <c r="L503" s="9">
        <v>190</v>
      </c>
      <c r="M503" s="9">
        <v>6</v>
      </c>
      <c r="N503" s="10">
        <v>0</v>
      </c>
      <c r="O503" s="11">
        <v>11.5</v>
      </c>
      <c r="Q503" s="11">
        <v>0</v>
      </c>
      <c r="R503" s="8">
        <v>0</v>
      </c>
      <c r="S503" s="8">
        <v>0</v>
      </c>
      <c r="W503" s="11">
        <v>10.5</v>
      </c>
      <c r="X503" s="8" t="s">
        <v>148</v>
      </c>
      <c r="Y503" s="8" t="s">
        <v>149</v>
      </c>
    </row>
    <row r="504" spans="1:26" x14ac:dyDescent="0.3">
      <c r="A504" s="7">
        <v>46270</v>
      </c>
      <c r="B504" s="8" t="s">
        <v>36</v>
      </c>
      <c r="C504" s="8" t="s">
        <v>140</v>
      </c>
      <c r="D504" s="8" t="s">
        <v>180</v>
      </c>
      <c r="E504" s="8" t="s">
        <v>181</v>
      </c>
      <c r="F504" s="8" t="s">
        <v>143</v>
      </c>
      <c r="G504" s="8" t="s">
        <v>335</v>
      </c>
      <c r="H504" s="8" t="s">
        <v>13</v>
      </c>
      <c r="I504" s="8" t="s">
        <v>335</v>
      </c>
      <c r="J504" s="8" t="s">
        <v>184</v>
      </c>
      <c r="K504" s="8" t="s">
        <v>21</v>
      </c>
      <c r="L504" s="9">
        <v>751</v>
      </c>
      <c r="M504" s="9">
        <v>6</v>
      </c>
      <c r="N504" s="10">
        <v>7.989347536617843E-3</v>
      </c>
      <c r="O504" s="11">
        <v>8.66</v>
      </c>
      <c r="P504" s="11">
        <v>51.96</v>
      </c>
      <c r="Q504" s="11">
        <v>0</v>
      </c>
      <c r="R504" s="8">
        <v>0</v>
      </c>
      <c r="S504" s="8">
        <v>0</v>
      </c>
      <c r="U504" s="12">
        <v>0</v>
      </c>
      <c r="V504" s="10">
        <v>0</v>
      </c>
      <c r="W504" s="11">
        <v>11</v>
      </c>
      <c r="X504" s="8" t="s">
        <v>148</v>
      </c>
      <c r="Y504" s="8" t="s">
        <v>149</v>
      </c>
      <c r="Z504" s="8" t="s">
        <v>609</v>
      </c>
    </row>
    <row r="505" spans="1:26" x14ac:dyDescent="0.3">
      <c r="A505" s="7">
        <v>46270</v>
      </c>
      <c r="B505" s="8" t="s">
        <v>36</v>
      </c>
      <c r="C505" s="8" t="s">
        <v>140</v>
      </c>
      <c r="D505" s="8" t="s">
        <v>180</v>
      </c>
      <c r="E505" s="8" t="s">
        <v>181</v>
      </c>
      <c r="F505" s="8" t="s">
        <v>143</v>
      </c>
      <c r="G505" s="8" t="s">
        <v>335</v>
      </c>
      <c r="H505" s="8" t="s">
        <v>220</v>
      </c>
      <c r="I505" s="8" t="s">
        <v>343</v>
      </c>
      <c r="J505" s="8" t="s">
        <v>184</v>
      </c>
      <c r="K505" s="8" t="s">
        <v>14</v>
      </c>
      <c r="L505" s="9">
        <v>908</v>
      </c>
      <c r="M505" s="9">
        <v>4</v>
      </c>
      <c r="N505" s="10">
        <v>4.4052863436123352E-3</v>
      </c>
      <c r="O505" s="11">
        <v>8.48</v>
      </c>
      <c r="P505" s="11">
        <v>33.92</v>
      </c>
      <c r="Q505" s="11">
        <v>0</v>
      </c>
      <c r="R505" s="8">
        <v>0</v>
      </c>
      <c r="S505" s="8">
        <v>0</v>
      </c>
      <c r="U505" s="12">
        <v>0</v>
      </c>
      <c r="V505" s="10">
        <v>0</v>
      </c>
      <c r="W505" s="11">
        <v>10</v>
      </c>
      <c r="X505" s="8" t="s">
        <v>148</v>
      </c>
      <c r="Y505" s="8" t="s">
        <v>149</v>
      </c>
    </row>
    <row r="506" spans="1:26" x14ac:dyDescent="0.3">
      <c r="A506" s="7">
        <v>46270</v>
      </c>
      <c r="B506" s="8" t="s">
        <v>36</v>
      </c>
      <c r="C506" s="8" t="s">
        <v>140</v>
      </c>
      <c r="D506" s="8" t="s">
        <v>180</v>
      </c>
      <c r="E506" s="8" t="s">
        <v>181</v>
      </c>
      <c r="F506" s="8" t="s">
        <v>143</v>
      </c>
      <c r="G506" s="8" t="s">
        <v>182</v>
      </c>
      <c r="H506" s="8" t="s">
        <v>220</v>
      </c>
      <c r="I506" s="8" t="s">
        <v>610</v>
      </c>
      <c r="J506" s="8" t="s">
        <v>184</v>
      </c>
      <c r="K506" s="8" t="s">
        <v>7</v>
      </c>
      <c r="L506" s="9">
        <v>143</v>
      </c>
      <c r="M506" s="9">
        <v>3</v>
      </c>
      <c r="N506" s="10">
        <v>2.097902097902098E-2</v>
      </c>
      <c r="O506" s="11">
        <v>6.91</v>
      </c>
      <c r="P506" s="11">
        <v>20.73</v>
      </c>
      <c r="Q506" s="11">
        <v>0</v>
      </c>
      <c r="R506" s="8">
        <v>0</v>
      </c>
      <c r="S506" s="8">
        <v>0</v>
      </c>
      <c r="U506" s="12">
        <v>0</v>
      </c>
      <c r="V506" s="10">
        <v>0</v>
      </c>
      <c r="W506" s="11">
        <v>12</v>
      </c>
      <c r="X506" s="8" t="s">
        <v>148</v>
      </c>
      <c r="Y506" s="8" t="s">
        <v>149</v>
      </c>
    </row>
    <row r="507" spans="1:26" x14ac:dyDescent="0.3">
      <c r="A507" s="7">
        <v>46270</v>
      </c>
      <c r="B507" s="8" t="s">
        <v>36</v>
      </c>
      <c r="C507" s="8" t="s">
        <v>140</v>
      </c>
      <c r="D507" s="8" t="s">
        <v>180</v>
      </c>
      <c r="E507" s="8" t="s">
        <v>337</v>
      </c>
      <c r="F507" s="8" t="s">
        <v>143</v>
      </c>
      <c r="G507" s="8" t="s">
        <v>338</v>
      </c>
      <c r="H507" s="8" t="s">
        <v>13</v>
      </c>
      <c r="I507" s="8" t="s">
        <v>611</v>
      </c>
      <c r="J507" s="8" t="s">
        <v>340</v>
      </c>
      <c r="K507" s="8" t="s">
        <v>14</v>
      </c>
      <c r="L507" s="9">
        <v>144</v>
      </c>
      <c r="M507" s="9">
        <v>1</v>
      </c>
      <c r="N507" s="10">
        <v>6.9444444444444441E-3</v>
      </c>
      <c r="O507" s="11">
        <v>4.16</v>
      </c>
      <c r="P507" s="11">
        <v>4.16</v>
      </c>
      <c r="Q507" s="11">
        <v>0</v>
      </c>
      <c r="R507" s="8">
        <v>0</v>
      </c>
      <c r="S507" s="8">
        <v>0</v>
      </c>
      <c r="U507" s="12">
        <v>0</v>
      </c>
      <c r="V507" s="10">
        <v>0</v>
      </c>
      <c r="W507" s="11">
        <v>7</v>
      </c>
      <c r="X507" s="8" t="s">
        <v>148</v>
      </c>
      <c r="Y507" s="8" t="s">
        <v>149</v>
      </c>
    </row>
    <row r="508" spans="1:26" x14ac:dyDescent="0.3">
      <c r="A508" s="7">
        <v>46270</v>
      </c>
      <c r="B508" s="8" t="s">
        <v>36</v>
      </c>
      <c r="C508" s="8" t="s">
        <v>140</v>
      </c>
      <c r="D508" s="8" t="s">
        <v>180</v>
      </c>
      <c r="E508" s="8" t="s">
        <v>337</v>
      </c>
      <c r="F508" s="8" t="s">
        <v>143</v>
      </c>
      <c r="G508" s="8" t="s">
        <v>341</v>
      </c>
      <c r="H508" s="8" t="s">
        <v>385</v>
      </c>
      <c r="I508" s="8" t="s">
        <v>612</v>
      </c>
      <c r="J508" s="8" t="s">
        <v>340</v>
      </c>
      <c r="K508" s="8" t="s">
        <v>21</v>
      </c>
      <c r="L508" s="9">
        <v>154</v>
      </c>
      <c r="M508" s="9">
        <v>0</v>
      </c>
      <c r="N508" s="10">
        <v>0</v>
      </c>
      <c r="P508" s="11">
        <v>0</v>
      </c>
      <c r="Q508" s="11">
        <v>0</v>
      </c>
      <c r="R508" s="8">
        <v>0</v>
      </c>
      <c r="S508" s="8">
        <v>0</v>
      </c>
      <c r="W508" s="11">
        <v>7</v>
      </c>
      <c r="X508" s="8" t="s">
        <v>148</v>
      </c>
      <c r="Y508" s="8" t="s">
        <v>149</v>
      </c>
    </row>
    <row r="509" spans="1:26" x14ac:dyDescent="0.3">
      <c r="A509" s="7">
        <v>46270</v>
      </c>
      <c r="B509" s="8" t="s">
        <v>36</v>
      </c>
      <c r="C509" s="8" t="s">
        <v>140</v>
      </c>
      <c r="D509" s="8" t="s">
        <v>180</v>
      </c>
      <c r="E509" s="8" t="s">
        <v>337</v>
      </c>
      <c r="F509" s="8" t="s">
        <v>143</v>
      </c>
      <c r="G509" s="8" t="s">
        <v>341</v>
      </c>
      <c r="H509" s="8" t="s">
        <v>220</v>
      </c>
      <c r="I509" s="8" t="s">
        <v>613</v>
      </c>
      <c r="J509" s="8" t="s">
        <v>340</v>
      </c>
      <c r="K509" s="8" t="s">
        <v>7</v>
      </c>
      <c r="L509" s="9">
        <v>333</v>
      </c>
      <c r="M509" s="9">
        <v>0</v>
      </c>
      <c r="N509" s="10">
        <v>0</v>
      </c>
      <c r="P509" s="11">
        <v>0</v>
      </c>
      <c r="Q509" s="11">
        <v>0</v>
      </c>
      <c r="R509" s="8">
        <v>0</v>
      </c>
      <c r="S509" s="8">
        <v>0</v>
      </c>
      <c r="W509" s="11">
        <v>6.5</v>
      </c>
      <c r="X509" s="8" t="s">
        <v>148</v>
      </c>
      <c r="Y509" s="8" t="s">
        <v>149</v>
      </c>
    </row>
    <row r="510" spans="1:26" x14ac:dyDescent="0.3">
      <c r="A510" s="7">
        <v>46270</v>
      </c>
      <c r="B510" s="8" t="s">
        <v>19</v>
      </c>
      <c r="C510" s="8" t="s">
        <v>249</v>
      </c>
      <c r="D510" s="8" t="s">
        <v>141</v>
      </c>
      <c r="E510" s="8" t="s">
        <v>164</v>
      </c>
      <c r="F510" s="8" t="s">
        <v>143</v>
      </c>
      <c r="G510" s="8" t="s">
        <v>347</v>
      </c>
      <c r="H510" s="8" t="s">
        <v>213</v>
      </c>
      <c r="I510" s="8" t="s">
        <v>347</v>
      </c>
      <c r="J510" s="8" t="s">
        <v>166</v>
      </c>
      <c r="K510" s="8" t="s">
        <v>14</v>
      </c>
      <c r="L510" s="9">
        <v>482</v>
      </c>
      <c r="M510" s="9">
        <v>14</v>
      </c>
      <c r="N510" s="10">
        <v>2.9045643153526968E-2</v>
      </c>
      <c r="O510" s="11">
        <v>3.1</v>
      </c>
      <c r="P510" s="11">
        <v>43.4</v>
      </c>
      <c r="Q510" s="11">
        <v>449</v>
      </c>
      <c r="R510" s="8">
        <v>1</v>
      </c>
      <c r="S510" s="8">
        <v>1</v>
      </c>
      <c r="T510" s="10">
        <v>9.6699999999999994E-2</v>
      </c>
      <c r="U510" s="12">
        <v>10.35</v>
      </c>
      <c r="V510" s="10">
        <v>7.1400000000000005E-2</v>
      </c>
      <c r="W510" s="11">
        <v>5</v>
      </c>
      <c r="X510" s="8" t="s">
        <v>148</v>
      </c>
      <c r="Y510" s="8" t="s">
        <v>149</v>
      </c>
    </row>
    <row r="511" spans="1:26" x14ac:dyDescent="0.3">
      <c r="A511" s="7">
        <v>46270</v>
      </c>
      <c r="B511" s="8" t="s">
        <v>19</v>
      </c>
      <c r="C511" s="8" t="s">
        <v>249</v>
      </c>
      <c r="D511" s="8" t="s">
        <v>141</v>
      </c>
      <c r="E511" s="8" t="s">
        <v>164</v>
      </c>
      <c r="F511" s="8" t="s">
        <v>143</v>
      </c>
      <c r="G511" s="8" t="s">
        <v>431</v>
      </c>
      <c r="H511" s="8" t="s">
        <v>206</v>
      </c>
      <c r="I511" s="8" t="s">
        <v>431</v>
      </c>
      <c r="J511" s="8" t="s">
        <v>166</v>
      </c>
      <c r="K511" s="8" t="s">
        <v>7</v>
      </c>
      <c r="L511" s="9">
        <v>422</v>
      </c>
      <c r="M511" s="9">
        <v>4</v>
      </c>
      <c r="N511" s="10">
        <v>9.4786729857819912E-3</v>
      </c>
      <c r="O511" s="11">
        <v>3.59</v>
      </c>
      <c r="P511" s="11">
        <v>14.36</v>
      </c>
      <c r="Q511" s="11">
        <v>0</v>
      </c>
      <c r="R511" s="8">
        <v>0</v>
      </c>
      <c r="S511" s="8">
        <v>0</v>
      </c>
      <c r="U511" s="12">
        <v>0</v>
      </c>
      <c r="V511" s="10">
        <v>0</v>
      </c>
      <c r="W511" s="11">
        <v>5.5</v>
      </c>
      <c r="X511" s="8" t="s">
        <v>148</v>
      </c>
      <c r="Y511" s="8" t="s">
        <v>149</v>
      </c>
    </row>
    <row r="512" spans="1:26" x14ac:dyDescent="0.3">
      <c r="A512" s="7">
        <v>46270</v>
      </c>
      <c r="B512" s="8" t="s">
        <v>19</v>
      </c>
      <c r="C512" s="8" t="s">
        <v>249</v>
      </c>
      <c r="D512" s="8" t="s">
        <v>141</v>
      </c>
      <c r="E512" s="8" t="s">
        <v>351</v>
      </c>
      <c r="F512" s="8" t="s">
        <v>143</v>
      </c>
      <c r="G512" s="8" t="s">
        <v>434</v>
      </c>
      <c r="H512" s="8" t="s">
        <v>206</v>
      </c>
      <c r="I512" s="8" t="s">
        <v>434</v>
      </c>
      <c r="J512" s="8" t="s">
        <v>353</v>
      </c>
      <c r="K512" s="8" t="s">
        <v>7</v>
      </c>
      <c r="L512" s="9">
        <v>389</v>
      </c>
      <c r="M512" s="9">
        <v>4</v>
      </c>
      <c r="N512" s="10">
        <v>1.02827763496144E-2</v>
      </c>
      <c r="O512" s="11">
        <v>9.67</v>
      </c>
      <c r="P512" s="11">
        <v>38.68</v>
      </c>
      <c r="Q512" s="11">
        <v>1299</v>
      </c>
      <c r="R512" s="8">
        <v>1</v>
      </c>
      <c r="S512" s="8">
        <v>1</v>
      </c>
      <c r="T512" s="10">
        <v>2.98E-2</v>
      </c>
      <c r="U512" s="12">
        <v>33.58</v>
      </c>
      <c r="V512" s="10">
        <v>0.25</v>
      </c>
      <c r="W512" s="11">
        <v>15.5</v>
      </c>
      <c r="X512" s="8" t="s">
        <v>148</v>
      </c>
      <c r="Y512" s="8" t="s">
        <v>149</v>
      </c>
    </row>
    <row r="513" spans="1:26" x14ac:dyDescent="0.3">
      <c r="A513" s="7">
        <v>46270</v>
      </c>
      <c r="B513" s="8" t="s">
        <v>19</v>
      </c>
      <c r="C513" s="8" t="s">
        <v>249</v>
      </c>
      <c r="D513" s="8" t="s">
        <v>141</v>
      </c>
      <c r="E513" s="8" t="s">
        <v>351</v>
      </c>
      <c r="F513" s="8" t="s">
        <v>143</v>
      </c>
      <c r="G513" s="8" t="s">
        <v>350</v>
      </c>
      <c r="H513" s="8" t="s">
        <v>206</v>
      </c>
      <c r="I513" s="8" t="s">
        <v>350</v>
      </c>
      <c r="J513" s="8" t="s">
        <v>353</v>
      </c>
      <c r="K513" s="8" t="s">
        <v>7</v>
      </c>
      <c r="L513" s="9">
        <v>281</v>
      </c>
      <c r="M513" s="9">
        <v>3</v>
      </c>
      <c r="N513" s="10">
        <v>1.067615658362989E-2</v>
      </c>
      <c r="O513" s="11">
        <v>11.48</v>
      </c>
      <c r="P513" s="11">
        <v>34.44</v>
      </c>
      <c r="Q513" s="11">
        <v>0</v>
      </c>
      <c r="R513" s="8">
        <v>0</v>
      </c>
      <c r="S513" s="8">
        <v>0</v>
      </c>
      <c r="U513" s="12">
        <v>0</v>
      </c>
      <c r="V513" s="10">
        <v>0</v>
      </c>
      <c r="W513" s="11">
        <v>15</v>
      </c>
      <c r="X513" s="8" t="s">
        <v>148</v>
      </c>
      <c r="Y513" s="8" t="s">
        <v>149</v>
      </c>
    </row>
    <row r="514" spans="1:26" x14ac:dyDescent="0.3">
      <c r="A514" s="7">
        <v>46271</v>
      </c>
      <c r="B514" s="8" t="s">
        <v>12</v>
      </c>
      <c r="C514" s="8" t="s">
        <v>140</v>
      </c>
      <c r="D514" s="8" t="s">
        <v>141</v>
      </c>
      <c r="E514" s="8" t="s">
        <v>142</v>
      </c>
      <c r="F514" s="8" t="s">
        <v>143</v>
      </c>
      <c r="G514" s="8" t="s">
        <v>178</v>
      </c>
      <c r="H514" s="8" t="s">
        <v>145</v>
      </c>
      <c r="I514" s="8" t="s">
        <v>525</v>
      </c>
      <c r="J514" s="8" t="s">
        <v>147</v>
      </c>
      <c r="K514" s="8" t="s">
        <v>21</v>
      </c>
      <c r="L514" s="9">
        <v>371</v>
      </c>
      <c r="M514" s="9">
        <v>2</v>
      </c>
      <c r="N514" s="10">
        <v>5.3908355795148251E-3</v>
      </c>
      <c r="O514" s="11">
        <v>14.5</v>
      </c>
      <c r="P514" s="11">
        <v>29</v>
      </c>
      <c r="Q514" s="11">
        <v>0</v>
      </c>
      <c r="R514" s="8">
        <v>0</v>
      </c>
      <c r="S514" s="8">
        <v>0</v>
      </c>
      <c r="U514" s="12">
        <v>0</v>
      </c>
      <c r="V514" s="10">
        <v>0</v>
      </c>
      <c r="W514" s="11">
        <v>14.5</v>
      </c>
      <c r="X514" s="8" t="s">
        <v>148</v>
      </c>
      <c r="Y514" s="8" t="s">
        <v>149</v>
      </c>
    </row>
    <row r="515" spans="1:26" x14ac:dyDescent="0.3">
      <c r="A515" s="7">
        <v>46271</v>
      </c>
      <c r="B515" s="8" t="s">
        <v>12</v>
      </c>
      <c r="C515" s="8" t="s">
        <v>140</v>
      </c>
      <c r="D515" s="8" t="s">
        <v>141</v>
      </c>
      <c r="E515" s="8" t="s">
        <v>142</v>
      </c>
      <c r="F515" s="8" t="s">
        <v>143</v>
      </c>
      <c r="G515" s="8" t="s">
        <v>144</v>
      </c>
      <c r="H515" s="8" t="s">
        <v>145</v>
      </c>
      <c r="I515" s="8" t="s">
        <v>205</v>
      </c>
      <c r="J515" s="8" t="s">
        <v>147</v>
      </c>
      <c r="K515" s="8" t="s">
        <v>21</v>
      </c>
      <c r="L515" s="9">
        <v>1559</v>
      </c>
      <c r="M515" s="9">
        <v>28</v>
      </c>
      <c r="N515" s="10">
        <v>1.7960230917254651E-2</v>
      </c>
      <c r="O515" s="11">
        <v>10.81</v>
      </c>
      <c r="P515" s="11">
        <v>302.68</v>
      </c>
      <c r="Q515" s="11">
        <v>1198</v>
      </c>
      <c r="R515" s="8">
        <v>2</v>
      </c>
      <c r="S515" s="8">
        <v>2</v>
      </c>
      <c r="T515" s="10">
        <v>0.25269999999999998</v>
      </c>
      <c r="U515" s="12">
        <v>3.96</v>
      </c>
      <c r="V515" s="10">
        <v>7.1400000000000005E-2</v>
      </c>
      <c r="W515" s="11">
        <v>12</v>
      </c>
      <c r="X515" s="8" t="s">
        <v>148</v>
      </c>
      <c r="Y515" s="8" t="s">
        <v>149</v>
      </c>
    </row>
    <row r="516" spans="1:26" x14ac:dyDescent="0.3">
      <c r="A516" s="7">
        <v>46276</v>
      </c>
      <c r="B516" s="8" t="s">
        <v>19</v>
      </c>
      <c r="C516" s="8" t="s">
        <v>249</v>
      </c>
      <c r="D516" s="8" t="s">
        <v>141</v>
      </c>
      <c r="E516" s="8" t="s">
        <v>142</v>
      </c>
      <c r="F516" s="8" t="s">
        <v>143</v>
      </c>
      <c r="G516" s="8" t="s">
        <v>344</v>
      </c>
      <c r="H516" s="8" t="s">
        <v>206</v>
      </c>
      <c r="I516" s="8" t="s">
        <v>344</v>
      </c>
      <c r="J516" s="8" t="s">
        <v>147</v>
      </c>
      <c r="K516" s="8" t="s">
        <v>7</v>
      </c>
      <c r="L516" s="9">
        <v>88</v>
      </c>
      <c r="M516" s="9">
        <v>6</v>
      </c>
      <c r="N516" s="10">
        <v>0</v>
      </c>
      <c r="O516" s="11">
        <v>11.5</v>
      </c>
      <c r="Q516" s="11">
        <v>0</v>
      </c>
      <c r="R516" s="8">
        <v>0</v>
      </c>
      <c r="S516" s="8">
        <v>0</v>
      </c>
      <c r="W516" s="11">
        <v>7.5</v>
      </c>
      <c r="X516" s="8" t="s">
        <v>148</v>
      </c>
      <c r="Y516" s="8" t="s">
        <v>149</v>
      </c>
    </row>
    <row r="517" spans="1:26" x14ac:dyDescent="0.3">
      <c r="A517" s="7">
        <v>46271</v>
      </c>
      <c r="B517" s="8" t="s">
        <v>12</v>
      </c>
      <c r="C517" s="8" t="s">
        <v>140</v>
      </c>
      <c r="D517" s="8" t="s">
        <v>141</v>
      </c>
      <c r="E517" s="8" t="s">
        <v>142</v>
      </c>
      <c r="F517" s="8" t="s">
        <v>143</v>
      </c>
      <c r="G517" s="8" t="s">
        <v>170</v>
      </c>
      <c r="H517" s="8" t="s">
        <v>145</v>
      </c>
      <c r="I517" s="8" t="s">
        <v>584</v>
      </c>
      <c r="J517" s="8" t="s">
        <v>147</v>
      </c>
      <c r="K517" s="8" t="s">
        <v>14</v>
      </c>
      <c r="L517" s="9">
        <v>675</v>
      </c>
      <c r="M517" s="9">
        <v>4</v>
      </c>
      <c r="N517" s="10">
        <v>5.9259259259259256E-3</v>
      </c>
      <c r="O517" s="11">
        <v>9.5299999999999994</v>
      </c>
      <c r="P517" s="11">
        <v>38.119999999999997</v>
      </c>
      <c r="Q517" s="11">
        <v>0</v>
      </c>
      <c r="R517" s="8">
        <v>0</v>
      </c>
      <c r="S517" s="8">
        <v>0</v>
      </c>
      <c r="U517" s="12">
        <v>0</v>
      </c>
      <c r="V517" s="10">
        <v>0</v>
      </c>
      <c r="W517" s="11">
        <v>13.5</v>
      </c>
      <c r="X517" s="8" t="s">
        <v>148</v>
      </c>
      <c r="Y517" s="8" t="s">
        <v>149</v>
      </c>
    </row>
    <row r="518" spans="1:26" x14ac:dyDescent="0.3">
      <c r="A518" s="7">
        <v>46271</v>
      </c>
      <c r="B518" s="8" t="s">
        <v>12</v>
      </c>
      <c r="C518" s="8" t="s">
        <v>140</v>
      </c>
      <c r="D518" s="8" t="s">
        <v>141</v>
      </c>
      <c r="E518" s="8" t="s">
        <v>142</v>
      </c>
      <c r="F518" s="8" t="s">
        <v>143</v>
      </c>
      <c r="G518" s="8" t="s">
        <v>144</v>
      </c>
      <c r="H518" s="8" t="s">
        <v>145</v>
      </c>
      <c r="I518" s="8" t="s">
        <v>203</v>
      </c>
      <c r="J518" s="8" t="s">
        <v>147</v>
      </c>
      <c r="K518" s="8" t="s">
        <v>14</v>
      </c>
      <c r="L518" s="9">
        <v>342</v>
      </c>
      <c r="M518" s="9">
        <v>6</v>
      </c>
      <c r="N518" s="10">
        <v>1.754385964912281E-2</v>
      </c>
      <c r="O518" s="11">
        <v>8.9</v>
      </c>
      <c r="P518" s="11">
        <v>53.4</v>
      </c>
      <c r="Q518" s="11">
        <v>0</v>
      </c>
      <c r="R518" s="8">
        <v>0</v>
      </c>
      <c r="S518" s="8">
        <v>0</v>
      </c>
      <c r="U518" s="12">
        <v>0</v>
      </c>
      <c r="V518" s="10">
        <v>0</v>
      </c>
      <c r="W518" s="11">
        <v>11.5</v>
      </c>
      <c r="X518" s="8" t="s">
        <v>223</v>
      </c>
      <c r="Y518" s="8" t="s">
        <v>149</v>
      </c>
    </row>
    <row r="519" spans="1:26" x14ac:dyDescent="0.3">
      <c r="A519" s="7">
        <v>46271</v>
      </c>
      <c r="B519" s="8" t="s">
        <v>12</v>
      </c>
      <c r="C519" s="8" t="s">
        <v>140</v>
      </c>
      <c r="D519" s="8" t="s">
        <v>141</v>
      </c>
      <c r="E519" s="8" t="s">
        <v>157</v>
      </c>
      <c r="F519" s="8" t="s">
        <v>143</v>
      </c>
      <c r="G519" s="8" t="s">
        <v>144</v>
      </c>
      <c r="H519" s="8" t="s">
        <v>145</v>
      </c>
      <c r="I519" s="8" t="s">
        <v>438</v>
      </c>
      <c r="J519" s="8" t="s">
        <v>159</v>
      </c>
      <c r="K519" s="8" t="s">
        <v>21</v>
      </c>
      <c r="L519" s="9">
        <v>199</v>
      </c>
      <c r="M519" s="9">
        <v>1</v>
      </c>
      <c r="N519" s="10">
        <v>5.0251256281407036E-3</v>
      </c>
      <c r="O519" s="11">
        <v>11.5</v>
      </c>
      <c r="P519" s="11">
        <v>11.5</v>
      </c>
      <c r="Q519" s="11">
        <v>0</v>
      </c>
      <c r="R519" s="8">
        <v>0</v>
      </c>
      <c r="S519" s="8">
        <v>0</v>
      </c>
      <c r="U519" s="12">
        <v>0</v>
      </c>
      <c r="V519" s="10">
        <v>0</v>
      </c>
      <c r="W519" s="11">
        <v>12</v>
      </c>
      <c r="X519" s="8" t="s">
        <v>148</v>
      </c>
      <c r="Y519" s="8" t="s">
        <v>149</v>
      </c>
    </row>
    <row r="520" spans="1:26" x14ac:dyDescent="0.3">
      <c r="A520" s="7">
        <v>46271</v>
      </c>
      <c r="B520" s="8" t="s">
        <v>12</v>
      </c>
      <c r="C520" s="8" t="s">
        <v>140</v>
      </c>
      <c r="D520" s="8" t="s">
        <v>141</v>
      </c>
      <c r="E520" s="8" t="s">
        <v>157</v>
      </c>
      <c r="F520" s="8" t="s">
        <v>143</v>
      </c>
      <c r="G520" s="8" t="s">
        <v>170</v>
      </c>
      <c r="H520" s="8" t="s">
        <v>145</v>
      </c>
      <c r="I520" s="8" t="s">
        <v>237</v>
      </c>
      <c r="J520" s="8" t="s">
        <v>159</v>
      </c>
      <c r="K520" s="8" t="s">
        <v>14</v>
      </c>
      <c r="L520" s="9">
        <v>1095</v>
      </c>
      <c r="M520" s="9">
        <v>10</v>
      </c>
      <c r="N520" s="10">
        <v>9.1324200913242004E-3</v>
      </c>
      <c r="O520" s="11">
        <v>7.28</v>
      </c>
      <c r="P520" s="11">
        <v>72.8</v>
      </c>
      <c r="Q520" s="11">
        <v>0</v>
      </c>
      <c r="R520" s="8">
        <v>0</v>
      </c>
      <c r="S520" s="8">
        <v>0</v>
      </c>
      <c r="U520" s="12">
        <v>0</v>
      </c>
      <c r="V520" s="10">
        <v>0</v>
      </c>
      <c r="W520" s="11">
        <v>9.5</v>
      </c>
      <c r="X520" s="8" t="s">
        <v>148</v>
      </c>
      <c r="Y520" s="8" t="s">
        <v>149</v>
      </c>
    </row>
    <row r="521" spans="1:26" x14ac:dyDescent="0.3">
      <c r="A521" s="7">
        <v>46271</v>
      </c>
      <c r="B521" s="8" t="s">
        <v>12</v>
      </c>
      <c r="C521" s="8" t="s">
        <v>140</v>
      </c>
      <c r="D521" s="8" t="s">
        <v>141</v>
      </c>
      <c r="E521" s="8" t="s">
        <v>164</v>
      </c>
      <c r="F521" s="8" t="s">
        <v>143</v>
      </c>
      <c r="G521" s="8" t="s">
        <v>144</v>
      </c>
      <c r="H521" s="8" t="s">
        <v>145</v>
      </c>
      <c r="I521" s="8" t="s">
        <v>565</v>
      </c>
      <c r="J521" s="8" t="s">
        <v>166</v>
      </c>
      <c r="K521" s="8" t="s">
        <v>21</v>
      </c>
      <c r="L521" s="9">
        <v>176</v>
      </c>
      <c r="M521" s="9">
        <v>4</v>
      </c>
      <c r="N521" s="10">
        <v>2.2727272727272731E-2</v>
      </c>
      <c r="O521" s="11">
        <v>12</v>
      </c>
      <c r="P521" s="11">
        <v>48</v>
      </c>
      <c r="Q521" s="11">
        <v>0</v>
      </c>
      <c r="R521" s="8">
        <v>0</v>
      </c>
      <c r="S521" s="8">
        <v>0</v>
      </c>
      <c r="U521" s="12">
        <v>0</v>
      </c>
      <c r="V521" s="10">
        <v>0</v>
      </c>
      <c r="W521" s="11">
        <v>12</v>
      </c>
      <c r="X521" s="8" t="s">
        <v>148</v>
      </c>
      <c r="Y521" s="8" t="s">
        <v>149</v>
      </c>
    </row>
    <row r="522" spans="1:26" x14ac:dyDescent="0.3">
      <c r="A522" s="7">
        <v>46271</v>
      </c>
      <c r="B522" s="8" t="s">
        <v>12</v>
      </c>
      <c r="C522" s="8" t="s">
        <v>140</v>
      </c>
      <c r="D522" s="8" t="s">
        <v>141</v>
      </c>
      <c r="E522" s="8" t="s">
        <v>164</v>
      </c>
      <c r="F522" s="8" t="s">
        <v>143</v>
      </c>
      <c r="G522" s="8" t="s">
        <v>144</v>
      </c>
      <c r="H522" s="8" t="s">
        <v>145</v>
      </c>
      <c r="I522" s="8" t="s">
        <v>509</v>
      </c>
      <c r="J522" s="8" t="s">
        <v>166</v>
      </c>
      <c r="K522" s="8" t="s">
        <v>14</v>
      </c>
      <c r="L522" s="9">
        <v>543</v>
      </c>
      <c r="M522" s="9">
        <v>7</v>
      </c>
      <c r="N522" s="10">
        <v>1.289134438305709E-2</v>
      </c>
      <c r="O522" s="11">
        <v>5.38</v>
      </c>
      <c r="P522" s="11">
        <v>37.659999999999997</v>
      </c>
      <c r="Q522" s="11">
        <v>898</v>
      </c>
      <c r="R522" s="8">
        <v>1</v>
      </c>
      <c r="S522" s="8">
        <v>2</v>
      </c>
      <c r="T522" s="10">
        <v>2.93E-2</v>
      </c>
      <c r="U522" s="12">
        <v>23.84</v>
      </c>
      <c r="V522" s="10">
        <v>0.1429</v>
      </c>
      <c r="W522" s="11">
        <v>9.5</v>
      </c>
      <c r="X522" s="8" t="s">
        <v>148</v>
      </c>
      <c r="Y522" s="8" t="s">
        <v>149</v>
      </c>
    </row>
    <row r="523" spans="1:26" x14ac:dyDescent="0.3">
      <c r="A523" s="7">
        <v>46271</v>
      </c>
      <c r="B523" s="8" t="s">
        <v>12</v>
      </c>
      <c r="C523" s="8" t="s">
        <v>140</v>
      </c>
      <c r="D523" s="8" t="s">
        <v>141</v>
      </c>
      <c r="E523" s="8" t="s">
        <v>164</v>
      </c>
      <c r="F523" s="8" t="s">
        <v>143</v>
      </c>
      <c r="G523" s="8" t="s">
        <v>144</v>
      </c>
      <c r="H523" s="8" t="s">
        <v>145</v>
      </c>
      <c r="I523" s="8" t="s">
        <v>165</v>
      </c>
      <c r="J523" s="8" t="s">
        <v>166</v>
      </c>
      <c r="K523" s="8" t="s">
        <v>14</v>
      </c>
      <c r="L523" s="9">
        <v>4306</v>
      </c>
      <c r="M523" s="9">
        <v>26</v>
      </c>
      <c r="N523" s="10">
        <v>6.0380863910822107E-3</v>
      </c>
      <c r="O523" s="11">
        <v>7.94</v>
      </c>
      <c r="P523" s="11">
        <v>206.44</v>
      </c>
      <c r="Q523" s="11">
        <v>0</v>
      </c>
      <c r="R523" s="8">
        <v>0</v>
      </c>
      <c r="S523" s="8">
        <v>0</v>
      </c>
      <c r="U523" s="12">
        <v>0</v>
      </c>
      <c r="V523" s="10">
        <v>0</v>
      </c>
      <c r="W523" s="11">
        <v>12</v>
      </c>
      <c r="X523" s="8" t="s">
        <v>148</v>
      </c>
      <c r="Y523" s="8" t="s">
        <v>149</v>
      </c>
    </row>
    <row r="524" spans="1:26" x14ac:dyDescent="0.3">
      <c r="A524" s="7">
        <v>46271</v>
      </c>
      <c r="B524" s="8" t="s">
        <v>12</v>
      </c>
      <c r="C524" s="8" t="s">
        <v>140</v>
      </c>
      <c r="D524" s="8" t="s">
        <v>141</v>
      </c>
      <c r="E524" s="8" t="s">
        <v>239</v>
      </c>
      <c r="F524" s="8" t="s">
        <v>143</v>
      </c>
      <c r="G524" s="8" t="s">
        <v>151</v>
      </c>
      <c r="H524" s="8" t="s">
        <v>145</v>
      </c>
      <c r="I524" s="8" t="s">
        <v>388</v>
      </c>
      <c r="J524" s="8" t="s">
        <v>242</v>
      </c>
      <c r="K524" s="8" t="s">
        <v>21</v>
      </c>
      <c r="L524" s="9">
        <v>2352</v>
      </c>
      <c r="M524" s="9">
        <v>27</v>
      </c>
      <c r="N524" s="10">
        <v>1.1479591836734689E-2</v>
      </c>
      <c r="O524" s="11">
        <v>5.48</v>
      </c>
      <c r="P524" s="11">
        <v>147.96</v>
      </c>
      <c r="Q524" s="11">
        <v>299</v>
      </c>
      <c r="R524" s="8">
        <v>1</v>
      </c>
      <c r="S524" s="8">
        <v>1</v>
      </c>
      <c r="T524" s="10">
        <v>0.49480000000000002</v>
      </c>
      <c r="U524" s="12">
        <v>2.02</v>
      </c>
      <c r="V524" s="10">
        <v>3.6999999999999998E-2</v>
      </c>
      <c r="W524" s="11">
        <v>6</v>
      </c>
      <c r="X524" s="8" t="s">
        <v>148</v>
      </c>
      <c r="Y524" s="8" t="s">
        <v>149</v>
      </c>
    </row>
    <row r="525" spans="1:26" x14ac:dyDescent="0.3">
      <c r="A525" s="7">
        <v>46271</v>
      </c>
      <c r="B525" s="8" t="s">
        <v>5</v>
      </c>
      <c r="C525" s="8" t="s">
        <v>173</v>
      </c>
      <c r="D525" s="8" t="s">
        <v>141</v>
      </c>
      <c r="E525" s="8" t="s">
        <v>174</v>
      </c>
      <c r="F525" s="8" t="s">
        <v>143</v>
      </c>
      <c r="G525" s="8" t="s">
        <v>144</v>
      </c>
      <c r="H525" s="8" t="s">
        <v>145</v>
      </c>
      <c r="I525" s="8" t="s">
        <v>614</v>
      </c>
      <c r="J525" s="8" t="s">
        <v>176</v>
      </c>
      <c r="K525" s="8" t="s">
        <v>7</v>
      </c>
      <c r="L525" s="9">
        <v>422</v>
      </c>
      <c r="M525" s="9">
        <v>4</v>
      </c>
      <c r="N525" s="10">
        <v>9.4786729857819912E-3</v>
      </c>
      <c r="O525" s="11">
        <v>5.97</v>
      </c>
      <c r="P525" s="11">
        <v>23.88</v>
      </c>
      <c r="Q525" s="11">
        <v>898</v>
      </c>
      <c r="R525" s="8">
        <v>2</v>
      </c>
      <c r="S525" s="8">
        <v>2</v>
      </c>
      <c r="T525" s="10">
        <v>2.6599999999999999E-2</v>
      </c>
      <c r="U525" s="12">
        <v>37.6</v>
      </c>
      <c r="V525" s="10">
        <v>0.5</v>
      </c>
      <c r="W525" s="11">
        <v>9</v>
      </c>
      <c r="X525" s="8" t="s">
        <v>148</v>
      </c>
      <c r="Y525" s="8" t="s">
        <v>149</v>
      </c>
    </row>
    <row r="526" spans="1:26" x14ac:dyDescent="0.3">
      <c r="A526" s="7">
        <v>46271</v>
      </c>
      <c r="B526" s="8" t="s">
        <v>5</v>
      </c>
      <c r="C526" s="8" t="s">
        <v>173</v>
      </c>
      <c r="D526" s="8" t="s">
        <v>141</v>
      </c>
      <c r="E526" s="8" t="s">
        <v>174</v>
      </c>
      <c r="F526" s="8" t="s">
        <v>143</v>
      </c>
      <c r="G526" s="8" t="s">
        <v>151</v>
      </c>
      <c r="H526" s="8" t="s">
        <v>145</v>
      </c>
      <c r="I526" s="8" t="s">
        <v>185</v>
      </c>
      <c r="J526" s="8" t="s">
        <v>176</v>
      </c>
      <c r="K526" s="8" t="s">
        <v>7</v>
      </c>
      <c r="L526" s="9">
        <v>316</v>
      </c>
      <c r="M526" s="9">
        <v>5</v>
      </c>
      <c r="N526" s="10">
        <v>1.582278481012658E-2</v>
      </c>
      <c r="O526" s="11">
        <v>5.13</v>
      </c>
      <c r="P526" s="11">
        <v>25.65</v>
      </c>
      <c r="Q526" s="11">
        <v>0</v>
      </c>
      <c r="R526" s="8">
        <v>0</v>
      </c>
      <c r="S526" s="8">
        <v>0</v>
      </c>
      <c r="U526" s="12">
        <v>0</v>
      </c>
      <c r="V526" s="10">
        <v>0</v>
      </c>
      <c r="W526" s="11">
        <v>9</v>
      </c>
      <c r="X526" s="8" t="s">
        <v>148</v>
      </c>
      <c r="Y526" s="8" t="s">
        <v>149</v>
      </c>
      <c r="Z526" s="8" t="s">
        <v>497</v>
      </c>
    </row>
    <row r="527" spans="1:26" x14ac:dyDescent="0.3">
      <c r="A527" s="7">
        <v>46271</v>
      </c>
      <c r="B527" s="8" t="s">
        <v>5</v>
      </c>
      <c r="C527" s="8" t="s">
        <v>173</v>
      </c>
      <c r="D527" s="8" t="s">
        <v>141</v>
      </c>
      <c r="E527" s="8" t="s">
        <v>186</v>
      </c>
      <c r="F527" s="8" t="s">
        <v>143</v>
      </c>
      <c r="G527" s="8" t="s">
        <v>144</v>
      </c>
      <c r="H527" s="8" t="s">
        <v>145</v>
      </c>
      <c r="I527" s="8" t="s">
        <v>189</v>
      </c>
      <c r="J527" s="8" t="s">
        <v>188</v>
      </c>
      <c r="K527" s="8" t="s">
        <v>7</v>
      </c>
      <c r="L527" s="9">
        <v>1334</v>
      </c>
      <c r="M527" s="9">
        <v>12</v>
      </c>
      <c r="N527" s="10">
        <v>8.9955022488755615E-3</v>
      </c>
      <c r="O527" s="11">
        <v>5.16</v>
      </c>
      <c r="P527" s="11">
        <v>61.92</v>
      </c>
      <c r="Q527" s="11">
        <v>0</v>
      </c>
      <c r="R527" s="8">
        <v>0</v>
      </c>
      <c r="S527" s="8">
        <v>0</v>
      </c>
      <c r="U527" s="12">
        <v>0</v>
      </c>
      <c r="V527" s="10">
        <v>0</v>
      </c>
      <c r="W527" s="11">
        <v>8.5</v>
      </c>
      <c r="X527" s="8" t="s">
        <v>148</v>
      </c>
      <c r="Y527" s="8" t="s">
        <v>149</v>
      </c>
    </row>
    <row r="528" spans="1:26" x14ac:dyDescent="0.3">
      <c r="A528" s="7">
        <v>46271</v>
      </c>
      <c r="B528" s="8" t="s">
        <v>5</v>
      </c>
      <c r="C528" s="8" t="s">
        <v>173</v>
      </c>
      <c r="D528" s="8" t="s">
        <v>141</v>
      </c>
      <c r="E528" s="8" t="s">
        <v>186</v>
      </c>
      <c r="F528" s="8" t="s">
        <v>143</v>
      </c>
      <c r="G528" s="8" t="s">
        <v>144</v>
      </c>
      <c r="H528" s="8" t="s">
        <v>145</v>
      </c>
      <c r="I528" s="8" t="s">
        <v>413</v>
      </c>
      <c r="J528" s="8" t="s">
        <v>188</v>
      </c>
      <c r="K528" s="8" t="s">
        <v>14</v>
      </c>
      <c r="L528" s="9">
        <v>653</v>
      </c>
      <c r="M528" s="9">
        <v>9</v>
      </c>
      <c r="N528" s="10">
        <v>1.378254211332312E-2</v>
      </c>
      <c r="O528" s="11">
        <v>6.77</v>
      </c>
      <c r="P528" s="11">
        <v>60.93</v>
      </c>
      <c r="Q528" s="11">
        <v>349</v>
      </c>
      <c r="R528" s="8">
        <v>1</v>
      </c>
      <c r="S528" s="8">
        <v>1</v>
      </c>
      <c r="T528" s="10">
        <v>0.17460000000000001</v>
      </c>
      <c r="U528" s="12">
        <v>5.73</v>
      </c>
      <c r="V528" s="10">
        <v>0.1111</v>
      </c>
      <c r="W528" s="11">
        <v>10.5</v>
      </c>
      <c r="X528" s="8" t="s">
        <v>148</v>
      </c>
      <c r="Y528" s="8" t="s">
        <v>149</v>
      </c>
    </row>
    <row r="529" spans="1:25" x14ac:dyDescent="0.3">
      <c r="A529" s="7">
        <v>46271</v>
      </c>
      <c r="B529" s="8" t="s">
        <v>5</v>
      </c>
      <c r="C529" s="8" t="s">
        <v>173</v>
      </c>
      <c r="D529" s="8" t="s">
        <v>141</v>
      </c>
      <c r="E529" s="8" t="s">
        <v>186</v>
      </c>
      <c r="F529" s="8" t="s">
        <v>143</v>
      </c>
      <c r="G529" s="8" t="s">
        <v>151</v>
      </c>
      <c r="H529" s="8" t="s">
        <v>145</v>
      </c>
      <c r="I529" s="8" t="s">
        <v>615</v>
      </c>
      <c r="J529" s="8" t="s">
        <v>188</v>
      </c>
      <c r="K529" s="8" t="s">
        <v>14</v>
      </c>
      <c r="L529" s="8" t="s">
        <v>616</v>
      </c>
      <c r="M529" s="9">
        <v>2</v>
      </c>
      <c r="N529" s="10">
        <v>4.9875311720698253E-3</v>
      </c>
      <c r="O529" s="11">
        <v>5.64</v>
      </c>
      <c r="P529" s="11">
        <v>11.28</v>
      </c>
      <c r="Q529" s="11">
        <v>0</v>
      </c>
      <c r="R529" s="8">
        <v>0</v>
      </c>
      <c r="S529" s="8">
        <v>0</v>
      </c>
      <c r="U529" s="12">
        <v>0</v>
      </c>
      <c r="V529" s="10">
        <v>0</v>
      </c>
      <c r="W529" s="11">
        <v>8</v>
      </c>
      <c r="X529" s="8" t="s">
        <v>148</v>
      </c>
      <c r="Y529" s="8" t="s">
        <v>149</v>
      </c>
    </row>
    <row r="530" spans="1:25" x14ac:dyDescent="0.3">
      <c r="A530" s="7">
        <v>46271</v>
      </c>
      <c r="B530" s="8" t="s">
        <v>5</v>
      </c>
      <c r="C530" s="8" t="s">
        <v>173</v>
      </c>
      <c r="D530" s="8" t="s">
        <v>141</v>
      </c>
      <c r="E530" s="8" t="s">
        <v>186</v>
      </c>
      <c r="F530" s="8" t="s">
        <v>143</v>
      </c>
      <c r="G530" s="8" t="s">
        <v>144</v>
      </c>
      <c r="H530" s="8" t="s">
        <v>145</v>
      </c>
      <c r="I530" s="8" t="s">
        <v>412</v>
      </c>
      <c r="J530" s="8" t="s">
        <v>188</v>
      </c>
      <c r="K530" s="8" t="s">
        <v>14</v>
      </c>
      <c r="L530" s="8" t="s">
        <v>617</v>
      </c>
      <c r="M530" s="9">
        <v>3</v>
      </c>
      <c r="N530" s="10">
        <v>3.9630118890356669E-3</v>
      </c>
      <c r="O530" s="11">
        <v>5.17</v>
      </c>
      <c r="P530" s="11">
        <v>15.51</v>
      </c>
      <c r="Q530" s="11">
        <v>0</v>
      </c>
      <c r="R530" s="8">
        <v>0</v>
      </c>
      <c r="S530" s="8">
        <v>0</v>
      </c>
      <c r="U530" s="12">
        <v>0</v>
      </c>
      <c r="V530" s="10">
        <v>0</v>
      </c>
      <c r="W530" s="11">
        <v>7</v>
      </c>
      <c r="X530" s="8" t="s">
        <v>148</v>
      </c>
      <c r="Y530" s="8" t="s">
        <v>149</v>
      </c>
    </row>
    <row r="531" spans="1:25" x14ac:dyDescent="0.3">
      <c r="A531" s="7">
        <v>46271</v>
      </c>
      <c r="B531" s="8" t="s">
        <v>5</v>
      </c>
      <c r="C531" s="8" t="s">
        <v>173</v>
      </c>
      <c r="D531" s="8" t="s">
        <v>141</v>
      </c>
      <c r="E531" s="8" t="s">
        <v>193</v>
      </c>
      <c r="F531" s="8" t="s">
        <v>143</v>
      </c>
      <c r="G531" s="8" t="s">
        <v>144</v>
      </c>
      <c r="H531" s="8" t="s">
        <v>145</v>
      </c>
      <c r="I531" s="8" t="s">
        <v>618</v>
      </c>
      <c r="J531" s="8" t="s">
        <v>195</v>
      </c>
      <c r="K531" s="8" t="s">
        <v>7</v>
      </c>
      <c r="L531" s="9">
        <v>505</v>
      </c>
      <c r="M531" s="9">
        <v>6</v>
      </c>
      <c r="N531" s="10">
        <v>1.188118811881188E-2</v>
      </c>
      <c r="O531" s="11">
        <v>3.95</v>
      </c>
      <c r="P531" s="11">
        <v>23.7</v>
      </c>
      <c r="Q531" s="11">
        <v>399</v>
      </c>
      <c r="R531" s="8">
        <v>1</v>
      </c>
      <c r="S531" s="8">
        <v>1</v>
      </c>
      <c r="T531" s="10">
        <v>5.9400000000000001E-2</v>
      </c>
      <c r="U531" s="12">
        <v>16.84</v>
      </c>
      <c r="V531" s="10">
        <v>0.16669999999999999</v>
      </c>
      <c r="W531" s="11">
        <v>7.5</v>
      </c>
      <c r="X531" s="8" t="s">
        <v>148</v>
      </c>
      <c r="Y531" s="8" t="s">
        <v>149</v>
      </c>
    </row>
    <row r="532" spans="1:25" x14ac:dyDescent="0.3">
      <c r="A532" s="7">
        <v>46271</v>
      </c>
      <c r="B532" s="8" t="s">
        <v>5</v>
      </c>
      <c r="C532" s="8" t="s">
        <v>173</v>
      </c>
      <c r="D532" s="8" t="s">
        <v>141</v>
      </c>
      <c r="E532" s="8" t="s">
        <v>193</v>
      </c>
      <c r="F532" s="8" t="s">
        <v>143</v>
      </c>
      <c r="G532" s="8" t="s">
        <v>144</v>
      </c>
      <c r="H532" s="8" t="s">
        <v>145</v>
      </c>
      <c r="I532" s="8" t="s">
        <v>198</v>
      </c>
      <c r="J532" s="8" t="s">
        <v>195</v>
      </c>
      <c r="K532" s="8" t="s">
        <v>21</v>
      </c>
      <c r="L532" s="9">
        <v>331</v>
      </c>
      <c r="M532" s="9">
        <v>1</v>
      </c>
      <c r="N532" s="10">
        <v>3.021148036253776E-3</v>
      </c>
      <c r="O532" s="11">
        <v>9.2100000000000009</v>
      </c>
      <c r="P532" s="11">
        <v>9.2100000000000009</v>
      </c>
      <c r="Q532" s="11">
        <v>0</v>
      </c>
      <c r="R532" s="8">
        <v>0</v>
      </c>
      <c r="S532" s="8">
        <v>0</v>
      </c>
      <c r="U532" s="12">
        <v>0</v>
      </c>
      <c r="V532" s="10">
        <v>0</v>
      </c>
      <c r="W532" s="11">
        <v>11</v>
      </c>
      <c r="X532" s="8" t="s">
        <v>148</v>
      </c>
      <c r="Y532" s="8" t="s">
        <v>149</v>
      </c>
    </row>
    <row r="533" spans="1:25" x14ac:dyDescent="0.3">
      <c r="A533" s="7">
        <v>46271</v>
      </c>
      <c r="B533" s="8" t="s">
        <v>5</v>
      </c>
      <c r="C533" s="8" t="s">
        <v>173</v>
      </c>
      <c r="D533" s="8" t="s">
        <v>141</v>
      </c>
      <c r="E533" s="8" t="s">
        <v>193</v>
      </c>
      <c r="F533" s="8" t="s">
        <v>143</v>
      </c>
      <c r="G533" s="8" t="s">
        <v>144</v>
      </c>
      <c r="H533" s="8" t="s">
        <v>145</v>
      </c>
      <c r="I533" s="8" t="s">
        <v>547</v>
      </c>
      <c r="J533" s="8" t="s">
        <v>195</v>
      </c>
      <c r="K533" s="8" t="s">
        <v>21</v>
      </c>
      <c r="L533" s="9">
        <v>160</v>
      </c>
      <c r="M533" s="9">
        <v>3</v>
      </c>
      <c r="N533" s="10">
        <v>1.8749999999999999E-2</v>
      </c>
      <c r="O533" s="11">
        <v>8.41</v>
      </c>
      <c r="P533" s="11">
        <v>25.23</v>
      </c>
      <c r="Q533" s="11">
        <v>0</v>
      </c>
      <c r="R533" s="8">
        <v>0</v>
      </c>
      <c r="S533" s="8">
        <v>0</v>
      </c>
      <c r="U533" s="12">
        <v>0</v>
      </c>
      <c r="V533" s="10">
        <v>0</v>
      </c>
      <c r="W533" s="11">
        <v>10</v>
      </c>
      <c r="X533" s="8" t="s">
        <v>148</v>
      </c>
      <c r="Y533" s="8" t="s">
        <v>149</v>
      </c>
    </row>
    <row r="534" spans="1:25" x14ac:dyDescent="0.3">
      <c r="A534" s="7">
        <v>46271</v>
      </c>
      <c r="B534" s="8" t="s">
        <v>5</v>
      </c>
      <c r="C534" s="8" t="s">
        <v>173</v>
      </c>
      <c r="D534" s="8" t="s">
        <v>141</v>
      </c>
      <c r="E534" s="8" t="s">
        <v>200</v>
      </c>
      <c r="F534" s="8" t="s">
        <v>143</v>
      </c>
      <c r="G534" s="8" t="s">
        <v>178</v>
      </c>
      <c r="H534" s="8" t="s">
        <v>145</v>
      </c>
      <c r="I534" s="8" t="s">
        <v>365</v>
      </c>
      <c r="J534" s="8" t="s">
        <v>202</v>
      </c>
      <c r="K534" s="8" t="s">
        <v>14</v>
      </c>
      <c r="L534" s="9">
        <v>731</v>
      </c>
      <c r="M534" s="9">
        <v>5</v>
      </c>
      <c r="N534" s="10">
        <v>6.8399452804377564E-3</v>
      </c>
      <c r="O534" s="11">
        <v>6.34</v>
      </c>
      <c r="P534" s="11">
        <v>31.7</v>
      </c>
      <c r="Q534" s="11">
        <v>429</v>
      </c>
      <c r="R534" s="8">
        <v>1</v>
      </c>
      <c r="S534" s="8">
        <v>1</v>
      </c>
      <c r="T534" s="10">
        <v>7.3899999999999993E-2</v>
      </c>
      <c r="U534" s="12">
        <v>13.53</v>
      </c>
      <c r="V534" s="10">
        <v>0.2</v>
      </c>
      <c r="W534" s="11">
        <v>10</v>
      </c>
      <c r="X534" s="8" t="s">
        <v>148</v>
      </c>
      <c r="Y534" s="8" t="s">
        <v>149</v>
      </c>
    </row>
    <row r="535" spans="1:25" x14ac:dyDescent="0.3">
      <c r="A535" s="7">
        <v>46271</v>
      </c>
      <c r="B535" s="8" t="s">
        <v>5</v>
      </c>
      <c r="C535" s="8" t="s">
        <v>173</v>
      </c>
      <c r="D535" s="8" t="s">
        <v>141</v>
      </c>
      <c r="E535" s="8" t="s">
        <v>200</v>
      </c>
      <c r="F535" s="8" t="s">
        <v>143</v>
      </c>
      <c r="G535" s="8" t="s">
        <v>144</v>
      </c>
      <c r="H535" s="8" t="s">
        <v>145</v>
      </c>
      <c r="I535" s="8" t="s">
        <v>270</v>
      </c>
      <c r="J535" s="8" t="s">
        <v>202</v>
      </c>
      <c r="K535" s="8" t="s">
        <v>14</v>
      </c>
      <c r="L535" s="9">
        <v>3797</v>
      </c>
      <c r="M535" s="9">
        <v>20</v>
      </c>
      <c r="N535" s="10">
        <v>5.2673163023439556E-3</v>
      </c>
      <c r="O535" s="11">
        <v>5.39</v>
      </c>
      <c r="P535" s="11">
        <v>107.8</v>
      </c>
      <c r="Q535" s="11">
        <v>858</v>
      </c>
      <c r="R535" s="8">
        <v>2</v>
      </c>
      <c r="S535" s="8">
        <v>2</v>
      </c>
      <c r="T535" s="10">
        <v>0.12559999999999999</v>
      </c>
      <c r="U535" s="12">
        <v>7.96</v>
      </c>
      <c r="V535" s="10">
        <v>0.1</v>
      </c>
      <c r="W535" s="11">
        <v>8</v>
      </c>
      <c r="X535" s="8" t="s">
        <v>148</v>
      </c>
      <c r="Y535" s="8" t="s">
        <v>149</v>
      </c>
    </row>
    <row r="536" spans="1:25" x14ac:dyDescent="0.3">
      <c r="A536" s="7">
        <v>46271</v>
      </c>
      <c r="B536" s="8" t="s">
        <v>32</v>
      </c>
      <c r="C536" s="8" t="s">
        <v>140</v>
      </c>
      <c r="D536" s="8" t="s">
        <v>141</v>
      </c>
      <c r="E536" s="8" t="s">
        <v>150</v>
      </c>
      <c r="F536" s="8" t="s">
        <v>143</v>
      </c>
      <c r="G536" s="8" t="s">
        <v>519</v>
      </c>
      <c r="H536" s="8" t="s">
        <v>206</v>
      </c>
      <c r="I536" s="8" t="s">
        <v>519</v>
      </c>
      <c r="J536" s="8" t="s">
        <v>153</v>
      </c>
      <c r="K536" s="8" t="s">
        <v>14</v>
      </c>
      <c r="L536" s="9">
        <v>948</v>
      </c>
      <c r="M536" s="9">
        <v>6</v>
      </c>
      <c r="N536" s="10">
        <v>6.3291139240506328E-3</v>
      </c>
      <c r="O536" s="11">
        <v>10.4</v>
      </c>
      <c r="P536" s="11">
        <v>62.4</v>
      </c>
      <c r="Q536" s="11">
        <v>0</v>
      </c>
      <c r="R536" s="8">
        <v>0</v>
      </c>
      <c r="S536" s="8">
        <v>0</v>
      </c>
      <c r="U536" s="12">
        <v>0</v>
      </c>
      <c r="V536" s="10">
        <v>0</v>
      </c>
      <c r="W536" s="11">
        <v>16.5</v>
      </c>
      <c r="X536" s="8" t="s">
        <v>148</v>
      </c>
      <c r="Y536" s="8" t="s">
        <v>149</v>
      </c>
    </row>
    <row r="537" spans="1:25" x14ac:dyDescent="0.3">
      <c r="A537" s="7">
        <v>46271</v>
      </c>
      <c r="B537" s="8" t="s">
        <v>32</v>
      </c>
      <c r="C537" s="8" t="s">
        <v>140</v>
      </c>
      <c r="D537" s="8" t="s">
        <v>141</v>
      </c>
      <c r="E537" s="8" t="s">
        <v>211</v>
      </c>
      <c r="F537" s="8" t="s">
        <v>143</v>
      </c>
      <c r="G537" s="8" t="s">
        <v>225</v>
      </c>
      <c r="H537" s="8" t="s">
        <v>206</v>
      </c>
      <c r="I537" s="8" t="s">
        <v>225</v>
      </c>
      <c r="J537" s="8" t="s">
        <v>214</v>
      </c>
      <c r="K537" s="8" t="s">
        <v>7</v>
      </c>
      <c r="L537" s="9">
        <v>550</v>
      </c>
      <c r="M537" s="9">
        <v>3</v>
      </c>
      <c r="N537" s="10">
        <v>5.454545454545455E-3</v>
      </c>
      <c r="O537" s="11">
        <v>13.5</v>
      </c>
      <c r="P537" s="11">
        <v>40.5</v>
      </c>
      <c r="Q537" s="11">
        <v>0</v>
      </c>
      <c r="R537" s="8">
        <v>0</v>
      </c>
      <c r="S537" s="8">
        <v>0</v>
      </c>
      <c r="U537" s="12">
        <v>0</v>
      </c>
      <c r="V537" s="10">
        <v>0</v>
      </c>
      <c r="W537" s="11">
        <v>19.5</v>
      </c>
      <c r="X537" s="8" t="s">
        <v>148</v>
      </c>
      <c r="Y537" s="8" t="s">
        <v>149</v>
      </c>
    </row>
    <row r="538" spans="1:25" x14ac:dyDescent="0.3">
      <c r="A538" s="7">
        <v>46271</v>
      </c>
      <c r="B538" s="8" t="s">
        <v>32</v>
      </c>
      <c r="C538" s="8" t="s">
        <v>140</v>
      </c>
      <c r="D538" s="8" t="s">
        <v>141</v>
      </c>
      <c r="E538" s="8" t="s">
        <v>211</v>
      </c>
      <c r="F538" s="8" t="s">
        <v>143</v>
      </c>
      <c r="G538" s="8" t="s">
        <v>619</v>
      </c>
      <c r="H538" s="8" t="s">
        <v>206</v>
      </c>
      <c r="I538" s="8" t="s">
        <v>619</v>
      </c>
      <c r="J538" s="8" t="s">
        <v>214</v>
      </c>
      <c r="K538" s="8" t="s">
        <v>7</v>
      </c>
      <c r="L538" s="9">
        <v>866</v>
      </c>
      <c r="M538" s="9">
        <v>3</v>
      </c>
      <c r="N538" s="10">
        <v>3.4642032332563512E-3</v>
      </c>
      <c r="O538" s="11">
        <v>14.32</v>
      </c>
      <c r="P538" s="11">
        <v>42.96</v>
      </c>
      <c r="Q538" s="11">
        <v>0</v>
      </c>
      <c r="R538" s="8">
        <v>0</v>
      </c>
      <c r="S538" s="8">
        <v>0</v>
      </c>
      <c r="U538" s="12">
        <v>0</v>
      </c>
      <c r="V538" s="10">
        <v>0</v>
      </c>
      <c r="W538" s="11">
        <v>18.5</v>
      </c>
      <c r="X538" s="8" t="s">
        <v>148</v>
      </c>
      <c r="Y538" s="8" t="s">
        <v>149</v>
      </c>
    </row>
    <row r="539" spans="1:25" x14ac:dyDescent="0.3">
      <c r="A539" s="8" t="s">
        <v>620</v>
      </c>
      <c r="B539" s="8" t="s">
        <v>32</v>
      </c>
      <c r="C539" s="8" t="s">
        <v>140</v>
      </c>
      <c r="D539" s="8" t="s">
        <v>141</v>
      </c>
      <c r="E539" s="8" t="s">
        <v>217</v>
      </c>
      <c r="F539" s="8" t="s">
        <v>143</v>
      </c>
      <c r="G539" s="8" t="s">
        <v>522</v>
      </c>
      <c r="H539" s="8" t="s">
        <v>206</v>
      </c>
      <c r="I539" s="8" t="s">
        <v>522</v>
      </c>
      <c r="J539" s="8" t="s">
        <v>219</v>
      </c>
      <c r="K539" s="8" t="s">
        <v>7</v>
      </c>
      <c r="L539" s="9">
        <v>435</v>
      </c>
      <c r="M539" s="9">
        <v>3</v>
      </c>
      <c r="N539" s="10">
        <v>6.8965517241379309E-3</v>
      </c>
      <c r="O539" s="11">
        <v>18.87</v>
      </c>
      <c r="P539" s="11">
        <v>56.61</v>
      </c>
      <c r="Q539" s="11">
        <v>799</v>
      </c>
      <c r="R539" s="8">
        <v>1</v>
      </c>
      <c r="S539" s="8">
        <v>1</v>
      </c>
      <c r="T539" s="10">
        <v>7.0900000000000005E-2</v>
      </c>
      <c r="U539" s="12">
        <v>14.11</v>
      </c>
      <c r="V539" s="10">
        <v>0.33329999999999999</v>
      </c>
      <c r="W539" s="11">
        <v>26.5</v>
      </c>
      <c r="X539" s="8" t="s">
        <v>148</v>
      </c>
      <c r="Y539" s="8" t="s">
        <v>149</v>
      </c>
    </row>
    <row r="540" spans="1:25" x14ac:dyDescent="0.3">
      <c r="A540" s="7">
        <v>46271</v>
      </c>
      <c r="B540" s="8" t="s">
        <v>32</v>
      </c>
      <c r="C540" s="8" t="s">
        <v>140</v>
      </c>
      <c r="D540" s="8" t="s">
        <v>141</v>
      </c>
      <c r="E540" s="8" t="s">
        <v>217</v>
      </c>
      <c r="F540" s="8" t="s">
        <v>143</v>
      </c>
      <c r="G540" s="8" t="s">
        <v>447</v>
      </c>
      <c r="H540" s="8" t="s">
        <v>206</v>
      </c>
      <c r="I540" s="8" t="s">
        <v>447</v>
      </c>
      <c r="J540" s="8" t="s">
        <v>219</v>
      </c>
      <c r="K540" s="8" t="s">
        <v>14</v>
      </c>
      <c r="L540" s="9">
        <v>2059</v>
      </c>
      <c r="M540" s="9">
        <v>11</v>
      </c>
      <c r="N540" s="10">
        <v>5.3423992229237492E-3</v>
      </c>
      <c r="O540" s="11">
        <v>15.77</v>
      </c>
      <c r="P540" s="11">
        <v>173.47</v>
      </c>
      <c r="Q540" s="11">
        <v>1598</v>
      </c>
      <c r="R540" s="8">
        <v>2</v>
      </c>
      <c r="S540" s="8">
        <v>2</v>
      </c>
      <c r="T540" s="10">
        <v>0.1086</v>
      </c>
      <c r="U540" s="12">
        <v>9.2100000000000009</v>
      </c>
      <c r="V540" s="10">
        <v>0.18179999999999999</v>
      </c>
      <c r="W540" s="11">
        <v>20.5</v>
      </c>
      <c r="X540" s="8" t="s">
        <v>148</v>
      </c>
      <c r="Y540" s="8" t="s">
        <v>149</v>
      </c>
    </row>
    <row r="541" spans="1:25" x14ac:dyDescent="0.3">
      <c r="A541" s="7">
        <v>46271</v>
      </c>
      <c r="B541" s="8" t="s">
        <v>32</v>
      </c>
      <c r="C541" s="8" t="s">
        <v>140</v>
      </c>
      <c r="D541" s="8" t="s">
        <v>141</v>
      </c>
      <c r="E541" s="8" t="s">
        <v>217</v>
      </c>
      <c r="F541" s="8" t="s">
        <v>143</v>
      </c>
      <c r="G541" s="8" t="s">
        <v>452</v>
      </c>
      <c r="H541" s="8" t="s">
        <v>206</v>
      </c>
      <c r="I541" s="8" t="s">
        <v>621</v>
      </c>
      <c r="J541" s="8" t="s">
        <v>219</v>
      </c>
      <c r="K541" s="8" t="s">
        <v>14</v>
      </c>
      <c r="L541" s="9">
        <v>788</v>
      </c>
      <c r="M541" s="9">
        <v>4</v>
      </c>
      <c r="N541" s="10">
        <v>5.076142131979695E-3</v>
      </c>
      <c r="O541" s="11">
        <v>13.84</v>
      </c>
      <c r="P541" s="11">
        <v>55.36</v>
      </c>
      <c r="Q541" s="11">
        <v>0</v>
      </c>
      <c r="R541" s="8">
        <v>0</v>
      </c>
      <c r="S541" s="8">
        <v>0</v>
      </c>
      <c r="U541" s="12">
        <v>0</v>
      </c>
      <c r="V541" s="10">
        <v>0</v>
      </c>
      <c r="W541" s="11">
        <v>23.5</v>
      </c>
      <c r="X541" s="8" t="s">
        <v>148</v>
      </c>
      <c r="Y541" s="8" t="s">
        <v>149</v>
      </c>
    </row>
    <row r="542" spans="1:25" x14ac:dyDescent="0.3">
      <c r="A542" s="7">
        <v>46271</v>
      </c>
      <c r="B542" s="8" t="s">
        <v>26</v>
      </c>
      <c r="C542" s="8" t="s">
        <v>140</v>
      </c>
      <c r="D542" s="8" t="s">
        <v>141</v>
      </c>
      <c r="E542" s="8" t="s">
        <v>142</v>
      </c>
      <c r="F542" s="8" t="s">
        <v>143</v>
      </c>
      <c r="G542" s="8" t="s">
        <v>205</v>
      </c>
      <c r="H542" s="8" t="s">
        <v>220</v>
      </c>
      <c r="I542" s="8" t="s">
        <v>622</v>
      </c>
      <c r="J542" s="8" t="s">
        <v>147</v>
      </c>
      <c r="K542" s="8" t="s">
        <v>21</v>
      </c>
      <c r="L542" s="9">
        <v>101</v>
      </c>
      <c r="M542" s="9">
        <v>0</v>
      </c>
      <c r="N542" s="10">
        <v>0</v>
      </c>
      <c r="P542" s="11">
        <v>0</v>
      </c>
      <c r="Q542" s="11">
        <v>0</v>
      </c>
      <c r="R542" s="8">
        <v>0</v>
      </c>
      <c r="S542" s="8">
        <v>0</v>
      </c>
      <c r="W542" s="11">
        <v>11</v>
      </c>
      <c r="X542" s="8" t="s">
        <v>148</v>
      </c>
      <c r="Y542" s="8" t="s">
        <v>149</v>
      </c>
    </row>
    <row r="543" spans="1:25" x14ac:dyDescent="0.3">
      <c r="A543" s="7">
        <v>46271</v>
      </c>
      <c r="B543" s="8" t="s">
        <v>26</v>
      </c>
      <c r="C543" s="8" t="s">
        <v>140</v>
      </c>
      <c r="D543" s="8" t="s">
        <v>141</v>
      </c>
      <c r="E543" s="8" t="s">
        <v>142</v>
      </c>
      <c r="F543" s="8" t="s">
        <v>143</v>
      </c>
      <c r="G543" s="8" t="s">
        <v>454</v>
      </c>
      <c r="H543" s="8" t="s">
        <v>220</v>
      </c>
      <c r="I543" s="8" t="s">
        <v>623</v>
      </c>
      <c r="J543" s="8" t="s">
        <v>147</v>
      </c>
      <c r="K543" s="8" t="s">
        <v>7</v>
      </c>
      <c r="L543" s="9">
        <v>723</v>
      </c>
      <c r="M543" s="9">
        <v>5</v>
      </c>
      <c r="N543" s="10">
        <v>6.9156293222683261E-3</v>
      </c>
      <c r="O543" s="11">
        <v>12.55</v>
      </c>
      <c r="P543" s="11">
        <v>62.75</v>
      </c>
      <c r="Q543" s="11">
        <v>0</v>
      </c>
      <c r="R543" s="8">
        <v>0</v>
      </c>
      <c r="S543" s="8">
        <v>0</v>
      </c>
      <c r="U543" s="12">
        <v>0</v>
      </c>
      <c r="V543" s="10">
        <v>0</v>
      </c>
      <c r="W543" s="11">
        <v>19</v>
      </c>
      <c r="X543" s="8" t="s">
        <v>148</v>
      </c>
      <c r="Y543" s="8" t="s">
        <v>149</v>
      </c>
    </row>
    <row r="544" spans="1:25" x14ac:dyDescent="0.3">
      <c r="A544" s="7">
        <v>46271</v>
      </c>
      <c r="B544" s="8" t="s">
        <v>26</v>
      </c>
      <c r="C544" s="8" t="s">
        <v>140</v>
      </c>
      <c r="D544" s="8" t="s">
        <v>141</v>
      </c>
      <c r="E544" s="8" t="s">
        <v>142</v>
      </c>
      <c r="F544" s="8" t="s">
        <v>143</v>
      </c>
      <c r="G544" s="8" t="s">
        <v>205</v>
      </c>
      <c r="H544" s="8" t="s">
        <v>220</v>
      </c>
      <c r="I544" s="8" t="s">
        <v>454</v>
      </c>
      <c r="J544" s="8" t="s">
        <v>147</v>
      </c>
      <c r="K544" s="8" t="s">
        <v>14</v>
      </c>
      <c r="L544" s="9">
        <v>2459</v>
      </c>
      <c r="M544" s="9">
        <v>15</v>
      </c>
      <c r="N544" s="10">
        <v>6.1000406669377786E-3</v>
      </c>
      <c r="O544" s="11">
        <v>12.15</v>
      </c>
      <c r="P544" s="11">
        <v>182.25</v>
      </c>
      <c r="Q544" s="11">
        <v>0</v>
      </c>
      <c r="R544" s="8">
        <v>0</v>
      </c>
      <c r="S544" s="8">
        <v>0</v>
      </c>
      <c r="U544" s="12">
        <v>0</v>
      </c>
      <c r="V544" s="10">
        <v>0</v>
      </c>
      <c r="W544" s="11">
        <v>15.5</v>
      </c>
      <c r="X544" s="8" t="s">
        <v>148</v>
      </c>
      <c r="Y544" s="8" t="s">
        <v>149</v>
      </c>
    </row>
    <row r="545" spans="1:26" x14ac:dyDescent="0.3">
      <c r="A545" s="7">
        <v>46271</v>
      </c>
      <c r="B545" s="8" t="s">
        <v>26</v>
      </c>
      <c r="C545" s="8" t="s">
        <v>140</v>
      </c>
      <c r="D545" s="8" t="s">
        <v>141</v>
      </c>
      <c r="E545" s="8" t="s">
        <v>150</v>
      </c>
      <c r="F545" s="8" t="s">
        <v>143</v>
      </c>
      <c r="G545" s="8" t="s">
        <v>210</v>
      </c>
      <c r="H545" s="8" t="s">
        <v>220</v>
      </c>
      <c r="I545" s="8" t="s">
        <v>457</v>
      </c>
      <c r="J545" s="8" t="s">
        <v>153</v>
      </c>
      <c r="K545" s="8" t="s">
        <v>21</v>
      </c>
      <c r="L545" s="9">
        <v>328</v>
      </c>
      <c r="M545" s="9">
        <v>3</v>
      </c>
      <c r="N545" s="10">
        <v>9.1463414634146336E-3</v>
      </c>
      <c r="O545" s="11">
        <v>13.44</v>
      </c>
      <c r="P545" s="8" t="s">
        <v>624</v>
      </c>
      <c r="Q545" s="11">
        <v>0</v>
      </c>
      <c r="R545" s="8">
        <v>0</v>
      </c>
      <c r="S545" s="8">
        <v>0</v>
      </c>
      <c r="U545" s="12">
        <v>0</v>
      </c>
      <c r="V545" s="10">
        <v>0</v>
      </c>
      <c r="W545" s="11">
        <v>15</v>
      </c>
      <c r="X545" s="8" t="s">
        <v>148</v>
      </c>
      <c r="Y545" s="8" t="s">
        <v>149</v>
      </c>
    </row>
    <row r="546" spans="1:26" x14ac:dyDescent="0.3">
      <c r="A546" s="8" t="s">
        <v>620</v>
      </c>
      <c r="B546" s="8" t="s">
        <v>26</v>
      </c>
      <c r="C546" s="8" t="s">
        <v>140</v>
      </c>
      <c r="D546" s="8" t="s">
        <v>141</v>
      </c>
      <c r="E546" s="8" t="s">
        <v>211</v>
      </c>
      <c r="F546" s="8" t="s">
        <v>143</v>
      </c>
      <c r="G546" s="8" t="s">
        <v>225</v>
      </c>
      <c r="H546" s="8" t="s">
        <v>220</v>
      </c>
      <c r="I546" s="8" t="s">
        <v>368</v>
      </c>
      <c r="J546" s="8" t="s">
        <v>214</v>
      </c>
      <c r="K546" s="8" t="s">
        <v>21</v>
      </c>
      <c r="L546" s="9">
        <v>310</v>
      </c>
      <c r="M546" s="9">
        <v>4</v>
      </c>
      <c r="N546" s="10">
        <v>1.2903225806451609E-2</v>
      </c>
      <c r="O546" s="11">
        <v>16.989999999999998</v>
      </c>
      <c r="P546" s="11">
        <v>67.959999999999994</v>
      </c>
      <c r="Q546" s="11">
        <v>0</v>
      </c>
      <c r="R546" s="8">
        <v>0</v>
      </c>
      <c r="S546" s="8">
        <v>0</v>
      </c>
      <c r="U546" s="12">
        <v>0</v>
      </c>
      <c r="V546" s="10">
        <v>0</v>
      </c>
      <c r="W546" s="11">
        <v>18</v>
      </c>
      <c r="X546" s="8" t="s">
        <v>148</v>
      </c>
      <c r="Y546" s="8" t="s">
        <v>149</v>
      </c>
    </row>
    <row r="547" spans="1:26" x14ac:dyDescent="0.3">
      <c r="A547" s="7">
        <v>46271</v>
      </c>
      <c r="B547" s="8" t="s">
        <v>26</v>
      </c>
      <c r="C547" s="8" t="s">
        <v>140</v>
      </c>
      <c r="D547" s="8" t="s">
        <v>141</v>
      </c>
      <c r="E547" s="8" t="s">
        <v>211</v>
      </c>
      <c r="F547" s="8" t="s">
        <v>143</v>
      </c>
      <c r="G547" s="8" t="s">
        <v>215</v>
      </c>
      <c r="H547" s="8" t="s">
        <v>236</v>
      </c>
      <c r="I547" s="8" t="s">
        <v>215</v>
      </c>
      <c r="J547" s="8" t="s">
        <v>214</v>
      </c>
      <c r="K547" s="8" t="s">
        <v>14</v>
      </c>
      <c r="L547" s="9">
        <v>1222</v>
      </c>
      <c r="M547" s="9">
        <v>15</v>
      </c>
      <c r="N547" s="10">
        <v>1.2274959083469719E-2</v>
      </c>
      <c r="O547" s="11">
        <v>9.81</v>
      </c>
      <c r="P547" s="11">
        <v>147.15</v>
      </c>
      <c r="Q547" s="11">
        <v>2596</v>
      </c>
      <c r="R547" s="8">
        <v>3</v>
      </c>
      <c r="S547" s="8">
        <v>4</v>
      </c>
      <c r="T547" s="10">
        <v>5.67E-2</v>
      </c>
      <c r="U547" s="12">
        <v>17.64</v>
      </c>
      <c r="V547" s="10">
        <v>0.2</v>
      </c>
      <c r="W547" s="11">
        <v>14</v>
      </c>
      <c r="X547" s="8" t="s">
        <v>148</v>
      </c>
      <c r="Y547" s="8" t="s">
        <v>149</v>
      </c>
    </row>
    <row r="548" spans="1:26" x14ac:dyDescent="0.3">
      <c r="A548" s="7">
        <v>46271</v>
      </c>
      <c r="B548" s="8" t="s">
        <v>42</v>
      </c>
      <c r="C548" s="8" t="s">
        <v>140</v>
      </c>
      <c r="D548" s="8" t="s">
        <v>141</v>
      </c>
      <c r="E548" s="8" t="s">
        <v>164</v>
      </c>
      <c r="F548" s="8" t="s">
        <v>143</v>
      </c>
      <c r="G548" s="8" t="s">
        <v>228</v>
      </c>
      <c r="H548" s="8" t="s">
        <v>231</v>
      </c>
      <c r="I548" s="8" t="s">
        <v>508</v>
      </c>
      <c r="J548" s="8" t="s">
        <v>166</v>
      </c>
      <c r="K548" s="8" t="s">
        <v>7</v>
      </c>
      <c r="L548" s="9">
        <v>732</v>
      </c>
      <c r="M548" s="9">
        <v>10</v>
      </c>
      <c r="N548" s="10">
        <v>1.3661202185792349E-2</v>
      </c>
      <c r="O548" s="11">
        <v>6.6</v>
      </c>
      <c r="P548" s="11">
        <v>66</v>
      </c>
      <c r="Q548" s="11">
        <v>0</v>
      </c>
      <c r="R548" s="8">
        <v>0</v>
      </c>
      <c r="S548" s="8">
        <v>0</v>
      </c>
      <c r="U548" s="12">
        <v>0</v>
      </c>
      <c r="V548" s="10">
        <v>0</v>
      </c>
      <c r="W548" s="11">
        <v>12</v>
      </c>
      <c r="X548" s="8" t="s">
        <v>148</v>
      </c>
      <c r="Y548" s="8" t="s">
        <v>149</v>
      </c>
    </row>
    <row r="549" spans="1:26" x14ac:dyDescent="0.3">
      <c r="A549" s="7">
        <v>46271</v>
      </c>
      <c r="B549" s="8" t="s">
        <v>42</v>
      </c>
      <c r="C549" s="8" t="s">
        <v>140</v>
      </c>
      <c r="D549" s="8" t="s">
        <v>141</v>
      </c>
      <c r="E549" s="8" t="s">
        <v>164</v>
      </c>
      <c r="F549" s="8" t="s">
        <v>143</v>
      </c>
      <c r="G549" s="8" t="s">
        <v>165</v>
      </c>
      <c r="H549" s="8" t="s">
        <v>231</v>
      </c>
      <c r="I549" s="8" t="s">
        <v>625</v>
      </c>
      <c r="J549" s="8" t="s">
        <v>166</v>
      </c>
      <c r="K549" s="8" t="s">
        <v>14</v>
      </c>
      <c r="L549" s="9">
        <v>306</v>
      </c>
      <c r="M549" s="9">
        <v>0</v>
      </c>
      <c r="N549" s="10">
        <v>0</v>
      </c>
      <c r="P549" s="11">
        <v>0</v>
      </c>
      <c r="Q549" s="11">
        <v>0</v>
      </c>
      <c r="R549" s="8">
        <v>0</v>
      </c>
      <c r="S549" s="8">
        <v>0</v>
      </c>
      <c r="W549" s="11">
        <v>14</v>
      </c>
      <c r="X549" s="8" t="s">
        <v>148</v>
      </c>
      <c r="Y549" s="8" t="s">
        <v>149</v>
      </c>
    </row>
    <row r="550" spans="1:26" x14ac:dyDescent="0.3">
      <c r="A550" s="7">
        <v>46271</v>
      </c>
      <c r="B550" s="8" t="s">
        <v>42</v>
      </c>
      <c r="C550" s="8" t="s">
        <v>140</v>
      </c>
      <c r="D550" s="8" t="s">
        <v>141</v>
      </c>
      <c r="E550" s="8" t="s">
        <v>164</v>
      </c>
      <c r="F550" s="8" t="s">
        <v>143</v>
      </c>
      <c r="G550" s="8" t="s">
        <v>165</v>
      </c>
      <c r="H550" s="8" t="s">
        <v>231</v>
      </c>
      <c r="I550" s="8" t="s">
        <v>626</v>
      </c>
      <c r="J550" s="8" t="s">
        <v>166</v>
      </c>
      <c r="K550" s="8" t="s">
        <v>21</v>
      </c>
      <c r="L550" s="8" t="s">
        <v>627</v>
      </c>
      <c r="M550" s="9">
        <v>0</v>
      </c>
      <c r="N550" s="10">
        <v>0</v>
      </c>
      <c r="P550" s="11">
        <v>0</v>
      </c>
      <c r="Q550" s="11">
        <v>0</v>
      </c>
      <c r="R550" s="8">
        <v>0</v>
      </c>
      <c r="S550" s="8">
        <v>0</v>
      </c>
      <c r="W550" s="11">
        <v>9</v>
      </c>
      <c r="X550" s="8" t="s">
        <v>148</v>
      </c>
      <c r="Y550" s="8" t="s">
        <v>149</v>
      </c>
    </row>
    <row r="551" spans="1:26" x14ac:dyDescent="0.3">
      <c r="A551" s="7">
        <v>46271</v>
      </c>
      <c r="B551" s="8" t="s">
        <v>42</v>
      </c>
      <c r="C551" s="8" t="s">
        <v>140</v>
      </c>
      <c r="D551" s="8" t="s">
        <v>141</v>
      </c>
      <c r="E551" s="8" t="s">
        <v>164</v>
      </c>
      <c r="F551" s="8" t="s">
        <v>143</v>
      </c>
      <c r="G551" s="8" t="s">
        <v>165</v>
      </c>
      <c r="H551" s="8" t="s">
        <v>470</v>
      </c>
      <c r="I551" s="8" t="s">
        <v>628</v>
      </c>
      <c r="J551" s="8" t="s">
        <v>166</v>
      </c>
      <c r="K551" s="8" t="s">
        <v>21</v>
      </c>
      <c r="L551" s="9">
        <v>152</v>
      </c>
      <c r="M551" s="9">
        <v>3</v>
      </c>
      <c r="N551" s="10">
        <v>1.973684210526316E-2</v>
      </c>
      <c r="O551" s="11">
        <v>8.35</v>
      </c>
      <c r="P551" s="11">
        <v>25.05</v>
      </c>
      <c r="Q551" s="11">
        <v>449</v>
      </c>
      <c r="R551" s="8">
        <v>1</v>
      </c>
      <c r="S551" s="8">
        <v>1</v>
      </c>
      <c r="T551" s="10">
        <v>5.5800000000000002E-2</v>
      </c>
      <c r="U551" s="12">
        <v>17.920000000000002</v>
      </c>
      <c r="V551" s="10">
        <v>0.33329999999999999</v>
      </c>
      <c r="W551" s="11">
        <v>10</v>
      </c>
      <c r="X551" s="8" t="s">
        <v>148</v>
      </c>
      <c r="Y551" s="8" t="s">
        <v>149</v>
      </c>
    </row>
    <row r="552" spans="1:26" x14ac:dyDescent="0.3">
      <c r="A552" s="7">
        <v>46271</v>
      </c>
      <c r="B552" s="8" t="s">
        <v>37</v>
      </c>
      <c r="C552" s="8" t="s">
        <v>140</v>
      </c>
      <c r="D552" s="8" t="s">
        <v>141</v>
      </c>
      <c r="E552" s="8" t="s">
        <v>157</v>
      </c>
      <c r="F552" s="8" t="s">
        <v>143</v>
      </c>
      <c r="G552" s="8" t="s">
        <v>162</v>
      </c>
      <c r="H552" s="8" t="s">
        <v>220</v>
      </c>
      <c r="I552" s="8" t="s">
        <v>375</v>
      </c>
      <c r="J552" s="8" t="s">
        <v>159</v>
      </c>
      <c r="K552" s="8" t="s">
        <v>14</v>
      </c>
      <c r="L552" s="9">
        <v>2200</v>
      </c>
      <c r="M552" s="9">
        <v>19</v>
      </c>
      <c r="N552" s="10">
        <v>8.6363636363636365E-3</v>
      </c>
      <c r="O552" s="11">
        <v>8.11</v>
      </c>
      <c r="P552" s="11">
        <v>154.09</v>
      </c>
      <c r="Q552" s="11">
        <v>1995</v>
      </c>
      <c r="R552" s="8">
        <v>5</v>
      </c>
      <c r="S552" s="8">
        <v>5</v>
      </c>
      <c r="T552" s="10">
        <v>7.7200000000000005E-2</v>
      </c>
      <c r="U552" s="12">
        <v>12.95</v>
      </c>
      <c r="V552" s="10">
        <v>0.26319999999999999</v>
      </c>
      <c r="W552" s="11">
        <v>11.5</v>
      </c>
      <c r="X552" s="8" t="s">
        <v>148</v>
      </c>
      <c r="Y552" s="8" t="s">
        <v>149</v>
      </c>
    </row>
    <row r="553" spans="1:26" x14ac:dyDescent="0.3">
      <c r="A553" s="7">
        <v>46271</v>
      </c>
      <c r="B553" s="8" t="s">
        <v>37</v>
      </c>
      <c r="C553" s="8" t="s">
        <v>140</v>
      </c>
      <c r="D553" s="8" t="s">
        <v>141</v>
      </c>
      <c r="E553" s="8" t="s">
        <v>157</v>
      </c>
      <c r="F553" s="8" t="s">
        <v>143</v>
      </c>
      <c r="G553" s="8" t="s">
        <v>234</v>
      </c>
      <c r="H553" s="8" t="s">
        <v>220</v>
      </c>
      <c r="I553" s="8" t="s">
        <v>507</v>
      </c>
      <c r="J553" s="8" t="s">
        <v>159</v>
      </c>
      <c r="K553" s="8" t="s">
        <v>7</v>
      </c>
      <c r="L553" s="9">
        <v>143</v>
      </c>
      <c r="M553" s="9">
        <v>1</v>
      </c>
      <c r="N553" s="10">
        <v>6.993006993006993E-3</v>
      </c>
      <c r="O553" s="11">
        <v>8.48</v>
      </c>
      <c r="P553" s="11">
        <v>8.48</v>
      </c>
      <c r="Q553" s="11">
        <v>0</v>
      </c>
      <c r="R553" s="8">
        <v>0</v>
      </c>
      <c r="S553" s="8">
        <v>0</v>
      </c>
      <c r="U553" s="12">
        <v>0</v>
      </c>
      <c r="V553" s="10">
        <v>0</v>
      </c>
      <c r="W553" s="11">
        <v>12</v>
      </c>
      <c r="X553" s="8" t="s">
        <v>148</v>
      </c>
      <c r="Y553" s="8" t="s">
        <v>149</v>
      </c>
    </row>
    <row r="554" spans="1:26" x14ac:dyDescent="0.3">
      <c r="A554" s="7">
        <v>46271</v>
      </c>
      <c r="B554" s="8" t="s">
        <v>37</v>
      </c>
      <c r="C554" s="8" t="s">
        <v>140</v>
      </c>
      <c r="D554" s="8" t="s">
        <v>141</v>
      </c>
      <c r="E554" s="8" t="s">
        <v>239</v>
      </c>
      <c r="F554" s="8" t="s">
        <v>143</v>
      </c>
      <c r="G554" s="8" t="s">
        <v>240</v>
      </c>
      <c r="H554" s="8" t="s">
        <v>220</v>
      </c>
      <c r="I554" s="8" t="s">
        <v>243</v>
      </c>
      <c r="J554" s="8" t="s">
        <v>242</v>
      </c>
      <c r="K554" s="8" t="s">
        <v>14</v>
      </c>
      <c r="L554" s="9">
        <v>534</v>
      </c>
      <c r="M554" s="9">
        <v>2</v>
      </c>
      <c r="N554" s="10">
        <v>3.7453183520599251E-3</v>
      </c>
      <c r="O554" s="11">
        <v>7.28</v>
      </c>
      <c r="P554" s="11">
        <v>14.56</v>
      </c>
      <c r="Q554" s="11">
        <v>0</v>
      </c>
      <c r="R554" s="8">
        <v>0</v>
      </c>
      <c r="S554" s="8">
        <v>0</v>
      </c>
      <c r="U554" s="12">
        <v>0</v>
      </c>
      <c r="V554" s="10">
        <v>0</v>
      </c>
      <c r="W554" s="11">
        <v>9</v>
      </c>
      <c r="X554" s="8" t="s">
        <v>148</v>
      </c>
      <c r="Y554" s="8" t="s">
        <v>149</v>
      </c>
      <c r="Z554" s="8" t="s">
        <v>546</v>
      </c>
    </row>
    <row r="555" spans="1:26" x14ac:dyDescent="0.3">
      <c r="A555" s="7">
        <v>46271</v>
      </c>
      <c r="B555" s="8" t="s">
        <v>37</v>
      </c>
      <c r="C555" s="8" t="s">
        <v>140</v>
      </c>
      <c r="D555" s="8" t="s">
        <v>141</v>
      </c>
      <c r="E555" s="8" t="s">
        <v>239</v>
      </c>
      <c r="F555" s="8" t="s">
        <v>143</v>
      </c>
      <c r="G555" s="8" t="s">
        <v>240</v>
      </c>
      <c r="H555" s="8" t="s">
        <v>220</v>
      </c>
      <c r="I555" s="8" t="s">
        <v>629</v>
      </c>
      <c r="J555" s="8" t="s">
        <v>242</v>
      </c>
      <c r="K555" s="8" t="s">
        <v>21</v>
      </c>
      <c r="L555" s="9">
        <v>368</v>
      </c>
      <c r="M555" s="9">
        <v>6</v>
      </c>
      <c r="N555" s="10">
        <v>1.630434782608696E-2</v>
      </c>
      <c r="O555" s="11">
        <v>5.95</v>
      </c>
      <c r="P555" s="11">
        <v>35.700000000000003</v>
      </c>
      <c r="Q555" s="11">
        <v>299</v>
      </c>
      <c r="R555" s="8">
        <v>1</v>
      </c>
      <c r="S555" s="8">
        <v>1</v>
      </c>
      <c r="T555" s="10">
        <v>0.11940000000000001</v>
      </c>
      <c r="U555" s="12">
        <v>8.3800000000000008</v>
      </c>
      <c r="V555" s="10">
        <v>0.16669999999999999</v>
      </c>
      <c r="W555" s="11">
        <v>7.5</v>
      </c>
      <c r="X555" s="8" t="s">
        <v>148</v>
      </c>
      <c r="Y555" s="8" t="s">
        <v>149</v>
      </c>
    </row>
    <row r="556" spans="1:26" x14ac:dyDescent="0.3">
      <c r="A556" s="7">
        <v>46271</v>
      </c>
      <c r="B556" s="8" t="s">
        <v>37</v>
      </c>
      <c r="C556" s="8" t="s">
        <v>140</v>
      </c>
      <c r="D556" s="8" t="s">
        <v>141</v>
      </c>
      <c r="E556" s="8" t="s">
        <v>239</v>
      </c>
      <c r="F556" s="8" t="s">
        <v>143</v>
      </c>
      <c r="G556" s="8" t="s">
        <v>388</v>
      </c>
      <c r="H556" s="8" t="s">
        <v>220</v>
      </c>
      <c r="I556" s="8" t="s">
        <v>467</v>
      </c>
      <c r="J556" s="8" t="s">
        <v>242</v>
      </c>
      <c r="K556" s="8" t="s">
        <v>7</v>
      </c>
      <c r="L556" s="9">
        <v>146</v>
      </c>
      <c r="M556" s="9">
        <v>2</v>
      </c>
      <c r="N556" s="10">
        <v>1.3698630136986301E-2</v>
      </c>
      <c r="O556" s="11">
        <v>7.06</v>
      </c>
      <c r="P556" s="11">
        <v>14.12</v>
      </c>
      <c r="Q556" s="11">
        <v>0</v>
      </c>
      <c r="R556" s="8">
        <v>0</v>
      </c>
      <c r="S556" s="8">
        <v>0</v>
      </c>
      <c r="U556" s="12">
        <v>0</v>
      </c>
      <c r="V556" s="10">
        <v>0</v>
      </c>
      <c r="W556" s="11">
        <v>9</v>
      </c>
      <c r="X556" s="8" t="s">
        <v>148</v>
      </c>
      <c r="Y556" s="8" t="s">
        <v>149</v>
      </c>
    </row>
    <row r="557" spans="1:26" x14ac:dyDescent="0.3">
      <c r="A557" s="7">
        <v>46271</v>
      </c>
      <c r="B557" s="8" t="s">
        <v>37</v>
      </c>
      <c r="C557" s="8" t="s">
        <v>140</v>
      </c>
      <c r="D557" s="8" t="s">
        <v>141</v>
      </c>
      <c r="E557" s="8" t="s">
        <v>239</v>
      </c>
      <c r="F557" s="8" t="s">
        <v>143</v>
      </c>
      <c r="G557" s="8" t="s">
        <v>388</v>
      </c>
      <c r="H557" s="8" t="s">
        <v>220</v>
      </c>
      <c r="I557" s="8" t="s">
        <v>630</v>
      </c>
      <c r="J557" s="8" t="s">
        <v>242</v>
      </c>
      <c r="K557" s="8" t="s">
        <v>14</v>
      </c>
      <c r="L557" s="9">
        <v>234</v>
      </c>
      <c r="M557" s="9">
        <v>0</v>
      </c>
      <c r="N557" s="10">
        <v>0</v>
      </c>
      <c r="P557" s="11">
        <v>0</v>
      </c>
      <c r="Q557" s="11">
        <v>0</v>
      </c>
      <c r="R557" s="8">
        <v>0</v>
      </c>
      <c r="S557" s="8">
        <v>0</v>
      </c>
      <c r="W557" s="11">
        <v>8</v>
      </c>
      <c r="X557" s="8" t="s">
        <v>148</v>
      </c>
      <c r="Y557" s="8" t="s">
        <v>149</v>
      </c>
    </row>
    <row r="558" spans="1:26" x14ac:dyDescent="0.3">
      <c r="A558" s="7">
        <v>46267</v>
      </c>
      <c r="B558" s="8" t="s">
        <v>34</v>
      </c>
      <c r="C558" s="8" t="s">
        <v>140</v>
      </c>
      <c r="D558" s="8" t="s">
        <v>141</v>
      </c>
      <c r="E558" s="8" t="s">
        <v>325</v>
      </c>
      <c r="F558" s="8" t="s">
        <v>143</v>
      </c>
      <c r="G558" s="8" t="s">
        <v>424</v>
      </c>
      <c r="H558" s="8" t="s">
        <v>206</v>
      </c>
      <c r="I558" s="8" t="s">
        <v>424</v>
      </c>
      <c r="J558" s="8" t="s">
        <v>327</v>
      </c>
      <c r="K558" s="8" t="s">
        <v>21</v>
      </c>
      <c r="L558" s="9">
        <v>244</v>
      </c>
      <c r="M558" s="9">
        <v>8</v>
      </c>
      <c r="N558" s="10">
        <v>3.2786885245901641E-2</v>
      </c>
      <c r="O558" s="11">
        <v>6</v>
      </c>
      <c r="P558" s="11">
        <v>48</v>
      </c>
      <c r="Q558" s="11">
        <v>597</v>
      </c>
      <c r="R558" s="8">
        <v>2</v>
      </c>
      <c r="S558" s="8">
        <v>3</v>
      </c>
      <c r="T558" s="10">
        <v>8.0399999999999999E-2</v>
      </c>
      <c r="U558" s="12">
        <v>12.44</v>
      </c>
      <c r="V558" s="10">
        <v>0.25</v>
      </c>
      <c r="W558" s="11">
        <v>6</v>
      </c>
      <c r="X558" s="8" t="s">
        <v>148</v>
      </c>
      <c r="Y558" s="8" t="s">
        <v>149</v>
      </c>
    </row>
    <row r="559" spans="1:26" x14ac:dyDescent="0.3">
      <c r="A559" s="7">
        <v>46271</v>
      </c>
      <c r="B559" s="8" t="s">
        <v>37</v>
      </c>
      <c r="C559" s="8" t="s">
        <v>140</v>
      </c>
      <c r="D559" s="8" t="s">
        <v>141</v>
      </c>
      <c r="E559" s="8" t="s">
        <v>239</v>
      </c>
      <c r="F559" s="8" t="s">
        <v>143</v>
      </c>
      <c r="G559" s="8" t="s">
        <v>240</v>
      </c>
      <c r="H559" s="8" t="s">
        <v>183</v>
      </c>
      <c r="I559" s="8" t="s">
        <v>631</v>
      </c>
      <c r="J559" s="8" t="s">
        <v>242</v>
      </c>
      <c r="K559" s="8" t="s">
        <v>7</v>
      </c>
      <c r="L559" s="9">
        <v>817</v>
      </c>
      <c r="M559" s="9">
        <v>4</v>
      </c>
      <c r="N559" s="10">
        <v>4.8959608323133411E-3</v>
      </c>
      <c r="O559" s="11">
        <v>6</v>
      </c>
      <c r="P559" s="11">
        <v>24</v>
      </c>
      <c r="Q559" s="11">
        <v>0</v>
      </c>
      <c r="R559" s="8">
        <v>0</v>
      </c>
      <c r="S559" s="8">
        <v>0</v>
      </c>
      <c r="U559" s="12">
        <v>0</v>
      </c>
      <c r="V559" s="10">
        <v>0</v>
      </c>
      <c r="W559" s="11">
        <v>7.5</v>
      </c>
      <c r="X559" s="8" t="s">
        <v>148</v>
      </c>
      <c r="Y559" s="8" t="s">
        <v>149</v>
      </c>
    </row>
    <row r="560" spans="1:26" x14ac:dyDescent="0.3">
      <c r="A560" s="7">
        <v>46271</v>
      </c>
      <c r="B560" s="8" t="s">
        <v>37</v>
      </c>
      <c r="C560" s="8" t="s">
        <v>140</v>
      </c>
      <c r="D560" s="8" t="s">
        <v>141</v>
      </c>
      <c r="E560" s="8" t="s">
        <v>239</v>
      </c>
      <c r="F560" s="8" t="s">
        <v>143</v>
      </c>
      <c r="G560" s="8" t="s">
        <v>240</v>
      </c>
      <c r="H560" s="8" t="s">
        <v>220</v>
      </c>
      <c r="I560" s="8" t="s">
        <v>632</v>
      </c>
      <c r="J560" s="8" t="s">
        <v>242</v>
      </c>
      <c r="K560" s="8" t="s">
        <v>14</v>
      </c>
      <c r="L560" s="9">
        <v>304</v>
      </c>
      <c r="M560" s="9">
        <v>3</v>
      </c>
      <c r="N560" s="10">
        <v>9.8684210526315784E-3</v>
      </c>
      <c r="O560" s="11">
        <v>4.63</v>
      </c>
      <c r="P560" s="11">
        <v>13.89</v>
      </c>
      <c r="Q560" s="11">
        <v>0</v>
      </c>
      <c r="R560" s="8">
        <v>0</v>
      </c>
      <c r="S560" s="8">
        <v>0</v>
      </c>
      <c r="U560" s="12">
        <v>0</v>
      </c>
      <c r="V560" s="10">
        <v>0</v>
      </c>
      <c r="W560" s="11">
        <v>6</v>
      </c>
      <c r="X560" s="8" t="s">
        <v>148</v>
      </c>
      <c r="Y560" s="8" t="s">
        <v>149</v>
      </c>
    </row>
    <row r="561" spans="1:25" x14ac:dyDescent="0.3">
      <c r="A561" s="7">
        <v>46271</v>
      </c>
      <c r="B561" s="8" t="s">
        <v>37</v>
      </c>
      <c r="C561" s="8" t="s">
        <v>140</v>
      </c>
      <c r="D561" s="8" t="s">
        <v>141</v>
      </c>
      <c r="E561" s="8" t="s">
        <v>244</v>
      </c>
      <c r="F561" s="8" t="s">
        <v>143</v>
      </c>
      <c r="G561" s="8" t="s">
        <v>245</v>
      </c>
      <c r="H561" s="8" t="s">
        <v>13</v>
      </c>
      <c r="I561" s="8" t="s">
        <v>245</v>
      </c>
      <c r="J561" s="8" t="s">
        <v>247</v>
      </c>
      <c r="K561" s="8" t="s">
        <v>14</v>
      </c>
      <c r="L561" s="9">
        <v>1534</v>
      </c>
      <c r="M561" s="9">
        <v>5</v>
      </c>
      <c r="N561" s="10">
        <v>3.259452411994785E-3</v>
      </c>
      <c r="O561" s="11">
        <v>4.78</v>
      </c>
      <c r="P561" s="11">
        <v>23.9</v>
      </c>
      <c r="Q561" s="11">
        <v>279</v>
      </c>
      <c r="R561" s="8">
        <v>1</v>
      </c>
      <c r="S561" s="8">
        <v>1</v>
      </c>
      <c r="T561" s="10">
        <v>8.5699999999999998E-2</v>
      </c>
      <c r="U561" s="12">
        <v>11.67</v>
      </c>
      <c r="V561" s="10">
        <v>0.2</v>
      </c>
      <c r="W561" s="11">
        <v>8</v>
      </c>
      <c r="X561" s="8" t="s">
        <v>148</v>
      </c>
      <c r="Y561" s="8" t="s">
        <v>149</v>
      </c>
    </row>
    <row r="562" spans="1:25" x14ac:dyDescent="0.3">
      <c r="A562" s="7">
        <v>46271</v>
      </c>
      <c r="B562" s="8" t="s">
        <v>37</v>
      </c>
      <c r="C562" s="8" t="s">
        <v>140</v>
      </c>
      <c r="D562" s="8" t="s">
        <v>141</v>
      </c>
      <c r="E562" s="8" t="s">
        <v>244</v>
      </c>
      <c r="F562" s="8" t="s">
        <v>143</v>
      </c>
      <c r="G562" s="8" t="s">
        <v>245</v>
      </c>
      <c r="H562" s="8" t="s">
        <v>220</v>
      </c>
      <c r="I562" s="8" t="s">
        <v>633</v>
      </c>
      <c r="J562" s="8" t="s">
        <v>247</v>
      </c>
      <c r="K562" s="8" t="s">
        <v>14</v>
      </c>
      <c r="L562" s="9">
        <v>311</v>
      </c>
      <c r="M562" s="9">
        <v>0</v>
      </c>
      <c r="N562" s="10">
        <v>0</v>
      </c>
      <c r="P562" s="11">
        <v>0</v>
      </c>
      <c r="Q562" s="11">
        <v>0</v>
      </c>
      <c r="R562" s="8">
        <v>0</v>
      </c>
      <c r="S562" s="8">
        <v>0</v>
      </c>
      <c r="W562" s="11">
        <v>8.5</v>
      </c>
      <c r="X562" s="8" t="s">
        <v>148</v>
      </c>
      <c r="Y562" s="8" t="s">
        <v>149</v>
      </c>
    </row>
    <row r="563" spans="1:25" x14ac:dyDescent="0.3">
      <c r="A563" s="8" t="s">
        <v>634</v>
      </c>
      <c r="B563" s="8" t="s">
        <v>37</v>
      </c>
      <c r="C563" s="8" t="s">
        <v>140</v>
      </c>
      <c r="D563" s="8" t="s">
        <v>141</v>
      </c>
      <c r="E563" s="8" t="s">
        <v>167</v>
      </c>
      <c r="F563" s="8" t="s">
        <v>143</v>
      </c>
      <c r="G563" s="8" t="s">
        <v>168</v>
      </c>
      <c r="H563" s="8" t="s">
        <v>220</v>
      </c>
      <c r="I563" s="8" t="s">
        <v>395</v>
      </c>
      <c r="J563" s="8" t="s">
        <v>169</v>
      </c>
      <c r="K563" s="8" t="s">
        <v>21</v>
      </c>
      <c r="L563" s="9">
        <v>60</v>
      </c>
      <c r="M563" s="9">
        <v>1</v>
      </c>
      <c r="N563" s="10">
        <v>1.666666666666667E-2</v>
      </c>
      <c r="O563" s="11">
        <v>5.5</v>
      </c>
      <c r="P563" s="11">
        <v>5.5</v>
      </c>
      <c r="Q563" s="11">
        <v>0</v>
      </c>
      <c r="R563" s="8">
        <v>0</v>
      </c>
      <c r="S563" s="8">
        <v>0</v>
      </c>
      <c r="U563" s="12">
        <v>0</v>
      </c>
      <c r="V563" s="10">
        <v>0</v>
      </c>
      <c r="W563" s="11">
        <v>5.5</v>
      </c>
      <c r="X563" s="8" t="s">
        <v>148</v>
      </c>
      <c r="Y563" s="8" t="s">
        <v>149</v>
      </c>
    </row>
    <row r="564" spans="1:25" x14ac:dyDescent="0.3">
      <c r="A564" s="7">
        <v>46271</v>
      </c>
      <c r="B564" s="8" t="s">
        <v>37</v>
      </c>
      <c r="C564" s="8" t="s">
        <v>140</v>
      </c>
      <c r="D564" s="8" t="s">
        <v>141</v>
      </c>
      <c r="E564" s="8" t="s">
        <v>167</v>
      </c>
      <c r="F564" s="8" t="s">
        <v>143</v>
      </c>
      <c r="G564" s="8" t="s">
        <v>255</v>
      </c>
      <c r="H564" s="8" t="s">
        <v>220</v>
      </c>
      <c r="I564" s="8" t="s">
        <v>635</v>
      </c>
      <c r="J564" s="8" t="s">
        <v>169</v>
      </c>
      <c r="K564" s="8" t="s">
        <v>21</v>
      </c>
      <c r="L564" s="9">
        <v>84</v>
      </c>
      <c r="M564" s="9">
        <v>0</v>
      </c>
      <c r="N564" s="10">
        <v>0</v>
      </c>
      <c r="P564" s="11">
        <v>0</v>
      </c>
      <c r="Q564" s="11">
        <v>0</v>
      </c>
      <c r="R564" s="8">
        <v>0</v>
      </c>
      <c r="S564" s="8">
        <v>0</v>
      </c>
      <c r="W564" s="11">
        <v>7</v>
      </c>
      <c r="X564" s="8" t="s">
        <v>148</v>
      </c>
      <c r="Y564" s="8" t="s">
        <v>149</v>
      </c>
    </row>
    <row r="565" spans="1:25" x14ac:dyDescent="0.3">
      <c r="A565" s="7">
        <v>46271</v>
      </c>
      <c r="B565" s="8" t="s">
        <v>37</v>
      </c>
      <c r="C565" s="8" t="s">
        <v>140</v>
      </c>
      <c r="D565" s="8" t="s">
        <v>141</v>
      </c>
      <c r="E565" s="8" t="s">
        <v>167</v>
      </c>
      <c r="F565" s="8" t="s">
        <v>143</v>
      </c>
      <c r="G565" s="8" t="s">
        <v>168</v>
      </c>
      <c r="H565" s="8" t="s">
        <v>220</v>
      </c>
      <c r="I565" s="8" t="s">
        <v>511</v>
      </c>
      <c r="J565" s="8" t="s">
        <v>169</v>
      </c>
      <c r="K565" s="8" t="s">
        <v>21</v>
      </c>
      <c r="L565" s="9">
        <v>679</v>
      </c>
      <c r="M565" s="9">
        <v>8</v>
      </c>
      <c r="N565" s="10">
        <v>1.17820324005891E-2</v>
      </c>
      <c r="O565" s="11">
        <v>6.5</v>
      </c>
      <c r="P565" s="11">
        <v>52</v>
      </c>
      <c r="Q565" s="11">
        <v>0</v>
      </c>
      <c r="R565" s="8">
        <v>0</v>
      </c>
      <c r="S565" s="8">
        <v>0</v>
      </c>
      <c r="U565" s="12">
        <v>0</v>
      </c>
      <c r="V565" s="10">
        <v>0</v>
      </c>
      <c r="W565" s="11">
        <v>6.5</v>
      </c>
      <c r="X565" s="8" t="s">
        <v>223</v>
      </c>
      <c r="Y565" s="8" t="s">
        <v>149</v>
      </c>
    </row>
    <row r="566" spans="1:25" x14ac:dyDescent="0.3">
      <c r="A566" s="7">
        <v>46271</v>
      </c>
      <c r="B566" s="8" t="s">
        <v>37</v>
      </c>
      <c r="C566" s="8" t="s">
        <v>140</v>
      </c>
      <c r="D566" s="8" t="s">
        <v>141</v>
      </c>
      <c r="E566" s="8" t="s">
        <v>257</v>
      </c>
      <c r="F566" s="8" t="s">
        <v>143</v>
      </c>
      <c r="G566" s="8" t="s">
        <v>258</v>
      </c>
      <c r="H566" s="8" t="s">
        <v>220</v>
      </c>
      <c r="I566" s="8" t="s">
        <v>636</v>
      </c>
      <c r="J566" s="8" t="s">
        <v>260</v>
      </c>
      <c r="K566" s="8" t="s">
        <v>21</v>
      </c>
      <c r="L566" s="9">
        <v>218</v>
      </c>
      <c r="M566" s="9">
        <v>2</v>
      </c>
      <c r="N566" s="10">
        <v>9.1743119266055051E-3</v>
      </c>
      <c r="O566" s="11">
        <v>5.65</v>
      </c>
      <c r="P566" s="11">
        <v>11.3</v>
      </c>
      <c r="Q566" s="11">
        <v>0</v>
      </c>
      <c r="R566" s="8">
        <v>0</v>
      </c>
      <c r="S566" s="8">
        <v>0</v>
      </c>
      <c r="U566" s="12">
        <v>0</v>
      </c>
      <c r="V566" s="10">
        <v>0</v>
      </c>
      <c r="W566" s="11">
        <v>6.5</v>
      </c>
      <c r="X566" s="8" t="s">
        <v>148</v>
      </c>
      <c r="Y566" s="8" t="s">
        <v>149</v>
      </c>
    </row>
    <row r="567" spans="1:25" x14ac:dyDescent="0.3">
      <c r="A567" s="7">
        <v>46271</v>
      </c>
      <c r="B567" s="8" t="s">
        <v>33</v>
      </c>
      <c r="C567" s="8" t="s">
        <v>173</v>
      </c>
      <c r="D567" s="8" t="s">
        <v>141</v>
      </c>
      <c r="E567" s="8" t="s">
        <v>193</v>
      </c>
      <c r="F567" s="8" t="s">
        <v>143</v>
      </c>
      <c r="G567" s="8" t="s">
        <v>264</v>
      </c>
      <c r="H567" s="8" t="s">
        <v>382</v>
      </c>
      <c r="I567" s="8" t="s">
        <v>194</v>
      </c>
      <c r="J567" s="8" t="s">
        <v>195</v>
      </c>
      <c r="K567" s="8" t="s">
        <v>21</v>
      </c>
      <c r="L567" s="9">
        <v>1254</v>
      </c>
      <c r="M567" s="9">
        <v>17</v>
      </c>
      <c r="N567" s="10">
        <v>1.355661881977671E-2</v>
      </c>
      <c r="O567" s="11">
        <v>12.99</v>
      </c>
      <c r="P567" s="11">
        <v>220.83</v>
      </c>
      <c r="Q567" s="8" t="s">
        <v>637</v>
      </c>
      <c r="R567" s="8">
        <v>1</v>
      </c>
      <c r="S567" s="8">
        <v>1</v>
      </c>
      <c r="T567" s="10">
        <v>0.55349999999999999</v>
      </c>
      <c r="U567" s="12">
        <v>1.81</v>
      </c>
      <c r="V567" s="10">
        <v>5.8799999999999998E-2</v>
      </c>
      <c r="W567" s="11">
        <v>13.5</v>
      </c>
      <c r="X567" s="8" t="s">
        <v>148</v>
      </c>
      <c r="Y567" s="8" t="s">
        <v>149</v>
      </c>
    </row>
    <row r="568" spans="1:25" x14ac:dyDescent="0.3">
      <c r="A568" s="7">
        <v>46271</v>
      </c>
      <c r="B568" s="8" t="s">
        <v>33</v>
      </c>
      <c r="C568" s="8" t="s">
        <v>173</v>
      </c>
      <c r="D568" s="8" t="s">
        <v>141</v>
      </c>
      <c r="E568" s="8" t="s">
        <v>193</v>
      </c>
      <c r="F568" s="8" t="s">
        <v>143</v>
      </c>
      <c r="G568" s="8" t="s">
        <v>264</v>
      </c>
      <c r="H568" s="8" t="s">
        <v>231</v>
      </c>
      <c r="I568" s="8" t="s">
        <v>547</v>
      </c>
      <c r="J568" s="8" t="s">
        <v>195</v>
      </c>
      <c r="K568" s="8" t="s">
        <v>14</v>
      </c>
      <c r="L568" s="9">
        <v>216</v>
      </c>
      <c r="M568" s="9">
        <v>2</v>
      </c>
      <c r="N568" s="10">
        <v>9.2592592592592587E-3</v>
      </c>
      <c r="O568" s="11">
        <v>6.08</v>
      </c>
      <c r="P568" s="11">
        <v>12.16</v>
      </c>
      <c r="Q568" s="11">
        <v>0</v>
      </c>
      <c r="R568" s="8">
        <v>0</v>
      </c>
      <c r="S568" s="8">
        <v>0</v>
      </c>
      <c r="U568" s="12">
        <v>0</v>
      </c>
      <c r="V568" s="10">
        <v>0</v>
      </c>
      <c r="W568" s="11">
        <v>8.5</v>
      </c>
      <c r="X568" s="8" t="s">
        <v>148</v>
      </c>
      <c r="Y568" s="8" t="s">
        <v>149</v>
      </c>
    </row>
    <row r="569" spans="1:25" x14ac:dyDescent="0.3">
      <c r="A569" s="7">
        <v>46271</v>
      </c>
      <c r="B569" s="8" t="s">
        <v>33</v>
      </c>
      <c r="C569" s="8" t="s">
        <v>173</v>
      </c>
      <c r="D569" s="8" t="s">
        <v>141</v>
      </c>
      <c r="E569" s="8" t="s">
        <v>200</v>
      </c>
      <c r="F569" s="8" t="s">
        <v>143</v>
      </c>
      <c r="G569" s="8" t="s">
        <v>268</v>
      </c>
      <c r="H569" s="8" t="s">
        <v>231</v>
      </c>
      <c r="I569" s="8" t="s">
        <v>638</v>
      </c>
      <c r="J569" s="8" t="s">
        <v>202</v>
      </c>
      <c r="K569" s="8" t="s">
        <v>7</v>
      </c>
      <c r="L569" s="9">
        <v>471</v>
      </c>
      <c r="M569" s="9">
        <v>0</v>
      </c>
      <c r="N569" s="10">
        <v>0</v>
      </c>
      <c r="P569" s="11">
        <v>0</v>
      </c>
      <c r="Q569" s="11">
        <v>0</v>
      </c>
      <c r="R569" s="8">
        <v>0</v>
      </c>
      <c r="S569" s="8">
        <v>0</v>
      </c>
      <c r="W569" s="11">
        <v>14.5</v>
      </c>
      <c r="X569" s="8" t="s">
        <v>148</v>
      </c>
      <c r="Y569" s="8" t="s">
        <v>149</v>
      </c>
    </row>
    <row r="570" spans="1:25" x14ac:dyDescent="0.3">
      <c r="A570" s="7">
        <v>46271</v>
      </c>
      <c r="B570" s="8" t="s">
        <v>33</v>
      </c>
      <c r="C570" s="8" t="s">
        <v>173</v>
      </c>
      <c r="D570" s="8" t="s">
        <v>141</v>
      </c>
      <c r="E570" s="8" t="s">
        <v>200</v>
      </c>
      <c r="F570" s="8" t="s">
        <v>143</v>
      </c>
      <c r="G570" s="8" t="s">
        <v>270</v>
      </c>
      <c r="H570" s="8" t="s">
        <v>229</v>
      </c>
      <c r="I570" s="8" t="s">
        <v>550</v>
      </c>
      <c r="J570" s="8" t="s">
        <v>202</v>
      </c>
      <c r="K570" s="8" t="s">
        <v>21</v>
      </c>
      <c r="L570" s="9">
        <v>134</v>
      </c>
      <c r="M570" s="9">
        <v>1</v>
      </c>
      <c r="N570" s="10">
        <v>7.462686567164179E-3</v>
      </c>
      <c r="O570" s="11">
        <v>7.44</v>
      </c>
      <c r="P570" s="11">
        <v>7.44</v>
      </c>
      <c r="Q570" s="11">
        <v>0</v>
      </c>
      <c r="R570" s="8">
        <v>0</v>
      </c>
      <c r="S570" s="8">
        <v>0</v>
      </c>
      <c r="U570" s="12">
        <v>0</v>
      </c>
      <c r="V570" s="10">
        <v>0</v>
      </c>
      <c r="W570" s="11">
        <v>9</v>
      </c>
      <c r="X570" s="8" t="s">
        <v>148</v>
      </c>
      <c r="Y570" s="8" t="s">
        <v>149</v>
      </c>
    </row>
    <row r="571" spans="1:25" x14ac:dyDescent="0.3">
      <c r="A571" s="7">
        <v>46271</v>
      </c>
      <c r="B571" s="8" t="s">
        <v>33</v>
      </c>
      <c r="C571" s="8" t="s">
        <v>173</v>
      </c>
      <c r="D571" s="8" t="s">
        <v>141</v>
      </c>
      <c r="E571" s="8" t="s">
        <v>271</v>
      </c>
      <c r="F571" s="8" t="s">
        <v>143</v>
      </c>
      <c r="G571" s="8" t="s">
        <v>275</v>
      </c>
      <c r="H571" s="8" t="s">
        <v>231</v>
      </c>
      <c r="I571" s="8" t="s">
        <v>639</v>
      </c>
      <c r="J571" s="8" t="s">
        <v>274</v>
      </c>
      <c r="K571" s="8" t="s">
        <v>21</v>
      </c>
      <c r="L571" s="9">
        <v>564</v>
      </c>
      <c r="M571" s="9">
        <v>2</v>
      </c>
      <c r="N571" s="10">
        <v>3.5460992907801422E-3</v>
      </c>
      <c r="O571" s="11">
        <v>19</v>
      </c>
      <c r="P571" s="11">
        <v>38</v>
      </c>
      <c r="Q571" s="11">
        <v>0</v>
      </c>
      <c r="R571" s="8">
        <v>0</v>
      </c>
      <c r="S571" s="8">
        <v>0</v>
      </c>
      <c r="U571" s="12">
        <v>0</v>
      </c>
      <c r="V571" s="10">
        <v>0</v>
      </c>
      <c r="W571" s="11">
        <v>19</v>
      </c>
      <c r="X571" s="8" t="s">
        <v>148</v>
      </c>
      <c r="Y571" s="8" t="s">
        <v>149</v>
      </c>
    </row>
    <row r="572" spans="1:25" x14ac:dyDescent="0.3">
      <c r="A572" s="8" t="s">
        <v>634</v>
      </c>
      <c r="B572" s="8" t="s">
        <v>33</v>
      </c>
      <c r="C572" s="8" t="s">
        <v>173</v>
      </c>
      <c r="D572" s="8" t="s">
        <v>141</v>
      </c>
      <c r="E572" s="8" t="s">
        <v>271</v>
      </c>
      <c r="F572" s="8" t="s">
        <v>143</v>
      </c>
      <c r="G572" s="8" t="s">
        <v>272</v>
      </c>
      <c r="H572" s="8" t="s">
        <v>24</v>
      </c>
      <c r="I572" s="8" t="s">
        <v>640</v>
      </c>
      <c r="J572" s="8" t="s">
        <v>274</v>
      </c>
      <c r="K572" s="8" t="s">
        <v>21</v>
      </c>
      <c r="L572" s="9">
        <v>380</v>
      </c>
      <c r="M572" s="9">
        <v>4</v>
      </c>
      <c r="N572" s="10">
        <v>1.0526315789473681E-2</v>
      </c>
      <c r="O572" s="11">
        <v>10.95</v>
      </c>
      <c r="P572" s="11">
        <v>43.8</v>
      </c>
      <c r="Q572" s="11">
        <v>0</v>
      </c>
      <c r="R572" s="8">
        <v>0</v>
      </c>
      <c r="S572" s="8">
        <v>0</v>
      </c>
      <c r="U572" s="12">
        <v>0</v>
      </c>
      <c r="V572" s="10">
        <v>0</v>
      </c>
      <c r="W572" s="11">
        <v>11</v>
      </c>
      <c r="X572" s="8" t="s">
        <v>148</v>
      </c>
      <c r="Y572" s="8" t="s">
        <v>149</v>
      </c>
    </row>
    <row r="573" spans="1:25" x14ac:dyDescent="0.3">
      <c r="A573" s="7">
        <v>46271</v>
      </c>
      <c r="B573" s="8" t="s">
        <v>23</v>
      </c>
      <c r="C573" s="8" t="s">
        <v>173</v>
      </c>
      <c r="D573" s="8" t="s">
        <v>141</v>
      </c>
      <c r="E573" s="8" t="s">
        <v>174</v>
      </c>
      <c r="F573" s="8" t="s">
        <v>143</v>
      </c>
      <c r="G573" s="8" t="s">
        <v>411</v>
      </c>
      <c r="H573" s="8" t="s">
        <v>204</v>
      </c>
      <c r="I573" s="8" t="s">
        <v>411</v>
      </c>
      <c r="J573" s="8" t="s">
        <v>176</v>
      </c>
      <c r="K573" s="8" t="s">
        <v>7</v>
      </c>
      <c r="L573" s="9">
        <v>1220</v>
      </c>
      <c r="M573" s="9">
        <v>10</v>
      </c>
      <c r="N573" s="10">
        <v>8.1967213114754103E-3</v>
      </c>
      <c r="O573" s="11">
        <v>10.09</v>
      </c>
      <c r="P573" s="11">
        <v>100.9</v>
      </c>
      <c r="Q573" s="11">
        <v>0</v>
      </c>
      <c r="R573" s="8">
        <v>0</v>
      </c>
      <c r="S573" s="8">
        <v>0</v>
      </c>
      <c r="U573" s="12">
        <v>0</v>
      </c>
      <c r="V573" s="10">
        <v>0</v>
      </c>
      <c r="W573" s="11">
        <v>14.5</v>
      </c>
      <c r="X573" s="8" t="s">
        <v>148</v>
      </c>
      <c r="Y573" s="8" t="s">
        <v>149</v>
      </c>
    </row>
    <row r="574" spans="1:25" x14ac:dyDescent="0.3">
      <c r="A574" s="7">
        <v>46271</v>
      </c>
      <c r="B574" s="8" t="s">
        <v>23</v>
      </c>
      <c r="C574" s="8" t="s">
        <v>173</v>
      </c>
      <c r="D574" s="8" t="s">
        <v>141</v>
      </c>
      <c r="E574" s="8" t="s">
        <v>174</v>
      </c>
      <c r="F574" s="8" t="s">
        <v>143</v>
      </c>
      <c r="G574" s="8" t="s">
        <v>175</v>
      </c>
      <c r="H574" s="8" t="s">
        <v>213</v>
      </c>
      <c r="I574" s="8" t="s">
        <v>175</v>
      </c>
      <c r="J574" s="8" t="s">
        <v>176</v>
      </c>
      <c r="K574" s="8" t="s">
        <v>14</v>
      </c>
      <c r="L574" s="9">
        <v>2603</v>
      </c>
      <c r="M574" s="9">
        <v>16</v>
      </c>
      <c r="N574" s="10">
        <v>6.146753745678064E-3</v>
      </c>
      <c r="O574" s="11">
        <v>9.24</v>
      </c>
      <c r="P574" s="11">
        <v>147.84</v>
      </c>
      <c r="Q574" s="11">
        <v>0</v>
      </c>
      <c r="R574" s="8">
        <v>0</v>
      </c>
      <c r="S574" s="8">
        <v>0</v>
      </c>
      <c r="U574" s="12">
        <v>0</v>
      </c>
      <c r="V574" s="10">
        <v>0</v>
      </c>
      <c r="W574" s="11">
        <v>15</v>
      </c>
      <c r="X574" s="8" t="s">
        <v>148</v>
      </c>
      <c r="Y574" s="8" t="s">
        <v>149</v>
      </c>
    </row>
    <row r="575" spans="1:25" x14ac:dyDescent="0.3">
      <c r="A575" s="7">
        <v>46271</v>
      </c>
      <c r="B575" s="8" t="s">
        <v>23</v>
      </c>
      <c r="C575" s="8" t="s">
        <v>173</v>
      </c>
      <c r="D575" s="8" t="s">
        <v>141</v>
      </c>
      <c r="E575" s="8" t="s">
        <v>174</v>
      </c>
      <c r="F575" s="8" t="s">
        <v>143</v>
      </c>
      <c r="G575" s="8" t="s">
        <v>408</v>
      </c>
      <c r="H575" s="8" t="s">
        <v>206</v>
      </c>
      <c r="I575" s="8" t="s">
        <v>408</v>
      </c>
      <c r="J575" s="8" t="s">
        <v>176</v>
      </c>
      <c r="K575" s="8" t="s">
        <v>14</v>
      </c>
      <c r="L575" s="9">
        <v>2322</v>
      </c>
      <c r="M575" s="9">
        <v>27</v>
      </c>
      <c r="N575" s="10">
        <v>1.1627906976744189E-2</v>
      </c>
      <c r="O575" s="11">
        <v>11.89</v>
      </c>
      <c r="P575" s="11">
        <v>321.02999999999997</v>
      </c>
      <c r="Q575" s="11">
        <v>449</v>
      </c>
      <c r="R575" s="8">
        <v>1</v>
      </c>
      <c r="S575" s="8">
        <v>1</v>
      </c>
      <c r="T575" s="10">
        <v>0.71499999999999997</v>
      </c>
      <c r="U575" s="12">
        <v>1.4</v>
      </c>
      <c r="V575" s="10">
        <v>3.6999999999999998E-2</v>
      </c>
      <c r="W575" s="11">
        <v>15.5</v>
      </c>
      <c r="X575" s="8" t="s">
        <v>148</v>
      </c>
      <c r="Y575" s="8" t="s">
        <v>149</v>
      </c>
    </row>
    <row r="576" spans="1:25" x14ac:dyDescent="0.3">
      <c r="A576" s="7">
        <v>46271</v>
      </c>
      <c r="B576" s="8" t="s">
        <v>23</v>
      </c>
      <c r="C576" s="8" t="s">
        <v>173</v>
      </c>
      <c r="D576" s="8" t="s">
        <v>141</v>
      </c>
      <c r="E576" s="8" t="s">
        <v>186</v>
      </c>
      <c r="F576" s="8" t="s">
        <v>143</v>
      </c>
      <c r="G576" s="8" t="s">
        <v>189</v>
      </c>
      <c r="H576" s="8" t="s">
        <v>213</v>
      </c>
      <c r="I576" s="8" t="s">
        <v>189</v>
      </c>
      <c r="J576" s="8" t="s">
        <v>188</v>
      </c>
      <c r="K576" s="8" t="s">
        <v>7</v>
      </c>
      <c r="L576" s="9">
        <v>1405</v>
      </c>
      <c r="M576" s="9">
        <v>9</v>
      </c>
      <c r="N576" s="10">
        <v>6.405693950177936E-3</v>
      </c>
      <c r="O576" s="11">
        <v>6.12</v>
      </c>
      <c r="P576" s="11">
        <v>55.08</v>
      </c>
      <c r="Q576" s="11">
        <v>0</v>
      </c>
      <c r="R576" s="8">
        <v>0</v>
      </c>
      <c r="S576" s="8">
        <v>0</v>
      </c>
      <c r="U576" s="12">
        <v>0</v>
      </c>
      <c r="V576" s="10">
        <v>0</v>
      </c>
      <c r="W576" s="11">
        <v>8.5</v>
      </c>
      <c r="X576" s="8" t="s">
        <v>148</v>
      </c>
      <c r="Y576" s="8" t="s">
        <v>149</v>
      </c>
    </row>
    <row r="577" spans="1:25" x14ac:dyDescent="0.3">
      <c r="A577" s="7">
        <v>46271</v>
      </c>
      <c r="B577" s="8" t="s">
        <v>23</v>
      </c>
      <c r="C577" s="8" t="s">
        <v>173</v>
      </c>
      <c r="D577" s="8" t="s">
        <v>141</v>
      </c>
      <c r="E577" s="8" t="s">
        <v>186</v>
      </c>
      <c r="F577" s="8" t="s">
        <v>143</v>
      </c>
      <c r="G577" s="8" t="s">
        <v>363</v>
      </c>
      <c r="H577" s="8" t="s">
        <v>206</v>
      </c>
      <c r="I577" s="8" t="s">
        <v>641</v>
      </c>
      <c r="J577" s="8" t="s">
        <v>188</v>
      </c>
      <c r="K577" s="8" t="s">
        <v>7</v>
      </c>
      <c r="L577" s="9">
        <v>294</v>
      </c>
      <c r="M577" s="9">
        <v>4</v>
      </c>
      <c r="N577" s="10">
        <v>1.360544217687075E-2</v>
      </c>
      <c r="O577" s="11">
        <v>8.4</v>
      </c>
      <c r="P577" s="11">
        <v>33.6</v>
      </c>
      <c r="Q577" s="11">
        <v>0</v>
      </c>
      <c r="R577" s="8">
        <v>0</v>
      </c>
      <c r="S577" s="8">
        <v>0</v>
      </c>
      <c r="U577" s="12">
        <v>0</v>
      </c>
      <c r="V577" s="10">
        <v>0</v>
      </c>
      <c r="W577" s="11">
        <v>13</v>
      </c>
      <c r="X577" s="8" t="s">
        <v>148</v>
      </c>
      <c r="Y577" s="8" t="s">
        <v>149</v>
      </c>
    </row>
    <row r="578" spans="1:25" x14ac:dyDescent="0.3">
      <c r="A578" s="7">
        <v>46271</v>
      </c>
      <c r="B578" s="8" t="s">
        <v>23</v>
      </c>
      <c r="C578" s="8" t="s">
        <v>173</v>
      </c>
      <c r="D578" s="8" t="s">
        <v>141</v>
      </c>
      <c r="E578" s="8" t="s">
        <v>186</v>
      </c>
      <c r="F578" s="8" t="s">
        <v>143</v>
      </c>
      <c r="G578" s="8" t="s">
        <v>412</v>
      </c>
      <c r="H578" s="8" t="s">
        <v>206</v>
      </c>
      <c r="I578" s="8" t="s">
        <v>412</v>
      </c>
      <c r="J578" s="8" t="s">
        <v>188</v>
      </c>
      <c r="K578" s="8" t="s">
        <v>21</v>
      </c>
      <c r="L578" s="9">
        <v>324</v>
      </c>
      <c r="M578" s="9">
        <v>5</v>
      </c>
      <c r="N578" s="10">
        <v>1.54320987654321E-2</v>
      </c>
      <c r="O578" s="11">
        <v>7.01</v>
      </c>
      <c r="P578" s="11">
        <v>35.049999999999997</v>
      </c>
      <c r="Q578" s="11">
        <v>0</v>
      </c>
      <c r="R578" s="8">
        <v>0</v>
      </c>
      <c r="S578" s="8">
        <v>0</v>
      </c>
      <c r="U578" s="12">
        <v>0</v>
      </c>
      <c r="V578" s="10">
        <v>0</v>
      </c>
      <c r="W578" s="11">
        <v>8.5</v>
      </c>
      <c r="X578" s="8" t="s">
        <v>148</v>
      </c>
      <c r="Y578" s="8" t="s">
        <v>149</v>
      </c>
    </row>
    <row r="579" spans="1:25" x14ac:dyDescent="0.3">
      <c r="A579" s="7">
        <v>46271</v>
      </c>
      <c r="B579" s="8" t="s">
        <v>23</v>
      </c>
      <c r="C579" s="8" t="s">
        <v>173</v>
      </c>
      <c r="D579" s="8" t="s">
        <v>141</v>
      </c>
      <c r="E579" s="8" t="s">
        <v>186</v>
      </c>
      <c r="F579" s="8" t="s">
        <v>143</v>
      </c>
      <c r="G579" s="8" t="s">
        <v>280</v>
      </c>
      <c r="H579" s="8" t="s">
        <v>20</v>
      </c>
      <c r="I579" s="8" t="s">
        <v>642</v>
      </c>
      <c r="J579" s="8" t="s">
        <v>188</v>
      </c>
      <c r="K579" s="8" t="s">
        <v>21</v>
      </c>
      <c r="L579" s="9">
        <v>1374</v>
      </c>
      <c r="M579" s="9">
        <v>20</v>
      </c>
      <c r="N579" s="10">
        <v>1.4556040756914119E-2</v>
      </c>
      <c r="O579" s="11">
        <v>11.03</v>
      </c>
      <c r="P579" s="11">
        <v>220.6</v>
      </c>
      <c r="Q579" s="11">
        <v>0</v>
      </c>
      <c r="R579" s="8">
        <v>0</v>
      </c>
      <c r="S579" s="8">
        <v>0</v>
      </c>
      <c r="U579" s="12">
        <v>0</v>
      </c>
      <c r="V579" s="10">
        <v>0</v>
      </c>
      <c r="W579" s="11">
        <v>13</v>
      </c>
      <c r="X579" s="8" t="s">
        <v>148</v>
      </c>
      <c r="Y579" s="8" t="s">
        <v>149</v>
      </c>
    </row>
    <row r="580" spans="1:25" x14ac:dyDescent="0.3">
      <c r="A580" s="7">
        <v>46271</v>
      </c>
      <c r="B580" s="8" t="s">
        <v>23</v>
      </c>
      <c r="C580" s="8" t="s">
        <v>173</v>
      </c>
      <c r="D580" s="8" t="s">
        <v>141</v>
      </c>
      <c r="E580" s="8" t="s">
        <v>186</v>
      </c>
      <c r="F580" s="8" t="s">
        <v>143</v>
      </c>
      <c r="G580" s="8" t="s">
        <v>190</v>
      </c>
      <c r="H580" s="8" t="s">
        <v>206</v>
      </c>
      <c r="I580" s="8" t="s">
        <v>190</v>
      </c>
      <c r="J580" s="8" t="s">
        <v>188</v>
      </c>
      <c r="K580" s="8" t="s">
        <v>21</v>
      </c>
      <c r="L580" s="9">
        <v>287</v>
      </c>
      <c r="M580" s="9">
        <v>7</v>
      </c>
      <c r="N580" s="10">
        <v>2.4390243902439029E-2</v>
      </c>
      <c r="O580" s="11">
        <v>12</v>
      </c>
      <c r="P580" s="11">
        <v>84</v>
      </c>
      <c r="Q580" s="11">
        <v>698</v>
      </c>
      <c r="R580" s="8">
        <v>2</v>
      </c>
      <c r="S580" s="8">
        <v>2</v>
      </c>
      <c r="T580" s="10">
        <v>0.1203</v>
      </c>
      <c r="U580" s="12">
        <v>8.31</v>
      </c>
      <c r="V580" s="10">
        <v>0.28570000000000001</v>
      </c>
      <c r="W580" s="11">
        <v>12</v>
      </c>
      <c r="X580" s="8" t="s">
        <v>148</v>
      </c>
      <c r="Y580" s="8" t="s">
        <v>149</v>
      </c>
    </row>
    <row r="581" spans="1:25" x14ac:dyDescent="0.3">
      <c r="A581" s="7">
        <v>46271</v>
      </c>
      <c r="B581" s="8" t="s">
        <v>23</v>
      </c>
      <c r="C581" s="8" t="s">
        <v>173</v>
      </c>
      <c r="D581" s="8" t="s">
        <v>141</v>
      </c>
      <c r="E581" s="8" t="s">
        <v>186</v>
      </c>
      <c r="F581" s="8" t="s">
        <v>143</v>
      </c>
      <c r="G581" s="8" t="s">
        <v>413</v>
      </c>
      <c r="H581" s="8" t="s">
        <v>213</v>
      </c>
      <c r="I581" s="8" t="s">
        <v>413</v>
      </c>
      <c r="J581" s="8" t="s">
        <v>188</v>
      </c>
      <c r="K581" s="8" t="s">
        <v>14</v>
      </c>
      <c r="L581" s="9">
        <v>826</v>
      </c>
      <c r="M581" s="9">
        <v>8</v>
      </c>
      <c r="N581" s="10">
        <v>9.6852300242130755E-3</v>
      </c>
      <c r="O581" s="11">
        <v>7.6</v>
      </c>
      <c r="P581" s="11">
        <v>60.8</v>
      </c>
      <c r="Q581" s="11">
        <v>0</v>
      </c>
      <c r="R581" s="8">
        <v>0</v>
      </c>
      <c r="S581" s="8">
        <v>0</v>
      </c>
      <c r="U581" s="12">
        <v>0</v>
      </c>
      <c r="V581" s="10">
        <v>0</v>
      </c>
      <c r="W581" s="11">
        <v>9</v>
      </c>
      <c r="X581" s="8" t="s">
        <v>148</v>
      </c>
      <c r="Y581" s="8" t="s">
        <v>149</v>
      </c>
    </row>
    <row r="582" spans="1:25" x14ac:dyDescent="0.3">
      <c r="A582" s="7">
        <v>46271</v>
      </c>
      <c r="B582" s="8" t="s">
        <v>23</v>
      </c>
      <c r="C582" s="8" t="s">
        <v>173</v>
      </c>
      <c r="D582" s="8" t="s">
        <v>141</v>
      </c>
      <c r="E582" s="8" t="s">
        <v>281</v>
      </c>
      <c r="F582" s="8" t="s">
        <v>143</v>
      </c>
      <c r="G582" s="8" t="s">
        <v>479</v>
      </c>
      <c r="H582" s="8" t="s">
        <v>206</v>
      </c>
      <c r="I582" s="8" t="s">
        <v>479</v>
      </c>
      <c r="J582" s="8" t="s">
        <v>283</v>
      </c>
      <c r="K582" s="8" t="s">
        <v>7</v>
      </c>
      <c r="L582" s="9">
        <v>963</v>
      </c>
      <c r="M582" s="9">
        <v>13</v>
      </c>
      <c r="N582" s="10">
        <v>1.3499480789200409E-2</v>
      </c>
      <c r="O582" s="11">
        <v>5.74</v>
      </c>
      <c r="P582" s="11">
        <v>74.62</v>
      </c>
      <c r="Q582" s="11">
        <v>598</v>
      </c>
      <c r="R582" s="8">
        <v>1</v>
      </c>
      <c r="S582" s="8">
        <v>2</v>
      </c>
      <c r="T582" s="10">
        <v>0.12479999999999999</v>
      </c>
      <c r="U582" s="12">
        <v>8.01</v>
      </c>
      <c r="V582" s="10">
        <v>7.6899999999999996E-2</v>
      </c>
      <c r="W582" s="11">
        <v>11</v>
      </c>
      <c r="X582" s="8" t="s">
        <v>148</v>
      </c>
      <c r="Y582" s="8" t="s">
        <v>149</v>
      </c>
    </row>
    <row r="583" spans="1:25" x14ac:dyDescent="0.3">
      <c r="A583" s="7">
        <v>46271</v>
      </c>
      <c r="B583" s="8" t="s">
        <v>23</v>
      </c>
      <c r="C583" s="8" t="s">
        <v>173</v>
      </c>
      <c r="D583" s="8" t="s">
        <v>141</v>
      </c>
      <c r="E583" s="8" t="s">
        <v>281</v>
      </c>
      <c r="F583" s="8" t="s">
        <v>143</v>
      </c>
      <c r="G583" s="8" t="s">
        <v>643</v>
      </c>
      <c r="H583" s="8" t="s">
        <v>206</v>
      </c>
      <c r="I583" s="8" t="s">
        <v>643</v>
      </c>
      <c r="J583" s="8" t="s">
        <v>283</v>
      </c>
      <c r="K583" s="8" t="s">
        <v>7</v>
      </c>
      <c r="L583" s="9">
        <v>804</v>
      </c>
      <c r="M583" s="9">
        <v>8</v>
      </c>
      <c r="N583" s="10">
        <v>9.9502487562189053E-3</v>
      </c>
      <c r="O583" s="11">
        <v>7.01</v>
      </c>
      <c r="P583" s="11">
        <v>56.08</v>
      </c>
      <c r="Q583" s="11">
        <v>0</v>
      </c>
      <c r="R583" s="8">
        <v>0</v>
      </c>
      <c r="S583" s="8">
        <v>0</v>
      </c>
      <c r="U583" s="12">
        <v>0</v>
      </c>
      <c r="V583" s="10">
        <v>0</v>
      </c>
      <c r="W583" s="11">
        <v>12</v>
      </c>
      <c r="X583" s="8" t="s">
        <v>148</v>
      </c>
      <c r="Y583" s="8" t="s">
        <v>149</v>
      </c>
    </row>
    <row r="584" spans="1:25" x14ac:dyDescent="0.3">
      <c r="A584" s="8" t="s">
        <v>634</v>
      </c>
      <c r="B584" s="8" t="s">
        <v>23</v>
      </c>
      <c r="C584" s="8" t="s">
        <v>173</v>
      </c>
      <c r="D584" s="8" t="s">
        <v>141</v>
      </c>
      <c r="E584" s="8" t="s">
        <v>285</v>
      </c>
      <c r="F584" s="8" t="s">
        <v>143</v>
      </c>
      <c r="G584" s="8" t="s">
        <v>286</v>
      </c>
      <c r="H584" s="8" t="s">
        <v>206</v>
      </c>
      <c r="I584" s="8" t="s">
        <v>286</v>
      </c>
      <c r="J584" s="8" t="s">
        <v>287</v>
      </c>
      <c r="K584" s="8" t="s">
        <v>21</v>
      </c>
      <c r="L584" s="9">
        <v>1761</v>
      </c>
      <c r="M584" s="9">
        <v>19</v>
      </c>
      <c r="N584" s="10">
        <v>1.07893242475866E-2</v>
      </c>
      <c r="O584" s="11">
        <v>8.19</v>
      </c>
      <c r="P584" s="11">
        <v>155.61000000000001</v>
      </c>
      <c r="Q584" s="11">
        <v>0</v>
      </c>
      <c r="R584" s="8">
        <v>0</v>
      </c>
      <c r="S584" s="8">
        <v>0</v>
      </c>
      <c r="U584" s="12">
        <v>0</v>
      </c>
      <c r="V584" s="10">
        <v>0</v>
      </c>
      <c r="W584" s="11">
        <v>9.5</v>
      </c>
      <c r="X584" s="8" t="s">
        <v>148</v>
      </c>
      <c r="Y584" s="8" t="s">
        <v>149</v>
      </c>
    </row>
    <row r="585" spans="1:25" x14ac:dyDescent="0.3">
      <c r="A585" s="7">
        <v>46271</v>
      </c>
      <c r="B585" s="8" t="s">
        <v>23</v>
      </c>
      <c r="C585" s="8" t="s">
        <v>173</v>
      </c>
      <c r="D585" s="8" t="s">
        <v>141</v>
      </c>
      <c r="E585" s="8" t="s">
        <v>285</v>
      </c>
      <c r="F585" s="8" t="s">
        <v>143</v>
      </c>
      <c r="G585" s="8" t="s">
        <v>290</v>
      </c>
      <c r="H585" s="8" t="s">
        <v>206</v>
      </c>
      <c r="I585" s="8" t="s">
        <v>290</v>
      </c>
      <c r="J585" s="8" t="s">
        <v>287</v>
      </c>
      <c r="K585" s="8" t="s">
        <v>7</v>
      </c>
      <c r="L585" s="9">
        <v>1088</v>
      </c>
      <c r="M585" s="9">
        <v>8</v>
      </c>
      <c r="N585" s="10">
        <v>7.3529411764705881E-3</v>
      </c>
      <c r="O585" s="11">
        <v>5.0599999999999996</v>
      </c>
      <c r="P585" s="11">
        <v>40.479999999999997</v>
      </c>
      <c r="Q585" s="11">
        <v>498</v>
      </c>
      <c r="R585" s="8">
        <v>1</v>
      </c>
      <c r="S585" s="8">
        <v>2</v>
      </c>
      <c r="T585" s="10">
        <v>8.1299999999999997E-2</v>
      </c>
      <c r="U585" s="12">
        <v>12.3</v>
      </c>
      <c r="V585" s="10">
        <v>0.125</v>
      </c>
      <c r="W585" s="11">
        <v>9</v>
      </c>
      <c r="X585" s="8" t="s">
        <v>148</v>
      </c>
      <c r="Y585" s="8" t="s">
        <v>149</v>
      </c>
    </row>
    <row r="586" spans="1:25" x14ac:dyDescent="0.3">
      <c r="A586" s="7">
        <v>46271</v>
      </c>
      <c r="B586" s="8" t="s">
        <v>43</v>
      </c>
      <c r="C586" s="8" t="s">
        <v>140</v>
      </c>
      <c r="D586" s="8" t="s">
        <v>141</v>
      </c>
      <c r="E586" s="8" t="s">
        <v>142</v>
      </c>
      <c r="F586" s="8" t="s">
        <v>143</v>
      </c>
      <c r="G586" s="8" t="s">
        <v>553</v>
      </c>
      <c r="H586" s="8" t="s">
        <v>292</v>
      </c>
      <c r="I586" s="8" t="s">
        <v>644</v>
      </c>
      <c r="J586" s="8" t="s">
        <v>147</v>
      </c>
      <c r="K586" s="8" t="s">
        <v>7</v>
      </c>
      <c r="L586" s="9">
        <v>403</v>
      </c>
      <c r="M586" s="9">
        <v>2</v>
      </c>
      <c r="N586" s="10">
        <v>4.9627791563275434E-3</v>
      </c>
      <c r="O586" s="11">
        <v>10.57</v>
      </c>
      <c r="P586" s="11">
        <v>21.14</v>
      </c>
      <c r="Q586" s="11">
        <v>0</v>
      </c>
      <c r="R586" s="8">
        <v>0</v>
      </c>
      <c r="S586" s="8">
        <v>0</v>
      </c>
      <c r="U586" s="12">
        <v>0</v>
      </c>
      <c r="V586" s="10">
        <v>0</v>
      </c>
      <c r="W586" s="11">
        <v>15.5</v>
      </c>
      <c r="X586" s="8" t="s">
        <v>148</v>
      </c>
      <c r="Y586" s="8" t="s">
        <v>149</v>
      </c>
    </row>
    <row r="587" spans="1:25" x14ac:dyDescent="0.3">
      <c r="A587" s="7">
        <v>46271</v>
      </c>
      <c r="B587" s="8" t="s">
        <v>43</v>
      </c>
      <c r="C587" s="8" t="s">
        <v>140</v>
      </c>
      <c r="D587" s="8" t="s">
        <v>141</v>
      </c>
      <c r="E587" s="8" t="s">
        <v>142</v>
      </c>
      <c r="F587" s="8" t="s">
        <v>143</v>
      </c>
      <c r="G587" s="8" t="s">
        <v>555</v>
      </c>
      <c r="H587" s="8" t="s">
        <v>292</v>
      </c>
      <c r="I587" s="8" t="s">
        <v>556</v>
      </c>
      <c r="J587" s="8" t="s">
        <v>147</v>
      </c>
      <c r="K587" s="8" t="s">
        <v>7</v>
      </c>
      <c r="L587" s="9">
        <v>990</v>
      </c>
      <c r="M587" s="9">
        <v>3</v>
      </c>
      <c r="N587" s="10">
        <v>3.0303030303030299E-3</v>
      </c>
      <c r="O587" s="11">
        <v>8.82</v>
      </c>
      <c r="P587" s="11">
        <v>26.46</v>
      </c>
      <c r="Q587" s="11">
        <v>0</v>
      </c>
      <c r="R587" s="8">
        <v>0</v>
      </c>
      <c r="S587" s="8">
        <v>0</v>
      </c>
      <c r="U587" s="12">
        <v>0</v>
      </c>
      <c r="V587" s="10">
        <v>0</v>
      </c>
      <c r="W587" s="11">
        <v>12.5</v>
      </c>
      <c r="X587" s="8" t="s">
        <v>148</v>
      </c>
      <c r="Y587" s="8" t="s">
        <v>149</v>
      </c>
    </row>
    <row r="588" spans="1:25" x14ac:dyDescent="0.3">
      <c r="A588" s="7">
        <v>46271</v>
      </c>
      <c r="B588" s="8" t="s">
        <v>43</v>
      </c>
      <c r="C588" s="8" t="s">
        <v>140</v>
      </c>
      <c r="D588" s="8" t="s">
        <v>141</v>
      </c>
      <c r="E588" s="8" t="s">
        <v>164</v>
      </c>
      <c r="F588" s="8" t="s">
        <v>143</v>
      </c>
      <c r="G588" s="8" t="s">
        <v>645</v>
      </c>
      <c r="H588" s="8" t="s">
        <v>292</v>
      </c>
      <c r="I588" s="8" t="s">
        <v>646</v>
      </c>
      <c r="J588" s="8" t="s">
        <v>166</v>
      </c>
      <c r="K588" s="8" t="s">
        <v>7</v>
      </c>
      <c r="L588" s="9">
        <v>397</v>
      </c>
      <c r="M588" s="9">
        <v>1</v>
      </c>
      <c r="N588" s="10">
        <v>2.5188916876574311E-3</v>
      </c>
      <c r="O588" s="11">
        <v>8.59</v>
      </c>
      <c r="P588" s="11">
        <v>8.59</v>
      </c>
      <c r="Q588" s="11">
        <v>0</v>
      </c>
      <c r="R588" s="8">
        <v>0</v>
      </c>
      <c r="S588" s="8">
        <v>0</v>
      </c>
      <c r="U588" s="12">
        <v>0</v>
      </c>
      <c r="V588" s="10">
        <v>0</v>
      </c>
      <c r="W588" s="11">
        <v>11.5</v>
      </c>
      <c r="X588" s="8" t="s">
        <v>148</v>
      </c>
      <c r="Y588" s="8" t="s">
        <v>149</v>
      </c>
    </row>
    <row r="589" spans="1:25" x14ac:dyDescent="0.3">
      <c r="A589" s="7">
        <v>46271</v>
      </c>
      <c r="B589" s="8" t="s">
        <v>43</v>
      </c>
      <c r="C589" s="8" t="s">
        <v>140</v>
      </c>
      <c r="D589" s="8" t="s">
        <v>141</v>
      </c>
      <c r="E589" s="8" t="s">
        <v>164</v>
      </c>
      <c r="F589" s="8" t="s">
        <v>143</v>
      </c>
      <c r="G589" s="8" t="s">
        <v>483</v>
      </c>
      <c r="H589" s="8" t="s">
        <v>292</v>
      </c>
      <c r="I589" s="8" t="s">
        <v>484</v>
      </c>
      <c r="J589" s="8" t="s">
        <v>166</v>
      </c>
      <c r="K589" s="8" t="s">
        <v>7</v>
      </c>
      <c r="L589" s="9">
        <v>336</v>
      </c>
      <c r="M589" s="9">
        <v>0</v>
      </c>
      <c r="N589" s="10">
        <v>0</v>
      </c>
      <c r="P589" s="11">
        <v>0</v>
      </c>
      <c r="Q589" s="11">
        <v>0</v>
      </c>
      <c r="R589" s="8">
        <v>0</v>
      </c>
      <c r="S589" s="8">
        <v>0</v>
      </c>
      <c r="W589" s="11">
        <v>10.5</v>
      </c>
      <c r="X589" s="8" t="s">
        <v>148</v>
      </c>
      <c r="Y589" s="8" t="s">
        <v>149</v>
      </c>
    </row>
    <row r="590" spans="1:25" x14ac:dyDescent="0.3">
      <c r="A590" s="7">
        <v>46271</v>
      </c>
      <c r="B590" s="8" t="s">
        <v>43</v>
      </c>
      <c r="C590" s="8" t="s">
        <v>140</v>
      </c>
      <c r="D590" s="8" t="s">
        <v>141</v>
      </c>
      <c r="E590" s="8" t="s">
        <v>164</v>
      </c>
      <c r="F590" s="8" t="s">
        <v>143</v>
      </c>
      <c r="G590" s="8" t="s">
        <v>647</v>
      </c>
      <c r="H590" s="8" t="s">
        <v>292</v>
      </c>
      <c r="I590" s="8" t="s">
        <v>648</v>
      </c>
      <c r="J590" s="8" t="s">
        <v>166</v>
      </c>
      <c r="K590" s="8" t="s">
        <v>7</v>
      </c>
      <c r="L590" s="9">
        <v>601</v>
      </c>
      <c r="M590" s="9">
        <v>5</v>
      </c>
      <c r="N590" s="10">
        <v>8.3194675540765387E-3</v>
      </c>
      <c r="O590" s="11">
        <v>10.07</v>
      </c>
      <c r="P590" s="11">
        <v>50.35</v>
      </c>
      <c r="Q590" s="11">
        <v>0</v>
      </c>
      <c r="R590" s="8">
        <v>0</v>
      </c>
      <c r="S590" s="8">
        <v>0</v>
      </c>
      <c r="U590" s="12">
        <v>0</v>
      </c>
      <c r="V590" s="10">
        <v>0</v>
      </c>
      <c r="W590" s="11">
        <v>13</v>
      </c>
      <c r="X590" s="8" t="s">
        <v>148</v>
      </c>
      <c r="Y590" s="8" t="s">
        <v>149</v>
      </c>
    </row>
    <row r="591" spans="1:25" x14ac:dyDescent="0.3">
      <c r="A591" s="7">
        <v>46271</v>
      </c>
      <c r="B591" s="8" t="s">
        <v>43</v>
      </c>
      <c r="C591" s="8" t="s">
        <v>140</v>
      </c>
      <c r="D591" s="8" t="s">
        <v>141</v>
      </c>
      <c r="E591" s="8" t="s">
        <v>239</v>
      </c>
      <c r="F591" s="8" t="s">
        <v>143</v>
      </c>
      <c r="G591" s="8" t="s">
        <v>309</v>
      </c>
      <c r="H591" s="8" t="s">
        <v>292</v>
      </c>
      <c r="I591" s="8" t="s">
        <v>310</v>
      </c>
      <c r="J591" s="8" t="s">
        <v>242</v>
      </c>
      <c r="K591" s="8" t="s">
        <v>7</v>
      </c>
      <c r="L591" s="9">
        <v>490</v>
      </c>
      <c r="M591" s="9">
        <v>4</v>
      </c>
      <c r="N591" s="10">
        <v>8.1632653061224497E-3</v>
      </c>
      <c r="O591" s="11">
        <v>3.74</v>
      </c>
      <c r="P591" s="11">
        <v>14.96</v>
      </c>
      <c r="Q591" s="11">
        <v>0</v>
      </c>
      <c r="R591" s="8">
        <v>0</v>
      </c>
      <c r="S591" s="8">
        <v>0</v>
      </c>
      <c r="U591" s="12">
        <v>0</v>
      </c>
      <c r="V591" s="10">
        <v>0</v>
      </c>
      <c r="W591" s="11">
        <v>6.5</v>
      </c>
      <c r="X591" s="8" t="s">
        <v>148</v>
      </c>
      <c r="Y591" s="8" t="s">
        <v>149</v>
      </c>
    </row>
    <row r="592" spans="1:25" x14ac:dyDescent="0.3">
      <c r="A592" s="7">
        <v>46274</v>
      </c>
      <c r="B592" s="8" t="s">
        <v>37</v>
      </c>
      <c r="C592" s="8" t="s">
        <v>140</v>
      </c>
      <c r="D592" s="8" t="s">
        <v>141</v>
      </c>
      <c r="E592" s="8" t="s">
        <v>157</v>
      </c>
      <c r="F592" s="8" t="s">
        <v>143</v>
      </c>
      <c r="G592" s="8" t="s">
        <v>234</v>
      </c>
      <c r="H592" s="8" t="s">
        <v>220</v>
      </c>
      <c r="I592" s="8" t="s">
        <v>649</v>
      </c>
      <c r="J592" s="8" t="s">
        <v>159</v>
      </c>
      <c r="K592" s="8" t="s">
        <v>7</v>
      </c>
      <c r="L592" s="9">
        <v>443</v>
      </c>
      <c r="M592" s="9">
        <v>0</v>
      </c>
      <c r="N592" s="10">
        <v>0</v>
      </c>
      <c r="P592" s="11">
        <v>0</v>
      </c>
      <c r="Q592" s="11">
        <v>0</v>
      </c>
      <c r="R592" s="8">
        <v>0</v>
      </c>
      <c r="S592" s="8">
        <v>0</v>
      </c>
      <c r="W592" s="11">
        <v>11</v>
      </c>
      <c r="X592" s="8" t="s">
        <v>148</v>
      </c>
      <c r="Y592" s="8" t="s">
        <v>149</v>
      </c>
    </row>
    <row r="593" spans="1:25" x14ac:dyDescent="0.3">
      <c r="A593" s="7">
        <v>46271</v>
      </c>
      <c r="B593" s="8" t="s">
        <v>34</v>
      </c>
      <c r="C593" s="8" t="s">
        <v>140</v>
      </c>
      <c r="D593" s="8" t="s">
        <v>141</v>
      </c>
      <c r="E593" s="8" t="s">
        <v>322</v>
      </c>
      <c r="F593" s="8" t="s">
        <v>143</v>
      </c>
      <c r="G593" s="8" t="s">
        <v>560</v>
      </c>
      <c r="H593" s="8" t="s">
        <v>206</v>
      </c>
      <c r="I593" s="8" t="s">
        <v>560</v>
      </c>
      <c r="J593" s="8" t="s">
        <v>324</v>
      </c>
      <c r="K593" s="8" t="s">
        <v>21</v>
      </c>
      <c r="L593" s="9">
        <v>607</v>
      </c>
      <c r="M593" s="9">
        <v>7</v>
      </c>
      <c r="N593" s="10">
        <v>1.153212520593081E-2</v>
      </c>
      <c r="O593" s="11">
        <v>15.13</v>
      </c>
      <c r="P593" s="11">
        <v>105.91</v>
      </c>
      <c r="Q593" s="11">
        <v>499</v>
      </c>
      <c r="R593" s="8">
        <v>1</v>
      </c>
      <c r="S593" s="8">
        <v>1</v>
      </c>
      <c r="T593" s="10">
        <v>0.2122</v>
      </c>
      <c r="U593" s="12">
        <v>4.71</v>
      </c>
      <c r="V593" s="10">
        <v>0.1429</v>
      </c>
      <c r="W593" s="11">
        <v>19</v>
      </c>
      <c r="X593" s="8" t="s">
        <v>148</v>
      </c>
      <c r="Y593" s="8" t="s">
        <v>149</v>
      </c>
    </row>
    <row r="594" spans="1:25" x14ac:dyDescent="0.3">
      <c r="A594" s="8" t="s">
        <v>620</v>
      </c>
      <c r="B594" s="8" t="s">
        <v>34</v>
      </c>
      <c r="C594" s="8" t="s">
        <v>140</v>
      </c>
      <c r="D594" s="8" t="s">
        <v>141</v>
      </c>
      <c r="E594" s="8" t="s">
        <v>322</v>
      </c>
      <c r="F594" s="8" t="s">
        <v>143</v>
      </c>
      <c r="G594" s="8" t="s">
        <v>323</v>
      </c>
      <c r="H594" s="8" t="s">
        <v>206</v>
      </c>
      <c r="I594" s="8" t="s">
        <v>323</v>
      </c>
      <c r="J594" s="8" t="s">
        <v>324</v>
      </c>
      <c r="K594" s="8" t="s">
        <v>21</v>
      </c>
      <c r="L594" s="9">
        <v>580</v>
      </c>
      <c r="M594" s="9">
        <v>3</v>
      </c>
      <c r="N594" s="10">
        <v>5.1724137931034482E-3</v>
      </c>
      <c r="O594" s="11">
        <v>11.5</v>
      </c>
      <c r="P594" s="11">
        <v>34.5</v>
      </c>
      <c r="Q594" s="11">
        <v>998</v>
      </c>
      <c r="R594" s="8">
        <v>1</v>
      </c>
      <c r="S594" s="8">
        <v>2</v>
      </c>
      <c r="T594" s="10">
        <v>3.4599999999999999E-2</v>
      </c>
      <c r="U594" s="12">
        <v>28.93</v>
      </c>
      <c r="V594" s="10">
        <v>0.33329999999999999</v>
      </c>
      <c r="W594" s="11">
        <v>11.5</v>
      </c>
      <c r="X594" s="8" t="s">
        <v>148</v>
      </c>
      <c r="Y594" s="8" t="s">
        <v>149</v>
      </c>
    </row>
    <row r="595" spans="1:25" x14ac:dyDescent="0.3">
      <c r="A595" s="7">
        <v>46271</v>
      </c>
      <c r="B595" s="8" t="s">
        <v>34</v>
      </c>
      <c r="C595" s="8" t="s">
        <v>140</v>
      </c>
      <c r="D595" s="8" t="s">
        <v>141</v>
      </c>
      <c r="E595" s="8" t="s">
        <v>322</v>
      </c>
      <c r="F595" s="8" t="s">
        <v>143</v>
      </c>
      <c r="G595" s="8" t="s">
        <v>608</v>
      </c>
      <c r="H595" s="8" t="s">
        <v>206</v>
      </c>
      <c r="I595" s="8" t="s">
        <v>608</v>
      </c>
      <c r="J595" s="8" t="s">
        <v>324</v>
      </c>
      <c r="K595" s="8" t="s">
        <v>7</v>
      </c>
      <c r="L595" s="9">
        <v>1459</v>
      </c>
      <c r="M595" s="9">
        <v>10</v>
      </c>
      <c r="N595" s="10">
        <v>6.8540095956134339E-3</v>
      </c>
      <c r="O595" s="11">
        <v>13.11</v>
      </c>
      <c r="P595" s="11">
        <v>131.1</v>
      </c>
      <c r="Q595" s="11">
        <v>0</v>
      </c>
      <c r="R595" s="8">
        <v>0</v>
      </c>
      <c r="S595" s="8">
        <v>0</v>
      </c>
      <c r="U595" s="12">
        <v>0</v>
      </c>
      <c r="V595" s="10">
        <v>0</v>
      </c>
      <c r="W595" s="11">
        <v>19.5</v>
      </c>
      <c r="X595" s="8" t="s">
        <v>148</v>
      </c>
      <c r="Y595" s="8" t="s">
        <v>149</v>
      </c>
    </row>
    <row r="596" spans="1:25" x14ac:dyDescent="0.3">
      <c r="A596" s="7">
        <v>46271</v>
      </c>
      <c r="B596" s="8" t="s">
        <v>34</v>
      </c>
      <c r="C596" s="8" t="s">
        <v>140</v>
      </c>
      <c r="D596" s="8" t="s">
        <v>141</v>
      </c>
      <c r="E596" s="8" t="s">
        <v>325</v>
      </c>
      <c r="F596" s="8" t="s">
        <v>143</v>
      </c>
      <c r="G596" s="8" t="s">
        <v>326</v>
      </c>
      <c r="H596" s="8" t="s">
        <v>206</v>
      </c>
      <c r="I596" s="8" t="s">
        <v>326</v>
      </c>
      <c r="J596" s="8" t="s">
        <v>327</v>
      </c>
      <c r="K596" s="8" t="s">
        <v>7</v>
      </c>
      <c r="L596" s="9">
        <v>658</v>
      </c>
      <c r="M596" s="9">
        <v>5</v>
      </c>
      <c r="N596" s="10">
        <v>7.5987841945288756E-3</v>
      </c>
      <c r="O596" s="11">
        <v>4.01</v>
      </c>
      <c r="P596" s="11">
        <v>20.05</v>
      </c>
      <c r="Q596" s="11">
        <v>199</v>
      </c>
      <c r="R596" s="8">
        <v>1</v>
      </c>
      <c r="S596" s="8">
        <v>1</v>
      </c>
      <c r="T596" s="10">
        <v>0.1008</v>
      </c>
      <c r="U596" s="12">
        <v>9.93</v>
      </c>
      <c r="V596" s="10">
        <v>0.2</v>
      </c>
      <c r="W596" s="11">
        <v>6</v>
      </c>
      <c r="X596" s="8" t="s">
        <v>148</v>
      </c>
      <c r="Y596" s="8" t="s">
        <v>149</v>
      </c>
    </row>
    <row r="597" spans="1:25" x14ac:dyDescent="0.3">
      <c r="A597" s="7">
        <v>46271</v>
      </c>
      <c r="B597" s="8" t="s">
        <v>34</v>
      </c>
      <c r="C597" s="8" t="s">
        <v>140</v>
      </c>
      <c r="D597" s="8" t="s">
        <v>141</v>
      </c>
      <c r="E597" s="8" t="s">
        <v>328</v>
      </c>
      <c r="F597" s="8" t="s">
        <v>143</v>
      </c>
      <c r="G597" s="8" t="s">
        <v>329</v>
      </c>
      <c r="H597" s="8" t="s">
        <v>206</v>
      </c>
      <c r="I597" s="8" t="s">
        <v>650</v>
      </c>
      <c r="J597" s="8" t="s">
        <v>330</v>
      </c>
      <c r="K597" s="8" t="s">
        <v>7</v>
      </c>
      <c r="L597" s="9">
        <v>1925</v>
      </c>
      <c r="M597" s="9">
        <v>23</v>
      </c>
      <c r="N597" s="10">
        <v>1.1948051948051951E-2</v>
      </c>
      <c r="O597" s="11">
        <v>6.84</v>
      </c>
      <c r="P597" s="11">
        <v>157.32</v>
      </c>
      <c r="Q597" s="11">
        <v>0</v>
      </c>
      <c r="R597" s="8">
        <v>0</v>
      </c>
      <c r="S597" s="8">
        <v>0</v>
      </c>
      <c r="U597" s="12">
        <v>0</v>
      </c>
      <c r="V597" s="10">
        <v>0</v>
      </c>
      <c r="W597" s="11">
        <v>10</v>
      </c>
      <c r="X597" s="8" t="s">
        <v>148</v>
      </c>
      <c r="Y597" s="8" t="s">
        <v>149</v>
      </c>
    </row>
    <row r="598" spans="1:25" x14ac:dyDescent="0.3">
      <c r="A598" s="7">
        <v>46271</v>
      </c>
      <c r="B598" s="8" t="s">
        <v>34</v>
      </c>
      <c r="C598" s="8" t="s">
        <v>140</v>
      </c>
      <c r="D598" s="8" t="s">
        <v>141</v>
      </c>
      <c r="E598" s="8" t="s">
        <v>328</v>
      </c>
      <c r="F598" s="8" t="s">
        <v>143</v>
      </c>
      <c r="G598" s="8" t="s">
        <v>331</v>
      </c>
      <c r="H598" s="8" t="s">
        <v>206</v>
      </c>
      <c r="I598" s="8" t="s">
        <v>331</v>
      </c>
      <c r="J598" s="8" t="s">
        <v>330</v>
      </c>
      <c r="K598" s="8" t="s">
        <v>21</v>
      </c>
      <c r="L598" s="9">
        <v>525</v>
      </c>
      <c r="M598" s="9">
        <v>0</v>
      </c>
      <c r="N598" s="10">
        <v>0</v>
      </c>
      <c r="P598" s="11">
        <v>0</v>
      </c>
      <c r="Q598" s="11">
        <v>0</v>
      </c>
      <c r="R598" s="8">
        <v>0</v>
      </c>
      <c r="S598" s="8">
        <v>0</v>
      </c>
      <c r="W598" s="11">
        <v>10</v>
      </c>
      <c r="X598" s="8" t="s">
        <v>148</v>
      </c>
      <c r="Y598" s="8" t="s">
        <v>149</v>
      </c>
    </row>
    <row r="599" spans="1:25" x14ac:dyDescent="0.3">
      <c r="A599" s="7">
        <v>46271</v>
      </c>
      <c r="B599" s="8" t="s">
        <v>34</v>
      </c>
      <c r="C599" s="8" t="s">
        <v>140</v>
      </c>
      <c r="D599" s="8" t="s">
        <v>141</v>
      </c>
      <c r="E599" s="8" t="s">
        <v>328</v>
      </c>
      <c r="F599" s="8" t="s">
        <v>143</v>
      </c>
      <c r="G599" s="8" t="s">
        <v>426</v>
      </c>
      <c r="H599" s="8" t="s">
        <v>206</v>
      </c>
      <c r="I599" s="8" t="s">
        <v>426</v>
      </c>
      <c r="J599" s="8" t="s">
        <v>330</v>
      </c>
      <c r="K599" s="8" t="s">
        <v>14</v>
      </c>
      <c r="L599" s="9">
        <v>585</v>
      </c>
      <c r="M599" s="9">
        <v>4</v>
      </c>
      <c r="N599" s="10">
        <v>6.8376068376068376E-3</v>
      </c>
      <c r="O599" s="11">
        <v>5.75</v>
      </c>
      <c r="P599" s="11">
        <v>23</v>
      </c>
      <c r="Q599" s="11">
        <v>0</v>
      </c>
      <c r="R599" s="8">
        <v>0</v>
      </c>
      <c r="S599" s="8">
        <v>0</v>
      </c>
      <c r="U599" s="12">
        <v>0</v>
      </c>
      <c r="V599" s="10">
        <v>0</v>
      </c>
      <c r="W599" s="11">
        <v>10</v>
      </c>
      <c r="X599" s="8" t="s">
        <v>148</v>
      </c>
      <c r="Y599" s="8" t="s">
        <v>149</v>
      </c>
    </row>
    <row r="600" spans="1:25" x14ac:dyDescent="0.3">
      <c r="A600" s="8" t="s">
        <v>620</v>
      </c>
      <c r="B600" s="8" t="s">
        <v>36</v>
      </c>
      <c r="C600" s="8" t="s">
        <v>140</v>
      </c>
      <c r="D600" s="8" t="s">
        <v>180</v>
      </c>
      <c r="E600" s="8" t="s">
        <v>181</v>
      </c>
      <c r="F600" s="8" t="s">
        <v>143</v>
      </c>
      <c r="G600" s="8" t="s">
        <v>182</v>
      </c>
      <c r="H600" s="8" t="s">
        <v>220</v>
      </c>
      <c r="I600" s="8" t="s">
        <v>492</v>
      </c>
      <c r="J600" s="8" t="s">
        <v>184</v>
      </c>
      <c r="K600" s="8" t="s">
        <v>21</v>
      </c>
      <c r="L600" s="9">
        <v>322</v>
      </c>
      <c r="M600" s="9">
        <v>4</v>
      </c>
      <c r="N600" s="10">
        <v>1.2422360248447201E-2</v>
      </c>
      <c r="O600" s="11">
        <v>6.54</v>
      </c>
      <c r="P600" s="11">
        <v>26.16</v>
      </c>
      <c r="Q600" s="11">
        <v>0</v>
      </c>
      <c r="R600" s="8">
        <v>0</v>
      </c>
      <c r="S600" s="8">
        <v>0</v>
      </c>
      <c r="U600" s="12">
        <v>0</v>
      </c>
      <c r="V600" s="10">
        <v>0</v>
      </c>
      <c r="W600" s="11">
        <v>7.5</v>
      </c>
      <c r="X600" s="8" t="s">
        <v>148</v>
      </c>
      <c r="Y600" s="8" t="s">
        <v>149</v>
      </c>
    </row>
    <row r="601" spans="1:25" x14ac:dyDescent="0.3">
      <c r="A601" s="8" t="s">
        <v>620</v>
      </c>
      <c r="B601" s="8" t="s">
        <v>36</v>
      </c>
      <c r="C601" s="8" t="s">
        <v>140</v>
      </c>
      <c r="D601" s="8" t="s">
        <v>180</v>
      </c>
      <c r="E601" s="8" t="s">
        <v>181</v>
      </c>
      <c r="F601" s="8" t="s">
        <v>143</v>
      </c>
      <c r="G601" s="8" t="s">
        <v>182</v>
      </c>
      <c r="H601" s="8" t="s">
        <v>220</v>
      </c>
      <c r="I601" s="8" t="s">
        <v>494</v>
      </c>
      <c r="J601" s="8" t="s">
        <v>184</v>
      </c>
      <c r="K601" s="8" t="s">
        <v>21</v>
      </c>
      <c r="L601" s="9">
        <v>70</v>
      </c>
      <c r="M601" s="9">
        <v>1</v>
      </c>
      <c r="N601" s="10">
        <v>1.428571428571429E-2</v>
      </c>
      <c r="O601" s="11">
        <v>11.5</v>
      </c>
      <c r="P601" s="11">
        <v>11.5</v>
      </c>
      <c r="Q601" s="11">
        <v>0</v>
      </c>
      <c r="R601" s="8">
        <v>0</v>
      </c>
      <c r="S601" s="8">
        <v>0</v>
      </c>
      <c r="U601" s="12">
        <v>0</v>
      </c>
      <c r="V601" s="10">
        <v>0</v>
      </c>
      <c r="W601" s="11">
        <v>11.5</v>
      </c>
      <c r="X601" s="8" t="s">
        <v>148</v>
      </c>
      <c r="Y601" s="8" t="s">
        <v>303</v>
      </c>
    </row>
    <row r="602" spans="1:25" x14ac:dyDescent="0.3">
      <c r="A602" s="7">
        <v>46271</v>
      </c>
      <c r="B602" s="8" t="s">
        <v>36</v>
      </c>
      <c r="C602" s="8" t="s">
        <v>140</v>
      </c>
      <c r="D602" s="8" t="s">
        <v>180</v>
      </c>
      <c r="E602" s="8" t="s">
        <v>337</v>
      </c>
      <c r="F602" s="8" t="s">
        <v>143</v>
      </c>
      <c r="G602" s="8" t="s">
        <v>341</v>
      </c>
      <c r="H602" s="8" t="s">
        <v>220</v>
      </c>
      <c r="I602" s="8" t="s">
        <v>613</v>
      </c>
      <c r="J602" s="8" t="s">
        <v>340</v>
      </c>
      <c r="K602" s="8" t="s">
        <v>7</v>
      </c>
      <c r="L602" s="9">
        <v>695</v>
      </c>
      <c r="M602" s="9">
        <v>2</v>
      </c>
      <c r="N602" s="10">
        <v>2.8776978417266192E-3</v>
      </c>
      <c r="O602" s="11">
        <v>4.2300000000000004</v>
      </c>
      <c r="P602" s="11">
        <v>8.4600000000000009</v>
      </c>
      <c r="Q602" s="11">
        <v>0</v>
      </c>
      <c r="R602" s="8">
        <v>0</v>
      </c>
      <c r="S602" s="8">
        <v>0</v>
      </c>
      <c r="U602" s="12">
        <v>0</v>
      </c>
      <c r="V602" s="10">
        <v>0</v>
      </c>
      <c r="W602" s="11">
        <v>6.5</v>
      </c>
      <c r="X602" s="8" t="s">
        <v>148</v>
      </c>
      <c r="Y602" s="8" t="s">
        <v>149</v>
      </c>
    </row>
    <row r="603" spans="1:25" x14ac:dyDescent="0.3">
      <c r="A603" s="7">
        <v>46271</v>
      </c>
      <c r="B603" s="8" t="s">
        <v>19</v>
      </c>
      <c r="C603" s="8" t="s">
        <v>249</v>
      </c>
      <c r="D603" s="8" t="s">
        <v>141</v>
      </c>
      <c r="E603" s="8" t="s">
        <v>142</v>
      </c>
      <c r="F603" s="8" t="s">
        <v>143</v>
      </c>
      <c r="G603" s="8" t="s">
        <v>250</v>
      </c>
      <c r="H603" s="8" t="s">
        <v>206</v>
      </c>
      <c r="I603" s="8" t="s">
        <v>250</v>
      </c>
      <c r="J603" s="8" t="s">
        <v>147</v>
      </c>
      <c r="K603" s="8" t="s">
        <v>21</v>
      </c>
      <c r="L603" s="9">
        <v>650</v>
      </c>
      <c r="M603" s="9">
        <v>24</v>
      </c>
      <c r="N603" s="10">
        <v>3.6923076923076933E-2</v>
      </c>
      <c r="O603" s="11">
        <v>7.05</v>
      </c>
      <c r="P603" s="11">
        <v>169.2</v>
      </c>
      <c r="Q603" s="11">
        <v>2995</v>
      </c>
      <c r="R603" s="8">
        <v>5</v>
      </c>
      <c r="S603" s="8">
        <v>5</v>
      </c>
      <c r="T603" s="10">
        <v>5.6500000000000002E-2</v>
      </c>
      <c r="U603" s="12">
        <v>17.7</v>
      </c>
      <c r="V603" s="10">
        <v>0.20830000000000001</v>
      </c>
      <c r="W603" s="11">
        <v>8</v>
      </c>
      <c r="X603" s="8" t="s">
        <v>148</v>
      </c>
      <c r="Y603" s="8" t="s">
        <v>149</v>
      </c>
    </row>
    <row r="604" spans="1:25" x14ac:dyDescent="0.3">
      <c r="A604" s="7">
        <v>46271</v>
      </c>
      <c r="B604" s="8" t="s">
        <v>19</v>
      </c>
      <c r="C604" s="8" t="s">
        <v>249</v>
      </c>
      <c r="D604" s="8" t="s">
        <v>141</v>
      </c>
      <c r="E604" s="8" t="s">
        <v>142</v>
      </c>
      <c r="F604" s="8" t="s">
        <v>143</v>
      </c>
      <c r="G604" s="8" t="s">
        <v>345</v>
      </c>
      <c r="H604" s="8" t="s">
        <v>206</v>
      </c>
      <c r="I604" s="8" t="s">
        <v>345</v>
      </c>
      <c r="J604" s="8" t="s">
        <v>147</v>
      </c>
      <c r="K604" s="8" t="s">
        <v>14</v>
      </c>
      <c r="L604" s="8" t="s">
        <v>651</v>
      </c>
      <c r="M604" s="9">
        <v>9</v>
      </c>
      <c r="N604" s="10">
        <v>1.533219761499148E-2</v>
      </c>
      <c r="O604" s="11">
        <v>5.56</v>
      </c>
      <c r="P604" s="11">
        <v>50.04</v>
      </c>
      <c r="Q604" s="11">
        <v>0</v>
      </c>
      <c r="R604" s="8">
        <v>0</v>
      </c>
      <c r="S604" s="8">
        <v>0</v>
      </c>
      <c r="U604" s="12">
        <v>0</v>
      </c>
      <c r="V604" s="10">
        <v>0</v>
      </c>
      <c r="W604" s="11">
        <v>6.5</v>
      </c>
      <c r="X604" s="8" t="s">
        <v>148</v>
      </c>
      <c r="Y604" s="8" t="s">
        <v>149</v>
      </c>
    </row>
    <row r="605" spans="1:25" x14ac:dyDescent="0.3">
      <c r="A605" s="7">
        <v>46271</v>
      </c>
      <c r="B605" s="8" t="s">
        <v>19</v>
      </c>
      <c r="C605" s="8" t="s">
        <v>249</v>
      </c>
      <c r="D605" s="8" t="s">
        <v>141</v>
      </c>
      <c r="E605" s="8" t="s">
        <v>142</v>
      </c>
      <c r="F605" s="8" t="s">
        <v>143</v>
      </c>
      <c r="G605" s="8" t="s">
        <v>346</v>
      </c>
      <c r="H605" s="8" t="s">
        <v>206</v>
      </c>
      <c r="I605" s="8" t="s">
        <v>346</v>
      </c>
      <c r="J605" s="8" t="s">
        <v>147</v>
      </c>
      <c r="K605" s="8" t="s">
        <v>21</v>
      </c>
      <c r="L605" s="9">
        <v>323</v>
      </c>
      <c r="M605" s="9">
        <v>16</v>
      </c>
      <c r="N605" s="10">
        <v>4.9535603715170282E-2</v>
      </c>
      <c r="O605" s="11">
        <v>7.29</v>
      </c>
      <c r="P605" s="11">
        <v>116.64</v>
      </c>
      <c r="Q605" s="11">
        <v>1198</v>
      </c>
      <c r="R605" s="8">
        <v>2</v>
      </c>
      <c r="S605" s="8">
        <v>2</v>
      </c>
      <c r="T605" s="10">
        <v>9.74E-2</v>
      </c>
      <c r="U605" s="12">
        <v>10.27</v>
      </c>
      <c r="V605" s="10">
        <v>0.125</v>
      </c>
      <c r="W605" s="11">
        <v>9</v>
      </c>
      <c r="X605" s="8" t="s">
        <v>148</v>
      </c>
      <c r="Y605" s="8" t="s">
        <v>149</v>
      </c>
    </row>
    <row r="606" spans="1:25" x14ac:dyDescent="0.3">
      <c r="A606" s="7">
        <v>46271</v>
      </c>
      <c r="B606" s="8" t="s">
        <v>19</v>
      </c>
      <c r="C606" s="8" t="s">
        <v>249</v>
      </c>
      <c r="D606" s="8" t="s">
        <v>141</v>
      </c>
      <c r="E606" s="8" t="s">
        <v>164</v>
      </c>
      <c r="F606" s="8" t="s">
        <v>143</v>
      </c>
      <c r="G606" s="8" t="s">
        <v>432</v>
      </c>
      <c r="H606" s="8" t="s">
        <v>206</v>
      </c>
      <c r="I606" s="8" t="s">
        <v>432</v>
      </c>
      <c r="J606" s="8" t="s">
        <v>166</v>
      </c>
      <c r="K606" s="8" t="s">
        <v>14</v>
      </c>
      <c r="L606" s="9">
        <v>368</v>
      </c>
      <c r="M606" s="9">
        <v>3</v>
      </c>
      <c r="N606" s="10">
        <v>8.152173913043478E-3</v>
      </c>
      <c r="O606" s="11">
        <v>4.37</v>
      </c>
      <c r="P606" s="11">
        <v>13.11</v>
      </c>
      <c r="Q606" s="11">
        <v>0</v>
      </c>
      <c r="R606" s="8">
        <v>0</v>
      </c>
      <c r="S606" s="8">
        <v>0</v>
      </c>
      <c r="U606" s="12">
        <v>0</v>
      </c>
      <c r="V606" s="10">
        <v>0</v>
      </c>
      <c r="W606" s="11">
        <v>6</v>
      </c>
      <c r="X606" s="8" t="s">
        <v>148</v>
      </c>
      <c r="Y606" s="8" t="s">
        <v>149</v>
      </c>
    </row>
    <row r="607" spans="1:25" x14ac:dyDescent="0.3">
      <c r="A607" s="7">
        <v>46292</v>
      </c>
      <c r="B607" s="8" t="s">
        <v>37</v>
      </c>
      <c r="C607" s="8" t="s">
        <v>140</v>
      </c>
      <c r="D607" s="8" t="s">
        <v>141</v>
      </c>
      <c r="E607" s="8" t="s">
        <v>157</v>
      </c>
      <c r="F607" s="8" t="s">
        <v>143</v>
      </c>
      <c r="G607" s="8" t="s">
        <v>162</v>
      </c>
      <c r="H607" s="8" t="s">
        <v>220</v>
      </c>
      <c r="I607" s="8" t="s">
        <v>375</v>
      </c>
      <c r="J607" s="8" t="s">
        <v>159</v>
      </c>
      <c r="K607" s="8" t="s">
        <v>21</v>
      </c>
      <c r="L607" s="9">
        <v>2450000</v>
      </c>
      <c r="M607" s="9">
        <v>8</v>
      </c>
      <c r="N607" s="10">
        <v>3.0000000000000001E-6</v>
      </c>
      <c r="O607" s="11">
        <v>11.02</v>
      </c>
      <c r="P607" s="11">
        <v>88.16</v>
      </c>
      <c r="Q607" s="11">
        <v>798</v>
      </c>
      <c r="R607" s="8">
        <v>2</v>
      </c>
      <c r="S607" s="8">
        <v>2</v>
      </c>
      <c r="T607" s="10">
        <v>0.1105</v>
      </c>
      <c r="U607" s="12">
        <v>9.0500000000000007</v>
      </c>
      <c r="V607" s="10">
        <v>0.25</v>
      </c>
      <c r="W607" s="11">
        <v>11.5</v>
      </c>
      <c r="X607" s="8" t="s">
        <v>148</v>
      </c>
      <c r="Y607" s="8" t="s">
        <v>149</v>
      </c>
    </row>
    <row r="608" spans="1:25" x14ac:dyDescent="0.3">
      <c r="A608" s="7">
        <v>46271</v>
      </c>
      <c r="B608" s="8" t="s">
        <v>19</v>
      </c>
      <c r="C608" s="8" t="s">
        <v>249</v>
      </c>
      <c r="D608" s="8" t="s">
        <v>141</v>
      </c>
      <c r="E608" s="8" t="s">
        <v>164</v>
      </c>
      <c r="F608" s="8" t="s">
        <v>143</v>
      </c>
      <c r="G608" s="8" t="s">
        <v>347</v>
      </c>
      <c r="H608" s="8" t="s">
        <v>206</v>
      </c>
      <c r="I608" s="8" t="s">
        <v>347</v>
      </c>
      <c r="J608" s="8" t="s">
        <v>166</v>
      </c>
      <c r="K608" s="8" t="s">
        <v>21</v>
      </c>
      <c r="L608" s="9">
        <v>312</v>
      </c>
      <c r="M608" s="9">
        <v>14</v>
      </c>
      <c r="N608" s="10">
        <v>4.4871794871794872E-2</v>
      </c>
      <c r="O608" s="11">
        <v>5</v>
      </c>
      <c r="P608" s="8" t="s">
        <v>652</v>
      </c>
      <c r="Q608" s="11">
        <v>449</v>
      </c>
      <c r="R608" s="8">
        <v>1</v>
      </c>
      <c r="S608" s="8">
        <v>1</v>
      </c>
      <c r="T608" s="10">
        <v>0.15590000000000001</v>
      </c>
      <c r="U608" s="12">
        <v>6.41</v>
      </c>
      <c r="V608" s="10">
        <v>7.1400000000000005E-2</v>
      </c>
      <c r="W608" s="11">
        <v>5</v>
      </c>
      <c r="X608" s="8" t="s">
        <v>148</v>
      </c>
      <c r="Y608" s="8" t="s">
        <v>149</v>
      </c>
    </row>
    <row r="609" spans="1:26" x14ac:dyDescent="0.3">
      <c r="A609" s="7">
        <v>46271</v>
      </c>
      <c r="B609" s="8" t="s">
        <v>19</v>
      </c>
      <c r="C609" s="8" t="s">
        <v>249</v>
      </c>
      <c r="D609" s="8" t="s">
        <v>141</v>
      </c>
      <c r="E609" s="8" t="s">
        <v>164</v>
      </c>
      <c r="F609" s="8" t="s">
        <v>143</v>
      </c>
      <c r="G609" s="8" t="s">
        <v>431</v>
      </c>
      <c r="H609" s="8" t="s">
        <v>206</v>
      </c>
      <c r="I609" s="8" t="s">
        <v>431</v>
      </c>
      <c r="J609" s="8" t="s">
        <v>166</v>
      </c>
      <c r="K609" s="8" t="s">
        <v>14</v>
      </c>
      <c r="L609" s="9">
        <v>500</v>
      </c>
      <c r="M609" s="9">
        <v>3</v>
      </c>
      <c r="N609" s="10">
        <v>6.0000000000000001E-3</v>
      </c>
      <c r="O609" s="11">
        <v>3.45</v>
      </c>
      <c r="P609" s="11">
        <v>10.35</v>
      </c>
      <c r="Q609" s="11">
        <v>0</v>
      </c>
      <c r="R609" s="8">
        <v>0</v>
      </c>
      <c r="S609" s="8">
        <v>0</v>
      </c>
      <c r="U609" s="12">
        <v>0</v>
      </c>
      <c r="V609" s="10">
        <v>0</v>
      </c>
      <c r="W609" s="11">
        <v>5.5</v>
      </c>
      <c r="X609" s="8" t="s">
        <v>148</v>
      </c>
      <c r="Y609" s="8" t="s">
        <v>149</v>
      </c>
    </row>
    <row r="610" spans="1:26" x14ac:dyDescent="0.3">
      <c r="A610" s="7">
        <v>46271</v>
      </c>
      <c r="B610" s="8" t="s">
        <v>19</v>
      </c>
      <c r="C610" s="8" t="s">
        <v>249</v>
      </c>
      <c r="D610" s="8" t="s">
        <v>141</v>
      </c>
      <c r="E610" s="8" t="s">
        <v>164</v>
      </c>
      <c r="F610" s="8" t="s">
        <v>143</v>
      </c>
      <c r="G610" s="8" t="s">
        <v>349</v>
      </c>
      <c r="H610" s="8" t="s">
        <v>206</v>
      </c>
      <c r="I610" s="8" t="s">
        <v>349</v>
      </c>
      <c r="J610" s="8" t="s">
        <v>166</v>
      </c>
      <c r="K610" s="8" t="s">
        <v>21</v>
      </c>
      <c r="L610" s="9">
        <v>60</v>
      </c>
      <c r="M610" s="9">
        <v>2</v>
      </c>
      <c r="N610" s="10">
        <v>3.3333333333333333E-2</v>
      </c>
      <c r="O610" s="11">
        <v>6.5</v>
      </c>
      <c r="P610" s="11">
        <v>13</v>
      </c>
      <c r="Q610" s="11">
        <v>0</v>
      </c>
      <c r="R610" s="8">
        <v>0</v>
      </c>
      <c r="S610" s="8">
        <v>0</v>
      </c>
      <c r="U610" s="12">
        <v>0</v>
      </c>
      <c r="V610" s="10">
        <v>0</v>
      </c>
      <c r="W610" s="11">
        <v>6.5</v>
      </c>
      <c r="X610" s="8" t="s">
        <v>148</v>
      </c>
      <c r="Y610" s="8" t="s">
        <v>149</v>
      </c>
    </row>
    <row r="611" spans="1:26" x14ac:dyDescent="0.3">
      <c r="A611" s="7">
        <v>46271</v>
      </c>
      <c r="B611" s="8" t="s">
        <v>19</v>
      </c>
      <c r="C611" s="8" t="s">
        <v>249</v>
      </c>
      <c r="D611" s="8" t="s">
        <v>141</v>
      </c>
      <c r="E611" s="8" t="s">
        <v>164</v>
      </c>
      <c r="F611" s="8" t="s">
        <v>143</v>
      </c>
      <c r="G611" s="8" t="s">
        <v>350</v>
      </c>
      <c r="H611" s="8" t="s">
        <v>204</v>
      </c>
      <c r="I611" s="8" t="s">
        <v>350</v>
      </c>
      <c r="J611" s="8" t="s">
        <v>166</v>
      </c>
      <c r="K611" s="8" t="s">
        <v>7</v>
      </c>
      <c r="L611" s="9">
        <v>311</v>
      </c>
      <c r="M611" s="9">
        <v>5</v>
      </c>
      <c r="N611" s="10">
        <v>1.607717041800643E-2</v>
      </c>
      <c r="O611" s="11">
        <v>4.38</v>
      </c>
      <c r="P611" s="11">
        <v>21.9</v>
      </c>
      <c r="Q611" s="11">
        <v>449</v>
      </c>
      <c r="R611" s="8">
        <v>1</v>
      </c>
      <c r="S611" s="8">
        <v>1</v>
      </c>
      <c r="T611" s="10">
        <v>4.8800000000000003E-2</v>
      </c>
      <c r="U611" s="12">
        <v>20.5</v>
      </c>
      <c r="V611" s="10">
        <v>0.2</v>
      </c>
      <c r="W611" s="11">
        <v>7.5</v>
      </c>
      <c r="X611" s="8" t="s">
        <v>148</v>
      </c>
      <c r="Y611" s="8" t="s">
        <v>149</v>
      </c>
    </row>
    <row r="612" spans="1:26" x14ac:dyDescent="0.3">
      <c r="A612" s="7">
        <v>46272</v>
      </c>
      <c r="B612" s="8" t="s">
        <v>12</v>
      </c>
      <c r="C612" s="8" t="s">
        <v>140</v>
      </c>
      <c r="D612" s="8" t="s">
        <v>141</v>
      </c>
      <c r="E612" s="8" t="s">
        <v>142</v>
      </c>
      <c r="F612" s="8" t="s">
        <v>143</v>
      </c>
      <c r="G612" s="8" t="s">
        <v>144</v>
      </c>
      <c r="H612" s="8" t="s">
        <v>145</v>
      </c>
      <c r="I612" s="8" t="s">
        <v>653</v>
      </c>
      <c r="J612" s="8" t="s">
        <v>147</v>
      </c>
      <c r="K612" s="8" t="s">
        <v>7</v>
      </c>
      <c r="L612" s="9">
        <v>296</v>
      </c>
      <c r="M612" s="9">
        <v>1</v>
      </c>
      <c r="N612" s="10">
        <v>3.378378378378379E-3</v>
      </c>
      <c r="O612" s="11">
        <v>13.68</v>
      </c>
      <c r="P612" s="11">
        <v>13.68</v>
      </c>
      <c r="Q612" s="11">
        <v>0</v>
      </c>
      <c r="R612" s="8">
        <v>0</v>
      </c>
      <c r="S612" s="8">
        <v>0</v>
      </c>
      <c r="U612" s="12">
        <v>0</v>
      </c>
      <c r="V612" s="10">
        <v>0</v>
      </c>
      <c r="W612" s="11">
        <v>18</v>
      </c>
      <c r="X612" s="8" t="s">
        <v>148</v>
      </c>
      <c r="Y612" s="8" t="s">
        <v>149</v>
      </c>
    </row>
    <row r="613" spans="1:26" x14ac:dyDescent="0.3">
      <c r="A613" s="7">
        <v>46272</v>
      </c>
      <c r="B613" s="8" t="s">
        <v>12</v>
      </c>
      <c r="C613" s="8" t="s">
        <v>140</v>
      </c>
      <c r="D613" s="8" t="s">
        <v>141</v>
      </c>
      <c r="E613" s="8" t="s">
        <v>142</v>
      </c>
      <c r="F613" s="8" t="s">
        <v>143</v>
      </c>
      <c r="G613" s="8" t="s">
        <v>151</v>
      </c>
      <c r="H613" s="8" t="s">
        <v>145</v>
      </c>
      <c r="I613" s="8" t="s">
        <v>654</v>
      </c>
      <c r="J613" s="8" t="s">
        <v>147</v>
      </c>
      <c r="K613" s="8" t="s">
        <v>7</v>
      </c>
      <c r="L613" s="9">
        <v>265</v>
      </c>
      <c r="M613" s="9">
        <v>6</v>
      </c>
      <c r="N613" s="10">
        <v>2.2641509433962259E-2</v>
      </c>
      <c r="O613" s="11">
        <v>9.3000000000000007</v>
      </c>
      <c r="P613" s="11">
        <v>55.8</v>
      </c>
      <c r="Q613" s="8" t="s">
        <v>655</v>
      </c>
      <c r="R613" s="8">
        <v>1</v>
      </c>
      <c r="S613" s="8">
        <v>1</v>
      </c>
      <c r="T613" s="10">
        <v>9.3200000000000005E-2</v>
      </c>
      <c r="U613" s="12">
        <v>10.73</v>
      </c>
      <c r="V613" s="10">
        <v>0.16669999999999999</v>
      </c>
      <c r="W613" s="11">
        <v>15.5</v>
      </c>
      <c r="X613" s="8" t="s">
        <v>148</v>
      </c>
      <c r="Y613" s="8" t="s">
        <v>149</v>
      </c>
      <c r="Z613" s="8" t="s">
        <v>546</v>
      </c>
    </row>
    <row r="614" spans="1:26" x14ac:dyDescent="0.3">
      <c r="A614" s="7">
        <v>46272</v>
      </c>
      <c r="B614" s="8" t="s">
        <v>12</v>
      </c>
      <c r="C614" s="8" t="s">
        <v>140</v>
      </c>
      <c r="D614" s="8" t="s">
        <v>141</v>
      </c>
      <c r="E614" s="8" t="s">
        <v>142</v>
      </c>
      <c r="F614" s="8" t="s">
        <v>143</v>
      </c>
      <c r="G614" s="8" t="s">
        <v>151</v>
      </c>
      <c r="H614" s="8" t="s">
        <v>145</v>
      </c>
      <c r="I614" s="8" t="s">
        <v>656</v>
      </c>
      <c r="J614" s="8" t="s">
        <v>147</v>
      </c>
      <c r="K614" s="8" t="s">
        <v>14</v>
      </c>
      <c r="L614" s="9">
        <v>166</v>
      </c>
      <c r="M614" s="9">
        <v>1</v>
      </c>
      <c r="N614" s="10">
        <v>6.024096385542169E-3</v>
      </c>
      <c r="O614" s="11">
        <v>11</v>
      </c>
      <c r="P614" s="11">
        <v>11</v>
      </c>
      <c r="Q614" s="11">
        <v>0</v>
      </c>
      <c r="R614" s="8">
        <v>0</v>
      </c>
      <c r="S614" s="8">
        <v>0</v>
      </c>
      <c r="U614" s="12">
        <v>0</v>
      </c>
      <c r="V614" s="10">
        <v>0</v>
      </c>
      <c r="W614" s="11">
        <v>16</v>
      </c>
      <c r="X614" s="8" t="s">
        <v>148</v>
      </c>
      <c r="Y614" s="8" t="s">
        <v>149</v>
      </c>
    </row>
    <row r="615" spans="1:26" x14ac:dyDescent="0.3">
      <c r="A615" s="7">
        <v>46272</v>
      </c>
      <c r="B615" s="8" t="s">
        <v>12</v>
      </c>
      <c r="C615" s="8" t="s">
        <v>140</v>
      </c>
      <c r="D615" s="8" t="s">
        <v>141</v>
      </c>
      <c r="E615" s="8" t="s">
        <v>142</v>
      </c>
      <c r="F615" s="8" t="s">
        <v>143</v>
      </c>
      <c r="G615" s="8" t="s">
        <v>144</v>
      </c>
      <c r="H615" s="8" t="s">
        <v>145</v>
      </c>
      <c r="I615" s="8" t="s">
        <v>205</v>
      </c>
      <c r="J615" s="8" t="s">
        <v>147</v>
      </c>
      <c r="K615" s="8" t="s">
        <v>14</v>
      </c>
      <c r="L615" s="9">
        <v>1136</v>
      </c>
      <c r="M615" s="9">
        <v>11</v>
      </c>
      <c r="N615" s="10">
        <v>9.683098591549295E-3</v>
      </c>
      <c r="O615" s="11">
        <v>8.65</v>
      </c>
      <c r="P615" s="11">
        <v>95.15</v>
      </c>
      <c r="Q615" s="11">
        <v>0</v>
      </c>
      <c r="R615" s="8">
        <v>0</v>
      </c>
      <c r="S615" s="8">
        <v>0</v>
      </c>
      <c r="U615" s="12">
        <v>0</v>
      </c>
      <c r="V615" s="10">
        <v>0</v>
      </c>
      <c r="W615" s="11">
        <v>12</v>
      </c>
      <c r="X615" s="8" t="s">
        <v>148</v>
      </c>
      <c r="Y615" s="8" t="s">
        <v>149</v>
      </c>
    </row>
    <row r="616" spans="1:26" x14ac:dyDescent="0.3">
      <c r="A616" s="7">
        <v>46272</v>
      </c>
      <c r="B616" s="8" t="s">
        <v>12</v>
      </c>
      <c r="C616" s="8" t="s">
        <v>140</v>
      </c>
      <c r="D616" s="8" t="s">
        <v>141</v>
      </c>
      <c r="E616" s="8" t="s">
        <v>142</v>
      </c>
      <c r="F616" s="8" t="s">
        <v>143</v>
      </c>
      <c r="G616" s="8" t="s">
        <v>144</v>
      </c>
      <c r="H616" s="8" t="s">
        <v>145</v>
      </c>
      <c r="I616" s="8" t="s">
        <v>203</v>
      </c>
      <c r="J616" s="8" t="s">
        <v>657</v>
      </c>
      <c r="K616" s="8" t="s">
        <v>21</v>
      </c>
      <c r="L616" s="9">
        <v>166</v>
      </c>
      <c r="M616" s="9">
        <v>3</v>
      </c>
      <c r="N616" s="10">
        <v>1.8072289156626509E-2</v>
      </c>
      <c r="O616" s="11">
        <v>11.5</v>
      </c>
      <c r="P616" s="11">
        <v>34.5</v>
      </c>
      <c r="Q616" s="11">
        <v>0</v>
      </c>
      <c r="R616" s="8">
        <v>0</v>
      </c>
      <c r="S616" s="8">
        <v>0</v>
      </c>
      <c r="U616" s="12">
        <v>0</v>
      </c>
      <c r="V616" s="10">
        <v>0</v>
      </c>
      <c r="W616" s="11">
        <v>11.5</v>
      </c>
      <c r="X616" s="8" t="s">
        <v>148</v>
      </c>
      <c r="Y616" s="8" t="s">
        <v>149</v>
      </c>
    </row>
    <row r="617" spans="1:26" x14ac:dyDescent="0.3">
      <c r="A617" s="7">
        <v>46272</v>
      </c>
      <c r="B617" s="8" t="s">
        <v>12</v>
      </c>
      <c r="C617" s="8" t="s">
        <v>140</v>
      </c>
      <c r="D617" s="8" t="s">
        <v>141</v>
      </c>
      <c r="E617" s="8" t="s">
        <v>150</v>
      </c>
      <c r="F617" s="8" t="s">
        <v>143</v>
      </c>
      <c r="G617" s="8" t="s">
        <v>144</v>
      </c>
      <c r="H617" s="8" t="s">
        <v>145</v>
      </c>
      <c r="I617" s="8" t="s">
        <v>210</v>
      </c>
      <c r="J617" s="8" t="s">
        <v>153</v>
      </c>
      <c r="K617" s="8" t="s">
        <v>14</v>
      </c>
      <c r="L617" s="9">
        <v>973</v>
      </c>
      <c r="M617" s="9">
        <v>7</v>
      </c>
      <c r="N617" s="10">
        <v>7.1942446043165471E-3</v>
      </c>
      <c r="O617" s="11">
        <v>6.37</v>
      </c>
      <c r="P617" s="11">
        <v>44.59</v>
      </c>
      <c r="Q617" s="11">
        <v>0</v>
      </c>
      <c r="R617" s="8">
        <v>0</v>
      </c>
      <c r="S617" s="8">
        <v>0</v>
      </c>
      <c r="U617" s="12">
        <v>0</v>
      </c>
      <c r="V617" s="10">
        <v>0</v>
      </c>
      <c r="W617" s="11">
        <v>10</v>
      </c>
      <c r="X617" s="8" t="s">
        <v>148</v>
      </c>
      <c r="Y617" s="8" t="s">
        <v>149</v>
      </c>
    </row>
    <row r="618" spans="1:26" x14ac:dyDescent="0.3">
      <c r="A618" s="7">
        <v>46270</v>
      </c>
      <c r="B618" s="8" t="s">
        <v>36</v>
      </c>
      <c r="C618" s="8" t="s">
        <v>140</v>
      </c>
      <c r="D618" s="8" t="s">
        <v>180</v>
      </c>
      <c r="E618" s="8" t="s">
        <v>337</v>
      </c>
      <c r="F618" s="8" t="s">
        <v>143</v>
      </c>
      <c r="G618" s="8" t="s">
        <v>341</v>
      </c>
      <c r="H618" s="8" t="s">
        <v>220</v>
      </c>
      <c r="I618" s="8" t="s">
        <v>613</v>
      </c>
      <c r="J618" s="8" t="s">
        <v>340</v>
      </c>
      <c r="K618" s="8" t="s">
        <v>7</v>
      </c>
      <c r="L618" s="9">
        <v>333</v>
      </c>
      <c r="M618" s="9">
        <v>0</v>
      </c>
      <c r="N618" s="10">
        <v>0</v>
      </c>
      <c r="P618" s="11">
        <v>0</v>
      </c>
      <c r="Q618" s="11">
        <v>0</v>
      </c>
      <c r="R618" s="8">
        <v>0</v>
      </c>
      <c r="S618" s="8">
        <v>0</v>
      </c>
      <c r="W618" s="11">
        <v>6.5</v>
      </c>
      <c r="X618" s="8" t="s">
        <v>148</v>
      </c>
      <c r="Y618" s="8" t="s">
        <v>149</v>
      </c>
    </row>
    <row r="619" spans="1:26" x14ac:dyDescent="0.3">
      <c r="A619" s="7">
        <v>46272</v>
      </c>
      <c r="B619" s="8" t="s">
        <v>12</v>
      </c>
      <c r="C619" s="8" t="s">
        <v>140</v>
      </c>
      <c r="D619" s="8" t="s">
        <v>141</v>
      </c>
      <c r="E619" s="8" t="s">
        <v>150</v>
      </c>
      <c r="F619" s="8" t="s">
        <v>143</v>
      </c>
      <c r="G619" s="8" t="s">
        <v>144</v>
      </c>
      <c r="H619" s="8" t="s">
        <v>145</v>
      </c>
      <c r="I619" s="8" t="s">
        <v>658</v>
      </c>
      <c r="J619" s="8" t="s">
        <v>153</v>
      </c>
      <c r="K619" s="8" t="s">
        <v>21</v>
      </c>
      <c r="L619" s="9">
        <v>174</v>
      </c>
      <c r="M619" s="9">
        <v>4</v>
      </c>
      <c r="N619" s="10">
        <v>2.298850574712644E-2</v>
      </c>
      <c r="O619" s="11">
        <v>13.5</v>
      </c>
      <c r="P619" s="11">
        <v>54</v>
      </c>
      <c r="Q619" s="11">
        <v>549</v>
      </c>
      <c r="R619" s="8">
        <v>1</v>
      </c>
      <c r="S619" s="8">
        <v>1</v>
      </c>
      <c r="T619" s="10">
        <v>9.8400000000000001E-2</v>
      </c>
      <c r="U619" s="12">
        <v>10.17</v>
      </c>
      <c r="V619" s="10">
        <v>0.25</v>
      </c>
      <c r="W619" s="11">
        <v>13.5</v>
      </c>
      <c r="X619" s="8" t="s">
        <v>148</v>
      </c>
      <c r="Y619" s="8" t="s">
        <v>149</v>
      </c>
    </row>
    <row r="620" spans="1:26" x14ac:dyDescent="0.3">
      <c r="A620" s="7">
        <v>46272</v>
      </c>
      <c r="B620" s="8" t="s">
        <v>12</v>
      </c>
      <c r="C620" s="8" t="s">
        <v>140</v>
      </c>
      <c r="D620" s="8" t="s">
        <v>141</v>
      </c>
      <c r="E620" s="8" t="s">
        <v>150</v>
      </c>
      <c r="F620" s="8" t="s">
        <v>143</v>
      </c>
      <c r="G620" s="8" t="s">
        <v>144</v>
      </c>
      <c r="H620" s="8" t="s">
        <v>145</v>
      </c>
      <c r="I620" s="8" t="s">
        <v>374</v>
      </c>
      <c r="J620" s="8" t="s">
        <v>153</v>
      </c>
      <c r="K620" s="8" t="s">
        <v>21</v>
      </c>
      <c r="L620" s="9">
        <v>304</v>
      </c>
      <c r="M620" s="9">
        <v>6</v>
      </c>
      <c r="N620" s="10">
        <v>1.973684210526316E-2</v>
      </c>
      <c r="O620" s="11">
        <v>12.5</v>
      </c>
      <c r="P620" s="11">
        <v>75</v>
      </c>
      <c r="Q620" s="11">
        <v>0</v>
      </c>
      <c r="R620" s="8">
        <v>0</v>
      </c>
      <c r="S620" s="8">
        <v>0</v>
      </c>
      <c r="U620" s="12">
        <v>0</v>
      </c>
      <c r="V620" s="10">
        <v>0</v>
      </c>
      <c r="W620" s="11">
        <v>12.5</v>
      </c>
      <c r="X620" s="8" t="s">
        <v>148</v>
      </c>
      <c r="Y620" s="8" t="s">
        <v>149</v>
      </c>
    </row>
    <row r="621" spans="1:26" x14ac:dyDescent="0.3">
      <c r="A621" s="8" t="s">
        <v>659</v>
      </c>
      <c r="B621" s="8" t="s">
        <v>12</v>
      </c>
      <c r="C621" s="8" t="s">
        <v>140</v>
      </c>
      <c r="D621" s="8" t="s">
        <v>141</v>
      </c>
      <c r="E621" s="8" t="s">
        <v>157</v>
      </c>
      <c r="F621" s="8" t="s">
        <v>143</v>
      </c>
      <c r="G621" s="8" t="s">
        <v>151</v>
      </c>
      <c r="H621" s="8" t="s">
        <v>145</v>
      </c>
      <c r="I621" s="8" t="s">
        <v>660</v>
      </c>
      <c r="J621" s="8" t="s">
        <v>159</v>
      </c>
      <c r="K621" s="8" t="s">
        <v>21</v>
      </c>
      <c r="L621" s="9">
        <v>136</v>
      </c>
      <c r="M621" s="9">
        <v>4</v>
      </c>
      <c r="N621" s="10">
        <v>2.9411764705882349E-2</v>
      </c>
      <c r="O621" s="11">
        <v>10.86</v>
      </c>
      <c r="P621" s="11">
        <v>43.44</v>
      </c>
      <c r="Q621" s="11">
        <v>0</v>
      </c>
      <c r="R621" s="8">
        <v>0</v>
      </c>
      <c r="S621" s="8">
        <v>0</v>
      </c>
      <c r="U621" s="12">
        <v>0</v>
      </c>
      <c r="V621" s="10">
        <v>0</v>
      </c>
      <c r="W621" s="11">
        <v>11</v>
      </c>
      <c r="X621" s="8" t="s">
        <v>148</v>
      </c>
      <c r="Y621" s="8" t="s">
        <v>149</v>
      </c>
    </row>
    <row r="622" spans="1:26" x14ac:dyDescent="0.3">
      <c r="A622" s="7">
        <v>46272</v>
      </c>
      <c r="B622" s="8" t="s">
        <v>12</v>
      </c>
      <c r="C622" s="8" t="s">
        <v>140</v>
      </c>
      <c r="D622" s="8" t="s">
        <v>141</v>
      </c>
      <c r="E622" s="8" t="s">
        <v>157</v>
      </c>
      <c r="F622" s="8" t="s">
        <v>143</v>
      </c>
      <c r="G622" s="8" t="s">
        <v>151</v>
      </c>
      <c r="H622" s="8" t="s">
        <v>145</v>
      </c>
      <c r="I622" s="8" t="s">
        <v>343</v>
      </c>
      <c r="J622" s="8" t="s">
        <v>159</v>
      </c>
      <c r="K622" s="8" t="s">
        <v>14</v>
      </c>
      <c r="L622" s="9">
        <v>1447</v>
      </c>
      <c r="M622" s="9">
        <v>8</v>
      </c>
      <c r="N622" s="10">
        <v>5.5286800276433999E-3</v>
      </c>
      <c r="O622" s="11">
        <v>6.11</v>
      </c>
      <c r="P622" s="11">
        <v>48.88</v>
      </c>
      <c r="Q622" s="11">
        <v>0</v>
      </c>
      <c r="R622" s="8">
        <v>0</v>
      </c>
      <c r="S622" s="8">
        <v>0</v>
      </c>
      <c r="U622" s="12">
        <v>0</v>
      </c>
      <c r="V622" s="10">
        <v>0</v>
      </c>
      <c r="W622" s="11">
        <v>8.5</v>
      </c>
      <c r="X622" s="8" t="s">
        <v>148</v>
      </c>
      <c r="Y622" s="8" t="s">
        <v>149</v>
      </c>
    </row>
    <row r="623" spans="1:26" x14ac:dyDescent="0.3">
      <c r="A623" s="7">
        <v>46272</v>
      </c>
      <c r="B623" s="8" t="s">
        <v>12</v>
      </c>
      <c r="C623" s="8" t="s">
        <v>140</v>
      </c>
      <c r="D623" s="8" t="s">
        <v>141</v>
      </c>
      <c r="E623" s="8" t="s">
        <v>157</v>
      </c>
      <c r="F623" s="8" t="s">
        <v>143</v>
      </c>
      <c r="G623" s="8" t="s">
        <v>144</v>
      </c>
      <c r="H623" s="8" t="s">
        <v>145</v>
      </c>
      <c r="I623" s="8" t="s">
        <v>162</v>
      </c>
      <c r="J623" s="8" t="s">
        <v>159</v>
      </c>
      <c r="K623" s="8" t="s">
        <v>7</v>
      </c>
      <c r="L623" s="9">
        <v>1025</v>
      </c>
      <c r="M623" s="9">
        <v>8</v>
      </c>
      <c r="N623" s="10">
        <v>7.8048780487804878E-3</v>
      </c>
      <c r="O623" s="11">
        <v>8.3000000000000007</v>
      </c>
      <c r="P623" s="11">
        <v>66.400000000000006</v>
      </c>
      <c r="Q623" s="11">
        <v>0</v>
      </c>
      <c r="R623" s="8">
        <v>0</v>
      </c>
      <c r="S623" s="8">
        <v>0</v>
      </c>
      <c r="U623" s="12">
        <v>0</v>
      </c>
      <c r="V623" s="10">
        <v>0</v>
      </c>
      <c r="W623" s="11">
        <v>12</v>
      </c>
      <c r="X623" s="8" t="s">
        <v>148</v>
      </c>
      <c r="Y623" s="8" t="s">
        <v>149</v>
      </c>
    </row>
    <row r="624" spans="1:26" x14ac:dyDescent="0.3">
      <c r="A624" s="7">
        <v>46272</v>
      </c>
      <c r="B624" s="8" t="s">
        <v>12</v>
      </c>
      <c r="C624" s="8" t="s">
        <v>140</v>
      </c>
      <c r="D624" s="8" t="s">
        <v>141</v>
      </c>
      <c r="E624" s="8" t="s">
        <v>157</v>
      </c>
      <c r="F624" s="8" t="s">
        <v>143</v>
      </c>
      <c r="G624" s="8" t="s">
        <v>144</v>
      </c>
      <c r="H624" s="8" t="s">
        <v>145</v>
      </c>
      <c r="I624" s="8" t="s">
        <v>661</v>
      </c>
      <c r="J624" s="8" t="s">
        <v>159</v>
      </c>
      <c r="K624" s="8" t="s">
        <v>7</v>
      </c>
      <c r="L624" s="9">
        <v>111</v>
      </c>
      <c r="M624" s="9">
        <v>0</v>
      </c>
      <c r="N624" s="10">
        <v>0</v>
      </c>
      <c r="P624" s="11">
        <v>0</v>
      </c>
      <c r="Q624" s="11">
        <v>0</v>
      </c>
      <c r="R624" s="8">
        <v>0</v>
      </c>
      <c r="S624" s="8">
        <v>0</v>
      </c>
      <c r="W624" s="11">
        <v>9</v>
      </c>
      <c r="X624" s="8" t="s">
        <v>148</v>
      </c>
      <c r="Y624" s="8" t="s">
        <v>149</v>
      </c>
    </row>
    <row r="625" spans="1:25" x14ac:dyDescent="0.3">
      <c r="A625" s="7">
        <v>46272</v>
      </c>
      <c r="B625" s="8" t="s">
        <v>12</v>
      </c>
      <c r="C625" s="8" t="s">
        <v>140</v>
      </c>
      <c r="D625" s="8" t="s">
        <v>141</v>
      </c>
      <c r="E625" s="8" t="s">
        <v>157</v>
      </c>
      <c r="F625" s="8" t="s">
        <v>143</v>
      </c>
      <c r="G625" s="8" t="s">
        <v>170</v>
      </c>
      <c r="H625" s="8" t="s">
        <v>145</v>
      </c>
      <c r="I625" s="8" t="s">
        <v>237</v>
      </c>
      <c r="J625" s="8" t="s">
        <v>159</v>
      </c>
      <c r="K625" s="8" t="s">
        <v>21</v>
      </c>
      <c r="L625" s="9">
        <v>166</v>
      </c>
      <c r="M625" s="9">
        <v>0</v>
      </c>
      <c r="N625" s="10">
        <v>0</v>
      </c>
      <c r="P625" s="11">
        <v>0</v>
      </c>
      <c r="Q625" s="11">
        <v>0</v>
      </c>
      <c r="R625" s="8">
        <v>0</v>
      </c>
      <c r="S625" s="8">
        <v>0</v>
      </c>
      <c r="W625" s="11">
        <v>9.5</v>
      </c>
      <c r="X625" s="8" t="s">
        <v>148</v>
      </c>
      <c r="Y625" s="8" t="s">
        <v>149</v>
      </c>
    </row>
    <row r="626" spans="1:25" x14ac:dyDescent="0.3">
      <c r="A626" s="7">
        <v>46272</v>
      </c>
      <c r="B626" s="8" t="s">
        <v>12</v>
      </c>
      <c r="C626" s="8" t="s">
        <v>140</v>
      </c>
      <c r="D626" s="8" t="s">
        <v>141</v>
      </c>
      <c r="E626" s="8" t="s">
        <v>157</v>
      </c>
      <c r="F626" s="8" t="s">
        <v>143</v>
      </c>
      <c r="G626" s="8" t="s">
        <v>144</v>
      </c>
      <c r="H626" s="8" t="s">
        <v>145</v>
      </c>
      <c r="I626" s="8" t="s">
        <v>375</v>
      </c>
      <c r="J626" s="8" t="s">
        <v>159</v>
      </c>
      <c r="K626" s="8" t="s">
        <v>14</v>
      </c>
      <c r="L626" s="9">
        <v>813</v>
      </c>
      <c r="M626" s="9">
        <v>5</v>
      </c>
      <c r="N626" s="10">
        <v>6.1500615006150061E-3</v>
      </c>
      <c r="O626" s="11">
        <v>9.1</v>
      </c>
      <c r="P626" s="11">
        <v>45.5</v>
      </c>
      <c r="Q626" s="11">
        <v>0</v>
      </c>
      <c r="R626" s="8">
        <v>0</v>
      </c>
      <c r="S626" s="8">
        <v>0</v>
      </c>
      <c r="U626" s="12">
        <v>0</v>
      </c>
      <c r="V626" s="10">
        <v>0</v>
      </c>
      <c r="W626" s="11">
        <v>12.5</v>
      </c>
      <c r="X626" s="8" t="s">
        <v>148</v>
      </c>
      <c r="Y626" s="8" t="s">
        <v>149</v>
      </c>
    </row>
    <row r="627" spans="1:25" x14ac:dyDescent="0.3">
      <c r="A627" s="7">
        <v>46272</v>
      </c>
      <c r="B627" s="8" t="s">
        <v>12</v>
      </c>
      <c r="C627" s="8" t="s">
        <v>140</v>
      </c>
      <c r="D627" s="8" t="s">
        <v>141</v>
      </c>
      <c r="E627" s="8" t="s">
        <v>164</v>
      </c>
      <c r="F627" s="8" t="s">
        <v>143</v>
      </c>
      <c r="G627" s="8" t="s">
        <v>144</v>
      </c>
      <c r="H627" s="8" t="s">
        <v>145</v>
      </c>
      <c r="I627" s="8" t="s">
        <v>509</v>
      </c>
      <c r="J627" s="8" t="s">
        <v>166</v>
      </c>
      <c r="K627" s="8" t="s">
        <v>21</v>
      </c>
      <c r="L627" s="9">
        <v>505</v>
      </c>
      <c r="M627" s="9">
        <v>6</v>
      </c>
      <c r="N627" s="10">
        <v>1.188118811881188E-2</v>
      </c>
      <c r="O627" s="11">
        <v>8.61</v>
      </c>
      <c r="P627" s="11">
        <v>51.66</v>
      </c>
      <c r="Q627" s="11">
        <v>898</v>
      </c>
      <c r="R627" s="8">
        <v>1</v>
      </c>
      <c r="S627" s="8">
        <v>2</v>
      </c>
      <c r="T627" s="10">
        <v>5.7500000000000002E-2</v>
      </c>
      <c r="U627" s="12">
        <v>17.38</v>
      </c>
      <c r="V627" s="10">
        <v>0.16669999999999999</v>
      </c>
      <c r="W627" s="11">
        <v>9.5</v>
      </c>
      <c r="X627" s="8" t="s">
        <v>148</v>
      </c>
      <c r="Y627" s="8" t="s">
        <v>149</v>
      </c>
    </row>
    <row r="628" spans="1:25" x14ac:dyDescent="0.3">
      <c r="A628" s="7">
        <v>46272</v>
      </c>
      <c r="B628" s="8" t="s">
        <v>12</v>
      </c>
      <c r="C628" s="8" t="s">
        <v>140</v>
      </c>
      <c r="D628" s="8" t="s">
        <v>141</v>
      </c>
      <c r="E628" s="8" t="s">
        <v>164</v>
      </c>
      <c r="F628" s="8" t="s">
        <v>143</v>
      </c>
      <c r="G628" s="8" t="s">
        <v>144</v>
      </c>
      <c r="H628" s="8" t="s">
        <v>145</v>
      </c>
      <c r="I628" s="8" t="s">
        <v>165</v>
      </c>
      <c r="J628" s="8" t="s">
        <v>166</v>
      </c>
      <c r="K628" s="8" t="s">
        <v>14</v>
      </c>
      <c r="L628" s="9">
        <v>4161</v>
      </c>
      <c r="M628" s="9">
        <v>18</v>
      </c>
      <c r="N628" s="10">
        <v>4.3258832011535686E-3</v>
      </c>
      <c r="O628" s="11">
        <v>9.42</v>
      </c>
      <c r="P628" s="11">
        <v>169.56</v>
      </c>
      <c r="Q628" s="11">
        <v>0</v>
      </c>
      <c r="R628" s="8">
        <v>0</v>
      </c>
      <c r="S628" s="8">
        <v>0</v>
      </c>
      <c r="U628" s="12">
        <v>0</v>
      </c>
      <c r="V628" s="10">
        <v>0</v>
      </c>
      <c r="W628" s="11">
        <v>12</v>
      </c>
      <c r="X628" s="8" t="s">
        <v>148</v>
      </c>
      <c r="Y628" s="8" t="s">
        <v>149</v>
      </c>
    </row>
    <row r="629" spans="1:25" x14ac:dyDescent="0.3">
      <c r="A629" s="7">
        <v>46272</v>
      </c>
      <c r="B629" s="8" t="s">
        <v>12</v>
      </c>
      <c r="C629" s="8" t="s">
        <v>140</v>
      </c>
      <c r="D629" s="8" t="s">
        <v>141</v>
      </c>
      <c r="E629" s="8" t="s">
        <v>239</v>
      </c>
      <c r="F629" s="8" t="s">
        <v>143</v>
      </c>
      <c r="G629" s="8" t="s">
        <v>151</v>
      </c>
      <c r="H629" s="8" t="s">
        <v>145</v>
      </c>
      <c r="I629" s="8" t="s">
        <v>442</v>
      </c>
      <c r="J629" s="8" t="s">
        <v>242</v>
      </c>
      <c r="K629" s="8" t="s">
        <v>21</v>
      </c>
      <c r="L629" s="9">
        <v>263</v>
      </c>
      <c r="M629" s="9">
        <v>2</v>
      </c>
      <c r="N629" s="10">
        <v>7.6045627376425864E-3</v>
      </c>
      <c r="O629" s="11">
        <v>8</v>
      </c>
      <c r="P629" s="11">
        <v>16</v>
      </c>
      <c r="Q629" s="11">
        <v>0</v>
      </c>
      <c r="R629" s="8">
        <v>0</v>
      </c>
      <c r="S629" s="8">
        <v>0</v>
      </c>
      <c r="U629" s="12">
        <v>0</v>
      </c>
      <c r="V629" s="10">
        <v>0</v>
      </c>
      <c r="W629" s="11">
        <v>8</v>
      </c>
      <c r="X629" s="8" t="s">
        <v>148</v>
      </c>
      <c r="Y629" s="8" t="s">
        <v>149</v>
      </c>
    </row>
    <row r="630" spans="1:25" x14ac:dyDescent="0.3">
      <c r="A630" s="7">
        <v>46272</v>
      </c>
      <c r="B630" s="8" t="s">
        <v>12</v>
      </c>
      <c r="C630" s="8" t="s">
        <v>140</v>
      </c>
      <c r="D630" s="8" t="s">
        <v>141</v>
      </c>
      <c r="E630" s="8" t="s">
        <v>239</v>
      </c>
      <c r="F630" s="8" t="s">
        <v>143</v>
      </c>
      <c r="G630" s="8" t="s">
        <v>144</v>
      </c>
      <c r="H630" s="8" t="s">
        <v>145</v>
      </c>
      <c r="I630" s="8" t="s">
        <v>662</v>
      </c>
      <c r="J630" s="8" t="s">
        <v>242</v>
      </c>
      <c r="K630" s="8" t="s">
        <v>14</v>
      </c>
      <c r="L630" s="9">
        <v>426</v>
      </c>
      <c r="M630" s="9">
        <v>6</v>
      </c>
      <c r="N630" s="10">
        <v>1.408450704225352E-2</v>
      </c>
      <c r="O630" s="11">
        <v>3.66</v>
      </c>
      <c r="P630" s="11">
        <v>21.96</v>
      </c>
      <c r="Q630" s="11">
        <v>0</v>
      </c>
      <c r="R630" s="8">
        <v>0</v>
      </c>
      <c r="S630" s="8">
        <v>0</v>
      </c>
      <c r="U630" s="12">
        <v>0</v>
      </c>
      <c r="V630" s="10">
        <v>0</v>
      </c>
      <c r="W630" s="11">
        <v>6</v>
      </c>
      <c r="X630" s="8" t="s">
        <v>148</v>
      </c>
      <c r="Y630" s="8" t="s">
        <v>149</v>
      </c>
    </row>
    <row r="631" spans="1:25" x14ac:dyDescent="0.3">
      <c r="A631" s="7">
        <v>46272</v>
      </c>
      <c r="B631" s="8" t="s">
        <v>12</v>
      </c>
      <c r="C631" s="8" t="s">
        <v>140</v>
      </c>
      <c r="D631" s="8" t="s">
        <v>141</v>
      </c>
      <c r="E631" s="8" t="s">
        <v>239</v>
      </c>
      <c r="F631" s="8" t="s">
        <v>143</v>
      </c>
      <c r="G631" s="8" t="s">
        <v>178</v>
      </c>
      <c r="H631" s="8" t="s">
        <v>145</v>
      </c>
      <c r="I631" s="8" t="s">
        <v>663</v>
      </c>
      <c r="J631" s="8" t="s">
        <v>242</v>
      </c>
      <c r="K631" s="8" t="s">
        <v>21</v>
      </c>
      <c r="L631" s="9">
        <v>219</v>
      </c>
      <c r="M631" s="9">
        <v>5</v>
      </c>
      <c r="N631" s="10">
        <v>2.2831050228310501E-2</v>
      </c>
      <c r="O631" s="11">
        <v>7</v>
      </c>
      <c r="P631" s="11">
        <v>35</v>
      </c>
      <c r="Q631" s="11">
        <v>0</v>
      </c>
      <c r="R631" s="8">
        <v>0</v>
      </c>
      <c r="S631" s="8">
        <v>0</v>
      </c>
      <c r="U631" s="12">
        <v>0</v>
      </c>
      <c r="V631" s="10">
        <v>0</v>
      </c>
      <c r="W631" s="11">
        <v>7</v>
      </c>
      <c r="X631" s="8" t="s">
        <v>148</v>
      </c>
      <c r="Y631" s="8" t="s">
        <v>149</v>
      </c>
    </row>
    <row r="632" spans="1:25" x14ac:dyDescent="0.3">
      <c r="A632" s="7">
        <v>46272</v>
      </c>
      <c r="B632" s="8" t="s">
        <v>12</v>
      </c>
      <c r="C632" s="8" t="s">
        <v>140</v>
      </c>
      <c r="D632" s="8" t="s">
        <v>141</v>
      </c>
      <c r="E632" s="8" t="s">
        <v>167</v>
      </c>
      <c r="F632" s="8" t="s">
        <v>143</v>
      </c>
      <c r="G632" s="8" t="s">
        <v>151</v>
      </c>
      <c r="H632" s="8" t="s">
        <v>145</v>
      </c>
      <c r="I632" s="8" t="s">
        <v>664</v>
      </c>
      <c r="J632" s="8" t="s">
        <v>169</v>
      </c>
      <c r="K632" s="8" t="s">
        <v>7</v>
      </c>
      <c r="L632" s="9">
        <v>147</v>
      </c>
      <c r="M632" s="9">
        <v>2</v>
      </c>
      <c r="N632" s="10">
        <v>1.360544217687075E-2</v>
      </c>
      <c r="O632" s="11">
        <v>3.13</v>
      </c>
      <c r="P632" s="11">
        <v>6.26</v>
      </c>
      <c r="Q632" s="11">
        <v>0</v>
      </c>
      <c r="R632" s="8">
        <v>0</v>
      </c>
      <c r="S632" s="8">
        <v>0</v>
      </c>
      <c r="U632" s="12">
        <v>0</v>
      </c>
      <c r="V632" s="10">
        <v>0</v>
      </c>
      <c r="W632" s="11">
        <v>5.5</v>
      </c>
      <c r="X632" s="8" t="s">
        <v>148</v>
      </c>
      <c r="Y632" s="8" t="s">
        <v>149</v>
      </c>
    </row>
    <row r="633" spans="1:25" x14ac:dyDescent="0.3">
      <c r="A633" s="7">
        <v>46272</v>
      </c>
      <c r="B633" s="8" t="s">
        <v>12</v>
      </c>
      <c r="C633" s="8" t="s">
        <v>140</v>
      </c>
      <c r="D633" s="8" t="s">
        <v>141</v>
      </c>
      <c r="E633" s="8" t="s">
        <v>167</v>
      </c>
      <c r="F633" s="8" t="s">
        <v>143</v>
      </c>
      <c r="G633" s="8" t="s">
        <v>144</v>
      </c>
      <c r="H633" s="8" t="s">
        <v>145</v>
      </c>
      <c r="I633" s="8" t="s">
        <v>255</v>
      </c>
      <c r="J633" s="8" t="s">
        <v>169</v>
      </c>
      <c r="K633" s="8" t="s">
        <v>14</v>
      </c>
      <c r="L633" s="9">
        <v>602</v>
      </c>
      <c r="M633" s="9">
        <v>6</v>
      </c>
      <c r="N633" s="10">
        <v>9.9667774086378731E-3</v>
      </c>
      <c r="O633" s="11">
        <v>4.16</v>
      </c>
      <c r="P633" s="11">
        <v>24.96</v>
      </c>
      <c r="Q633" s="11">
        <v>0</v>
      </c>
      <c r="R633" s="8">
        <v>0</v>
      </c>
      <c r="S633" s="8">
        <v>0</v>
      </c>
      <c r="U633" s="12">
        <v>0</v>
      </c>
      <c r="V633" s="10">
        <v>0</v>
      </c>
      <c r="W633" s="11">
        <v>6</v>
      </c>
      <c r="X633" s="8" t="s">
        <v>148</v>
      </c>
      <c r="Y633" s="8" t="s">
        <v>149</v>
      </c>
    </row>
    <row r="634" spans="1:25" x14ac:dyDescent="0.3">
      <c r="A634" s="7">
        <v>46272</v>
      </c>
      <c r="B634" s="8" t="s">
        <v>12</v>
      </c>
      <c r="C634" s="8" t="s">
        <v>140</v>
      </c>
      <c r="D634" s="8" t="s">
        <v>141</v>
      </c>
      <c r="E634" s="8" t="s">
        <v>167</v>
      </c>
      <c r="F634" s="8" t="s">
        <v>143</v>
      </c>
      <c r="G634" s="8" t="s">
        <v>151</v>
      </c>
      <c r="H634" s="8" t="s">
        <v>145</v>
      </c>
      <c r="I634" s="8" t="s">
        <v>396</v>
      </c>
      <c r="J634" s="8" t="s">
        <v>169</v>
      </c>
      <c r="K634" s="8" t="s">
        <v>14</v>
      </c>
      <c r="L634" s="9">
        <v>456</v>
      </c>
      <c r="M634" s="9">
        <v>2</v>
      </c>
      <c r="N634" s="10">
        <v>4.3859649122807024E-3</v>
      </c>
      <c r="O634" s="11">
        <v>3.51</v>
      </c>
      <c r="P634" s="11">
        <v>7.02</v>
      </c>
      <c r="Q634" s="11">
        <v>0</v>
      </c>
      <c r="R634" s="8">
        <v>0</v>
      </c>
      <c r="S634" s="8">
        <v>0</v>
      </c>
      <c r="U634" s="12">
        <v>0</v>
      </c>
      <c r="V634" s="10">
        <v>0</v>
      </c>
      <c r="W634" s="11">
        <v>6.5</v>
      </c>
      <c r="X634" s="8" t="s">
        <v>148</v>
      </c>
      <c r="Y634" s="8" t="s">
        <v>149</v>
      </c>
    </row>
    <row r="635" spans="1:25" x14ac:dyDescent="0.3">
      <c r="A635" s="7">
        <v>46272</v>
      </c>
      <c r="B635" s="8" t="s">
        <v>12</v>
      </c>
      <c r="C635" s="8" t="s">
        <v>140</v>
      </c>
      <c r="D635" s="8" t="s">
        <v>141</v>
      </c>
      <c r="E635" s="8" t="s">
        <v>167</v>
      </c>
      <c r="F635" s="8" t="s">
        <v>143</v>
      </c>
      <c r="G635" s="8" t="s">
        <v>151</v>
      </c>
      <c r="H635" s="8" t="s">
        <v>145</v>
      </c>
      <c r="I635" s="8" t="s">
        <v>237</v>
      </c>
      <c r="J635" s="8" t="s">
        <v>169</v>
      </c>
      <c r="K635" s="8" t="s">
        <v>21</v>
      </c>
      <c r="L635" s="9">
        <v>172</v>
      </c>
      <c r="M635" s="9">
        <v>4</v>
      </c>
      <c r="N635" s="10">
        <v>2.3255813953488368E-2</v>
      </c>
      <c r="O635" s="11">
        <v>6</v>
      </c>
      <c r="P635" s="11">
        <v>24</v>
      </c>
      <c r="Q635" s="11">
        <v>0</v>
      </c>
      <c r="R635" s="8">
        <v>0</v>
      </c>
      <c r="S635" s="8">
        <v>0</v>
      </c>
      <c r="U635" s="12">
        <v>0</v>
      </c>
      <c r="V635" s="10">
        <v>0</v>
      </c>
      <c r="W635" s="11">
        <v>6</v>
      </c>
      <c r="X635" s="8" t="s">
        <v>148</v>
      </c>
      <c r="Y635" s="8" t="s">
        <v>149</v>
      </c>
    </row>
    <row r="636" spans="1:25" x14ac:dyDescent="0.3">
      <c r="A636" s="7">
        <v>46272</v>
      </c>
      <c r="B636" s="8" t="s">
        <v>12</v>
      </c>
      <c r="C636" s="8" t="s">
        <v>140</v>
      </c>
      <c r="D636" s="8" t="s">
        <v>141</v>
      </c>
      <c r="E636" s="8" t="s">
        <v>167</v>
      </c>
      <c r="F636" s="8" t="s">
        <v>143</v>
      </c>
      <c r="G636" s="8" t="s">
        <v>144</v>
      </c>
      <c r="H636" s="8" t="s">
        <v>145</v>
      </c>
      <c r="I636" s="8" t="s">
        <v>665</v>
      </c>
      <c r="J636" s="8" t="s">
        <v>169</v>
      </c>
      <c r="K636" s="8" t="s">
        <v>7</v>
      </c>
      <c r="L636" s="9">
        <v>679</v>
      </c>
      <c r="M636" s="9">
        <v>4</v>
      </c>
      <c r="N636" s="10">
        <v>5.8910162002945507E-3</v>
      </c>
      <c r="O636" s="11">
        <v>5.49</v>
      </c>
      <c r="P636" s="11">
        <v>21.96</v>
      </c>
      <c r="Q636" s="11">
        <v>249</v>
      </c>
      <c r="R636" s="8">
        <v>1</v>
      </c>
      <c r="S636" s="8">
        <v>1</v>
      </c>
      <c r="T636" s="10">
        <v>8.8200000000000001E-2</v>
      </c>
      <c r="U636" s="12">
        <v>11.34</v>
      </c>
      <c r="V636" s="10">
        <v>0.25</v>
      </c>
      <c r="W636" s="11">
        <v>8</v>
      </c>
      <c r="X636" s="8" t="s">
        <v>148</v>
      </c>
      <c r="Y636" s="8" t="s">
        <v>149</v>
      </c>
    </row>
    <row r="637" spans="1:25" x14ac:dyDescent="0.3">
      <c r="A637" s="7">
        <v>46272</v>
      </c>
      <c r="B637" s="8" t="s">
        <v>5</v>
      </c>
      <c r="C637" s="8" t="s">
        <v>173</v>
      </c>
      <c r="D637" s="8" t="s">
        <v>141</v>
      </c>
      <c r="E637" s="8" t="s">
        <v>174</v>
      </c>
      <c r="F637" s="8" t="s">
        <v>143</v>
      </c>
      <c r="G637" s="8" t="s">
        <v>144</v>
      </c>
      <c r="H637" s="8" t="s">
        <v>145</v>
      </c>
      <c r="I637" s="8" t="s">
        <v>175</v>
      </c>
      <c r="J637" s="8" t="s">
        <v>176</v>
      </c>
      <c r="K637" s="8" t="s">
        <v>14</v>
      </c>
      <c r="L637" s="9">
        <v>756</v>
      </c>
      <c r="M637" s="9">
        <v>4</v>
      </c>
      <c r="N637" s="10">
        <v>5.2910052910052907E-3</v>
      </c>
      <c r="O637" s="11">
        <v>8.6</v>
      </c>
      <c r="P637" s="11">
        <v>34.4</v>
      </c>
      <c r="Q637" s="11">
        <v>0</v>
      </c>
      <c r="R637" s="8">
        <v>0</v>
      </c>
      <c r="S637" s="8">
        <v>0</v>
      </c>
      <c r="U637" s="12">
        <v>0</v>
      </c>
      <c r="V637" s="10">
        <v>0</v>
      </c>
      <c r="W637" s="11">
        <v>12</v>
      </c>
      <c r="X637" s="8" t="s">
        <v>148</v>
      </c>
      <c r="Y637" s="8" t="s">
        <v>149</v>
      </c>
    </row>
    <row r="638" spans="1:25" x14ac:dyDescent="0.3">
      <c r="A638" s="7">
        <v>46272</v>
      </c>
      <c r="B638" s="8" t="s">
        <v>5</v>
      </c>
      <c r="C638" s="8" t="s">
        <v>173</v>
      </c>
      <c r="D638" s="8" t="s">
        <v>141</v>
      </c>
      <c r="E638" s="8" t="s">
        <v>186</v>
      </c>
      <c r="F638" s="8" t="s">
        <v>143</v>
      </c>
      <c r="G638" s="8" t="s">
        <v>151</v>
      </c>
      <c r="H638" s="8" t="s">
        <v>145</v>
      </c>
      <c r="I638" s="8" t="s">
        <v>666</v>
      </c>
      <c r="J638" s="8" t="s">
        <v>188</v>
      </c>
      <c r="K638" s="8" t="s">
        <v>21</v>
      </c>
      <c r="L638" s="9">
        <v>62</v>
      </c>
      <c r="M638" s="9">
        <v>2</v>
      </c>
      <c r="N638" s="10">
        <v>3.2258064516129031E-2</v>
      </c>
      <c r="O638" s="11">
        <v>6.23</v>
      </c>
      <c r="P638" s="11">
        <v>12.46</v>
      </c>
      <c r="Q638" s="11">
        <v>0</v>
      </c>
      <c r="R638" s="8">
        <v>0</v>
      </c>
      <c r="S638" s="8">
        <v>0</v>
      </c>
      <c r="U638" s="12">
        <v>0</v>
      </c>
      <c r="V638" s="10">
        <v>0</v>
      </c>
      <c r="W638" s="11">
        <v>7</v>
      </c>
      <c r="X638" s="8" t="s">
        <v>148</v>
      </c>
      <c r="Y638" s="8" t="s">
        <v>149</v>
      </c>
    </row>
    <row r="639" spans="1:25" x14ac:dyDescent="0.3">
      <c r="A639" s="7">
        <v>46272</v>
      </c>
      <c r="B639" s="8" t="s">
        <v>5</v>
      </c>
      <c r="C639" s="8" t="s">
        <v>173</v>
      </c>
      <c r="D639" s="8" t="s">
        <v>141</v>
      </c>
      <c r="E639" s="8" t="s">
        <v>186</v>
      </c>
      <c r="F639" s="8" t="s">
        <v>143</v>
      </c>
      <c r="G639" s="8" t="s">
        <v>151</v>
      </c>
      <c r="H639" s="8" t="s">
        <v>145</v>
      </c>
      <c r="I639" s="8" t="s">
        <v>615</v>
      </c>
      <c r="J639" s="8" t="s">
        <v>188</v>
      </c>
      <c r="K639" s="8" t="s">
        <v>14</v>
      </c>
      <c r="L639" s="9">
        <v>310</v>
      </c>
      <c r="M639" s="9">
        <v>1</v>
      </c>
      <c r="N639" s="10">
        <v>3.2258064516129028E-3</v>
      </c>
      <c r="O639" s="11">
        <v>5.32</v>
      </c>
      <c r="P639" s="11">
        <v>5.32</v>
      </c>
      <c r="Q639" s="11">
        <v>0</v>
      </c>
      <c r="R639" s="8">
        <v>0</v>
      </c>
      <c r="S639" s="8">
        <v>0</v>
      </c>
      <c r="U639" s="12">
        <v>0</v>
      </c>
      <c r="V639" s="10">
        <v>0</v>
      </c>
      <c r="W639" s="11">
        <v>8</v>
      </c>
      <c r="X639" s="8" t="s">
        <v>148</v>
      </c>
      <c r="Y639" s="8" t="s">
        <v>149</v>
      </c>
    </row>
    <row r="640" spans="1:25" x14ac:dyDescent="0.3">
      <c r="A640" s="7">
        <v>46272</v>
      </c>
      <c r="B640" s="8" t="s">
        <v>5</v>
      </c>
      <c r="C640" s="8" t="s">
        <v>173</v>
      </c>
      <c r="D640" s="8" t="s">
        <v>141</v>
      </c>
      <c r="E640" s="8" t="s">
        <v>186</v>
      </c>
      <c r="F640" s="8" t="s">
        <v>143</v>
      </c>
      <c r="G640" s="8" t="s">
        <v>144</v>
      </c>
      <c r="H640" s="8" t="s">
        <v>145</v>
      </c>
      <c r="I640" s="8" t="s">
        <v>667</v>
      </c>
      <c r="J640" s="8" t="s">
        <v>188</v>
      </c>
      <c r="K640" s="8" t="s">
        <v>21</v>
      </c>
      <c r="L640" s="9">
        <v>998</v>
      </c>
      <c r="M640" s="9">
        <v>20</v>
      </c>
      <c r="N640" s="10">
        <v>2.004008016032064E-2</v>
      </c>
      <c r="O640" s="11">
        <v>8.5</v>
      </c>
      <c r="P640" s="11">
        <v>170</v>
      </c>
      <c r="Q640" s="11">
        <v>1047</v>
      </c>
      <c r="R640" s="8">
        <v>3</v>
      </c>
      <c r="S640" s="8">
        <v>3</v>
      </c>
      <c r="T640" s="10">
        <v>0.16239999999999999</v>
      </c>
      <c r="U640" s="12">
        <v>6.16</v>
      </c>
      <c r="V640" s="10">
        <v>0.15</v>
      </c>
      <c r="W640" s="11">
        <v>8.5</v>
      </c>
      <c r="X640" s="8" t="s">
        <v>148</v>
      </c>
      <c r="Y640" s="8" t="s">
        <v>149</v>
      </c>
    </row>
    <row r="641" spans="1:25" x14ac:dyDescent="0.3">
      <c r="A641" s="7">
        <v>46272</v>
      </c>
      <c r="B641" s="8" t="s">
        <v>5</v>
      </c>
      <c r="C641" s="8" t="s">
        <v>173</v>
      </c>
      <c r="D641" s="8" t="s">
        <v>141</v>
      </c>
      <c r="E641" s="8" t="s">
        <v>186</v>
      </c>
      <c r="F641" s="8" t="s">
        <v>143</v>
      </c>
      <c r="G641" s="8" t="s">
        <v>178</v>
      </c>
      <c r="H641" s="8" t="s">
        <v>145</v>
      </c>
      <c r="I641" s="8" t="s">
        <v>568</v>
      </c>
      <c r="J641" s="8" t="s">
        <v>188</v>
      </c>
      <c r="K641" s="8" t="s">
        <v>14</v>
      </c>
      <c r="L641" s="9">
        <v>356</v>
      </c>
      <c r="M641" s="9">
        <v>4</v>
      </c>
      <c r="N641" s="10">
        <v>1.123595505617977E-2</v>
      </c>
      <c r="O641" s="11">
        <v>4.43</v>
      </c>
      <c r="P641" s="11">
        <v>17.72</v>
      </c>
      <c r="Q641" s="11">
        <v>0</v>
      </c>
      <c r="R641" s="8">
        <v>0</v>
      </c>
      <c r="S641" s="8">
        <v>0</v>
      </c>
      <c r="U641" s="12">
        <v>0</v>
      </c>
      <c r="V641" s="10">
        <v>0</v>
      </c>
      <c r="W641" s="11">
        <v>7</v>
      </c>
      <c r="X641" s="8" t="s">
        <v>148</v>
      </c>
      <c r="Y641" s="8" t="s">
        <v>149</v>
      </c>
    </row>
    <row r="642" spans="1:25" x14ac:dyDescent="0.3">
      <c r="A642" s="7">
        <v>46272</v>
      </c>
      <c r="B642" s="8" t="s">
        <v>5</v>
      </c>
      <c r="C642" s="8" t="s">
        <v>173</v>
      </c>
      <c r="D642" s="8" t="s">
        <v>141</v>
      </c>
      <c r="E642" s="8" t="s">
        <v>193</v>
      </c>
      <c r="F642" s="8" t="s">
        <v>143</v>
      </c>
      <c r="G642" s="8" t="s">
        <v>144</v>
      </c>
      <c r="H642" s="8" t="s">
        <v>145</v>
      </c>
      <c r="I642" s="8" t="s">
        <v>264</v>
      </c>
      <c r="J642" s="8" t="s">
        <v>195</v>
      </c>
      <c r="K642" s="8" t="s">
        <v>14</v>
      </c>
      <c r="L642" s="9">
        <v>1034</v>
      </c>
      <c r="M642" s="9">
        <v>8</v>
      </c>
      <c r="N642" s="10">
        <v>7.7369439071566732E-3</v>
      </c>
      <c r="O642" s="11">
        <v>4.9800000000000004</v>
      </c>
      <c r="P642" s="11">
        <v>39.840000000000003</v>
      </c>
      <c r="Q642" s="11">
        <v>399</v>
      </c>
      <c r="R642" s="8">
        <v>1</v>
      </c>
      <c r="S642" s="8">
        <v>1</v>
      </c>
      <c r="T642" s="10">
        <v>9.98E-2</v>
      </c>
      <c r="U642" s="12">
        <v>10.02</v>
      </c>
      <c r="V642" s="10">
        <v>0.125</v>
      </c>
      <c r="W642" s="11">
        <v>9</v>
      </c>
      <c r="X642" s="8" t="s">
        <v>148</v>
      </c>
      <c r="Y642" s="8" t="s">
        <v>149</v>
      </c>
    </row>
    <row r="643" spans="1:25" x14ac:dyDescent="0.3">
      <c r="A643" s="8" t="s">
        <v>659</v>
      </c>
      <c r="B643" s="8" t="s">
        <v>5</v>
      </c>
      <c r="C643" s="8" t="s">
        <v>173</v>
      </c>
      <c r="D643" s="8" t="s">
        <v>141</v>
      </c>
      <c r="E643" s="8" t="s">
        <v>193</v>
      </c>
      <c r="F643" s="8" t="s">
        <v>143</v>
      </c>
      <c r="G643" s="8" t="s">
        <v>144</v>
      </c>
      <c r="H643" s="8" t="s">
        <v>145</v>
      </c>
      <c r="I643" s="8" t="s">
        <v>547</v>
      </c>
      <c r="J643" s="8" t="s">
        <v>195</v>
      </c>
      <c r="K643" s="8" t="s">
        <v>7</v>
      </c>
      <c r="L643" s="9">
        <v>259</v>
      </c>
      <c r="M643" s="9">
        <v>4</v>
      </c>
      <c r="N643" s="10">
        <v>1.5444015444015439E-2</v>
      </c>
      <c r="O643" s="11">
        <v>8.0299999999999994</v>
      </c>
      <c r="P643" s="11">
        <v>32.119999999999997</v>
      </c>
      <c r="Q643" s="11">
        <v>0</v>
      </c>
      <c r="R643" s="8">
        <v>0</v>
      </c>
      <c r="S643" s="8">
        <v>0</v>
      </c>
      <c r="U643" s="12">
        <v>0</v>
      </c>
      <c r="V643" s="10">
        <v>0</v>
      </c>
      <c r="W643" s="11">
        <v>10</v>
      </c>
      <c r="X643" s="8" t="s">
        <v>148</v>
      </c>
      <c r="Y643" s="8" t="s">
        <v>149</v>
      </c>
    </row>
    <row r="644" spans="1:25" x14ac:dyDescent="0.3">
      <c r="A644" s="7">
        <v>46272</v>
      </c>
      <c r="B644" s="8" t="s">
        <v>5</v>
      </c>
      <c r="C644" s="8" t="s">
        <v>173</v>
      </c>
      <c r="D644" s="8" t="s">
        <v>141</v>
      </c>
      <c r="E644" s="8" t="s">
        <v>193</v>
      </c>
      <c r="F644" s="8" t="s">
        <v>143</v>
      </c>
      <c r="G644" s="8" t="s">
        <v>151</v>
      </c>
      <c r="H644" s="8" t="s">
        <v>145</v>
      </c>
      <c r="I644" s="8" t="s">
        <v>469</v>
      </c>
      <c r="J644" s="8" t="s">
        <v>195</v>
      </c>
      <c r="K644" s="8" t="s">
        <v>21</v>
      </c>
      <c r="L644" s="9">
        <v>215</v>
      </c>
      <c r="M644" s="9">
        <v>2</v>
      </c>
      <c r="N644" s="10">
        <v>9.3023255813953487E-3</v>
      </c>
      <c r="O644" s="11">
        <v>8.99</v>
      </c>
      <c r="P644" s="11">
        <v>17.98</v>
      </c>
      <c r="Q644" s="11">
        <v>0</v>
      </c>
      <c r="R644" s="8">
        <v>0</v>
      </c>
      <c r="S644" s="8">
        <v>0</v>
      </c>
      <c r="U644" s="12">
        <v>0</v>
      </c>
      <c r="V644" s="10">
        <v>0</v>
      </c>
      <c r="W644" s="11">
        <v>11</v>
      </c>
      <c r="X644" s="8" t="s">
        <v>148</v>
      </c>
      <c r="Y644" s="8" t="s">
        <v>149</v>
      </c>
    </row>
    <row r="645" spans="1:25" x14ac:dyDescent="0.3">
      <c r="A645" s="7">
        <v>46272</v>
      </c>
      <c r="B645" s="8" t="s">
        <v>5</v>
      </c>
      <c r="C645" s="8" t="s">
        <v>173</v>
      </c>
      <c r="D645" s="8" t="s">
        <v>141</v>
      </c>
      <c r="E645" s="8" t="s">
        <v>193</v>
      </c>
      <c r="F645" s="8" t="s">
        <v>143</v>
      </c>
      <c r="G645" s="8" t="s">
        <v>178</v>
      </c>
      <c r="H645" s="8" t="s">
        <v>145</v>
      </c>
      <c r="I645" s="8" t="s">
        <v>265</v>
      </c>
      <c r="J645" s="8" t="s">
        <v>195</v>
      </c>
      <c r="K645" s="8" t="s">
        <v>7</v>
      </c>
      <c r="L645" s="9">
        <v>1030</v>
      </c>
      <c r="M645" s="9">
        <v>4</v>
      </c>
      <c r="N645" s="10">
        <v>3.8834951456310678E-3</v>
      </c>
      <c r="O645" s="11">
        <v>5.98</v>
      </c>
      <c r="P645" s="11">
        <v>23.92</v>
      </c>
      <c r="Q645" s="11">
        <v>0</v>
      </c>
      <c r="R645" s="8">
        <v>0</v>
      </c>
      <c r="S645" s="8">
        <v>0</v>
      </c>
      <c r="U645" s="12">
        <v>0</v>
      </c>
      <c r="V645" s="10">
        <v>0</v>
      </c>
      <c r="W645" s="11">
        <v>10</v>
      </c>
      <c r="X645" s="8" t="s">
        <v>148</v>
      </c>
      <c r="Y645" s="8" t="s">
        <v>149</v>
      </c>
    </row>
    <row r="646" spans="1:25" x14ac:dyDescent="0.3">
      <c r="A646" s="7">
        <v>46272</v>
      </c>
      <c r="B646" s="8" t="s">
        <v>5</v>
      </c>
      <c r="C646" s="8" t="s">
        <v>173</v>
      </c>
      <c r="D646" s="8" t="s">
        <v>141</v>
      </c>
      <c r="E646" s="8" t="s">
        <v>193</v>
      </c>
      <c r="F646" s="8" t="s">
        <v>143</v>
      </c>
      <c r="G646" s="8" t="s">
        <v>151</v>
      </c>
      <c r="H646" s="8" t="s">
        <v>145</v>
      </c>
      <c r="I646" s="8" t="s">
        <v>194</v>
      </c>
      <c r="J646" s="8" t="s">
        <v>195</v>
      </c>
      <c r="K646" s="8" t="s">
        <v>7</v>
      </c>
      <c r="L646" s="9">
        <v>1992</v>
      </c>
      <c r="M646" s="9">
        <v>14</v>
      </c>
      <c r="N646" s="10">
        <v>7.0281124497991966E-3</v>
      </c>
      <c r="O646" s="11">
        <v>6.26</v>
      </c>
      <c r="P646" s="11">
        <v>87.64</v>
      </c>
      <c r="Q646" s="11">
        <v>399</v>
      </c>
      <c r="R646" s="8">
        <v>1</v>
      </c>
      <c r="S646" s="8">
        <v>1</v>
      </c>
      <c r="T646" s="10">
        <v>0.21959999999999999</v>
      </c>
      <c r="U646" s="12">
        <v>4.55</v>
      </c>
      <c r="V646" s="10">
        <v>7.1400000000000005E-2</v>
      </c>
      <c r="W646" s="11">
        <v>9.5</v>
      </c>
      <c r="X646" s="8" t="s">
        <v>148</v>
      </c>
      <c r="Y646" s="8" t="s">
        <v>149</v>
      </c>
    </row>
    <row r="647" spans="1:25" x14ac:dyDescent="0.3">
      <c r="A647" s="7">
        <v>46272</v>
      </c>
      <c r="B647" s="8" t="s">
        <v>5</v>
      </c>
      <c r="C647" s="8" t="s">
        <v>173</v>
      </c>
      <c r="D647" s="8" t="s">
        <v>141</v>
      </c>
      <c r="E647" s="8" t="s">
        <v>193</v>
      </c>
      <c r="F647" s="8" t="s">
        <v>143</v>
      </c>
      <c r="G647" s="8" t="s">
        <v>144</v>
      </c>
      <c r="H647" s="8" t="s">
        <v>145</v>
      </c>
      <c r="I647" s="8" t="s">
        <v>198</v>
      </c>
      <c r="J647" s="8" t="s">
        <v>195</v>
      </c>
      <c r="K647" s="8" t="s">
        <v>14</v>
      </c>
      <c r="L647" s="9">
        <v>432</v>
      </c>
      <c r="M647" s="9">
        <v>1</v>
      </c>
      <c r="N647" s="10">
        <v>2.3148148148148151E-3</v>
      </c>
      <c r="O647" s="11">
        <v>5.94</v>
      </c>
      <c r="P647" s="11">
        <v>5.94</v>
      </c>
      <c r="Q647" s="11">
        <v>0</v>
      </c>
      <c r="R647" s="8">
        <v>0</v>
      </c>
      <c r="S647" s="8">
        <v>0</v>
      </c>
      <c r="U647" s="12">
        <v>0</v>
      </c>
      <c r="V647" s="10">
        <v>0</v>
      </c>
      <c r="W647" s="11">
        <v>11</v>
      </c>
      <c r="X647" s="8" t="s">
        <v>148</v>
      </c>
      <c r="Y647" s="8" t="s">
        <v>149</v>
      </c>
    </row>
    <row r="648" spans="1:25" x14ac:dyDescent="0.3">
      <c r="A648" s="8" t="s">
        <v>659</v>
      </c>
      <c r="B648" s="8" t="s">
        <v>5</v>
      </c>
      <c r="C648" s="8" t="s">
        <v>173</v>
      </c>
      <c r="D648" s="8" t="s">
        <v>141</v>
      </c>
      <c r="E648" s="8" t="s">
        <v>193</v>
      </c>
      <c r="F648" s="8" t="s">
        <v>143</v>
      </c>
      <c r="G648" s="8" t="s">
        <v>151</v>
      </c>
      <c r="H648" s="8" t="s">
        <v>145</v>
      </c>
      <c r="I648" s="8" t="s">
        <v>199</v>
      </c>
      <c r="J648" s="8" t="s">
        <v>195</v>
      </c>
      <c r="K648" s="8" t="s">
        <v>14</v>
      </c>
      <c r="L648" s="9">
        <v>718</v>
      </c>
      <c r="M648" s="9">
        <v>3</v>
      </c>
      <c r="N648" s="10">
        <v>4.178272980501393E-3</v>
      </c>
      <c r="O648" s="11">
        <v>6.93</v>
      </c>
      <c r="P648" s="11">
        <v>20.79</v>
      </c>
      <c r="Q648" s="11">
        <v>0</v>
      </c>
      <c r="R648" s="8">
        <v>0</v>
      </c>
      <c r="S648" s="8">
        <v>0</v>
      </c>
      <c r="U648" s="12">
        <v>0</v>
      </c>
      <c r="V648" s="10">
        <v>0</v>
      </c>
      <c r="W648" s="11">
        <v>12.5</v>
      </c>
      <c r="X648" s="8" t="s">
        <v>148</v>
      </c>
      <c r="Y648" s="8" t="s">
        <v>149</v>
      </c>
    </row>
    <row r="649" spans="1:25" x14ac:dyDescent="0.3">
      <c r="A649" s="7">
        <v>46272</v>
      </c>
      <c r="B649" s="8" t="s">
        <v>5</v>
      </c>
      <c r="C649" s="8" t="s">
        <v>173</v>
      </c>
      <c r="D649" s="8" t="s">
        <v>141</v>
      </c>
      <c r="E649" s="8" t="s">
        <v>200</v>
      </c>
      <c r="F649" s="8" t="s">
        <v>143</v>
      </c>
      <c r="G649" s="8" t="s">
        <v>144</v>
      </c>
      <c r="H649" s="8" t="s">
        <v>145</v>
      </c>
      <c r="I649" s="8" t="s">
        <v>471</v>
      </c>
      <c r="J649" s="8" t="s">
        <v>202</v>
      </c>
      <c r="K649" s="8" t="s">
        <v>14</v>
      </c>
      <c r="L649" s="9">
        <v>725</v>
      </c>
      <c r="M649" s="9">
        <v>7</v>
      </c>
      <c r="N649" s="10">
        <v>9.655172413793104E-3</v>
      </c>
      <c r="O649" s="11">
        <v>9.07</v>
      </c>
      <c r="P649" s="11">
        <v>63.49</v>
      </c>
      <c r="Q649" s="11">
        <v>0</v>
      </c>
      <c r="R649" s="8">
        <v>0</v>
      </c>
      <c r="S649" s="8">
        <v>0</v>
      </c>
      <c r="U649" s="12">
        <v>0</v>
      </c>
      <c r="V649" s="10">
        <v>0</v>
      </c>
      <c r="W649" s="11">
        <v>11</v>
      </c>
      <c r="X649" s="8" t="s">
        <v>148</v>
      </c>
      <c r="Y649" s="8" t="s">
        <v>149</v>
      </c>
    </row>
    <row r="650" spans="1:25" x14ac:dyDescent="0.3">
      <c r="A650" s="7">
        <v>46272</v>
      </c>
      <c r="B650" s="8" t="s">
        <v>5</v>
      </c>
      <c r="C650" s="8" t="s">
        <v>173</v>
      </c>
      <c r="D650" s="8" t="s">
        <v>141</v>
      </c>
      <c r="E650" s="8" t="s">
        <v>200</v>
      </c>
      <c r="F650" s="8" t="s">
        <v>143</v>
      </c>
      <c r="G650" s="8" t="s">
        <v>144</v>
      </c>
      <c r="H650" s="8" t="s">
        <v>145</v>
      </c>
      <c r="I650" s="8" t="s">
        <v>270</v>
      </c>
      <c r="J650" s="8" t="s">
        <v>202</v>
      </c>
      <c r="K650" s="8" t="s">
        <v>7</v>
      </c>
      <c r="L650" s="9">
        <v>2092</v>
      </c>
      <c r="M650" s="9">
        <v>13</v>
      </c>
      <c r="N650" s="10">
        <v>6.2141491395793502E-3</v>
      </c>
      <c r="O650" s="11">
        <v>6.44</v>
      </c>
      <c r="P650" s="11">
        <v>83.72</v>
      </c>
      <c r="Q650" s="11">
        <v>429</v>
      </c>
      <c r="R650" s="8">
        <v>1</v>
      </c>
      <c r="S650" s="8">
        <v>1</v>
      </c>
      <c r="T650" s="10">
        <v>0.1074</v>
      </c>
      <c r="U650" s="12">
        <v>5.12</v>
      </c>
      <c r="V650" s="10">
        <v>7.6899999999999996E-2</v>
      </c>
      <c r="W650" s="11">
        <v>8</v>
      </c>
      <c r="X650" s="8" t="s">
        <v>148</v>
      </c>
      <c r="Y650" s="8" t="s">
        <v>149</v>
      </c>
    </row>
    <row r="651" spans="1:25" x14ac:dyDescent="0.3">
      <c r="A651" s="7">
        <v>46272</v>
      </c>
      <c r="B651" s="8" t="s">
        <v>32</v>
      </c>
      <c r="C651" s="8" t="s">
        <v>140</v>
      </c>
      <c r="D651" s="8" t="s">
        <v>141</v>
      </c>
      <c r="E651" s="8" t="s">
        <v>142</v>
      </c>
      <c r="F651" s="8" t="s">
        <v>143</v>
      </c>
      <c r="G651" s="8" t="s">
        <v>207</v>
      </c>
      <c r="H651" s="8" t="s">
        <v>20</v>
      </c>
      <c r="I651" s="8" t="s">
        <v>207</v>
      </c>
      <c r="J651" s="8" t="s">
        <v>147</v>
      </c>
      <c r="K651" s="8" t="s">
        <v>21</v>
      </c>
      <c r="L651" s="9">
        <v>275</v>
      </c>
      <c r="M651" s="9">
        <v>4</v>
      </c>
      <c r="N651" s="10">
        <v>1.4545454545454551E-2</v>
      </c>
      <c r="O651" s="11">
        <v>13.68</v>
      </c>
      <c r="P651" s="11">
        <v>54.72</v>
      </c>
      <c r="Q651" s="11">
        <v>0</v>
      </c>
      <c r="R651" s="8">
        <v>0</v>
      </c>
      <c r="S651" s="8">
        <v>0</v>
      </c>
      <c r="U651" s="12">
        <v>0</v>
      </c>
      <c r="V651" s="10">
        <v>0</v>
      </c>
      <c r="W651" s="11">
        <v>15.5</v>
      </c>
      <c r="X651" s="8" t="s">
        <v>148</v>
      </c>
      <c r="Y651" s="8" t="s">
        <v>149</v>
      </c>
    </row>
    <row r="652" spans="1:25" x14ac:dyDescent="0.3">
      <c r="A652" s="7">
        <v>46272</v>
      </c>
      <c r="B652" s="8" t="s">
        <v>32</v>
      </c>
      <c r="C652" s="8" t="s">
        <v>140</v>
      </c>
      <c r="D652" s="8" t="s">
        <v>141</v>
      </c>
      <c r="E652" s="8" t="s">
        <v>142</v>
      </c>
      <c r="F652" s="8" t="s">
        <v>143</v>
      </c>
      <c r="G652" s="8" t="s">
        <v>454</v>
      </c>
      <c r="H652" s="8" t="s">
        <v>206</v>
      </c>
      <c r="I652" s="8" t="s">
        <v>454</v>
      </c>
      <c r="J652" s="8" t="s">
        <v>147</v>
      </c>
      <c r="K652" s="8" t="s">
        <v>21</v>
      </c>
      <c r="L652" s="9">
        <v>525</v>
      </c>
      <c r="M652" s="9">
        <v>5</v>
      </c>
      <c r="N652" s="10">
        <v>9.5238095238095247E-3</v>
      </c>
      <c r="O652" s="11">
        <v>15.97</v>
      </c>
      <c r="P652" s="11">
        <v>79.849999999999994</v>
      </c>
      <c r="Q652" s="11">
        <v>0</v>
      </c>
      <c r="R652" s="8">
        <v>0</v>
      </c>
      <c r="S652" s="8">
        <v>0</v>
      </c>
      <c r="U652" s="12">
        <v>0</v>
      </c>
      <c r="V652" s="10">
        <v>0</v>
      </c>
      <c r="W652" s="11">
        <v>19.5</v>
      </c>
      <c r="X652" s="8" t="s">
        <v>148</v>
      </c>
      <c r="Y652" s="8" t="s">
        <v>149</v>
      </c>
    </row>
    <row r="653" spans="1:25" x14ac:dyDescent="0.3">
      <c r="A653" s="7">
        <v>46272</v>
      </c>
      <c r="B653" s="8" t="s">
        <v>32</v>
      </c>
      <c r="C653" s="8" t="s">
        <v>140</v>
      </c>
      <c r="D653" s="8" t="s">
        <v>141</v>
      </c>
      <c r="E653" s="8" t="s">
        <v>142</v>
      </c>
      <c r="F653" s="8" t="s">
        <v>143</v>
      </c>
      <c r="G653" s="8" t="s">
        <v>455</v>
      </c>
      <c r="H653" s="8" t="s">
        <v>206</v>
      </c>
      <c r="I653" s="8" t="s">
        <v>455</v>
      </c>
      <c r="J653" s="8" t="s">
        <v>147</v>
      </c>
      <c r="K653" s="8" t="s">
        <v>21</v>
      </c>
      <c r="L653" s="9">
        <v>165</v>
      </c>
      <c r="M653" s="9">
        <v>3</v>
      </c>
      <c r="N653" s="10">
        <v>1.8181818181818181E-2</v>
      </c>
      <c r="O653" s="11">
        <v>16.29</v>
      </c>
      <c r="P653" s="11">
        <v>48.87</v>
      </c>
      <c r="Q653" s="11">
        <v>0</v>
      </c>
      <c r="R653" s="8">
        <v>0</v>
      </c>
      <c r="S653" s="8">
        <v>0</v>
      </c>
      <c r="U653" s="12">
        <v>0</v>
      </c>
      <c r="V653" s="10">
        <v>0</v>
      </c>
      <c r="W653" s="11">
        <v>20</v>
      </c>
      <c r="X653" s="8" t="s">
        <v>148</v>
      </c>
      <c r="Y653" s="8" t="s">
        <v>149</v>
      </c>
    </row>
    <row r="654" spans="1:25" x14ac:dyDescent="0.3">
      <c r="A654" s="7">
        <v>46272</v>
      </c>
      <c r="B654" s="8" t="s">
        <v>32</v>
      </c>
      <c r="C654" s="8" t="s">
        <v>140</v>
      </c>
      <c r="D654" s="8" t="s">
        <v>141</v>
      </c>
      <c r="E654" s="8" t="s">
        <v>150</v>
      </c>
      <c r="F654" s="8" t="s">
        <v>143</v>
      </c>
      <c r="G654" s="8" t="s">
        <v>152</v>
      </c>
      <c r="H654" s="8" t="s">
        <v>206</v>
      </c>
      <c r="I654" s="8" t="s">
        <v>152</v>
      </c>
      <c r="J654" s="8" t="s">
        <v>153</v>
      </c>
      <c r="K654" s="8" t="s">
        <v>21</v>
      </c>
      <c r="L654" s="9">
        <v>226</v>
      </c>
      <c r="M654" s="9">
        <v>5</v>
      </c>
      <c r="N654" s="10">
        <v>2.2123893805309731E-2</v>
      </c>
      <c r="O654" s="11">
        <v>15.5</v>
      </c>
      <c r="P654" s="11">
        <v>77.5</v>
      </c>
      <c r="Q654" s="11">
        <v>0</v>
      </c>
      <c r="R654" s="8">
        <v>0</v>
      </c>
      <c r="S654" s="8">
        <v>0</v>
      </c>
      <c r="U654" s="12">
        <v>0</v>
      </c>
      <c r="V654" s="10">
        <v>0</v>
      </c>
      <c r="W654" s="11">
        <v>15.5</v>
      </c>
      <c r="X654" s="8" t="s">
        <v>148</v>
      </c>
      <c r="Y654" s="8" t="s">
        <v>149</v>
      </c>
    </row>
    <row r="655" spans="1:25" x14ac:dyDescent="0.3">
      <c r="A655" s="7">
        <v>46272</v>
      </c>
      <c r="B655" s="8" t="s">
        <v>32</v>
      </c>
      <c r="C655" s="8" t="s">
        <v>140</v>
      </c>
      <c r="D655" s="8" t="s">
        <v>141</v>
      </c>
      <c r="E655" s="8" t="s">
        <v>150</v>
      </c>
      <c r="F655" s="8" t="s">
        <v>143</v>
      </c>
      <c r="G655" s="8" t="s">
        <v>519</v>
      </c>
      <c r="H655" s="8" t="s">
        <v>206</v>
      </c>
      <c r="I655" s="8" t="s">
        <v>519</v>
      </c>
      <c r="J655" s="8" t="s">
        <v>153</v>
      </c>
      <c r="K655" s="8" t="s">
        <v>14</v>
      </c>
      <c r="L655" s="9">
        <v>704</v>
      </c>
      <c r="M655" s="9">
        <v>5</v>
      </c>
      <c r="N655" s="10">
        <v>7.102272727272727E-3</v>
      </c>
      <c r="O655" s="11">
        <v>12.56</v>
      </c>
      <c r="P655" s="11">
        <v>62.8</v>
      </c>
      <c r="Q655" s="11">
        <v>0</v>
      </c>
      <c r="R655" s="8">
        <v>0</v>
      </c>
      <c r="S655" s="8">
        <v>0</v>
      </c>
      <c r="U655" s="12">
        <v>0</v>
      </c>
      <c r="V655" s="10">
        <v>0</v>
      </c>
      <c r="W655" s="11">
        <v>16.5</v>
      </c>
      <c r="X655" s="8" t="s">
        <v>148</v>
      </c>
      <c r="Y655" s="8" t="s">
        <v>149</v>
      </c>
    </row>
    <row r="656" spans="1:25" x14ac:dyDescent="0.3">
      <c r="A656" s="7">
        <v>46272</v>
      </c>
      <c r="B656" s="8" t="s">
        <v>32</v>
      </c>
      <c r="C656" s="8" t="s">
        <v>140</v>
      </c>
      <c r="D656" s="8" t="s">
        <v>141</v>
      </c>
      <c r="E656" s="8" t="s">
        <v>150</v>
      </c>
      <c r="F656" s="8" t="s">
        <v>143</v>
      </c>
      <c r="G656" s="8" t="s">
        <v>156</v>
      </c>
      <c r="H656" s="8" t="s">
        <v>206</v>
      </c>
      <c r="I656" s="8" t="s">
        <v>156</v>
      </c>
      <c r="J656" s="8" t="s">
        <v>153</v>
      </c>
      <c r="K656" s="8" t="s">
        <v>7</v>
      </c>
      <c r="L656" s="9">
        <v>373</v>
      </c>
      <c r="M656" s="9">
        <v>4</v>
      </c>
      <c r="N656" s="10">
        <v>1.0723860589812329E-2</v>
      </c>
      <c r="O656" s="11">
        <v>9.64</v>
      </c>
      <c r="P656" s="11">
        <v>38.56</v>
      </c>
      <c r="Q656" s="11">
        <v>0</v>
      </c>
      <c r="R656" s="8">
        <v>0</v>
      </c>
      <c r="S656" s="8">
        <v>0</v>
      </c>
      <c r="U656" s="12">
        <v>0</v>
      </c>
      <c r="V656" s="10">
        <v>0</v>
      </c>
      <c r="W656" s="11">
        <v>15</v>
      </c>
      <c r="X656" s="8" t="s">
        <v>148</v>
      </c>
      <c r="Y656" s="8" t="s">
        <v>149</v>
      </c>
    </row>
    <row r="657" spans="1:25" x14ac:dyDescent="0.3">
      <c r="A657" s="7">
        <v>46272</v>
      </c>
      <c r="B657" s="8" t="s">
        <v>32</v>
      </c>
      <c r="C657" s="8" t="s">
        <v>140</v>
      </c>
      <c r="D657" s="8" t="s">
        <v>141</v>
      </c>
      <c r="E657" s="8" t="s">
        <v>150</v>
      </c>
      <c r="F657" s="8" t="s">
        <v>143</v>
      </c>
      <c r="G657" s="8" t="s">
        <v>374</v>
      </c>
      <c r="H657" s="8" t="s">
        <v>20</v>
      </c>
      <c r="I657" s="8" t="s">
        <v>374</v>
      </c>
      <c r="J657" s="8" t="s">
        <v>153</v>
      </c>
      <c r="K657" s="8" t="s">
        <v>7</v>
      </c>
      <c r="L657" s="9">
        <v>371</v>
      </c>
      <c r="M657" s="9">
        <v>2</v>
      </c>
      <c r="N657" s="10">
        <v>5.3908355795148251E-3</v>
      </c>
      <c r="O657" s="11">
        <v>14.39</v>
      </c>
      <c r="P657" s="11">
        <v>28.78</v>
      </c>
      <c r="Q657" s="11">
        <v>0</v>
      </c>
      <c r="R657" s="8">
        <v>0</v>
      </c>
      <c r="S657" s="8">
        <v>0</v>
      </c>
      <c r="U657" s="12">
        <v>0</v>
      </c>
      <c r="V657" s="10">
        <v>0</v>
      </c>
      <c r="W657" s="11">
        <v>20</v>
      </c>
      <c r="X657" s="8" t="s">
        <v>148</v>
      </c>
      <c r="Y657" s="8" t="s">
        <v>149</v>
      </c>
    </row>
    <row r="658" spans="1:25" x14ac:dyDescent="0.3">
      <c r="A658" s="7">
        <v>46272</v>
      </c>
      <c r="B658" s="8" t="s">
        <v>32</v>
      </c>
      <c r="C658" s="8" t="s">
        <v>140</v>
      </c>
      <c r="D658" s="8" t="s">
        <v>141</v>
      </c>
      <c r="E658" s="8" t="s">
        <v>211</v>
      </c>
      <c r="F658" s="8" t="s">
        <v>143</v>
      </c>
      <c r="G658" s="8" t="s">
        <v>212</v>
      </c>
      <c r="H658" s="8" t="s">
        <v>206</v>
      </c>
      <c r="I658" s="8" t="s">
        <v>212</v>
      </c>
      <c r="J658" s="8" t="s">
        <v>214</v>
      </c>
      <c r="K658" s="8" t="s">
        <v>14</v>
      </c>
      <c r="L658" s="9">
        <v>307</v>
      </c>
      <c r="M658" s="9">
        <v>3</v>
      </c>
      <c r="N658" s="10">
        <v>9.7719869706840382E-3</v>
      </c>
      <c r="O658" s="11">
        <v>14.52</v>
      </c>
      <c r="P658" s="11">
        <v>43.56</v>
      </c>
      <c r="Q658" s="11">
        <v>0</v>
      </c>
      <c r="R658" s="8">
        <v>0</v>
      </c>
      <c r="S658" s="8">
        <v>0</v>
      </c>
      <c r="U658" s="12">
        <v>0</v>
      </c>
      <c r="V658" s="10">
        <v>0</v>
      </c>
      <c r="W658" s="11">
        <v>24</v>
      </c>
      <c r="X658" s="8" t="s">
        <v>148</v>
      </c>
      <c r="Y658" s="8" t="s">
        <v>149</v>
      </c>
    </row>
    <row r="659" spans="1:25" x14ac:dyDescent="0.3">
      <c r="A659" s="7">
        <v>46272</v>
      </c>
      <c r="B659" s="8" t="s">
        <v>32</v>
      </c>
      <c r="C659" s="8" t="s">
        <v>140</v>
      </c>
      <c r="D659" s="8" t="s">
        <v>141</v>
      </c>
      <c r="E659" s="8" t="s">
        <v>211</v>
      </c>
      <c r="F659" s="8" t="s">
        <v>143</v>
      </c>
      <c r="G659" s="8" t="s">
        <v>225</v>
      </c>
      <c r="H659" s="8" t="s">
        <v>206</v>
      </c>
      <c r="I659" s="8" t="s">
        <v>225</v>
      </c>
      <c r="J659" s="8" t="s">
        <v>214</v>
      </c>
      <c r="K659" s="8" t="s">
        <v>7</v>
      </c>
      <c r="L659" s="9">
        <v>956</v>
      </c>
      <c r="M659" s="9">
        <v>8</v>
      </c>
      <c r="N659" s="10">
        <v>8.368200836820083E-3</v>
      </c>
      <c r="O659" s="11">
        <v>15.02</v>
      </c>
      <c r="P659" s="11">
        <v>120.16</v>
      </c>
      <c r="Q659" s="11">
        <v>0</v>
      </c>
      <c r="R659" s="8">
        <v>0</v>
      </c>
      <c r="S659" s="8">
        <v>0</v>
      </c>
      <c r="U659" s="12">
        <v>0</v>
      </c>
      <c r="V659" s="10">
        <v>0</v>
      </c>
      <c r="W659" s="11">
        <v>19.5</v>
      </c>
      <c r="X659" s="8" t="s">
        <v>148</v>
      </c>
      <c r="Y659" s="8" t="s">
        <v>149</v>
      </c>
    </row>
    <row r="660" spans="1:25" x14ac:dyDescent="0.3">
      <c r="A660" s="7">
        <v>46272</v>
      </c>
      <c r="B660" s="8" t="s">
        <v>32</v>
      </c>
      <c r="C660" s="8" t="s">
        <v>140</v>
      </c>
      <c r="D660" s="8" t="s">
        <v>141</v>
      </c>
      <c r="E660" s="8" t="s">
        <v>211</v>
      </c>
      <c r="F660" s="8" t="s">
        <v>143</v>
      </c>
      <c r="G660" s="8" t="s">
        <v>370</v>
      </c>
      <c r="H660" s="8" t="s">
        <v>206</v>
      </c>
      <c r="I660" s="8" t="s">
        <v>370</v>
      </c>
      <c r="J660" s="8" t="s">
        <v>214</v>
      </c>
      <c r="K660" s="8" t="s">
        <v>7</v>
      </c>
      <c r="L660" s="9">
        <v>774</v>
      </c>
      <c r="M660" s="9">
        <v>4</v>
      </c>
      <c r="N660" s="10">
        <v>5.1679586563307496E-3</v>
      </c>
      <c r="O660" s="11">
        <v>12.1</v>
      </c>
      <c r="P660" s="11">
        <v>48.4</v>
      </c>
      <c r="Q660" s="11">
        <v>0</v>
      </c>
      <c r="R660" s="8">
        <v>0</v>
      </c>
      <c r="S660" s="8">
        <v>0</v>
      </c>
      <c r="U660" s="12">
        <v>0</v>
      </c>
      <c r="V660" s="10">
        <v>0</v>
      </c>
      <c r="W660" s="11">
        <v>21.5</v>
      </c>
      <c r="X660" s="8" t="s">
        <v>223</v>
      </c>
      <c r="Y660" s="8" t="s">
        <v>149</v>
      </c>
    </row>
    <row r="661" spans="1:25" x14ac:dyDescent="0.3">
      <c r="A661" s="7">
        <v>46272</v>
      </c>
      <c r="B661" s="8" t="s">
        <v>32</v>
      </c>
      <c r="C661" s="8" t="s">
        <v>140</v>
      </c>
      <c r="D661" s="8" t="s">
        <v>141</v>
      </c>
      <c r="E661" s="8" t="s">
        <v>217</v>
      </c>
      <c r="F661" s="8" t="s">
        <v>143</v>
      </c>
      <c r="G661" s="8" t="s">
        <v>372</v>
      </c>
      <c r="H661" s="8" t="s">
        <v>206</v>
      </c>
      <c r="I661" s="8" t="s">
        <v>372</v>
      </c>
      <c r="J661" s="8" t="s">
        <v>219</v>
      </c>
      <c r="K661" s="8" t="s">
        <v>7</v>
      </c>
      <c r="L661" s="9">
        <v>645</v>
      </c>
      <c r="M661" s="9">
        <v>2</v>
      </c>
      <c r="N661" s="10">
        <v>3.10077519379845E-3</v>
      </c>
      <c r="O661" s="11">
        <v>14.79</v>
      </c>
      <c r="P661" s="11">
        <v>29.58</v>
      </c>
      <c r="Q661" s="11">
        <v>0</v>
      </c>
      <c r="R661" s="8">
        <v>0</v>
      </c>
      <c r="S661" s="8">
        <v>0</v>
      </c>
      <c r="U661" s="12">
        <v>0</v>
      </c>
      <c r="V661" s="10">
        <v>0</v>
      </c>
      <c r="W661" s="11">
        <v>21.5</v>
      </c>
      <c r="X661" s="8" t="s">
        <v>148</v>
      </c>
      <c r="Y661" s="8" t="s">
        <v>149</v>
      </c>
    </row>
    <row r="662" spans="1:25" x14ac:dyDescent="0.3">
      <c r="A662" s="7">
        <v>46272</v>
      </c>
      <c r="B662" s="8" t="s">
        <v>32</v>
      </c>
      <c r="C662" s="8" t="s">
        <v>140</v>
      </c>
      <c r="D662" s="8" t="s">
        <v>141</v>
      </c>
      <c r="E662" s="8" t="s">
        <v>217</v>
      </c>
      <c r="F662" s="8" t="s">
        <v>143</v>
      </c>
      <c r="G662" s="8" t="s">
        <v>452</v>
      </c>
      <c r="H662" s="8" t="s">
        <v>333</v>
      </c>
      <c r="I662" s="8" t="s">
        <v>452</v>
      </c>
      <c r="J662" s="8" t="s">
        <v>219</v>
      </c>
      <c r="K662" s="8" t="s">
        <v>21</v>
      </c>
      <c r="L662" s="9">
        <v>161</v>
      </c>
      <c r="M662" s="9">
        <v>3</v>
      </c>
      <c r="N662" s="10">
        <v>1.8633540372670811E-2</v>
      </c>
      <c r="O662" s="11">
        <v>22.73</v>
      </c>
      <c r="P662" s="11">
        <v>68.19</v>
      </c>
      <c r="Q662" s="11">
        <v>799</v>
      </c>
      <c r="R662" s="8">
        <v>1</v>
      </c>
      <c r="S662" s="8">
        <v>1</v>
      </c>
      <c r="T662" s="10">
        <v>8.5300000000000001E-2</v>
      </c>
      <c r="U662" s="12">
        <v>11.72</v>
      </c>
      <c r="V662" s="10">
        <v>0.33329999999999999</v>
      </c>
      <c r="W662" s="11">
        <v>23.5</v>
      </c>
      <c r="X662" s="8" t="s">
        <v>148</v>
      </c>
      <c r="Y662" s="8" t="s">
        <v>149</v>
      </c>
    </row>
    <row r="663" spans="1:25" x14ac:dyDescent="0.3">
      <c r="A663" s="8" t="s">
        <v>668</v>
      </c>
      <c r="B663" s="8" t="s">
        <v>32</v>
      </c>
      <c r="C663" s="8" t="s">
        <v>140</v>
      </c>
      <c r="D663" s="8" t="s">
        <v>141</v>
      </c>
      <c r="E663" s="8" t="s">
        <v>217</v>
      </c>
      <c r="F663" s="8" t="s">
        <v>143</v>
      </c>
      <c r="G663" s="8" t="s">
        <v>449</v>
      </c>
      <c r="H663" s="8" t="s">
        <v>20</v>
      </c>
      <c r="I663" s="8" t="s">
        <v>449</v>
      </c>
      <c r="J663" s="8" t="s">
        <v>219</v>
      </c>
      <c r="K663" s="8" t="s">
        <v>21</v>
      </c>
      <c r="L663" s="9">
        <v>398</v>
      </c>
      <c r="M663" s="9">
        <v>5</v>
      </c>
      <c r="N663" s="10">
        <v>1.2562814070351759E-2</v>
      </c>
      <c r="O663" s="11">
        <v>20.74</v>
      </c>
      <c r="P663" s="11">
        <v>103.7</v>
      </c>
      <c r="Q663" s="11">
        <v>0</v>
      </c>
      <c r="R663" s="8">
        <v>0</v>
      </c>
      <c r="S663" s="8">
        <v>0</v>
      </c>
      <c r="U663" s="12">
        <v>0</v>
      </c>
      <c r="V663" s="10">
        <v>0</v>
      </c>
      <c r="W663" s="11">
        <v>22.5</v>
      </c>
      <c r="X663" s="8" t="s">
        <v>148</v>
      </c>
      <c r="Y663" s="8" t="s">
        <v>149</v>
      </c>
    </row>
    <row r="664" spans="1:25" x14ac:dyDescent="0.3">
      <c r="A664" s="7">
        <v>46272</v>
      </c>
      <c r="B664" s="8" t="s">
        <v>32</v>
      </c>
      <c r="C664" s="8" t="s">
        <v>140</v>
      </c>
      <c r="D664" s="8" t="s">
        <v>141</v>
      </c>
      <c r="E664" s="8" t="s">
        <v>217</v>
      </c>
      <c r="F664" s="8" t="s">
        <v>143</v>
      </c>
      <c r="G664" s="8" t="s">
        <v>522</v>
      </c>
      <c r="H664" s="8" t="s">
        <v>206</v>
      </c>
      <c r="I664" s="8" t="s">
        <v>522</v>
      </c>
      <c r="J664" s="8" t="s">
        <v>219</v>
      </c>
      <c r="K664" s="8" t="s">
        <v>21</v>
      </c>
      <c r="L664" s="9">
        <v>199</v>
      </c>
      <c r="M664" s="9">
        <v>2</v>
      </c>
      <c r="N664" s="10">
        <v>1.0050251256281411E-2</v>
      </c>
      <c r="O664" s="11">
        <v>22.23</v>
      </c>
      <c r="P664" s="11">
        <v>44.46</v>
      </c>
      <c r="Q664" s="11">
        <v>0</v>
      </c>
      <c r="R664" s="8">
        <v>0</v>
      </c>
      <c r="S664" s="8">
        <v>0</v>
      </c>
      <c r="U664" s="12">
        <v>0</v>
      </c>
      <c r="V664" s="10">
        <v>0</v>
      </c>
      <c r="W664" s="11">
        <v>26.5</v>
      </c>
      <c r="X664" s="8" t="s">
        <v>148</v>
      </c>
      <c r="Y664" s="8" t="s">
        <v>149</v>
      </c>
    </row>
    <row r="665" spans="1:25" x14ac:dyDescent="0.3">
      <c r="A665" s="7">
        <v>46272</v>
      </c>
      <c r="B665" s="8" t="s">
        <v>32</v>
      </c>
      <c r="C665" s="8" t="s">
        <v>140</v>
      </c>
      <c r="D665" s="8" t="s">
        <v>141</v>
      </c>
      <c r="E665" s="8" t="s">
        <v>217</v>
      </c>
      <c r="F665" s="8" t="s">
        <v>143</v>
      </c>
      <c r="G665" s="8" t="s">
        <v>447</v>
      </c>
      <c r="H665" s="8" t="s">
        <v>206</v>
      </c>
      <c r="I665" s="8" t="s">
        <v>447</v>
      </c>
      <c r="J665" s="8" t="s">
        <v>219</v>
      </c>
      <c r="K665" s="8" t="s">
        <v>21</v>
      </c>
      <c r="L665" s="9">
        <v>2960</v>
      </c>
      <c r="M665" s="9">
        <v>34</v>
      </c>
      <c r="N665" s="10">
        <v>0.1149</v>
      </c>
      <c r="O665" s="11">
        <v>20.5</v>
      </c>
      <c r="P665" s="11">
        <v>697</v>
      </c>
      <c r="Q665" s="11">
        <v>1598</v>
      </c>
      <c r="R665" s="8">
        <v>2</v>
      </c>
      <c r="S665" s="8">
        <v>2</v>
      </c>
      <c r="T665" s="10">
        <v>0.43619999999999998</v>
      </c>
      <c r="U665" s="12">
        <v>2.29</v>
      </c>
      <c r="V665" s="10">
        <v>5.8799999999999998E-2</v>
      </c>
      <c r="W665" s="11">
        <v>20.5</v>
      </c>
      <c r="X665" s="8" t="s">
        <v>148</v>
      </c>
      <c r="Y665" s="8" t="s">
        <v>149</v>
      </c>
    </row>
    <row r="666" spans="1:25" x14ac:dyDescent="0.3">
      <c r="A666" s="7">
        <v>46272</v>
      </c>
      <c r="B666" s="8" t="s">
        <v>32</v>
      </c>
      <c r="C666" s="8" t="s">
        <v>140</v>
      </c>
      <c r="D666" s="8" t="s">
        <v>141</v>
      </c>
      <c r="E666" s="8" t="s">
        <v>217</v>
      </c>
      <c r="F666" s="8" t="s">
        <v>143</v>
      </c>
      <c r="G666" s="8" t="s">
        <v>218</v>
      </c>
      <c r="H666" s="8" t="s">
        <v>206</v>
      </c>
      <c r="I666" s="8" t="s">
        <v>218</v>
      </c>
      <c r="J666" s="8" t="s">
        <v>219</v>
      </c>
      <c r="K666" s="8" t="s">
        <v>14</v>
      </c>
      <c r="L666" s="9">
        <v>413</v>
      </c>
      <c r="M666" s="9">
        <v>1</v>
      </c>
      <c r="N666" s="10">
        <v>2.4213075060532689E-3</v>
      </c>
      <c r="O666" s="11">
        <v>17.84</v>
      </c>
      <c r="P666" s="11">
        <v>17.84</v>
      </c>
      <c r="Q666" s="11">
        <v>0</v>
      </c>
      <c r="R666" s="8">
        <v>0</v>
      </c>
      <c r="S666" s="8">
        <v>0</v>
      </c>
      <c r="U666" s="12">
        <v>0</v>
      </c>
      <c r="V666" s="10">
        <v>0</v>
      </c>
      <c r="W666" s="11">
        <v>23.5</v>
      </c>
      <c r="X666" s="8" t="s">
        <v>148</v>
      </c>
      <c r="Y666" s="8" t="s">
        <v>149</v>
      </c>
    </row>
    <row r="667" spans="1:25" x14ac:dyDescent="0.3">
      <c r="A667" s="7">
        <v>46272</v>
      </c>
      <c r="B667" s="8" t="s">
        <v>32</v>
      </c>
      <c r="C667" s="8" t="s">
        <v>140</v>
      </c>
      <c r="D667" s="8" t="s">
        <v>141</v>
      </c>
      <c r="E667" s="8" t="s">
        <v>217</v>
      </c>
      <c r="F667" s="8" t="s">
        <v>143</v>
      </c>
      <c r="G667" s="8" t="s">
        <v>521</v>
      </c>
      <c r="H667" s="8" t="s">
        <v>206</v>
      </c>
      <c r="I667" s="8" t="s">
        <v>521</v>
      </c>
      <c r="J667" s="8" t="s">
        <v>219</v>
      </c>
      <c r="K667" s="8" t="s">
        <v>14</v>
      </c>
      <c r="L667" s="9">
        <v>485</v>
      </c>
      <c r="M667" s="9">
        <v>4</v>
      </c>
      <c r="N667" s="10">
        <v>8.2474226804123713E-3</v>
      </c>
      <c r="O667" s="11">
        <v>11.37</v>
      </c>
      <c r="P667" s="11">
        <v>45.48</v>
      </c>
      <c r="Q667" s="11">
        <v>0</v>
      </c>
      <c r="R667" s="8">
        <v>0</v>
      </c>
      <c r="S667" s="8">
        <v>0</v>
      </c>
      <c r="U667" s="12">
        <v>0</v>
      </c>
      <c r="V667" s="10">
        <v>0</v>
      </c>
      <c r="W667" s="11">
        <v>21</v>
      </c>
      <c r="X667" s="8" t="s">
        <v>148</v>
      </c>
      <c r="Y667" s="8" t="s">
        <v>149</v>
      </c>
    </row>
    <row r="668" spans="1:25" x14ac:dyDescent="0.3">
      <c r="A668" s="8" t="s">
        <v>668</v>
      </c>
      <c r="B668" s="8" t="s">
        <v>26</v>
      </c>
      <c r="C668" s="8" t="s">
        <v>140</v>
      </c>
      <c r="D668" s="8" t="s">
        <v>141</v>
      </c>
      <c r="E668" s="8" t="s">
        <v>142</v>
      </c>
      <c r="F668" s="8" t="s">
        <v>143</v>
      </c>
      <c r="G668" s="8" t="s">
        <v>454</v>
      </c>
      <c r="H668" s="8" t="s">
        <v>220</v>
      </c>
      <c r="I668" s="8" t="s">
        <v>669</v>
      </c>
      <c r="J668" s="8" t="s">
        <v>147</v>
      </c>
      <c r="K668" s="8" t="s">
        <v>21</v>
      </c>
      <c r="L668" s="9">
        <v>53</v>
      </c>
      <c r="M668" s="9">
        <v>0</v>
      </c>
      <c r="N668" s="10">
        <v>0</v>
      </c>
      <c r="P668" s="11">
        <v>0</v>
      </c>
      <c r="Q668" s="11">
        <v>0</v>
      </c>
      <c r="R668" s="8">
        <v>0</v>
      </c>
      <c r="S668" s="8">
        <v>0</v>
      </c>
      <c r="W668" s="11">
        <v>15.5</v>
      </c>
      <c r="X668" s="8" t="s">
        <v>148</v>
      </c>
      <c r="Y668" s="8" t="s">
        <v>149</v>
      </c>
    </row>
    <row r="669" spans="1:25" x14ac:dyDescent="0.3">
      <c r="A669" s="7">
        <v>46272</v>
      </c>
      <c r="B669" s="8" t="s">
        <v>26</v>
      </c>
      <c r="C669" s="8" t="s">
        <v>140</v>
      </c>
      <c r="D669" s="8" t="s">
        <v>141</v>
      </c>
      <c r="E669" s="8" t="s">
        <v>142</v>
      </c>
      <c r="F669" s="8" t="s">
        <v>143</v>
      </c>
      <c r="G669" s="8" t="s">
        <v>205</v>
      </c>
      <c r="H669" s="8" t="s">
        <v>220</v>
      </c>
      <c r="I669" s="8" t="s">
        <v>454</v>
      </c>
      <c r="J669" s="8" t="s">
        <v>147</v>
      </c>
      <c r="K669" s="8" t="s">
        <v>7</v>
      </c>
      <c r="L669" s="9">
        <v>1018</v>
      </c>
      <c r="M669" s="9">
        <v>8</v>
      </c>
      <c r="N669" s="10">
        <v>7.8585461689587421E-3</v>
      </c>
      <c r="O669" s="11">
        <v>10.33</v>
      </c>
      <c r="P669" s="11">
        <v>82.64</v>
      </c>
      <c r="Q669" s="11">
        <v>0</v>
      </c>
      <c r="R669" s="8">
        <v>0</v>
      </c>
      <c r="S669" s="8">
        <v>0</v>
      </c>
      <c r="U669" s="12">
        <v>0</v>
      </c>
      <c r="V669" s="10">
        <v>0</v>
      </c>
      <c r="W669" s="11">
        <v>15.5</v>
      </c>
      <c r="X669" s="8" t="s">
        <v>148</v>
      </c>
      <c r="Y669" s="8" t="s">
        <v>149</v>
      </c>
    </row>
    <row r="670" spans="1:25" x14ac:dyDescent="0.3">
      <c r="A670" s="7">
        <v>46272</v>
      </c>
      <c r="B670" s="8" t="s">
        <v>26</v>
      </c>
      <c r="C670" s="8" t="s">
        <v>140</v>
      </c>
      <c r="D670" s="8" t="s">
        <v>141</v>
      </c>
      <c r="E670" s="8" t="s">
        <v>142</v>
      </c>
      <c r="F670" s="8" t="s">
        <v>143</v>
      </c>
      <c r="G670" s="8" t="s">
        <v>454</v>
      </c>
      <c r="H670" s="8" t="s">
        <v>220</v>
      </c>
      <c r="I670" s="8" t="s">
        <v>207</v>
      </c>
      <c r="J670" s="8" t="s">
        <v>147</v>
      </c>
      <c r="K670" s="8" t="s">
        <v>21</v>
      </c>
      <c r="L670" s="9">
        <v>1051</v>
      </c>
      <c r="M670" s="9">
        <v>20</v>
      </c>
      <c r="N670" s="10">
        <v>1.9029495718363459E-2</v>
      </c>
      <c r="O670" s="11">
        <v>15.5</v>
      </c>
      <c r="P670" s="11">
        <v>310</v>
      </c>
      <c r="Q670" s="11">
        <v>599</v>
      </c>
      <c r="R670" s="8">
        <v>1</v>
      </c>
      <c r="S670" s="8">
        <v>1</v>
      </c>
      <c r="T670" s="10">
        <v>0.51749999999999996</v>
      </c>
      <c r="U670" s="12">
        <v>1.93</v>
      </c>
      <c r="V670" s="10">
        <v>0.05</v>
      </c>
      <c r="W670" s="11">
        <v>15.5</v>
      </c>
      <c r="X670" s="8" t="s">
        <v>148</v>
      </c>
      <c r="Y670" s="8" t="s">
        <v>149</v>
      </c>
    </row>
    <row r="671" spans="1:25" x14ac:dyDescent="0.3">
      <c r="A671" s="7">
        <v>46272</v>
      </c>
      <c r="B671" s="8" t="s">
        <v>26</v>
      </c>
      <c r="C671" s="8" t="s">
        <v>140</v>
      </c>
      <c r="D671" s="8" t="s">
        <v>141</v>
      </c>
      <c r="E671" s="8" t="s">
        <v>142</v>
      </c>
      <c r="F671" s="8" t="s">
        <v>143</v>
      </c>
      <c r="G671" s="8" t="s">
        <v>205</v>
      </c>
      <c r="H671" s="8" t="s">
        <v>220</v>
      </c>
      <c r="I671" s="8" t="s">
        <v>670</v>
      </c>
      <c r="J671" s="8" t="s">
        <v>147</v>
      </c>
      <c r="K671" s="8" t="s">
        <v>7</v>
      </c>
      <c r="L671" s="9">
        <v>401</v>
      </c>
      <c r="M671" s="9">
        <v>3</v>
      </c>
      <c r="N671" s="10">
        <v>7.481296758104738E-3</v>
      </c>
      <c r="O671" s="11">
        <v>11.15</v>
      </c>
      <c r="P671" s="11">
        <v>33.450000000000003</v>
      </c>
      <c r="Q671" s="11">
        <v>599</v>
      </c>
      <c r="R671" s="8">
        <v>1</v>
      </c>
      <c r="S671" s="8">
        <v>1</v>
      </c>
      <c r="T671" s="10">
        <v>5.5800000000000002E-2</v>
      </c>
      <c r="U671" s="12">
        <v>17.91</v>
      </c>
      <c r="V671" s="10">
        <v>0.33329999999999999</v>
      </c>
      <c r="W671" s="11">
        <v>15.5</v>
      </c>
      <c r="X671" s="8" t="s">
        <v>148</v>
      </c>
      <c r="Y671" s="8" t="s">
        <v>149</v>
      </c>
    </row>
    <row r="672" spans="1:25" x14ac:dyDescent="0.3">
      <c r="A672" s="7">
        <v>46272</v>
      </c>
      <c r="B672" s="8" t="s">
        <v>26</v>
      </c>
      <c r="C672" s="8" t="s">
        <v>140</v>
      </c>
      <c r="D672" s="8" t="s">
        <v>141</v>
      </c>
      <c r="E672" s="8" t="s">
        <v>150</v>
      </c>
      <c r="F672" s="8" t="s">
        <v>143</v>
      </c>
      <c r="G672" s="8" t="s">
        <v>156</v>
      </c>
      <c r="H672" s="8" t="s">
        <v>220</v>
      </c>
      <c r="I672" s="8" t="s">
        <v>671</v>
      </c>
      <c r="J672" s="8" t="s">
        <v>153</v>
      </c>
      <c r="K672" s="8" t="s">
        <v>21</v>
      </c>
      <c r="L672" s="9">
        <v>477</v>
      </c>
      <c r="M672" s="9">
        <v>0</v>
      </c>
      <c r="N672" s="10">
        <v>0</v>
      </c>
      <c r="P672" s="11">
        <v>0</v>
      </c>
      <c r="Q672" s="11">
        <v>0</v>
      </c>
      <c r="R672" s="8">
        <v>0</v>
      </c>
      <c r="S672" s="8">
        <v>0</v>
      </c>
      <c r="W672" s="11">
        <v>12.5</v>
      </c>
      <c r="X672" s="8" t="s">
        <v>148</v>
      </c>
      <c r="Y672" s="8" t="s">
        <v>149</v>
      </c>
    </row>
    <row r="673" spans="1:25" x14ac:dyDescent="0.3">
      <c r="A673" s="7">
        <v>46272</v>
      </c>
      <c r="B673" s="8" t="s">
        <v>26</v>
      </c>
      <c r="C673" s="8" t="s">
        <v>140</v>
      </c>
      <c r="D673" s="8" t="s">
        <v>141</v>
      </c>
      <c r="E673" s="8" t="s">
        <v>150</v>
      </c>
      <c r="F673" s="8" t="s">
        <v>143</v>
      </c>
      <c r="G673" s="8" t="s">
        <v>210</v>
      </c>
      <c r="H673" s="8" t="s">
        <v>220</v>
      </c>
      <c r="I673" s="8" t="s">
        <v>209</v>
      </c>
      <c r="J673" s="8" t="s">
        <v>153</v>
      </c>
      <c r="K673" s="8" t="s">
        <v>14</v>
      </c>
      <c r="L673" s="9">
        <v>965</v>
      </c>
      <c r="M673" s="9">
        <v>6</v>
      </c>
      <c r="N673" s="10">
        <v>6.2176165803108814E-3</v>
      </c>
      <c r="O673" s="11">
        <v>12.15</v>
      </c>
      <c r="P673" s="11">
        <v>72.900000000000006</v>
      </c>
      <c r="Q673" s="11">
        <v>0</v>
      </c>
      <c r="R673" s="8">
        <v>0</v>
      </c>
      <c r="S673" s="8">
        <v>0</v>
      </c>
      <c r="U673" s="12">
        <v>0</v>
      </c>
      <c r="V673" s="10">
        <v>0</v>
      </c>
      <c r="W673" s="11">
        <v>15</v>
      </c>
      <c r="X673" s="8" t="s">
        <v>148</v>
      </c>
      <c r="Y673" s="8" t="s">
        <v>149</v>
      </c>
    </row>
    <row r="674" spans="1:25" x14ac:dyDescent="0.3">
      <c r="A674" s="7">
        <v>46272</v>
      </c>
      <c r="B674" s="8" t="s">
        <v>26</v>
      </c>
      <c r="C674" s="8" t="s">
        <v>140</v>
      </c>
      <c r="D674" s="8" t="s">
        <v>141</v>
      </c>
      <c r="E674" s="8" t="s">
        <v>150</v>
      </c>
      <c r="F674" s="8" t="s">
        <v>143</v>
      </c>
      <c r="G674" s="8" t="s">
        <v>210</v>
      </c>
      <c r="H674" s="8" t="s">
        <v>220</v>
      </c>
      <c r="I674" s="8" t="s">
        <v>210</v>
      </c>
      <c r="J674" s="8" t="s">
        <v>153</v>
      </c>
      <c r="K674" s="8" t="s">
        <v>7</v>
      </c>
      <c r="L674" s="9">
        <v>1121</v>
      </c>
      <c r="M674" s="9">
        <v>9</v>
      </c>
      <c r="N674" s="10">
        <v>8.0285459411239962E-3</v>
      </c>
      <c r="O674" s="11">
        <v>12.97</v>
      </c>
      <c r="P674" s="11">
        <v>116.73</v>
      </c>
      <c r="Q674" s="11">
        <v>0</v>
      </c>
      <c r="R674" s="8">
        <v>0</v>
      </c>
      <c r="S674" s="8">
        <v>0</v>
      </c>
      <c r="U674" s="12">
        <v>0</v>
      </c>
      <c r="V674" s="10">
        <v>0</v>
      </c>
      <c r="W674" s="11">
        <v>16.5</v>
      </c>
      <c r="X674" s="8" t="s">
        <v>148</v>
      </c>
      <c r="Y674" s="8" t="s">
        <v>149</v>
      </c>
    </row>
    <row r="675" spans="1:25" x14ac:dyDescent="0.3">
      <c r="A675" s="7">
        <v>46272</v>
      </c>
      <c r="B675" s="8" t="s">
        <v>26</v>
      </c>
      <c r="C675" s="8" t="s">
        <v>140</v>
      </c>
      <c r="D675" s="8" t="s">
        <v>141</v>
      </c>
      <c r="E675" s="8" t="s">
        <v>150</v>
      </c>
      <c r="F675" s="8" t="s">
        <v>143</v>
      </c>
      <c r="G675" s="8" t="s">
        <v>210</v>
      </c>
      <c r="H675" s="8" t="s">
        <v>385</v>
      </c>
      <c r="I675" s="8" t="s">
        <v>152</v>
      </c>
      <c r="J675" s="8" t="s">
        <v>153</v>
      </c>
      <c r="K675" s="8" t="s">
        <v>21</v>
      </c>
      <c r="L675" s="9">
        <v>215</v>
      </c>
      <c r="M675" s="9">
        <v>5</v>
      </c>
      <c r="N675" s="10">
        <v>2.3255813953488368E-2</v>
      </c>
      <c r="O675" s="11">
        <v>12</v>
      </c>
      <c r="P675" s="11">
        <v>60</v>
      </c>
      <c r="Q675" s="11">
        <v>0</v>
      </c>
      <c r="R675" s="8">
        <v>0</v>
      </c>
      <c r="S675" s="8">
        <v>0</v>
      </c>
      <c r="U675" s="12">
        <v>0</v>
      </c>
      <c r="V675" s="10">
        <v>0</v>
      </c>
      <c r="W675" s="11">
        <v>12</v>
      </c>
      <c r="X675" s="8" t="s">
        <v>148</v>
      </c>
      <c r="Y675" s="8" t="s">
        <v>149</v>
      </c>
    </row>
    <row r="676" spans="1:25" x14ac:dyDescent="0.3">
      <c r="A676" s="7">
        <v>46272</v>
      </c>
      <c r="B676" s="8" t="s">
        <v>26</v>
      </c>
      <c r="C676" s="8" t="s">
        <v>140</v>
      </c>
      <c r="D676" s="8" t="s">
        <v>141</v>
      </c>
      <c r="E676" s="8" t="s">
        <v>211</v>
      </c>
      <c r="F676" s="8" t="s">
        <v>143</v>
      </c>
      <c r="G676" s="8" t="s">
        <v>225</v>
      </c>
      <c r="H676" s="8" t="s">
        <v>385</v>
      </c>
      <c r="I676" s="8" t="s">
        <v>225</v>
      </c>
      <c r="J676" s="8" t="s">
        <v>214</v>
      </c>
      <c r="K676" s="8" t="s">
        <v>21</v>
      </c>
      <c r="L676" s="9">
        <v>598</v>
      </c>
      <c r="M676" s="9">
        <v>8</v>
      </c>
      <c r="N676" s="10">
        <v>1.337792642140468E-2</v>
      </c>
      <c r="O676" s="11">
        <v>14.75</v>
      </c>
      <c r="P676" s="11">
        <v>118</v>
      </c>
      <c r="Q676" s="11">
        <v>0</v>
      </c>
      <c r="R676" s="8">
        <v>0</v>
      </c>
      <c r="S676" s="8">
        <v>0</v>
      </c>
      <c r="U676" s="12">
        <v>0</v>
      </c>
      <c r="V676" s="10">
        <v>0</v>
      </c>
      <c r="W676" s="11">
        <v>16</v>
      </c>
      <c r="X676" s="8" t="s">
        <v>148</v>
      </c>
      <c r="Y676" s="8" t="s">
        <v>149</v>
      </c>
    </row>
    <row r="677" spans="1:25" x14ac:dyDescent="0.3">
      <c r="A677" s="7">
        <v>46272</v>
      </c>
      <c r="B677" s="8" t="s">
        <v>26</v>
      </c>
      <c r="C677" s="8" t="s">
        <v>140</v>
      </c>
      <c r="D677" s="8" t="s">
        <v>141</v>
      </c>
      <c r="E677" s="8" t="s">
        <v>211</v>
      </c>
      <c r="F677" s="8" t="s">
        <v>143</v>
      </c>
      <c r="G677" s="8" t="s">
        <v>225</v>
      </c>
      <c r="H677" s="8" t="s">
        <v>220</v>
      </c>
      <c r="I677" s="8" t="s">
        <v>368</v>
      </c>
      <c r="J677" s="8" t="s">
        <v>214</v>
      </c>
      <c r="K677" s="8" t="s">
        <v>14</v>
      </c>
      <c r="L677" s="9">
        <v>248</v>
      </c>
      <c r="M677" s="9">
        <v>5</v>
      </c>
      <c r="N677" s="10">
        <v>2.0161290322580641E-2</v>
      </c>
      <c r="O677" s="11">
        <v>10.75</v>
      </c>
      <c r="P677" s="11">
        <v>53.75</v>
      </c>
      <c r="Q677" s="11">
        <v>0</v>
      </c>
      <c r="R677" s="8">
        <v>0</v>
      </c>
      <c r="S677" s="8">
        <v>0</v>
      </c>
      <c r="U677" s="12">
        <v>0</v>
      </c>
      <c r="V677" s="10">
        <v>0</v>
      </c>
      <c r="W677" s="11">
        <v>18</v>
      </c>
      <c r="X677" s="8" t="s">
        <v>148</v>
      </c>
      <c r="Y677" s="8" t="s">
        <v>149</v>
      </c>
    </row>
    <row r="678" spans="1:25" x14ac:dyDescent="0.3">
      <c r="A678" s="8" t="s">
        <v>659</v>
      </c>
      <c r="B678" s="8" t="s">
        <v>26</v>
      </c>
      <c r="C678" s="8" t="s">
        <v>140</v>
      </c>
      <c r="D678" s="8" t="s">
        <v>141</v>
      </c>
      <c r="E678" s="8" t="s">
        <v>211</v>
      </c>
      <c r="F678" s="8" t="s">
        <v>143</v>
      </c>
      <c r="G678" s="8" t="s">
        <v>215</v>
      </c>
      <c r="H678" s="8" t="s">
        <v>220</v>
      </c>
      <c r="I678" s="8" t="s">
        <v>261</v>
      </c>
      <c r="J678" s="8" t="s">
        <v>214</v>
      </c>
      <c r="K678" s="8" t="s">
        <v>14</v>
      </c>
      <c r="L678" s="9">
        <v>390</v>
      </c>
      <c r="M678" s="9">
        <v>0</v>
      </c>
      <c r="N678" s="10">
        <v>0</v>
      </c>
      <c r="P678" s="11">
        <v>0</v>
      </c>
      <c r="Q678" s="11">
        <v>0</v>
      </c>
      <c r="R678" s="8">
        <v>0</v>
      </c>
      <c r="S678" s="8">
        <v>0</v>
      </c>
      <c r="W678" s="11">
        <v>15</v>
      </c>
      <c r="X678" s="8" t="s">
        <v>148</v>
      </c>
      <c r="Y678" s="8" t="s">
        <v>149</v>
      </c>
    </row>
    <row r="679" spans="1:25" x14ac:dyDescent="0.3">
      <c r="A679" s="7">
        <v>46272</v>
      </c>
      <c r="B679" s="8" t="s">
        <v>26</v>
      </c>
      <c r="C679" s="8" t="s">
        <v>140</v>
      </c>
      <c r="D679" s="8" t="s">
        <v>141</v>
      </c>
      <c r="E679" s="8" t="s">
        <v>211</v>
      </c>
      <c r="F679" s="8" t="s">
        <v>143</v>
      </c>
      <c r="G679" s="8" t="s">
        <v>225</v>
      </c>
      <c r="H679" s="8" t="s">
        <v>236</v>
      </c>
      <c r="I679" s="8" t="s">
        <v>672</v>
      </c>
      <c r="J679" s="8" t="s">
        <v>214</v>
      </c>
      <c r="K679" s="8" t="s">
        <v>14</v>
      </c>
      <c r="L679" s="9">
        <v>207</v>
      </c>
      <c r="M679" s="9">
        <v>0</v>
      </c>
      <c r="N679" s="10">
        <v>0</v>
      </c>
      <c r="P679" s="11">
        <v>0</v>
      </c>
      <c r="Q679" s="11">
        <v>0</v>
      </c>
      <c r="R679" s="8">
        <v>0</v>
      </c>
      <c r="S679" s="8">
        <v>0</v>
      </c>
      <c r="W679" s="11">
        <v>19.5</v>
      </c>
      <c r="X679" s="8" t="s">
        <v>148</v>
      </c>
      <c r="Y679" s="8" t="s">
        <v>149</v>
      </c>
    </row>
    <row r="680" spans="1:25" x14ac:dyDescent="0.3">
      <c r="A680" s="7">
        <v>46272</v>
      </c>
      <c r="B680" s="8" t="s">
        <v>42</v>
      </c>
      <c r="C680" s="8" t="s">
        <v>140</v>
      </c>
      <c r="D680" s="8" t="s">
        <v>141</v>
      </c>
      <c r="E680" s="8" t="s">
        <v>164</v>
      </c>
      <c r="F680" s="8" t="s">
        <v>143</v>
      </c>
      <c r="G680" s="8" t="s">
        <v>228</v>
      </c>
      <c r="H680" s="8" t="s">
        <v>470</v>
      </c>
      <c r="I680" s="8" t="s">
        <v>233</v>
      </c>
      <c r="J680" s="8" t="s">
        <v>166</v>
      </c>
      <c r="K680" s="8" t="s">
        <v>14</v>
      </c>
      <c r="L680" s="9">
        <v>933</v>
      </c>
      <c r="M680" s="9">
        <v>6</v>
      </c>
      <c r="N680" s="10">
        <v>6.4308681672025723E-3</v>
      </c>
      <c r="O680" s="11">
        <v>7.45</v>
      </c>
      <c r="P680" s="11">
        <v>44.7</v>
      </c>
      <c r="Q680" s="11">
        <v>0</v>
      </c>
      <c r="R680" s="8">
        <v>0</v>
      </c>
      <c r="S680" s="8">
        <v>0</v>
      </c>
      <c r="U680" s="12">
        <v>0</v>
      </c>
      <c r="V680" s="10">
        <v>0</v>
      </c>
      <c r="W680" s="11">
        <v>13</v>
      </c>
      <c r="X680" s="8" t="s">
        <v>148</v>
      </c>
      <c r="Y680" s="8" t="s">
        <v>149</v>
      </c>
    </row>
    <row r="681" spans="1:25" x14ac:dyDescent="0.3">
      <c r="A681" s="7">
        <v>46272</v>
      </c>
      <c r="B681" s="8" t="s">
        <v>42</v>
      </c>
      <c r="C681" s="8" t="s">
        <v>140</v>
      </c>
      <c r="D681" s="8" t="s">
        <v>141</v>
      </c>
      <c r="E681" s="8" t="s">
        <v>377</v>
      </c>
      <c r="F681" s="8" t="s">
        <v>143</v>
      </c>
      <c r="G681" s="8" t="s">
        <v>381</v>
      </c>
      <c r="H681" s="8" t="s">
        <v>231</v>
      </c>
      <c r="I681" s="8" t="s">
        <v>673</v>
      </c>
      <c r="J681" s="8" t="s">
        <v>380</v>
      </c>
      <c r="K681" s="8" t="s">
        <v>14</v>
      </c>
      <c r="L681" s="9">
        <v>88</v>
      </c>
      <c r="M681" s="9">
        <v>1</v>
      </c>
      <c r="N681" s="10">
        <v>1.136363636363636E-2</v>
      </c>
      <c r="O681" s="11">
        <v>10.64</v>
      </c>
      <c r="P681" s="11">
        <v>10.64</v>
      </c>
      <c r="Q681" s="11">
        <v>0</v>
      </c>
      <c r="R681" s="8">
        <v>0</v>
      </c>
      <c r="S681" s="8">
        <v>0</v>
      </c>
      <c r="U681" s="12">
        <v>0</v>
      </c>
      <c r="V681" s="10">
        <v>0</v>
      </c>
      <c r="W681" s="11">
        <v>15.5</v>
      </c>
      <c r="X681" s="8" t="s">
        <v>148</v>
      </c>
      <c r="Y681" s="8" t="s">
        <v>149</v>
      </c>
    </row>
    <row r="682" spans="1:25" x14ac:dyDescent="0.3">
      <c r="A682" s="7">
        <v>46272</v>
      </c>
      <c r="B682" s="8" t="s">
        <v>42</v>
      </c>
      <c r="C682" s="8" t="s">
        <v>140</v>
      </c>
      <c r="D682" s="8" t="s">
        <v>141</v>
      </c>
      <c r="E682" s="8" t="s">
        <v>377</v>
      </c>
      <c r="F682" s="8" t="s">
        <v>143</v>
      </c>
      <c r="G682" s="8" t="s">
        <v>378</v>
      </c>
      <c r="H682" s="8" t="s">
        <v>231</v>
      </c>
      <c r="I682" s="8" t="s">
        <v>381</v>
      </c>
      <c r="J682" s="8" t="s">
        <v>380</v>
      </c>
      <c r="K682" s="8" t="s">
        <v>7</v>
      </c>
      <c r="L682" s="9">
        <v>1898</v>
      </c>
      <c r="M682" s="9">
        <v>15</v>
      </c>
      <c r="N682" s="10">
        <v>7.9030558482613283E-3</v>
      </c>
      <c r="O682" s="11">
        <v>6.82</v>
      </c>
      <c r="P682" s="11">
        <v>102.3</v>
      </c>
      <c r="Q682" s="11">
        <v>0</v>
      </c>
      <c r="R682" s="8">
        <v>0</v>
      </c>
      <c r="S682" s="8">
        <v>0</v>
      </c>
      <c r="U682" s="12">
        <v>0</v>
      </c>
      <c r="V682" s="10">
        <v>0</v>
      </c>
      <c r="W682" s="11">
        <v>12</v>
      </c>
      <c r="X682" s="8" t="s">
        <v>148</v>
      </c>
      <c r="Y682" s="8" t="s">
        <v>149</v>
      </c>
    </row>
    <row r="683" spans="1:25" x14ac:dyDescent="0.3">
      <c r="A683" s="8" t="s">
        <v>659</v>
      </c>
      <c r="B683" s="8" t="s">
        <v>42</v>
      </c>
      <c r="C683" s="8" t="s">
        <v>140</v>
      </c>
      <c r="D683" s="8" t="s">
        <v>141</v>
      </c>
      <c r="E683" s="8" t="s">
        <v>377</v>
      </c>
      <c r="F683" s="8" t="s">
        <v>143</v>
      </c>
      <c r="G683" s="8" t="s">
        <v>378</v>
      </c>
      <c r="H683" s="8" t="s">
        <v>231</v>
      </c>
      <c r="I683" s="8" t="s">
        <v>674</v>
      </c>
      <c r="J683" s="8" t="s">
        <v>380</v>
      </c>
      <c r="K683" s="8" t="s">
        <v>7</v>
      </c>
      <c r="L683" s="9">
        <v>1315</v>
      </c>
      <c r="M683" s="9">
        <v>12</v>
      </c>
      <c r="N683" s="10">
        <v>9.125475285171103E-3</v>
      </c>
      <c r="O683" s="11">
        <v>7.71</v>
      </c>
      <c r="P683" s="11">
        <v>92.52</v>
      </c>
      <c r="Q683" s="11">
        <v>0</v>
      </c>
      <c r="R683" s="8">
        <v>0</v>
      </c>
      <c r="S683" s="8">
        <v>0</v>
      </c>
      <c r="U683" s="12">
        <v>0</v>
      </c>
      <c r="V683" s="10">
        <v>0</v>
      </c>
      <c r="W683" s="11">
        <v>12.5</v>
      </c>
      <c r="X683" s="8" t="s">
        <v>148</v>
      </c>
      <c r="Y683" s="8" t="s">
        <v>149</v>
      </c>
    </row>
    <row r="684" spans="1:25" x14ac:dyDescent="0.3">
      <c r="A684" s="7">
        <v>46272</v>
      </c>
      <c r="B684" s="8" t="s">
        <v>42</v>
      </c>
      <c r="C684" s="8" t="s">
        <v>140</v>
      </c>
      <c r="D684" s="8" t="s">
        <v>141</v>
      </c>
      <c r="E684" s="8" t="s">
        <v>377</v>
      </c>
      <c r="F684" s="8" t="s">
        <v>143</v>
      </c>
      <c r="G684" s="8" t="s">
        <v>378</v>
      </c>
      <c r="H684" s="8" t="s">
        <v>231</v>
      </c>
      <c r="I684" s="8" t="s">
        <v>675</v>
      </c>
      <c r="J684" s="8" t="s">
        <v>380</v>
      </c>
      <c r="K684" s="8" t="s">
        <v>14</v>
      </c>
      <c r="L684" s="9">
        <v>952</v>
      </c>
      <c r="M684" s="9">
        <v>9</v>
      </c>
      <c r="N684" s="10">
        <v>9.4537815126050414E-3</v>
      </c>
      <c r="O684" s="11">
        <v>8.84</v>
      </c>
      <c r="P684" s="11">
        <v>79.56</v>
      </c>
      <c r="Q684" s="11">
        <v>0</v>
      </c>
      <c r="R684" s="8">
        <v>0</v>
      </c>
      <c r="S684" s="8">
        <v>0</v>
      </c>
      <c r="U684" s="12">
        <v>0</v>
      </c>
      <c r="V684" s="10">
        <v>0</v>
      </c>
      <c r="W684" s="11">
        <v>16</v>
      </c>
      <c r="X684" s="8" t="s">
        <v>148</v>
      </c>
      <c r="Y684" s="8" t="s">
        <v>149</v>
      </c>
    </row>
    <row r="685" spans="1:25" x14ac:dyDescent="0.3">
      <c r="A685" s="7">
        <v>46272</v>
      </c>
      <c r="B685" s="8" t="s">
        <v>37</v>
      </c>
      <c r="C685" s="8" t="s">
        <v>140</v>
      </c>
      <c r="D685" s="8" t="s">
        <v>141</v>
      </c>
      <c r="E685" s="8" t="s">
        <v>157</v>
      </c>
      <c r="F685" s="8" t="s">
        <v>143</v>
      </c>
      <c r="G685" s="8" t="s">
        <v>162</v>
      </c>
      <c r="H685" s="8" t="s">
        <v>236</v>
      </c>
      <c r="I685" s="8" t="s">
        <v>375</v>
      </c>
      <c r="J685" s="8" t="s">
        <v>159</v>
      </c>
      <c r="K685" s="8" t="s">
        <v>7</v>
      </c>
      <c r="L685" s="9">
        <v>279</v>
      </c>
      <c r="M685" s="9">
        <v>3</v>
      </c>
      <c r="N685" s="10">
        <v>1.075268817204301E-2</v>
      </c>
      <c r="O685" s="11">
        <v>5.91</v>
      </c>
      <c r="P685" s="11">
        <v>17.73</v>
      </c>
      <c r="Q685" s="11">
        <v>0</v>
      </c>
      <c r="R685" s="8">
        <v>0</v>
      </c>
      <c r="S685" s="8">
        <v>0</v>
      </c>
      <c r="U685" s="12">
        <v>0</v>
      </c>
      <c r="V685" s="10">
        <v>0</v>
      </c>
      <c r="W685" s="11">
        <v>11.5</v>
      </c>
      <c r="X685" s="8" t="s">
        <v>148</v>
      </c>
      <c r="Y685" s="8" t="s">
        <v>149</v>
      </c>
    </row>
    <row r="686" spans="1:25" x14ac:dyDescent="0.3">
      <c r="A686" s="7">
        <v>46272</v>
      </c>
      <c r="B686" s="8" t="s">
        <v>37</v>
      </c>
      <c r="C686" s="8" t="s">
        <v>140</v>
      </c>
      <c r="D686" s="8" t="s">
        <v>141</v>
      </c>
      <c r="E686" s="8" t="s">
        <v>157</v>
      </c>
      <c r="F686" s="8" t="s">
        <v>143</v>
      </c>
      <c r="G686" s="8" t="s">
        <v>162</v>
      </c>
      <c r="H686" s="8" t="s">
        <v>220</v>
      </c>
      <c r="I686" s="8" t="s">
        <v>676</v>
      </c>
      <c r="J686" s="8" t="s">
        <v>159</v>
      </c>
      <c r="K686" s="8" t="s">
        <v>14</v>
      </c>
      <c r="L686" s="9">
        <v>131</v>
      </c>
      <c r="M686" s="9">
        <v>1</v>
      </c>
      <c r="N686" s="10">
        <v>7.6335877862595417E-3</v>
      </c>
      <c r="O686" s="11">
        <v>7.58</v>
      </c>
      <c r="P686" s="11">
        <v>7.58</v>
      </c>
      <c r="Q686" s="11">
        <v>0</v>
      </c>
      <c r="R686" s="8">
        <v>0</v>
      </c>
      <c r="S686" s="8">
        <v>0</v>
      </c>
      <c r="U686" s="12">
        <v>0</v>
      </c>
      <c r="V686" s="10">
        <v>0</v>
      </c>
      <c r="W686" s="11">
        <v>9.5</v>
      </c>
      <c r="X686" s="8" t="s">
        <v>148</v>
      </c>
      <c r="Y686" s="8" t="s">
        <v>149</v>
      </c>
    </row>
    <row r="687" spans="1:25" x14ac:dyDescent="0.3">
      <c r="A687" s="8" t="s">
        <v>659</v>
      </c>
      <c r="B687" s="8" t="s">
        <v>37</v>
      </c>
      <c r="C687" s="8" t="s">
        <v>140</v>
      </c>
      <c r="D687" s="8" t="s">
        <v>141</v>
      </c>
      <c r="E687" s="8" t="s">
        <v>157</v>
      </c>
      <c r="F687" s="8" t="s">
        <v>143</v>
      </c>
      <c r="G687" s="8" t="s">
        <v>162</v>
      </c>
      <c r="H687" s="8" t="s">
        <v>220</v>
      </c>
      <c r="I687" s="8" t="s">
        <v>677</v>
      </c>
      <c r="J687" s="8" t="s">
        <v>159</v>
      </c>
      <c r="K687" s="8" t="s">
        <v>21</v>
      </c>
      <c r="L687" s="9">
        <v>164</v>
      </c>
      <c r="M687" s="9">
        <v>3</v>
      </c>
      <c r="N687" s="10">
        <v>1.8292682926829271E-2</v>
      </c>
      <c r="O687" s="11">
        <v>10.5</v>
      </c>
      <c r="P687" s="11">
        <v>31.5</v>
      </c>
      <c r="Q687" s="11">
        <v>0</v>
      </c>
      <c r="R687" s="8">
        <v>0</v>
      </c>
      <c r="S687" s="8">
        <v>0</v>
      </c>
      <c r="U687" s="12">
        <v>0</v>
      </c>
      <c r="V687" s="10">
        <v>0</v>
      </c>
      <c r="W687" s="11">
        <v>10.5</v>
      </c>
      <c r="X687" s="8" t="s">
        <v>148</v>
      </c>
      <c r="Y687" s="8" t="s">
        <v>149</v>
      </c>
    </row>
    <row r="688" spans="1:25" x14ac:dyDescent="0.3">
      <c r="A688" s="7">
        <v>46272</v>
      </c>
      <c r="B688" s="8" t="s">
        <v>37</v>
      </c>
      <c r="C688" s="8" t="s">
        <v>140</v>
      </c>
      <c r="D688" s="8" t="s">
        <v>141</v>
      </c>
      <c r="E688" s="8" t="s">
        <v>239</v>
      </c>
      <c r="F688" s="8" t="s">
        <v>143</v>
      </c>
      <c r="G688" s="8" t="s">
        <v>240</v>
      </c>
      <c r="H688" s="8" t="s">
        <v>13</v>
      </c>
      <c r="I688" s="8" t="s">
        <v>243</v>
      </c>
      <c r="J688" s="8" t="s">
        <v>242</v>
      </c>
      <c r="K688" s="8" t="s">
        <v>21</v>
      </c>
      <c r="L688" s="9">
        <v>136</v>
      </c>
      <c r="M688" s="9">
        <v>3</v>
      </c>
      <c r="N688" s="10">
        <v>2.205882352941177E-2</v>
      </c>
      <c r="O688" s="11">
        <v>8.1300000000000008</v>
      </c>
      <c r="P688" s="11">
        <v>24.39</v>
      </c>
      <c r="Q688" s="11">
        <v>0</v>
      </c>
      <c r="R688" s="8">
        <v>0</v>
      </c>
      <c r="S688" s="8">
        <v>0</v>
      </c>
      <c r="U688" s="12">
        <v>0</v>
      </c>
      <c r="V688" s="10">
        <v>0</v>
      </c>
      <c r="W688" s="11">
        <v>9</v>
      </c>
      <c r="X688" s="8" t="s">
        <v>148</v>
      </c>
      <c r="Y688" s="8" t="s">
        <v>149</v>
      </c>
    </row>
    <row r="689" spans="1:26" x14ac:dyDescent="0.3">
      <c r="A689" s="7">
        <v>46272</v>
      </c>
      <c r="B689" s="8" t="s">
        <v>37</v>
      </c>
      <c r="C689" s="8" t="s">
        <v>140</v>
      </c>
      <c r="D689" s="8" t="s">
        <v>141</v>
      </c>
      <c r="E689" s="8" t="s">
        <v>239</v>
      </c>
      <c r="F689" s="8" t="s">
        <v>143</v>
      </c>
      <c r="G689" s="8" t="s">
        <v>240</v>
      </c>
      <c r="H689" s="8" t="s">
        <v>220</v>
      </c>
      <c r="I689" s="8" t="s">
        <v>391</v>
      </c>
      <c r="J689" s="8" t="s">
        <v>242</v>
      </c>
      <c r="K689" s="8" t="s">
        <v>21</v>
      </c>
      <c r="L689" s="9">
        <v>499</v>
      </c>
      <c r="M689" s="9">
        <v>5</v>
      </c>
      <c r="N689" s="10">
        <v>1.002004008016032E-2</v>
      </c>
      <c r="O689" s="11">
        <v>8.6300000000000008</v>
      </c>
      <c r="P689" s="11">
        <v>43.15</v>
      </c>
      <c r="Q689" s="11">
        <v>0</v>
      </c>
      <c r="R689" s="8">
        <v>0</v>
      </c>
      <c r="S689" s="8">
        <v>0</v>
      </c>
      <c r="U689" s="12">
        <v>0</v>
      </c>
      <c r="V689" s="10">
        <v>0</v>
      </c>
      <c r="W689" s="11">
        <v>9</v>
      </c>
      <c r="X689" s="8" t="s">
        <v>148</v>
      </c>
      <c r="Y689" s="8" t="s">
        <v>149</v>
      </c>
    </row>
    <row r="690" spans="1:26" x14ac:dyDescent="0.3">
      <c r="A690" s="7">
        <v>46272</v>
      </c>
      <c r="B690" s="8" t="s">
        <v>37</v>
      </c>
      <c r="C690" s="8" t="s">
        <v>140</v>
      </c>
      <c r="D690" s="8" t="s">
        <v>141</v>
      </c>
      <c r="E690" s="8" t="s">
        <v>239</v>
      </c>
      <c r="F690" s="8" t="s">
        <v>143</v>
      </c>
      <c r="G690" s="8" t="s">
        <v>240</v>
      </c>
      <c r="H690" s="8" t="s">
        <v>220</v>
      </c>
      <c r="I690" s="8" t="s">
        <v>388</v>
      </c>
      <c r="J690" s="8" t="s">
        <v>242</v>
      </c>
      <c r="K690" s="8" t="s">
        <v>21</v>
      </c>
      <c r="L690" s="9">
        <v>1068</v>
      </c>
      <c r="M690" s="9">
        <v>7</v>
      </c>
      <c r="N690" s="10">
        <v>6.5543071161048693E-3</v>
      </c>
      <c r="O690" s="11">
        <v>7.5</v>
      </c>
      <c r="P690" s="11">
        <v>52.5</v>
      </c>
      <c r="Q690" s="11">
        <v>0</v>
      </c>
      <c r="R690" s="8">
        <v>0</v>
      </c>
      <c r="S690" s="8">
        <v>0</v>
      </c>
      <c r="U690" s="12">
        <v>0</v>
      </c>
      <c r="V690" s="10">
        <v>0</v>
      </c>
      <c r="W690" s="11">
        <v>9</v>
      </c>
      <c r="X690" s="8" t="s">
        <v>148</v>
      </c>
      <c r="Y690" s="8" t="s">
        <v>149</v>
      </c>
    </row>
    <row r="691" spans="1:26" x14ac:dyDescent="0.3">
      <c r="A691" s="7">
        <v>46272</v>
      </c>
      <c r="B691" s="8" t="s">
        <v>37</v>
      </c>
      <c r="C691" s="8" t="s">
        <v>140</v>
      </c>
      <c r="D691" s="8" t="s">
        <v>141</v>
      </c>
      <c r="E691" s="8" t="s">
        <v>239</v>
      </c>
      <c r="F691" s="8" t="s">
        <v>143</v>
      </c>
      <c r="G691" s="8" t="s">
        <v>240</v>
      </c>
      <c r="H691" s="8" t="s">
        <v>220</v>
      </c>
      <c r="I691" s="8" t="s">
        <v>678</v>
      </c>
      <c r="J691" s="8" t="s">
        <v>242</v>
      </c>
      <c r="K691" s="8" t="s">
        <v>14</v>
      </c>
      <c r="L691" s="9">
        <v>281</v>
      </c>
      <c r="M691" s="9">
        <v>3</v>
      </c>
      <c r="N691" s="10">
        <v>1.067615658362989E-2</v>
      </c>
      <c r="O691" s="11">
        <v>6.39</v>
      </c>
      <c r="P691" s="11">
        <v>19.170000000000002</v>
      </c>
      <c r="Q691" s="11">
        <v>0</v>
      </c>
      <c r="R691" s="8">
        <v>0</v>
      </c>
      <c r="S691" s="8">
        <v>0</v>
      </c>
      <c r="U691" s="12">
        <v>0</v>
      </c>
      <c r="V691" s="10">
        <v>0</v>
      </c>
      <c r="W691" s="11">
        <v>8.5</v>
      </c>
      <c r="X691" s="8" t="s">
        <v>148</v>
      </c>
      <c r="Y691" s="8" t="s">
        <v>149</v>
      </c>
    </row>
    <row r="692" spans="1:26" x14ac:dyDescent="0.3">
      <c r="A692" s="8" t="s">
        <v>659</v>
      </c>
      <c r="B692" s="8" t="s">
        <v>37</v>
      </c>
      <c r="C692" s="8" t="s">
        <v>140</v>
      </c>
      <c r="D692" s="8" t="s">
        <v>141</v>
      </c>
      <c r="E692" s="8" t="s">
        <v>244</v>
      </c>
      <c r="F692" s="8" t="s">
        <v>143</v>
      </c>
      <c r="G692" s="8" t="s">
        <v>394</v>
      </c>
      <c r="H692" s="8" t="s">
        <v>220</v>
      </c>
      <c r="I692" s="8" t="s">
        <v>679</v>
      </c>
      <c r="J692" s="8" t="s">
        <v>247</v>
      </c>
      <c r="K692" s="8" t="s">
        <v>7</v>
      </c>
      <c r="L692" s="9">
        <v>449</v>
      </c>
      <c r="M692" s="9">
        <v>6</v>
      </c>
      <c r="N692" s="10">
        <v>1.3363028953229401E-2</v>
      </c>
      <c r="O692" s="11">
        <v>3.71</v>
      </c>
      <c r="P692" s="11">
        <v>22.26</v>
      </c>
      <c r="Q692" s="11">
        <v>0</v>
      </c>
      <c r="R692" s="8">
        <v>0</v>
      </c>
      <c r="S692" s="8">
        <v>0</v>
      </c>
      <c r="U692" s="12">
        <v>0</v>
      </c>
      <c r="V692" s="10">
        <v>0</v>
      </c>
      <c r="W692" s="11">
        <v>5.5</v>
      </c>
      <c r="X692" s="8" t="s">
        <v>148</v>
      </c>
      <c r="Y692" s="8" t="s">
        <v>149</v>
      </c>
    </row>
    <row r="693" spans="1:26" x14ac:dyDescent="0.3">
      <c r="A693" s="8" t="s">
        <v>659</v>
      </c>
      <c r="B693" s="8" t="s">
        <v>37</v>
      </c>
      <c r="C693" s="8" t="s">
        <v>140</v>
      </c>
      <c r="D693" s="8" t="s">
        <v>141</v>
      </c>
      <c r="E693" s="8" t="s">
        <v>244</v>
      </c>
      <c r="F693" s="8" t="s">
        <v>143</v>
      </c>
      <c r="G693" s="8" t="s">
        <v>245</v>
      </c>
      <c r="H693" s="8" t="s">
        <v>183</v>
      </c>
      <c r="I693" s="8" t="s">
        <v>245</v>
      </c>
      <c r="J693" s="8" t="s">
        <v>247</v>
      </c>
      <c r="K693" s="8" t="s">
        <v>7</v>
      </c>
      <c r="L693" s="9">
        <v>586</v>
      </c>
      <c r="M693" s="9">
        <v>0</v>
      </c>
      <c r="N693" s="10">
        <v>0</v>
      </c>
      <c r="P693" s="11">
        <v>0</v>
      </c>
      <c r="Q693" s="11">
        <v>0</v>
      </c>
      <c r="R693" s="8">
        <v>0</v>
      </c>
      <c r="S693" s="8">
        <v>0</v>
      </c>
      <c r="W693" s="11">
        <v>8</v>
      </c>
      <c r="X693" s="8" t="s">
        <v>148</v>
      </c>
      <c r="Y693" s="8" t="s">
        <v>149</v>
      </c>
    </row>
    <row r="694" spans="1:26" x14ac:dyDescent="0.3">
      <c r="A694" s="7">
        <v>46272</v>
      </c>
      <c r="B694" s="8" t="s">
        <v>37</v>
      </c>
      <c r="C694" s="8" t="s">
        <v>140</v>
      </c>
      <c r="D694" s="8" t="s">
        <v>141</v>
      </c>
      <c r="E694" s="8" t="s">
        <v>244</v>
      </c>
      <c r="F694" s="8" t="s">
        <v>143</v>
      </c>
      <c r="G694" s="8" t="s">
        <v>394</v>
      </c>
      <c r="H694" s="8" t="s">
        <v>220</v>
      </c>
      <c r="I694" s="8" t="s">
        <v>680</v>
      </c>
      <c r="J694" s="8" t="s">
        <v>247</v>
      </c>
      <c r="K694" s="8" t="s">
        <v>7</v>
      </c>
      <c r="L694" s="9">
        <v>49</v>
      </c>
      <c r="M694" s="9">
        <v>1</v>
      </c>
      <c r="N694" s="10">
        <v>2.0408163265306121E-2</v>
      </c>
      <c r="O694" s="11">
        <v>5.47</v>
      </c>
      <c r="P694" s="11">
        <v>5.47</v>
      </c>
      <c r="Q694" s="11">
        <v>0</v>
      </c>
      <c r="R694" s="8">
        <v>0</v>
      </c>
      <c r="S694" s="8">
        <v>0</v>
      </c>
      <c r="U694" s="12">
        <v>0</v>
      </c>
      <c r="V694" s="10">
        <v>0</v>
      </c>
      <c r="W694" s="11">
        <v>7.5</v>
      </c>
      <c r="X694" s="8" t="s">
        <v>148</v>
      </c>
      <c r="Y694" s="8" t="s">
        <v>149</v>
      </c>
    </row>
    <row r="695" spans="1:26" x14ac:dyDescent="0.3">
      <c r="A695" s="7">
        <v>46272</v>
      </c>
      <c r="B695" s="8" t="s">
        <v>37</v>
      </c>
      <c r="C695" s="8" t="s">
        <v>140</v>
      </c>
      <c r="D695" s="8" t="s">
        <v>141</v>
      </c>
      <c r="E695" s="8" t="s">
        <v>244</v>
      </c>
      <c r="F695" s="8" t="s">
        <v>143</v>
      </c>
      <c r="G695" s="8" t="s">
        <v>245</v>
      </c>
      <c r="H695" s="8" t="s">
        <v>220</v>
      </c>
      <c r="I695" s="8" t="s">
        <v>681</v>
      </c>
      <c r="J695" s="8" t="s">
        <v>247</v>
      </c>
      <c r="K695" s="8" t="s">
        <v>14</v>
      </c>
      <c r="L695" s="9">
        <v>644</v>
      </c>
      <c r="M695" s="9">
        <v>7</v>
      </c>
      <c r="N695" s="10">
        <v>1.0869565217391301E-2</v>
      </c>
      <c r="O695" s="11">
        <v>5.16</v>
      </c>
      <c r="P695" s="11">
        <v>36.119999999999997</v>
      </c>
      <c r="Q695" s="11">
        <v>0</v>
      </c>
      <c r="R695" s="8">
        <v>0</v>
      </c>
      <c r="S695" s="8">
        <v>0</v>
      </c>
      <c r="U695" s="12">
        <v>0</v>
      </c>
      <c r="V695" s="10">
        <v>0</v>
      </c>
      <c r="W695" s="11">
        <v>8.5</v>
      </c>
      <c r="X695" s="8" t="s">
        <v>148</v>
      </c>
      <c r="Y695" s="8" t="s">
        <v>149</v>
      </c>
      <c r="Z695" s="8" t="s">
        <v>433</v>
      </c>
    </row>
    <row r="696" spans="1:26" x14ac:dyDescent="0.3">
      <c r="A696" s="7">
        <v>46291</v>
      </c>
      <c r="B696" s="8" t="s">
        <v>23</v>
      </c>
      <c r="C696" s="8" t="s">
        <v>173</v>
      </c>
      <c r="D696" s="8" t="s">
        <v>141</v>
      </c>
      <c r="E696" s="8" t="s">
        <v>281</v>
      </c>
      <c r="F696" s="8" t="s">
        <v>143</v>
      </c>
      <c r="G696" s="8" t="s">
        <v>479</v>
      </c>
      <c r="H696" s="8" t="s">
        <v>206</v>
      </c>
      <c r="I696" s="8" t="s">
        <v>479</v>
      </c>
      <c r="J696" s="8" t="s">
        <v>283</v>
      </c>
      <c r="K696" s="8" t="s">
        <v>21</v>
      </c>
      <c r="L696" s="9">
        <v>782</v>
      </c>
      <c r="M696" s="9">
        <v>8</v>
      </c>
      <c r="N696" s="10">
        <v>1.023017902813299E-2</v>
      </c>
      <c r="O696" s="11">
        <v>9.8000000000000007</v>
      </c>
      <c r="P696" s="11">
        <v>78.400000000000006</v>
      </c>
      <c r="Q696" s="11">
        <v>299</v>
      </c>
      <c r="R696" s="8">
        <v>1</v>
      </c>
      <c r="S696" s="8">
        <v>1</v>
      </c>
      <c r="T696" s="10">
        <v>0.26219999999999999</v>
      </c>
      <c r="U696" s="12">
        <v>3.81</v>
      </c>
      <c r="V696" s="10">
        <v>0.125</v>
      </c>
      <c r="W696" s="11">
        <v>11</v>
      </c>
      <c r="X696" s="8" t="s">
        <v>148</v>
      </c>
      <c r="Y696" s="8" t="s">
        <v>149</v>
      </c>
    </row>
    <row r="697" spans="1:26" x14ac:dyDescent="0.3">
      <c r="A697" s="7">
        <v>46272</v>
      </c>
      <c r="B697" s="8" t="s">
        <v>37</v>
      </c>
      <c r="C697" s="8" t="s">
        <v>140</v>
      </c>
      <c r="D697" s="8" t="s">
        <v>141</v>
      </c>
      <c r="E697" s="8" t="s">
        <v>167</v>
      </c>
      <c r="F697" s="8" t="s">
        <v>143</v>
      </c>
      <c r="G697" s="8" t="s">
        <v>255</v>
      </c>
      <c r="H697" s="8" t="s">
        <v>220</v>
      </c>
      <c r="I697" s="8" t="s">
        <v>457</v>
      </c>
      <c r="J697" s="8" t="s">
        <v>169</v>
      </c>
      <c r="K697" s="8" t="s">
        <v>14</v>
      </c>
      <c r="L697" s="9">
        <v>781</v>
      </c>
      <c r="M697" s="9">
        <v>10</v>
      </c>
      <c r="N697" s="10">
        <v>1.2804097311139561E-2</v>
      </c>
      <c r="O697" s="11">
        <v>4.2300000000000004</v>
      </c>
      <c r="P697" s="8" t="s">
        <v>682</v>
      </c>
      <c r="Q697" s="11">
        <v>0</v>
      </c>
      <c r="R697" s="8">
        <v>0</v>
      </c>
      <c r="S697" s="8">
        <v>0</v>
      </c>
      <c r="U697" s="12">
        <v>0</v>
      </c>
      <c r="V697" s="10">
        <v>0</v>
      </c>
      <c r="W697" s="11">
        <v>5</v>
      </c>
      <c r="X697" s="8" t="s">
        <v>148</v>
      </c>
      <c r="Y697" s="8" t="s">
        <v>149</v>
      </c>
    </row>
    <row r="698" spans="1:26" x14ac:dyDescent="0.3">
      <c r="A698" s="7">
        <v>46272</v>
      </c>
      <c r="B698" s="8" t="s">
        <v>37</v>
      </c>
      <c r="C698" s="8" t="s">
        <v>140</v>
      </c>
      <c r="D698" s="8" t="s">
        <v>141</v>
      </c>
      <c r="E698" s="8" t="s">
        <v>257</v>
      </c>
      <c r="F698" s="8" t="s">
        <v>143</v>
      </c>
      <c r="G698" s="8" t="s">
        <v>262</v>
      </c>
      <c r="H698" s="8" t="s">
        <v>220</v>
      </c>
      <c r="I698" s="8" t="s">
        <v>683</v>
      </c>
      <c r="J698" s="8" t="s">
        <v>260</v>
      </c>
      <c r="K698" s="8" t="s">
        <v>21</v>
      </c>
      <c r="L698" s="8" t="s">
        <v>684</v>
      </c>
      <c r="M698" s="9">
        <v>2</v>
      </c>
      <c r="N698" s="10">
        <v>9.3023255813953487E-3</v>
      </c>
      <c r="O698" s="11">
        <v>10.5</v>
      </c>
      <c r="P698" s="11">
        <v>21</v>
      </c>
      <c r="Q698" s="11">
        <v>0</v>
      </c>
      <c r="R698" s="8">
        <v>0</v>
      </c>
      <c r="S698" s="8">
        <v>0</v>
      </c>
      <c r="U698" s="12">
        <v>0</v>
      </c>
      <c r="V698" s="10">
        <v>0</v>
      </c>
      <c r="W698" s="11">
        <v>10.5</v>
      </c>
      <c r="X698" s="8" t="s">
        <v>148</v>
      </c>
      <c r="Y698" s="8" t="s">
        <v>149</v>
      </c>
    </row>
    <row r="699" spans="1:26" x14ac:dyDescent="0.3">
      <c r="A699" s="7">
        <v>46272</v>
      </c>
      <c r="B699" s="8" t="s">
        <v>33</v>
      </c>
      <c r="C699" s="8" t="s">
        <v>173</v>
      </c>
      <c r="D699" s="8" t="s">
        <v>141</v>
      </c>
      <c r="E699" s="8" t="s">
        <v>193</v>
      </c>
      <c r="F699" s="8" t="s">
        <v>143</v>
      </c>
      <c r="G699" s="8" t="s">
        <v>264</v>
      </c>
      <c r="H699" s="8" t="s">
        <v>231</v>
      </c>
      <c r="I699" s="8" t="s">
        <v>685</v>
      </c>
      <c r="J699" s="8" t="s">
        <v>195</v>
      </c>
      <c r="K699" s="8" t="s">
        <v>21</v>
      </c>
      <c r="L699" s="9">
        <v>143</v>
      </c>
      <c r="M699" s="9">
        <v>3</v>
      </c>
      <c r="N699" s="10">
        <v>2.097902097902098E-2</v>
      </c>
      <c r="O699" s="11">
        <v>12.5</v>
      </c>
      <c r="P699" s="11">
        <v>37.5</v>
      </c>
      <c r="Q699" s="11">
        <v>0</v>
      </c>
      <c r="R699" s="8">
        <v>0</v>
      </c>
      <c r="S699" s="8">
        <v>0</v>
      </c>
      <c r="U699" s="12">
        <v>0</v>
      </c>
      <c r="V699" s="10">
        <v>0</v>
      </c>
      <c r="W699" s="11">
        <v>12.5</v>
      </c>
      <c r="X699" s="8" t="s">
        <v>148</v>
      </c>
      <c r="Y699" s="8" t="s">
        <v>149</v>
      </c>
    </row>
    <row r="700" spans="1:26" x14ac:dyDescent="0.3">
      <c r="A700" s="7">
        <v>46272</v>
      </c>
      <c r="B700" s="8" t="s">
        <v>33</v>
      </c>
      <c r="C700" s="8" t="s">
        <v>173</v>
      </c>
      <c r="D700" s="8" t="s">
        <v>141</v>
      </c>
      <c r="E700" s="8" t="s">
        <v>200</v>
      </c>
      <c r="F700" s="8" t="s">
        <v>143</v>
      </c>
      <c r="G700" s="8" t="s">
        <v>270</v>
      </c>
      <c r="H700" s="8" t="s">
        <v>231</v>
      </c>
      <c r="I700" s="8" t="s">
        <v>572</v>
      </c>
      <c r="J700" s="8" t="s">
        <v>202</v>
      </c>
      <c r="K700" s="8" t="s">
        <v>7</v>
      </c>
      <c r="L700" s="9">
        <v>478</v>
      </c>
      <c r="M700" s="9">
        <v>4</v>
      </c>
      <c r="N700" s="10">
        <v>8.368200836820083E-3</v>
      </c>
      <c r="O700" s="11">
        <v>9.7100000000000009</v>
      </c>
      <c r="P700" s="11">
        <v>38.840000000000003</v>
      </c>
      <c r="Q700" s="11">
        <v>0</v>
      </c>
      <c r="R700" s="8">
        <v>0</v>
      </c>
      <c r="S700" s="8">
        <v>0</v>
      </c>
      <c r="U700" s="12">
        <v>0</v>
      </c>
      <c r="V700" s="10">
        <v>0</v>
      </c>
      <c r="W700" s="11">
        <v>12.5</v>
      </c>
      <c r="X700" s="8" t="s">
        <v>148</v>
      </c>
      <c r="Y700" s="8" t="s">
        <v>149</v>
      </c>
    </row>
    <row r="701" spans="1:26" x14ac:dyDescent="0.3">
      <c r="A701" s="8" t="s">
        <v>668</v>
      </c>
      <c r="B701" s="8" t="s">
        <v>33</v>
      </c>
      <c r="C701" s="8" t="s">
        <v>173</v>
      </c>
      <c r="D701" s="8" t="s">
        <v>141</v>
      </c>
      <c r="E701" s="8" t="s">
        <v>200</v>
      </c>
      <c r="F701" s="8" t="s">
        <v>143</v>
      </c>
      <c r="G701" s="8" t="s">
        <v>270</v>
      </c>
      <c r="H701" s="8" t="s">
        <v>231</v>
      </c>
      <c r="I701" s="8" t="s">
        <v>686</v>
      </c>
      <c r="J701" s="8" t="s">
        <v>202</v>
      </c>
      <c r="K701" s="8" t="s">
        <v>14</v>
      </c>
      <c r="L701" s="9">
        <v>381</v>
      </c>
      <c r="M701" s="9">
        <v>2</v>
      </c>
      <c r="N701" s="10">
        <v>5.2493438320209973E-3</v>
      </c>
      <c r="O701" s="11">
        <v>6.92</v>
      </c>
      <c r="P701" s="11">
        <v>13.84</v>
      </c>
      <c r="Q701" s="11">
        <v>0</v>
      </c>
      <c r="R701" s="8">
        <v>0</v>
      </c>
      <c r="S701" s="8">
        <v>0</v>
      </c>
      <c r="U701" s="12">
        <v>0</v>
      </c>
      <c r="V701" s="10">
        <v>0</v>
      </c>
      <c r="W701" s="11">
        <v>11</v>
      </c>
      <c r="X701" s="8" t="s">
        <v>148</v>
      </c>
      <c r="Y701" s="8" t="s">
        <v>149</v>
      </c>
    </row>
    <row r="702" spans="1:26" x14ac:dyDescent="0.3">
      <c r="A702" s="7">
        <v>46272</v>
      </c>
      <c r="B702" s="8" t="s">
        <v>33</v>
      </c>
      <c r="C702" s="8" t="s">
        <v>173</v>
      </c>
      <c r="D702" s="8" t="s">
        <v>141</v>
      </c>
      <c r="E702" s="8" t="s">
        <v>200</v>
      </c>
      <c r="F702" s="8" t="s">
        <v>143</v>
      </c>
      <c r="G702" s="8" t="s">
        <v>268</v>
      </c>
      <c r="H702" s="8" t="s">
        <v>231</v>
      </c>
      <c r="I702" s="8" t="s">
        <v>518</v>
      </c>
      <c r="J702" s="8" t="s">
        <v>202</v>
      </c>
      <c r="K702" s="8" t="s">
        <v>21</v>
      </c>
      <c r="L702" s="9">
        <v>123</v>
      </c>
      <c r="M702" s="9">
        <v>1</v>
      </c>
      <c r="N702" s="10">
        <v>8.130081300813009E-3</v>
      </c>
      <c r="O702" s="11">
        <v>14.5</v>
      </c>
      <c r="P702" s="11">
        <v>14.5</v>
      </c>
      <c r="Q702" s="11">
        <v>0</v>
      </c>
      <c r="R702" s="8">
        <v>0</v>
      </c>
      <c r="S702" s="8">
        <v>0</v>
      </c>
      <c r="U702" s="12">
        <v>0</v>
      </c>
      <c r="V702" s="10">
        <v>0</v>
      </c>
      <c r="W702" s="11">
        <v>14.5</v>
      </c>
      <c r="X702" s="8" t="s">
        <v>148</v>
      </c>
      <c r="Y702" s="8" t="s">
        <v>149</v>
      </c>
    </row>
    <row r="703" spans="1:26" x14ac:dyDescent="0.3">
      <c r="A703" s="7">
        <v>46272</v>
      </c>
      <c r="B703" s="8" t="s">
        <v>33</v>
      </c>
      <c r="C703" s="8" t="s">
        <v>173</v>
      </c>
      <c r="D703" s="8" t="s">
        <v>141</v>
      </c>
      <c r="E703" s="8" t="s">
        <v>200</v>
      </c>
      <c r="F703" s="8" t="s">
        <v>143</v>
      </c>
      <c r="G703" s="8" t="s">
        <v>268</v>
      </c>
      <c r="H703" s="8" t="s">
        <v>470</v>
      </c>
      <c r="I703" s="8" t="s">
        <v>472</v>
      </c>
      <c r="J703" s="8" t="s">
        <v>202</v>
      </c>
      <c r="K703" s="8" t="s">
        <v>21</v>
      </c>
      <c r="L703" s="9">
        <v>359</v>
      </c>
      <c r="M703" s="9">
        <v>6</v>
      </c>
      <c r="N703" s="10">
        <v>1.6713091922005568E-2</v>
      </c>
      <c r="O703" s="11">
        <v>12.22</v>
      </c>
      <c r="P703" s="8" t="s">
        <v>687</v>
      </c>
      <c r="Q703" s="11">
        <v>0</v>
      </c>
      <c r="R703" s="8">
        <v>0</v>
      </c>
      <c r="S703" s="8">
        <v>0</v>
      </c>
      <c r="U703" s="12">
        <v>0</v>
      </c>
      <c r="V703" s="10">
        <v>0</v>
      </c>
      <c r="W703" s="11">
        <v>13</v>
      </c>
      <c r="X703" s="8" t="s">
        <v>148</v>
      </c>
      <c r="Y703" s="8" t="s">
        <v>149</v>
      </c>
    </row>
    <row r="704" spans="1:26" x14ac:dyDescent="0.3">
      <c r="A704" s="7">
        <v>46272</v>
      </c>
      <c r="B704" s="8" t="s">
        <v>33</v>
      </c>
      <c r="C704" s="8" t="s">
        <v>173</v>
      </c>
      <c r="D704" s="8" t="s">
        <v>141</v>
      </c>
      <c r="E704" s="8" t="s">
        <v>271</v>
      </c>
      <c r="F704" s="8" t="s">
        <v>143</v>
      </c>
      <c r="G704" s="8" t="s">
        <v>275</v>
      </c>
      <c r="H704" s="8" t="s">
        <v>231</v>
      </c>
      <c r="I704" s="8" t="s">
        <v>272</v>
      </c>
      <c r="J704" s="8" t="s">
        <v>274</v>
      </c>
      <c r="K704" s="8" t="s">
        <v>14</v>
      </c>
      <c r="L704" s="9">
        <v>1749</v>
      </c>
      <c r="M704" s="9">
        <v>5</v>
      </c>
      <c r="N704" s="10">
        <v>2.858776443682104E-3</v>
      </c>
      <c r="O704" s="11">
        <v>8.68</v>
      </c>
      <c r="P704" s="11">
        <v>43.4</v>
      </c>
      <c r="Q704" s="11">
        <v>0</v>
      </c>
      <c r="R704" s="8">
        <v>0</v>
      </c>
      <c r="S704" s="8">
        <v>0</v>
      </c>
      <c r="U704" s="12">
        <v>0</v>
      </c>
      <c r="V704" s="10">
        <v>0</v>
      </c>
      <c r="W704" s="11">
        <v>12.5</v>
      </c>
      <c r="X704" s="8" t="s">
        <v>148</v>
      </c>
      <c r="Y704" s="8" t="s">
        <v>149</v>
      </c>
    </row>
    <row r="705" spans="1:25" x14ac:dyDescent="0.3">
      <c r="A705" s="7">
        <v>46272</v>
      </c>
      <c r="B705" s="8" t="s">
        <v>23</v>
      </c>
      <c r="C705" s="8" t="s">
        <v>173</v>
      </c>
      <c r="D705" s="8" t="s">
        <v>141</v>
      </c>
      <c r="E705" s="8" t="s">
        <v>174</v>
      </c>
      <c r="F705" s="8" t="s">
        <v>143</v>
      </c>
      <c r="G705" s="8" t="s">
        <v>688</v>
      </c>
      <c r="H705" s="8" t="s">
        <v>206</v>
      </c>
      <c r="I705" s="8" t="s">
        <v>689</v>
      </c>
      <c r="J705" s="8" t="s">
        <v>176</v>
      </c>
      <c r="K705" s="8" t="s">
        <v>21</v>
      </c>
      <c r="L705" s="9">
        <v>166</v>
      </c>
      <c r="M705" s="9">
        <v>0</v>
      </c>
      <c r="N705" s="10">
        <v>0</v>
      </c>
      <c r="P705" s="11">
        <v>0</v>
      </c>
      <c r="Q705" s="11">
        <v>0</v>
      </c>
      <c r="R705" s="8">
        <v>0</v>
      </c>
      <c r="S705" s="8">
        <v>0</v>
      </c>
      <c r="W705" s="11">
        <v>12.5</v>
      </c>
      <c r="X705" s="8" t="s">
        <v>148</v>
      </c>
      <c r="Y705" s="8" t="s">
        <v>149</v>
      </c>
    </row>
    <row r="706" spans="1:25" x14ac:dyDescent="0.3">
      <c r="A706" s="8" t="s">
        <v>659</v>
      </c>
      <c r="B706" s="8" t="s">
        <v>23</v>
      </c>
      <c r="C706" s="8" t="s">
        <v>173</v>
      </c>
      <c r="D706" s="8" t="s">
        <v>141</v>
      </c>
      <c r="E706" s="8" t="s">
        <v>186</v>
      </c>
      <c r="F706" s="8" t="s">
        <v>143</v>
      </c>
      <c r="G706" s="8" t="s">
        <v>189</v>
      </c>
      <c r="H706" s="8" t="s">
        <v>206</v>
      </c>
      <c r="I706" s="8" t="s">
        <v>189</v>
      </c>
      <c r="J706" s="8" t="s">
        <v>188</v>
      </c>
      <c r="K706" s="8" t="s">
        <v>7</v>
      </c>
      <c r="L706" s="9">
        <v>630</v>
      </c>
      <c r="M706" s="9">
        <v>3</v>
      </c>
      <c r="N706" s="10">
        <v>4.7619047619047623E-3</v>
      </c>
      <c r="O706" s="11">
        <v>6.46</v>
      </c>
      <c r="P706" s="11">
        <v>19.38</v>
      </c>
      <c r="Q706" s="11">
        <v>0</v>
      </c>
      <c r="R706" s="8">
        <v>0</v>
      </c>
      <c r="S706" s="8">
        <v>0</v>
      </c>
      <c r="U706" s="12">
        <v>0</v>
      </c>
      <c r="V706" s="10">
        <v>0</v>
      </c>
      <c r="W706" s="11">
        <v>8.5</v>
      </c>
      <c r="X706" s="8" t="s">
        <v>148</v>
      </c>
      <c r="Y706" s="8" t="s">
        <v>149</v>
      </c>
    </row>
    <row r="707" spans="1:25" x14ac:dyDescent="0.3">
      <c r="A707" s="8" t="s">
        <v>659</v>
      </c>
      <c r="B707" s="8" t="s">
        <v>23</v>
      </c>
      <c r="C707" s="8" t="s">
        <v>173</v>
      </c>
      <c r="D707" s="8" t="s">
        <v>141</v>
      </c>
      <c r="E707" s="8" t="s">
        <v>186</v>
      </c>
      <c r="F707" s="8" t="s">
        <v>143</v>
      </c>
      <c r="G707" s="8" t="s">
        <v>363</v>
      </c>
      <c r="H707" s="8" t="s">
        <v>206</v>
      </c>
      <c r="I707" s="8" t="s">
        <v>363</v>
      </c>
      <c r="J707" s="8" t="s">
        <v>188</v>
      </c>
      <c r="K707" s="8" t="s">
        <v>14</v>
      </c>
      <c r="L707" s="9">
        <v>710</v>
      </c>
      <c r="M707" s="9">
        <v>3</v>
      </c>
      <c r="N707" s="10">
        <v>4.2253521126760559E-3</v>
      </c>
      <c r="O707" s="11">
        <v>8.4700000000000006</v>
      </c>
      <c r="P707" s="11">
        <v>25.41</v>
      </c>
      <c r="Q707" s="11">
        <v>0</v>
      </c>
      <c r="R707" s="8">
        <v>0</v>
      </c>
      <c r="S707" s="8">
        <v>0</v>
      </c>
      <c r="U707" s="12">
        <v>0</v>
      </c>
      <c r="V707" s="10">
        <v>0</v>
      </c>
      <c r="W707" s="11">
        <v>13</v>
      </c>
      <c r="X707" s="8" t="s">
        <v>223</v>
      </c>
      <c r="Y707" s="8" t="s">
        <v>303</v>
      </c>
    </row>
    <row r="708" spans="1:25" x14ac:dyDescent="0.3">
      <c r="A708" s="8" t="s">
        <v>668</v>
      </c>
      <c r="B708" s="8" t="s">
        <v>23</v>
      </c>
      <c r="C708" s="8" t="s">
        <v>173</v>
      </c>
      <c r="D708" s="8" t="s">
        <v>141</v>
      </c>
      <c r="E708" s="8" t="s">
        <v>281</v>
      </c>
      <c r="F708" s="8" t="s">
        <v>143</v>
      </c>
      <c r="G708" s="8" t="s">
        <v>690</v>
      </c>
      <c r="H708" s="8" t="s">
        <v>213</v>
      </c>
      <c r="I708" s="8" t="s">
        <v>690</v>
      </c>
      <c r="J708" s="8" t="s">
        <v>283</v>
      </c>
      <c r="K708" s="8" t="s">
        <v>14</v>
      </c>
      <c r="L708" s="9">
        <v>512</v>
      </c>
      <c r="M708" s="9">
        <v>3</v>
      </c>
      <c r="N708" s="10">
        <v>5.859375E-3</v>
      </c>
      <c r="O708" s="11">
        <v>7.24</v>
      </c>
      <c r="P708" s="11">
        <v>21.72</v>
      </c>
      <c r="Q708" s="11">
        <v>299</v>
      </c>
      <c r="R708" s="8">
        <v>1</v>
      </c>
      <c r="S708" s="8">
        <v>1</v>
      </c>
      <c r="T708" s="10">
        <v>7.2599999999999998E-2</v>
      </c>
      <c r="U708" s="12">
        <v>13.77</v>
      </c>
      <c r="V708" s="10">
        <v>0.33329999999999999</v>
      </c>
      <c r="W708" s="11">
        <v>9</v>
      </c>
      <c r="X708" s="8" t="s">
        <v>148</v>
      </c>
      <c r="Y708" s="8" t="s">
        <v>149</v>
      </c>
    </row>
    <row r="709" spans="1:25" x14ac:dyDescent="0.3">
      <c r="A709" s="7">
        <v>46272</v>
      </c>
      <c r="B709" s="8" t="s">
        <v>23</v>
      </c>
      <c r="C709" s="8" t="s">
        <v>173</v>
      </c>
      <c r="D709" s="8" t="s">
        <v>141</v>
      </c>
      <c r="E709" s="8" t="s">
        <v>281</v>
      </c>
      <c r="F709" s="8" t="s">
        <v>143</v>
      </c>
      <c r="G709" s="8" t="s">
        <v>479</v>
      </c>
      <c r="H709" s="8" t="s">
        <v>206</v>
      </c>
      <c r="I709" s="8" t="s">
        <v>479</v>
      </c>
      <c r="J709" s="8" t="s">
        <v>283</v>
      </c>
      <c r="K709" s="8" t="s">
        <v>14</v>
      </c>
      <c r="L709" s="9">
        <v>1453</v>
      </c>
      <c r="M709" s="9">
        <v>11</v>
      </c>
      <c r="N709" s="10">
        <v>7.5705437026841018E-3</v>
      </c>
      <c r="O709" s="11">
        <v>5.95</v>
      </c>
      <c r="P709" s="11">
        <v>65.45</v>
      </c>
      <c r="Q709" s="11">
        <v>897</v>
      </c>
      <c r="R709" s="8">
        <v>2</v>
      </c>
      <c r="S709" s="8">
        <v>3</v>
      </c>
      <c r="T709" s="10">
        <v>7.2999999999999995E-2</v>
      </c>
      <c r="U709" s="12">
        <v>13.71</v>
      </c>
      <c r="V709" s="10">
        <v>0.18179999999999999</v>
      </c>
      <c r="W709" s="11">
        <v>11</v>
      </c>
      <c r="X709" s="8" t="s">
        <v>148</v>
      </c>
      <c r="Y709" s="8" t="s">
        <v>149</v>
      </c>
    </row>
    <row r="710" spans="1:25" x14ac:dyDescent="0.3">
      <c r="A710" s="8" t="s">
        <v>668</v>
      </c>
      <c r="B710" s="8" t="s">
        <v>23</v>
      </c>
      <c r="C710" s="8" t="s">
        <v>173</v>
      </c>
      <c r="D710" s="8" t="s">
        <v>141</v>
      </c>
      <c r="E710" s="8" t="s">
        <v>281</v>
      </c>
      <c r="F710" s="8" t="s">
        <v>143</v>
      </c>
      <c r="G710" s="8" t="s">
        <v>478</v>
      </c>
      <c r="H710" s="8" t="s">
        <v>206</v>
      </c>
      <c r="I710" s="8" t="s">
        <v>478</v>
      </c>
      <c r="J710" s="8" t="s">
        <v>283</v>
      </c>
      <c r="K710" s="8" t="s">
        <v>7</v>
      </c>
      <c r="L710" s="9">
        <v>125</v>
      </c>
      <c r="M710" s="9">
        <v>0</v>
      </c>
      <c r="N710" s="10">
        <v>0</v>
      </c>
      <c r="P710" s="11">
        <v>0</v>
      </c>
      <c r="Q710" s="11">
        <v>0</v>
      </c>
      <c r="R710" s="8">
        <v>0</v>
      </c>
      <c r="S710" s="8">
        <v>0</v>
      </c>
      <c r="W710" s="11">
        <v>8.5</v>
      </c>
      <c r="X710" s="8" t="s">
        <v>148</v>
      </c>
      <c r="Y710" s="8" t="s">
        <v>149</v>
      </c>
    </row>
    <row r="711" spans="1:25" x14ac:dyDescent="0.3">
      <c r="A711" s="7">
        <v>46272</v>
      </c>
      <c r="B711" s="8" t="s">
        <v>23</v>
      </c>
      <c r="C711" s="8" t="s">
        <v>173</v>
      </c>
      <c r="D711" s="8" t="s">
        <v>141</v>
      </c>
      <c r="E711" s="8" t="s">
        <v>281</v>
      </c>
      <c r="F711" s="8" t="s">
        <v>143</v>
      </c>
      <c r="G711" s="8" t="s">
        <v>643</v>
      </c>
      <c r="H711" s="8" t="s">
        <v>206</v>
      </c>
      <c r="I711" s="8" t="s">
        <v>643</v>
      </c>
      <c r="J711" s="8" t="s">
        <v>283</v>
      </c>
      <c r="K711" s="8" t="s">
        <v>7</v>
      </c>
      <c r="L711" s="9">
        <v>260</v>
      </c>
      <c r="M711" s="9">
        <v>4</v>
      </c>
      <c r="N711" s="10">
        <v>1.5384615384615391E-2</v>
      </c>
      <c r="O711" s="11">
        <v>6.16</v>
      </c>
      <c r="P711" s="11">
        <v>24.64</v>
      </c>
      <c r="Q711" s="11">
        <v>0</v>
      </c>
      <c r="R711" s="8">
        <v>0</v>
      </c>
      <c r="S711" s="8">
        <v>0</v>
      </c>
      <c r="U711" s="12">
        <v>0</v>
      </c>
      <c r="V711" s="10">
        <v>0</v>
      </c>
      <c r="W711" s="11">
        <v>12</v>
      </c>
      <c r="X711" s="8" t="s">
        <v>148</v>
      </c>
      <c r="Y711" s="8" t="s">
        <v>149</v>
      </c>
    </row>
    <row r="712" spans="1:25" x14ac:dyDescent="0.3">
      <c r="A712" s="7">
        <v>46272</v>
      </c>
      <c r="B712" s="8" t="s">
        <v>23</v>
      </c>
      <c r="C712" s="8" t="s">
        <v>173</v>
      </c>
      <c r="D712" s="8" t="s">
        <v>141</v>
      </c>
      <c r="E712" s="8" t="s">
        <v>285</v>
      </c>
      <c r="F712" s="8" t="s">
        <v>143</v>
      </c>
      <c r="G712" s="8" t="s">
        <v>482</v>
      </c>
      <c r="H712" s="8" t="s">
        <v>213</v>
      </c>
      <c r="I712" s="8" t="s">
        <v>482</v>
      </c>
      <c r="J712" s="8" t="s">
        <v>287</v>
      </c>
      <c r="K712" s="8" t="s">
        <v>14</v>
      </c>
      <c r="L712" s="9">
        <v>848</v>
      </c>
      <c r="M712" s="9">
        <v>4</v>
      </c>
      <c r="N712" s="10">
        <v>4.7169811320754724E-3</v>
      </c>
      <c r="O712" s="11">
        <v>3.93</v>
      </c>
      <c r="P712" s="11">
        <v>15.72</v>
      </c>
      <c r="Q712" s="11">
        <v>0</v>
      </c>
      <c r="R712" s="8">
        <v>0</v>
      </c>
      <c r="S712" s="8">
        <v>0</v>
      </c>
      <c r="U712" s="12">
        <v>0</v>
      </c>
      <c r="V712" s="10">
        <v>0</v>
      </c>
      <c r="W712" s="11">
        <v>7</v>
      </c>
      <c r="X712" s="8" t="s">
        <v>148</v>
      </c>
      <c r="Y712" s="8" t="s">
        <v>149</v>
      </c>
    </row>
    <row r="713" spans="1:25" x14ac:dyDescent="0.3">
      <c r="A713" s="7">
        <v>46272</v>
      </c>
      <c r="B713" s="8" t="s">
        <v>23</v>
      </c>
      <c r="C713" s="8" t="s">
        <v>173</v>
      </c>
      <c r="D713" s="8" t="s">
        <v>141</v>
      </c>
      <c r="E713" s="8" t="s">
        <v>285</v>
      </c>
      <c r="F713" s="8" t="s">
        <v>143</v>
      </c>
      <c r="G713" s="8" t="s">
        <v>600</v>
      </c>
      <c r="H713" s="8" t="s">
        <v>206</v>
      </c>
      <c r="I713" s="8" t="s">
        <v>600</v>
      </c>
      <c r="J713" s="8" t="s">
        <v>287</v>
      </c>
      <c r="K713" s="8" t="s">
        <v>14</v>
      </c>
      <c r="L713" s="9">
        <v>359</v>
      </c>
      <c r="M713" s="9">
        <v>1</v>
      </c>
      <c r="N713" s="10">
        <v>2.7855153203342618E-3</v>
      </c>
      <c r="O713" s="11">
        <v>4.37</v>
      </c>
      <c r="P713" s="11">
        <v>4.37</v>
      </c>
      <c r="Q713" s="11">
        <v>0</v>
      </c>
      <c r="R713" s="8">
        <v>0</v>
      </c>
      <c r="S713" s="8">
        <v>0</v>
      </c>
      <c r="U713" s="12">
        <v>0</v>
      </c>
      <c r="V713" s="10">
        <v>0</v>
      </c>
      <c r="W713" s="11">
        <v>8</v>
      </c>
      <c r="X713" s="8" t="s">
        <v>148</v>
      </c>
      <c r="Y713" s="8" t="s">
        <v>149</v>
      </c>
    </row>
    <row r="714" spans="1:25" x14ac:dyDescent="0.3">
      <c r="A714" s="7">
        <v>46272</v>
      </c>
      <c r="B714" s="8" t="s">
        <v>43</v>
      </c>
      <c r="C714" s="8" t="s">
        <v>140</v>
      </c>
      <c r="D714" s="8" t="s">
        <v>141</v>
      </c>
      <c r="E714" s="8" t="s">
        <v>142</v>
      </c>
      <c r="F714" s="8" t="s">
        <v>143</v>
      </c>
      <c r="G714" s="8" t="s">
        <v>555</v>
      </c>
      <c r="H714" s="8" t="s">
        <v>292</v>
      </c>
      <c r="I714" s="8" t="s">
        <v>556</v>
      </c>
      <c r="J714" s="8" t="s">
        <v>147</v>
      </c>
      <c r="K714" s="8" t="s">
        <v>7</v>
      </c>
      <c r="L714" s="9">
        <v>1821</v>
      </c>
      <c r="M714" s="9">
        <v>8</v>
      </c>
      <c r="N714" s="10">
        <v>4.3931905546403076E-3</v>
      </c>
      <c r="O714" s="11">
        <v>8.31</v>
      </c>
      <c r="P714" s="11">
        <v>66.48</v>
      </c>
      <c r="Q714" s="11">
        <v>0</v>
      </c>
      <c r="R714" s="8">
        <v>0</v>
      </c>
      <c r="S714" s="8">
        <v>0</v>
      </c>
      <c r="U714" s="12">
        <v>0</v>
      </c>
      <c r="V714" s="10">
        <v>0</v>
      </c>
      <c r="W714" s="11">
        <v>12.5</v>
      </c>
      <c r="X714" s="8" t="s">
        <v>148</v>
      </c>
      <c r="Y714" s="8" t="s">
        <v>149</v>
      </c>
    </row>
    <row r="715" spans="1:25" x14ac:dyDescent="0.3">
      <c r="A715" s="7">
        <v>46272</v>
      </c>
      <c r="B715" s="8" t="s">
        <v>43</v>
      </c>
      <c r="C715" s="8" t="s">
        <v>140</v>
      </c>
      <c r="D715" s="8" t="s">
        <v>141</v>
      </c>
      <c r="E715" s="8" t="s">
        <v>142</v>
      </c>
      <c r="F715" s="8" t="s">
        <v>143</v>
      </c>
      <c r="G715" s="8" t="s">
        <v>691</v>
      </c>
      <c r="H715" s="8" t="s">
        <v>292</v>
      </c>
      <c r="I715" s="8" t="s">
        <v>692</v>
      </c>
      <c r="J715" s="8" t="s">
        <v>147</v>
      </c>
      <c r="K715" s="8" t="s">
        <v>7</v>
      </c>
      <c r="L715" s="9">
        <v>315</v>
      </c>
      <c r="M715" s="9">
        <v>2</v>
      </c>
      <c r="N715" s="10">
        <v>6.3492063492063492E-3</v>
      </c>
      <c r="O715" s="11">
        <v>10.050000000000001</v>
      </c>
      <c r="P715" s="11">
        <v>20.100000000000001</v>
      </c>
      <c r="Q715" s="11">
        <v>0</v>
      </c>
      <c r="R715" s="8">
        <v>0</v>
      </c>
      <c r="S715" s="8">
        <v>0</v>
      </c>
      <c r="U715" s="12">
        <v>0</v>
      </c>
      <c r="V715" s="10">
        <v>0</v>
      </c>
      <c r="W715" s="11">
        <v>14.5</v>
      </c>
      <c r="X715" s="8" t="s">
        <v>148</v>
      </c>
      <c r="Y715" s="8" t="s">
        <v>149</v>
      </c>
    </row>
    <row r="716" spans="1:25" x14ac:dyDescent="0.3">
      <c r="A716" s="7">
        <v>46272</v>
      </c>
      <c r="B716" s="8" t="s">
        <v>43</v>
      </c>
      <c r="C716" s="8" t="s">
        <v>140</v>
      </c>
      <c r="D716" s="8" t="s">
        <v>141</v>
      </c>
      <c r="E716" s="8" t="s">
        <v>142</v>
      </c>
      <c r="F716" s="8" t="s">
        <v>143</v>
      </c>
      <c r="G716" s="8" t="s">
        <v>294</v>
      </c>
      <c r="H716" s="8" t="s">
        <v>292</v>
      </c>
      <c r="I716" s="8" t="s">
        <v>295</v>
      </c>
      <c r="J716" s="8" t="s">
        <v>147</v>
      </c>
      <c r="K716" s="8" t="s">
        <v>7</v>
      </c>
      <c r="L716" s="9">
        <v>603</v>
      </c>
      <c r="M716" s="9">
        <v>3</v>
      </c>
      <c r="N716" s="10">
        <v>4.9751243781094526E-3</v>
      </c>
      <c r="O716" s="11">
        <v>9.4600000000000009</v>
      </c>
      <c r="P716" s="11">
        <v>28.38</v>
      </c>
      <c r="Q716" s="11">
        <v>0</v>
      </c>
      <c r="R716" s="8">
        <v>0</v>
      </c>
      <c r="S716" s="8">
        <v>0</v>
      </c>
      <c r="U716" s="12">
        <v>0</v>
      </c>
      <c r="V716" s="10">
        <v>0</v>
      </c>
      <c r="W716" s="11">
        <v>12</v>
      </c>
      <c r="X716" s="8" t="s">
        <v>148</v>
      </c>
      <c r="Y716" s="8" t="s">
        <v>149</v>
      </c>
    </row>
    <row r="717" spans="1:25" x14ac:dyDescent="0.3">
      <c r="A717" s="8" t="s">
        <v>659</v>
      </c>
      <c r="B717" s="8" t="s">
        <v>43</v>
      </c>
      <c r="C717" s="8" t="s">
        <v>140</v>
      </c>
      <c r="D717" s="8" t="s">
        <v>141</v>
      </c>
      <c r="E717" s="8" t="s">
        <v>164</v>
      </c>
      <c r="F717" s="8" t="s">
        <v>143</v>
      </c>
      <c r="G717" s="8" t="s">
        <v>304</v>
      </c>
      <c r="H717" s="8" t="s">
        <v>292</v>
      </c>
      <c r="I717" s="8" t="s">
        <v>305</v>
      </c>
      <c r="J717" s="8" t="s">
        <v>166</v>
      </c>
      <c r="K717" s="8" t="s">
        <v>7</v>
      </c>
      <c r="L717" s="9">
        <v>796</v>
      </c>
      <c r="M717" s="9">
        <v>2</v>
      </c>
      <c r="N717" s="10">
        <v>2.5125628140703518E-3</v>
      </c>
      <c r="O717" s="11">
        <v>5.01</v>
      </c>
      <c r="P717" s="11">
        <v>10.02</v>
      </c>
      <c r="Q717" s="11">
        <v>0</v>
      </c>
      <c r="R717" s="8">
        <v>0</v>
      </c>
      <c r="S717" s="8">
        <v>0</v>
      </c>
      <c r="U717" s="12">
        <v>0</v>
      </c>
      <c r="V717" s="10">
        <v>0</v>
      </c>
      <c r="W717" s="11">
        <v>9.5</v>
      </c>
      <c r="X717" s="8" t="s">
        <v>148</v>
      </c>
      <c r="Y717" s="8" t="s">
        <v>149</v>
      </c>
    </row>
    <row r="718" spans="1:25" x14ac:dyDescent="0.3">
      <c r="A718" s="7">
        <v>46272</v>
      </c>
      <c r="B718" s="8" t="s">
        <v>43</v>
      </c>
      <c r="C718" s="8" t="s">
        <v>140</v>
      </c>
      <c r="D718" s="8" t="s">
        <v>141</v>
      </c>
      <c r="E718" s="8" t="s">
        <v>164</v>
      </c>
      <c r="F718" s="8" t="s">
        <v>143</v>
      </c>
      <c r="G718" s="8" t="s">
        <v>645</v>
      </c>
      <c r="H718" s="8" t="s">
        <v>292</v>
      </c>
      <c r="I718" s="8" t="s">
        <v>646</v>
      </c>
      <c r="J718" s="8" t="s">
        <v>166</v>
      </c>
      <c r="K718" s="8" t="s">
        <v>7</v>
      </c>
      <c r="L718" s="9">
        <v>595</v>
      </c>
      <c r="M718" s="9">
        <v>1</v>
      </c>
      <c r="N718" s="10">
        <v>1.6806722689075629E-3</v>
      </c>
      <c r="O718" s="11">
        <v>7.25</v>
      </c>
      <c r="P718" s="11">
        <v>7.25</v>
      </c>
      <c r="Q718" s="11">
        <v>0</v>
      </c>
      <c r="R718" s="8">
        <v>0</v>
      </c>
      <c r="S718" s="8">
        <v>0</v>
      </c>
      <c r="U718" s="12">
        <v>0</v>
      </c>
      <c r="V718" s="10">
        <v>0</v>
      </c>
      <c r="W718" s="11">
        <v>11.5</v>
      </c>
      <c r="X718" s="8" t="s">
        <v>148</v>
      </c>
      <c r="Y718" s="8" t="s">
        <v>149</v>
      </c>
    </row>
    <row r="719" spans="1:25" x14ac:dyDescent="0.3">
      <c r="A719" s="7">
        <v>46272</v>
      </c>
      <c r="B719" s="8" t="s">
        <v>43</v>
      </c>
      <c r="C719" s="8" t="s">
        <v>140</v>
      </c>
      <c r="D719" s="8" t="s">
        <v>141</v>
      </c>
      <c r="E719" s="8" t="s">
        <v>239</v>
      </c>
      <c r="F719" s="8" t="s">
        <v>143</v>
      </c>
      <c r="G719" s="8" t="s">
        <v>318</v>
      </c>
      <c r="H719" s="8" t="s">
        <v>292</v>
      </c>
      <c r="I719" s="8" t="s">
        <v>319</v>
      </c>
      <c r="J719" s="8" t="s">
        <v>242</v>
      </c>
      <c r="K719" s="8" t="s">
        <v>7</v>
      </c>
      <c r="L719" s="9">
        <v>166</v>
      </c>
      <c r="M719" s="9">
        <v>1</v>
      </c>
      <c r="N719" s="10">
        <v>6.024096385542169E-3</v>
      </c>
      <c r="O719" s="11">
        <v>5.63</v>
      </c>
      <c r="P719" s="11">
        <v>5.63</v>
      </c>
      <c r="Q719" s="11">
        <v>0</v>
      </c>
      <c r="R719" s="8">
        <v>0</v>
      </c>
      <c r="S719" s="8">
        <v>0</v>
      </c>
      <c r="U719" s="12">
        <v>0</v>
      </c>
      <c r="V719" s="10">
        <v>0</v>
      </c>
      <c r="W719" s="11">
        <v>7</v>
      </c>
      <c r="X719" s="8" t="s">
        <v>148</v>
      </c>
      <c r="Y719" s="8" t="s">
        <v>149</v>
      </c>
    </row>
    <row r="720" spans="1:25" x14ac:dyDescent="0.3">
      <c r="A720" s="7">
        <v>46272</v>
      </c>
      <c r="B720" s="8" t="s">
        <v>43</v>
      </c>
      <c r="C720" s="8" t="s">
        <v>140</v>
      </c>
      <c r="D720" s="8" t="s">
        <v>141</v>
      </c>
      <c r="E720" s="8" t="s">
        <v>239</v>
      </c>
      <c r="F720" s="8" t="s">
        <v>143</v>
      </c>
      <c r="G720" s="8" t="s">
        <v>313</v>
      </c>
      <c r="H720" s="8" t="s">
        <v>292</v>
      </c>
      <c r="I720" s="8" t="s">
        <v>693</v>
      </c>
      <c r="J720" s="8" t="s">
        <v>242</v>
      </c>
      <c r="K720" s="8" t="s">
        <v>7</v>
      </c>
      <c r="L720" s="9">
        <v>726</v>
      </c>
      <c r="M720" s="9">
        <v>1</v>
      </c>
      <c r="N720" s="10">
        <v>1.3774104683195591E-3</v>
      </c>
      <c r="O720" s="11">
        <v>4.05</v>
      </c>
      <c r="P720" s="11">
        <v>4.05</v>
      </c>
      <c r="Q720" s="11">
        <v>0</v>
      </c>
      <c r="R720" s="8">
        <v>0</v>
      </c>
      <c r="S720" s="8">
        <v>0</v>
      </c>
      <c r="U720" s="12">
        <v>0</v>
      </c>
      <c r="V720" s="10">
        <v>0</v>
      </c>
      <c r="W720" s="11">
        <v>6.5</v>
      </c>
      <c r="X720" s="8" t="s">
        <v>148</v>
      </c>
      <c r="Y720" s="8" t="s">
        <v>149</v>
      </c>
    </row>
    <row r="721" spans="1:26" x14ac:dyDescent="0.3">
      <c r="A721" s="7">
        <v>46272</v>
      </c>
      <c r="B721" s="8" t="s">
        <v>43</v>
      </c>
      <c r="C721" s="8" t="s">
        <v>140</v>
      </c>
      <c r="D721" s="8" t="s">
        <v>141</v>
      </c>
      <c r="E721" s="8" t="s">
        <v>239</v>
      </c>
      <c r="F721" s="8" t="s">
        <v>143</v>
      </c>
      <c r="G721" s="8" t="s">
        <v>307</v>
      </c>
      <c r="H721" s="8" t="s">
        <v>292</v>
      </c>
      <c r="I721" s="8" t="s">
        <v>308</v>
      </c>
      <c r="J721" s="8" t="s">
        <v>242</v>
      </c>
      <c r="K721" s="8" t="s">
        <v>7</v>
      </c>
      <c r="L721" s="9">
        <v>2026</v>
      </c>
      <c r="M721" s="9">
        <v>6</v>
      </c>
      <c r="N721" s="10">
        <v>2.961500493583416E-3</v>
      </c>
      <c r="O721" s="11">
        <v>3.41</v>
      </c>
      <c r="P721" s="11">
        <v>20.46</v>
      </c>
      <c r="Q721" s="11">
        <v>0</v>
      </c>
      <c r="R721" s="8">
        <v>0</v>
      </c>
      <c r="S721" s="8">
        <v>0</v>
      </c>
      <c r="U721" s="12">
        <v>0</v>
      </c>
      <c r="V721" s="10">
        <v>0</v>
      </c>
      <c r="W721" s="11">
        <v>5.5</v>
      </c>
      <c r="X721" s="8" t="s">
        <v>148</v>
      </c>
      <c r="Y721" s="8" t="s">
        <v>149</v>
      </c>
    </row>
    <row r="722" spans="1:26" x14ac:dyDescent="0.3">
      <c r="A722" s="7">
        <v>46272</v>
      </c>
      <c r="B722" s="8" t="s">
        <v>43</v>
      </c>
      <c r="C722" s="8" t="s">
        <v>140</v>
      </c>
      <c r="D722" s="8" t="s">
        <v>141</v>
      </c>
      <c r="E722" s="8" t="s">
        <v>239</v>
      </c>
      <c r="F722" s="8" t="s">
        <v>143</v>
      </c>
      <c r="G722" s="8" t="s">
        <v>316</v>
      </c>
      <c r="H722" s="8" t="s">
        <v>292</v>
      </c>
      <c r="I722" s="8" t="s">
        <v>317</v>
      </c>
      <c r="J722" s="8" t="s">
        <v>242</v>
      </c>
      <c r="K722" s="8" t="s">
        <v>7</v>
      </c>
      <c r="L722" s="9">
        <v>1219</v>
      </c>
      <c r="M722" s="9">
        <v>10</v>
      </c>
      <c r="N722" s="10">
        <v>8.2034454470877767E-3</v>
      </c>
      <c r="O722" s="11">
        <v>5.92</v>
      </c>
      <c r="P722" s="11">
        <v>59.2</v>
      </c>
      <c r="Q722" s="11">
        <v>299</v>
      </c>
      <c r="R722" s="8">
        <v>1</v>
      </c>
      <c r="S722" s="8">
        <v>1</v>
      </c>
      <c r="T722" s="10">
        <v>0.19800000000000001</v>
      </c>
      <c r="U722" s="12">
        <v>5.05</v>
      </c>
      <c r="V722" s="10">
        <v>0.1</v>
      </c>
      <c r="W722" s="11">
        <v>8.5</v>
      </c>
      <c r="X722" s="8" t="s">
        <v>148</v>
      </c>
      <c r="Y722" s="8" t="s">
        <v>149</v>
      </c>
    </row>
    <row r="723" spans="1:26" x14ac:dyDescent="0.3">
      <c r="A723" s="7">
        <v>46272</v>
      </c>
      <c r="B723" s="8" t="s">
        <v>43</v>
      </c>
      <c r="C723" s="8" t="s">
        <v>140</v>
      </c>
      <c r="D723" s="8" t="s">
        <v>141</v>
      </c>
      <c r="E723" s="8" t="s">
        <v>239</v>
      </c>
      <c r="F723" s="8" t="s">
        <v>143</v>
      </c>
      <c r="G723" s="8" t="s">
        <v>419</v>
      </c>
      <c r="H723" s="8" t="s">
        <v>292</v>
      </c>
      <c r="I723" s="8" t="s">
        <v>420</v>
      </c>
      <c r="J723" s="8" t="s">
        <v>242</v>
      </c>
      <c r="K723" s="8" t="s">
        <v>21</v>
      </c>
      <c r="L723" s="9">
        <v>354</v>
      </c>
      <c r="M723" s="9">
        <v>1</v>
      </c>
      <c r="N723" s="10">
        <v>2.8248587570621469E-3</v>
      </c>
      <c r="O723" s="11">
        <v>6.57</v>
      </c>
      <c r="P723" s="11">
        <v>6.57</v>
      </c>
      <c r="Q723" s="11">
        <v>0</v>
      </c>
      <c r="R723" s="8">
        <v>0</v>
      </c>
      <c r="S723" s="8">
        <v>0</v>
      </c>
      <c r="U723" s="12">
        <v>0</v>
      </c>
      <c r="V723" s="10">
        <v>0</v>
      </c>
      <c r="W723" s="11">
        <v>7.5</v>
      </c>
      <c r="X723" s="8" t="s">
        <v>148</v>
      </c>
      <c r="Y723" s="8" t="s">
        <v>149</v>
      </c>
      <c r="Z723" s="8" t="s">
        <v>497</v>
      </c>
    </row>
    <row r="724" spans="1:26" x14ac:dyDescent="0.3">
      <c r="A724" s="7">
        <v>46272</v>
      </c>
      <c r="B724" s="8" t="s">
        <v>43</v>
      </c>
      <c r="C724" s="8" t="s">
        <v>140</v>
      </c>
      <c r="D724" s="8" t="s">
        <v>141</v>
      </c>
      <c r="E724" s="8" t="s">
        <v>239</v>
      </c>
      <c r="F724" s="8" t="s">
        <v>143</v>
      </c>
      <c r="G724" s="8" t="s">
        <v>311</v>
      </c>
      <c r="H724" s="8" t="s">
        <v>292</v>
      </c>
      <c r="I724" s="8" t="s">
        <v>312</v>
      </c>
      <c r="J724" s="8" t="s">
        <v>242</v>
      </c>
      <c r="K724" s="8" t="s">
        <v>7</v>
      </c>
      <c r="L724" s="9">
        <v>596</v>
      </c>
      <c r="M724" s="9">
        <v>1</v>
      </c>
      <c r="N724" s="10">
        <v>1.677852348993289E-3</v>
      </c>
      <c r="O724" s="11">
        <v>6.15</v>
      </c>
      <c r="P724" s="11">
        <v>6.15</v>
      </c>
      <c r="Q724" s="11">
        <v>0</v>
      </c>
      <c r="R724" s="8">
        <v>0</v>
      </c>
      <c r="S724" s="8">
        <v>0</v>
      </c>
      <c r="U724" s="12">
        <v>0</v>
      </c>
      <c r="V724" s="10">
        <v>0</v>
      </c>
      <c r="W724" s="11">
        <v>8.5</v>
      </c>
      <c r="X724" s="8" t="s">
        <v>148</v>
      </c>
      <c r="Y724" s="8" t="s">
        <v>149</v>
      </c>
    </row>
    <row r="725" spans="1:26" x14ac:dyDescent="0.3">
      <c r="A725" s="7">
        <v>46272</v>
      </c>
      <c r="B725" s="8" t="s">
        <v>34</v>
      </c>
      <c r="C725" s="8" t="s">
        <v>140</v>
      </c>
      <c r="D725" s="8" t="s">
        <v>141</v>
      </c>
      <c r="E725" s="8" t="s">
        <v>322</v>
      </c>
      <c r="F725" s="8" t="s">
        <v>143</v>
      </c>
      <c r="G725" s="8" t="s">
        <v>694</v>
      </c>
      <c r="H725" s="8" t="s">
        <v>333</v>
      </c>
      <c r="I725" s="8" t="s">
        <v>694</v>
      </c>
      <c r="J725" s="8" t="s">
        <v>324</v>
      </c>
      <c r="K725" s="8" t="s">
        <v>7</v>
      </c>
      <c r="L725" s="9">
        <v>547</v>
      </c>
      <c r="M725" s="9">
        <v>2</v>
      </c>
      <c r="N725" s="10">
        <v>3.6563071297989031E-3</v>
      </c>
      <c r="O725" s="11">
        <v>10.23</v>
      </c>
      <c r="P725" s="11">
        <v>20.46</v>
      </c>
      <c r="Q725" s="11">
        <v>0</v>
      </c>
      <c r="R725" s="8">
        <v>0</v>
      </c>
      <c r="S725" s="8">
        <v>0</v>
      </c>
      <c r="U725" s="12">
        <v>0</v>
      </c>
      <c r="V725" s="10">
        <v>0</v>
      </c>
      <c r="W725" s="11">
        <v>14</v>
      </c>
      <c r="X725" s="8" t="s">
        <v>148</v>
      </c>
      <c r="Y725" s="8" t="s">
        <v>149</v>
      </c>
    </row>
    <row r="726" spans="1:26" x14ac:dyDescent="0.3">
      <c r="A726" s="7">
        <v>46272</v>
      </c>
      <c r="B726" s="8" t="s">
        <v>34</v>
      </c>
      <c r="C726" s="8" t="s">
        <v>140</v>
      </c>
      <c r="D726" s="8" t="s">
        <v>141</v>
      </c>
      <c r="E726" s="8" t="s">
        <v>322</v>
      </c>
      <c r="F726" s="8" t="s">
        <v>143</v>
      </c>
      <c r="G726" s="8" t="s">
        <v>323</v>
      </c>
      <c r="H726" s="8" t="s">
        <v>204</v>
      </c>
      <c r="I726" s="8" t="s">
        <v>323</v>
      </c>
      <c r="J726" s="8" t="s">
        <v>324</v>
      </c>
      <c r="K726" s="8" t="s">
        <v>14</v>
      </c>
      <c r="L726" s="9">
        <v>1917</v>
      </c>
      <c r="M726" s="9">
        <v>12</v>
      </c>
      <c r="N726" s="10">
        <v>6.2597809076682318E-3</v>
      </c>
      <c r="O726" s="11">
        <v>8.0399999999999991</v>
      </c>
      <c r="P726" s="11">
        <v>96.48</v>
      </c>
      <c r="Q726" s="11">
        <v>499</v>
      </c>
      <c r="R726" s="8">
        <v>1</v>
      </c>
      <c r="S726" s="8">
        <v>1</v>
      </c>
      <c r="T726" s="10">
        <v>0.1933</v>
      </c>
      <c r="U726" s="12">
        <v>5.17</v>
      </c>
      <c r="V726" s="10">
        <v>8.3299999999999999E-2</v>
      </c>
      <c r="W726" s="11">
        <v>11.5</v>
      </c>
      <c r="X726" s="8" t="s">
        <v>148</v>
      </c>
      <c r="Y726" s="8" t="s">
        <v>149</v>
      </c>
    </row>
    <row r="727" spans="1:26" x14ac:dyDescent="0.3">
      <c r="A727" s="7">
        <v>46272</v>
      </c>
      <c r="B727" s="8" t="s">
        <v>34</v>
      </c>
      <c r="C727" s="8" t="s">
        <v>140</v>
      </c>
      <c r="D727" s="8" t="s">
        <v>141</v>
      </c>
      <c r="E727" s="8" t="s">
        <v>322</v>
      </c>
      <c r="F727" s="8" t="s">
        <v>143</v>
      </c>
      <c r="G727" s="8" t="s">
        <v>606</v>
      </c>
      <c r="H727" s="8" t="s">
        <v>206</v>
      </c>
      <c r="I727" s="8" t="s">
        <v>606</v>
      </c>
      <c r="J727" s="8" t="s">
        <v>324</v>
      </c>
      <c r="K727" s="8" t="s">
        <v>14</v>
      </c>
      <c r="L727" s="9">
        <v>1831</v>
      </c>
      <c r="M727" s="9">
        <v>14</v>
      </c>
      <c r="N727" s="10">
        <v>7.6460950300382309E-3</v>
      </c>
      <c r="O727" s="11">
        <v>14.28</v>
      </c>
      <c r="P727" s="8" t="s">
        <v>695</v>
      </c>
      <c r="Q727" s="11">
        <v>0</v>
      </c>
      <c r="R727" s="8">
        <v>0</v>
      </c>
      <c r="S727" s="8">
        <v>0</v>
      </c>
      <c r="U727" s="12">
        <v>0</v>
      </c>
      <c r="V727" s="10">
        <v>0</v>
      </c>
      <c r="W727" s="11">
        <v>19.5</v>
      </c>
      <c r="X727" s="8" t="s">
        <v>148</v>
      </c>
      <c r="Y727" s="8" t="s">
        <v>149</v>
      </c>
    </row>
    <row r="728" spans="1:26" x14ac:dyDescent="0.3">
      <c r="A728" s="7">
        <v>46272</v>
      </c>
      <c r="B728" s="8" t="s">
        <v>34</v>
      </c>
      <c r="C728" s="8" t="s">
        <v>140</v>
      </c>
      <c r="D728" s="8" t="s">
        <v>141</v>
      </c>
      <c r="E728" s="8" t="s">
        <v>325</v>
      </c>
      <c r="F728" s="8" t="s">
        <v>143</v>
      </c>
      <c r="G728" s="8" t="s">
        <v>696</v>
      </c>
      <c r="H728" s="8" t="s">
        <v>206</v>
      </c>
      <c r="I728" s="8" t="s">
        <v>696</v>
      </c>
      <c r="J728" s="8" t="s">
        <v>327</v>
      </c>
      <c r="K728" s="8" t="s">
        <v>21</v>
      </c>
      <c r="L728" s="9">
        <v>300</v>
      </c>
      <c r="M728" s="9">
        <v>7</v>
      </c>
      <c r="N728" s="10">
        <v>2.3333333333333331E-2</v>
      </c>
      <c r="O728" s="11">
        <v>6.35</v>
      </c>
      <c r="P728" s="11">
        <v>44.45</v>
      </c>
      <c r="Q728" s="8" t="s">
        <v>697</v>
      </c>
      <c r="R728" s="8">
        <v>1</v>
      </c>
      <c r="S728" s="8">
        <v>1</v>
      </c>
      <c r="T728" s="10">
        <v>0.22339999999999999</v>
      </c>
      <c r="U728" s="12">
        <v>4.4800000000000004</v>
      </c>
      <c r="V728" s="10">
        <v>0.1429</v>
      </c>
      <c r="W728" s="11">
        <v>7.5</v>
      </c>
      <c r="X728" s="8" t="s">
        <v>148</v>
      </c>
      <c r="Y728" s="8" t="s">
        <v>149</v>
      </c>
    </row>
    <row r="729" spans="1:26" x14ac:dyDescent="0.3">
      <c r="A729" s="7">
        <v>46272</v>
      </c>
      <c r="B729" s="8" t="s">
        <v>34</v>
      </c>
      <c r="C729" s="8" t="s">
        <v>140</v>
      </c>
      <c r="D729" s="8" t="s">
        <v>141</v>
      </c>
      <c r="E729" s="8" t="s">
        <v>325</v>
      </c>
      <c r="F729" s="8" t="s">
        <v>143</v>
      </c>
      <c r="G729" s="8" t="s">
        <v>326</v>
      </c>
      <c r="H729" s="8" t="s">
        <v>206</v>
      </c>
      <c r="I729" s="8" t="s">
        <v>488</v>
      </c>
      <c r="J729" s="8" t="s">
        <v>327</v>
      </c>
      <c r="K729" s="8" t="s">
        <v>7</v>
      </c>
      <c r="L729" s="9">
        <v>1876</v>
      </c>
      <c r="M729" s="9">
        <v>20</v>
      </c>
      <c r="N729" s="10">
        <v>1.066098081023454E-2</v>
      </c>
      <c r="O729" s="11">
        <v>4.72</v>
      </c>
      <c r="P729" s="11">
        <v>94.4</v>
      </c>
      <c r="Q729" s="11">
        <v>597</v>
      </c>
      <c r="R729" s="8">
        <v>2</v>
      </c>
      <c r="S729" s="8">
        <v>3</v>
      </c>
      <c r="T729" s="10">
        <v>0.15809999999999999</v>
      </c>
      <c r="U729" s="12">
        <v>6.32</v>
      </c>
      <c r="V729" s="10">
        <v>0.1</v>
      </c>
      <c r="W729" s="11">
        <v>6</v>
      </c>
      <c r="X729" s="8" t="s">
        <v>148</v>
      </c>
      <c r="Y729" s="8" t="s">
        <v>149</v>
      </c>
    </row>
    <row r="730" spans="1:26" x14ac:dyDescent="0.3">
      <c r="A730" s="7">
        <v>46272</v>
      </c>
      <c r="B730" s="8" t="s">
        <v>34</v>
      </c>
      <c r="C730" s="8" t="s">
        <v>140</v>
      </c>
      <c r="D730" s="8" t="s">
        <v>141</v>
      </c>
      <c r="E730" s="8" t="s">
        <v>325</v>
      </c>
      <c r="F730" s="8" t="s">
        <v>143</v>
      </c>
      <c r="G730" s="8" t="s">
        <v>425</v>
      </c>
      <c r="H730" s="8" t="s">
        <v>213</v>
      </c>
      <c r="I730" s="8" t="s">
        <v>425</v>
      </c>
      <c r="J730" s="8" t="s">
        <v>327</v>
      </c>
      <c r="K730" s="8" t="s">
        <v>7</v>
      </c>
      <c r="L730" s="9">
        <v>643</v>
      </c>
      <c r="M730" s="9">
        <v>7</v>
      </c>
      <c r="N730" s="10">
        <v>1.088646967340591E-2</v>
      </c>
      <c r="O730" s="11">
        <v>3.5</v>
      </c>
      <c r="P730" s="11">
        <v>24.5</v>
      </c>
      <c r="Q730" s="11">
        <v>199</v>
      </c>
      <c r="R730" s="8">
        <v>1</v>
      </c>
      <c r="S730" s="8">
        <v>1</v>
      </c>
      <c r="T730" s="10">
        <v>0.1231</v>
      </c>
      <c r="U730" s="12">
        <v>8.1199999999999992</v>
      </c>
      <c r="V730" s="10">
        <v>0.1429</v>
      </c>
      <c r="W730" s="11">
        <v>6</v>
      </c>
      <c r="X730" s="8" t="s">
        <v>148</v>
      </c>
      <c r="Y730" s="8" t="s">
        <v>149</v>
      </c>
    </row>
    <row r="731" spans="1:26" x14ac:dyDescent="0.3">
      <c r="A731" s="7">
        <v>46272</v>
      </c>
      <c r="B731" s="8" t="s">
        <v>34</v>
      </c>
      <c r="C731" s="8" t="s">
        <v>140</v>
      </c>
      <c r="D731" s="8" t="s">
        <v>141</v>
      </c>
      <c r="E731" s="8" t="s">
        <v>325</v>
      </c>
      <c r="F731" s="8" t="s">
        <v>143</v>
      </c>
      <c r="G731" s="8" t="s">
        <v>423</v>
      </c>
      <c r="H731" s="8" t="s">
        <v>206</v>
      </c>
      <c r="I731" s="8" t="s">
        <v>423</v>
      </c>
      <c r="J731" s="8" t="s">
        <v>327</v>
      </c>
      <c r="K731" s="8" t="s">
        <v>7</v>
      </c>
      <c r="L731" s="9">
        <v>1986</v>
      </c>
      <c r="M731" s="9">
        <v>22</v>
      </c>
      <c r="N731" s="10">
        <v>1.1077542799597179E-2</v>
      </c>
      <c r="O731" s="11">
        <v>3.04</v>
      </c>
      <c r="P731" s="11">
        <v>66.88</v>
      </c>
      <c r="Q731" s="11">
        <v>597</v>
      </c>
      <c r="R731" s="8">
        <v>3</v>
      </c>
      <c r="S731" s="8">
        <v>3</v>
      </c>
      <c r="T731" s="10">
        <v>6.1600000000000002E-2</v>
      </c>
      <c r="U731" s="12">
        <v>8.93</v>
      </c>
      <c r="V731" s="10">
        <v>0.13639999999999999</v>
      </c>
      <c r="W731" s="11">
        <v>5</v>
      </c>
      <c r="X731" s="8" t="s">
        <v>148</v>
      </c>
      <c r="Y731" s="8" t="s">
        <v>149</v>
      </c>
    </row>
    <row r="732" spans="1:26" x14ac:dyDescent="0.3">
      <c r="A732" s="8" t="s">
        <v>659</v>
      </c>
      <c r="B732" s="8" t="s">
        <v>34</v>
      </c>
      <c r="C732" s="8" t="s">
        <v>140</v>
      </c>
      <c r="D732" s="8" t="s">
        <v>141</v>
      </c>
      <c r="E732" s="8" t="s">
        <v>325</v>
      </c>
      <c r="F732" s="8" t="s">
        <v>143</v>
      </c>
      <c r="G732" s="8" t="s">
        <v>422</v>
      </c>
      <c r="H732" s="8" t="s">
        <v>206</v>
      </c>
      <c r="I732" s="8" t="s">
        <v>422</v>
      </c>
      <c r="J732" s="8" t="s">
        <v>327</v>
      </c>
      <c r="K732" s="8" t="s">
        <v>21</v>
      </c>
      <c r="L732" s="9">
        <v>710</v>
      </c>
      <c r="M732" s="9">
        <v>12</v>
      </c>
      <c r="N732" s="10">
        <v>1.690140845070422E-2</v>
      </c>
      <c r="O732" s="11">
        <v>5.35</v>
      </c>
      <c r="P732" s="11">
        <v>64.2</v>
      </c>
      <c r="Q732" s="11">
        <v>398</v>
      </c>
      <c r="R732" s="8">
        <v>2</v>
      </c>
      <c r="S732" s="8">
        <v>2</v>
      </c>
      <c r="T732" s="10">
        <v>0.1613</v>
      </c>
      <c r="U732" s="12">
        <v>6.2</v>
      </c>
      <c r="V732" s="10">
        <v>0.16669999999999999</v>
      </c>
      <c r="W732" s="11">
        <v>5.5</v>
      </c>
      <c r="X732" s="8" t="s">
        <v>148</v>
      </c>
      <c r="Y732" s="8" t="s">
        <v>149</v>
      </c>
    </row>
    <row r="733" spans="1:26" x14ac:dyDescent="0.3">
      <c r="A733" s="7">
        <v>46272</v>
      </c>
      <c r="B733" s="8" t="s">
        <v>34</v>
      </c>
      <c r="C733" s="8" t="s">
        <v>140</v>
      </c>
      <c r="D733" s="8" t="s">
        <v>141</v>
      </c>
      <c r="E733" s="8" t="s">
        <v>325</v>
      </c>
      <c r="F733" s="8" t="s">
        <v>143</v>
      </c>
      <c r="G733" s="8" t="s">
        <v>698</v>
      </c>
      <c r="H733" s="8" t="s">
        <v>206</v>
      </c>
      <c r="I733" s="8" t="s">
        <v>698</v>
      </c>
      <c r="J733" s="8" t="s">
        <v>327</v>
      </c>
      <c r="K733" s="8" t="s">
        <v>21</v>
      </c>
      <c r="L733" s="9">
        <v>126</v>
      </c>
      <c r="M733" s="9">
        <v>2</v>
      </c>
      <c r="N733" s="10">
        <v>1.5873015873015869E-2</v>
      </c>
      <c r="O733" s="11">
        <v>5.5</v>
      </c>
      <c r="P733" s="11">
        <v>11</v>
      </c>
      <c r="Q733" s="11">
        <v>0</v>
      </c>
      <c r="R733" s="8">
        <v>0</v>
      </c>
      <c r="S733" s="8">
        <v>0</v>
      </c>
      <c r="U733" s="12">
        <v>0</v>
      </c>
      <c r="V733" s="10">
        <v>0</v>
      </c>
      <c r="W733" s="11">
        <v>5.5</v>
      </c>
      <c r="X733" s="8" t="s">
        <v>148</v>
      </c>
      <c r="Y733" s="8" t="s">
        <v>149</v>
      </c>
    </row>
    <row r="734" spans="1:26" x14ac:dyDescent="0.3">
      <c r="A734" s="7">
        <v>46272</v>
      </c>
      <c r="B734" s="8" t="s">
        <v>34</v>
      </c>
      <c r="C734" s="8" t="s">
        <v>140</v>
      </c>
      <c r="D734" s="8" t="s">
        <v>141</v>
      </c>
      <c r="E734" s="8" t="s">
        <v>328</v>
      </c>
      <c r="F734" s="8" t="s">
        <v>143</v>
      </c>
      <c r="G734" s="8" t="s">
        <v>329</v>
      </c>
      <c r="H734" s="8" t="s">
        <v>204</v>
      </c>
      <c r="I734" s="8" t="s">
        <v>329</v>
      </c>
      <c r="J734" s="8" t="s">
        <v>330</v>
      </c>
      <c r="K734" s="8" t="s">
        <v>7</v>
      </c>
      <c r="L734" s="9">
        <v>861</v>
      </c>
      <c r="M734" s="9">
        <v>7</v>
      </c>
      <c r="N734" s="10">
        <v>8.130081300813009E-3</v>
      </c>
      <c r="O734" s="11">
        <v>6.44</v>
      </c>
      <c r="P734" s="11">
        <v>45.08</v>
      </c>
      <c r="Q734" s="11">
        <v>0</v>
      </c>
      <c r="R734" s="8">
        <v>0</v>
      </c>
      <c r="S734" s="8">
        <v>0</v>
      </c>
      <c r="U734" s="12">
        <v>0</v>
      </c>
      <c r="V734" s="10">
        <v>0</v>
      </c>
      <c r="W734" s="11">
        <v>10</v>
      </c>
      <c r="X734" s="8" t="s">
        <v>148</v>
      </c>
      <c r="Y734" s="8" t="s">
        <v>149</v>
      </c>
    </row>
    <row r="735" spans="1:26" x14ac:dyDescent="0.3">
      <c r="A735" s="7">
        <v>46272</v>
      </c>
      <c r="B735" s="8" t="s">
        <v>34</v>
      </c>
      <c r="C735" s="8" t="s">
        <v>140</v>
      </c>
      <c r="D735" s="8" t="s">
        <v>141</v>
      </c>
      <c r="E735" s="8" t="s">
        <v>328</v>
      </c>
      <c r="F735" s="8" t="s">
        <v>143</v>
      </c>
      <c r="G735" s="8" t="s">
        <v>491</v>
      </c>
      <c r="H735" s="8" t="s">
        <v>206</v>
      </c>
      <c r="I735" s="8" t="s">
        <v>491</v>
      </c>
      <c r="J735" s="8" t="s">
        <v>330</v>
      </c>
      <c r="K735" s="8" t="s">
        <v>7</v>
      </c>
      <c r="L735" s="9">
        <v>1056</v>
      </c>
      <c r="M735" s="9">
        <v>3</v>
      </c>
      <c r="N735" s="10">
        <v>2.840909090909091E-3</v>
      </c>
      <c r="O735" s="11">
        <v>6.8</v>
      </c>
      <c r="P735" s="11">
        <v>20.399999999999999</v>
      </c>
      <c r="Q735" s="11">
        <v>0</v>
      </c>
      <c r="R735" s="8">
        <v>0</v>
      </c>
      <c r="S735" s="8">
        <v>0</v>
      </c>
      <c r="U735" s="12">
        <v>0</v>
      </c>
      <c r="V735" s="10">
        <v>0</v>
      </c>
      <c r="W735" s="11">
        <v>9</v>
      </c>
      <c r="X735" s="8" t="s">
        <v>148</v>
      </c>
      <c r="Y735" s="8" t="s">
        <v>149</v>
      </c>
    </row>
    <row r="736" spans="1:26" x14ac:dyDescent="0.3">
      <c r="A736" s="7">
        <v>46272</v>
      </c>
      <c r="B736" s="8" t="s">
        <v>34</v>
      </c>
      <c r="C736" s="8" t="s">
        <v>140</v>
      </c>
      <c r="D736" s="8" t="s">
        <v>141</v>
      </c>
      <c r="E736" s="8" t="s">
        <v>328</v>
      </c>
      <c r="F736" s="8" t="s">
        <v>143</v>
      </c>
      <c r="G736" s="8" t="s">
        <v>699</v>
      </c>
      <c r="H736" s="8" t="s">
        <v>206</v>
      </c>
      <c r="I736" s="8" t="s">
        <v>699</v>
      </c>
      <c r="J736" s="8" t="s">
        <v>330</v>
      </c>
      <c r="K736" s="8" t="s">
        <v>7</v>
      </c>
      <c r="L736" s="9">
        <v>231</v>
      </c>
      <c r="M736" s="9">
        <v>0</v>
      </c>
      <c r="N736" s="10">
        <v>0</v>
      </c>
      <c r="P736" s="11">
        <v>0</v>
      </c>
      <c r="Q736" s="11">
        <v>0</v>
      </c>
      <c r="R736" s="8">
        <v>0</v>
      </c>
      <c r="S736" s="8">
        <v>0</v>
      </c>
      <c r="W736" s="11">
        <v>8</v>
      </c>
      <c r="X736" s="8" t="s">
        <v>148</v>
      </c>
      <c r="Y736" s="8" t="s">
        <v>149</v>
      </c>
    </row>
    <row r="737" spans="1:26" x14ac:dyDescent="0.3">
      <c r="A737" s="7">
        <v>46272</v>
      </c>
      <c r="B737" s="8" t="s">
        <v>34</v>
      </c>
      <c r="C737" s="8" t="s">
        <v>140</v>
      </c>
      <c r="D737" s="8" t="s">
        <v>141</v>
      </c>
      <c r="E737" s="8" t="s">
        <v>328</v>
      </c>
      <c r="F737" s="8" t="s">
        <v>143</v>
      </c>
      <c r="G737" s="8" t="s">
        <v>490</v>
      </c>
      <c r="H737" s="8" t="s">
        <v>206</v>
      </c>
      <c r="I737" s="8" t="s">
        <v>490</v>
      </c>
      <c r="J737" s="8" t="s">
        <v>330</v>
      </c>
      <c r="K737" s="8" t="s">
        <v>14</v>
      </c>
      <c r="L737" s="9">
        <v>395</v>
      </c>
      <c r="M737" s="9">
        <v>4</v>
      </c>
      <c r="N737" s="10">
        <v>1.0126582278481009E-2</v>
      </c>
      <c r="O737" s="11">
        <v>6.75</v>
      </c>
      <c r="P737" s="11">
        <v>27</v>
      </c>
      <c r="Q737" s="11">
        <v>0</v>
      </c>
      <c r="R737" s="8">
        <v>0</v>
      </c>
      <c r="S737" s="8">
        <v>0</v>
      </c>
      <c r="U737" s="12">
        <v>0</v>
      </c>
      <c r="V737" s="10">
        <v>0</v>
      </c>
      <c r="W737" s="11">
        <v>11.5</v>
      </c>
      <c r="X737" s="8" t="s">
        <v>148</v>
      </c>
      <c r="Y737" s="8" t="s">
        <v>149</v>
      </c>
    </row>
    <row r="738" spans="1:26" x14ac:dyDescent="0.3">
      <c r="A738" s="8" t="s">
        <v>659</v>
      </c>
      <c r="B738" s="8" t="s">
        <v>36</v>
      </c>
      <c r="C738" s="8" t="s">
        <v>140</v>
      </c>
      <c r="D738" s="8" t="s">
        <v>180</v>
      </c>
      <c r="E738" s="8" t="s">
        <v>181</v>
      </c>
      <c r="F738" s="8" t="s">
        <v>143</v>
      </c>
      <c r="G738" s="8" t="s">
        <v>335</v>
      </c>
      <c r="H738" s="8" t="s">
        <v>220</v>
      </c>
      <c r="I738" s="8" t="s">
        <v>335</v>
      </c>
      <c r="J738" s="8" t="s">
        <v>184</v>
      </c>
      <c r="K738" s="8" t="s">
        <v>14</v>
      </c>
      <c r="L738" s="9">
        <v>1878</v>
      </c>
      <c r="M738" s="9">
        <v>15</v>
      </c>
      <c r="N738" s="10">
        <v>7.9872204472843447E-3</v>
      </c>
      <c r="O738" s="11">
        <v>9.35</v>
      </c>
      <c r="P738" s="11">
        <v>140.25</v>
      </c>
      <c r="Q738" s="11">
        <v>379</v>
      </c>
      <c r="R738" s="8">
        <v>1</v>
      </c>
      <c r="S738" s="8">
        <v>1</v>
      </c>
      <c r="T738" s="10">
        <v>0.37009999999999998</v>
      </c>
      <c r="U738" s="12">
        <v>2.7</v>
      </c>
      <c r="V738" s="10">
        <v>6.6699999999999995E-2</v>
      </c>
      <c r="W738" s="11">
        <v>11</v>
      </c>
      <c r="X738" s="8" t="s">
        <v>148</v>
      </c>
      <c r="Y738" s="8" t="s">
        <v>149</v>
      </c>
    </row>
    <row r="739" spans="1:26" x14ac:dyDescent="0.3">
      <c r="A739" s="7">
        <v>46272</v>
      </c>
      <c r="B739" s="8" t="s">
        <v>36</v>
      </c>
      <c r="C739" s="8" t="s">
        <v>140</v>
      </c>
      <c r="D739" s="8" t="s">
        <v>180</v>
      </c>
      <c r="E739" s="8" t="s">
        <v>181</v>
      </c>
      <c r="F739" s="8" t="s">
        <v>143</v>
      </c>
      <c r="G739" s="8" t="s">
        <v>335</v>
      </c>
      <c r="H739" s="8" t="s">
        <v>220</v>
      </c>
      <c r="I739" s="8" t="s">
        <v>493</v>
      </c>
      <c r="J739" s="8" t="s">
        <v>184</v>
      </c>
      <c r="K739" s="8" t="s">
        <v>21</v>
      </c>
      <c r="L739" s="9">
        <v>306</v>
      </c>
      <c r="M739" s="9">
        <v>4</v>
      </c>
      <c r="N739" s="10">
        <v>1.30718954248366E-2</v>
      </c>
      <c r="O739" s="11">
        <v>7.25</v>
      </c>
      <c r="P739" s="11">
        <v>29</v>
      </c>
      <c r="Q739" s="11">
        <v>0</v>
      </c>
      <c r="R739" s="8">
        <v>0</v>
      </c>
      <c r="S739" s="8">
        <v>0</v>
      </c>
      <c r="U739" s="12">
        <v>0</v>
      </c>
      <c r="V739" s="10">
        <v>0</v>
      </c>
      <c r="W739" s="11">
        <v>8.5</v>
      </c>
      <c r="X739" s="8" t="s">
        <v>148</v>
      </c>
      <c r="Y739" s="8" t="s">
        <v>149</v>
      </c>
      <c r="Z739" s="8" t="s">
        <v>609</v>
      </c>
    </row>
    <row r="740" spans="1:26" x14ac:dyDescent="0.3">
      <c r="A740" s="7">
        <v>46272</v>
      </c>
      <c r="B740" s="8" t="s">
        <v>36</v>
      </c>
      <c r="C740" s="8" t="s">
        <v>140</v>
      </c>
      <c r="D740" s="8" t="s">
        <v>180</v>
      </c>
      <c r="E740" s="8" t="s">
        <v>337</v>
      </c>
      <c r="F740" s="8" t="s">
        <v>143</v>
      </c>
      <c r="G740" s="8" t="s">
        <v>338</v>
      </c>
      <c r="H740" s="8" t="s">
        <v>220</v>
      </c>
      <c r="I740" s="8" t="s">
        <v>700</v>
      </c>
      <c r="J740" s="8" t="s">
        <v>340</v>
      </c>
      <c r="K740" s="8" t="s">
        <v>7</v>
      </c>
      <c r="L740" s="9">
        <v>406</v>
      </c>
      <c r="M740" s="9">
        <v>0</v>
      </c>
      <c r="N740" s="10">
        <v>0</v>
      </c>
      <c r="P740" s="11">
        <v>0</v>
      </c>
      <c r="Q740" s="11">
        <v>0</v>
      </c>
      <c r="R740" s="8">
        <v>0</v>
      </c>
      <c r="S740" s="8">
        <v>0</v>
      </c>
      <c r="W740" s="11">
        <v>5.5</v>
      </c>
      <c r="X740" s="8" t="s">
        <v>148</v>
      </c>
      <c r="Y740" s="8" t="s">
        <v>149</v>
      </c>
    </row>
    <row r="741" spans="1:26" x14ac:dyDescent="0.3">
      <c r="A741" s="7">
        <v>46272</v>
      </c>
      <c r="B741" s="8" t="s">
        <v>36</v>
      </c>
      <c r="C741" s="8" t="s">
        <v>140</v>
      </c>
      <c r="D741" s="8" t="s">
        <v>180</v>
      </c>
      <c r="E741" s="8" t="s">
        <v>337</v>
      </c>
      <c r="F741" s="8" t="s">
        <v>143</v>
      </c>
      <c r="G741" s="8" t="s">
        <v>338</v>
      </c>
      <c r="H741" s="8" t="s">
        <v>220</v>
      </c>
      <c r="I741" s="8" t="s">
        <v>701</v>
      </c>
      <c r="J741" s="8" t="s">
        <v>340</v>
      </c>
      <c r="K741" s="8" t="s">
        <v>14</v>
      </c>
      <c r="L741" s="9">
        <v>212</v>
      </c>
      <c r="M741" s="9">
        <v>3</v>
      </c>
      <c r="N741" s="10">
        <v>1.4150943396226421E-2</v>
      </c>
      <c r="O741" s="11">
        <v>5.09</v>
      </c>
      <c r="P741" s="11">
        <v>15.27</v>
      </c>
      <c r="Q741" s="11">
        <v>0</v>
      </c>
      <c r="R741" s="8">
        <v>0</v>
      </c>
      <c r="S741" s="8">
        <v>0</v>
      </c>
      <c r="U741" s="12">
        <v>0</v>
      </c>
      <c r="V741" s="10">
        <v>0</v>
      </c>
      <c r="W741" s="11">
        <v>6.5</v>
      </c>
      <c r="X741" s="8" t="s">
        <v>148</v>
      </c>
      <c r="Y741" s="8" t="s">
        <v>149</v>
      </c>
    </row>
    <row r="742" spans="1:26" x14ac:dyDescent="0.3">
      <c r="A742" s="7">
        <v>46272</v>
      </c>
      <c r="B742" s="8" t="s">
        <v>36</v>
      </c>
      <c r="C742" s="8" t="s">
        <v>140</v>
      </c>
      <c r="D742" s="8" t="s">
        <v>180</v>
      </c>
      <c r="E742" s="8" t="s">
        <v>337</v>
      </c>
      <c r="F742" s="8" t="s">
        <v>143</v>
      </c>
      <c r="G742" s="8" t="s">
        <v>338</v>
      </c>
      <c r="H742" s="8" t="s">
        <v>220</v>
      </c>
      <c r="I742" s="8" t="s">
        <v>702</v>
      </c>
      <c r="J742" s="8" t="s">
        <v>340</v>
      </c>
      <c r="K742" s="8" t="s">
        <v>7</v>
      </c>
      <c r="L742" s="9">
        <v>356</v>
      </c>
      <c r="M742" s="9">
        <v>2</v>
      </c>
      <c r="N742" s="10">
        <v>5.6179775280898866E-3</v>
      </c>
      <c r="O742" s="11">
        <v>2.77</v>
      </c>
      <c r="P742" s="11">
        <v>5.54</v>
      </c>
      <c r="Q742" s="11">
        <v>249</v>
      </c>
      <c r="R742" s="8">
        <v>1</v>
      </c>
      <c r="S742" s="8">
        <v>1</v>
      </c>
      <c r="T742" s="10">
        <v>2.2200000000000001E-2</v>
      </c>
      <c r="U742" s="12">
        <v>44.95</v>
      </c>
      <c r="V742" s="10">
        <v>0.5</v>
      </c>
      <c r="W742" s="11">
        <v>4.5</v>
      </c>
      <c r="X742" s="8" t="s">
        <v>148</v>
      </c>
      <c r="Y742" s="8" t="s">
        <v>149</v>
      </c>
    </row>
    <row r="743" spans="1:26" x14ac:dyDescent="0.3">
      <c r="A743" s="7">
        <v>46272</v>
      </c>
      <c r="B743" s="8" t="s">
        <v>19</v>
      </c>
      <c r="C743" s="8" t="s">
        <v>249</v>
      </c>
      <c r="D743" s="8" t="s">
        <v>141</v>
      </c>
      <c r="E743" s="8" t="s">
        <v>142</v>
      </c>
      <c r="F743" s="8" t="s">
        <v>143</v>
      </c>
      <c r="G743" s="8" t="s">
        <v>496</v>
      </c>
      <c r="H743" s="8" t="s">
        <v>206</v>
      </c>
      <c r="I743" s="8" t="s">
        <v>496</v>
      </c>
      <c r="J743" s="8" t="s">
        <v>147</v>
      </c>
      <c r="K743" s="8" t="s">
        <v>14</v>
      </c>
      <c r="L743" s="9">
        <v>164</v>
      </c>
      <c r="M743" s="9">
        <v>2</v>
      </c>
      <c r="N743" s="10">
        <v>1.2195121951219509E-2</v>
      </c>
      <c r="O743" s="11">
        <v>5.69</v>
      </c>
      <c r="P743" s="11">
        <v>11.38</v>
      </c>
      <c r="Q743" s="11">
        <v>0</v>
      </c>
      <c r="R743" s="8">
        <v>0</v>
      </c>
      <c r="S743" s="8">
        <v>0</v>
      </c>
      <c r="U743" s="12">
        <v>0</v>
      </c>
      <c r="V743" s="10">
        <v>0</v>
      </c>
      <c r="W743" s="11">
        <v>8</v>
      </c>
      <c r="X743" s="8" t="s">
        <v>148</v>
      </c>
      <c r="Y743" s="8" t="s">
        <v>149</v>
      </c>
    </row>
    <row r="744" spans="1:26" x14ac:dyDescent="0.3">
      <c r="A744" s="7">
        <v>46272</v>
      </c>
      <c r="B744" s="8" t="s">
        <v>19</v>
      </c>
      <c r="C744" s="8" t="s">
        <v>249</v>
      </c>
      <c r="D744" s="8" t="s">
        <v>141</v>
      </c>
      <c r="E744" s="8" t="s">
        <v>142</v>
      </c>
      <c r="F744" s="8" t="s">
        <v>143</v>
      </c>
      <c r="G744" s="8" t="s">
        <v>346</v>
      </c>
      <c r="H744" s="8" t="s">
        <v>206</v>
      </c>
      <c r="I744" s="8" t="s">
        <v>346</v>
      </c>
      <c r="J744" s="8" t="s">
        <v>147</v>
      </c>
      <c r="K744" s="8" t="s">
        <v>7</v>
      </c>
      <c r="L744" s="9">
        <v>143</v>
      </c>
      <c r="M744" s="9">
        <v>3</v>
      </c>
      <c r="N744" s="10">
        <v>2.097902097902098E-2</v>
      </c>
      <c r="O744" s="11">
        <v>5.78</v>
      </c>
      <c r="P744" s="11">
        <v>17.34</v>
      </c>
      <c r="Q744" s="11">
        <v>0</v>
      </c>
      <c r="R744" s="8">
        <v>0</v>
      </c>
      <c r="S744" s="8">
        <v>0</v>
      </c>
      <c r="U744" s="12">
        <v>0</v>
      </c>
      <c r="V744" s="10">
        <v>0</v>
      </c>
      <c r="W744" s="11">
        <v>9</v>
      </c>
      <c r="X744" s="8" t="s">
        <v>148</v>
      </c>
      <c r="Y744" s="8" t="s">
        <v>149</v>
      </c>
    </row>
    <row r="745" spans="1:26" x14ac:dyDescent="0.3">
      <c r="A745" s="7">
        <v>46272</v>
      </c>
      <c r="B745" s="8" t="s">
        <v>19</v>
      </c>
      <c r="C745" s="8" t="s">
        <v>249</v>
      </c>
      <c r="D745" s="8" t="s">
        <v>141</v>
      </c>
      <c r="E745" s="8" t="s">
        <v>142</v>
      </c>
      <c r="F745" s="8" t="s">
        <v>143</v>
      </c>
      <c r="G745" s="8" t="s">
        <v>344</v>
      </c>
      <c r="H745" s="8" t="s">
        <v>206</v>
      </c>
      <c r="I745" s="8" t="s">
        <v>344</v>
      </c>
      <c r="J745" s="8" t="s">
        <v>147</v>
      </c>
      <c r="K745" s="8" t="s">
        <v>7</v>
      </c>
      <c r="L745" s="9">
        <v>203</v>
      </c>
      <c r="M745" s="9">
        <v>3</v>
      </c>
      <c r="N745" s="10">
        <v>1.477832512315271E-2</v>
      </c>
      <c r="O745" s="11">
        <v>5.33</v>
      </c>
      <c r="P745" s="11">
        <v>15.99</v>
      </c>
      <c r="Q745" s="11">
        <v>0</v>
      </c>
      <c r="R745" s="8">
        <v>0</v>
      </c>
      <c r="S745" s="8">
        <v>0</v>
      </c>
      <c r="U745" s="12">
        <v>0</v>
      </c>
      <c r="V745" s="10">
        <v>0</v>
      </c>
      <c r="W745" s="11">
        <v>7.5</v>
      </c>
      <c r="X745" s="8" t="s">
        <v>148</v>
      </c>
      <c r="Y745" s="8" t="s">
        <v>149</v>
      </c>
    </row>
    <row r="746" spans="1:26" x14ac:dyDescent="0.3">
      <c r="A746" s="7">
        <v>46272</v>
      </c>
      <c r="B746" s="8" t="s">
        <v>19</v>
      </c>
      <c r="C746" s="8" t="s">
        <v>249</v>
      </c>
      <c r="D746" s="8" t="s">
        <v>141</v>
      </c>
      <c r="E746" s="8" t="s">
        <v>142</v>
      </c>
      <c r="F746" s="8" t="s">
        <v>143</v>
      </c>
      <c r="G746" s="8" t="s">
        <v>345</v>
      </c>
      <c r="H746" s="8" t="s">
        <v>20</v>
      </c>
      <c r="I746" s="8" t="s">
        <v>345</v>
      </c>
      <c r="J746" s="8" t="s">
        <v>147</v>
      </c>
      <c r="K746" s="8" t="s">
        <v>7</v>
      </c>
      <c r="L746" s="9">
        <v>138</v>
      </c>
      <c r="M746" s="9">
        <v>5</v>
      </c>
      <c r="N746" s="10">
        <v>3.6231884057971023E-2</v>
      </c>
      <c r="O746" s="11">
        <v>4.96</v>
      </c>
      <c r="P746" s="11">
        <v>24.8</v>
      </c>
      <c r="Q746" s="11">
        <v>599</v>
      </c>
      <c r="R746" s="8">
        <v>1</v>
      </c>
      <c r="S746" s="8">
        <v>1</v>
      </c>
      <c r="T746" s="10">
        <v>4.1399999999999999E-2</v>
      </c>
      <c r="U746" s="12">
        <v>24.15</v>
      </c>
      <c r="V746" s="10">
        <v>0.2</v>
      </c>
      <c r="W746" s="11">
        <v>6.5</v>
      </c>
      <c r="X746" s="8" t="s">
        <v>148</v>
      </c>
      <c r="Y746" s="8" t="s">
        <v>149</v>
      </c>
    </row>
    <row r="747" spans="1:26" x14ac:dyDescent="0.3">
      <c r="A747" s="7">
        <v>46272</v>
      </c>
      <c r="B747" s="8" t="s">
        <v>19</v>
      </c>
      <c r="C747" s="8" t="s">
        <v>249</v>
      </c>
      <c r="D747" s="8" t="s">
        <v>141</v>
      </c>
      <c r="E747" s="8" t="s">
        <v>164</v>
      </c>
      <c r="F747" s="8" t="s">
        <v>143</v>
      </c>
      <c r="G747" s="8" t="s">
        <v>347</v>
      </c>
      <c r="H747" s="8" t="s">
        <v>206</v>
      </c>
      <c r="I747" s="8" t="s">
        <v>703</v>
      </c>
      <c r="J747" s="8" t="s">
        <v>166</v>
      </c>
      <c r="K747" s="8" t="s">
        <v>21</v>
      </c>
      <c r="L747" s="9">
        <v>194</v>
      </c>
      <c r="M747" s="9">
        <v>13</v>
      </c>
      <c r="N747" s="10">
        <v>6.7010309278350513E-2</v>
      </c>
      <c r="O747" s="11">
        <v>4.0199999999999996</v>
      </c>
      <c r="P747" s="11">
        <v>52.26</v>
      </c>
      <c r="Q747" s="11">
        <v>0</v>
      </c>
      <c r="R747" s="8">
        <v>0</v>
      </c>
      <c r="S747" s="8">
        <v>0</v>
      </c>
      <c r="U747" s="12">
        <v>0</v>
      </c>
      <c r="V747" s="10">
        <v>0</v>
      </c>
      <c r="W747" s="11">
        <v>5</v>
      </c>
      <c r="X747" s="8" t="s">
        <v>148</v>
      </c>
      <c r="Y747" s="8" t="s">
        <v>149</v>
      </c>
    </row>
    <row r="748" spans="1:26" x14ac:dyDescent="0.3">
      <c r="A748" s="7">
        <v>46272</v>
      </c>
      <c r="B748" s="8" t="s">
        <v>19</v>
      </c>
      <c r="C748" s="8" t="s">
        <v>249</v>
      </c>
      <c r="D748" s="8" t="s">
        <v>141</v>
      </c>
      <c r="E748" s="8" t="s">
        <v>164</v>
      </c>
      <c r="F748" s="8" t="s">
        <v>143</v>
      </c>
      <c r="G748" s="8" t="s">
        <v>431</v>
      </c>
      <c r="H748" s="8" t="s">
        <v>204</v>
      </c>
      <c r="I748" s="8" t="s">
        <v>431</v>
      </c>
      <c r="J748" s="8" t="s">
        <v>166</v>
      </c>
      <c r="K748" s="8" t="s">
        <v>21</v>
      </c>
      <c r="L748" s="9">
        <v>221</v>
      </c>
      <c r="M748" s="9">
        <v>5</v>
      </c>
      <c r="N748" s="10">
        <v>2.2624434389140271E-2</v>
      </c>
      <c r="O748" s="11">
        <v>5.08</v>
      </c>
      <c r="P748" s="11">
        <v>25.4</v>
      </c>
      <c r="Q748" s="11">
        <v>449</v>
      </c>
      <c r="R748" s="8">
        <v>1</v>
      </c>
      <c r="S748" s="8">
        <v>1</v>
      </c>
      <c r="T748" s="10">
        <v>5.6599999999999998E-2</v>
      </c>
      <c r="U748" s="12">
        <v>17.68</v>
      </c>
      <c r="V748" s="10">
        <v>0.2</v>
      </c>
      <c r="W748" s="11">
        <v>5.5</v>
      </c>
      <c r="X748" s="8" t="s">
        <v>223</v>
      </c>
      <c r="Y748" s="8" t="s">
        <v>149</v>
      </c>
    </row>
    <row r="749" spans="1:26" x14ac:dyDescent="0.3">
      <c r="A749" s="7">
        <v>46272</v>
      </c>
      <c r="B749" s="8" t="s">
        <v>19</v>
      </c>
      <c r="C749" s="8" t="s">
        <v>249</v>
      </c>
      <c r="D749" s="8" t="s">
        <v>141</v>
      </c>
      <c r="E749" s="8" t="s">
        <v>164</v>
      </c>
      <c r="F749" s="8" t="s">
        <v>143</v>
      </c>
      <c r="G749" s="8" t="s">
        <v>432</v>
      </c>
      <c r="H749" s="8" t="s">
        <v>206</v>
      </c>
      <c r="I749" s="8" t="s">
        <v>432</v>
      </c>
      <c r="J749" s="8" t="s">
        <v>166</v>
      </c>
      <c r="K749" s="8" t="s">
        <v>14</v>
      </c>
      <c r="L749" s="9">
        <v>273</v>
      </c>
      <c r="M749" s="9">
        <v>6</v>
      </c>
      <c r="N749" s="10">
        <v>2.197802197802198E-2</v>
      </c>
      <c r="O749" s="11">
        <v>4.7</v>
      </c>
      <c r="P749" s="11">
        <v>28.2</v>
      </c>
      <c r="Q749" s="11">
        <v>0</v>
      </c>
      <c r="R749" s="8">
        <v>0</v>
      </c>
      <c r="S749" s="8">
        <v>0</v>
      </c>
      <c r="U749" s="12">
        <v>0</v>
      </c>
      <c r="V749" s="10">
        <v>0</v>
      </c>
      <c r="W749" s="11">
        <v>6</v>
      </c>
      <c r="X749" s="8" t="s">
        <v>148</v>
      </c>
      <c r="Y749" s="8" t="s">
        <v>149</v>
      </c>
    </row>
    <row r="750" spans="1:26" x14ac:dyDescent="0.3">
      <c r="A750" s="7">
        <v>46272</v>
      </c>
      <c r="B750" s="8" t="s">
        <v>19</v>
      </c>
      <c r="C750" s="8" t="s">
        <v>249</v>
      </c>
      <c r="D750" s="8" t="s">
        <v>141</v>
      </c>
      <c r="E750" s="8" t="s">
        <v>351</v>
      </c>
      <c r="F750" s="8" t="s">
        <v>143</v>
      </c>
      <c r="G750" s="8" t="s">
        <v>354</v>
      </c>
      <c r="H750" s="8" t="s">
        <v>206</v>
      </c>
      <c r="I750" s="8" t="s">
        <v>354</v>
      </c>
      <c r="J750" s="8" t="s">
        <v>353</v>
      </c>
      <c r="K750" s="8" t="s">
        <v>7</v>
      </c>
      <c r="L750" s="9">
        <v>196</v>
      </c>
      <c r="M750" s="9">
        <v>4</v>
      </c>
      <c r="N750" s="10">
        <v>2.0408163265306121E-2</v>
      </c>
      <c r="O750" s="11">
        <v>11.08</v>
      </c>
      <c r="P750" s="8" t="s">
        <v>704</v>
      </c>
      <c r="Q750" s="11">
        <v>0</v>
      </c>
      <c r="R750" s="8">
        <v>0</v>
      </c>
      <c r="S750" s="8">
        <v>0</v>
      </c>
      <c r="U750" s="12">
        <v>0</v>
      </c>
      <c r="V750" s="10">
        <v>0</v>
      </c>
      <c r="W750" s="11">
        <v>16</v>
      </c>
      <c r="X750" s="8" t="s">
        <v>148</v>
      </c>
      <c r="Y750" s="8" t="s">
        <v>149</v>
      </c>
    </row>
    <row r="751" spans="1:26" x14ac:dyDescent="0.3">
      <c r="A751" s="7">
        <v>46272</v>
      </c>
      <c r="B751" s="8" t="s">
        <v>19</v>
      </c>
      <c r="C751" s="8" t="s">
        <v>249</v>
      </c>
      <c r="D751" s="8" t="s">
        <v>141</v>
      </c>
      <c r="E751" s="8" t="s">
        <v>351</v>
      </c>
      <c r="F751" s="8" t="s">
        <v>143</v>
      </c>
      <c r="G751" s="8" t="s">
        <v>352</v>
      </c>
      <c r="H751" s="8" t="s">
        <v>206</v>
      </c>
      <c r="I751" s="8" t="s">
        <v>352</v>
      </c>
      <c r="J751" s="8" t="s">
        <v>353</v>
      </c>
      <c r="K751" s="8" t="s">
        <v>14</v>
      </c>
      <c r="L751" s="9">
        <v>640</v>
      </c>
      <c r="M751" s="9">
        <v>9</v>
      </c>
      <c r="N751" s="10">
        <v>1.40625E-2</v>
      </c>
      <c r="O751" s="11">
        <v>10.74</v>
      </c>
      <c r="P751" s="8" t="s">
        <v>705</v>
      </c>
      <c r="Q751" s="11">
        <v>2598</v>
      </c>
      <c r="R751" s="8">
        <v>1</v>
      </c>
      <c r="S751" s="8">
        <v>2</v>
      </c>
      <c r="T751" s="10">
        <v>3.7199999999999997E-2</v>
      </c>
      <c r="U751" s="12">
        <v>26.88</v>
      </c>
      <c r="V751" s="10">
        <v>0.1111</v>
      </c>
      <c r="W751" s="11">
        <v>16.5</v>
      </c>
      <c r="X751" s="8" t="s">
        <v>148</v>
      </c>
      <c r="Y751" s="8" t="s">
        <v>149</v>
      </c>
    </row>
    <row r="752" spans="1:26" x14ac:dyDescent="0.3">
      <c r="A752" s="8" t="s">
        <v>659</v>
      </c>
      <c r="B752" s="8" t="s">
        <v>19</v>
      </c>
      <c r="C752" s="8" t="s">
        <v>249</v>
      </c>
      <c r="D752" s="8" t="s">
        <v>141</v>
      </c>
      <c r="E752" s="8" t="s">
        <v>351</v>
      </c>
      <c r="F752" s="8" t="s">
        <v>143</v>
      </c>
      <c r="G752" s="8" t="s">
        <v>706</v>
      </c>
      <c r="H752" s="8" t="s">
        <v>206</v>
      </c>
      <c r="I752" s="8" t="s">
        <v>706</v>
      </c>
      <c r="J752" s="8" t="s">
        <v>353</v>
      </c>
      <c r="K752" s="8" t="s">
        <v>7</v>
      </c>
      <c r="L752" s="9">
        <v>221</v>
      </c>
      <c r="M752" s="9">
        <v>2</v>
      </c>
      <c r="N752" s="10">
        <v>9.0497737556561094E-3</v>
      </c>
      <c r="O752" s="11">
        <v>8.11</v>
      </c>
      <c r="P752" s="11">
        <v>16.22</v>
      </c>
      <c r="Q752" s="11">
        <v>0</v>
      </c>
      <c r="R752" s="8">
        <v>0</v>
      </c>
      <c r="S752" s="8">
        <v>0</v>
      </c>
      <c r="U752" s="12">
        <v>0</v>
      </c>
      <c r="V752" s="10">
        <v>0</v>
      </c>
      <c r="W752" s="11">
        <v>15.5</v>
      </c>
      <c r="X752" s="8" t="s">
        <v>148</v>
      </c>
      <c r="Y752" s="8" t="s">
        <v>149</v>
      </c>
    </row>
    <row r="753" spans="1:25" x14ac:dyDescent="0.3">
      <c r="A753" s="7">
        <v>46272</v>
      </c>
      <c r="B753" s="8" t="s">
        <v>19</v>
      </c>
      <c r="C753" s="8" t="s">
        <v>249</v>
      </c>
      <c r="D753" s="8" t="s">
        <v>141</v>
      </c>
      <c r="E753" s="8" t="s">
        <v>351</v>
      </c>
      <c r="F753" s="8" t="s">
        <v>143</v>
      </c>
      <c r="G753" s="8" t="s">
        <v>707</v>
      </c>
      <c r="H753" s="8" t="s">
        <v>206</v>
      </c>
      <c r="I753" s="8" t="s">
        <v>707</v>
      </c>
      <c r="J753" s="8" t="s">
        <v>353</v>
      </c>
      <c r="K753" s="8" t="s">
        <v>21</v>
      </c>
      <c r="L753" s="9">
        <v>72</v>
      </c>
      <c r="M753" s="9">
        <v>2</v>
      </c>
      <c r="N753" s="10">
        <v>2.777777777777778E-2</v>
      </c>
      <c r="O753" s="11">
        <v>21.5</v>
      </c>
      <c r="P753" s="11">
        <v>43</v>
      </c>
      <c r="Q753" s="11">
        <v>0</v>
      </c>
      <c r="R753" s="8">
        <v>0</v>
      </c>
      <c r="S753" s="8">
        <v>0</v>
      </c>
      <c r="U753" s="12">
        <v>0</v>
      </c>
      <c r="V753" s="10">
        <v>0</v>
      </c>
      <c r="W753" s="11">
        <v>21.5</v>
      </c>
      <c r="X753" s="8" t="s">
        <v>148</v>
      </c>
      <c r="Y753" s="8" t="s">
        <v>149</v>
      </c>
    </row>
    <row r="754" spans="1:25" x14ac:dyDescent="0.3">
      <c r="A754" s="7">
        <v>46273</v>
      </c>
      <c r="B754" s="8" t="s">
        <v>12</v>
      </c>
      <c r="C754" s="8" t="s">
        <v>140</v>
      </c>
      <c r="D754" s="8" t="s">
        <v>141</v>
      </c>
      <c r="E754" s="8" t="s">
        <v>150</v>
      </c>
      <c r="F754" s="8" t="s">
        <v>143</v>
      </c>
      <c r="G754" s="8" t="s">
        <v>178</v>
      </c>
      <c r="H754" s="8" t="s">
        <v>145</v>
      </c>
      <c r="I754" s="8" t="s">
        <v>221</v>
      </c>
      <c r="J754" s="8" t="s">
        <v>153</v>
      </c>
      <c r="K754" s="8" t="s">
        <v>21</v>
      </c>
      <c r="L754" s="9">
        <v>172</v>
      </c>
      <c r="M754" s="9">
        <v>0</v>
      </c>
      <c r="N754" s="10">
        <v>0</v>
      </c>
      <c r="P754" s="11">
        <v>0</v>
      </c>
      <c r="Q754" s="11">
        <v>0</v>
      </c>
      <c r="R754" s="8">
        <v>0</v>
      </c>
      <c r="S754" s="8">
        <v>0</v>
      </c>
      <c r="W754" s="11">
        <v>12</v>
      </c>
      <c r="X754" s="8" t="s">
        <v>148</v>
      </c>
      <c r="Y754" s="8" t="s">
        <v>149</v>
      </c>
    </row>
    <row r="755" spans="1:25" x14ac:dyDescent="0.3">
      <c r="A755" s="7">
        <v>46273</v>
      </c>
      <c r="B755" s="8" t="s">
        <v>12</v>
      </c>
      <c r="C755" s="8" t="s">
        <v>140</v>
      </c>
      <c r="D755" s="8" t="s">
        <v>141</v>
      </c>
      <c r="E755" s="8" t="s">
        <v>157</v>
      </c>
      <c r="F755" s="8" t="s">
        <v>143</v>
      </c>
      <c r="G755" s="8" t="s">
        <v>144</v>
      </c>
      <c r="H755" s="8" t="s">
        <v>145</v>
      </c>
      <c r="I755" s="8" t="s">
        <v>708</v>
      </c>
      <c r="J755" s="8" t="s">
        <v>159</v>
      </c>
      <c r="K755" s="8" t="s">
        <v>21</v>
      </c>
      <c r="L755" s="9">
        <v>111</v>
      </c>
      <c r="M755" s="9">
        <v>0</v>
      </c>
      <c r="N755" s="10">
        <v>0</v>
      </c>
      <c r="P755" s="11">
        <v>0</v>
      </c>
      <c r="Q755" s="11">
        <v>0</v>
      </c>
      <c r="R755" s="8">
        <v>0</v>
      </c>
      <c r="S755" s="8">
        <v>0</v>
      </c>
      <c r="W755" s="11">
        <v>9</v>
      </c>
      <c r="X755" s="8" t="s">
        <v>148</v>
      </c>
      <c r="Y755" s="8" t="s">
        <v>149</v>
      </c>
    </row>
    <row r="756" spans="1:25" x14ac:dyDescent="0.3">
      <c r="A756" s="8" t="s">
        <v>709</v>
      </c>
      <c r="B756" s="8" t="s">
        <v>12</v>
      </c>
      <c r="C756" s="8" t="s">
        <v>140</v>
      </c>
      <c r="D756" s="8" t="s">
        <v>141</v>
      </c>
      <c r="E756" s="8" t="s">
        <v>157</v>
      </c>
      <c r="F756" s="8" t="s">
        <v>143</v>
      </c>
      <c r="G756" s="8" t="s">
        <v>151</v>
      </c>
      <c r="H756" s="8" t="s">
        <v>145</v>
      </c>
      <c r="I756" s="8" t="s">
        <v>660</v>
      </c>
      <c r="J756" s="8" t="s">
        <v>159</v>
      </c>
      <c r="K756" s="8" t="s">
        <v>14</v>
      </c>
      <c r="L756" s="9">
        <v>196</v>
      </c>
      <c r="M756" s="9">
        <v>1</v>
      </c>
      <c r="N756" s="10">
        <v>5.1020408163265302E-3</v>
      </c>
      <c r="O756" s="11">
        <v>7.17</v>
      </c>
      <c r="P756" s="11">
        <v>7.17</v>
      </c>
      <c r="Q756" s="11">
        <v>0</v>
      </c>
      <c r="R756" s="8">
        <v>0</v>
      </c>
      <c r="S756" s="8">
        <v>0</v>
      </c>
      <c r="U756" s="12">
        <v>0</v>
      </c>
      <c r="V756" s="10">
        <v>0</v>
      </c>
      <c r="W756" s="11">
        <v>11</v>
      </c>
      <c r="X756" s="8" t="s">
        <v>148</v>
      </c>
      <c r="Y756" s="8" t="s">
        <v>149</v>
      </c>
    </row>
    <row r="757" spans="1:25" x14ac:dyDescent="0.3">
      <c r="A757" s="7">
        <v>46282</v>
      </c>
      <c r="B757" s="8" t="s">
        <v>32</v>
      </c>
      <c r="C757" s="8" t="s">
        <v>140</v>
      </c>
      <c r="D757" s="8" t="s">
        <v>141</v>
      </c>
      <c r="E757" s="8" t="s">
        <v>211</v>
      </c>
      <c r="F757" s="8" t="s">
        <v>143</v>
      </c>
      <c r="G757" s="8" t="s">
        <v>225</v>
      </c>
      <c r="H757" s="8" t="s">
        <v>206</v>
      </c>
      <c r="I757" s="8" t="s">
        <v>225</v>
      </c>
      <c r="J757" s="8" t="s">
        <v>214</v>
      </c>
      <c r="K757" s="8" t="s">
        <v>7</v>
      </c>
      <c r="L757" s="9">
        <v>2848</v>
      </c>
      <c r="M757" s="9">
        <v>28</v>
      </c>
      <c r="N757" s="10">
        <v>9.8314606741573031E-3</v>
      </c>
      <c r="O757" s="11">
        <v>15.11</v>
      </c>
      <c r="Q757" s="11">
        <v>1947</v>
      </c>
      <c r="R757" s="8">
        <v>3</v>
      </c>
      <c r="S757" s="8">
        <v>3</v>
      </c>
      <c r="T757" s="10">
        <v>0.21729999999999999</v>
      </c>
      <c r="U757" s="12">
        <v>4.5999999999999996</v>
      </c>
      <c r="V757" s="10">
        <v>0.1071</v>
      </c>
      <c r="W757" s="11">
        <v>19.5</v>
      </c>
      <c r="X757" s="8" t="s">
        <v>148</v>
      </c>
      <c r="Y757" s="8" t="s">
        <v>149</v>
      </c>
    </row>
    <row r="758" spans="1:25" x14ac:dyDescent="0.3">
      <c r="A758" s="7">
        <v>46273</v>
      </c>
      <c r="B758" s="8" t="s">
        <v>12</v>
      </c>
      <c r="C758" s="8" t="s">
        <v>140</v>
      </c>
      <c r="D758" s="8" t="s">
        <v>141</v>
      </c>
      <c r="E758" s="8" t="s">
        <v>157</v>
      </c>
      <c r="F758" s="8" t="s">
        <v>143</v>
      </c>
      <c r="G758" s="8" t="s">
        <v>178</v>
      </c>
      <c r="H758" s="8" t="s">
        <v>145</v>
      </c>
      <c r="I758" s="8" t="s">
        <v>710</v>
      </c>
      <c r="J758" s="8" t="s">
        <v>159</v>
      </c>
      <c r="K758" s="8" t="s">
        <v>7</v>
      </c>
      <c r="L758" s="9">
        <v>269</v>
      </c>
      <c r="M758" s="9">
        <v>1</v>
      </c>
      <c r="N758" s="10">
        <v>3.7174721189591081E-3</v>
      </c>
      <c r="O758" s="11">
        <v>5.97</v>
      </c>
      <c r="P758" s="11">
        <v>5.97</v>
      </c>
      <c r="Q758" s="11">
        <v>0</v>
      </c>
      <c r="R758" s="8">
        <v>0</v>
      </c>
      <c r="S758" s="8">
        <v>0</v>
      </c>
      <c r="U758" s="12">
        <v>0</v>
      </c>
      <c r="V758" s="10">
        <v>0</v>
      </c>
      <c r="W758" s="11">
        <v>9</v>
      </c>
      <c r="X758" s="8" t="s">
        <v>148</v>
      </c>
      <c r="Y758" s="8" t="s">
        <v>149</v>
      </c>
    </row>
    <row r="759" spans="1:25" x14ac:dyDescent="0.3">
      <c r="A759" s="7">
        <v>46273</v>
      </c>
      <c r="B759" s="8" t="s">
        <v>12</v>
      </c>
      <c r="C759" s="8" t="s">
        <v>140</v>
      </c>
      <c r="D759" s="8" t="s">
        <v>141</v>
      </c>
      <c r="E759" s="8" t="s">
        <v>157</v>
      </c>
      <c r="F759" s="8" t="s">
        <v>143</v>
      </c>
      <c r="G759" s="8" t="s">
        <v>151</v>
      </c>
      <c r="H759" s="8" t="s">
        <v>145</v>
      </c>
      <c r="I759" s="8" t="s">
        <v>711</v>
      </c>
      <c r="J759" s="8" t="s">
        <v>159</v>
      </c>
      <c r="K759" s="8" t="s">
        <v>14</v>
      </c>
      <c r="L759" s="9">
        <v>158</v>
      </c>
      <c r="M759" s="9">
        <v>0</v>
      </c>
      <c r="N759" s="10">
        <v>0</v>
      </c>
      <c r="P759" s="11">
        <v>0</v>
      </c>
      <c r="Q759" s="11">
        <v>0</v>
      </c>
      <c r="R759" s="8">
        <v>0</v>
      </c>
      <c r="S759" s="8">
        <v>0</v>
      </c>
      <c r="W759" s="11">
        <v>8.5</v>
      </c>
      <c r="X759" s="8" t="s">
        <v>148</v>
      </c>
      <c r="Y759" s="8" t="s">
        <v>149</v>
      </c>
    </row>
    <row r="760" spans="1:25" x14ac:dyDescent="0.3">
      <c r="A760" s="7">
        <v>46273</v>
      </c>
      <c r="B760" s="8" t="s">
        <v>12</v>
      </c>
      <c r="C760" s="8" t="s">
        <v>140</v>
      </c>
      <c r="D760" s="8" t="s">
        <v>141</v>
      </c>
      <c r="E760" s="8" t="s">
        <v>164</v>
      </c>
      <c r="F760" s="8" t="s">
        <v>143</v>
      </c>
      <c r="G760" s="8" t="s">
        <v>144</v>
      </c>
      <c r="H760" s="8" t="s">
        <v>145</v>
      </c>
      <c r="I760" s="8" t="s">
        <v>233</v>
      </c>
      <c r="J760" s="8" t="s">
        <v>166</v>
      </c>
      <c r="K760" s="8" t="s">
        <v>14</v>
      </c>
      <c r="L760" s="9">
        <v>856</v>
      </c>
      <c r="M760" s="9">
        <v>4</v>
      </c>
      <c r="N760" s="10">
        <v>4.6728971962616819E-3</v>
      </c>
      <c r="O760" s="11">
        <v>9.4600000000000009</v>
      </c>
      <c r="P760" s="11">
        <v>37.840000000000003</v>
      </c>
      <c r="Q760" s="11">
        <v>0</v>
      </c>
      <c r="R760" s="8">
        <v>0</v>
      </c>
      <c r="S760" s="8">
        <v>0</v>
      </c>
      <c r="U760" s="12">
        <v>0</v>
      </c>
      <c r="V760" s="10">
        <v>0</v>
      </c>
      <c r="W760" s="11">
        <v>12</v>
      </c>
      <c r="X760" s="8" t="s">
        <v>148</v>
      </c>
      <c r="Y760" s="8" t="s">
        <v>149</v>
      </c>
    </row>
    <row r="761" spans="1:25" x14ac:dyDescent="0.3">
      <c r="A761" s="7">
        <v>46273</v>
      </c>
      <c r="B761" s="8" t="s">
        <v>12</v>
      </c>
      <c r="C761" s="8" t="s">
        <v>140</v>
      </c>
      <c r="D761" s="8" t="s">
        <v>141</v>
      </c>
      <c r="E761" s="8" t="s">
        <v>164</v>
      </c>
      <c r="F761" s="8" t="s">
        <v>143</v>
      </c>
      <c r="G761" s="8" t="s">
        <v>151</v>
      </c>
      <c r="H761" s="8" t="s">
        <v>145</v>
      </c>
      <c r="I761" s="8" t="s">
        <v>508</v>
      </c>
      <c r="J761" s="8" t="s">
        <v>166</v>
      </c>
      <c r="K761" s="8" t="s">
        <v>7</v>
      </c>
      <c r="L761" s="9">
        <v>299</v>
      </c>
      <c r="M761" s="9">
        <v>2</v>
      </c>
      <c r="N761" s="10">
        <v>6.688963210702341E-3</v>
      </c>
      <c r="O761" s="11">
        <v>4.29</v>
      </c>
      <c r="P761" s="11">
        <v>8.58</v>
      </c>
      <c r="Q761" s="11">
        <v>0</v>
      </c>
      <c r="R761" s="8">
        <v>0</v>
      </c>
      <c r="S761" s="8">
        <v>0</v>
      </c>
      <c r="U761" s="12">
        <v>0</v>
      </c>
      <c r="V761" s="10">
        <v>0</v>
      </c>
      <c r="W761" s="11">
        <v>8</v>
      </c>
      <c r="X761" s="8" t="s">
        <v>148</v>
      </c>
      <c r="Y761" s="8" t="s">
        <v>149</v>
      </c>
    </row>
    <row r="762" spans="1:25" x14ac:dyDescent="0.3">
      <c r="A762" s="7">
        <v>46273</v>
      </c>
      <c r="B762" s="8" t="s">
        <v>12</v>
      </c>
      <c r="C762" s="8" t="s">
        <v>140</v>
      </c>
      <c r="D762" s="8" t="s">
        <v>141</v>
      </c>
      <c r="E762" s="8" t="s">
        <v>239</v>
      </c>
      <c r="F762" s="8" t="s">
        <v>143</v>
      </c>
      <c r="G762" s="8" t="s">
        <v>151</v>
      </c>
      <c r="H762" s="8" t="s">
        <v>145</v>
      </c>
      <c r="I762" s="8" t="s">
        <v>388</v>
      </c>
      <c r="J762" s="8" t="s">
        <v>242</v>
      </c>
      <c r="K762" s="8" t="s">
        <v>21</v>
      </c>
      <c r="L762" s="9">
        <v>368</v>
      </c>
      <c r="M762" s="9">
        <v>3</v>
      </c>
      <c r="N762" s="10">
        <v>8.152173913043478E-3</v>
      </c>
      <c r="O762" s="11">
        <v>6</v>
      </c>
      <c r="P762" s="11">
        <v>18</v>
      </c>
      <c r="Q762" s="11">
        <v>0</v>
      </c>
      <c r="R762" s="8">
        <v>0</v>
      </c>
      <c r="S762" s="8">
        <v>0</v>
      </c>
      <c r="U762" s="12">
        <v>0</v>
      </c>
      <c r="V762" s="10">
        <v>0</v>
      </c>
      <c r="W762" s="11">
        <v>6</v>
      </c>
      <c r="X762" s="8" t="s">
        <v>148</v>
      </c>
      <c r="Y762" s="8" t="s">
        <v>149</v>
      </c>
    </row>
    <row r="763" spans="1:25" x14ac:dyDescent="0.3">
      <c r="A763" s="7">
        <v>46273</v>
      </c>
      <c r="B763" s="8" t="s">
        <v>12</v>
      </c>
      <c r="C763" s="8" t="s">
        <v>140</v>
      </c>
      <c r="D763" s="8" t="s">
        <v>141</v>
      </c>
      <c r="E763" s="8" t="s">
        <v>239</v>
      </c>
      <c r="F763" s="8" t="s">
        <v>143</v>
      </c>
      <c r="G763" s="8" t="s">
        <v>144</v>
      </c>
      <c r="H763" s="8" t="s">
        <v>145</v>
      </c>
      <c r="I763" s="8" t="s">
        <v>712</v>
      </c>
      <c r="J763" s="8" t="s">
        <v>242</v>
      </c>
      <c r="K763" s="8" t="s">
        <v>14</v>
      </c>
      <c r="L763" s="9">
        <v>288</v>
      </c>
      <c r="M763" s="9">
        <v>6</v>
      </c>
      <c r="N763" s="10">
        <v>2.0833333333333329E-2</v>
      </c>
      <c r="O763" s="11">
        <v>6.1</v>
      </c>
      <c r="P763" s="11">
        <v>36.6</v>
      </c>
      <c r="Q763" s="11">
        <v>0</v>
      </c>
      <c r="R763" s="8">
        <v>0</v>
      </c>
      <c r="S763" s="8">
        <v>0</v>
      </c>
      <c r="U763" s="12">
        <v>0</v>
      </c>
      <c r="V763" s="10">
        <v>0</v>
      </c>
      <c r="W763" s="11">
        <v>9</v>
      </c>
      <c r="X763" s="8" t="s">
        <v>148</v>
      </c>
      <c r="Y763" s="8" t="s">
        <v>149</v>
      </c>
    </row>
    <row r="764" spans="1:25" x14ac:dyDescent="0.3">
      <c r="A764" s="7">
        <v>46273</v>
      </c>
      <c r="B764" s="8" t="s">
        <v>12</v>
      </c>
      <c r="C764" s="8" t="s">
        <v>140</v>
      </c>
      <c r="D764" s="8" t="s">
        <v>141</v>
      </c>
      <c r="E764" s="8" t="s">
        <v>239</v>
      </c>
      <c r="F764" s="8" t="s">
        <v>143</v>
      </c>
      <c r="G764" s="8" t="s">
        <v>178</v>
      </c>
      <c r="H764" s="8" t="s">
        <v>145</v>
      </c>
      <c r="I764" s="8" t="s">
        <v>713</v>
      </c>
      <c r="J764" s="8" t="s">
        <v>242</v>
      </c>
      <c r="K764" s="8" t="s">
        <v>7</v>
      </c>
      <c r="L764" s="9">
        <v>215</v>
      </c>
      <c r="M764" s="9">
        <v>2</v>
      </c>
      <c r="N764" s="10">
        <v>9.3023255813953487E-3</v>
      </c>
      <c r="O764" s="11">
        <v>4.13</v>
      </c>
      <c r="P764" s="11">
        <v>8.26</v>
      </c>
      <c r="Q764" s="11">
        <v>0</v>
      </c>
      <c r="R764" s="8">
        <v>0</v>
      </c>
      <c r="S764" s="8">
        <v>0</v>
      </c>
      <c r="U764" s="12">
        <v>0</v>
      </c>
      <c r="V764" s="10">
        <v>0</v>
      </c>
      <c r="W764" s="11">
        <v>5.5</v>
      </c>
      <c r="X764" s="8" t="s">
        <v>148</v>
      </c>
      <c r="Y764" s="8" t="s">
        <v>149</v>
      </c>
    </row>
    <row r="765" spans="1:25" x14ac:dyDescent="0.3">
      <c r="A765" s="7">
        <v>46273</v>
      </c>
      <c r="B765" s="8" t="s">
        <v>12</v>
      </c>
      <c r="C765" s="8" t="s">
        <v>140</v>
      </c>
      <c r="D765" s="8" t="s">
        <v>141</v>
      </c>
      <c r="E765" s="8" t="s">
        <v>167</v>
      </c>
      <c r="F765" s="8" t="s">
        <v>143</v>
      </c>
      <c r="G765" s="8" t="s">
        <v>151</v>
      </c>
      <c r="H765" s="8" t="s">
        <v>145</v>
      </c>
      <c r="I765" s="8" t="s">
        <v>714</v>
      </c>
      <c r="J765" s="8" t="s">
        <v>169</v>
      </c>
      <c r="K765" s="8" t="s">
        <v>21</v>
      </c>
      <c r="L765" s="9">
        <v>183</v>
      </c>
      <c r="M765" s="9">
        <v>0</v>
      </c>
      <c r="N765" s="10">
        <v>0</v>
      </c>
      <c r="P765" s="11">
        <v>0</v>
      </c>
      <c r="Q765" s="11">
        <v>0</v>
      </c>
      <c r="R765" s="8">
        <v>0</v>
      </c>
      <c r="S765" s="8">
        <v>0</v>
      </c>
      <c r="W765" s="11">
        <v>6.5</v>
      </c>
      <c r="X765" s="8" t="s">
        <v>148</v>
      </c>
      <c r="Y765" s="8" t="s">
        <v>149</v>
      </c>
    </row>
    <row r="766" spans="1:25" x14ac:dyDescent="0.3">
      <c r="A766" s="8" t="s">
        <v>709</v>
      </c>
      <c r="B766" s="8" t="s">
        <v>5</v>
      </c>
      <c r="C766" s="8" t="s">
        <v>173</v>
      </c>
      <c r="D766" s="8" t="s">
        <v>141</v>
      </c>
      <c r="E766" s="8" t="s">
        <v>174</v>
      </c>
      <c r="F766" s="8" t="s">
        <v>143</v>
      </c>
      <c r="G766" s="8" t="s">
        <v>151</v>
      </c>
      <c r="H766" s="8" t="s">
        <v>145</v>
      </c>
      <c r="I766" s="8" t="s">
        <v>411</v>
      </c>
      <c r="J766" s="8" t="s">
        <v>176</v>
      </c>
      <c r="K766" s="8" t="s">
        <v>7</v>
      </c>
      <c r="L766" s="9">
        <v>1048</v>
      </c>
      <c r="M766" s="9">
        <v>14</v>
      </c>
      <c r="N766" s="10">
        <v>1.33587786259542E-2</v>
      </c>
      <c r="O766" s="11">
        <v>6.42</v>
      </c>
      <c r="P766" s="11">
        <v>89.88</v>
      </c>
      <c r="Q766" s="11">
        <v>0</v>
      </c>
      <c r="R766" s="8">
        <v>0</v>
      </c>
      <c r="S766" s="8">
        <v>0</v>
      </c>
      <c r="U766" s="12">
        <v>0</v>
      </c>
      <c r="V766" s="10">
        <v>0</v>
      </c>
      <c r="W766" s="11">
        <v>9</v>
      </c>
      <c r="X766" s="8" t="s">
        <v>148</v>
      </c>
      <c r="Y766" s="8" t="s">
        <v>149</v>
      </c>
    </row>
    <row r="767" spans="1:25" x14ac:dyDescent="0.3">
      <c r="A767" s="7">
        <v>46273</v>
      </c>
      <c r="B767" s="8" t="s">
        <v>5</v>
      </c>
      <c r="C767" s="8" t="s">
        <v>173</v>
      </c>
      <c r="D767" s="8" t="s">
        <v>141</v>
      </c>
      <c r="E767" s="8" t="s">
        <v>174</v>
      </c>
      <c r="F767" s="8" t="s">
        <v>143</v>
      </c>
      <c r="G767" s="8" t="s">
        <v>151</v>
      </c>
      <c r="H767" s="8" t="s">
        <v>145</v>
      </c>
      <c r="I767" s="8" t="s">
        <v>715</v>
      </c>
      <c r="J767" s="8" t="s">
        <v>176</v>
      </c>
      <c r="K767" s="8" t="s">
        <v>21</v>
      </c>
      <c r="L767" s="9">
        <v>172</v>
      </c>
      <c r="M767" s="9">
        <v>3</v>
      </c>
      <c r="N767" s="10">
        <v>0.1744</v>
      </c>
      <c r="O767" s="11">
        <v>12</v>
      </c>
      <c r="P767" s="11">
        <v>36</v>
      </c>
      <c r="Q767" s="11">
        <v>0</v>
      </c>
      <c r="R767" s="8">
        <v>0</v>
      </c>
      <c r="S767" s="8">
        <v>0</v>
      </c>
      <c r="U767" s="12">
        <v>0</v>
      </c>
      <c r="V767" s="10">
        <v>0</v>
      </c>
      <c r="W767" s="11">
        <v>12</v>
      </c>
      <c r="X767" s="8" t="s">
        <v>148</v>
      </c>
      <c r="Y767" s="8" t="s">
        <v>149</v>
      </c>
    </row>
    <row r="768" spans="1:25" x14ac:dyDescent="0.3">
      <c r="A768" s="7">
        <v>46273</v>
      </c>
      <c r="B768" s="8" t="s">
        <v>5</v>
      </c>
      <c r="C768" s="8" t="s">
        <v>173</v>
      </c>
      <c r="D768" s="8" t="s">
        <v>141</v>
      </c>
      <c r="E768" s="8" t="s">
        <v>174</v>
      </c>
      <c r="F768" s="8" t="s">
        <v>143</v>
      </c>
      <c r="G768" s="8" t="s">
        <v>151</v>
      </c>
      <c r="H768" s="8" t="s">
        <v>145</v>
      </c>
      <c r="I768" s="8" t="s">
        <v>408</v>
      </c>
      <c r="J768" s="8" t="s">
        <v>176</v>
      </c>
      <c r="K768" s="8" t="s">
        <v>21</v>
      </c>
      <c r="L768" s="9">
        <v>2813</v>
      </c>
      <c r="M768" s="9">
        <v>51</v>
      </c>
      <c r="N768" s="10">
        <v>1.8130110202630639E-2</v>
      </c>
      <c r="O768" s="11">
        <v>14</v>
      </c>
      <c r="P768" s="11">
        <v>714</v>
      </c>
      <c r="Q768" s="11">
        <v>1796</v>
      </c>
      <c r="R768" s="8">
        <v>3</v>
      </c>
      <c r="S768" s="8">
        <v>4</v>
      </c>
      <c r="T768" s="10">
        <v>0.39760000000000001</v>
      </c>
      <c r="U768" s="12">
        <v>2.52</v>
      </c>
      <c r="V768" s="10">
        <v>5.8799999999999998E-2</v>
      </c>
      <c r="W768" s="11">
        <v>14</v>
      </c>
      <c r="X768" s="8" t="s">
        <v>148</v>
      </c>
      <c r="Y768" s="8" t="s">
        <v>149</v>
      </c>
    </row>
    <row r="769" spans="1:25" x14ac:dyDescent="0.3">
      <c r="A769" s="7">
        <v>46273</v>
      </c>
      <c r="B769" s="8" t="s">
        <v>5</v>
      </c>
      <c r="C769" s="8" t="s">
        <v>173</v>
      </c>
      <c r="D769" s="8" t="s">
        <v>141</v>
      </c>
      <c r="E769" s="8" t="s">
        <v>174</v>
      </c>
      <c r="F769" s="8" t="s">
        <v>143</v>
      </c>
      <c r="G769" s="8" t="s">
        <v>170</v>
      </c>
      <c r="H769" s="8" t="s">
        <v>145</v>
      </c>
      <c r="I769" s="8" t="s">
        <v>716</v>
      </c>
      <c r="J769" s="8" t="s">
        <v>176</v>
      </c>
      <c r="K769" s="8" t="s">
        <v>14</v>
      </c>
      <c r="L769" s="9">
        <v>1551</v>
      </c>
      <c r="M769" s="9">
        <v>7</v>
      </c>
      <c r="N769" s="10">
        <v>4.5132172791747258E-3</v>
      </c>
      <c r="O769" s="11">
        <v>8.8800000000000008</v>
      </c>
      <c r="P769" s="11">
        <v>62.16</v>
      </c>
      <c r="Q769" s="11">
        <v>0</v>
      </c>
      <c r="R769" s="8">
        <v>0</v>
      </c>
      <c r="S769" s="8">
        <v>0</v>
      </c>
      <c r="U769" s="12">
        <v>0</v>
      </c>
      <c r="V769" s="10">
        <v>0</v>
      </c>
      <c r="W769" s="11">
        <v>10.5</v>
      </c>
      <c r="X769" s="8" t="s">
        <v>148</v>
      </c>
      <c r="Y769" s="8" t="s">
        <v>303</v>
      </c>
    </row>
    <row r="770" spans="1:25" x14ac:dyDescent="0.3">
      <c r="A770" s="7">
        <v>46273</v>
      </c>
      <c r="B770" s="8" t="s">
        <v>5</v>
      </c>
      <c r="C770" s="8" t="s">
        <v>173</v>
      </c>
      <c r="D770" s="8" t="s">
        <v>141</v>
      </c>
      <c r="E770" s="8" t="s">
        <v>174</v>
      </c>
      <c r="F770" s="8" t="s">
        <v>143</v>
      </c>
      <c r="G770" s="8" t="s">
        <v>144</v>
      </c>
      <c r="H770" s="8" t="s">
        <v>145</v>
      </c>
      <c r="I770" s="8" t="s">
        <v>717</v>
      </c>
      <c r="J770" s="8" t="s">
        <v>176</v>
      </c>
      <c r="K770" s="8" t="s">
        <v>14</v>
      </c>
      <c r="L770" s="9">
        <v>503</v>
      </c>
      <c r="M770" s="9">
        <v>2</v>
      </c>
      <c r="N770" s="10">
        <v>3.9761431411530811E-3</v>
      </c>
      <c r="O770" s="11">
        <v>7.55</v>
      </c>
      <c r="P770" s="11">
        <v>15.1</v>
      </c>
      <c r="Q770" s="11">
        <v>0</v>
      </c>
      <c r="R770" s="8">
        <v>0</v>
      </c>
      <c r="S770" s="8">
        <v>0</v>
      </c>
      <c r="U770" s="12">
        <v>0</v>
      </c>
      <c r="V770" s="10">
        <v>0</v>
      </c>
      <c r="W770" s="11">
        <v>9</v>
      </c>
      <c r="X770" s="8" t="s">
        <v>148</v>
      </c>
      <c r="Y770" s="8" t="s">
        <v>149</v>
      </c>
    </row>
    <row r="771" spans="1:25" x14ac:dyDescent="0.3">
      <c r="A771" s="7">
        <v>46273</v>
      </c>
      <c r="B771" s="8" t="s">
        <v>5</v>
      </c>
      <c r="C771" s="8" t="s">
        <v>173</v>
      </c>
      <c r="D771" s="8" t="s">
        <v>141</v>
      </c>
      <c r="E771" s="8" t="s">
        <v>186</v>
      </c>
      <c r="F771" s="8" t="s">
        <v>143</v>
      </c>
      <c r="G771" s="8" t="s">
        <v>144</v>
      </c>
      <c r="H771" s="8" t="s">
        <v>145</v>
      </c>
      <c r="I771" s="8" t="s">
        <v>413</v>
      </c>
      <c r="J771" s="8" t="s">
        <v>188</v>
      </c>
      <c r="K771" s="8" t="s">
        <v>21</v>
      </c>
      <c r="L771" s="9">
        <v>143</v>
      </c>
      <c r="M771" s="9">
        <v>4</v>
      </c>
      <c r="N771" s="10">
        <v>2.7972027972027969E-2</v>
      </c>
      <c r="O771" s="11">
        <v>10.5</v>
      </c>
      <c r="P771" s="11">
        <v>42</v>
      </c>
      <c r="Q771" s="11">
        <v>0</v>
      </c>
      <c r="R771" s="8">
        <v>0</v>
      </c>
      <c r="S771" s="8">
        <v>0</v>
      </c>
      <c r="U771" s="12">
        <v>0</v>
      </c>
      <c r="V771" s="10">
        <v>0</v>
      </c>
      <c r="W771" s="11">
        <v>10.5</v>
      </c>
      <c r="X771" s="8" t="s">
        <v>148</v>
      </c>
      <c r="Y771" s="8" t="s">
        <v>149</v>
      </c>
    </row>
    <row r="772" spans="1:25" x14ac:dyDescent="0.3">
      <c r="A772" s="7">
        <v>46273</v>
      </c>
      <c r="B772" s="8" t="s">
        <v>5</v>
      </c>
      <c r="C772" s="8" t="s">
        <v>173</v>
      </c>
      <c r="D772" s="8" t="s">
        <v>141</v>
      </c>
      <c r="E772" s="8" t="s">
        <v>186</v>
      </c>
      <c r="F772" s="8" t="s">
        <v>143</v>
      </c>
      <c r="G772" s="8" t="s">
        <v>170</v>
      </c>
      <c r="H772" s="8" t="s">
        <v>145</v>
      </c>
      <c r="I772" s="8" t="s">
        <v>718</v>
      </c>
      <c r="J772" s="8" t="s">
        <v>188</v>
      </c>
      <c r="K772" s="8" t="s">
        <v>14</v>
      </c>
      <c r="L772" s="9">
        <v>373</v>
      </c>
      <c r="M772" s="9">
        <v>4</v>
      </c>
      <c r="N772" s="10">
        <v>1.0723860589812329E-2</v>
      </c>
      <c r="O772" s="11">
        <v>5.75</v>
      </c>
      <c r="P772" s="11">
        <v>23</v>
      </c>
      <c r="Q772" s="11">
        <v>0</v>
      </c>
      <c r="R772" s="8">
        <v>0</v>
      </c>
      <c r="S772" s="8">
        <v>0</v>
      </c>
      <c r="U772" s="12">
        <v>0</v>
      </c>
      <c r="V772" s="10">
        <v>0</v>
      </c>
      <c r="W772" s="11">
        <v>7</v>
      </c>
      <c r="X772" s="8" t="s">
        <v>148</v>
      </c>
      <c r="Y772" s="8" t="s">
        <v>149</v>
      </c>
    </row>
    <row r="773" spans="1:25" x14ac:dyDescent="0.3">
      <c r="A773" s="7">
        <v>46273</v>
      </c>
      <c r="B773" s="8" t="s">
        <v>5</v>
      </c>
      <c r="C773" s="8" t="s">
        <v>173</v>
      </c>
      <c r="D773" s="8" t="s">
        <v>141</v>
      </c>
      <c r="E773" s="8" t="s">
        <v>193</v>
      </c>
      <c r="F773" s="8" t="s">
        <v>143</v>
      </c>
      <c r="G773" s="8" t="s">
        <v>151</v>
      </c>
      <c r="H773" s="8" t="s">
        <v>145</v>
      </c>
      <c r="I773" s="8" t="s">
        <v>194</v>
      </c>
      <c r="J773" s="8" t="s">
        <v>195</v>
      </c>
      <c r="K773" s="8" t="s">
        <v>7</v>
      </c>
      <c r="L773" s="9">
        <v>1572</v>
      </c>
      <c r="M773" s="9">
        <v>8</v>
      </c>
      <c r="N773" s="10">
        <v>5.0890585241730284E-3</v>
      </c>
      <c r="O773" s="11">
        <v>6.79</v>
      </c>
      <c r="P773" s="11">
        <v>54.32</v>
      </c>
      <c r="Q773" s="11">
        <v>0</v>
      </c>
      <c r="R773" s="8">
        <v>0</v>
      </c>
      <c r="S773" s="8">
        <v>0</v>
      </c>
      <c r="U773" s="12">
        <v>0</v>
      </c>
      <c r="V773" s="10">
        <v>0</v>
      </c>
      <c r="W773" s="11">
        <v>9.5</v>
      </c>
      <c r="X773" s="8" t="s">
        <v>148</v>
      </c>
      <c r="Y773" s="8" t="s">
        <v>149</v>
      </c>
    </row>
    <row r="774" spans="1:25" x14ac:dyDescent="0.3">
      <c r="A774" s="7">
        <v>46273</v>
      </c>
      <c r="B774" s="8" t="s">
        <v>5</v>
      </c>
      <c r="C774" s="8" t="s">
        <v>173</v>
      </c>
      <c r="D774" s="8" t="s">
        <v>141</v>
      </c>
      <c r="E774" s="8" t="s">
        <v>193</v>
      </c>
      <c r="F774" s="8" t="s">
        <v>143</v>
      </c>
      <c r="G774" s="8" t="s">
        <v>144</v>
      </c>
      <c r="H774" s="8" t="s">
        <v>145</v>
      </c>
      <c r="I774" s="8" t="s">
        <v>264</v>
      </c>
      <c r="J774" s="8" t="s">
        <v>195</v>
      </c>
      <c r="K774" s="8" t="s">
        <v>14</v>
      </c>
      <c r="L774" s="9">
        <v>1460</v>
      </c>
      <c r="M774" s="9">
        <v>11</v>
      </c>
      <c r="N774" s="10">
        <v>7.534246575342466E-3</v>
      </c>
      <c r="O774" s="11">
        <v>5.71</v>
      </c>
      <c r="P774" s="11">
        <v>62.81</v>
      </c>
      <c r="Q774" s="11">
        <v>399</v>
      </c>
      <c r="R774" s="8">
        <v>1</v>
      </c>
      <c r="S774" s="8">
        <v>1</v>
      </c>
      <c r="T774" s="10">
        <v>8.6599999999999996E-2</v>
      </c>
      <c r="U774" s="12">
        <v>6.35</v>
      </c>
      <c r="V774" s="10">
        <v>9.0899999999999995E-2</v>
      </c>
      <c r="W774" s="11">
        <v>9</v>
      </c>
      <c r="X774" s="8" t="s">
        <v>148</v>
      </c>
      <c r="Y774" s="8" t="s">
        <v>149</v>
      </c>
    </row>
    <row r="775" spans="1:25" x14ac:dyDescent="0.3">
      <c r="A775" s="7">
        <v>46273</v>
      </c>
      <c r="B775" s="8" t="s">
        <v>5</v>
      </c>
      <c r="C775" s="8" t="s">
        <v>173</v>
      </c>
      <c r="D775" s="8" t="s">
        <v>141</v>
      </c>
      <c r="E775" s="8" t="s">
        <v>193</v>
      </c>
      <c r="F775" s="8" t="s">
        <v>143</v>
      </c>
      <c r="G775" s="8" t="s">
        <v>144</v>
      </c>
      <c r="H775" s="8" t="s">
        <v>145</v>
      </c>
      <c r="I775" s="8" t="s">
        <v>547</v>
      </c>
      <c r="J775" s="8" t="s">
        <v>195</v>
      </c>
      <c r="K775" s="8" t="s">
        <v>14</v>
      </c>
      <c r="L775" s="9">
        <v>555</v>
      </c>
      <c r="M775" s="9">
        <v>4</v>
      </c>
      <c r="N775" s="10">
        <v>7.2072072072072073E-3</v>
      </c>
      <c r="O775" s="11">
        <v>8.5</v>
      </c>
      <c r="P775" s="11">
        <v>34</v>
      </c>
      <c r="Q775" s="11">
        <v>0</v>
      </c>
      <c r="R775" s="8">
        <v>0</v>
      </c>
      <c r="S775" s="8">
        <v>0</v>
      </c>
      <c r="U775" s="12">
        <v>0</v>
      </c>
      <c r="V775" s="10">
        <v>0</v>
      </c>
      <c r="W775" s="11">
        <v>10</v>
      </c>
      <c r="X775" s="8" t="s">
        <v>148</v>
      </c>
      <c r="Y775" s="8" t="s">
        <v>149</v>
      </c>
    </row>
    <row r="776" spans="1:25" x14ac:dyDescent="0.3">
      <c r="A776" s="7">
        <v>46273</v>
      </c>
      <c r="B776" s="8" t="s">
        <v>5</v>
      </c>
      <c r="C776" s="8" t="s">
        <v>173</v>
      </c>
      <c r="D776" s="8" t="s">
        <v>141</v>
      </c>
      <c r="E776" s="8" t="s">
        <v>193</v>
      </c>
      <c r="F776" s="8" t="s">
        <v>143</v>
      </c>
      <c r="G776" s="8" t="s">
        <v>144</v>
      </c>
      <c r="H776" s="8" t="s">
        <v>145</v>
      </c>
      <c r="I776" s="8" t="s">
        <v>719</v>
      </c>
      <c r="J776" s="8" t="s">
        <v>195</v>
      </c>
      <c r="K776" s="8" t="s">
        <v>21</v>
      </c>
      <c r="L776" s="9">
        <v>131</v>
      </c>
      <c r="M776" s="9">
        <v>1</v>
      </c>
      <c r="N776" s="10">
        <v>7.6335877862595417E-3</v>
      </c>
      <c r="O776" s="11">
        <v>11.5</v>
      </c>
      <c r="P776" s="11">
        <v>11.5</v>
      </c>
      <c r="Q776" s="11">
        <v>0</v>
      </c>
      <c r="R776" s="8">
        <v>0</v>
      </c>
      <c r="S776" s="8">
        <v>0</v>
      </c>
      <c r="U776" s="12">
        <v>0</v>
      </c>
      <c r="V776" s="10">
        <v>0</v>
      </c>
      <c r="W776" s="11">
        <v>11.5</v>
      </c>
      <c r="X776" s="8" t="s">
        <v>148</v>
      </c>
      <c r="Y776" s="8" t="s">
        <v>149</v>
      </c>
    </row>
    <row r="777" spans="1:25" x14ac:dyDescent="0.3">
      <c r="A777" s="7">
        <v>46273</v>
      </c>
      <c r="B777" s="8" t="s">
        <v>5</v>
      </c>
      <c r="C777" s="8" t="s">
        <v>173</v>
      </c>
      <c r="D777" s="8" t="s">
        <v>141</v>
      </c>
      <c r="E777" s="8" t="s">
        <v>193</v>
      </c>
      <c r="F777" s="8" t="s">
        <v>143</v>
      </c>
      <c r="G777" s="8" t="s">
        <v>151</v>
      </c>
      <c r="H777" s="8" t="s">
        <v>145</v>
      </c>
      <c r="I777" s="8" t="s">
        <v>469</v>
      </c>
      <c r="J777" s="8" t="s">
        <v>195</v>
      </c>
      <c r="K777" s="8" t="s">
        <v>14</v>
      </c>
      <c r="L777" s="9">
        <v>163</v>
      </c>
      <c r="M777" s="9">
        <v>0</v>
      </c>
      <c r="N777" s="10">
        <v>0</v>
      </c>
      <c r="P777" s="11">
        <v>0</v>
      </c>
      <c r="Q777" s="11">
        <v>0</v>
      </c>
      <c r="R777" s="8">
        <v>0</v>
      </c>
      <c r="S777" s="8">
        <v>0</v>
      </c>
      <c r="W777" s="11">
        <v>11</v>
      </c>
      <c r="X777" s="8" t="s">
        <v>148</v>
      </c>
      <c r="Y777" s="8" t="s">
        <v>149</v>
      </c>
    </row>
    <row r="778" spans="1:25" x14ac:dyDescent="0.3">
      <c r="A778" s="7">
        <v>46273</v>
      </c>
      <c r="B778" s="8" t="s">
        <v>5</v>
      </c>
      <c r="C778" s="8" t="s">
        <v>173</v>
      </c>
      <c r="D778" s="8" t="s">
        <v>141</v>
      </c>
      <c r="E778" s="8" t="s">
        <v>193</v>
      </c>
      <c r="F778" s="8" t="s">
        <v>143</v>
      </c>
      <c r="G778" s="8" t="s">
        <v>151</v>
      </c>
      <c r="H778" s="8" t="s">
        <v>145</v>
      </c>
      <c r="I778" s="8" t="s">
        <v>720</v>
      </c>
      <c r="J778" s="8" t="s">
        <v>195</v>
      </c>
      <c r="K778" s="8" t="s">
        <v>21</v>
      </c>
      <c r="L778" s="9">
        <v>109</v>
      </c>
      <c r="M778" s="9">
        <v>0</v>
      </c>
      <c r="N778" s="10">
        <v>0</v>
      </c>
      <c r="P778" s="11">
        <v>0</v>
      </c>
      <c r="Q778" s="11">
        <v>0</v>
      </c>
      <c r="R778" s="8">
        <v>0</v>
      </c>
      <c r="S778" s="8">
        <v>0</v>
      </c>
      <c r="W778" s="11">
        <v>12.5</v>
      </c>
      <c r="X778" s="8" t="s">
        <v>148</v>
      </c>
      <c r="Y778" s="8" t="s">
        <v>149</v>
      </c>
    </row>
    <row r="779" spans="1:25" x14ac:dyDescent="0.3">
      <c r="A779" s="7">
        <v>46273</v>
      </c>
      <c r="B779" s="8" t="s">
        <v>5</v>
      </c>
      <c r="C779" s="8" t="s">
        <v>173</v>
      </c>
      <c r="D779" s="8" t="s">
        <v>141</v>
      </c>
      <c r="E779" s="8" t="s">
        <v>193</v>
      </c>
      <c r="F779" s="8" t="s">
        <v>143</v>
      </c>
      <c r="G779" s="8" t="s">
        <v>178</v>
      </c>
      <c r="H779" s="8" t="s">
        <v>145</v>
      </c>
      <c r="I779" s="8" t="s">
        <v>265</v>
      </c>
      <c r="J779" s="8" t="s">
        <v>195</v>
      </c>
      <c r="K779" s="8" t="s">
        <v>7</v>
      </c>
      <c r="L779" s="9">
        <v>382</v>
      </c>
      <c r="M779" s="9">
        <v>2</v>
      </c>
      <c r="N779" s="10">
        <v>5.235602094240838E-3</v>
      </c>
      <c r="O779" s="11">
        <v>8.0500000000000007</v>
      </c>
      <c r="P779" s="11">
        <v>16.100000000000001</v>
      </c>
      <c r="Q779" s="11">
        <v>0</v>
      </c>
      <c r="R779" s="8">
        <v>0</v>
      </c>
      <c r="S779" s="8">
        <v>0</v>
      </c>
      <c r="U779" s="12">
        <v>0</v>
      </c>
      <c r="V779" s="10">
        <v>0</v>
      </c>
      <c r="W779" s="11">
        <v>10</v>
      </c>
      <c r="X779" s="8" t="s">
        <v>148</v>
      </c>
      <c r="Y779" s="8" t="s">
        <v>149</v>
      </c>
    </row>
    <row r="780" spans="1:25" x14ac:dyDescent="0.3">
      <c r="A780" s="7">
        <v>46273</v>
      </c>
      <c r="B780" s="8" t="s">
        <v>5</v>
      </c>
      <c r="C780" s="8" t="s">
        <v>173</v>
      </c>
      <c r="D780" s="8" t="s">
        <v>141</v>
      </c>
      <c r="E780" s="8" t="s">
        <v>200</v>
      </c>
      <c r="F780" s="8" t="s">
        <v>143</v>
      </c>
      <c r="G780" s="8" t="s">
        <v>151</v>
      </c>
      <c r="H780" s="8" t="s">
        <v>145</v>
      </c>
      <c r="I780" s="8" t="s">
        <v>268</v>
      </c>
      <c r="J780" s="8" t="s">
        <v>202</v>
      </c>
      <c r="K780" s="8" t="s">
        <v>21</v>
      </c>
      <c r="L780" s="9">
        <v>801</v>
      </c>
      <c r="M780" s="9">
        <v>6</v>
      </c>
      <c r="N780" s="10">
        <v>7.4906367041198503E-3</v>
      </c>
      <c r="O780" s="11">
        <v>10.17</v>
      </c>
      <c r="P780" s="11">
        <v>61.02</v>
      </c>
      <c r="Q780" s="11">
        <v>0</v>
      </c>
      <c r="R780" s="8">
        <v>0</v>
      </c>
      <c r="S780" s="8">
        <v>0</v>
      </c>
      <c r="U780" s="12">
        <v>0</v>
      </c>
      <c r="V780" s="10">
        <v>0</v>
      </c>
      <c r="W780" s="11">
        <v>11.5</v>
      </c>
      <c r="X780" s="8" t="s">
        <v>148</v>
      </c>
      <c r="Y780" s="8" t="s">
        <v>149</v>
      </c>
    </row>
    <row r="781" spans="1:25" x14ac:dyDescent="0.3">
      <c r="A781" s="7">
        <v>46287</v>
      </c>
      <c r="C781" s="8" t="s">
        <v>140</v>
      </c>
      <c r="D781" s="8" t="s">
        <v>141</v>
      </c>
      <c r="E781" s="8" t="s">
        <v>322</v>
      </c>
      <c r="F781" s="8" t="s">
        <v>143</v>
      </c>
      <c r="G781" s="8" t="s">
        <v>560</v>
      </c>
      <c r="H781" s="8" t="s">
        <v>206</v>
      </c>
      <c r="I781" s="8" t="s">
        <v>560</v>
      </c>
      <c r="J781" s="8" t="s">
        <v>324</v>
      </c>
      <c r="K781" s="8" t="s">
        <v>14</v>
      </c>
      <c r="L781" s="9">
        <v>567</v>
      </c>
      <c r="M781" s="9">
        <v>4</v>
      </c>
      <c r="N781" s="10">
        <v>7.0546737213403876E-3</v>
      </c>
      <c r="O781" s="11">
        <v>13.35</v>
      </c>
      <c r="P781" s="11">
        <v>53.4</v>
      </c>
      <c r="Q781" s="11">
        <v>499</v>
      </c>
      <c r="R781" s="8">
        <v>1</v>
      </c>
      <c r="S781" s="8">
        <v>1</v>
      </c>
      <c r="T781" s="10">
        <v>0.107</v>
      </c>
      <c r="U781" s="12">
        <v>9.34</v>
      </c>
      <c r="V781" s="10">
        <v>0.25</v>
      </c>
      <c r="W781" s="11">
        <v>19</v>
      </c>
      <c r="X781" s="8" t="s">
        <v>148</v>
      </c>
      <c r="Y781" s="8" t="s">
        <v>149</v>
      </c>
    </row>
    <row r="782" spans="1:25" x14ac:dyDescent="0.3">
      <c r="A782" s="7">
        <v>46273</v>
      </c>
      <c r="B782" s="8" t="s">
        <v>5</v>
      </c>
      <c r="C782" s="8" t="s">
        <v>173</v>
      </c>
      <c r="D782" s="8" t="s">
        <v>141</v>
      </c>
      <c r="E782" s="8" t="s">
        <v>200</v>
      </c>
      <c r="F782" s="8" t="s">
        <v>143</v>
      </c>
      <c r="G782" s="8" t="s">
        <v>144</v>
      </c>
      <c r="H782" s="8" t="s">
        <v>145</v>
      </c>
      <c r="I782" s="8" t="s">
        <v>721</v>
      </c>
      <c r="J782" s="8" t="s">
        <v>202</v>
      </c>
      <c r="K782" s="8" t="s">
        <v>14</v>
      </c>
      <c r="L782" s="9">
        <v>706</v>
      </c>
      <c r="M782" s="9">
        <v>7</v>
      </c>
      <c r="N782" s="10">
        <v>9.9150141643059488E-3</v>
      </c>
      <c r="O782" s="11">
        <v>6.75</v>
      </c>
      <c r="P782" s="11">
        <v>47.25</v>
      </c>
      <c r="Q782" s="11">
        <v>0</v>
      </c>
      <c r="R782" s="8">
        <v>0</v>
      </c>
      <c r="S782" s="8">
        <v>0</v>
      </c>
      <c r="U782" s="12">
        <v>0</v>
      </c>
      <c r="V782" s="10">
        <v>0</v>
      </c>
      <c r="W782" s="11">
        <v>11</v>
      </c>
      <c r="X782" s="8" t="s">
        <v>148</v>
      </c>
      <c r="Y782" s="8" t="s">
        <v>149</v>
      </c>
    </row>
    <row r="783" spans="1:25" x14ac:dyDescent="0.3">
      <c r="A783" s="7">
        <v>46273</v>
      </c>
      <c r="B783" s="8" t="s">
        <v>5</v>
      </c>
      <c r="C783" s="8" t="s">
        <v>173</v>
      </c>
      <c r="D783" s="8" t="s">
        <v>141</v>
      </c>
      <c r="E783" s="8" t="s">
        <v>200</v>
      </c>
      <c r="F783" s="8" t="s">
        <v>143</v>
      </c>
      <c r="G783" s="8" t="s">
        <v>151</v>
      </c>
      <c r="H783" s="8" t="s">
        <v>145</v>
      </c>
      <c r="I783" s="8" t="s">
        <v>474</v>
      </c>
      <c r="J783" s="8" t="s">
        <v>202</v>
      </c>
      <c r="K783" s="8" t="s">
        <v>14</v>
      </c>
      <c r="L783" s="9">
        <v>664</v>
      </c>
      <c r="M783" s="9">
        <v>4</v>
      </c>
      <c r="N783" s="10">
        <v>6.024096385542169E-3</v>
      </c>
      <c r="O783" s="11">
        <v>4.4000000000000004</v>
      </c>
      <c r="P783" s="11">
        <v>17.600000000000001</v>
      </c>
      <c r="Q783" s="11">
        <v>0</v>
      </c>
      <c r="R783" s="8">
        <v>0</v>
      </c>
      <c r="S783" s="8">
        <v>0</v>
      </c>
      <c r="U783" s="12">
        <v>0</v>
      </c>
      <c r="V783" s="10">
        <v>0</v>
      </c>
      <c r="W783" s="11">
        <v>7.5</v>
      </c>
      <c r="X783" s="8" t="s">
        <v>148</v>
      </c>
      <c r="Y783" s="8" t="s">
        <v>149</v>
      </c>
    </row>
    <row r="784" spans="1:25" x14ac:dyDescent="0.3">
      <c r="A784" s="8" t="s">
        <v>722</v>
      </c>
      <c r="B784" s="8" t="s">
        <v>32</v>
      </c>
      <c r="C784" s="8" t="s">
        <v>140</v>
      </c>
      <c r="D784" s="8" t="s">
        <v>141</v>
      </c>
      <c r="E784" s="8" t="s">
        <v>142</v>
      </c>
      <c r="F784" s="8" t="s">
        <v>143</v>
      </c>
      <c r="G784" s="8" t="s">
        <v>455</v>
      </c>
      <c r="H784" s="8" t="s">
        <v>206</v>
      </c>
      <c r="I784" s="8" t="s">
        <v>455</v>
      </c>
      <c r="J784" s="8" t="s">
        <v>147</v>
      </c>
      <c r="K784" s="8" t="s">
        <v>14</v>
      </c>
      <c r="L784" s="9">
        <v>1035</v>
      </c>
      <c r="M784" s="9">
        <v>2</v>
      </c>
      <c r="N784" s="10">
        <v>1.9323671497584541E-3</v>
      </c>
      <c r="O784" s="11">
        <v>13.67</v>
      </c>
      <c r="P784" s="11">
        <v>27.34</v>
      </c>
      <c r="Q784" s="11">
        <v>0</v>
      </c>
      <c r="R784" s="8">
        <v>0</v>
      </c>
      <c r="S784" s="8">
        <v>0</v>
      </c>
      <c r="U784" s="12">
        <v>0</v>
      </c>
      <c r="V784" s="10">
        <v>0</v>
      </c>
      <c r="W784" s="11">
        <v>20</v>
      </c>
      <c r="X784" s="8" t="s">
        <v>148</v>
      </c>
      <c r="Y784" s="8" t="s">
        <v>149</v>
      </c>
    </row>
    <row r="785" spans="1:25" x14ac:dyDescent="0.3">
      <c r="A785" s="7">
        <v>46273</v>
      </c>
      <c r="B785" s="8" t="s">
        <v>32</v>
      </c>
      <c r="C785" s="8" t="s">
        <v>140</v>
      </c>
      <c r="D785" s="8" t="s">
        <v>141</v>
      </c>
      <c r="E785" s="8" t="s">
        <v>142</v>
      </c>
      <c r="F785" s="8" t="s">
        <v>143</v>
      </c>
      <c r="G785" s="8" t="s">
        <v>205</v>
      </c>
      <c r="H785" s="8" t="s">
        <v>206</v>
      </c>
      <c r="I785" s="8" t="s">
        <v>205</v>
      </c>
      <c r="J785" s="8" t="s">
        <v>147</v>
      </c>
      <c r="K785" s="8" t="s">
        <v>14</v>
      </c>
      <c r="L785" s="9">
        <v>901</v>
      </c>
      <c r="M785" s="9">
        <v>11</v>
      </c>
      <c r="N785" s="10">
        <v>1.2208657047724751E-2</v>
      </c>
      <c r="O785" s="11">
        <v>11.5</v>
      </c>
      <c r="P785" s="11">
        <v>126.5</v>
      </c>
      <c r="Q785" s="11">
        <v>599</v>
      </c>
      <c r="R785" s="8">
        <v>1</v>
      </c>
      <c r="S785" s="8">
        <v>1</v>
      </c>
      <c r="T785" s="10">
        <v>0.2112</v>
      </c>
      <c r="U785" s="12">
        <v>4.74</v>
      </c>
      <c r="V785" s="10">
        <v>9.0899999999999995E-2</v>
      </c>
      <c r="W785" s="11">
        <v>14</v>
      </c>
      <c r="X785" s="8" t="s">
        <v>148</v>
      </c>
      <c r="Y785" s="8" t="s">
        <v>149</v>
      </c>
    </row>
    <row r="786" spans="1:25" x14ac:dyDescent="0.3">
      <c r="A786" s="7">
        <v>46273</v>
      </c>
      <c r="B786" s="8" t="s">
        <v>32</v>
      </c>
      <c r="C786" s="8" t="s">
        <v>140</v>
      </c>
      <c r="D786" s="8" t="s">
        <v>141</v>
      </c>
      <c r="E786" s="8" t="s">
        <v>150</v>
      </c>
      <c r="F786" s="8" t="s">
        <v>143</v>
      </c>
      <c r="G786" s="8" t="s">
        <v>374</v>
      </c>
      <c r="H786" s="8" t="s">
        <v>206</v>
      </c>
      <c r="I786" s="8" t="s">
        <v>374</v>
      </c>
      <c r="J786" s="8" t="s">
        <v>153</v>
      </c>
      <c r="K786" s="8" t="s">
        <v>21</v>
      </c>
      <c r="L786" s="9">
        <v>303</v>
      </c>
      <c r="M786" s="9">
        <v>5</v>
      </c>
      <c r="N786" s="10">
        <v>1.65016501650165E-2</v>
      </c>
      <c r="O786" s="11">
        <v>16.73</v>
      </c>
      <c r="P786" s="11">
        <v>83.65</v>
      </c>
      <c r="Q786" s="11">
        <v>2196</v>
      </c>
      <c r="R786" s="8">
        <v>2</v>
      </c>
      <c r="S786" s="8">
        <v>4</v>
      </c>
      <c r="T786" s="10">
        <v>3.8100000000000002E-2</v>
      </c>
      <c r="U786" s="12">
        <v>26.25</v>
      </c>
      <c r="V786" s="10">
        <v>0.4</v>
      </c>
      <c r="W786" s="11">
        <v>20</v>
      </c>
      <c r="X786" s="8" t="s">
        <v>148</v>
      </c>
      <c r="Y786" s="8" t="s">
        <v>149</v>
      </c>
    </row>
    <row r="787" spans="1:25" x14ac:dyDescent="0.3">
      <c r="A787" s="7">
        <v>46273</v>
      </c>
      <c r="B787" s="8" t="s">
        <v>32</v>
      </c>
      <c r="C787" s="8" t="s">
        <v>140</v>
      </c>
      <c r="D787" s="8" t="s">
        <v>141</v>
      </c>
      <c r="E787" s="8" t="s">
        <v>150</v>
      </c>
      <c r="F787" s="8" t="s">
        <v>143</v>
      </c>
      <c r="G787" s="8" t="s">
        <v>210</v>
      </c>
      <c r="H787" s="8" t="s">
        <v>206</v>
      </c>
      <c r="I787" s="8" t="s">
        <v>210</v>
      </c>
      <c r="J787" s="8" t="s">
        <v>153</v>
      </c>
      <c r="K787" s="8" t="s">
        <v>14</v>
      </c>
      <c r="L787" s="9">
        <v>1293</v>
      </c>
      <c r="M787" s="9">
        <v>12</v>
      </c>
      <c r="N787" s="10">
        <v>9.2807424593967514E-3</v>
      </c>
      <c r="O787" s="11">
        <v>10.55</v>
      </c>
      <c r="P787" s="11">
        <v>126.6</v>
      </c>
      <c r="Q787" s="11">
        <v>0</v>
      </c>
      <c r="R787" s="8">
        <v>0</v>
      </c>
      <c r="S787" s="8">
        <v>0</v>
      </c>
      <c r="U787" s="12">
        <v>0</v>
      </c>
      <c r="V787" s="10">
        <v>0</v>
      </c>
      <c r="W787" s="11">
        <v>15</v>
      </c>
      <c r="X787" s="8" t="s">
        <v>148</v>
      </c>
      <c r="Y787" s="8" t="s">
        <v>149</v>
      </c>
    </row>
    <row r="788" spans="1:25" x14ac:dyDescent="0.3">
      <c r="A788" s="7">
        <v>46273</v>
      </c>
      <c r="B788" s="8" t="s">
        <v>32</v>
      </c>
      <c r="C788" s="8" t="s">
        <v>140</v>
      </c>
      <c r="D788" s="8" t="s">
        <v>141</v>
      </c>
      <c r="E788" s="8" t="s">
        <v>150</v>
      </c>
      <c r="F788" s="8" t="s">
        <v>143</v>
      </c>
      <c r="G788" s="8" t="s">
        <v>156</v>
      </c>
      <c r="H788" s="8" t="s">
        <v>206</v>
      </c>
      <c r="I788" s="8" t="s">
        <v>156</v>
      </c>
      <c r="J788" s="8" t="s">
        <v>153</v>
      </c>
      <c r="K788" s="8" t="s">
        <v>7</v>
      </c>
      <c r="L788" s="9">
        <v>1121</v>
      </c>
      <c r="M788" s="9">
        <v>5</v>
      </c>
      <c r="N788" s="10">
        <v>4.4603033006244434E-3</v>
      </c>
      <c r="O788" s="11">
        <v>9.59</v>
      </c>
      <c r="P788" s="11">
        <v>47.95</v>
      </c>
      <c r="Q788" s="11">
        <v>0</v>
      </c>
      <c r="R788" s="8">
        <v>0</v>
      </c>
      <c r="S788" s="8">
        <v>0</v>
      </c>
      <c r="U788" s="12">
        <v>0</v>
      </c>
      <c r="V788" s="10">
        <v>0</v>
      </c>
      <c r="W788" s="11">
        <v>15</v>
      </c>
      <c r="X788" s="8" t="s">
        <v>148</v>
      </c>
      <c r="Y788" s="8" t="s">
        <v>149</v>
      </c>
    </row>
    <row r="789" spans="1:25" x14ac:dyDescent="0.3">
      <c r="A789" s="7">
        <v>46273</v>
      </c>
      <c r="B789" s="8" t="s">
        <v>32</v>
      </c>
      <c r="C789" s="8" t="s">
        <v>140</v>
      </c>
      <c r="D789" s="8" t="s">
        <v>141</v>
      </c>
      <c r="E789" s="8" t="s">
        <v>150</v>
      </c>
      <c r="F789" s="8" t="s">
        <v>143</v>
      </c>
      <c r="G789" s="8" t="s">
        <v>209</v>
      </c>
      <c r="H789" s="8" t="s">
        <v>206</v>
      </c>
      <c r="I789" s="8" t="s">
        <v>209</v>
      </c>
      <c r="J789" s="8" t="s">
        <v>153</v>
      </c>
      <c r="K789" s="8" t="s">
        <v>14</v>
      </c>
      <c r="L789" s="9">
        <v>414</v>
      </c>
      <c r="M789" s="9">
        <v>3</v>
      </c>
      <c r="N789" s="10">
        <v>7.246376811594203E-3</v>
      </c>
      <c r="O789" s="11">
        <v>10.029999999999999</v>
      </c>
      <c r="P789" s="11">
        <v>30.09</v>
      </c>
      <c r="Q789" s="11">
        <v>1098</v>
      </c>
      <c r="R789" s="8">
        <v>2</v>
      </c>
      <c r="S789" s="8">
        <v>2</v>
      </c>
      <c r="T789" s="10">
        <v>2.7400000000000001E-2</v>
      </c>
      <c r="U789" s="12">
        <v>36.49</v>
      </c>
      <c r="V789" s="10">
        <v>0.66669999999999996</v>
      </c>
      <c r="W789" s="11">
        <v>13</v>
      </c>
      <c r="X789" s="8" t="s">
        <v>148</v>
      </c>
      <c r="Y789" s="8" t="s">
        <v>149</v>
      </c>
    </row>
    <row r="790" spans="1:25" x14ac:dyDescent="0.3">
      <c r="A790" s="7">
        <v>46273</v>
      </c>
      <c r="B790" s="8" t="s">
        <v>32</v>
      </c>
      <c r="C790" s="8" t="s">
        <v>140</v>
      </c>
      <c r="D790" s="8" t="s">
        <v>141</v>
      </c>
      <c r="E790" s="8" t="s">
        <v>211</v>
      </c>
      <c r="F790" s="8" t="s">
        <v>143</v>
      </c>
      <c r="G790" s="8" t="s">
        <v>723</v>
      </c>
      <c r="H790" s="8" t="s">
        <v>206</v>
      </c>
      <c r="I790" s="8" t="s">
        <v>723</v>
      </c>
      <c r="J790" s="8" t="s">
        <v>214</v>
      </c>
      <c r="K790" s="8" t="s">
        <v>21</v>
      </c>
      <c r="L790" s="9">
        <v>264</v>
      </c>
      <c r="M790" s="9">
        <v>2</v>
      </c>
      <c r="N790" s="10">
        <v>7.575757575757576E-3</v>
      </c>
      <c r="O790" s="11">
        <v>15</v>
      </c>
      <c r="P790" s="11">
        <v>30</v>
      </c>
      <c r="Q790" s="11">
        <v>649</v>
      </c>
      <c r="R790" s="8">
        <v>1</v>
      </c>
      <c r="S790" s="8">
        <v>1</v>
      </c>
      <c r="T790" s="10">
        <v>4.6199999999999998E-2</v>
      </c>
      <c r="U790" s="12">
        <v>21.63</v>
      </c>
      <c r="V790" s="10">
        <v>0.5</v>
      </c>
      <c r="W790" s="11">
        <v>17</v>
      </c>
      <c r="X790" s="8" t="s">
        <v>148</v>
      </c>
      <c r="Y790" s="8" t="s">
        <v>149</v>
      </c>
    </row>
    <row r="791" spans="1:25" x14ac:dyDescent="0.3">
      <c r="A791" s="7">
        <v>46273</v>
      </c>
      <c r="B791" s="8" t="s">
        <v>32</v>
      </c>
      <c r="C791" s="8" t="s">
        <v>140</v>
      </c>
      <c r="D791" s="8" t="s">
        <v>141</v>
      </c>
      <c r="E791" s="8" t="s">
        <v>211</v>
      </c>
      <c r="F791" s="8" t="s">
        <v>143</v>
      </c>
      <c r="G791" s="8" t="s">
        <v>225</v>
      </c>
      <c r="H791" s="8" t="s">
        <v>206</v>
      </c>
      <c r="I791" s="8" t="s">
        <v>225</v>
      </c>
      <c r="J791" s="8" t="s">
        <v>214</v>
      </c>
      <c r="K791" s="8" t="s">
        <v>7</v>
      </c>
      <c r="L791" s="9">
        <v>1176</v>
      </c>
      <c r="M791" s="9">
        <v>11</v>
      </c>
      <c r="N791" s="10">
        <v>9.3537414965986394E-3</v>
      </c>
      <c r="O791" s="11">
        <v>15.29</v>
      </c>
      <c r="P791" s="11">
        <v>168.19</v>
      </c>
      <c r="Q791" s="11">
        <v>0</v>
      </c>
      <c r="R791" s="8">
        <v>0</v>
      </c>
      <c r="S791" s="8">
        <v>0</v>
      </c>
      <c r="U791" s="12">
        <v>0</v>
      </c>
      <c r="V791" s="10">
        <v>0</v>
      </c>
      <c r="W791" s="11">
        <v>19.5</v>
      </c>
      <c r="X791" s="8" t="s">
        <v>148</v>
      </c>
      <c r="Y791" s="8" t="s">
        <v>149</v>
      </c>
    </row>
    <row r="792" spans="1:25" x14ac:dyDescent="0.3">
      <c r="A792" s="7">
        <v>46273</v>
      </c>
      <c r="B792" s="8" t="s">
        <v>32</v>
      </c>
      <c r="C792" s="8" t="s">
        <v>140</v>
      </c>
      <c r="D792" s="8" t="s">
        <v>141</v>
      </c>
      <c r="E792" s="8" t="s">
        <v>211</v>
      </c>
      <c r="F792" s="8" t="s">
        <v>143</v>
      </c>
      <c r="G792" s="8" t="s">
        <v>368</v>
      </c>
      <c r="H792" s="8" t="s">
        <v>206</v>
      </c>
      <c r="I792" s="8" t="s">
        <v>368</v>
      </c>
      <c r="J792" s="8" t="s">
        <v>214</v>
      </c>
      <c r="K792" s="8" t="s">
        <v>14</v>
      </c>
      <c r="L792" s="9">
        <v>785</v>
      </c>
      <c r="M792" s="9">
        <v>5</v>
      </c>
      <c r="N792" s="10">
        <v>6.369426751592357E-3</v>
      </c>
      <c r="O792" s="11">
        <v>15.91</v>
      </c>
      <c r="P792" s="11">
        <v>79.55</v>
      </c>
      <c r="Q792" s="11">
        <v>0</v>
      </c>
      <c r="R792" s="8">
        <v>0</v>
      </c>
      <c r="S792" s="8">
        <v>0</v>
      </c>
      <c r="U792" s="12">
        <v>0</v>
      </c>
      <c r="V792" s="10">
        <v>0</v>
      </c>
      <c r="W792" s="11">
        <v>20.5</v>
      </c>
      <c r="X792" s="8" t="s">
        <v>223</v>
      </c>
      <c r="Y792" s="8" t="s">
        <v>149</v>
      </c>
    </row>
    <row r="793" spans="1:25" x14ac:dyDescent="0.3">
      <c r="A793" s="7">
        <v>46273</v>
      </c>
      <c r="B793" s="8" t="s">
        <v>32</v>
      </c>
      <c r="C793" s="8" t="s">
        <v>140</v>
      </c>
      <c r="D793" s="8" t="s">
        <v>141</v>
      </c>
      <c r="E793" s="8" t="s">
        <v>217</v>
      </c>
      <c r="F793" s="8" t="s">
        <v>143</v>
      </c>
      <c r="G793" s="8" t="s">
        <v>449</v>
      </c>
      <c r="H793" s="8" t="s">
        <v>206</v>
      </c>
      <c r="I793" s="8" t="s">
        <v>449</v>
      </c>
      <c r="J793" s="8" t="s">
        <v>219</v>
      </c>
      <c r="K793" s="8" t="s">
        <v>21</v>
      </c>
      <c r="L793" s="9">
        <v>794</v>
      </c>
      <c r="M793" s="9">
        <v>13</v>
      </c>
      <c r="N793" s="10">
        <v>1.6372795969773299E-2</v>
      </c>
      <c r="O793" s="11">
        <v>21.62</v>
      </c>
      <c r="P793" s="11">
        <v>281.06</v>
      </c>
      <c r="Q793" s="11">
        <v>3196</v>
      </c>
      <c r="R793" s="8">
        <v>3</v>
      </c>
      <c r="S793" s="8">
        <v>4</v>
      </c>
      <c r="T793" s="10">
        <v>8.7900000000000006E-2</v>
      </c>
      <c r="U793" s="12">
        <v>11.37</v>
      </c>
      <c r="V793" s="10">
        <v>0.23080000000000001</v>
      </c>
      <c r="W793" s="11">
        <v>22.5</v>
      </c>
      <c r="X793" s="8" t="s">
        <v>148</v>
      </c>
      <c r="Y793" s="8" t="s">
        <v>149</v>
      </c>
    </row>
    <row r="794" spans="1:25" x14ac:dyDescent="0.3">
      <c r="A794" s="7">
        <v>46273</v>
      </c>
      <c r="B794" s="8" t="s">
        <v>26</v>
      </c>
      <c r="C794" s="8" t="s">
        <v>140</v>
      </c>
      <c r="D794" s="8" t="s">
        <v>141</v>
      </c>
      <c r="E794" s="8" t="s">
        <v>142</v>
      </c>
      <c r="F794" s="8" t="s">
        <v>143</v>
      </c>
      <c r="G794" s="8" t="s">
        <v>205</v>
      </c>
      <c r="H794" s="8" t="s">
        <v>220</v>
      </c>
      <c r="I794" s="8" t="s">
        <v>457</v>
      </c>
      <c r="J794" s="8" t="s">
        <v>147</v>
      </c>
      <c r="K794" s="8" t="s">
        <v>7</v>
      </c>
      <c r="L794" s="9">
        <v>196</v>
      </c>
      <c r="M794" s="9">
        <v>0</v>
      </c>
      <c r="N794" s="10">
        <v>0</v>
      </c>
      <c r="P794" s="11">
        <v>0</v>
      </c>
      <c r="Q794" s="11">
        <v>0</v>
      </c>
      <c r="R794" s="8">
        <v>0</v>
      </c>
      <c r="S794" s="8">
        <v>0</v>
      </c>
      <c r="W794" s="11">
        <v>14.5</v>
      </c>
      <c r="X794" s="8" t="s">
        <v>148</v>
      </c>
      <c r="Y794" s="8" t="s">
        <v>149</v>
      </c>
    </row>
    <row r="795" spans="1:25" x14ac:dyDescent="0.3">
      <c r="A795" s="7">
        <v>46273</v>
      </c>
      <c r="B795" s="8" t="s">
        <v>26</v>
      </c>
      <c r="C795" s="8" t="s">
        <v>140</v>
      </c>
      <c r="D795" s="8" t="s">
        <v>141</v>
      </c>
      <c r="E795" s="8" t="s">
        <v>142</v>
      </c>
      <c r="F795" s="8" t="s">
        <v>143</v>
      </c>
      <c r="G795" s="8" t="s">
        <v>454</v>
      </c>
      <c r="H795" s="8" t="s">
        <v>220</v>
      </c>
      <c r="I795" s="8" t="s">
        <v>526</v>
      </c>
      <c r="J795" s="8" t="s">
        <v>147</v>
      </c>
      <c r="K795" s="8" t="s">
        <v>7</v>
      </c>
      <c r="L795" s="9">
        <v>456</v>
      </c>
      <c r="M795" s="9">
        <v>0</v>
      </c>
      <c r="N795" s="10">
        <v>0</v>
      </c>
      <c r="P795" s="11">
        <v>0</v>
      </c>
      <c r="Q795" s="11">
        <v>0</v>
      </c>
      <c r="R795" s="8">
        <v>0</v>
      </c>
      <c r="S795" s="8">
        <v>0</v>
      </c>
      <c r="W795" s="11">
        <v>13</v>
      </c>
      <c r="X795" s="8" t="s">
        <v>148</v>
      </c>
      <c r="Y795" s="8" t="s">
        <v>149</v>
      </c>
    </row>
    <row r="796" spans="1:25" x14ac:dyDescent="0.3">
      <c r="A796" s="7">
        <v>46273</v>
      </c>
      <c r="B796" s="8" t="s">
        <v>26</v>
      </c>
      <c r="C796" s="8" t="s">
        <v>140</v>
      </c>
      <c r="D796" s="8" t="s">
        <v>141</v>
      </c>
      <c r="E796" s="8" t="s">
        <v>142</v>
      </c>
      <c r="F796" s="8" t="s">
        <v>143</v>
      </c>
      <c r="G796" s="8" t="s">
        <v>454</v>
      </c>
      <c r="H796" s="8" t="s">
        <v>385</v>
      </c>
      <c r="I796" s="8" t="s">
        <v>623</v>
      </c>
      <c r="J796" s="8" t="s">
        <v>147</v>
      </c>
      <c r="K796" s="8" t="s">
        <v>14</v>
      </c>
      <c r="L796" s="9">
        <v>336</v>
      </c>
      <c r="M796" s="9">
        <v>0</v>
      </c>
      <c r="N796" s="10">
        <v>0</v>
      </c>
      <c r="P796" s="11">
        <v>0</v>
      </c>
      <c r="Q796" s="11">
        <v>0</v>
      </c>
      <c r="R796" s="8">
        <v>0</v>
      </c>
      <c r="S796" s="8">
        <v>0</v>
      </c>
      <c r="W796" s="11">
        <v>19</v>
      </c>
      <c r="X796" s="8" t="s">
        <v>148</v>
      </c>
      <c r="Y796" s="8" t="s">
        <v>149</v>
      </c>
    </row>
    <row r="797" spans="1:25" x14ac:dyDescent="0.3">
      <c r="A797" s="7">
        <v>46273</v>
      </c>
      <c r="B797" s="8" t="s">
        <v>26</v>
      </c>
      <c r="C797" s="8" t="s">
        <v>140</v>
      </c>
      <c r="D797" s="8" t="s">
        <v>141</v>
      </c>
      <c r="E797" s="8" t="s">
        <v>142</v>
      </c>
      <c r="F797" s="8" t="s">
        <v>143</v>
      </c>
      <c r="G797" s="8" t="s">
        <v>454</v>
      </c>
      <c r="H797" s="8" t="s">
        <v>220</v>
      </c>
      <c r="I797" s="8" t="s">
        <v>146</v>
      </c>
      <c r="J797" s="8" t="s">
        <v>147</v>
      </c>
      <c r="K797" s="8" t="s">
        <v>21</v>
      </c>
      <c r="L797" s="9">
        <v>78</v>
      </c>
      <c r="M797" s="9">
        <v>3</v>
      </c>
      <c r="N797" s="10">
        <v>3.8461538461538457E-2</v>
      </c>
      <c r="O797" s="11">
        <v>12</v>
      </c>
      <c r="P797" s="11">
        <v>36</v>
      </c>
      <c r="Q797" s="11">
        <v>0</v>
      </c>
      <c r="R797" s="8">
        <v>0</v>
      </c>
      <c r="S797" s="8">
        <v>0</v>
      </c>
      <c r="U797" s="12">
        <v>0</v>
      </c>
      <c r="V797" s="10">
        <v>0</v>
      </c>
      <c r="W797" s="11">
        <v>12</v>
      </c>
      <c r="X797" s="8" t="s">
        <v>148</v>
      </c>
      <c r="Y797" s="8" t="s">
        <v>149</v>
      </c>
    </row>
    <row r="798" spans="1:25" x14ac:dyDescent="0.3">
      <c r="A798" s="7">
        <v>46270</v>
      </c>
      <c r="B798" s="8" t="s">
        <v>23</v>
      </c>
      <c r="C798" s="8" t="s">
        <v>173</v>
      </c>
      <c r="D798" s="8" t="s">
        <v>141</v>
      </c>
      <c r="E798" s="8" t="s">
        <v>285</v>
      </c>
      <c r="F798" s="8" t="s">
        <v>143</v>
      </c>
      <c r="G798" s="8" t="s">
        <v>482</v>
      </c>
      <c r="H798" s="8" t="s">
        <v>206</v>
      </c>
      <c r="I798" s="8" t="s">
        <v>482</v>
      </c>
      <c r="J798" s="8" t="s">
        <v>287</v>
      </c>
      <c r="K798" s="8" t="s">
        <v>7</v>
      </c>
      <c r="L798" s="9">
        <v>399</v>
      </c>
      <c r="M798" s="9">
        <v>2</v>
      </c>
      <c r="N798" s="10">
        <v>5.0125313283208017E-3</v>
      </c>
      <c r="O798" s="11">
        <v>5.39</v>
      </c>
      <c r="P798" s="11">
        <v>10.78</v>
      </c>
      <c r="Q798" s="11">
        <v>249</v>
      </c>
      <c r="R798" s="8">
        <v>1</v>
      </c>
      <c r="S798" s="8">
        <v>1</v>
      </c>
      <c r="T798" s="10">
        <v>4.3299999999999998E-2</v>
      </c>
      <c r="U798" s="12">
        <v>23.1</v>
      </c>
      <c r="V798" s="10">
        <v>0.5</v>
      </c>
      <c r="W798" s="11">
        <v>7</v>
      </c>
      <c r="X798" s="8" t="s">
        <v>148</v>
      </c>
      <c r="Y798" s="8" t="s">
        <v>149</v>
      </c>
    </row>
    <row r="799" spans="1:25" x14ac:dyDescent="0.3">
      <c r="A799" s="8" t="s">
        <v>722</v>
      </c>
      <c r="B799" s="8" t="s">
        <v>26</v>
      </c>
      <c r="C799" s="8" t="s">
        <v>140</v>
      </c>
      <c r="D799" s="8" t="s">
        <v>141</v>
      </c>
      <c r="E799" s="8" t="s">
        <v>150</v>
      </c>
      <c r="F799" s="8" t="s">
        <v>143</v>
      </c>
      <c r="G799" s="8" t="s">
        <v>156</v>
      </c>
      <c r="H799" s="8" t="s">
        <v>236</v>
      </c>
      <c r="I799" s="8" t="s">
        <v>584</v>
      </c>
      <c r="J799" s="8" t="s">
        <v>153</v>
      </c>
      <c r="K799" s="8" t="s">
        <v>14</v>
      </c>
      <c r="L799" s="9">
        <v>154</v>
      </c>
      <c r="M799" s="9">
        <v>0</v>
      </c>
      <c r="N799" s="10">
        <v>0</v>
      </c>
      <c r="P799" s="11">
        <v>0</v>
      </c>
      <c r="Q799" s="11">
        <v>0</v>
      </c>
      <c r="R799" s="8">
        <v>0</v>
      </c>
      <c r="S799" s="8">
        <v>0</v>
      </c>
      <c r="W799" s="11">
        <v>15.5</v>
      </c>
      <c r="X799" s="8" t="s">
        <v>148</v>
      </c>
      <c r="Y799" s="8" t="s">
        <v>149</v>
      </c>
    </row>
    <row r="800" spans="1:25" x14ac:dyDescent="0.3">
      <c r="A800" s="7">
        <v>46273</v>
      </c>
      <c r="B800" s="8" t="s">
        <v>26</v>
      </c>
      <c r="C800" s="8" t="s">
        <v>140</v>
      </c>
      <c r="D800" s="8" t="s">
        <v>141</v>
      </c>
      <c r="E800" s="8" t="s">
        <v>150</v>
      </c>
      <c r="F800" s="8" t="s">
        <v>143</v>
      </c>
      <c r="G800" s="8" t="s">
        <v>210</v>
      </c>
      <c r="H800" s="8" t="s">
        <v>220</v>
      </c>
      <c r="I800" s="8" t="s">
        <v>724</v>
      </c>
      <c r="J800" s="8" t="s">
        <v>153</v>
      </c>
      <c r="K800" s="8" t="s">
        <v>14</v>
      </c>
      <c r="L800" s="9">
        <v>284</v>
      </c>
      <c r="M800" s="9">
        <v>2</v>
      </c>
      <c r="N800" s="10">
        <v>7.0422535211267607E-3</v>
      </c>
      <c r="O800" s="11">
        <v>7.54</v>
      </c>
      <c r="P800" s="11">
        <v>15.08</v>
      </c>
      <c r="Q800" s="11">
        <v>0</v>
      </c>
      <c r="R800" s="8">
        <v>0</v>
      </c>
      <c r="S800" s="8">
        <v>0</v>
      </c>
      <c r="U800" s="12">
        <v>0</v>
      </c>
      <c r="V800" s="10">
        <v>0</v>
      </c>
      <c r="W800" s="11">
        <v>12.5</v>
      </c>
      <c r="X800" s="8" t="s">
        <v>148</v>
      </c>
      <c r="Y800" s="8" t="s">
        <v>149</v>
      </c>
    </row>
    <row r="801" spans="1:25" x14ac:dyDescent="0.3">
      <c r="A801" s="7">
        <v>46273</v>
      </c>
      <c r="B801" s="8" t="s">
        <v>26</v>
      </c>
      <c r="C801" s="8" t="s">
        <v>140</v>
      </c>
      <c r="D801" s="8" t="s">
        <v>141</v>
      </c>
      <c r="E801" s="8" t="s">
        <v>150</v>
      </c>
      <c r="F801" s="8" t="s">
        <v>143</v>
      </c>
      <c r="G801" s="8" t="s">
        <v>210</v>
      </c>
      <c r="H801" s="8" t="s">
        <v>220</v>
      </c>
      <c r="I801" s="8" t="s">
        <v>725</v>
      </c>
      <c r="J801" s="8" t="s">
        <v>153</v>
      </c>
      <c r="K801" s="8" t="s">
        <v>7</v>
      </c>
      <c r="L801" s="9">
        <v>180</v>
      </c>
      <c r="M801" s="9">
        <v>1</v>
      </c>
      <c r="N801" s="10">
        <v>5.5555555555555558E-3</v>
      </c>
      <c r="O801" s="11">
        <v>7.55</v>
      </c>
      <c r="P801" s="11">
        <v>7.55</v>
      </c>
      <c r="Q801" s="11">
        <v>0</v>
      </c>
      <c r="R801" s="8">
        <v>0</v>
      </c>
      <c r="S801" s="8">
        <v>0</v>
      </c>
      <c r="U801" s="12">
        <v>0</v>
      </c>
      <c r="V801" s="10">
        <v>0</v>
      </c>
      <c r="W801" s="11">
        <v>12</v>
      </c>
      <c r="X801" s="8" t="s">
        <v>148</v>
      </c>
      <c r="Y801" s="8" t="s">
        <v>149</v>
      </c>
    </row>
    <row r="802" spans="1:25" x14ac:dyDescent="0.3">
      <c r="A802" s="7">
        <v>46273</v>
      </c>
      <c r="B802" s="8" t="s">
        <v>26</v>
      </c>
      <c r="C802" s="8" t="s">
        <v>140</v>
      </c>
      <c r="D802" s="8" t="s">
        <v>141</v>
      </c>
      <c r="E802" s="8" t="s">
        <v>211</v>
      </c>
      <c r="F802" s="8" t="s">
        <v>143</v>
      </c>
      <c r="G802" s="8" t="s">
        <v>225</v>
      </c>
      <c r="H802" s="8" t="s">
        <v>220</v>
      </c>
      <c r="I802" s="8" t="s">
        <v>225</v>
      </c>
      <c r="J802" s="8" t="s">
        <v>214</v>
      </c>
      <c r="K802" s="8" t="s">
        <v>7</v>
      </c>
      <c r="L802" s="9">
        <v>1219</v>
      </c>
      <c r="M802" s="9">
        <v>8</v>
      </c>
      <c r="N802" s="10">
        <v>6.5627563576702219E-3</v>
      </c>
      <c r="O802" s="11">
        <v>9.07</v>
      </c>
      <c r="P802" s="11">
        <v>72.56</v>
      </c>
      <c r="Q802" s="11">
        <v>649</v>
      </c>
      <c r="R802" s="8">
        <v>1</v>
      </c>
      <c r="S802" s="8">
        <v>1</v>
      </c>
      <c r="T802" s="10">
        <v>0.1118</v>
      </c>
      <c r="U802" s="12">
        <v>8.94</v>
      </c>
      <c r="V802" s="10">
        <v>0.125</v>
      </c>
      <c r="W802" s="11">
        <v>16</v>
      </c>
      <c r="X802" s="8" t="s">
        <v>148</v>
      </c>
      <c r="Y802" s="8" t="s">
        <v>149</v>
      </c>
    </row>
    <row r="803" spans="1:25" x14ac:dyDescent="0.3">
      <c r="A803" s="7">
        <v>46273</v>
      </c>
      <c r="B803" s="8" t="s">
        <v>26</v>
      </c>
      <c r="C803" s="8" t="s">
        <v>140</v>
      </c>
      <c r="D803" s="8" t="s">
        <v>141</v>
      </c>
      <c r="E803" s="8" t="s">
        <v>211</v>
      </c>
      <c r="F803" s="8" t="s">
        <v>143</v>
      </c>
      <c r="G803" s="8" t="s">
        <v>215</v>
      </c>
      <c r="H803" s="8" t="s">
        <v>220</v>
      </c>
      <c r="I803" s="8" t="s">
        <v>215</v>
      </c>
      <c r="J803" s="8" t="s">
        <v>214</v>
      </c>
      <c r="K803" s="8" t="s">
        <v>21</v>
      </c>
      <c r="L803" s="9">
        <v>213</v>
      </c>
      <c r="M803" s="9">
        <v>3</v>
      </c>
      <c r="N803" s="10">
        <v>1.408450704225352E-2</v>
      </c>
      <c r="O803" s="11">
        <v>14</v>
      </c>
      <c r="P803" s="11">
        <v>42</v>
      </c>
      <c r="Q803" s="11">
        <v>0</v>
      </c>
      <c r="R803" s="8">
        <v>0</v>
      </c>
      <c r="S803" s="8">
        <v>0</v>
      </c>
      <c r="U803" s="12">
        <v>0</v>
      </c>
      <c r="V803" s="10">
        <v>0</v>
      </c>
      <c r="W803" s="11">
        <v>14</v>
      </c>
      <c r="X803" s="8" t="s">
        <v>148</v>
      </c>
      <c r="Y803" s="8" t="s">
        <v>149</v>
      </c>
    </row>
    <row r="804" spans="1:25" x14ac:dyDescent="0.3">
      <c r="A804" s="8" t="s">
        <v>722</v>
      </c>
      <c r="B804" s="8" t="s">
        <v>42</v>
      </c>
      <c r="C804" s="8" t="s">
        <v>140</v>
      </c>
      <c r="D804" s="8" t="s">
        <v>141</v>
      </c>
      <c r="E804" s="8" t="s">
        <v>164</v>
      </c>
      <c r="F804" s="8" t="s">
        <v>143</v>
      </c>
      <c r="G804" s="8" t="s">
        <v>228</v>
      </c>
      <c r="H804" s="8" t="s">
        <v>231</v>
      </c>
      <c r="I804" s="8" t="s">
        <v>165</v>
      </c>
      <c r="J804" s="8" t="s">
        <v>166</v>
      </c>
      <c r="K804" s="8" t="s">
        <v>14</v>
      </c>
      <c r="L804" s="9">
        <v>943</v>
      </c>
      <c r="M804" s="9">
        <v>3</v>
      </c>
      <c r="N804" s="10">
        <v>3.1813361611876989E-3</v>
      </c>
      <c r="O804" s="11">
        <v>9.2899999999999991</v>
      </c>
      <c r="P804" s="11">
        <v>27.87</v>
      </c>
      <c r="Q804" s="11">
        <v>0</v>
      </c>
      <c r="R804" s="8">
        <v>0</v>
      </c>
      <c r="S804" s="8">
        <v>0</v>
      </c>
      <c r="U804" s="12">
        <v>0</v>
      </c>
      <c r="V804" s="10">
        <v>0</v>
      </c>
      <c r="W804" s="11">
        <v>11</v>
      </c>
      <c r="X804" s="8" t="s">
        <v>148</v>
      </c>
      <c r="Y804" s="8" t="s">
        <v>149</v>
      </c>
    </row>
    <row r="805" spans="1:25" x14ac:dyDescent="0.3">
      <c r="A805" s="7">
        <v>46273</v>
      </c>
      <c r="B805" s="8" t="s">
        <v>42</v>
      </c>
      <c r="C805" s="8" t="s">
        <v>140</v>
      </c>
      <c r="D805" s="8" t="s">
        <v>141</v>
      </c>
      <c r="E805" s="8" t="s">
        <v>164</v>
      </c>
      <c r="F805" s="8" t="s">
        <v>143</v>
      </c>
      <c r="G805" s="8" t="s">
        <v>228</v>
      </c>
      <c r="H805" s="8" t="s">
        <v>231</v>
      </c>
      <c r="I805" s="8" t="s">
        <v>376</v>
      </c>
      <c r="J805" s="8" t="s">
        <v>166</v>
      </c>
      <c r="K805" s="8" t="s">
        <v>14</v>
      </c>
      <c r="L805" s="9">
        <v>311</v>
      </c>
      <c r="M805" s="9">
        <v>1</v>
      </c>
      <c r="N805" s="10">
        <v>3.2154340836012861E-3</v>
      </c>
      <c r="O805" s="11">
        <v>10.97</v>
      </c>
      <c r="P805" s="11">
        <v>10.97</v>
      </c>
      <c r="Q805" s="11">
        <v>0</v>
      </c>
      <c r="R805" s="8">
        <v>0</v>
      </c>
      <c r="S805" s="8">
        <v>0</v>
      </c>
      <c r="U805" s="12">
        <v>0</v>
      </c>
      <c r="V805" s="10">
        <v>0</v>
      </c>
      <c r="W805" s="11">
        <v>13</v>
      </c>
      <c r="X805" s="8" t="s">
        <v>148</v>
      </c>
      <c r="Y805" s="8" t="s">
        <v>149</v>
      </c>
    </row>
    <row r="806" spans="1:25" x14ac:dyDescent="0.3">
      <c r="A806" s="7">
        <v>46273</v>
      </c>
      <c r="B806" s="8" t="s">
        <v>42</v>
      </c>
      <c r="C806" s="8" t="s">
        <v>140</v>
      </c>
      <c r="D806" s="8" t="s">
        <v>141</v>
      </c>
      <c r="E806" s="8" t="s">
        <v>377</v>
      </c>
      <c r="F806" s="8" t="s">
        <v>143</v>
      </c>
      <c r="G806" s="8" t="s">
        <v>378</v>
      </c>
      <c r="H806" s="8" t="s">
        <v>231</v>
      </c>
      <c r="I806" s="8" t="s">
        <v>532</v>
      </c>
      <c r="J806" s="8" t="s">
        <v>380</v>
      </c>
      <c r="K806" s="8" t="s">
        <v>14</v>
      </c>
      <c r="L806" s="9">
        <v>324</v>
      </c>
      <c r="M806" s="9">
        <v>0</v>
      </c>
      <c r="N806" s="10">
        <v>0</v>
      </c>
      <c r="P806" s="11">
        <v>0</v>
      </c>
      <c r="Q806" s="11">
        <v>0</v>
      </c>
      <c r="R806" s="8">
        <v>0</v>
      </c>
      <c r="S806" s="8">
        <v>0</v>
      </c>
      <c r="W806" s="11">
        <v>15.5</v>
      </c>
      <c r="X806" s="8" t="s">
        <v>148</v>
      </c>
      <c r="Y806" s="8" t="s">
        <v>149</v>
      </c>
    </row>
    <row r="807" spans="1:25" x14ac:dyDescent="0.3">
      <c r="A807" s="7">
        <v>46273</v>
      </c>
      <c r="B807" s="8" t="s">
        <v>42</v>
      </c>
      <c r="C807" s="8" t="s">
        <v>140</v>
      </c>
      <c r="D807" s="8" t="s">
        <v>141</v>
      </c>
      <c r="E807" s="8" t="s">
        <v>377</v>
      </c>
      <c r="F807" s="8" t="s">
        <v>143</v>
      </c>
      <c r="G807" s="8" t="s">
        <v>378</v>
      </c>
      <c r="H807" s="8" t="s">
        <v>231</v>
      </c>
      <c r="I807" s="8" t="s">
        <v>381</v>
      </c>
      <c r="J807" s="8" t="s">
        <v>380</v>
      </c>
      <c r="K807" s="8" t="s">
        <v>7</v>
      </c>
      <c r="L807" s="9">
        <v>1193</v>
      </c>
      <c r="M807" s="9">
        <v>14</v>
      </c>
      <c r="N807" s="10">
        <v>1.173512154233026E-2</v>
      </c>
      <c r="O807" s="11">
        <v>7.43</v>
      </c>
      <c r="P807" s="11">
        <v>104.02</v>
      </c>
      <c r="Q807" s="8" t="s">
        <v>726</v>
      </c>
      <c r="R807" s="8">
        <v>3</v>
      </c>
      <c r="S807" s="8">
        <v>3</v>
      </c>
      <c r="T807" s="10">
        <v>6.3200000000000006E-2</v>
      </c>
      <c r="U807" s="12">
        <v>15.83</v>
      </c>
      <c r="V807" s="10">
        <v>0.21429999999999999</v>
      </c>
      <c r="W807" s="11">
        <v>12</v>
      </c>
      <c r="X807" s="8" t="s">
        <v>148</v>
      </c>
      <c r="Y807" s="8" t="s">
        <v>149</v>
      </c>
    </row>
    <row r="808" spans="1:25" x14ac:dyDescent="0.3">
      <c r="A808" s="7">
        <v>46273</v>
      </c>
      <c r="B808" s="8" t="s">
        <v>42</v>
      </c>
      <c r="C808" s="8" t="s">
        <v>140</v>
      </c>
      <c r="D808" s="8" t="s">
        <v>141</v>
      </c>
      <c r="E808" s="8" t="s">
        <v>377</v>
      </c>
      <c r="F808" s="8" t="s">
        <v>143</v>
      </c>
      <c r="G808" s="8" t="s">
        <v>381</v>
      </c>
      <c r="H808" s="8" t="s">
        <v>231</v>
      </c>
      <c r="I808" s="8" t="s">
        <v>534</v>
      </c>
      <c r="J808" s="8" t="s">
        <v>380</v>
      </c>
      <c r="K808" s="8" t="s">
        <v>14</v>
      </c>
      <c r="L808" s="9">
        <v>1811</v>
      </c>
      <c r="M808" s="9">
        <v>4</v>
      </c>
      <c r="N808" s="10">
        <v>2.2087244616234131E-3</v>
      </c>
      <c r="O808" s="11">
        <v>8.77</v>
      </c>
      <c r="P808" s="11">
        <v>35.08</v>
      </c>
      <c r="Q808" s="11">
        <v>1098</v>
      </c>
      <c r="R808" s="8">
        <v>1</v>
      </c>
      <c r="S808" s="8">
        <v>2</v>
      </c>
      <c r="T808" s="10">
        <v>3.1899999999999998E-2</v>
      </c>
      <c r="U808" s="12">
        <v>31.3</v>
      </c>
      <c r="V808" s="10">
        <v>0.25</v>
      </c>
      <c r="W808" s="11">
        <v>15</v>
      </c>
      <c r="X808" s="8" t="s">
        <v>148</v>
      </c>
      <c r="Y808" s="8" t="s">
        <v>149</v>
      </c>
    </row>
    <row r="809" spans="1:25" x14ac:dyDescent="0.3">
      <c r="A809" s="8" t="s">
        <v>722</v>
      </c>
      <c r="B809" s="8" t="s">
        <v>42</v>
      </c>
      <c r="C809" s="8" t="s">
        <v>140</v>
      </c>
      <c r="D809" s="8" t="s">
        <v>141</v>
      </c>
      <c r="E809" s="8" t="s">
        <v>377</v>
      </c>
      <c r="F809" s="8" t="s">
        <v>143</v>
      </c>
      <c r="G809" s="8" t="s">
        <v>378</v>
      </c>
      <c r="H809" s="8" t="s">
        <v>231</v>
      </c>
      <c r="I809" s="8" t="s">
        <v>727</v>
      </c>
      <c r="J809" s="8" t="s">
        <v>380</v>
      </c>
      <c r="K809" s="8" t="s">
        <v>7</v>
      </c>
      <c r="L809" s="9">
        <v>373</v>
      </c>
      <c r="M809" s="9">
        <v>4</v>
      </c>
      <c r="N809" s="10">
        <v>1.0723860589812329E-2</v>
      </c>
      <c r="O809" s="11">
        <v>7.14</v>
      </c>
      <c r="P809" s="11">
        <v>28.56</v>
      </c>
      <c r="Q809" s="11">
        <v>0</v>
      </c>
      <c r="R809" s="8">
        <v>0</v>
      </c>
      <c r="S809" s="8">
        <v>0</v>
      </c>
      <c r="U809" s="12">
        <v>0</v>
      </c>
      <c r="V809" s="10">
        <v>0</v>
      </c>
      <c r="W809" s="11">
        <v>13</v>
      </c>
      <c r="X809" s="8" t="s">
        <v>148</v>
      </c>
      <c r="Y809" s="8" t="s">
        <v>149</v>
      </c>
    </row>
    <row r="810" spans="1:25" x14ac:dyDescent="0.3">
      <c r="A810" s="7">
        <v>46273</v>
      </c>
      <c r="B810" s="8" t="s">
        <v>37</v>
      </c>
      <c r="C810" s="8" t="s">
        <v>140</v>
      </c>
      <c r="D810" s="8" t="s">
        <v>141</v>
      </c>
      <c r="E810" s="8" t="s">
        <v>157</v>
      </c>
      <c r="F810" s="8" t="s">
        <v>143</v>
      </c>
      <c r="G810" s="8" t="s">
        <v>234</v>
      </c>
      <c r="H810" s="8" t="s">
        <v>220</v>
      </c>
      <c r="I810" s="8" t="s">
        <v>728</v>
      </c>
      <c r="J810" s="8" t="s">
        <v>159</v>
      </c>
      <c r="K810" s="8" t="s">
        <v>14</v>
      </c>
      <c r="L810" s="9">
        <v>546</v>
      </c>
      <c r="M810" s="9">
        <v>8</v>
      </c>
      <c r="N810" s="10">
        <v>1.465201465201465E-2</v>
      </c>
      <c r="O810" s="11">
        <v>8.6199999999999992</v>
      </c>
      <c r="P810" s="11">
        <v>68.959999999999994</v>
      </c>
      <c r="Q810" s="11">
        <v>0</v>
      </c>
      <c r="R810" s="8">
        <v>0</v>
      </c>
      <c r="S810" s="8">
        <v>0</v>
      </c>
      <c r="U810" s="12">
        <v>0</v>
      </c>
      <c r="V810" s="10">
        <v>0</v>
      </c>
      <c r="W810" s="11">
        <v>11</v>
      </c>
      <c r="X810" s="8" t="s">
        <v>148</v>
      </c>
      <c r="Y810" s="8" t="s">
        <v>149</v>
      </c>
    </row>
    <row r="811" spans="1:25" x14ac:dyDescent="0.3">
      <c r="A811" s="7">
        <v>46273</v>
      </c>
      <c r="B811" s="8" t="s">
        <v>37</v>
      </c>
      <c r="C811" s="8" t="s">
        <v>140</v>
      </c>
      <c r="D811" s="8" t="s">
        <v>141</v>
      </c>
      <c r="E811" s="8" t="s">
        <v>239</v>
      </c>
      <c r="F811" s="8" t="s">
        <v>143</v>
      </c>
      <c r="G811" s="8" t="s">
        <v>388</v>
      </c>
      <c r="H811" s="8" t="s">
        <v>220</v>
      </c>
      <c r="I811" s="8" t="s">
        <v>540</v>
      </c>
      <c r="J811" s="8" t="s">
        <v>242</v>
      </c>
      <c r="K811" s="8" t="s">
        <v>14</v>
      </c>
      <c r="L811" s="9">
        <v>115</v>
      </c>
      <c r="M811" s="9">
        <v>1</v>
      </c>
      <c r="N811" s="10">
        <v>8.6956521739130436E-3</v>
      </c>
      <c r="O811" s="11">
        <v>5.61</v>
      </c>
      <c r="P811" s="11">
        <v>5.61</v>
      </c>
      <c r="Q811" s="11">
        <v>0</v>
      </c>
      <c r="R811" s="8">
        <v>0</v>
      </c>
      <c r="S811" s="8">
        <v>0</v>
      </c>
      <c r="U811" s="12">
        <v>0</v>
      </c>
      <c r="V811" s="10">
        <v>0</v>
      </c>
      <c r="W811" s="11">
        <v>8</v>
      </c>
      <c r="X811" s="8" t="s">
        <v>148</v>
      </c>
      <c r="Y811" s="8" t="s">
        <v>149</v>
      </c>
    </row>
    <row r="812" spans="1:25" x14ac:dyDescent="0.3">
      <c r="A812" s="8" t="s">
        <v>722</v>
      </c>
      <c r="B812" s="8" t="s">
        <v>37</v>
      </c>
      <c r="C812" s="8" t="s">
        <v>140</v>
      </c>
      <c r="D812" s="8" t="s">
        <v>141</v>
      </c>
      <c r="E812" s="8" t="s">
        <v>239</v>
      </c>
      <c r="F812" s="8" t="s">
        <v>143</v>
      </c>
      <c r="G812" s="8" t="s">
        <v>240</v>
      </c>
      <c r="H812" s="8" t="s">
        <v>236</v>
      </c>
      <c r="I812" s="8" t="s">
        <v>712</v>
      </c>
      <c r="J812" s="8" t="s">
        <v>242</v>
      </c>
      <c r="K812" s="8" t="s">
        <v>14</v>
      </c>
      <c r="L812" s="9">
        <v>260</v>
      </c>
      <c r="M812" s="9">
        <v>3</v>
      </c>
      <c r="N812" s="10">
        <v>1.1538461538461541E-2</v>
      </c>
      <c r="O812" s="11">
        <v>4.3499999999999996</v>
      </c>
      <c r="P812" s="11">
        <v>13.05</v>
      </c>
      <c r="Q812" s="11">
        <v>0</v>
      </c>
      <c r="R812" s="8">
        <v>0</v>
      </c>
      <c r="S812" s="8">
        <v>0</v>
      </c>
      <c r="U812" s="12">
        <v>0</v>
      </c>
      <c r="V812" s="10">
        <v>0</v>
      </c>
      <c r="W812" s="11">
        <v>5.5</v>
      </c>
      <c r="X812" s="8" t="s">
        <v>148</v>
      </c>
      <c r="Y812" s="8" t="s">
        <v>149</v>
      </c>
    </row>
    <row r="813" spans="1:25" x14ac:dyDescent="0.3">
      <c r="A813" s="8" t="s">
        <v>722</v>
      </c>
      <c r="B813" s="8" t="s">
        <v>37</v>
      </c>
      <c r="C813" s="8" t="s">
        <v>140</v>
      </c>
      <c r="D813" s="8" t="s">
        <v>141</v>
      </c>
      <c r="E813" s="8" t="s">
        <v>244</v>
      </c>
      <c r="F813" s="8" t="s">
        <v>143</v>
      </c>
      <c r="G813" s="8" t="s">
        <v>245</v>
      </c>
      <c r="H813" s="8" t="s">
        <v>220</v>
      </c>
      <c r="I813" s="8" t="s">
        <v>440</v>
      </c>
      <c r="J813" s="8" t="s">
        <v>247</v>
      </c>
      <c r="K813" s="8" t="s">
        <v>21</v>
      </c>
      <c r="L813" s="9">
        <v>617</v>
      </c>
      <c r="M813" s="9">
        <v>5</v>
      </c>
      <c r="N813" s="10">
        <v>8.1037277147487843E-3</v>
      </c>
      <c r="O813" s="11">
        <v>8.5</v>
      </c>
      <c r="P813" s="11">
        <v>42.5</v>
      </c>
      <c r="Q813" s="11">
        <v>0</v>
      </c>
      <c r="R813" s="8">
        <v>0</v>
      </c>
      <c r="S813" s="8">
        <v>0</v>
      </c>
      <c r="U813" s="12">
        <v>0</v>
      </c>
      <c r="V813" s="10">
        <v>0</v>
      </c>
      <c r="W813" s="11">
        <v>8.5</v>
      </c>
      <c r="X813" s="8" t="s">
        <v>148</v>
      </c>
      <c r="Y813" s="8" t="s">
        <v>149</v>
      </c>
    </row>
    <row r="814" spans="1:25" x14ac:dyDescent="0.3">
      <c r="A814" s="7">
        <v>46273</v>
      </c>
      <c r="B814" s="8" t="s">
        <v>37</v>
      </c>
      <c r="C814" s="8" t="s">
        <v>140</v>
      </c>
      <c r="D814" s="8" t="s">
        <v>141</v>
      </c>
      <c r="E814" s="8" t="s">
        <v>244</v>
      </c>
      <c r="F814" s="8" t="s">
        <v>143</v>
      </c>
      <c r="G814" s="8" t="s">
        <v>394</v>
      </c>
      <c r="H814" s="8" t="s">
        <v>220</v>
      </c>
      <c r="I814" s="8" t="s">
        <v>729</v>
      </c>
      <c r="J814" s="8" t="s">
        <v>247</v>
      </c>
      <c r="K814" s="8" t="s">
        <v>21</v>
      </c>
      <c r="L814" s="9">
        <v>192</v>
      </c>
      <c r="M814" s="9">
        <v>4</v>
      </c>
      <c r="N814" s="10">
        <v>2.0833333333333329E-2</v>
      </c>
      <c r="O814" s="11">
        <v>5.53</v>
      </c>
      <c r="P814" s="11">
        <v>22.12</v>
      </c>
      <c r="Q814" s="11">
        <v>0</v>
      </c>
      <c r="R814" s="8">
        <v>0</v>
      </c>
      <c r="S814" s="8">
        <v>0</v>
      </c>
      <c r="U814" s="12">
        <v>0</v>
      </c>
      <c r="V814" s="10">
        <v>0</v>
      </c>
      <c r="W814" s="11">
        <v>6</v>
      </c>
      <c r="X814" s="8" t="s">
        <v>148</v>
      </c>
      <c r="Y814" s="8" t="s">
        <v>149</v>
      </c>
    </row>
    <row r="815" spans="1:25" x14ac:dyDescent="0.3">
      <c r="A815" s="8" t="s">
        <v>722</v>
      </c>
      <c r="B815" s="8" t="s">
        <v>37</v>
      </c>
      <c r="C815" s="8" t="s">
        <v>140</v>
      </c>
      <c r="D815" s="8" t="s">
        <v>141</v>
      </c>
      <c r="E815" s="8" t="s">
        <v>244</v>
      </c>
      <c r="F815" s="8" t="s">
        <v>143</v>
      </c>
      <c r="G815" s="8" t="s">
        <v>394</v>
      </c>
      <c r="H815" s="8" t="s">
        <v>220</v>
      </c>
      <c r="I815" s="8" t="s">
        <v>394</v>
      </c>
      <c r="J815" s="8" t="s">
        <v>247</v>
      </c>
      <c r="K815" s="8" t="s">
        <v>7</v>
      </c>
      <c r="L815" s="9">
        <v>1435</v>
      </c>
      <c r="M815" s="9">
        <v>9</v>
      </c>
      <c r="N815" s="10">
        <v>6.2717770034843214E-3</v>
      </c>
      <c r="O815" s="11">
        <v>3.85</v>
      </c>
      <c r="P815" s="11">
        <v>34.65</v>
      </c>
      <c r="Q815" s="11">
        <v>0</v>
      </c>
      <c r="R815" s="8">
        <v>0</v>
      </c>
      <c r="S815" s="8">
        <v>0</v>
      </c>
      <c r="U815" s="12">
        <v>0</v>
      </c>
      <c r="V815" s="10">
        <v>0</v>
      </c>
      <c r="W815" s="11">
        <v>5.5</v>
      </c>
      <c r="X815" s="8" t="s">
        <v>148</v>
      </c>
      <c r="Y815" s="8" t="s">
        <v>149</v>
      </c>
    </row>
    <row r="816" spans="1:25" x14ac:dyDescent="0.3">
      <c r="A816" s="7">
        <v>46273</v>
      </c>
      <c r="B816" s="8" t="s">
        <v>37</v>
      </c>
      <c r="C816" s="8" t="s">
        <v>140</v>
      </c>
      <c r="D816" s="8" t="s">
        <v>141</v>
      </c>
      <c r="E816" s="8" t="s">
        <v>244</v>
      </c>
      <c r="F816" s="8" t="s">
        <v>143</v>
      </c>
      <c r="G816" s="8" t="s">
        <v>245</v>
      </c>
      <c r="H816" s="8" t="s">
        <v>220</v>
      </c>
      <c r="I816" s="8" t="s">
        <v>248</v>
      </c>
      <c r="J816" s="8" t="s">
        <v>247</v>
      </c>
      <c r="K816" s="8" t="s">
        <v>14</v>
      </c>
      <c r="L816" s="9">
        <v>233</v>
      </c>
      <c r="M816" s="9">
        <v>3</v>
      </c>
      <c r="N816" s="10">
        <v>1.28755364806867E-2</v>
      </c>
      <c r="O816" s="11">
        <v>3.43</v>
      </c>
      <c r="P816" s="11">
        <v>10.29</v>
      </c>
      <c r="Q816" s="11">
        <v>0</v>
      </c>
      <c r="R816" s="8">
        <v>0</v>
      </c>
      <c r="S816" s="8">
        <v>0</v>
      </c>
      <c r="U816" s="12">
        <v>0</v>
      </c>
      <c r="V816" s="10">
        <v>0</v>
      </c>
      <c r="W816" s="11">
        <v>6</v>
      </c>
      <c r="X816" s="8" t="s">
        <v>148</v>
      </c>
      <c r="Y816" s="8" t="s">
        <v>149</v>
      </c>
    </row>
    <row r="817" spans="1:25" x14ac:dyDescent="0.3">
      <c r="A817" s="8" t="s">
        <v>722</v>
      </c>
      <c r="B817" s="8" t="s">
        <v>37</v>
      </c>
      <c r="C817" s="8" t="s">
        <v>140</v>
      </c>
      <c r="D817" s="8" t="s">
        <v>141</v>
      </c>
      <c r="E817" s="8" t="s">
        <v>167</v>
      </c>
      <c r="F817" s="8" t="s">
        <v>143</v>
      </c>
      <c r="G817" s="8" t="s">
        <v>168</v>
      </c>
      <c r="H817" s="8" t="s">
        <v>220</v>
      </c>
      <c r="I817" s="8" t="s">
        <v>545</v>
      </c>
      <c r="J817" s="8" t="s">
        <v>169</v>
      </c>
      <c r="K817" s="8" t="s">
        <v>21</v>
      </c>
      <c r="L817" s="9">
        <v>80</v>
      </c>
      <c r="M817" s="9">
        <v>2</v>
      </c>
      <c r="N817" s="10">
        <v>2.5000000000000001E-2</v>
      </c>
      <c r="O817" s="11">
        <v>5.5</v>
      </c>
      <c r="P817" s="11">
        <v>11</v>
      </c>
      <c r="Q817" s="11">
        <v>0</v>
      </c>
      <c r="R817" s="8">
        <v>0</v>
      </c>
      <c r="S817" s="8">
        <v>0</v>
      </c>
      <c r="U817" s="12">
        <v>0</v>
      </c>
      <c r="V817" s="10">
        <v>0</v>
      </c>
      <c r="W817" s="11">
        <v>5.5</v>
      </c>
      <c r="X817" s="8" t="s">
        <v>148</v>
      </c>
      <c r="Y817" s="8" t="s">
        <v>149</v>
      </c>
    </row>
    <row r="818" spans="1:25" x14ac:dyDescent="0.3">
      <c r="A818" s="7">
        <v>46273</v>
      </c>
      <c r="B818" s="8" t="s">
        <v>37</v>
      </c>
      <c r="C818" s="8" t="s">
        <v>140</v>
      </c>
      <c r="D818" s="8" t="s">
        <v>141</v>
      </c>
      <c r="E818" s="8" t="s">
        <v>167</v>
      </c>
      <c r="F818" s="8" t="s">
        <v>143</v>
      </c>
      <c r="G818" s="8" t="s">
        <v>255</v>
      </c>
      <c r="H818" s="8" t="s">
        <v>220</v>
      </c>
      <c r="I818" s="8" t="s">
        <v>457</v>
      </c>
      <c r="J818" s="8" t="s">
        <v>169</v>
      </c>
      <c r="K818" s="8" t="s">
        <v>7</v>
      </c>
      <c r="L818" s="9">
        <v>389</v>
      </c>
      <c r="M818" s="9">
        <v>1</v>
      </c>
      <c r="N818" s="10">
        <v>2.5706940874035988E-3</v>
      </c>
      <c r="O818" s="11">
        <v>3.07</v>
      </c>
      <c r="P818" s="11">
        <v>3.07</v>
      </c>
      <c r="Q818" s="11">
        <v>0</v>
      </c>
      <c r="R818" s="8">
        <v>0</v>
      </c>
      <c r="S818" s="8">
        <v>0</v>
      </c>
      <c r="U818" s="12">
        <v>0</v>
      </c>
      <c r="V818" s="10">
        <v>0</v>
      </c>
      <c r="W818" s="11">
        <v>5</v>
      </c>
      <c r="X818" s="8" t="s">
        <v>148</v>
      </c>
      <c r="Y818" s="8" t="s">
        <v>149</v>
      </c>
    </row>
    <row r="819" spans="1:25" x14ac:dyDescent="0.3">
      <c r="A819" s="7">
        <v>46273</v>
      </c>
      <c r="B819" s="8" t="s">
        <v>37</v>
      </c>
      <c r="C819" s="8" t="s">
        <v>140</v>
      </c>
      <c r="D819" s="8" t="s">
        <v>141</v>
      </c>
      <c r="E819" s="8" t="s">
        <v>167</v>
      </c>
      <c r="F819" s="8" t="s">
        <v>143</v>
      </c>
      <c r="G819" s="8" t="s">
        <v>168</v>
      </c>
      <c r="H819" s="8" t="s">
        <v>236</v>
      </c>
      <c r="I819" s="8" t="s">
        <v>172</v>
      </c>
      <c r="J819" s="8" t="s">
        <v>169</v>
      </c>
      <c r="K819" s="8" t="s">
        <v>14</v>
      </c>
      <c r="L819" s="9">
        <v>511</v>
      </c>
      <c r="M819" s="9">
        <v>6</v>
      </c>
      <c r="N819" s="10">
        <v>1.174168297455969E-2</v>
      </c>
      <c r="O819" s="11">
        <v>5.26</v>
      </c>
      <c r="P819" s="11">
        <v>31.56</v>
      </c>
      <c r="Q819" s="11">
        <v>0</v>
      </c>
      <c r="R819" s="8">
        <v>0</v>
      </c>
      <c r="S819" s="8">
        <v>0</v>
      </c>
      <c r="U819" s="12">
        <v>0</v>
      </c>
      <c r="V819" s="10">
        <v>0</v>
      </c>
      <c r="W819" s="11">
        <v>7</v>
      </c>
      <c r="X819" s="8" t="s">
        <v>148</v>
      </c>
      <c r="Y819" s="8" t="s">
        <v>149</v>
      </c>
    </row>
    <row r="820" spans="1:25" x14ac:dyDescent="0.3">
      <c r="A820" s="7">
        <v>46273</v>
      </c>
      <c r="B820" s="8" t="s">
        <v>37</v>
      </c>
      <c r="C820" s="8" t="s">
        <v>140</v>
      </c>
      <c r="D820" s="8" t="s">
        <v>141</v>
      </c>
      <c r="E820" s="8" t="s">
        <v>257</v>
      </c>
      <c r="F820" s="8" t="s">
        <v>143</v>
      </c>
      <c r="G820" s="8" t="s">
        <v>262</v>
      </c>
      <c r="H820" s="8" t="s">
        <v>183</v>
      </c>
      <c r="I820" s="8" t="s">
        <v>730</v>
      </c>
      <c r="J820" s="8" t="s">
        <v>260</v>
      </c>
      <c r="K820" s="8" t="s">
        <v>21</v>
      </c>
      <c r="L820" s="9">
        <v>68</v>
      </c>
      <c r="M820" s="9">
        <v>1</v>
      </c>
      <c r="N820" s="10">
        <v>1.470588235294118E-2</v>
      </c>
      <c r="O820" s="11">
        <v>8.5</v>
      </c>
      <c r="P820" s="11">
        <v>8.5</v>
      </c>
      <c r="Q820" s="11">
        <v>0</v>
      </c>
      <c r="R820" s="8">
        <v>0</v>
      </c>
      <c r="S820" s="8">
        <v>0</v>
      </c>
      <c r="U820" s="12">
        <v>0</v>
      </c>
      <c r="V820" s="10">
        <v>0</v>
      </c>
      <c r="W820" s="11">
        <v>8.5</v>
      </c>
      <c r="X820" s="8" t="s">
        <v>148</v>
      </c>
      <c r="Y820" s="8" t="s">
        <v>149</v>
      </c>
    </row>
    <row r="821" spans="1:25" x14ac:dyDescent="0.3">
      <c r="A821" s="7">
        <v>46273</v>
      </c>
      <c r="B821" s="8" t="s">
        <v>37</v>
      </c>
      <c r="C821" s="8" t="s">
        <v>140</v>
      </c>
      <c r="D821" s="8" t="s">
        <v>141</v>
      </c>
      <c r="E821" s="8" t="s">
        <v>257</v>
      </c>
      <c r="F821" s="8" t="s">
        <v>143</v>
      </c>
      <c r="G821" s="8" t="s">
        <v>258</v>
      </c>
      <c r="H821" s="8" t="s">
        <v>220</v>
      </c>
      <c r="I821" s="8" t="s">
        <v>731</v>
      </c>
      <c r="J821" s="8" t="s">
        <v>260</v>
      </c>
      <c r="K821" s="8" t="s">
        <v>7</v>
      </c>
      <c r="L821" s="9">
        <v>319</v>
      </c>
      <c r="M821" s="9">
        <v>2</v>
      </c>
      <c r="N821" s="10">
        <v>6.269592476489028E-3</v>
      </c>
      <c r="O821" s="11">
        <v>3.65</v>
      </c>
      <c r="P821" s="11">
        <v>7.3</v>
      </c>
      <c r="Q821" s="11">
        <v>0</v>
      </c>
      <c r="R821" s="8">
        <v>0</v>
      </c>
      <c r="S821" s="8">
        <v>0</v>
      </c>
      <c r="U821" s="12">
        <v>0</v>
      </c>
      <c r="V821" s="10">
        <v>0</v>
      </c>
      <c r="W821" s="11">
        <v>6.5</v>
      </c>
      <c r="X821" s="8" t="s">
        <v>148</v>
      </c>
      <c r="Y821" s="8" t="s">
        <v>149</v>
      </c>
    </row>
    <row r="822" spans="1:25" x14ac:dyDescent="0.3">
      <c r="A822" s="7">
        <v>46273</v>
      </c>
      <c r="B822" s="8" t="s">
        <v>33</v>
      </c>
      <c r="C822" s="8" t="s">
        <v>173</v>
      </c>
      <c r="D822" s="8" t="s">
        <v>141</v>
      </c>
      <c r="E822" s="8" t="s">
        <v>193</v>
      </c>
      <c r="F822" s="8" t="s">
        <v>143</v>
      </c>
      <c r="G822" s="8" t="s">
        <v>194</v>
      </c>
      <c r="H822" s="8" t="s">
        <v>24</v>
      </c>
      <c r="I822" s="8" t="s">
        <v>264</v>
      </c>
      <c r="J822" s="8" t="s">
        <v>195</v>
      </c>
      <c r="K822" s="8" t="s">
        <v>21</v>
      </c>
      <c r="L822" s="9">
        <v>981</v>
      </c>
      <c r="M822" s="9">
        <v>15</v>
      </c>
      <c r="N822" s="10">
        <v>1.5290519877675841E-2</v>
      </c>
      <c r="O822" s="11">
        <v>6.85</v>
      </c>
      <c r="P822" s="11">
        <v>102.75</v>
      </c>
      <c r="Q822" s="11">
        <v>399</v>
      </c>
      <c r="R822" s="8">
        <v>1</v>
      </c>
      <c r="S822" s="8">
        <v>1</v>
      </c>
      <c r="T822" s="10">
        <v>0.25750000000000001</v>
      </c>
      <c r="U822" s="12">
        <v>3.88</v>
      </c>
      <c r="V822" s="10">
        <v>6.6699999999999995E-2</v>
      </c>
      <c r="W822" s="11">
        <v>8.5</v>
      </c>
      <c r="X822" s="8" t="s">
        <v>148</v>
      </c>
      <c r="Y822" s="8" t="s">
        <v>149</v>
      </c>
    </row>
    <row r="823" spans="1:25" x14ac:dyDescent="0.3">
      <c r="A823" s="7">
        <v>46273</v>
      </c>
      <c r="B823" s="8" t="s">
        <v>33</v>
      </c>
      <c r="C823" s="8" t="s">
        <v>173</v>
      </c>
      <c r="D823" s="8" t="s">
        <v>141</v>
      </c>
      <c r="E823" s="8" t="s">
        <v>193</v>
      </c>
      <c r="F823" s="8" t="s">
        <v>143</v>
      </c>
      <c r="G823" s="8" t="s">
        <v>194</v>
      </c>
      <c r="H823" s="8" t="s">
        <v>470</v>
      </c>
      <c r="I823" s="8" t="s">
        <v>732</v>
      </c>
      <c r="J823" s="8" t="s">
        <v>195</v>
      </c>
      <c r="K823" s="8" t="s">
        <v>14</v>
      </c>
      <c r="L823" s="9">
        <v>729</v>
      </c>
      <c r="M823" s="9">
        <v>6</v>
      </c>
      <c r="N823" s="10">
        <v>8.23045267489712E-3</v>
      </c>
      <c r="O823" s="11">
        <v>6.2</v>
      </c>
      <c r="P823" s="11">
        <v>37.200000000000003</v>
      </c>
      <c r="Q823" s="11">
        <v>0</v>
      </c>
      <c r="R823" s="8">
        <v>0</v>
      </c>
      <c r="S823" s="8">
        <v>0</v>
      </c>
      <c r="U823" s="12">
        <v>0</v>
      </c>
      <c r="V823" s="10">
        <v>0</v>
      </c>
      <c r="W823" s="11">
        <v>9</v>
      </c>
      <c r="X823" s="8" t="s">
        <v>148</v>
      </c>
      <c r="Y823" s="8" t="s">
        <v>149</v>
      </c>
    </row>
    <row r="824" spans="1:25" x14ac:dyDescent="0.3">
      <c r="A824" s="8" t="s">
        <v>722</v>
      </c>
      <c r="B824" s="8" t="s">
        <v>33</v>
      </c>
      <c r="C824" s="8" t="s">
        <v>173</v>
      </c>
      <c r="D824" s="8" t="s">
        <v>141</v>
      </c>
      <c r="E824" s="8" t="s">
        <v>200</v>
      </c>
      <c r="F824" s="8" t="s">
        <v>143</v>
      </c>
      <c r="G824" s="8" t="s">
        <v>268</v>
      </c>
      <c r="H824" s="8" t="s">
        <v>231</v>
      </c>
      <c r="I824" s="8" t="s">
        <v>472</v>
      </c>
      <c r="J824" s="8" t="s">
        <v>202</v>
      </c>
      <c r="K824" s="8" t="s">
        <v>21</v>
      </c>
      <c r="L824" s="9">
        <v>548</v>
      </c>
      <c r="M824" s="9">
        <v>14</v>
      </c>
      <c r="N824" s="10">
        <v>2.5547445255474449E-2</v>
      </c>
      <c r="O824" s="11">
        <v>13</v>
      </c>
      <c r="P824" s="11">
        <v>182</v>
      </c>
      <c r="Q824" s="11">
        <v>0</v>
      </c>
      <c r="R824" s="8">
        <v>0</v>
      </c>
      <c r="S824" s="8">
        <v>0</v>
      </c>
      <c r="U824" s="12">
        <v>0</v>
      </c>
      <c r="V824" s="10">
        <v>0</v>
      </c>
      <c r="W824" s="11">
        <v>13</v>
      </c>
      <c r="X824" s="8" t="s">
        <v>148</v>
      </c>
      <c r="Y824" s="8" t="s">
        <v>149</v>
      </c>
    </row>
    <row r="825" spans="1:25" x14ac:dyDescent="0.3">
      <c r="A825" s="7">
        <v>46273</v>
      </c>
      <c r="B825" s="8" t="s">
        <v>33</v>
      </c>
      <c r="C825" s="8" t="s">
        <v>173</v>
      </c>
      <c r="D825" s="8" t="s">
        <v>141</v>
      </c>
      <c r="E825" s="8" t="s">
        <v>200</v>
      </c>
      <c r="F825" s="8" t="s">
        <v>143</v>
      </c>
      <c r="G825" s="8" t="s">
        <v>268</v>
      </c>
      <c r="H825" s="8" t="s">
        <v>231</v>
      </c>
      <c r="I825" s="8" t="s">
        <v>575</v>
      </c>
      <c r="J825" s="8" t="s">
        <v>202</v>
      </c>
      <c r="K825" s="8" t="s">
        <v>7</v>
      </c>
      <c r="L825" s="9">
        <v>678</v>
      </c>
      <c r="M825" s="9">
        <v>7</v>
      </c>
      <c r="N825" s="10">
        <v>1.0324483775811209E-2</v>
      </c>
      <c r="O825" s="11">
        <v>5.74</v>
      </c>
      <c r="P825" s="11">
        <v>40.18</v>
      </c>
      <c r="Q825" s="11">
        <v>0</v>
      </c>
      <c r="R825" s="8">
        <v>0</v>
      </c>
      <c r="S825" s="8">
        <v>0</v>
      </c>
      <c r="U825" s="12">
        <v>0</v>
      </c>
      <c r="V825" s="10">
        <v>0</v>
      </c>
      <c r="W825" s="11">
        <v>10.5</v>
      </c>
      <c r="X825" s="8" t="s">
        <v>148</v>
      </c>
      <c r="Y825" s="8" t="s">
        <v>149</v>
      </c>
    </row>
    <row r="826" spans="1:25" x14ac:dyDescent="0.3">
      <c r="A826" s="7">
        <v>46273</v>
      </c>
      <c r="B826" s="8" t="s">
        <v>33</v>
      </c>
      <c r="C826" s="8" t="s">
        <v>173</v>
      </c>
      <c r="D826" s="8" t="s">
        <v>141</v>
      </c>
      <c r="E826" s="8" t="s">
        <v>200</v>
      </c>
      <c r="F826" s="8" t="s">
        <v>143</v>
      </c>
      <c r="G826" s="8" t="s">
        <v>270</v>
      </c>
      <c r="H826" s="8" t="s">
        <v>231</v>
      </c>
      <c r="I826" s="8" t="s">
        <v>474</v>
      </c>
      <c r="J826" s="8" t="s">
        <v>202</v>
      </c>
      <c r="K826" s="8" t="s">
        <v>21</v>
      </c>
      <c r="L826" s="9">
        <v>724</v>
      </c>
      <c r="M826" s="9">
        <v>12</v>
      </c>
      <c r="N826" s="10">
        <v>1.6574585635359119E-2</v>
      </c>
      <c r="O826" s="11">
        <v>7.67</v>
      </c>
      <c r="P826" s="11">
        <v>92.04</v>
      </c>
      <c r="Q826" s="11">
        <v>858</v>
      </c>
      <c r="R826" s="8">
        <v>2</v>
      </c>
      <c r="S826" s="8">
        <v>2</v>
      </c>
      <c r="T826" s="10">
        <v>0.10730000000000001</v>
      </c>
      <c r="U826" s="12">
        <v>9.32</v>
      </c>
      <c r="V826" s="10">
        <v>0.16669999999999999</v>
      </c>
      <c r="W826" s="11">
        <v>9.5</v>
      </c>
      <c r="X826" s="8" t="s">
        <v>148</v>
      </c>
      <c r="Y826" s="8" t="s">
        <v>149</v>
      </c>
    </row>
    <row r="827" spans="1:25" x14ac:dyDescent="0.3">
      <c r="A827" s="7">
        <v>46273</v>
      </c>
      <c r="B827" s="8" t="s">
        <v>33</v>
      </c>
      <c r="C827" s="8" t="s">
        <v>173</v>
      </c>
      <c r="D827" s="8" t="s">
        <v>141</v>
      </c>
      <c r="E827" s="8" t="s">
        <v>271</v>
      </c>
      <c r="F827" s="8" t="s">
        <v>143</v>
      </c>
      <c r="G827" s="8" t="s">
        <v>272</v>
      </c>
      <c r="H827" s="8" t="s">
        <v>231</v>
      </c>
      <c r="I827" s="8" t="s">
        <v>733</v>
      </c>
      <c r="J827" s="8" t="s">
        <v>274</v>
      </c>
      <c r="K827" s="8" t="s">
        <v>14</v>
      </c>
      <c r="L827" s="9">
        <v>459</v>
      </c>
      <c r="M827" s="9">
        <v>2</v>
      </c>
      <c r="N827" s="10">
        <v>4.3572984749455342E-3</v>
      </c>
      <c r="O827" s="11">
        <v>12.91</v>
      </c>
      <c r="P827" s="11">
        <v>25.82</v>
      </c>
      <c r="Q827" s="11">
        <v>0</v>
      </c>
      <c r="R827" s="8">
        <v>0</v>
      </c>
      <c r="S827" s="8">
        <v>0</v>
      </c>
      <c r="U827" s="12">
        <v>0</v>
      </c>
      <c r="V827" s="10">
        <v>0</v>
      </c>
      <c r="W827" s="11">
        <v>17</v>
      </c>
      <c r="X827" s="8" t="s">
        <v>148</v>
      </c>
      <c r="Y827" s="8" t="s">
        <v>149</v>
      </c>
    </row>
    <row r="828" spans="1:25" x14ac:dyDescent="0.3">
      <c r="A828" s="7">
        <v>46273</v>
      </c>
      <c r="B828" s="8" t="s">
        <v>33</v>
      </c>
      <c r="C828" s="8" t="s">
        <v>173</v>
      </c>
      <c r="D828" s="8" t="s">
        <v>141</v>
      </c>
      <c r="E828" s="8" t="s">
        <v>271</v>
      </c>
      <c r="F828" s="8" t="s">
        <v>143</v>
      </c>
      <c r="G828" s="8" t="s">
        <v>275</v>
      </c>
      <c r="H828" s="8" t="s">
        <v>231</v>
      </c>
      <c r="I828" s="8" t="s">
        <v>571</v>
      </c>
      <c r="J828" s="8" t="s">
        <v>274</v>
      </c>
      <c r="K828" s="8" t="s">
        <v>21</v>
      </c>
      <c r="L828" s="9">
        <v>442</v>
      </c>
      <c r="M828" s="9">
        <v>3</v>
      </c>
      <c r="N828" s="10">
        <v>6.7873303167420816E-3</v>
      </c>
      <c r="O828" s="11">
        <v>12.28</v>
      </c>
      <c r="P828" s="11">
        <v>36.840000000000003</v>
      </c>
      <c r="Q828" s="11">
        <v>549</v>
      </c>
      <c r="R828" s="8">
        <v>1</v>
      </c>
      <c r="S828" s="8">
        <v>1</v>
      </c>
      <c r="T828" s="10">
        <v>6.7100000000000007E-2</v>
      </c>
      <c r="U828" s="12">
        <v>14.9</v>
      </c>
      <c r="V828" s="10">
        <v>0.33329999999999999</v>
      </c>
      <c r="W828" s="11">
        <v>13.5</v>
      </c>
      <c r="X828" s="8" t="s">
        <v>148</v>
      </c>
      <c r="Y828" s="8" t="s">
        <v>149</v>
      </c>
    </row>
    <row r="829" spans="1:25" x14ac:dyDescent="0.3">
      <c r="A829" s="7">
        <v>46273</v>
      </c>
      <c r="B829" s="8" t="s">
        <v>23</v>
      </c>
      <c r="C829" s="8" t="s">
        <v>173</v>
      </c>
      <c r="D829" s="8" t="s">
        <v>141</v>
      </c>
      <c r="E829" s="8" t="s">
        <v>174</v>
      </c>
      <c r="F829" s="8" t="s">
        <v>143</v>
      </c>
      <c r="G829" s="8" t="s">
        <v>688</v>
      </c>
      <c r="H829" s="8" t="s">
        <v>206</v>
      </c>
      <c r="I829" s="8" t="s">
        <v>689</v>
      </c>
      <c r="J829" s="8" t="s">
        <v>176</v>
      </c>
      <c r="K829" s="8" t="s">
        <v>21</v>
      </c>
      <c r="L829" s="9">
        <v>675</v>
      </c>
      <c r="M829" s="9">
        <v>1</v>
      </c>
      <c r="N829" s="10">
        <v>1.481481481481481E-3</v>
      </c>
      <c r="O829" s="11">
        <v>12.5</v>
      </c>
      <c r="P829" s="11">
        <v>12.5</v>
      </c>
      <c r="Q829" s="11">
        <v>0</v>
      </c>
      <c r="R829" s="8">
        <v>0</v>
      </c>
      <c r="S829" s="8">
        <v>0</v>
      </c>
      <c r="U829" s="12">
        <v>0</v>
      </c>
      <c r="V829" s="10">
        <v>0</v>
      </c>
      <c r="W829" s="11">
        <v>12.5</v>
      </c>
      <c r="X829" s="8" t="s">
        <v>148</v>
      </c>
      <c r="Y829" s="8" t="s">
        <v>149</v>
      </c>
    </row>
    <row r="830" spans="1:25" x14ac:dyDescent="0.3">
      <c r="A830" s="7">
        <v>46273</v>
      </c>
      <c r="B830" s="8" t="s">
        <v>23</v>
      </c>
      <c r="C830" s="8" t="s">
        <v>173</v>
      </c>
      <c r="D830" s="8" t="s">
        <v>141</v>
      </c>
      <c r="E830" s="8" t="s">
        <v>174</v>
      </c>
      <c r="F830" s="8" t="s">
        <v>143</v>
      </c>
      <c r="G830" s="8" t="s">
        <v>175</v>
      </c>
      <c r="H830" s="8" t="s">
        <v>206</v>
      </c>
      <c r="I830" s="8" t="s">
        <v>734</v>
      </c>
      <c r="J830" s="8" t="s">
        <v>176</v>
      </c>
      <c r="K830" s="8" t="s">
        <v>14</v>
      </c>
      <c r="L830" s="9">
        <v>832</v>
      </c>
      <c r="M830" s="9">
        <v>8</v>
      </c>
      <c r="N830" s="10">
        <v>9.6153846153846159E-3</v>
      </c>
      <c r="O830" s="11">
        <v>11.06</v>
      </c>
      <c r="P830" s="11">
        <v>88.48</v>
      </c>
      <c r="Q830" s="11">
        <v>0</v>
      </c>
      <c r="R830" s="8">
        <v>0</v>
      </c>
      <c r="S830" s="8">
        <v>0</v>
      </c>
      <c r="U830" s="12">
        <v>0</v>
      </c>
      <c r="V830" s="10">
        <v>0</v>
      </c>
      <c r="W830" s="11">
        <v>15</v>
      </c>
      <c r="X830" s="8" t="s">
        <v>148</v>
      </c>
      <c r="Y830" s="8" t="s">
        <v>149</v>
      </c>
    </row>
    <row r="831" spans="1:25" x14ac:dyDescent="0.3">
      <c r="A831" s="7">
        <v>46273</v>
      </c>
      <c r="B831" s="8" t="s">
        <v>23</v>
      </c>
      <c r="C831" s="8" t="s">
        <v>173</v>
      </c>
      <c r="D831" s="8" t="s">
        <v>141</v>
      </c>
      <c r="E831" s="8" t="s">
        <v>174</v>
      </c>
      <c r="F831" s="8" t="s">
        <v>143</v>
      </c>
      <c r="G831" s="8" t="s">
        <v>407</v>
      </c>
      <c r="H831" s="8" t="s">
        <v>206</v>
      </c>
      <c r="I831" s="8" t="s">
        <v>407</v>
      </c>
      <c r="J831" s="8" t="s">
        <v>176</v>
      </c>
      <c r="K831" s="8" t="s">
        <v>21</v>
      </c>
      <c r="L831" s="9">
        <v>236</v>
      </c>
      <c r="M831" s="9">
        <v>3</v>
      </c>
      <c r="N831" s="10">
        <v>1.271186440677966E-2</v>
      </c>
      <c r="O831" s="11">
        <v>18</v>
      </c>
      <c r="P831" s="11">
        <v>54</v>
      </c>
      <c r="Q831" s="11">
        <v>0</v>
      </c>
      <c r="R831" s="8">
        <v>0</v>
      </c>
      <c r="S831" s="8">
        <v>0</v>
      </c>
      <c r="U831" s="12">
        <v>0</v>
      </c>
      <c r="V831" s="10">
        <v>0</v>
      </c>
      <c r="W831" s="11">
        <v>18</v>
      </c>
      <c r="X831" s="8" t="s">
        <v>148</v>
      </c>
      <c r="Y831" s="8" t="s">
        <v>149</v>
      </c>
    </row>
    <row r="832" spans="1:25" x14ac:dyDescent="0.3">
      <c r="A832" s="7">
        <v>46273</v>
      </c>
      <c r="B832" s="8" t="s">
        <v>23</v>
      </c>
      <c r="C832" s="8" t="s">
        <v>173</v>
      </c>
      <c r="D832" s="8" t="s">
        <v>141</v>
      </c>
      <c r="E832" s="8" t="s">
        <v>174</v>
      </c>
      <c r="F832" s="8" t="s">
        <v>143</v>
      </c>
      <c r="G832" s="8" t="s">
        <v>411</v>
      </c>
      <c r="H832" s="8" t="s">
        <v>206</v>
      </c>
      <c r="I832" s="8" t="s">
        <v>411</v>
      </c>
      <c r="J832" s="8" t="s">
        <v>176</v>
      </c>
      <c r="K832" s="8" t="s">
        <v>14</v>
      </c>
      <c r="L832" s="9">
        <v>2995</v>
      </c>
      <c r="M832" s="9">
        <v>17</v>
      </c>
      <c r="N832" s="10">
        <v>5.6761268781302171E-3</v>
      </c>
      <c r="O832" s="11">
        <v>11.84</v>
      </c>
      <c r="P832" s="11">
        <v>201.28</v>
      </c>
      <c r="Q832" s="11">
        <v>0</v>
      </c>
      <c r="R832" s="8">
        <v>0</v>
      </c>
      <c r="S832" s="8">
        <v>0</v>
      </c>
      <c r="U832" s="12">
        <v>0</v>
      </c>
      <c r="V832" s="10">
        <v>0</v>
      </c>
      <c r="W832" s="11">
        <v>14.5</v>
      </c>
      <c r="X832" s="8" t="s">
        <v>148</v>
      </c>
      <c r="Y832" s="8" t="s">
        <v>149</v>
      </c>
    </row>
    <row r="833" spans="1:26" x14ac:dyDescent="0.3">
      <c r="A833" s="7">
        <v>46273</v>
      </c>
      <c r="B833" s="8" t="s">
        <v>23</v>
      </c>
      <c r="C833" s="8" t="s">
        <v>173</v>
      </c>
      <c r="D833" s="8" t="s">
        <v>141</v>
      </c>
      <c r="E833" s="8" t="s">
        <v>281</v>
      </c>
      <c r="F833" s="8" t="s">
        <v>143</v>
      </c>
      <c r="G833" s="8" t="s">
        <v>598</v>
      </c>
      <c r="H833" s="8" t="s">
        <v>333</v>
      </c>
      <c r="I833" s="8" t="s">
        <v>598</v>
      </c>
      <c r="J833" s="8" t="s">
        <v>283</v>
      </c>
      <c r="K833" s="8" t="s">
        <v>14</v>
      </c>
      <c r="L833" s="9">
        <v>1621</v>
      </c>
      <c r="M833" s="9">
        <v>10</v>
      </c>
      <c r="N833" s="10">
        <v>6.1690314620604569E-3</v>
      </c>
      <c r="O833" s="11">
        <v>5.47</v>
      </c>
      <c r="P833" s="11">
        <v>54.7</v>
      </c>
      <c r="Q833" s="11">
        <v>299</v>
      </c>
      <c r="R833" s="8">
        <v>1</v>
      </c>
      <c r="S833" s="8">
        <v>1</v>
      </c>
      <c r="T833" s="10">
        <v>0.18290000000000001</v>
      </c>
      <c r="U833" s="12">
        <v>5.47</v>
      </c>
      <c r="V833" s="10">
        <v>0.1</v>
      </c>
      <c r="W833" s="11">
        <v>8</v>
      </c>
      <c r="X833" s="8" t="s">
        <v>148</v>
      </c>
      <c r="Y833" s="8" t="s">
        <v>149</v>
      </c>
    </row>
    <row r="834" spans="1:26" x14ac:dyDescent="0.3">
      <c r="A834" s="7">
        <v>46273</v>
      </c>
      <c r="B834" s="8" t="s">
        <v>23</v>
      </c>
      <c r="C834" s="8" t="s">
        <v>173</v>
      </c>
      <c r="D834" s="8" t="s">
        <v>141</v>
      </c>
      <c r="E834" s="8" t="s">
        <v>281</v>
      </c>
      <c r="F834" s="8" t="s">
        <v>143</v>
      </c>
      <c r="G834" s="8" t="s">
        <v>690</v>
      </c>
      <c r="H834" s="8" t="s">
        <v>206</v>
      </c>
      <c r="I834" s="8" t="s">
        <v>690</v>
      </c>
      <c r="J834" s="8" t="s">
        <v>283</v>
      </c>
      <c r="K834" s="8" t="s">
        <v>14</v>
      </c>
      <c r="L834" s="9">
        <v>902</v>
      </c>
      <c r="M834" s="9">
        <v>3</v>
      </c>
      <c r="N834" s="10">
        <v>3.3259423503325938E-3</v>
      </c>
      <c r="O834" s="11">
        <v>6.7</v>
      </c>
      <c r="P834" s="11">
        <v>20.100000000000001</v>
      </c>
      <c r="Q834" s="11">
        <v>0</v>
      </c>
      <c r="R834" s="8">
        <v>0</v>
      </c>
      <c r="S834" s="8">
        <v>0</v>
      </c>
      <c r="U834" s="12">
        <v>0</v>
      </c>
      <c r="V834" s="10">
        <v>0</v>
      </c>
      <c r="W834" s="11">
        <v>9</v>
      </c>
      <c r="X834" s="8" t="s">
        <v>148</v>
      </c>
      <c r="Y834" s="8" t="s">
        <v>149</v>
      </c>
    </row>
    <row r="835" spans="1:26" x14ac:dyDescent="0.3">
      <c r="A835" s="7">
        <v>46270</v>
      </c>
      <c r="B835" s="8" t="s">
        <v>5</v>
      </c>
      <c r="C835" s="8" t="s">
        <v>173</v>
      </c>
      <c r="D835" s="8" t="s">
        <v>141</v>
      </c>
      <c r="E835" s="8" t="s">
        <v>200</v>
      </c>
      <c r="F835" s="8" t="s">
        <v>143</v>
      </c>
      <c r="G835" s="8" t="s">
        <v>144</v>
      </c>
      <c r="H835" s="8" t="s">
        <v>145</v>
      </c>
      <c r="I835" s="8" t="s">
        <v>573</v>
      </c>
      <c r="J835" s="8" t="s">
        <v>202</v>
      </c>
      <c r="K835" s="8" t="s">
        <v>7</v>
      </c>
      <c r="L835" s="9">
        <v>43</v>
      </c>
      <c r="M835" s="9">
        <v>71</v>
      </c>
      <c r="N835" s="10">
        <v>1.6512</v>
      </c>
      <c r="O835" s="11">
        <v>12</v>
      </c>
      <c r="P835" s="11">
        <v>852</v>
      </c>
      <c r="Q835" s="11">
        <v>0</v>
      </c>
      <c r="R835" s="8">
        <v>0</v>
      </c>
      <c r="S835" s="8">
        <v>0</v>
      </c>
      <c r="U835" s="12">
        <v>0</v>
      </c>
      <c r="V835" s="10">
        <v>0</v>
      </c>
      <c r="W835" s="11">
        <v>12</v>
      </c>
      <c r="X835" s="8" t="s">
        <v>148</v>
      </c>
      <c r="Y835" s="8" t="s">
        <v>149</v>
      </c>
    </row>
    <row r="836" spans="1:26" x14ac:dyDescent="0.3">
      <c r="A836" s="7">
        <v>46273</v>
      </c>
      <c r="B836" s="8" t="s">
        <v>23</v>
      </c>
      <c r="C836" s="8" t="s">
        <v>173</v>
      </c>
      <c r="D836" s="8" t="s">
        <v>141</v>
      </c>
      <c r="E836" s="8" t="s">
        <v>281</v>
      </c>
      <c r="F836" s="8" t="s">
        <v>143</v>
      </c>
      <c r="G836" s="8" t="s">
        <v>479</v>
      </c>
      <c r="H836" s="8" t="s">
        <v>206</v>
      </c>
      <c r="I836" s="8" t="s">
        <v>479</v>
      </c>
      <c r="J836" s="8" t="s">
        <v>283</v>
      </c>
      <c r="K836" s="8" t="s">
        <v>14</v>
      </c>
      <c r="L836" s="9">
        <v>4462</v>
      </c>
      <c r="M836" s="9">
        <v>17</v>
      </c>
      <c r="N836" s="10">
        <v>3.8099506947557151E-3</v>
      </c>
      <c r="O836" s="11">
        <v>9.07</v>
      </c>
      <c r="P836" s="8" t="s">
        <v>735</v>
      </c>
      <c r="Q836" s="11">
        <v>897</v>
      </c>
      <c r="R836" s="8">
        <v>2</v>
      </c>
      <c r="S836" s="8">
        <v>3</v>
      </c>
      <c r="T836" s="10">
        <v>0.1719</v>
      </c>
      <c r="U836" s="12">
        <v>5.82</v>
      </c>
      <c r="V836" s="10">
        <v>0.1176</v>
      </c>
      <c r="W836" s="11">
        <v>11</v>
      </c>
      <c r="X836" s="8" t="s">
        <v>148</v>
      </c>
      <c r="Y836" s="8" t="s">
        <v>149</v>
      </c>
    </row>
    <row r="837" spans="1:26" x14ac:dyDescent="0.3">
      <c r="A837" s="7">
        <v>46273</v>
      </c>
      <c r="B837" s="8" t="s">
        <v>23</v>
      </c>
      <c r="C837" s="8" t="s">
        <v>173</v>
      </c>
      <c r="D837" s="8" t="s">
        <v>141</v>
      </c>
      <c r="E837" s="8" t="s">
        <v>285</v>
      </c>
      <c r="F837" s="8" t="s">
        <v>143</v>
      </c>
      <c r="G837" s="8" t="s">
        <v>482</v>
      </c>
      <c r="H837" s="8" t="s">
        <v>206</v>
      </c>
      <c r="I837" s="8" t="s">
        <v>482</v>
      </c>
      <c r="J837" s="8" t="s">
        <v>287</v>
      </c>
      <c r="K837" s="8" t="s">
        <v>21</v>
      </c>
      <c r="L837" s="9">
        <v>364</v>
      </c>
      <c r="M837" s="9">
        <v>2</v>
      </c>
      <c r="N837" s="10">
        <v>5.4945054945054949E-3</v>
      </c>
      <c r="O837" s="11">
        <v>7</v>
      </c>
      <c r="P837" s="11">
        <v>14</v>
      </c>
      <c r="Q837" s="11">
        <v>0</v>
      </c>
      <c r="R837" s="8">
        <v>0</v>
      </c>
      <c r="S837" s="8">
        <v>0</v>
      </c>
      <c r="U837" s="12">
        <v>0</v>
      </c>
      <c r="V837" s="10">
        <v>0</v>
      </c>
      <c r="W837" s="11">
        <v>7</v>
      </c>
      <c r="X837" s="8" t="s">
        <v>148</v>
      </c>
      <c r="Y837" s="8" t="s">
        <v>149</v>
      </c>
    </row>
    <row r="838" spans="1:26" x14ac:dyDescent="0.3">
      <c r="A838" s="7">
        <v>46273</v>
      </c>
      <c r="B838" s="8" t="s">
        <v>23</v>
      </c>
      <c r="C838" s="8" t="s">
        <v>173</v>
      </c>
      <c r="D838" s="8" t="s">
        <v>141</v>
      </c>
      <c r="E838" s="8" t="s">
        <v>285</v>
      </c>
      <c r="F838" s="8" t="s">
        <v>143</v>
      </c>
      <c r="G838" s="8" t="s">
        <v>286</v>
      </c>
      <c r="H838" s="8" t="s">
        <v>204</v>
      </c>
      <c r="I838" s="8" t="s">
        <v>286</v>
      </c>
      <c r="J838" s="8" t="s">
        <v>287</v>
      </c>
      <c r="K838" s="8" t="s">
        <v>7</v>
      </c>
      <c r="L838" s="9">
        <v>2349</v>
      </c>
      <c r="M838" s="9">
        <v>7</v>
      </c>
      <c r="N838" s="10">
        <v>2.9799914857386121E-3</v>
      </c>
      <c r="O838" s="11">
        <v>6.61</v>
      </c>
      <c r="P838" s="11">
        <v>46.27</v>
      </c>
      <c r="Q838" s="11">
        <v>0</v>
      </c>
      <c r="R838" s="8">
        <v>0</v>
      </c>
      <c r="S838" s="8">
        <v>0</v>
      </c>
      <c r="U838" s="12">
        <v>0</v>
      </c>
      <c r="V838" s="10">
        <v>0</v>
      </c>
      <c r="W838" s="11">
        <v>9.5</v>
      </c>
      <c r="X838" s="8" t="s">
        <v>148</v>
      </c>
      <c r="Y838" s="8" t="s">
        <v>303</v>
      </c>
    </row>
    <row r="839" spans="1:26" x14ac:dyDescent="0.3">
      <c r="A839" s="8" t="s">
        <v>722</v>
      </c>
      <c r="B839" s="8" t="s">
        <v>23</v>
      </c>
      <c r="C839" s="8" t="s">
        <v>173</v>
      </c>
      <c r="D839" s="8" t="s">
        <v>141</v>
      </c>
      <c r="E839" s="8" t="s">
        <v>285</v>
      </c>
      <c r="F839" s="8" t="s">
        <v>143</v>
      </c>
      <c r="G839" s="8" t="s">
        <v>736</v>
      </c>
      <c r="H839" s="8" t="s">
        <v>206</v>
      </c>
      <c r="I839" s="8" t="s">
        <v>736</v>
      </c>
      <c r="J839" s="8" t="s">
        <v>287</v>
      </c>
      <c r="K839" s="8" t="s">
        <v>14</v>
      </c>
      <c r="L839" s="9">
        <v>1992</v>
      </c>
      <c r="M839" s="9">
        <v>10</v>
      </c>
      <c r="N839" s="10">
        <v>5.0200803212851414E-3</v>
      </c>
      <c r="O839" s="11">
        <v>4.03</v>
      </c>
      <c r="P839" s="11">
        <v>40.299999999999997</v>
      </c>
      <c r="Q839" s="11">
        <v>747</v>
      </c>
      <c r="R839" s="8">
        <v>2</v>
      </c>
      <c r="S839" s="8">
        <v>3</v>
      </c>
      <c r="T839" s="10">
        <v>5.3900000000000003E-2</v>
      </c>
      <c r="U839" s="12">
        <v>18.54</v>
      </c>
      <c r="V839" s="10">
        <v>0.2</v>
      </c>
      <c r="W839" s="11">
        <v>6</v>
      </c>
      <c r="X839" s="8" t="s">
        <v>148</v>
      </c>
      <c r="Y839" s="8" t="s">
        <v>149</v>
      </c>
    </row>
    <row r="840" spans="1:26" x14ac:dyDescent="0.3">
      <c r="A840" s="7">
        <v>46273</v>
      </c>
      <c r="B840" s="8" t="s">
        <v>43</v>
      </c>
      <c r="C840" s="8" t="s">
        <v>140</v>
      </c>
      <c r="D840" s="8" t="s">
        <v>141</v>
      </c>
      <c r="E840" s="8" t="s">
        <v>142</v>
      </c>
      <c r="F840" s="8" t="s">
        <v>143</v>
      </c>
      <c r="G840" s="8" t="s">
        <v>555</v>
      </c>
      <c r="H840" s="8" t="s">
        <v>292</v>
      </c>
      <c r="I840" s="8" t="s">
        <v>556</v>
      </c>
      <c r="J840" s="8" t="s">
        <v>147</v>
      </c>
      <c r="K840" s="8" t="s">
        <v>7</v>
      </c>
      <c r="L840" s="9">
        <v>2352</v>
      </c>
      <c r="M840" s="9">
        <v>10</v>
      </c>
      <c r="N840" s="10">
        <v>4.2517006802721092E-3</v>
      </c>
      <c r="O840" s="11">
        <v>9.4600000000000009</v>
      </c>
      <c r="P840" s="11">
        <v>94.6</v>
      </c>
      <c r="Q840" s="11">
        <v>0</v>
      </c>
      <c r="R840" s="8">
        <v>0</v>
      </c>
      <c r="S840" s="8">
        <v>0</v>
      </c>
      <c r="U840" s="12">
        <v>0</v>
      </c>
      <c r="V840" s="10">
        <v>0</v>
      </c>
      <c r="W840" s="11">
        <v>12.5</v>
      </c>
      <c r="X840" s="8" t="s">
        <v>148</v>
      </c>
      <c r="Y840" s="8" t="s">
        <v>149</v>
      </c>
    </row>
    <row r="841" spans="1:26" x14ac:dyDescent="0.3">
      <c r="A841" s="7">
        <v>46273</v>
      </c>
      <c r="B841" s="8" t="s">
        <v>43</v>
      </c>
      <c r="C841" s="8" t="s">
        <v>140</v>
      </c>
      <c r="D841" s="8" t="s">
        <v>141</v>
      </c>
      <c r="E841" s="8" t="s">
        <v>142</v>
      </c>
      <c r="F841" s="8" t="s">
        <v>143</v>
      </c>
      <c r="G841" s="8" t="s">
        <v>557</v>
      </c>
      <c r="H841" s="8" t="s">
        <v>292</v>
      </c>
      <c r="I841" s="8" t="s">
        <v>558</v>
      </c>
      <c r="J841" s="8" t="s">
        <v>147</v>
      </c>
      <c r="K841" s="8" t="s">
        <v>7</v>
      </c>
      <c r="L841" s="9">
        <v>754</v>
      </c>
      <c r="M841" s="9">
        <v>7</v>
      </c>
      <c r="N841" s="10">
        <v>9.2838196286472146E-3</v>
      </c>
      <c r="O841" s="11">
        <v>10.64</v>
      </c>
      <c r="P841" s="11">
        <v>74.48</v>
      </c>
      <c r="Q841" s="11">
        <v>0</v>
      </c>
      <c r="R841" s="8">
        <v>0</v>
      </c>
      <c r="S841" s="8">
        <v>0</v>
      </c>
      <c r="U841" s="12">
        <v>0</v>
      </c>
      <c r="V841" s="10">
        <v>0</v>
      </c>
      <c r="W841" s="11">
        <v>16</v>
      </c>
      <c r="X841" s="8" t="s">
        <v>148</v>
      </c>
      <c r="Y841" s="8" t="s">
        <v>149</v>
      </c>
      <c r="Z841" s="8" t="s">
        <v>387</v>
      </c>
    </row>
    <row r="842" spans="1:26" x14ac:dyDescent="0.3">
      <c r="A842" s="7">
        <v>46273</v>
      </c>
      <c r="B842" s="8" t="s">
        <v>43</v>
      </c>
      <c r="C842" s="8" t="s">
        <v>140</v>
      </c>
      <c r="D842" s="8" t="s">
        <v>141</v>
      </c>
      <c r="E842" s="8" t="s">
        <v>142</v>
      </c>
      <c r="F842" s="8" t="s">
        <v>143</v>
      </c>
      <c r="G842" s="8" t="s">
        <v>294</v>
      </c>
      <c r="H842" s="8" t="s">
        <v>292</v>
      </c>
      <c r="I842" s="8" t="s">
        <v>295</v>
      </c>
      <c r="J842" s="8" t="s">
        <v>147</v>
      </c>
      <c r="K842" s="8" t="s">
        <v>7</v>
      </c>
      <c r="L842" s="9">
        <v>790</v>
      </c>
      <c r="M842" s="9">
        <v>4</v>
      </c>
      <c r="N842" s="10">
        <v>5.0632911392405064E-3</v>
      </c>
      <c r="O842" s="11">
        <v>9.0299999999999994</v>
      </c>
      <c r="P842" s="11">
        <v>36.119999999999997</v>
      </c>
      <c r="Q842" s="11">
        <v>0</v>
      </c>
      <c r="R842" s="8">
        <v>0</v>
      </c>
      <c r="S842" s="8">
        <v>0</v>
      </c>
      <c r="U842" s="12">
        <v>0</v>
      </c>
      <c r="V842" s="10">
        <v>0</v>
      </c>
      <c r="W842" s="11">
        <v>12</v>
      </c>
      <c r="X842" s="8" t="s">
        <v>315</v>
      </c>
      <c r="Y842" s="8" t="s">
        <v>149</v>
      </c>
    </row>
    <row r="843" spans="1:26" x14ac:dyDescent="0.3">
      <c r="A843" s="7">
        <v>46273</v>
      </c>
      <c r="B843" s="8" t="s">
        <v>43</v>
      </c>
      <c r="C843" s="8" t="s">
        <v>140</v>
      </c>
      <c r="D843" s="8" t="s">
        <v>141</v>
      </c>
      <c r="E843" s="8" t="s">
        <v>164</v>
      </c>
      <c r="F843" s="8" t="s">
        <v>143</v>
      </c>
      <c r="G843" s="8" t="s">
        <v>603</v>
      </c>
      <c r="H843" s="8" t="s">
        <v>292</v>
      </c>
      <c r="I843" s="8" t="s">
        <v>604</v>
      </c>
      <c r="J843" s="8" t="s">
        <v>166</v>
      </c>
      <c r="K843" s="8" t="s">
        <v>7</v>
      </c>
      <c r="L843" s="9">
        <v>782</v>
      </c>
      <c r="M843" s="9">
        <v>4</v>
      </c>
      <c r="N843" s="10">
        <v>5.1150895140664966E-3</v>
      </c>
      <c r="O843" s="11">
        <v>8.69</v>
      </c>
      <c r="P843" s="11">
        <v>34.76</v>
      </c>
      <c r="Q843" s="11">
        <v>0</v>
      </c>
      <c r="R843" s="8">
        <v>0</v>
      </c>
      <c r="S843" s="8">
        <v>0</v>
      </c>
      <c r="U843" s="12">
        <v>0</v>
      </c>
      <c r="V843" s="10">
        <v>0</v>
      </c>
      <c r="W843" s="11">
        <v>11.5</v>
      </c>
      <c r="X843" s="8" t="s">
        <v>148</v>
      </c>
      <c r="Y843" s="8" t="s">
        <v>149</v>
      </c>
    </row>
    <row r="844" spans="1:26" x14ac:dyDescent="0.3">
      <c r="A844" s="8" t="s">
        <v>722</v>
      </c>
      <c r="B844" s="8" t="s">
        <v>43</v>
      </c>
      <c r="C844" s="8" t="s">
        <v>140</v>
      </c>
      <c r="D844" s="8" t="s">
        <v>141</v>
      </c>
      <c r="E844" s="8" t="s">
        <v>239</v>
      </c>
      <c r="F844" s="8" t="s">
        <v>143</v>
      </c>
      <c r="G844" s="8" t="s">
        <v>316</v>
      </c>
      <c r="H844" s="8" t="s">
        <v>292</v>
      </c>
      <c r="I844" s="8" t="s">
        <v>317</v>
      </c>
      <c r="J844" s="8" t="s">
        <v>242</v>
      </c>
      <c r="K844" s="8" t="s">
        <v>7</v>
      </c>
      <c r="L844" s="9">
        <v>545</v>
      </c>
      <c r="M844" s="9">
        <v>4</v>
      </c>
      <c r="N844" s="10">
        <v>7.3394495412844041E-3</v>
      </c>
      <c r="O844" s="11">
        <v>4.53</v>
      </c>
      <c r="P844" s="11">
        <v>18.12</v>
      </c>
      <c r="Q844" s="11">
        <v>0</v>
      </c>
      <c r="R844" s="8">
        <v>0</v>
      </c>
      <c r="S844" s="8">
        <v>0</v>
      </c>
      <c r="U844" s="12">
        <v>0</v>
      </c>
      <c r="V844" s="10">
        <v>0</v>
      </c>
      <c r="W844" s="11">
        <v>8.5</v>
      </c>
      <c r="X844" s="8" t="s">
        <v>148</v>
      </c>
      <c r="Y844" s="8" t="s">
        <v>149</v>
      </c>
    </row>
    <row r="845" spans="1:26" x14ac:dyDescent="0.3">
      <c r="A845" s="7">
        <v>46273</v>
      </c>
      <c r="B845" s="8" t="s">
        <v>43</v>
      </c>
      <c r="C845" s="8" t="s">
        <v>140</v>
      </c>
      <c r="D845" s="8" t="s">
        <v>141</v>
      </c>
      <c r="E845" s="8" t="s">
        <v>239</v>
      </c>
      <c r="F845" s="8" t="s">
        <v>143</v>
      </c>
      <c r="G845" s="8" t="s">
        <v>419</v>
      </c>
      <c r="H845" s="8" t="s">
        <v>292</v>
      </c>
      <c r="I845" s="8" t="s">
        <v>420</v>
      </c>
      <c r="J845" s="8" t="s">
        <v>242</v>
      </c>
      <c r="K845" s="8" t="s">
        <v>7</v>
      </c>
      <c r="L845" s="9">
        <v>214</v>
      </c>
      <c r="M845" s="9">
        <v>3</v>
      </c>
      <c r="N845" s="10">
        <v>1.401869158878505E-2</v>
      </c>
      <c r="O845" s="11">
        <v>4.0599999999999996</v>
      </c>
      <c r="P845" s="11">
        <v>12.18</v>
      </c>
      <c r="Q845" s="11">
        <v>0</v>
      </c>
      <c r="R845" s="8">
        <v>0</v>
      </c>
      <c r="S845" s="8">
        <v>0</v>
      </c>
      <c r="U845" s="12">
        <v>0</v>
      </c>
      <c r="V845" s="10">
        <v>0</v>
      </c>
      <c r="W845" s="11">
        <v>7.5</v>
      </c>
      <c r="X845" s="8" t="s">
        <v>148</v>
      </c>
      <c r="Y845" s="8" t="s">
        <v>303</v>
      </c>
    </row>
    <row r="846" spans="1:26" x14ac:dyDescent="0.3">
      <c r="A846" s="8" t="s">
        <v>709</v>
      </c>
      <c r="B846" s="8" t="s">
        <v>43</v>
      </c>
      <c r="C846" s="8" t="s">
        <v>140</v>
      </c>
      <c r="D846" s="8" t="s">
        <v>141</v>
      </c>
      <c r="E846" s="8" t="s">
        <v>239</v>
      </c>
      <c r="F846" s="8" t="s">
        <v>143</v>
      </c>
      <c r="G846" s="8" t="s">
        <v>737</v>
      </c>
      <c r="H846" s="8" t="s">
        <v>292</v>
      </c>
      <c r="I846" s="8" t="s">
        <v>738</v>
      </c>
      <c r="J846" s="8" t="s">
        <v>242</v>
      </c>
      <c r="K846" s="8" t="s">
        <v>7</v>
      </c>
      <c r="L846" s="9">
        <v>420</v>
      </c>
      <c r="M846" s="9">
        <v>0</v>
      </c>
      <c r="N846" s="10">
        <v>0</v>
      </c>
      <c r="P846" s="11">
        <v>0</v>
      </c>
      <c r="Q846" s="11">
        <v>0</v>
      </c>
      <c r="R846" s="8">
        <v>0</v>
      </c>
      <c r="S846" s="8">
        <v>0</v>
      </c>
      <c r="W846" s="11">
        <v>8</v>
      </c>
      <c r="X846" s="8" t="s">
        <v>148</v>
      </c>
      <c r="Y846" s="8" t="s">
        <v>149</v>
      </c>
    </row>
    <row r="847" spans="1:26" x14ac:dyDescent="0.3">
      <c r="A847" s="7">
        <v>46273</v>
      </c>
      <c r="B847" s="8" t="s">
        <v>34</v>
      </c>
      <c r="C847" s="8" t="s">
        <v>140</v>
      </c>
      <c r="D847" s="8" t="s">
        <v>141</v>
      </c>
      <c r="E847" s="8" t="s">
        <v>322</v>
      </c>
      <c r="F847" s="8" t="s">
        <v>143</v>
      </c>
      <c r="G847" s="8" t="s">
        <v>739</v>
      </c>
      <c r="H847" s="8" t="s">
        <v>206</v>
      </c>
      <c r="I847" s="8" t="s">
        <v>739</v>
      </c>
      <c r="J847" s="8" t="s">
        <v>324</v>
      </c>
      <c r="K847" s="8" t="s">
        <v>14</v>
      </c>
      <c r="L847" s="9">
        <v>721</v>
      </c>
      <c r="M847" s="9">
        <v>1</v>
      </c>
      <c r="N847" s="10">
        <v>1.386962552011096E-3</v>
      </c>
      <c r="O847" s="11">
        <v>9.9</v>
      </c>
      <c r="P847" s="11">
        <v>9.9</v>
      </c>
      <c r="Q847" s="11">
        <v>0</v>
      </c>
      <c r="R847" s="8">
        <v>0</v>
      </c>
      <c r="S847" s="8">
        <v>0</v>
      </c>
      <c r="U847" s="12">
        <v>0</v>
      </c>
      <c r="V847" s="10">
        <v>0</v>
      </c>
      <c r="W847" s="11">
        <v>16</v>
      </c>
      <c r="X847" s="8" t="s">
        <v>148</v>
      </c>
      <c r="Y847" s="8" t="s">
        <v>149</v>
      </c>
    </row>
    <row r="848" spans="1:26" x14ac:dyDescent="0.3">
      <c r="A848" s="7">
        <v>46273</v>
      </c>
      <c r="B848" s="8" t="s">
        <v>34</v>
      </c>
      <c r="C848" s="8" t="s">
        <v>140</v>
      </c>
      <c r="D848" s="8" t="s">
        <v>141</v>
      </c>
      <c r="E848" s="8" t="s">
        <v>325</v>
      </c>
      <c r="F848" s="8" t="s">
        <v>143</v>
      </c>
      <c r="G848" s="8" t="s">
        <v>696</v>
      </c>
      <c r="H848" s="8" t="s">
        <v>206</v>
      </c>
      <c r="I848" s="8" t="s">
        <v>696</v>
      </c>
      <c r="J848" s="8" t="s">
        <v>327</v>
      </c>
      <c r="K848" s="8" t="s">
        <v>7</v>
      </c>
      <c r="L848" s="9">
        <v>771</v>
      </c>
      <c r="M848" s="9">
        <v>5</v>
      </c>
      <c r="N848" s="10">
        <v>6.4850843060959796E-3</v>
      </c>
      <c r="O848" s="11">
        <v>4.5199999999999996</v>
      </c>
      <c r="P848" s="8" t="s">
        <v>740</v>
      </c>
      <c r="Q848" s="11">
        <v>199</v>
      </c>
      <c r="R848" s="8">
        <v>1</v>
      </c>
      <c r="S848" s="8">
        <v>1</v>
      </c>
      <c r="T848" s="10">
        <v>0.11360000000000001</v>
      </c>
      <c r="U848" s="12">
        <v>8.81</v>
      </c>
      <c r="V848" s="10">
        <v>0.2</v>
      </c>
      <c r="W848" s="11">
        <v>7.5</v>
      </c>
      <c r="X848" s="8" t="s">
        <v>148</v>
      </c>
      <c r="Y848" s="8" t="s">
        <v>149</v>
      </c>
    </row>
    <row r="849" spans="1:26" x14ac:dyDescent="0.3">
      <c r="A849" s="7">
        <v>46273</v>
      </c>
      <c r="B849" s="8" t="s">
        <v>34</v>
      </c>
      <c r="C849" s="8" t="s">
        <v>140</v>
      </c>
      <c r="D849" s="8" t="s">
        <v>141</v>
      </c>
      <c r="E849" s="8" t="s">
        <v>325</v>
      </c>
      <c r="F849" s="8" t="s">
        <v>143</v>
      </c>
      <c r="G849" s="8" t="s">
        <v>425</v>
      </c>
      <c r="H849" s="8" t="s">
        <v>204</v>
      </c>
      <c r="I849" s="8" t="s">
        <v>425</v>
      </c>
      <c r="J849" s="8" t="s">
        <v>327</v>
      </c>
      <c r="K849" s="8" t="s">
        <v>14</v>
      </c>
      <c r="L849" s="9">
        <v>1155</v>
      </c>
      <c r="M849" s="9">
        <v>6</v>
      </c>
      <c r="N849" s="10">
        <v>5.1948051948051948E-3</v>
      </c>
      <c r="O849" s="11">
        <v>4.79</v>
      </c>
      <c r="P849" s="11">
        <v>28.74</v>
      </c>
      <c r="Q849" s="11">
        <v>0</v>
      </c>
      <c r="R849" s="8">
        <v>0</v>
      </c>
      <c r="S849" s="8">
        <v>0</v>
      </c>
      <c r="U849" s="12">
        <v>0</v>
      </c>
      <c r="V849" s="10">
        <v>0</v>
      </c>
      <c r="W849" s="11">
        <v>6</v>
      </c>
      <c r="X849" s="8" t="s">
        <v>148</v>
      </c>
      <c r="Y849" s="8" t="s">
        <v>149</v>
      </c>
    </row>
    <row r="850" spans="1:26" x14ac:dyDescent="0.3">
      <c r="A850" s="7">
        <v>46273</v>
      </c>
      <c r="B850" s="8" t="s">
        <v>34</v>
      </c>
      <c r="C850" s="8" t="s">
        <v>140</v>
      </c>
      <c r="D850" s="8" t="s">
        <v>141</v>
      </c>
      <c r="E850" s="8" t="s">
        <v>325</v>
      </c>
      <c r="F850" s="8" t="s">
        <v>143</v>
      </c>
      <c r="G850" s="8" t="s">
        <v>326</v>
      </c>
      <c r="H850" s="8" t="s">
        <v>204</v>
      </c>
      <c r="I850" s="8" t="s">
        <v>326</v>
      </c>
      <c r="J850" s="8" t="s">
        <v>327</v>
      </c>
      <c r="K850" s="8" t="s">
        <v>21</v>
      </c>
      <c r="L850" s="9">
        <v>902</v>
      </c>
      <c r="M850" s="9">
        <v>12</v>
      </c>
      <c r="N850" s="10">
        <v>1.330376940133038E-2</v>
      </c>
      <c r="O850" s="11">
        <v>6</v>
      </c>
      <c r="P850" s="11">
        <v>72</v>
      </c>
      <c r="Q850" s="11">
        <v>597</v>
      </c>
      <c r="R850" s="8">
        <v>3</v>
      </c>
      <c r="S850" s="8">
        <v>3</v>
      </c>
      <c r="T850" s="10">
        <v>0.1206</v>
      </c>
      <c r="U850" s="12">
        <v>8.2899999999999991</v>
      </c>
      <c r="V850" s="10">
        <v>0.25</v>
      </c>
      <c r="W850" s="11">
        <v>6</v>
      </c>
      <c r="X850" s="8" t="s">
        <v>148</v>
      </c>
      <c r="Y850" s="8" t="s">
        <v>149</v>
      </c>
    </row>
    <row r="851" spans="1:26" x14ac:dyDescent="0.3">
      <c r="A851" s="7">
        <v>46273</v>
      </c>
      <c r="B851" s="8" t="s">
        <v>34</v>
      </c>
      <c r="C851" s="8" t="s">
        <v>140</v>
      </c>
      <c r="D851" s="8" t="s">
        <v>141</v>
      </c>
      <c r="E851" s="8" t="s">
        <v>328</v>
      </c>
      <c r="F851" s="8" t="s">
        <v>143</v>
      </c>
      <c r="G851" s="8" t="s">
        <v>329</v>
      </c>
      <c r="H851" s="8" t="s">
        <v>206</v>
      </c>
      <c r="I851" s="8" t="s">
        <v>741</v>
      </c>
      <c r="J851" s="8" t="s">
        <v>330</v>
      </c>
      <c r="K851" s="8" t="s">
        <v>7</v>
      </c>
      <c r="L851" s="9">
        <v>1654</v>
      </c>
      <c r="M851" s="9">
        <v>23</v>
      </c>
      <c r="N851" s="10">
        <v>1.3905683192261179E-2</v>
      </c>
      <c r="O851" s="11">
        <v>6.73</v>
      </c>
      <c r="P851" s="11">
        <v>154.79</v>
      </c>
      <c r="Q851" s="11">
        <v>0</v>
      </c>
      <c r="R851" s="8">
        <v>0</v>
      </c>
      <c r="S851" s="8">
        <v>0</v>
      </c>
      <c r="U851" s="12">
        <v>0</v>
      </c>
      <c r="V851" s="10">
        <v>0</v>
      </c>
      <c r="W851" s="11">
        <v>10</v>
      </c>
      <c r="X851" s="8" t="s">
        <v>148</v>
      </c>
      <c r="Y851" s="8" t="s">
        <v>149</v>
      </c>
    </row>
    <row r="852" spans="1:26" x14ac:dyDescent="0.3">
      <c r="A852" s="7">
        <v>46273</v>
      </c>
      <c r="B852" s="8" t="s">
        <v>34</v>
      </c>
      <c r="C852" s="8" t="s">
        <v>140</v>
      </c>
      <c r="D852" s="8" t="s">
        <v>141</v>
      </c>
      <c r="E852" s="8" t="s">
        <v>328</v>
      </c>
      <c r="F852" s="8" t="s">
        <v>143</v>
      </c>
      <c r="G852" s="8" t="s">
        <v>699</v>
      </c>
      <c r="H852" s="8" t="s">
        <v>206</v>
      </c>
      <c r="I852" s="8" t="s">
        <v>699</v>
      </c>
      <c r="J852" s="8" t="s">
        <v>330</v>
      </c>
      <c r="K852" s="8" t="s">
        <v>14</v>
      </c>
      <c r="L852" s="9">
        <v>1154</v>
      </c>
      <c r="M852" s="9">
        <v>6</v>
      </c>
      <c r="N852" s="10">
        <v>5.1993067590987872E-3</v>
      </c>
      <c r="O852" s="11">
        <v>6.69</v>
      </c>
      <c r="P852" s="11">
        <v>40.14</v>
      </c>
      <c r="Q852" s="11">
        <v>299</v>
      </c>
      <c r="R852" s="8">
        <v>1</v>
      </c>
      <c r="S852" s="8">
        <v>1</v>
      </c>
      <c r="T852" s="10">
        <v>0.13420000000000001</v>
      </c>
      <c r="U852" s="12">
        <v>7.45</v>
      </c>
      <c r="V852" s="10">
        <v>0.16669999999999999</v>
      </c>
      <c r="W852" s="11">
        <v>8</v>
      </c>
      <c r="X852" s="8" t="s">
        <v>148</v>
      </c>
      <c r="Y852" s="8" t="s">
        <v>149</v>
      </c>
    </row>
    <row r="853" spans="1:26" x14ac:dyDescent="0.3">
      <c r="A853" s="7">
        <v>46273</v>
      </c>
      <c r="B853" s="8" t="s">
        <v>34</v>
      </c>
      <c r="C853" s="8" t="s">
        <v>140</v>
      </c>
      <c r="D853" s="8" t="s">
        <v>141</v>
      </c>
      <c r="E853" s="8" t="s">
        <v>328</v>
      </c>
      <c r="F853" s="8" t="s">
        <v>143</v>
      </c>
      <c r="G853" s="8" t="s">
        <v>491</v>
      </c>
      <c r="H853" s="8" t="s">
        <v>206</v>
      </c>
      <c r="I853" s="8" t="s">
        <v>491</v>
      </c>
      <c r="J853" s="8" t="s">
        <v>330</v>
      </c>
      <c r="K853" s="8" t="s">
        <v>14</v>
      </c>
      <c r="L853" s="9">
        <v>1002</v>
      </c>
      <c r="M853" s="9">
        <v>1</v>
      </c>
      <c r="N853" s="10">
        <v>9.9800399201596798E-4</v>
      </c>
      <c r="O853" s="11">
        <v>6.4</v>
      </c>
      <c r="P853" s="11">
        <v>6.4</v>
      </c>
      <c r="Q853" s="11">
        <v>0</v>
      </c>
      <c r="R853" s="8">
        <v>0</v>
      </c>
      <c r="S853" s="8">
        <v>0</v>
      </c>
      <c r="U853" s="12">
        <v>0</v>
      </c>
      <c r="V853" s="10">
        <v>0</v>
      </c>
      <c r="W853" s="11">
        <v>9</v>
      </c>
      <c r="X853" s="8" t="s">
        <v>148</v>
      </c>
      <c r="Y853" s="8" t="s">
        <v>149</v>
      </c>
    </row>
    <row r="854" spans="1:26" x14ac:dyDescent="0.3">
      <c r="A854" s="7">
        <v>46273</v>
      </c>
      <c r="B854" s="8" t="s">
        <v>34</v>
      </c>
      <c r="C854" s="8" t="s">
        <v>140</v>
      </c>
      <c r="D854" s="8" t="s">
        <v>141</v>
      </c>
      <c r="E854" s="8" t="s">
        <v>328</v>
      </c>
      <c r="F854" s="8" t="s">
        <v>143</v>
      </c>
      <c r="G854" s="8" t="s">
        <v>331</v>
      </c>
      <c r="H854" s="8" t="s">
        <v>206</v>
      </c>
      <c r="I854" s="8" t="s">
        <v>331</v>
      </c>
      <c r="J854" s="8" t="s">
        <v>330</v>
      </c>
      <c r="K854" s="8" t="s">
        <v>7</v>
      </c>
      <c r="L854" s="9">
        <v>570</v>
      </c>
      <c r="M854" s="9">
        <v>3</v>
      </c>
      <c r="N854" s="10">
        <v>5.263157894736842E-3</v>
      </c>
      <c r="O854" s="11">
        <v>5.13</v>
      </c>
      <c r="P854" s="11">
        <v>15.39</v>
      </c>
      <c r="Q854" s="8" t="s">
        <v>742</v>
      </c>
      <c r="R854" s="8">
        <v>1</v>
      </c>
      <c r="S854" s="8">
        <v>1</v>
      </c>
      <c r="T854" s="10">
        <v>5.1499999999999997E-2</v>
      </c>
      <c r="U854" s="12">
        <v>19.43</v>
      </c>
      <c r="V854" s="10">
        <v>0.33329999999999999</v>
      </c>
      <c r="W854" s="11">
        <v>10</v>
      </c>
      <c r="X854" s="8" t="s">
        <v>148</v>
      </c>
      <c r="Y854" s="8" t="s">
        <v>149</v>
      </c>
    </row>
    <row r="855" spans="1:26" x14ac:dyDescent="0.3">
      <c r="A855" s="7">
        <v>46273</v>
      </c>
      <c r="B855" s="8" t="s">
        <v>34</v>
      </c>
      <c r="C855" s="8" t="s">
        <v>140</v>
      </c>
      <c r="D855" s="8" t="s">
        <v>141</v>
      </c>
      <c r="E855" s="8" t="s">
        <v>328</v>
      </c>
      <c r="F855" s="8" t="s">
        <v>143</v>
      </c>
      <c r="G855" s="8" t="s">
        <v>332</v>
      </c>
      <c r="H855" s="8" t="s">
        <v>206</v>
      </c>
      <c r="I855" s="8" t="s">
        <v>332</v>
      </c>
      <c r="J855" s="8" t="s">
        <v>330</v>
      </c>
      <c r="K855" s="8" t="s">
        <v>21</v>
      </c>
      <c r="L855" s="9">
        <v>453</v>
      </c>
      <c r="M855" s="9">
        <v>9</v>
      </c>
      <c r="N855" s="10">
        <v>1.986754966887417E-2</v>
      </c>
      <c r="O855" s="11">
        <v>12</v>
      </c>
      <c r="P855" s="11">
        <v>108</v>
      </c>
      <c r="Q855" s="11">
        <v>299</v>
      </c>
      <c r="R855" s="8">
        <v>1</v>
      </c>
      <c r="S855" s="8">
        <v>1</v>
      </c>
      <c r="T855" s="10">
        <v>0.36120000000000002</v>
      </c>
      <c r="U855" s="12">
        <v>2.77</v>
      </c>
      <c r="V855" s="10">
        <v>0.1111</v>
      </c>
      <c r="W855" s="11">
        <v>12</v>
      </c>
      <c r="X855" s="8" t="s">
        <v>148</v>
      </c>
      <c r="Y855" s="8" t="s">
        <v>149</v>
      </c>
    </row>
    <row r="856" spans="1:26" x14ac:dyDescent="0.3">
      <c r="A856" s="7">
        <v>46273</v>
      </c>
      <c r="B856" s="8" t="s">
        <v>36</v>
      </c>
      <c r="C856" s="8" t="s">
        <v>140</v>
      </c>
      <c r="D856" s="8" t="s">
        <v>180</v>
      </c>
      <c r="E856" s="8" t="s">
        <v>181</v>
      </c>
      <c r="F856" s="8" t="s">
        <v>143</v>
      </c>
      <c r="G856" s="8" t="s">
        <v>335</v>
      </c>
      <c r="H856" s="8" t="s">
        <v>220</v>
      </c>
      <c r="I856" s="8" t="s">
        <v>743</v>
      </c>
      <c r="J856" s="8" t="s">
        <v>184</v>
      </c>
      <c r="K856" s="8" t="s">
        <v>21</v>
      </c>
      <c r="L856" s="9">
        <v>144</v>
      </c>
      <c r="M856" s="9">
        <v>2</v>
      </c>
      <c r="N856" s="10">
        <v>1.388888888888889E-2</v>
      </c>
      <c r="O856" s="11">
        <v>10.5</v>
      </c>
      <c r="P856" s="11">
        <v>21</v>
      </c>
      <c r="Q856" s="11">
        <v>0</v>
      </c>
      <c r="R856" s="8">
        <v>0</v>
      </c>
      <c r="S856" s="8">
        <v>0</v>
      </c>
      <c r="U856" s="12">
        <v>0</v>
      </c>
      <c r="V856" s="10">
        <v>0</v>
      </c>
      <c r="W856" s="11">
        <v>10.5</v>
      </c>
      <c r="X856" s="8" t="s">
        <v>148</v>
      </c>
      <c r="Y856" s="8" t="s">
        <v>149</v>
      </c>
    </row>
    <row r="857" spans="1:26" x14ac:dyDescent="0.3">
      <c r="A857" s="8" t="s">
        <v>722</v>
      </c>
      <c r="B857" s="8" t="s">
        <v>36</v>
      </c>
      <c r="C857" s="8" t="s">
        <v>140</v>
      </c>
      <c r="D857" s="8" t="s">
        <v>180</v>
      </c>
      <c r="E857" s="8" t="s">
        <v>181</v>
      </c>
      <c r="F857" s="8" t="s">
        <v>143</v>
      </c>
      <c r="G857" s="8" t="s">
        <v>335</v>
      </c>
      <c r="H857" s="8" t="s">
        <v>220</v>
      </c>
      <c r="I857" s="8" t="s">
        <v>335</v>
      </c>
      <c r="J857" s="8" t="s">
        <v>184</v>
      </c>
      <c r="K857" s="8" t="s">
        <v>7</v>
      </c>
      <c r="L857" s="9">
        <v>1526</v>
      </c>
      <c r="M857" s="9">
        <v>6</v>
      </c>
      <c r="N857" s="10">
        <v>3.9318479685452159E-3</v>
      </c>
      <c r="O857" s="11">
        <v>8.09</v>
      </c>
      <c r="P857" s="11">
        <v>48.54</v>
      </c>
      <c r="Q857" s="11">
        <v>0</v>
      </c>
      <c r="R857" s="8">
        <v>0</v>
      </c>
      <c r="S857" s="8">
        <v>0</v>
      </c>
      <c r="U857" s="12">
        <v>0</v>
      </c>
      <c r="V857" s="10">
        <v>0</v>
      </c>
      <c r="W857" s="11">
        <v>11</v>
      </c>
      <c r="X857" s="8" t="s">
        <v>148</v>
      </c>
      <c r="Y857" s="8" t="s">
        <v>149</v>
      </c>
    </row>
    <row r="858" spans="1:26" x14ac:dyDescent="0.3">
      <c r="A858" s="7">
        <v>46273</v>
      </c>
      <c r="B858" s="8" t="s">
        <v>36</v>
      </c>
      <c r="C858" s="8" t="s">
        <v>140</v>
      </c>
      <c r="D858" s="8" t="s">
        <v>180</v>
      </c>
      <c r="E858" s="8" t="s">
        <v>181</v>
      </c>
      <c r="F858" s="8" t="s">
        <v>143</v>
      </c>
      <c r="G858" s="8" t="s">
        <v>182</v>
      </c>
      <c r="H858" s="8" t="s">
        <v>236</v>
      </c>
      <c r="I858" s="8" t="s">
        <v>428</v>
      </c>
      <c r="J858" s="8" t="s">
        <v>184</v>
      </c>
      <c r="K858" s="8" t="s">
        <v>21</v>
      </c>
      <c r="L858" s="9">
        <v>667</v>
      </c>
      <c r="M858" s="9">
        <v>4</v>
      </c>
      <c r="N858" s="10">
        <v>5.9970014992503746E-3</v>
      </c>
      <c r="O858" s="11">
        <v>10</v>
      </c>
      <c r="P858" s="11">
        <v>40</v>
      </c>
      <c r="Q858" s="11">
        <v>0</v>
      </c>
      <c r="R858" s="8">
        <v>0</v>
      </c>
      <c r="S858" s="8">
        <v>0</v>
      </c>
      <c r="U858" s="12">
        <v>0</v>
      </c>
      <c r="V858" s="10">
        <v>0</v>
      </c>
      <c r="W858" s="11">
        <v>10</v>
      </c>
      <c r="X858" s="8" t="s">
        <v>148</v>
      </c>
      <c r="Y858" s="8" t="s">
        <v>149</v>
      </c>
    </row>
    <row r="859" spans="1:26" x14ac:dyDescent="0.3">
      <c r="A859" s="7">
        <v>46273</v>
      </c>
      <c r="B859" s="8" t="s">
        <v>36</v>
      </c>
      <c r="C859" s="8" t="s">
        <v>140</v>
      </c>
      <c r="D859" s="8" t="s">
        <v>180</v>
      </c>
      <c r="E859" s="8" t="s">
        <v>181</v>
      </c>
      <c r="F859" s="8" t="s">
        <v>143</v>
      </c>
      <c r="G859" s="8" t="s">
        <v>182</v>
      </c>
      <c r="H859" s="8" t="s">
        <v>220</v>
      </c>
      <c r="I859" s="8" t="s">
        <v>744</v>
      </c>
      <c r="J859" s="8" t="s">
        <v>184</v>
      </c>
      <c r="K859" s="8" t="s">
        <v>21</v>
      </c>
      <c r="L859" s="9">
        <v>276</v>
      </c>
      <c r="M859" s="9">
        <v>4</v>
      </c>
      <c r="N859" s="10">
        <v>1.4492753623188409E-2</v>
      </c>
      <c r="O859" s="11">
        <v>6.12</v>
      </c>
      <c r="P859" s="11">
        <v>24.48</v>
      </c>
      <c r="Q859" s="11">
        <v>0</v>
      </c>
      <c r="R859" s="8">
        <v>0</v>
      </c>
      <c r="S859" s="8">
        <v>0</v>
      </c>
      <c r="U859" s="12">
        <v>0</v>
      </c>
      <c r="V859" s="10">
        <v>0</v>
      </c>
      <c r="W859" s="11">
        <v>7</v>
      </c>
      <c r="X859" s="8" t="s">
        <v>148</v>
      </c>
      <c r="Y859" s="8" t="s">
        <v>149</v>
      </c>
    </row>
    <row r="860" spans="1:26" x14ac:dyDescent="0.3">
      <c r="A860" s="7">
        <v>46273</v>
      </c>
      <c r="B860" s="8" t="s">
        <v>36</v>
      </c>
      <c r="C860" s="8" t="s">
        <v>140</v>
      </c>
      <c r="D860" s="8" t="s">
        <v>180</v>
      </c>
      <c r="E860" s="8" t="s">
        <v>181</v>
      </c>
      <c r="F860" s="8" t="s">
        <v>143</v>
      </c>
      <c r="G860" s="8" t="s">
        <v>182</v>
      </c>
      <c r="H860" s="8" t="s">
        <v>183</v>
      </c>
      <c r="I860" s="8" t="s">
        <v>494</v>
      </c>
      <c r="J860" s="8" t="s">
        <v>184</v>
      </c>
      <c r="K860" s="8" t="s">
        <v>21</v>
      </c>
      <c r="L860" s="9">
        <v>96</v>
      </c>
      <c r="M860" s="9">
        <v>2</v>
      </c>
      <c r="N860" s="10">
        <v>2.0833333333333329E-2</v>
      </c>
      <c r="O860" s="11">
        <v>11.5</v>
      </c>
      <c r="P860" s="11">
        <v>23</v>
      </c>
      <c r="Q860" s="11">
        <v>379</v>
      </c>
      <c r="R860" s="8">
        <v>1</v>
      </c>
      <c r="S860" s="8">
        <v>1</v>
      </c>
      <c r="T860" s="10">
        <v>6.0699999999999997E-2</v>
      </c>
      <c r="U860" s="12">
        <v>16.48</v>
      </c>
      <c r="V860" s="10">
        <v>0.5</v>
      </c>
      <c r="W860" s="11">
        <v>11.5</v>
      </c>
      <c r="X860" s="8" t="s">
        <v>148</v>
      </c>
      <c r="Y860" s="8" t="s">
        <v>149</v>
      </c>
    </row>
    <row r="861" spans="1:26" x14ac:dyDescent="0.3">
      <c r="A861" s="7">
        <v>46273</v>
      </c>
      <c r="B861" s="8" t="s">
        <v>36</v>
      </c>
      <c r="C861" s="8" t="s">
        <v>140</v>
      </c>
      <c r="D861" s="8" t="s">
        <v>180</v>
      </c>
      <c r="E861" s="8" t="s">
        <v>181</v>
      </c>
      <c r="F861" s="8" t="s">
        <v>143</v>
      </c>
      <c r="G861" s="8" t="s">
        <v>335</v>
      </c>
      <c r="H861" s="8" t="s">
        <v>13</v>
      </c>
      <c r="I861" s="8" t="s">
        <v>493</v>
      </c>
      <c r="J861" s="8" t="s">
        <v>184</v>
      </c>
      <c r="K861" s="8" t="s">
        <v>21</v>
      </c>
      <c r="L861" s="9">
        <v>552</v>
      </c>
      <c r="M861" s="9">
        <v>4</v>
      </c>
      <c r="N861" s="10">
        <v>7.246376811594203E-3</v>
      </c>
      <c r="O861" s="11">
        <v>8.5</v>
      </c>
      <c r="P861" s="11">
        <v>34</v>
      </c>
      <c r="Q861" s="11">
        <v>0</v>
      </c>
      <c r="R861" s="8">
        <v>0</v>
      </c>
      <c r="S861" s="8">
        <v>0</v>
      </c>
      <c r="U861" s="12">
        <v>0</v>
      </c>
      <c r="V861" s="10">
        <v>0</v>
      </c>
      <c r="W861" s="11">
        <v>8.5</v>
      </c>
      <c r="X861" s="8" t="s">
        <v>148</v>
      </c>
      <c r="Y861" s="8" t="s">
        <v>149</v>
      </c>
      <c r="Z861" s="8" t="s">
        <v>296</v>
      </c>
    </row>
    <row r="862" spans="1:26" x14ac:dyDescent="0.3">
      <c r="A862" s="7">
        <v>46273</v>
      </c>
      <c r="B862" s="8" t="s">
        <v>36</v>
      </c>
      <c r="C862" s="8" t="s">
        <v>140</v>
      </c>
      <c r="D862" s="8" t="s">
        <v>180</v>
      </c>
      <c r="E862" s="8" t="s">
        <v>337</v>
      </c>
      <c r="F862" s="8" t="s">
        <v>143</v>
      </c>
      <c r="G862" s="8" t="s">
        <v>341</v>
      </c>
      <c r="H862" s="8" t="s">
        <v>220</v>
      </c>
      <c r="I862" s="8" t="s">
        <v>440</v>
      </c>
      <c r="J862" s="8" t="s">
        <v>340</v>
      </c>
      <c r="K862" s="8" t="s">
        <v>14</v>
      </c>
      <c r="L862" s="9">
        <v>3541</v>
      </c>
      <c r="M862" s="9">
        <v>5</v>
      </c>
      <c r="N862" s="10">
        <v>1.412030499858797E-3</v>
      </c>
      <c r="O862" s="11">
        <v>5.31</v>
      </c>
      <c r="P862" s="11">
        <v>26.55</v>
      </c>
      <c r="Q862" s="11">
        <v>0</v>
      </c>
      <c r="R862" s="8">
        <v>0</v>
      </c>
      <c r="S862" s="8">
        <v>0</v>
      </c>
      <c r="U862" s="12">
        <v>0</v>
      </c>
      <c r="V862" s="10">
        <v>0</v>
      </c>
      <c r="W862" s="11">
        <v>6.5</v>
      </c>
      <c r="X862" s="8" t="s">
        <v>148</v>
      </c>
      <c r="Y862" s="8" t="s">
        <v>149</v>
      </c>
    </row>
    <row r="863" spans="1:26" x14ac:dyDescent="0.3">
      <c r="A863" s="7">
        <v>46273</v>
      </c>
      <c r="B863" s="8" t="s">
        <v>36</v>
      </c>
      <c r="C863" s="8" t="s">
        <v>140</v>
      </c>
      <c r="D863" s="8" t="s">
        <v>180</v>
      </c>
      <c r="E863" s="8" t="s">
        <v>337</v>
      </c>
      <c r="F863" s="8" t="s">
        <v>143</v>
      </c>
      <c r="G863" s="8" t="s">
        <v>341</v>
      </c>
      <c r="H863" s="8" t="s">
        <v>220</v>
      </c>
      <c r="I863" s="8" t="s">
        <v>612</v>
      </c>
      <c r="J863" s="8" t="s">
        <v>340</v>
      </c>
      <c r="K863" s="8" t="s">
        <v>14</v>
      </c>
      <c r="L863" s="9">
        <v>122</v>
      </c>
      <c r="M863" s="9">
        <v>0</v>
      </c>
      <c r="N863" s="10">
        <v>0</v>
      </c>
      <c r="P863" s="11">
        <v>0</v>
      </c>
      <c r="Q863" s="11">
        <v>0</v>
      </c>
      <c r="R863" s="8">
        <v>0</v>
      </c>
      <c r="S863" s="8">
        <v>0</v>
      </c>
      <c r="W863" s="11">
        <v>7</v>
      </c>
      <c r="X863" s="8" t="s">
        <v>148</v>
      </c>
      <c r="Y863" s="8" t="s">
        <v>149</v>
      </c>
    </row>
    <row r="864" spans="1:26" x14ac:dyDescent="0.3">
      <c r="A864" s="8" t="s">
        <v>709</v>
      </c>
      <c r="B864" s="8" t="s">
        <v>36</v>
      </c>
      <c r="C864" s="8" t="s">
        <v>140</v>
      </c>
      <c r="D864" s="8" t="s">
        <v>180</v>
      </c>
      <c r="E864" s="8" t="s">
        <v>337</v>
      </c>
      <c r="F864" s="8" t="s">
        <v>143</v>
      </c>
      <c r="G864" s="8" t="s">
        <v>341</v>
      </c>
      <c r="H864" s="8" t="s">
        <v>220</v>
      </c>
      <c r="I864" s="8" t="s">
        <v>237</v>
      </c>
      <c r="J864" s="8" t="s">
        <v>340</v>
      </c>
      <c r="K864" s="8" t="s">
        <v>7</v>
      </c>
      <c r="L864" s="9">
        <v>434</v>
      </c>
      <c r="M864" s="9">
        <v>2</v>
      </c>
      <c r="N864" s="10">
        <v>4.608294930875576E-3</v>
      </c>
      <c r="O864" s="11">
        <v>4.53</v>
      </c>
      <c r="P864" s="11">
        <v>9.06</v>
      </c>
      <c r="Q864" s="11">
        <v>0</v>
      </c>
      <c r="R864" s="8">
        <v>0</v>
      </c>
      <c r="S864" s="8">
        <v>0</v>
      </c>
      <c r="U864" s="12">
        <v>0</v>
      </c>
      <c r="V864" s="10">
        <v>0</v>
      </c>
      <c r="W864" s="11">
        <v>6</v>
      </c>
      <c r="X864" s="8" t="s">
        <v>148</v>
      </c>
      <c r="Y864" s="8" t="s">
        <v>149</v>
      </c>
    </row>
    <row r="865" spans="1:25" x14ac:dyDescent="0.3">
      <c r="A865" s="8" t="s">
        <v>709</v>
      </c>
      <c r="B865" s="8" t="s">
        <v>36</v>
      </c>
      <c r="C865" s="8" t="s">
        <v>140</v>
      </c>
      <c r="D865" s="8" t="s">
        <v>180</v>
      </c>
      <c r="E865" s="8" t="s">
        <v>337</v>
      </c>
      <c r="F865" s="8" t="s">
        <v>143</v>
      </c>
      <c r="G865" s="8" t="s">
        <v>341</v>
      </c>
      <c r="H865" s="8" t="s">
        <v>220</v>
      </c>
      <c r="I865" s="8" t="s">
        <v>429</v>
      </c>
      <c r="J865" s="8" t="s">
        <v>340</v>
      </c>
      <c r="K865" s="8" t="s">
        <v>14</v>
      </c>
      <c r="L865" s="9">
        <v>262</v>
      </c>
      <c r="M865" s="9">
        <v>1</v>
      </c>
      <c r="N865" s="10">
        <v>3.8167938931297708E-3</v>
      </c>
      <c r="O865" s="11">
        <v>4.33</v>
      </c>
      <c r="P865" s="11">
        <v>4.33</v>
      </c>
      <c r="Q865" s="11">
        <v>0</v>
      </c>
      <c r="R865" s="8">
        <v>0</v>
      </c>
      <c r="S865" s="8">
        <v>0</v>
      </c>
      <c r="U865" s="12">
        <v>0</v>
      </c>
      <c r="V865" s="10">
        <v>0</v>
      </c>
      <c r="W865" s="11">
        <v>6.5</v>
      </c>
      <c r="X865" s="8" t="s">
        <v>148</v>
      </c>
      <c r="Y865" s="8" t="s">
        <v>149</v>
      </c>
    </row>
    <row r="866" spans="1:25" x14ac:dyDescent="0.3">
      <c r="A866" s="7">
        <v>46273</v>
      </c>
      <c r="B866" s="8" t="s">
        <v>36</v>
      </c>
      <c r="C866" s="8" t="s">
        <v>140</v>
      </c>
      <c r="D866" s="8" t="s">
        <v>180</v>
      </c>
      <c r="E866" s="8" t="s">
        <v>337</v>
      </c>
      <c r="F866" s="8" t="s">
        <v>143</v>
      </c>
      <c r="G866" s="8" t="s">
        <v>338</v>
      </c>
      <c r="H866" s="8" t="s">
        <v>220</v>
      </c>
      <c r="I866" s="8" t="s">
        <v>745</v>
      </c>
      <c r="J866" s="8" t="s">
        <v>340</v>
      </c>
      <c r="K866" s="8" t="s">
        <v>7</v>
      </c>
      <c r="L866" s="9">
        <v>150</v>
      </c>
      <c r="M866" s="9">
        <v>3</v>
      </c>
      <c r="N866" s="10">
        <v>0.02</v>
      </c>
      <c r="O866" s="11">
        <v>3.05</v>
      </c>
      <c r="P866" s="11">
        <v>9.15</v>
      </c>
      <c r="Q866" s="11">
        <v>0</v>
      </c>
      <c r="R866" s="8">
        <v>0</v>
      </c>
      <c r="S866" s="8">
        <v>0</v>
      </c>
      <c r="U866" s="12">
        <v>0</v>
      </c>
      <c r="V866" s="10">
        <v>0</v>
      </c>
      <c r="W866" s="11">
        <v>5</v>
      </c>
      <c r="X866" s="8" t="s">
        <v>148</v>
      </c>
      <c r="Y866" s="8" t="s">
        <v>149</v>
      </c>
    </row>
    <row r="867" spans="1:25" x14ac:dyDescent="0.3">
      <c r="A867" s="7">
        <v>46273</v>
      </c>
      <c r="B867" s="8" t="s">
        <v>19</v>
      </c>
      <c r="C867" s="8" t="s">
        <v>249</v>
      </c>
      <c r="D867" s="8" t="s">
        <v>141</v>
      </c>
      <c r="E867" s="8" t="s">
        <v>142</v>
      </c>
      <c r="F867" s="8" t="s">
        <v>143</v>
      </c>
      <c r="G867" s="8" t="s">
        <v>345</v>
      </c>
      <c r="H867" s="8" t="s">
        <v>206</v>
      </c>
      <c r="I867" s="8" t="s">
        <v>345</v>
      </c>
      <c r="J867" s="8" t="s">
        <v>147</v>
      </c>
      <c r="K867" s="8" t="s">
        <v>21</v>
      </c>
      <c r="L867" s="9">
        <v>171</v>
      </c>
      <c r="M867" s="9">
        <v>3</v>
      </c>
      <c r="N867" s="10">
        <v>1.754385964912281E-2</v>
      </c>
      <c r="O867" s="11">
        <v>6.5</v>
      </c>
      <c r="P867" s="8" t="s">
        <v>746</v>
      </c>
      <c r="Q867" s="11">
        <v>0</v>
      </c>
      <c r="R867" s="8">
        <v>0</v>
      </c>
      <c r="S867" s="8">
        <v>0</v>
      </c>
      <c r="U867" s="12">
        <v>0</v>
      </c>
      <c r="V867" s="10">
        <v>0</v>
      </c>
      <c r="W867" s="11">
        <v>6.5</v>
      </c>
      <c r="X867" s="8" t="s">
        <v>148</v>
      </c>
      <c r="Y867" s="8" t="s">
        <v>149</v>
      </c>
    </row>
    <row r="868" spans="1:25" x14ac:dyDescent="0.3">
      <c r="A868" s="7">
        <v>46273</v>
      </c>
      <c r="B868" s="8" t="s">
        <v>19</v>
      </c>
      <c r="C868" s="8" t="s">
        <v>249</v>
      </c>
      <c r="D868" s="8" t="s">
        <v>141</v>
      </c>
      <c r="E868" s="8" t="s">
        <v>142</v>
      </c>
      <c r="F868" s="8" t="s">
        <v>143</v>
      </c>
      <c r="G868" s="8" t="s">
        <v>350</v>
      </c>
      <c r="H868" s="8" t="s">
        <v>206</v>
      </c>
      <c r="I868" s="8" t="s">
        <v>747</v>
      </c>
      <c r="J868" s="8" t="s">
        <v>147</v>
      </c>
      <c r="K868" s="8" t="s">
        <v>21</v>
      </c>
      <c r="L868" s="9">
        <v>121</v>
      </c>
      <c r="M868" s="9">
        <v>6</v>
      </c>
      <c r="N868" s="10">
        <v>4.9586776859504127E-2</v>
      </c>
      <c r="O868" s="11">
        <v>8.5</v>
      </c>
      <c r="P868" s="11">
        <v>51</v>
      </c>
      <c r="Q868" s="11">
        <v>0</v>
      </c>
      <c r="R868" s="8">
        <v>0</v>
      </c>
      <c r="S868" s="8">
        <v>0</v>
      </c>
      <c r="U868" s="12">
        <v>0</v>
      </c>
      <c r="V868" s="10">
        <v>0</v>
      </c>
      <c r="W868" s="11">
        <v>8.5</v>
      </c>
      <c r="X868" s="8" t="s">
        <v>148</v>
      </c>
      <c r="Y868" s="8" t="s">
        <v>149</v>
      </c>
    </row>
    <row r="869" spans="1:25" x14ac:dyDescent="0.3">
      <c r="A869" s="7">
        <v>46273</v>
      </c>
      <c r="B869" s="8" t="s">
        <v>19</v>
      </c>
      <c r="C869" s="8" t="s">
        <v>249</v>
      </c>
      <c r="D869" s="8" t="s">
        <v>141</v>
      </c>
      <c r="E869" s="8" t="s">
        <v>164</v>
      </c>
      <c r="F869" s="8" t="s">
        <v>143</v>
      </c>
      <c r="G869" s="8" t="s">
        <v>349</v>
      </c>
      <c r="H869" s="8" t="s">
        <v>206</v>
      </c>
      <c r="I869" s="8" t="s">
        <v>349</v>
      </c>
      <c r="J869" s="8" t="s">
        <v>166</v>
      </c>
      <c r="K869" s="8" t="s">
        <v>14</v>
      </c>
      <c r="L869" s="9">
        <v>926</v>
      </c>
      <c r="M869" s="9">
        <v>13</v>
      </c>
      <c r="N869" s="10">
        <v>1.403887688984881E-2</v>
      </c>
      <c r="O869" s="11">
        <v>4.1900000000000004</v>
      </c>
      <c r="P869" s="11">
        <v>54.47</v>
      </c>
      <c r="Q869" s="11">
        <v>449</v>
      </c>
      <c r="R869" s="8">
        <v>1</v>
      </c>
      <c r="S869" s="8">
        <v>1</v>
      </c>
      <c r="T869" s="10">
        <v>0.12130000000000001</v>
      </c>
      <c r="U869" s="12">
        <v>8.24</v>
      </c>
      <c r="V869" s="10">
        <v>7.6899999999999996E-2</v>
      </c>
      <c r="W869" s="11">
        <v>6.5</v>
      </c>
      <c r="X869" s="8" t="s">
        <v>148</v>
      </c>
      <c r="Y869" s="8" t="s">
        <v>149</v>
      </c>
    </row>
    <row r="870" spans="1:25" x14ac:dyDescent="0.3">
      <c r="A870" s="7">
        <v>46288</v>
      </c>
      <c r="B870" s="8" t="s">
        <v>32</v>
      </c>
      <c r="C870" s="8" t="s">
        <v>140</v>
      </c>
      <c r="D870" s="8" t="s">
        <v>141</v>
      </c>
      <c r="E870" s="8" t="s">
        <v>142</v>
      </c>
      <c r="F870" s="8" t="s">
        <v>143</v>
      </c>
      <c r="G870" s="8" t="s">
        <v>455</v>
      </c>
      <c r="H870" s="8" t="s">
        <v>206</v>
      </c>
      <c r="I870" s="8" t="s">
        <v>748</v>
      </c>
      <c r="J870" s="8" t="s">
        <v>147</v>
      </c>
      <c r="K870" s="8" t="s">
        <v>7</v>
      </c>
      <c r="L870" s="9">
        <v>638</v>
      </c>
      <c r="M870" s="9">
        <v>4</v>
      </c>
      <c r="N870" s="10">
        <v>6.269592476489028E-3</v>
      </c>
      <c r="O870" s="11">
        <v>11.28</v>
      </c>
      <c r="P870" s="11">
        <v>45.12</v>
      </c>
      <c r="Q870" s="11">
        <v>1198</v>
      </c>
      <c r="R870" s="8">
        <v>2</v>
      </c>
      <c r="S870" s="8">
        <v>2</v>
      </c>
      <c r="T870" s="10">
        <v>3.7699999999999997E-2</v>
      </c>
      <c r="U870" s="12">
        <v>26.55</v>
      </c>
      <c r="V870" s="10">
        <v>0.5</v>
      </c>
      <c r="W870" s="11">
        <v>20</v>
      </c>
      <c r="X870" s="8" t="s">
        <v>148</v>
      </c>
      <c r="Y870" s="8" t="s">
        <v>149</v>
      </c>
    </row>
    <row r="871" spans="1:25" x14ac:dyDescent="0.3">
      <c r="A871" s="7">
        <v>46273</v>
      </c>
      <c r="B871" s="8" t="s">
        <v>19</v>
      </c>
      <c r="C871" s="8" t="s">
        <v>249</v>
      </c>
      <c r="D871" s="8" t="s">
        <v>141</v>
      </c>
      <c r="E871" s="8" t="s">
        <v>351</v>
      </c>
      <c r="F871" s="8" t="s">
        <v>143</v>
      </c>
      <c r="G871" s="8" t="s">
        <v>706</v>
      </c>
      <c r="H871" s="8" t="s">
        <v>206</v>
      </c>
      <c r="I871" s="8" t="s">
        <v>706</v>
      </c>
      <c r="J871" s="8" t="s">
        <v>353</v>
      </c>
      <c r="K871" s="8" t="s">
        <v>21</v>
      </c>
      <c r="L871" s="8" t="s">
        <v>749</v>
      </c>
      <c r="M871" s="9">
        <v>3</v>
      </c>
      <c r="N871" s="10">
        <v>3.1914893617021267E-2</v>
      </c>
      <c r="O871" s="11">
        <v>15.5</v>
      </c>
      <c r="P871" s="11">
        <v>46.5</v>
      </c>
      <c r="Q871" s="11">
        <v>0</v>
      </c>
      <c r="R871" s="8">
        <v>0</v>
      </c>
      <c r="S871" s="8">
        <v>0</v>
      </c>
      <c r="U871" s="12">
        <v>0</v>
      </c>
      <c r="V871" s="10">
        <v>0</v>
      </c>
      <c r="W871" s="11">
        <v>15.5</v>
      </c>
      <c r="X871" s="8" t="s">
        <v>148</v>
      </c>
      <c r="Y871" s="8" t="s">
        <v>149</v>
      </c>
    </row>
    <row r="872" spans="1:25" x14ac:dyDescent="0.3">
      <c r="A872" s="8" t="s">
        <v>722</v>
      </c>
      <c r="B872" s="8" t="s">
        <v>19</v>
      </c>
      <c r="C872" s="8" t="s">
        <v>249</v>
      </c>
      <c r="D872" s="8" t="s">
        <v>141</v>
      </c>
      <c r="E872" s="8" t="s">
        <v>351</v>
      </c>
      <c r="F872" s="8" t="s">
        <v>143</v>
      </c>
      <c r="G872" s="8" t="s">
        <v>707</v>
      </c>
      <c r="H872" s="8" t="s">
        <v>206</v>
      </c>
      <c r="I872" s="8" t="s">
        <v>707</v>
      </c>
      <c r="J872" s="8" t="s">
        <v>353</v>
      </c>
      <c r="K872" s="8" t="s">
        <v>14</v>
      </c>
      <c r="L872" s="9">
        <v>308</v>
      </c>
      <c r="M872" s="9">
        <v>3</v>
      </c>
      <c r="N872" s="10">
        <v>9.74025974025974E-3</v>
      </c>
      <c r="O872" s="11">
        <v>12.93</v>
      </c>
      <c r="P872" s="11">
        <v>38.79</v>
      </c>
      <c r="Q872" s="11">
        <v>1299</v>
      </c>
      <c r="R872" s="8">
        <v>1</v>
      </c>
      <c r="S872" s="8">
        <v>1</v>
      </c>
      <c r="T872" s="10">
        <v>2.9899999999999999E-2</v>
      </c>
      <c r="U872" s="12">
        <v>33.49</v>
      </c>
      <c r="V872" s="10">
        <v>0.33329999999999999</v>
      </c>
      <c r="W872" s="11">
        <v>21.5</v>
      </c>
      <c r="X872" s="8" t="s">
        <v>148</v>
      </c>
      <c r="Y872" s="8" t="s">
        <v>149</v>
      </c>
    </row>
    <row r="873" spans="1:25" x14ac:dyDescent="0.3">
      <c r="A873" s="7">
        <v>46274</v>
      </c>
      <c r="B873" s="8" t="s">
        <v>12</v>
      </c>
      <c r="C873" s="8" t="s">
        <v>140</v>
      </c>
      <c r="D873" s="8" t="s">
        <v>141</v>
      </c>
      <c r="E873" s="8" t="s">
        <v>142</v>
      </c>
      <c r="F873" s="8" t="s">
        <v>143</v>
      </c>
      <c r="G873" s="8" t="s">
        <v>151</v>
      </c>
      <c r="H873" s="8" t="s">
        <v>145</v>
      </c>
      <c r="I873" s="8" t="s">
        <v>656</v>
      </c>
      <c r="J873" s="8" t="s">
        <v>147</v>
      </c>
      <c r="K873" s="8" t="s">
        <v>7</v>
      </c>
      <c r="L873" s="9">
        <v>169</v>
      </c>
      <c r="M873" s="9">
        <v>0</v>
      </c>
      <c r="N873" s="10">
        <v>0</v>
      </c>
      <c r="P873" s="11">
        <v>0</v>
      </c>
      <c r="Q873" s="11">
        <v>0</v>
      </c>
      <c r="R873" s="8">
        <v>0</v>
      </c>
      <c r="S873" s="8">
        <v>0</v>
      </c>
      <c r="W873" s="11">
        <v>16</v>
      </c>
      <c r="X873" s="8" t="s">
        <v>148</v>
      </c>
      <c r="Y873" s="8" t="s">
        <v>149</v>
      </c>
    </row>
    <row r="874" spans="1:25" x14ac:dyDescent="0.3">
      <c r="A874" s="7">
        <v>46274</v>
      </c>
      <c r="B874" s="8" t="s">
        <v>12</v>
      </c>
      <c r="C874" s="8" t="s">
        <v>140</v>
      </c>
      <c r="D874" s="8" t="s">
        <v>141</v>
      </c>
      <c r="E874" s="8" t="s">
        <v>150</v>
      </c>
      <c r="F874" s="8" t="s">
        <v>143</v>
      </c>
      <c r="G874" s="8" t="s">
        <v>144</v>
      </c>
      <c r="H874" s="8" t="s">
        <v>145</v>
      </c>
      <c r="I874" s="8" t="s">
        <v>210</v>
      </c>
      <c r="J874" s="8" t="s">
        <v>153</v>
      </c>
      <c r="K874" s="8" t="s">
        <v>21</v>
      </c>
      <c r="L874" s="9">
        <v>1822</v>
      </c>
      <c r="M874" s="9">
        <v>33</v>
      </c>
      <c r="N874" s="10">
        <v>1.8111964873765089E-2</v>
      </c>
      <c r="O874" s="11">
        <v>9.48</v>
      </c>
      <c r="P874" s="11">
        <v>312.83999999999997</v>
      </c>
      <c r="Q874" s="11">
        <v>0</v>
      </c>
      <c r="R874" s="8">
        <v>0</v>
      </c>
      <c r="S874" s="8">
        <v>0</v>
      </c>
      <c r="U874" s="12">
        <v>0</v>
      </c>
      <c r="V874" s="10">
        <v>0</v>
      </c>
      <c r="W874" s="11">
        <v>10</v>
      </c>
      <c r="X874" s="8" t="s">
        <v>148</v>
      </c>
      <c r="Y874" s="8" t="s">
        <v>149</v>
      </c>
    </row>
    <row r="875" spans="1:25" x14ac:dyDescent="0.3">
      <c r="A875" s="7">
        <v>46274</v>
      </c>
      <c r="B875" s="8" t="s">
        <v>12</v>
      </c>
      <c r="C875" s="8" t="s">
        <v>140</v>
      </c>
      <c r="D875" s="8" t="s">
        <v>141</v>
      </c>
      <c r="E875" s="8" t="s">
        <v>157</v>
      </c>
      <c r="F875" s="8" t="s">
        <v>143</v>
      </c>
      <c r="G875" s="8" t="s">
        <v>144</v>
      </c>
      <c r="H875" s="8" t="s">
        <v>145</v>
      </c>
      <c r="I875" s="8" t="s">
        <v>162</v>
      </c>
      <c r="J875" s="8" t="s">
        <v>159</v>
      </c>
      <c r="K875" s="8" t="s">
        <v>14</v>
      </c>
      <c r="L875" s="9">
        <v>1405</v>
      </c>
      <c r="M875" s="9">
        <v>9</v>
      </c>
      <c r="N875" s="10">
        <v>6.405693950177936E-3</v>
      </c>
      <c r="O875" s="11">
        <v>9.9700000000000006</v>
      </c>
      <c r="P875" s="11">
        <v>89.73</v>
      </c>
      <c r="Q875" s="11">
        <v>0</v>
      </c>
      <c r="R875" s="8">
        <v>0</v>
      </c>
      <c r="S875" s="8">
        <v>0</v>
      </c>
      <c r="U875" s="12">
        <v>0</v>
      </c>
      <c r="V875" s="10">
        <v>0</v>
      </c>
      <c r="W875" s="11">
        <v>12</v>
      </c>
      <c r="X875" s="8" t="s">
        <v>148</v>
      </c>
      <c r="Y875" s="8" t="s">
        <v>149</v>
      </c>
    </row>
    <row r="876" spans="1:25" x14ac:dyDescent="0.3">
      <c r="A876" s="7">
        <v>46274</v>
      </c>
      <c r="B876" s="8" t="s">
        <v>12</v>
      </c>
      <c r="C876" s="8" t="s">
        <v>140</v>
      </c>
      <c r="D876" s="8" t="s">
        <v>141</v>
      </c>
      <c r="E876" s="8" t="s">
        <v>157</v>
      </c>
      <c r="F876" s="8" t="s">
        <v>143</v>
      </c>
      <c r="G876" s="8" t="s">
        <v>144</v>
      </c>
      <c r="H876" s="8" t="s">
        <v>145</v>
      </c>
      <c r="I876" s="8" t="s">
        <v>750</v>
      </c>
      <c r="J876" s="8" t="s">
        <v>159</v>
      </c>
      <c r="K876" s="8" t="s">
        <v>7</v>
      </c>
      <c r="L876" s="9">
        <v>249</v>
      </c>
      <c r="M876" s="9">
        <v>2</v>
      </c>
      <c r="N876" s="10">
        <v>8.0321285140562242E-3</v>
      </c>
      <c r="O876" s="11">
        <v>7.19</v>
      </c>
      <c r="P876" s="11">
        <v>14.38</v>
      </c>
      <c r="Q876" s="11">
        <v>0</v>
      </c>
      <c r="R876" s="8">
        <v>0</v>
      </c>
      <c r="S876" s="8">
        <v>0</v>
      </c>
      <c r="U876" s="12">
        <v>0</v>
      </c>
      <c r="V876" s="10">
        <v>0</v>
      </c>
      <c r="W876" s="11">
        <v>11.5</v>
      </c>
      <c r="X876" s="8" t="s">
        <v>148</v>
      </c>
      <c r="Y876" s="8" t="s">
        <v>149</v>
      </c>
    </row>
    <row r="877" spans="1:25" x14ac:dyDescent="0.3">
      <c r="A877" s="7">
        <v>46274</v>
      </c>
      <c r="B877" s="8" t="s">
        <v>12</v>
      </c>
      <c r="C877" s="8" t="s">
        <v>140</v>
      </c>
      <c r="D877" s="8" t="s">
        <v>141</v>
      </c>
      <c r="E877" s="8" t="s">
        <v>157</v>
      </c>
      <c r="F877" s="8" t="s">
        <v>143</v>
      </c>
      <c r="G877" s="8" t="s">
        <v>144</v>
      </c>
      <c r="H877" s="8" t="s">
        <v>145</v>
      </c>
      <c r="I877" s="8" t="s">
        <v>751</v>
      </c>
      <c r="J877" s="8" t="s">
        <v>159</v>
      </c>
      <c r="K877" s="8" t="s">
        <v>21</v>
      </c>
      <c r="L877" s="9">
        <v>296</v>
      </c>
      <c r="M877" s="9">
        <v>8</v>
      </c>
      <c r="N877" s="10">
        <v>2.7027027027027029E-2</v>
      </c>
      <c r="O877" s="11">
        <v>8</v>
      </c>
      <c r="P877" s="11">
        <v>64</v>
      </c>
      <c r="Q877" s="11">
        <v>0</v>
      </c>
      <c r="R877" s="8">
        <v>0</v>
      </c>
      <c r="S877" s="8">
        <v>0</v>
      </c>
      <c r="U877" s="12">
        <v>0</v>
      </c>
      <c r="V877" s="10">
        <v>0</v>
      </c>
      <c r="W877" s="11">
        <v>8</v>
      </c>
      <c r="X877" s="8" t="s">
        <v>148</v>
      </c>
      <c r="Y877" s="8" t="s">
        <v>149</v>
      </c>
    </row>
    <row r="878" spans="1:25" x14ac:dyDescent="0.3">
      <c r="A878" s="7">
        <v>46274</v>
      </c>
      <c r="B878" s="8" t="s">
        <v>12</v>
      </c>
      <c r="C878" s="8" t="s">
        <v>140</v>
      </c>
      <c r="D878" s="8" t="s">
        <v>141</v>
      </c>
      <c r="E878" s="8" t="s">
        <v>164</v>
      </c>
      <c r="F878" s="8" t="s">
        <v>143</v>
      </c>
      <c r="G878" s="8" t="s">
        <v>144</v>
      </c>
      <c r="H878" s="8" t="s">
        <v>145</v>
      </c>
      <c r="I878" s="8" t="s">
        <v>752</v>
      </c>
      <c r="J878" s="8" t="s">
        <v>166</v>
      </c>
      <c r="K878" s="8" t="s">
        <v>21</v>
      </c>
      <c r="L878" s="9">
        <v>87</v>
      </c>
      <c r="M878" s="9">
        <v>1</v>
      </c>
      <c r="N878" s="10">
        <v>1.149425287356322E-2</v>
      </c>
      <c r="O878" s="11">
        <v>11</v>
      </c>
      <c r="P878" s="11">
        <v>11</v>
      </c>
      <c r="Q878" s="11">
        <v>0</v>
      </c>
      <c r="R878" s="8">
        <v>0</v>
      </c>
      <c r="S878" s="8">
        <v>0</v>
      </c>
      <c r="U878" s="12">
        <v>0</v>
      </c>
      <c r="V878" s="10">
        <v>0</v>
      </c>
      <c r="W878" s="11">
        <v>11</v>
      </c>
      <c r="X878" s="8" t="s">
        <v>148</v>
      </c>
      <c r="Y878" s="8" t="s">
        <v>149</v>
      </c>
    </row>
    <row r="879" spans="1:25" x14ac:dyDescent="0.3">
      <c r="A879" s="7">
        <v>46274</v>
      </c>
      <c r="B879" s="8" t="s">
        <v>12</v>
      </c>
      <c r="C879" s="8" t="s">
        <v>140</v>
      </c>
      <c r="D879" s="8" t="s">
        <v>141</v>
      </c>
      <c r="E879" s="8" t="s">
        <v>239</v>
      </c>
      <c r="F879" s="8" t="s">
        <v>143</v>
      </c>
      <c r="G879" s="8" t="s">
        <v>144</v>
      </c>
      <c r="H879" s="8" t="s">
        <v>145</v>
      </c>
      <c r="I879" s="8" t="s">
        <v>240</v>
      </c>
      <c r="J879" s="8" t="s">
        <v>242</v>
      </c>
      <c r="K879" s="8" t="s">
        <v>21</v>
      </c>
      <c r="L879" s="9">
        <v>460</v>
      </c>
      <c r="M879" s="9">
        <v>12</v>
      </c>
      <c r="N879" s="10">
        <v>2.6086956521739129E-2</v>
      </c>
      <c r="O879" s="11">
        <v>5.96</v>
      </c>
      <c r="P879" s="11">
        <v>71.52</v>
      </c>
      <c r="Q879" s="11">
        <v>598</v>
      </c>
      <c r="R879" s="8">
        <v>1</v>
      </c>
      <c r="S879" s="8">
        <v>2</v>
      </c>
      <c r="T879" s="10">
        <v>0.1196</v>
      </c>
      <c r="U879" s="12">
        <v>8.36</v>
      </c>
      <c r="V879" s="10">
        <v>8.3299999999999999E-2</v>
      </c>
      <c r="W879" s="11">
        <v>6</v>
      </c>
      <c r="X879" s="8" t="s">
        <v>148</v>
      </c>
      <c r="Y879" s="8" t="s">
        <v>149</v>
      </c>
    </row>
    <row r="880" spans="1:25" x14ac:dyDescent="0.3">
      <c r="A880" s="8" t="s">
        <v>753</v>
      </c>
      <c r="B880" s="8" t="s">
        <v>12</v>
      </c>
      <c r="C880" s="8" t="s">
        <v>140</v>
      </c>
      <c r="D880" s="8" t="s">
        <v>141</v>
      </c>
      <c r="E880" s="8" t="s">
        <v>167</v>
      </c>
      <c r="F880" s="8" t="s">
        <v>143</v>
      </c>
      <c r="G880" s="8" t="s">
        <v>144</v>
      </c>
      <c r="H880" s="8" t="s">
        <v>145</v>
      </c>
      <c r="I880" s="8" t="s">
        <v>256</v>
      </c>
      <c r="J880" s="8" t="s">
        <v>169</v>
      </c>
      <c r="K880" s="8" t="s">
        <v>14</v>
      </c>
      <c r="L880" s="9">
        <v>335</v>
      </c>
      <c r="M880" s="9">
        <v>1</v>
      </c>
      <c r="N880" s="10">
        <v>2.9850746268656721E-3</v>
      </c>
      <c r="O880" s="11">
        <v>4.83</v>
      </c>
      <c r="P880" s="11">
        <v>4.83</v>
      </c>
      <c r="Q880" s="11">
        <v>0</v>
      </c>
      <c r="R880" s="8">
        <v>0</v>
      </c>
      <c r="S880" s="8">
        <v>0</v>
      </c>
      <c r="U880" s="12">
        <v>0</v>
      </c>
      <c r="V880" s="10">
        <v>0</v>
      </c>
      <c r="W880" s="11">
        <v>6.5</v>
      </c>
      <c r="X880" s="8" t="s">
        <v>148</v>
      </c>
      <c r="Y880" s="8" t="s">
        <v>149</v>
      </c>
    </row>
    <row r="881" spans="1:25" x14ac:dyDescent="0.3">
      <c r="A881" s="7">
        <v>46274</v>
      </c>
      <c r="B881" s="8" t="s">
        <v>5</v>
      </c>
      <c r="C881" s="8" t="s">
        <v>173</v>
      </c>
      <c r="D881" s="8" t="s">
        <v>141</v>
      </c>
      <c r="E881" s="8" t="s">
        <v>174</v>
      </c>
      <c r="F881" s="8" t="s">
        <v>143</v>
      </c>
      <c r="G881" s="8" t="s">
        <v>144</v>
      </c>
      <c r="H881" s="8" t="s">
        <v>145</v>
      </c>
      <c r="I881" s="8" t="s">
        <v>175</v>
      </c>
      <c r="J881" s="8" t="s">
        <v>176</v>
      </c>
      <c r="K881" s="8" t="s">
        <v>7</v>
      </c>
      <c r="L881" s="9">
        <v>716</v>
      </c>
      <c r="M881" s="9">
        <v>7</v>
      </c>
      <c r="N881" s="10">
        <v>9.7765363128491621E-3</v>
      </c>
      <c r="O881" s="11">
        <v>7.41</v>
      </c>
      <c r="P881" s="11">
        <v>51.87</v>
      </c>
      <c r="Q881" s="11">
        <v>0</v>
      </c>
      <c r="R881" s="8">
        <v>0</v>
      </c>
      <c r="S881" s="8">
        <v>0</v>
      </c>
      <c r="U881" s="12">
        <v>0</v>
      </c>
      <c r="V881" s="10">
        <v>0</v>
      </c>
      <c r="W881" s="11">
        <v>12</v>
      </c>
      <c r="X881" s="8" t="s">
        <v>148</v>
      </c>
      <c r="Y881" s="8" t="s">
        <v>149</v>
      </c>
    </row>
    <row r="882" spans="1:25" x14ac:dyDescent="0.3">
      <c r="A882" s="7">
        <v>46274</v>
      </c>
      <c r="B882" s="8" t="s">
        <v>5</v>
      </c>
      <c r="C882" s="8" t="s">
        <v>173</v>
      </c>
      <c r="D882" s="8" t="s">
        <v>141</v>
      </c>
      <c r="E882" s="8" t="s">
        <v>174</v>
      </c>
      <c r="F882" s="8" t="s">
        <v>143</v>
      </c>
      <c r="G882" s="8" t="s">
        <v>144</v>
      </c>
      <c r="H882" s="8" t="s">
        <v>145</v>
      </c>
      <c r="I882" s="8" t="s">
        <v>567</v>
      </c>
      <c r="J882" s="8" t="s">
        <v>176</v>
      </c>
      <c r="K882" s="8" t="s">
        <v>21</v>
      </c>
      <c r="L882" s="9">
        <v>205</v>
      </c>
      <c r="M882" s="9">
        <v>1</v>
      </c>
      <c r="N882" s="10">
        <v>4.8780487804878049E-3</v>
      </c>
      <c r="O882" s="11">
        <v>9.31</v>
      </c>
      <c r="P882" s="11">
        <v>9.31</v>
      </c>
      <c r="Q882" s="11">
        <v>0</v>
      </c>
      <c r="R882" s="8">
        <v>0</v>
      </c>
      <c r="S882" s="8">
        <v>0</v>
      </c>
      <c r="U882" s="12">
        <v>0</v>
      </c>
      <c r="V882" s="10">
        <v>0</v>
      </c>
      <c r="W882" s="11">
        <v>9.5</v>
      </c>
      <c r="X882" s="8" t="s">
        <v>148</v>
      </c>
      <c r="Y882" s="8" t="s">
        <v>149</v>
      </c>
    </row>
    <row r="883" spans="1:25" x14ac:dyDescent="0.3">
      <c r="A883" s="7">
        <v>46274</v>
      </c>
      <c r="B883" s="8" t="s">
        <v>5</v>
      </c>
      <c r="C883" s="8" t="s">
        <v>173</v>
      </c>
      <c r="D883" s="8" t="s">
        <v>141</v>
      </c>
      <c r="E883" s="8" t="s">
        <v>174</v>
      </c>
      <c r="F883" s="8" t="s">
        <v>143</v>
      </c>
      <c r="G883" s="8" t="s">
        <v>144</v>
      </c>
      <c r="H883" s="8" t="s">
        <v>145</v>
      </c>
      <c r="I883" s="8" t="s">
        <v>552</v>
      </c>
      <c r="J883" s="8" t="s">
        <v>176</v>
      </c>
      <c r="K883" s="8" t="s">
        <v>21</v>
      </c>
      <c r="L883" s="8" t="s">
        <v>754</v>
      </c>
      <c r="M883" s="9">
        <v>9</v>
      </c>
      <c r="N883" s="10">
        <v>1.848049281314168E-2</v>
      </c>
      <c r="O883" s="11">
        <v>11.05</v>
      </c>
      <c r="P883" s="11">
        <v>99.45</v>
      </c>
      <c r="Q883" s="11">
        <v>0</v>
      </c>
      <c r="R883" s="8">
        <v>0</v>
      </c>
      <c r="S883" s="8">
        <v>0</v>
      </c>
      <c r="U883" s="12">
        <v>0</v>
      </c>
      <c r="V883" s="10">
        <v>0</v>
      </c>
      <c r="W883" s="11">
        <v>13</v>
      </c>
      <c r="X883" s="8" t="s">
        <v>148</v>
      </c>
      <c r="Y883" s="8" t="s">
        <v>149</v>
      </c>
    </row>
    <row r="884" spans="1:25" x14ac:dyDescent="0.3">
      <c r="A884" s="8" t="s">
        <v>753</v>
      </c>
      <c r="B884" s="8" t="s">
        <v>5</v>
      </c>
      <c r="C884" s="8" t="s">
        <v>173</v>
      </c>
      <c r="D884" s="8" t="s">
        <v>141</v>
      </c>
      <c r="E884" s="8" t="s">
        <v>174</v>
      </c>
      <c r="F884" s="8" t="s">
        <v>143</v>
      </c>
      <c r="G884" s="8" t="s">
        <v>151</v>
      </c>
      <c r="H884" s="8" t="s">
        <v>145</v>
      </c>
      <c r="I884" s="8" t="s">
        <v>408</v>
      </c>
      <c r="J884" s="8" t="s">
        <v>176</v>
      </c>
      <c r="K884" s="8" t="s">
        <v>21</v>
      </c>
      <c r="L884" s="9">
        <v>1230</v>
      </c>
      <c r="M884" s="9">
        <v>25</v>
      </c>
      <c r="N884" s="10">
        <v>2.032520325203252E-2</v>
      </c>
      <c r="O884" s="11">
        <v>14</v>
      </c>
      <c r="P884" s="11">
        <v>350</v>
      </c>
      <c r="Q884" s="11">
        <v>0</v>
      </c>
      <c r="R884" s="8">
        <v>0</v>
      </c>
      <c r="S884" s="8">
        <v>0</v>
      </c>
      <c r="U884" s="12">
        <v>0</v>
      </c>
      <c r="V884" s="10">
        <v>0</v>
      </c>
      <c r="W884" s="11">
        <v>14</v>
      </c>
      <c r="X884" s="8" t="s">
        <v>148</v>
      </c>
      <c r="Y884" s="8" t="s">
        <v>149</v>
      </c>
    </row>
    <row r="885" spans="1:25" x14ac:dyDescent="0.3">
      <c r="A885" s="8" t="s">
        <v>753</v>
      </c>
      <c r="B885" s="8" t="s">
        <v>5</v>
      </c>
      <c r="C885" s="8" t="s">
        <v>173</v>
      </c>
      <c r="D885" s="8" t="s">
        <v>141</v>
      </c>
      <c r="E885" s="8" t="s">
        <v>186</v>
      </c>
      <c r="F885" s="8" t="s">
        <v>143</v>
      </c>
      <c r="G885" s="8" t="s">
        <v>151</v>
      </c>
      <c r="H885" s="8" t="s">
        <v>145</v>
      </c>
      <c r="I885" s="8" t="s">
        <v>755</v>
      </c>
      <c r="J885" s="8" t="s">
        <v>188</v>
      </c>
      <c r="K885" s="8" t="s">
        <v>21</v>
      </c>
      <c r="L885" s="9">
        <v>97</v>
      </c>
      <c r="M885" s="9">
        <v>1</v>
      </c>
      <c r="N885" s="10">
        <v>1.030927835051546E-2</v>
      </c>
      <c r="O885" s="11">
        <v>8.5</v>
      </c>
      <c r="P885" s="11">
        <v>8.5</v>
      </c>
      <c r="Q885" s="11">
        <v>0</v>
      </c>
      <c r="R885" s="8">
        <v>0</v>
      </c>
      <c r="S885" s="8">
        <v>0</v>
      </c>
      <c r="U885" s="12">
        <v>0</v>
      </c>
      <c r="V885" s="10">
        <v>0</v>
      </c>
      <c r="W885" s="11">
        <v>8.5</v>
      </c>
      <c r="X885" s="8" t="s">
        <v>148</v>
      </c>
      <c r="Y885" s="8" t="s">
        <v>149</v>
      </c>
    </row>
    <row r="886" spans="1:25" x14ac:dyDescent="0.3">
      <c r="A886" s="7">
        <v>46274</v>
      </c>
      <c r="B886" s="8" t="s">
        <v>5</v>
      </c>
      <c r="C886" s="8" t="s">
        <v>173</v>
      </c>
      <c r="D886" s="8" t="s">
        <v>141</v>
      </c>
      <c r="E886" s="8" t="s">
        <v>193</v>
      </c>
      <c r="F886" s="8" t="s">
        <v>143</v>
      </c>
      <c r="G886" s="8" t="s">
        <v>151</v>
      </c>
      <c r="H886" s="8" t="s">
        <v>145</v>
      </c>
      <c r="I886" s="8" t="s">
        <v>571</v>
      </c>
      <c r="J886" s="8" t="s">
        <v>195</v>
      </c>
      <c r="K886" s="8" t="s">
        <v>21</v>
      </c>
      <c r="L886" s="9">
        <v>222</v>
      </c>
      <c r="M886" s="9">
        <v>3</v>
      </c>
      <c r="N886" s="10">
        <v>1.3513513513513511E-2</v>
      </c>
      <c r="O886" s="11">
        <v>9.58</v>
      </c>
      <c r="P886" s="11">
        <v>28.74</v>
      </c>
      <c r="Q886" s="11">
        <v>0</v>
      </c>
      <c r="R886" s="8">
        <v>0</v>
      </c>
      <c r="S886" s="8">
        <v>0</v>
      </c>
      <c r="U886" s="12">
        <v>0</v>
      </c>
      <c r="V886" s="10">
        <v>0</v>
      </c>
      <c r="W886" s="11">
        <v>10.5</v>
      </c>
      <c r="X886" s="8" t="s">
        <v>148</v>
      </c>
      <c r="Y886" s="8" t="s">
        <v>149</v>
      </c>
    </row>
    <row r="887" spans="1:25" x14ac:dyDescent="0.3">
      <c r="A887" s="7">
        <v>46274</v>
      </c>
      <c r="B887" s="8" t="s">
        <v>5</v>
      </c>
      <c r="C887" s="8" t="s">
        <v>173</v>
      </c>
      <c r="D887" s="8" t="s">
        <v>141</v>
      </c>
      <c r="E887" s="8" t="s">
        <v>193</v>
      </c>
      <c r="F887" s="8" t="s">
        <v>143</v>
      </c>
      <c r="G887" s="8" t="s">
        <v>144</v>
      </c>
      <c r="H887" s="8" t="s">
        <v>145</v>
      </c>
      <c r="I887" s="8" t="s">
        <v>264</v>
      </c>
      <c r="J887" s="8" t="s">
        <v>195</v>
      </c>
      <c r="K887" s="8" t="s">
        <v>21</v>
      </c>
      <c r="L887" s="9">
        <v>280</v>
      </c>
      <c r="M887" s="9">
        <v>7</v>
      </c>
      <c r="N887" s="10">
        <v>2.5000000000000001E-2</v>
      </c>
      <c r="O887" s="11">
        <v>9</v>
      </c>
      <c r="P887" s="11">
        <v>63</v>
      </c>
      <c r="Q887" s="11">
        <v>0</v>
      </c>
      <c r="R887" s="8">
        <v>0</v>
      </c>
      <c r="S887" s="8">
        <v>0</v>
      </c>
      <c r="U887" s="12">
        <v>0</v>
      </c>
      <c r="V887" s="10">
        <v>0</v>
      </c>
      <c r="W887" s="11">
        <v>9</v>
      </c>
      <c r="X887" s="8" t="s">
        <v>148</v>
      </c>
      <c r="Y887" s="8" t="s">
        <v>149</v>
      </c>
    </row>
    <row r="888" spans="1:25" x14ac:dyDescent="0.3">
      <c r="A888" s="7">
        <v>46274</v>
      </c>
      <c r="B888" s="8" t="s">
        <v>5</v>
      </c>
      <c r="C888" s="8" t="s">
        <v>173</v>
      </c>
      <c r="D888" s="8" t="s">
        <v>141</v>
      </c>
      <c r="E888" s="8" t="s">
        <v>193</v>
      </c>
      <c r="F888" s="8" t="s">
        <v>143</v>
      </c>
      <c r="G888" s="8" t="s">
        <v>151</v>
      </c>
      <c r="H888" s="8" t="s">
        <v>145</v>
      </c>
      <c r="I888" s="8" t="s">
        <v>194</v>
      </c>
      <c r="J888" s="8" t="s">
        <v>195</v>
      </c>
      <c r="K888" s="8" t="s">
        <v>21</v>
      </c>
      <c r="L888" s="9">
        <v>1130</v>
      </c>
      <c r="M888" s="9">
        <v>10</v>
      </c>
      <c r="N888" s="10">
        <v>8.8495575221238937E-3</v>
      </c>
      <c r="O888" s="11">
        <v>9.5</v>
      </c>
      <c r="P888" s="11">
        <v>95</v>
      </c>
      <c r="Q888" s="11">
        <v>0</v>
      </c>
      <c r="R888" s="8">
        <v>0</v>
      </c>
      <c r="S888" s="8">
        <v>0</v>
      </c>
      <c r="U888" s="12">
        <v>0</v>
      </c>
      <c r="V888" s="10">
        <v>0</v>
      </c>
      <c r="W888" s="11">
        <v>9.5</v>
      </c>
      <c r="X888" s="8" t="s">
        <v>148</v>
      </c>
      <c r="Y888" s="8" t="s">
        <v>149</v>
      </c>
    </row>
    <row r="889" spans="1:25" x14ac:dyDescent="0.3">
      <c r="A889" s="7">
        <v>46274</v>
      </c>
      <c r="B889" s="8" t="s">
        <v>5</v>
      </c>
      <c r="C889" s="8" t="s">
        <v>173</v>
      </c>
      <c r="D889" s="8" t="s">
        <v>141</v>
      </c>
      <c r="E889" s="8" t="s">
        <v>200</v>
      </c>
      <c r="F889" s="8" t="s">
        <v>143</v>
      </c>
      <c r="G889" s="8" t="s">
        <v>151</v>
      </c>
      <c r="H889" s="8" t="s">
        <v>145</v>
      </c>
      <c r="I889" s="8" t="s">
        <v>268</v>
      </c>
      <c r="J889" s="8" t="s">
        <v>202</v>
      </c>
      <c r="K889" s="8" t="s">
        <v>14</v>
      </c>
      <c r="L889" s="9">
        <v>4520</v>
      </c>
      <c r="M889" s="9">
        <v>18</v>
      </c>
      <c r="N889" s="10">
        <v>3.9823008849557522E-3</v>
      </c>
      <c r="O889" s="11">
        <v>7.27</v>
      </c>
      <c r="P889" s="11">
        <v>130.86000000000001</v>
      </c>
      <c r="Q889" s="11">
        <v>0</v>
      </c>
      <c r="R889" s="8">
        <v>0</v>
      </c>
      <c r="S889" s="8">
        <v>0</v>
      </c>
      <c r="U889" s="12">
        <v>0</v>
      </c>
      <c r="V889" s="10">
        <v>0</v>
      </c>
      <c r="W889" s="11">
        <v>11.5</v>
      </c>
      <c r="X889" s="8" t="s">
        <v>148</v>
      </c>
      <c r="Y889" s="8" t="s">
        <v>149</v>
      </c>
    </row>
    <row r="890" spans="1:25" x14ac:dyDescent="0.3">
      <c r="A890" s="7">
        <v>46274</v>
      </c>
      <c r="B890" s="8" t="s">
        <v>5</v>
      </c>
      <c r="C890" s="8" t="s">
        <v>173</v>
      </c>
      <c r="D890" s="8" t="s">
        <v>141</v>
      </c>
      <c r="E890" s="8" t="s">
        <v>200</v>
      </c>
      <c r="F890" s="8" t="s">
        <v>143</v>
      </c>
      <c r="G890" s="8" t="s">
        <v>144</v>
      </c>
      <c r="H890" s="8" t="s">
        <v>145</v>
      </c>
      <c r="I890" s="8" t="s">
        <v>471</v>
      </c>
      <c r="J890" s="8" t="s">
        <v>202</v>
      </c>
      <c r="K890" s="8" t="s">
        <v>14</v>
      </c>
      <c r="L890" s="8" t="s">
        <v>756</v>
      </c>
      <c r="M890" s="9">
        <v>9</v>
      </c>
      <c r="N890" s="10">
        <v>8.5470085470085479E-3</v>
      </c>
      <c r="O890" s="11">
        <v>9.1999999999999993</v>
      </c>
      <c r="P890" s="11">
        <v>82.8</v>
      </c>
      <c r="Q890" s="11">
        <v>0</v>
      </c>
      <c r="R890" s="8">
        <v>0</v>
      </c>
      <c r="S890" s="8">
        <v>0</v>
      </c>
      <c r="U890" s="12">
        <v>0</v>
      </c>
      <c r="V890" s="10">
        <v>0</v>
      </c>
      <c r="W890" s="11">
        <v>11</v>
      </c>
      <c r="X890" s="8" t="s">
        <v>148</v>
      </c>
      <c r="Y890" s="8" t="s">
        <v>149</v>
      </c>
    </row>
    <row r="891" spans="1:25" x14ac:dyDescent="0.3">
      <c r="A891" s="7">
        <v>46274</v>
      </c>
      <c r="B891" s="8" t="s">
        <v>5</v>
      </c>
      <c r="C891" s="8" t="s">
        <v>173</v>
      </c>
      <c r="D891" s="8" t="s">
        <v>141</v>
      </c>
      <c r="E891" s="8" t="s">
        <v>200</v>
      </c>
      <c r="F891" s="8" t="s">
        <v>143</v>
      </c>
      <c r="G891" s="8" t="s">
        <v>151</v>
      </c>
      <c r="H891" s="8" t="s">
        <v>145</v>
      </c>
      <c r="I891" s="8" t="s">
        <v>574</v>
      </c>
      <c r="J891" s="8" t="s">
        <v>202</v>
      </c>
      <c r="K891" s="8" t="s">
        <v>14</v>
      </c>
      <c r="L891" s="9">
        <v>878</v>
      </c>
      <c r="M891" s="9">
        <v>1</v>
      </c>
      <c r="N891" s="10">
        <v>1.138952164009112E-3</v>
      </c>
      <c r="O891" s="11">
        <v>5.92</v>
      </c>
      <c r="P891" s="11">
        <v>5.92</v>
      </c>
      <c r="Q891" s="11">
        <v>0</v>
      </c>
      <c r="R891" s="8">
        <v>0</v>
      </c>
      <c r="S891" s="8">
        <v>0</v>
      </c>
      <c r="U891" s="12">
        <v>0</v>
      </c>
      <c r="V891" s="10">
        <v>0</v>
      </c>
      <c r="W891" s="11">
        <v>8.5</v>
      </c>
      <c r="X891" s="8" t="s">
        <v>148</v>
      </c>
      <c r="Y891" s="8" t="s">
        <v>149</v>
      </c>
    </row>
    <row r="892" spans="1:25" x14ac:dyDescent="0.3">
      <c r="A892" s="7">
        <v>46274</v>
      </c>
      <c r="B892" s="8" t="s">
        <v>5</v>
      </c>
      <c r="C892" s="8" t="s">
        <v>173</v>
      </c>
      <c r="D892" s="8" t="s">
        <v>141</v>
      </c>
      <c r="E892" s="8" t="s">
        <v>200</v>
      </c>
      <c r="F892" s="8" t="s">
        <v>143</v>
      </c>
      <c r="G892" s="8" t="s">
        <v>144</v>
      </c>
      <c r="H892" s="8" t="s">
        <v>145</v>
      </c>
      <c r="I892" s="8" t="s">
        <v>757</v>
      </c>
      <c r="J892" s="8" t="s">
        <v>202</v>
      </c>
      <c r="K892" s="8" t="s">
        <v>21</v>
      </c>
      <c r="L892" s="9">
        <v>142</v>
      </c>
      <c r="M892" s="9">
        <v>0</v>
      </c>
      <c r="N892" s="10">
        <v>0</v>
      </c>
      <c r="P892" s="11">
        <v>0</v>
      </c>
      <c r="Q892" s="11">
        <v>0</v>
      </c>
      <c r="R892" s="8">
        <v>0</v>
      </c>
      <c r="S892" s="8">
        <v>0</v>
      </c>
      <c r="W892" s="11">
        <v>10</v>
      </c>
      <c r="X892" s="8" t="s">
        <v>148</v>
      </c>
      <c r="Y892" s="8" t="s">
        <v>149</v>
      </c>
    </row>
    <row r="893" spans="1:25" x14ac:dyDescent="0.3">
      <c r="A893" s="8" t="s">
        <v>753</v>
      </c>
      <c r="B893" s="8" t="s">
        <v>5</v>
      </c>
      <c r="C893" s="8" t="s">
        <v>173</v>
      </c>
      <c r="D893" s="8" t="s">
        <v>141</v>
      </c>
      <c r="E893" s="8" t="s">
        <v>200</v>
      </c>
      <c r="F893" s="8" t="s">
        <v>143</v>
      </c>
      <c r="G893" s="8" t="s">
        <v>151</v>
      </c>
      <c r="H893" s="8" t="s">
        <v>145</v>
      </c>
      <c r="I893" s="8" t="s">
        <v>472</v>
      </c>
      <c r="J893" s="8" t="s">
        <v>202</v>
      </c>
      <c r="K893" s="8" t="s">
        <v>7</v>
      </c>
      <c r="L893" s="9">
        <v>750</v>
      </c>
      <c r="M893" s="9">
        <v>3</v>
      </c>
      <c r="N893" s="10">
        <v>4.0000000000000001E-3</v>
      </c>
      <c r="O893" s="11">
        <v>6.56</v>
      </c>
      <c r="P893" s="11">
        <v>19.68</v>
      </c>
      <c r="Q893" s="11">
        <v>0</v>
      </c>
      <c r="R893" s="8">
        <v>0</v>
      </c>
      <c r="S893" s="8">
        <v>0</v>
      </c>
      <c r="U893" s="12">
        <v>0</v>
      </c>
      <c r="V893" s="10">
        <v>0</v>
      </c>
      <c r="W893" s="11">
        <v>10</v>
      </c>
      <c r="X893" s="8" t="s">
        <v>148</v>
      </c>
      <c r="Y893" s="8" t="s">
        <v>149</v>
      </c>
    </row>
    <row r="894" spans="1:25" x14ac:dyDescent="0.3">
      <c r="A894" s="7">
        <v>46274</v>
      </c>
      <c r="B894" s="8" t="s">
        <v>32</v>
      </c>
      <c r="C894" s="8" t="s">
        <v>140</v>
      </c>
      <c r="D894" s="8" t="s">
        <v>141</v>
      </c>
      <c r="E894" s="8" t="s">
        <v>150</v>
      </c>
      <c r="F894" s="8" t="s">
        <v>143</v>
      </c>
      <c r="G894" s="8" t="s">
        <v>209</v>
      </c>
      <c r="H894" s="8" t="s">
        <v>206</v>
      </c>
      <c r="I894" s="8" t="s">
        <v>209</v>
      </c>
      <c r="J894" s="8" t="s">
        <v>153</v>
      </c>
      <c r="K894" s="8" t="s">
        <v>21</v>
      </c>
      <c r="L894" s="9">
        <v>344</v>
      </c>
      <c r="M894" s="9">
        <v>7</v>
      </c>
      <c r="N894" s="10">
        <v>2.0348837209302331E-2</v>
      </c>
      <c r="O894" s="11">
        <v>13</v>
      </c>
      <c r="P894" s="11">
        <v>91</v>
      </c>
      <c r="Q894" s="11">
        <v>549</v>
      </c>
      <c r="R894" s="8">
        <v>1</v>
      </c>
      <c r="S894" s="8">
        <v>1</v>
      </c>
      <c r="T894" s="10">
        <v>0.1658</v>
      </c>
      <c r="U894" s="12">
        <v>6.03</v>
      </c>
      <c r="V894" s="10">
        <v>0.1429</v>
      </c>
      <c r="W894" s="11">
        <v>13</v>
      </c>
      <c r="X894" s="8" t="s">
        <v>148</v>
      </c>
      <c r="Y894" s="8" t="s">
        <v>149</v>
      </c>
    </row>
    <row r="895" spans="1:25" x14ac:dyDescent="0.3">
      <c r="A895" s="7">
        <v>46274</v>
      </c>
      <c r="B895" s="8" t="s">
        <v>32</v>
      </c>
      <c r="C895" s="8" t="s">
        <v>140</v>
      </c>
      <c r="D895" s="8" t="s">
        <v>141</v>
      </c>
      <c r="E895" s="8" t="s">
        <v>150</v>
      </c>
      <c r="F895" s="8" t="s">
        <v>143</v>
      </c>
      <c r="G895" s="8" t="s">
        <v>374</v>
      </c>
      <c r="H895" s="8" t="s">
        <v>213</v>
      </c>
      <c r="I895" s="8" t="s">
        <v>374</v>
      </c>
      <c r="J895" s="8" t="s">
        <v>153</v>
      </c>
      <c r="K895" s="8" t="s">
        <v>21</v>
      </c>
      <c r="L895" s="9">
        <v>435</v>
      </c>
      <c r="M895" s="9">
        <v>6</v>
      </c>
      <c r="N895" s="10">
        <v>1.379310344827586E-2</v>
      </c>
      <c r="O895" s="11">
        <v>20</v>
      </c>
      <c r="P895" s="11">
        <v>120</v>
      </c>
      <c r="Q895" s="11">
        <v>549</v>
      </c>
      <c r="R895" s="8">
        <v>1</v>
      </c>
      <c r="S895" s="8">
        <v>1</v>
      </c>
      <c r="T895" s="10">
        <v>0.21859999999999999</v>
      </c>
      <c r="U895" s="12">
        <v>4.58</v>
      </c>
      <c r="V895" s="10">
        <v>0.16669999999999999</v>
      </c>
      <c r="W895" s="11">
        <v>20</v>
      </c>
      <c r="X895" s="8" t="s">
        <v>148</v>
      </c>
      <c r="Y895" s="8" t="s">
        <v>149</v>
      </c>
    </row>
    <row r="896" spans="1:25" x14ac:dyDescent="0.3">
      <c r="A896" s="7">
        <v>46274</v>
      </c>
      <c r="B896" s="8" t="s">
        <v>32</v>
      </c>
      <c r="C896" s="8" t="s">
        <v>140</v>
      </c>
      <c r="D896" s="8" t="s">
        <v>141</v>
      </c>
      <c r="E896" s="8" t="s">
        <v>150</v>
      </c>
      <c r="F896" s="8" t="s">
        <v>143</v>
      </c>
      <c r="G896" s="8" t="s">
        <v>446</v>
      </c>
      <c r="H896" s="8" t="s">
        <v>204</v>
      </c>
      <c r="I896" s="8" t="s">
        <v>446</v>
      </c>
      <c r="J896" s="8" t="s">
        <v>153</v>
      </c>
      <c r="K896" s="8" t="s">
        <v>21</v>
      </c>
      <c r="L896" s="9">
        <v>274</v>
      </c>
      <c r="M896" s="9">
        <v>3</v>
      </c>
      <c r="N896" s="10">
        <v>1.094890510948905E-2</v>
      </c>
      <c r="O896" s="11">
        <v>11.17</v>
      </c>
      <c r="P896" s="11">
        <v>33.51</v>
      </c>
      <c r="Q896" s="11">
        <v>549</v>
      </c>
      <c r="R896" s="8">
        <v>1</v>
      </c>
      <c r="S896" s="8">
        <v>1</v>
      </c>
      <c r="T896" s="10">
        <v>6.0999999999999999E-2</v>
      </c>
      <c r="U896" s="12">
        <v>16.38</v>
      </c>
      <c r="V896" s="10">
        <v>0.33329999999999999</v>
      </c>
      <c r="W896" s="11">
        <v>13.5</v>
      </c>
      <c r="X896" s="8" t="s">
        <v>148</v>
      </c>
      <c r="Y896" s="8" t="s">
        <v>149</v>
      </c>
    </row>
    <row r="897" spans="1:25" x14ac:dyDescent="0.3">
      <c r="A897" s="7">
        <v>46274</v>
      </c>
      <c r="B897" s="8" t="s">
        <v>32</v>
      </c>
      <c r="C897" s="8" t="s">
        <v>140</v>
      </c>
      <c r="D897" s="8" t="s">
        <v>141</v>
      </c>
      <c r="E897" s="8" t="s">
        <v>150</v>
      </c>
      <c r="F897" s="8" t="s">
        <v>143</v>
      </c>
      <c r="G897" s="8" t="s">
        <v>156</v>
      </c>
      <c r="H897" s="8" t="s">
        <v>206</v>
      </c>
      <c r="I897" s="8" t="s">
        <v>156</v>
      </c>
      <c r="J897" s="8" t="s">
        <v>153</v>
      </c>
      <c r="K897" s="8" t="s">
        <v>21</v>
      </c>
      <c r="L897" s="9">
        <v>715</v>
      </c>
      <c r="M897" s="9">
        <v>5</v>
      </c>
      <c r="N897" s="10">
        <v>6.993006993006993E-3</v>
      </c>
      <c r="O897" s="11">
        <v>12.09</v>
      </c>
      <c r="P897" s="11">
        <v>60.45</v>
      </c>
      <c r="Q897" s="11">
        <v>0</v>
      </c>
      <c r="R897" s="8">
        <v>0</v>
      </c>
      <c r="S897" s="8">
        <v>0</v>
      </c>
      <c r="U897" s="12">
        <v>0</v>
      </c>
      <c r="V897" s="10">
        <v>0</v>
      </c>
      <c r="W897" s="11">
        <v>15</v>
      </c>
      <c r="X897" s="8" t="s">
        <v>148</v>
      </c>
      <c r="Y897" s="8" t="s">
        <v>149</v>
      </c>
    </row>
    <row r="898" spans="1:25" x14ac:dyDescent="0.3">
      <c r="A898" s="7">
        <v>46274</v>
      </c>
      <c r="B898" s="8" t="s">
        <v>32</v>
      </c>
      <c r="C898" s="8" t="s">
        <v>140</v>
      </c>
      <c r="D898" s="8" t="s">
        <v>141</v>
      </c>
      <c r="E898" s="8" t="s">
        <v>211</v>
      </c>
      <c r="F898" s="8" t="s">
        <v>143</v>
      </c>
      <c r="G898" s="8" t="s">
        <v>215</v>
      </c>
      <c r="H898" s="8" t="s">
        <v>206</v>
      </c>
      <c r="I898" s="8" t="s">
        <v>215</v>
      </c>
      <c r="J898" s="8" t="s">
        <v>214</v>
      </c>
      <c r="K898" s="8" t="s">
        <v>14</v>
      </c>
      <c r="L898" s="9">
        <v>737</v>
      </c>
      <c r="M898" s="9">
        <v>4</v>
      </c>
      <c r="N898" s="10">
        <v>5.4274084124830389E-3</v>
      </c>
      <c r="O898" s="11">
        <v>17.059999999999999</v>
      </c>
      <c r="P898" s="11">
        <v>68.239999999999995</v>
      </c>
      <c r="Q898" s="11">
        <v>649</v>
      </c>
      <c r="R898" s="8">
        <v>1</v>
      </c>
      <c r="S898" s="8">
        <v>1</v>
      </c>
      <c r="T898" s="10">
        <v>0.1051</v>
      </c>
      <c r="U898" s="12">
        <v>9.51</v>
      </c>
      <c r="V898" s="10">
        <v>0.25</v>
      </c>
      <c r="W898" s="11">
        <v>25</v>
      </c>
      <c r="X898" s="8" t="s">
        <v>148</v>
      </c>
      <c r="Y898" s="8" t="s">
        <v>149</v>
      </c>
    </row>
    <row r="899" spans="1:25" x14ac:dyDescent="0.3">
      <c r="A899" s="7">
        <v>46274</v>
      </c>
      <c r="B899" s="8" t="s">
        <v>32</v>
      </c>
      <c r="C899" s="8" t="s">
        <v>140</v>
      </c>
      <c r="D899" s="8" t="s">
        <v>141</v>
      </c>
      <c r="E899" s="8" t="s">
        <v>211</v>
      </c>
      <c r="F899" s="8" t="s">
        <v>143</v>
      </c>
      <c r="G899" s="8" t="s">
        <v>225</v>
      </c>
      <c r="H899" s="8" t="s">
        <v>206</v>
      </c>
      <c r="I899" s="8" t="s">
        <v>225</v>
      </c>
      <c r="J899" s="8" t="s">
        <v>214</v>
      </c>
      <c r="K899" s="8" t="s">
        <v>14</v>
      </c>
      <c r="L899" s="9">
        <v>1563</v>
      </c>
      <c r="M899" s="9">
        <v>7</v>
      </c>
      <c r="N899" s="10">
        <v>4.4785668586052466E-3</v>
      </c>
      <c r="O899" s="11">
        <v>16.43</v>
      </c>
      <c r="P899" s="11">
        <v>115.01</v>
      </c>
      <c r="Q899" s="11">
        <v>649</v>
      </c>
      <c r="R899" s="8">
        <v>1</v>
      </c>
      <c r="S899" s="8">
        <v>1</v>
      </c>
      <c r="T899" s="10">
        <v>0.1772</v>
      </c>
      <c r="U899" s="12">
        <v>5.64</v>
      </c>
      <c r="V899" s="10">
        <v>0.1429</v>
      </c>
      <c r="W899" s="11">
        <v>19.5</v>
      </c>
      <c r="X899" s="8" t="s">
        <v>148</v>
      </c>
      <c r="Y899" s="8" t="s">
        <v>149</v>
      </c>
    </row>
    <row r="900" spans="1:25" x14ac:dyDescent="0.3">
      <c r="A900" s="7">
        <v>46274</v>
      </c>
      <c r="B900" s="8" t="s">
        <v>32</v>
      </c>
      <c r="C900" s="8" t="s">
        <v>140</v>
      </c>
      <c r="D900" s="8" t="s">
        <v>141</v>
      </c>
      <c r="E900" s="8" t="s">
        <v>217</v>
      </c>
      <c r="F900" s="8" t="s">
        <v>143</v>
      </c>
      <c r="G900" s="8" t="s">
        <v>372</v>
      </c>
      <c r="H900" s="8" t="s">
        <v>206</v>
      </c>
      <c r="I900" s="8" t="s">
        <v>758</v>
      </c>
      <c r="J900" s="8" t="s">
        <v>219</v>
      </c>
      <c r="K900" s="8" t="s">
        <v>21</v>
      </c>
      <c r="L900" s="9">
        <v>521</v>
      </c>
      <c r="M900" s="9">
        <v>6</v>
      </c>
      <c r="N900" s="10">
        <v>1.151631477927063E-2</v>
      </c>
      <c r="O900" s="11">
        <v>17.399999999999999</v>
      </c>
      <c r="P900" s="11">
        <v>104.4</v>
      </c>
      <c r="Q900" s="11">
        <v>0</v>
      </c>
      <c r="R900" s="8">
        <v>0</v>
      </c>
      <c r="S900" s="8">
        <v>0</v>
      </c>
      <c r="U900" s="12">
        <v>0</v>
      </c>
      <c r="V900" s="10">
        <v>0</v>
      </c>
      <c r="W900" s="11">
        <v>21.5</v>
      </c>
      <c r="X900" s="8" t="s">
        <v>148</v>
      </c>
      <c r="Y900" s="8" t="s">
        <v>149</v>
      </c>
    </row>
    <row r="901" spans="1:25" x14ac:dyDescent="0.3">
      <c r="A901" s="7">
        <v>46274</v>
      </c>
      <c r="B901" s="8" t="s">
        <v>26</v>
      </c>
      <c r="C901" s="8" t="s">
        <v>140</v>
      </c>
      <c r="D901" s="8" t="s">
        <v>141</v>
      </c>
      <c r="E901" s="8" t="s">
        <v>142</v>
      </c>
      <c r="F901" s="8" t="s">
        <v>143</v>
      </c>
      <c r="G901" s="8" t="s">
        <v>205</v>
      </c>
      <c r="H901" s="8" t="s">
        <v>220</v>
      </c>
      <c r="I901" s="8" t="s">
        <v>759</v>
      </c>
      <c r="J901" s="8" t="s">
        <v>147</v>
      </c>
      <c r="K901" s="8" t="s">
        <v>14</v>
      </c>
      <c r="L901" s="9">
        <v>177</v>
      </c>
      <c r="M901" s="9">
        <v>2</v>
      </c>
      <c r="N901" s="10">
        <v>1.1299435028248589E-2</v>
      </c>
      <c r="O901" s="11">
        <v>14.89</v>
      </c>
      <c r="P901" s="11">
        <v>29.78</v>
      </c>
      <c r="Q901" s="11">
        <v>0</v>
      </c>
      <c r="R901" s="8">
        <v>0</v>
      </c>
      <c r="S901" s="8">
        <v>0</v>
      </c>
      <c r="U901" s="12">
        <v>0</v>
      </c>
      <c r="V901" s="10">
        <v>0</v>
      </c>
      <c r="W901" s="11">
        <v>17.5</v>
      </c>
      <c r="X901" s="8" t="s">
        <v>148</v>
      </c>
      <c r="Y901" s="8" t="s">
        <v>149</v>
      </c>
    </row>
    <row r="902" spans="1:25" x14ac:dyDescent="0.3">
      <c r="A902" s="7">
        <v>46274</v>
      </c>
      <c r="B902" s="8" t="s">
        <v>26</v>
      </c>
      <c r="C902" s="8" t="s">
        <v>140</v>
      </c>
      <c r="D902" s="8" t="s">
        <v>141</v>
      </c>
      <c r="E902" s="8" t="s">
        <v>150</v>
      </c>
      <c r="F902" s="8" t="s">
        <v>143</v>
      </c>
      <c r="G902" s="8" t="s">
        <v>210</v>
      </c>
      <c r="H902" s="8" t="s">
        <v>220</v>
      </c>
      <c r="I902" s="8" t="s">
        <v>760</v>
      </c>
      <c r="J902" s="8" t="s">
        <v>153</v>
      </c>
      <c r="K902" s="8" t="s">
        <v>21</v>
      </c>
      <c r="L902" s="9">
        <v>177</v>
      </c>
      <c r="M902" s="9">
        <v>5</v>
      </c>
      <c r="N902" s="10">
        <v>2.8248587570621469E-2</v>
      </c>
      <c r="O902" s="11">
        <v>14.66</v>
      </c>
      <c r="P902" s="11">
        <v>73.3</v>
      </c>
      <c r="Q902" s="11">
        <v>1098</v>
      </c>
      <c r="R902" s="8">
        <v>2</v>
      </c>
      <c r="S902" s="8">
        <v>2</v>
      </c>
      <c r="T902" s="10">
        <v>6.6799999999999998E-2</v>
      </c>
      <c r="U902" s="12">
        <v>14.98</v>
      </c>
      <c r="V902" s="10">
        <v>0.4</v>
      </c>
      <c r="W902" s="11">
        <v>15</v>
      </c>
      <c r="X902" s="8" t="s">
        <v>148</v>
      </c>
      <c r="Y902" s="8" t="s">
        <v>149</v>
      </c>
    </row>
    <row r="903" spans="1:25" x14ac:dyDescent="0.3">
      <c r="A903" s="8" t="s">
        <v>753</v>
      </c>
      <c r="B903" s="8" t="s">
        <v>26</v>
      </c>
      <c r="C903" s="8" t="s">
        <v>140</v>
      </c>
      <c r="D903" s="8" t="s">
        <v>141</v>
      </c>
      <c r="E903" s="8" t="s">
        <v>150</v>
      </c>
      <c r="F903" s="8" t="s">
        <v>143</v>
      </c>
      <c r="G903" s="8" t="s">
        <v>156</v>
      </c>
      <c r="H903" s="8" t="s">
        <v>220</v>
      </c>
      <c r="I903" s="8" t="s">
        <v>576</v>
      </c>
      <c r="J903" s="8" t="s">
        <v>153</v>
      </c>
      <c r="K903" s="8" t="s">
        <v>14</v>
      </c>
      <c r="L903" s="9">
        <v>672</v>
      </c>
      <c r="M903" s="9">
        <v>2</v>
      </c>
      <c r="N903" s="10">
        <v>2.976190476190476E-3</v>
      </c>
      <c r="O903" s="11">
        <v>6.5</v>
      </c>
      <c r="P903" s="11">
        <v>13</v>
      </c>
      <c r="Q903" s="11">
        <v>0</v>
      </c>
      <c r="R903" s="8">
        <v>0</v>
      </c>
      <c r="S903" s="8">
        <v>0</v>
      </c>
      <c r="U903" s="12">
        <v>0</v>
      </c>
      <c r="V903" s="10">
        <v>0</v>
      </c>
      <c r="W903" s="11">
        <v>10.5</v>
      </c>
      <c r="X903" s="8" t="s">
        <v>148</v>
      </c>
      <c r="Y903" s="8" t="s">
        <v>149</v>
      </c>
    </row>
    <row r="904" spans="1:25" x14ac:dyDescent="0.3">
      <c r="A904" s="7">
        <v>46274</v>
      </c>
      <c r="B904" s="8" t="s">
        <v>26</v>
      </c>
      <c r="C904" s="8" t="s">
        <v>140</v>
      </c>
      <c r="D904" s="8" t="s">
        <v>141</v>
      </c>
      <c r="E904" s="8" t="s">
        <v>150</v>
      </c>
      <c r="F904" s="8" t="s">
        <v>143</v>
      </c>
      <c r="G904" s="8" t="s">
        <v>210</v>
      </c>
      <c r="H904" s="8" t="s">
        <v>220</v>
      </c>
      <c r="I904" s="8" t="s">
        <v>374</v>
      </c>
      <c r="J904" s="8" t="s">
        <v>153</v>
      </c>
      <c r="K904" s="8" t="s">
        <v>21</v>
      </c>
      <c r="L904" s="9">
        <v>659</v>
      </c>
      <c r="M904" s="9">
        <v>8</v>
      </c>
      <c r="N904" s="10">
        <v>1.213960546282246E-2</v>
      </c>
      <c r="O904" s="11">
        <v>10.65</v>
      </c>
      <c r="P904" s="11">
        <v>85.2</v>
      </c>
      <c r="Q904" s="11">
        <v>0</v>
      </c>
      <c r="R904" s="8">
        <v>0</v>
      </c>
      <c r="S904" s="8">
        <v>0</v>
      </c>
      <c r="U904" s="12">
        <v>0</v>
      </c>
      <c r="V904" s="10">
        <v>0</v>
      </c>
      <c r="W904" s="11">
        <v>12.5</v>
      </c>
      <c r="X904" s="8" t="s">
        <v>148</v>
      </c>
      <c r="Y904" s="8" t="s">
        <v>149</v>
      </c>
    </row>
    <row r="905" spans="1:25" x14ac:dyDescent="0.3">
      <c r="A905" s="7">
        <v>46274</v>
      </c>
      <c r="B905" s="8" t="s">
        <v>26</v>
      </c>
      <c r="C905" s="8" t="s">
        <v>140</v>
      </c>
      <c r="D905" s="8" t="s">
        <v>141</v>
      </c>
      <c r="E905" s="8" t="s">
        <v>150</v>
      </c>
      <c r="F905" s="8" t="s">
        <v>143</v>
      </c>
      <c r="G905" s="8" t="s">
        <v>156</v>
      </c>
      <c r="H905" s="8" t="s">
        <v>220</v>
      </c>
      <c r="I905" s="8" t="s">
        <v>761</v>
      </c>
      <c r="J905" s="8" t="s">
        <v>153</v>
      </c>
      <c r="K905" s="8" t="s">
        <v>7</v>
      </c>
      <c r="L905" s="9">
        <v>1300</v>
      </c>
      <c r="M905" s="9">
        <v>7</v>
      </c>
      <c r="N905" s="10">
        <v>5.3846153846153844E-3</v>
      </c>
      <c r="O905" s="11">
        <v>7.17</v>
      </c>
      <c r="P905" s="11">
        <v>50.19</v>
      </c>
      <c r="Q905" s="11">
        <v>0</v>
      </c>
      <c r="R905" s="8">
        <v>0</v>
      </c>
      <c r="S905" s="8">
        <v>0</v>
      </c>
      <c r="U905" s="12">
        <v>0</v>
      </c>
      <c r="V905" s="10">
        <v>0</v>
      </c>
      <c r="W905" s="11">
        <v>11</v>
      </c>
      <c r="X905" s="8" t="s">
        <v>148</v>
      </c>
      <c r="Y905" s="8" t="s">
        <v>149</v>
      </c>
    </row>
    <row r="906" spans="1:25" x14ac:dyDescent="0.3">
      <c r="A906" s="7">
        <v>46274</v>
      </c>
      <c r="B906" s="8" t="s">
        <v>26</v>
      </c>
      <c r="C906" s="8" t="s">
        <v>140</v>
      </c>
      <c r="D906" s="8" t="s">
        <v>141</v>
      </c>
      <c r="E906" s="8" t="s">
        <v>211</v>
      </c>
      <c r="F906" s="8" t="s">
        <v>143</v>
      </c>
      <c r="G906" s="8" t="s">
        <v>215</v>
      </c>
      <c r="H906" s="8" t="s">
        <v>385</v>
      </c>
      <c r="I906" s="8" t="s">
        <v>762</v>
      </c>
      <c r="J906" s="8" t="s">
        <v>214</v>
      </c>
      <c r="K906" s="8" t="s">
        <v>7</v>
      </c>
      <c r="L906" s="9">
        <v>480</v>
      </c>
      <c r="M906" s="9">
        <v>2</v>
      </c>
      <c r="N906" s="10">
        <v>4.1666666666666666E-3</v>
      </c>
      <c r="O906" s="11">
        <v>14.74</v>
      </c>
      <c r="P906" s="11">
        <v>29.48</v>
      </c>
      <c r="Q906" s="11">
        <v>0</v>
      </c>
      <c r="R906" s="8">
        <v>0</v>
      </c>
      <c r="S906" s="8">
        <v>0</v>
      </c>
      <c r="U906" s="12">
        <v>0</v>
      </c>
      <c r="V906" s="10">
        <v>0</v>
      </c>
      <c r="W906" s="11">
        <v>18.5</v>
      </c>
      <c r="X906" s="8" t="s">
        <v>148</v>
      </c>
      <c r="Y906" s="8" t="s">
        <v>149</v>
      </c>
    </row>
    <row r="907" spans="1:25" x14ac:dyDescent="0.3">
      <c r="A907" s="7">
        <v>46274</v>
      </c>
      <c r="B907" s="8" t="s">
        <v>26</v>
      </c>
      <c r="C907" s="8" t="s">
        <v>140</v>
      </c>
      <c r="D907" s="8" t="s">
        <v>141</v>
      </c>
      <c r="E907" s="8" t="s">
        <v>211</v>
      </c>
      <c r="F907" s="8" t="s">
        <v>143</v>
      </c>
      <c r="G907" s="8" t="s">
        <v>225</v>
      </c>
      <c r="H907" s="8" t="s">
        <v>220</v>
      </c>
      <c r="I907" s="8" t="s">
        <v>619</v>
      </c>
      <c r="J907" s="8" t="s">
        <v>214</v>
      </c>
      <c r="K907" s="8" t="s">
        <v>7</v>
      </c>
      <c r="L907" s="9">
        <v>1780</v>
      </c>
      <c r="M907" s="9">
        <v>21</v>
      </c>
      <c r="N907" s="10">
        <v>1.179775280898876E-2</v>
      </c>
      <c r="O907" s="11">
        <v>13.4</v>
      </c>
      <c r="P907" s="11">
        <v>281.39999999999998</v>
      </c>
      <c r="Q907" s="11">
        <v>2596</v>
      </c>
      <c r="R907" s="8">
        <v>3</v>
      </c>
      <c r="S907" s="8">
        <v>4</v>
      </c>
      <c r="T907" s="10">
        <v>0.1084</v>
      </c>
      <c r="U907" s="12">
        <v>9.23</v>
      </c>
      <c r="V907" s="10">
        <v>0.1429</v>
      </c>
      <c r="W907" s="11">
        <v>20</v>
      </c>
      <c r="X907" s="8" t="s">
        <v>148</v>
      </c>
      <c r="Y907" s="8" t="s">
        <v>149</v>
      </c>
    </row>
    <row r="908" spans="1:25" x14ac:dyDescent="0.3">
      <c r="A908" s="7">
        <v>46274</v>
      </c>
      <c r="B908" s="8" t="s">
        <v>26</v>
      </c>
      <c r="C908" s="8" t="s">
        <v>140</v>
      </c>
      <c r="D908" s="8" t="s">
        <v>141</v>
      </c>
      <c r="E908" s="8" t="s">
        <v>211</v>
      </c>
      <c r="F908" s="8" t="s">
        <v>143</v>
      </c>
      <c r="G908" s="8" t="s">
        <v>215</v>
      </c>
      <c r="H908" s="8" t="s">
        <v>220</v>
      </c>
      <c r="I908" s="8" t="s">
        <v>261</v>
      </c>
      <c r="J908" s="8" t="s">
        <v>214</v>
      </c>
      <c r="K908" s="8" t="s">
        <v>21</v>
      </c>
      <c r="L908" s="9">
        <v>197</v>
      </c>
      <c r="M908" s="9">
        <v>1</v>
      </c>
      <c r="N908" s="10">
        <v>5.076142131979695E-3</v>
      </c>
      <c r="O908" s="11">
        <v>11.94</v>
      </c>
      <c r="P908" s="11">
        <v>11.94</v>
      </c>
      <c r="Q908" s="11">
        <v>0</v>
      </c>
      <c r="R908" s="8">
        <v>0</v>
      </c>
      <c r="S908" s="8">
        <v>0</v>
      </c>
      <c r="U908" s="12">
        <v>0</v>
      </c>
      <c r="V908" s="10">
        <v>0</v>
      </c>
      <c r="W908" s="11">
        <v>15</v>
      </c>
      <c r="X908" s="8" t="s">
        <v>148</v>
      </c>
      <c r="Y908" s="8" t="s">
        <v>149</v>
      </c>
    </row>
    <row r="909" spans="1:25" x14ac:dyDescent="0.3">
      <c r="A909" s="7">
        <v>46274</v>
      </c>
      <c r="B909" s="8" t="s">
        <v>26</v>
      </c>
      <c r="C909" s="8" t="s">
        <v>140</v>
      </c>
      <c r="D909" s="8" t="s">
        <v>141</v>
      </c>
      <c r="E909" s="8" t="s">
        <v>211</v>
      </c>
      <c r="F909" s="8" t="s">
        <v>143</v>
      </c>
      <c r="G909" s="8" t="s">
        <v>225</v>
      </c>
      <c r="H909" s="8" t="s">
        <v>220</v>
      </c>
      <c r="I909" s="8" t="s">
        <v>723</v>
      </c>
      <c r="J909" s="8" t="s">
        <v>214</v>
      </c>
      <c r="K909" s="8" t="s">
        <v>14</v>
      </c>
      <c r="L909" s="9">
        <v>671</v>
      </c>
      <c r="M909" s="9">
        <v>4</v>
      </c>
      <c r="N909" s="10">
        <v>5.9612518628912071E-3</v>
      </c>
      <c r="O909" s="11">
        <v>16.670000000000002</v>
      </c>
      <c r="P909" s="11">
        <v>66.680000000000007</v>
      </c>
      <c r="Q909" s="11">
        <v>0</v>
      </c>
      <c r="R909" s="8">
        <v>0</v>
      </c>
      <c r="S909" s="8">
        <v>0</v>
      </c>
      <c r="U909" s="12">
        <v>0</v>
      </c>
      <c r="V909" s="10">
        <v>0</v>
      </c>
      <c r="W909" s="11">
        <v>19.5</v>
      </c>
      <c r="X909" s="8" t="s">
        <v>148</v>
      </c>
      <c r="Y909" s="8" t="s">
        <v>149</v>
      </c>
    </row>
    <row r="910" spans="1:25" x14ac:dyDescent="0.3">
      <c r="A910" s="7">
        <v>46280</v>
      </c>
      <c r="B910" s="8" t="s">
        <v>12</v>
      </c>
      <c r="C910" s="8" t="s">
        <v>140</v>
      </c>
      <c r="D910" s="8" t="s">
        <v>141</v>
      </c>
      <c r="E910" s="8" t="s">
        <v>157</v>
      </c>
      <c r="F910" s="8" t="s">
        <v>143</v>
      </c>
      <c r="G910" s="8" t="s">
        <v>144</v>
      </c>
      <c r="H910" s="8" t="s">
        <v>145</v>
      </c>
      <c r="I910" s="8" t="s">
        <v>162</v>
      </c>
      <c r="J910" s="8" t="s">
        <v>159</v>
      </c>
      <c r="K910" s="8" t="s">
        <v>21</v>
      </c>
      <c r="L910" s="9">
        <v>0</v>
      </c>
      <c r="M910" s="9">
        <v>0</v>
      </c>
      <c r="P910" s="11">
        <v>42.73</v>
      </c>
      <c r="Q910" s="11">
        <v>0</v>
      </c>
      <c r="R910" s="8">
        <v>0</v>
      </c>
      <c r="S910" s="8">
        <v>0</v>
      </c>
      <c r="U910" s="12">
        <v>0</v>
      </c>
      <c r="W910" s="11">
        <v>12</v>
      </c>
      <c r="X910" s="8" t="s">
        <v>148</v>
      </c>
      <c r="Y910" s="8" t="s">
        <v>149</v>
      </c>
    </row>
    <row r="911" spans="1:25" x14ac:dyDescent="0.3">
      <c r="A911" s="7">
        <v>46274</v>
      </c>
      <c r="B911" s="8" t="s">
        <v>26</v>
      </c>
      <c r="C911" s="8" t="s">
        <v>140</v>
      </c>
      <c r="D911" s="8" t="s">
        <v>141</v>
      </c>
      <c r="E911" s="8" t="s">
        <v>211</v>
      </c>
      <c r="F911" s="8" t="s">
        <v>143</v>
      </c>
      <c r="G911" s="8" t="s">
        <v>215</v>
      </c>
      <c r="H911" s="8" t="s">
        <v>220</v>
      </c>
      <c r="I911" s="8" t="s">
        <v>763</v>
      </c>
      <c r="J911" s="8" t="s">
        <v>214</v>
      </c>
      <c r="K911" s="8" t="s">
        <v>14</v>
      </c>
      <c r="L911" s="9">
        <v>205</v>
      </c>
      <c r="M911" s="9">
        <v>2</v>
      </c>
      <c r="N911" s="10">
        <v>9.7560975609756097E-3</v>
      </c>
      <c r="O911" s="11">
        <v>10.11</v>
      </c>
      <c r="P911" s="11">
        <v>20.22</v>
      </c>
      <c r="Q911" s="11">
        <v>0</v>
      </c>
      <c r="R911" s="8">
        <v>0</v>
      </c>
      <c r="S911" s="8">
        <v>0</v>
      </c>
      <c r="U911" s="12">
        <v>0</v>
      </c>
      <c r="V911" s="10">
        <v>0</v>
      </c>
      <c r="W911" s="11">
        <v>18</v>
      </c>
      <c r="X911" s="8" t="s">
        <v>148</v>
      </c>
      <c r="Y911" s="8" t="s">
        <v>149</v>
      </c>
    </row>
    <row r="912" spans="1:25" x14ac:dyDescent="0.3">
      <c r="A912" s="7">
        <v>46274</v>
      </c>
      <c r="B912" s="8" t="s">
        <v>42</v>
      </c>
      <c r="C912" s="8" t="s">
        <v>140</v>
      </c>
      <c r="D912" s="8" t="s">
        <v>141</v>
      </c>
      <c r="E912" s="8" t="s">
        <v>164</v>
      </c>
      <c r="F912" s="8" t="s">
        <v>143</v>
      </c>
      <c r="G912" s="8" t="s">
        <v>165</v>
      </c>
      <c r="H912" s="8" t="s">
        <v>231</v>
      </c>
      <c r="I912" s="8" t="s">
        <v>626</v>
      </c>
      <c r="J912" s="8" t="s">
        <v>166</v>
      </c>
      <c r="K912" s="8" t="s">
        <v>14</v>
      </c>
      <c r="L912" s="9">
        <v>292</v>
      </c>
      <c r="M912" s="9">
        <v>4</v>
      </c>
      <c r="N912" s="10">
        <v>1.3698630136986301E-2</v>
      </c>
      <c r="O912" s="11">
        <v>7</v>
      </c>
      <c r="P912" s="11">
        <v>28</v>
      </c>
      <c r="Q912" s="11">
        <v>0</v>
      </c>
      <c r="R912" s="8">
        <v>0</v>
      </c>
      <c r="S912" s="8">
        <v>0</v>
      </c>
      <c r="U912" s="12">
        <v>0</v>
      </c>
      <c r="V912" s="10">
        <v>0</v>
      </c>
      <c r="W912" s="11">
        <v>9</v>
      </c>
      <c r="X912" s="8" t="s">
        <v>148</v>
      </c>
      <c r="Y912" s="8" t="s">
        <v>149</v>
      </c>
    </row>
    <row r="913" spans="1:25" x14ac:dyDescent="0.3">
      <c r="A913" s="7">
        <v>46274</v>
      </c>
      <c r="B913" s="8" t="s">
        <v>42</v>
      </c>
      <c r="C913" s="8" t="s">
        <v>140</v>
      </c>
      <c r="D913" s="8" t="s">
        <v>141</v>
      </c>
      <c r="E913" s="8" t="s">
        <v>164</v>
      </c>
      <c r="F913" s="8" t="s">
        <v>143</v>
      </c>
      <c r="G913" s="8" t="s">
        <v>228</v>
      </c>
      <c r="H913" s="8" t="s">
        <v>231</v>
      </c>
      <c r="I913" s="8" t="s">
        <v>165</v>
      </c>
      <c r="J913" s="8" t="s">
        <v>166</v>
      </c>
      <c r="K913" s="8" t="s">
        <v>14</v>
      </c>
      <c r="L913" s="9">
        <v>2123</v>
      </c>
      <c r="M913" s="9">
        <v>6</v>
      </c>
      <c r="N913" s="10">
        <v>2.8261893546867641E-3</v>
      </c>
      <c r="O913" s="11">
        <v>8.9</v>
      </c>
      <c r="P913" s="11">
        <v>53.4</v>
      </c>
      <c r="Q913" s="11">
        <v>0</v>
      </c>
      <c r="R913" s="8">
        <v>0</v>
      </c>
      <c r="S913" s="8">
        <v>0</v>
      </c>
      <c r="U913" s="12">
        <v>0</v>
      </c>
      <c r="V913" s="10">
        <v>0</v>
      </c>
      <c r="W913" s="11">
        <v>11</v>
      </c>
      <c r="X913" s="8" t="s">
        <v>148</v>
      </c>
      <c r="Y913" s="8" t="s">
        <v>149</v>
      </c>
    </row>
    <row r="914" spans="1:25" x14ac:dyDescent="0.3">
      <c r="A914" s="7">
        <v>46274</v>
      </c>
      <c r="B914" s="8" t="s">
        <v>42</v>
      </c>
      <c r="C914" s="8" t="s">
        <v>140</v>
      </c>
      <c r="D914" s="8" t="s">
        <v>141</v>
      </c>
      <c r="E914" s="8" t="s">
        <v>164</v>
      </c>
      <c r="F914" s="8" t="s">
        <v>143</v>
      </c>
      <c r="G914" s="8" t="s">
        <v>228</v>
      </c>
      <c r="H914" s="8" t="s">
        <v>231</v>
      </c>
      <c r="I914" s="8" t="s">
        <v>233</v>
      </c>
      <c r="J914" s="8" t="s">
        <v>166</v>
      </c>
      <c r="K914" s="8" t="s">
        <v>21</v>
      </c>
      <c r="L914" s="9">
        <v>387</v>
      </c>
      <c r="M914" s="9">
        <v>2</v>
      </c>
      <c r="N914" s="10">
        <v>5.1679586563307496E-3</v>
      </c>
      <c r="O914" s="11">
        <v>13</v>
      </c>
      <c r="P914" s="11">
        <v>26</v>
      </c>
      <c r="Q914" s="11">
        <v>0</v>
      </c>
      <c r="R914" s="8">
        <v>0</v>
      </c>
      <c r="S914" s="8">
        <v>0</v>
      </c>
      <c r="U914" s="12">
        <v>0</v>
      </c>
      <c r="V914" s="10">
        <v>0</v>
      </c>
      <c r="W914" s="11">
        <v>13</v>
      </c>
      <c r="X914" s="8" t="s">
        <v>148</v>
      </c>
      <c r="Y914" s="8" t="s">
        <v>149</v>
      </c>
    </row>
    <row r="915" spans="1:25" x14ac:dyDescent="0.3">
      <c r="A915" s="7">
        <v>46274</v>
      </c>
      <c r="B915" s="8" t="s">
        <v>42</v>
      </c>
      <c r="C915" s="8" t="s">
        <v>140</v>
      </c>
      <c r="D915" s="8" t="s">
        <v>141</v>
      </c>
      <c r="E915" s="8" t="s">
        <v>164</v>
      </c>
      <c r="F915" s="8" t="s">
        <v>143</v>
      </c>
      <c r="G915" s="8" t="s">
        <v>165</v>
      </c>
      <c r="H915" s="8" t="s">
        <v>231</v>
      </c>
      <c r="I915" s="8" t="s">
        <v>628</v>
      </c>
      <c r="J915" s="8" t="s">
        <v>232</v>
      </c>
      <c r="K915" s="8" t="s">
        <v>7</v>
      </c>
      <c r="L915" s="9">
        <v>85</v>
      </c>
      <c r="M915" s="9">
        <v>0</v>
      </c>
      <c r="N915" s="10">
        <v>0</v>
      </c>
      <c r="P915" s="11">
        <v>0</v>
      </c>
      <c r="Q915" s="11">
        <v>0</v>
      </c>
      <c r="R915" s="8">
        <v>0</v>
      </c>
      <c r="S915" s="8">
        <v>0</v>
      </c>
      <c r="W915" s="11">
        <v>10</v>
      </c>
      <c r="X915" s="8" t="s">
        <v>148</v>
      </c>
      <c r="Y915" s="8" t="s">
        <v>149</v>
      </c>
    </row>
    <row r="916" spans="1:25" x14ac:dyDescent="0.3">
      <c r="A916" s="7">
        <v>46274</v>
      </c>
      <c r="B916" s="8" t="s">
        <v>42</v>
      </c>
      <c r="C916" s="8" t="s">
        <v>140</v>
      </c>
      <c r="D916" s="8" t="s">
        <v>141</v>
      </c>
      <c r="E916" s="8" t="s">
        <v>377</v>
      </c>
      <c r="F916" s="8" t="s">
        <v>143</v>
      </c>
      <c r="G916" s="8" t="s">
        <v>381</v>
      </c>
      <c r="H916" s="8" t="s">
        <v>231</v>
      </c>
      <c r="I916" s="8" t="s">
        <v>378</v>
      </c>
      <c r="J916" s="8" t="s">
        <v>380</v>
      </c>
      <c r="K916" s="8" t="s">
        <v>21</v>
      </c>
      <c r="L916" s="9">
        <v>929</v>
      </c>
      <c r="M916" s="9">
        <v>24</v>
      </c>
      <c r="N916" s="10">
        <v>2.5834230355220669E-2</v>
      </c>
      <c r="O916" s="11">
        <v>19</v>
      </c>
      <c r="P916" s="11">
        <v>456</v>
      </c>
      <c r="Q916" s="11">
        <v>1098</v>
      </c>
      <c r="R916" s="8">
        <v>1</v>
      </c>
      <c r="S916" s="8">
        <v>2</v>
      </c>
      <c r="T916" s="10">
        <v>0.4153</v>
      </c>
      <c r="U916" s="12">
        <v>2.41</v>
      </c>
      <c r="V916" s="10">
        <v>4.1700000000000001E-2</v>
      </c>
      <c r="W916" s="11">
        <v>19</v>
      </c>
      <c r="X916" s="8" t="s">
        <v>148</v>
      </c>
      <c r="Y916" s="8" t="s">
        <v>149</v>
      </c>
    </row>
    <row r="917" spans="1:25" x14ac:dyDescent="0.3">
      <c r="A917" s="7">
        <v>46274</v>
      </c>
      <c r="B917" s="8" t="s">
        <v>42</v>
      </c>
      <c r="C917" s="8" t="s">
        <v>140</v>
      </c>
      <c r="D917" s="8" t="s">
        <v>141</v>
      </c>
      <c r="E917" s="8" t="s">
        <v>377</v>
      </c>
      <c r="F917" s="8" t="s">
        <v>143</v>
      </c>
      <c r="G917" s="8" t="s">
        <v>378</v>
      </c>
      <c r="H917" s="8" t="s">
        <v>231</v>
      </c>
      <c r="I917" s="8" t="s">
        <v>674</v>
      </c>
      <c r="J917" s="8" t="s">
        <v>380</v>
      </c>
      <c r="K917" s="8" t="s">
        <v>7</v>
      </c>
      <c r="L917" s="9">
        <v>737</v>
      </c>
      <c r="M917" s="9">
        <v>5</v>
      </c>
      <c r="N917" s="10">
        <v>6.7842605156038004E-3</v>
      </c>
      <c r="O917" s="11">
        <v>8.5</v>
      </c>
      <c r="P917" s="11">
        <v>42.5</v>
      </c>
      <c r="Q917" s="11">
        <v>549</v>
      </c>
      <c r="R917" s="8">
        <v>1</v>
      </c>
      <c r="S917" s="8">
        <v>1</v>
      </c>
      <c r="T917" s="10">
        <v>0.11609999999999999</v>
      </c>
      <c r="U917" s="12">
        <v>12.92</v>
      </c>
      <c r="V917" s="10">
        <v>0.2</v>
      </c>
      <c r="W917" s="11">
        <v>12.5</v>
      </c>
      <c r="X917" s="8" t="s">
        <v>148</v>
      </c>
      <c r="Y917" s="8" t="s">
        <v>149</v>
      </c>
    </row>
    <row r="918" spans="1:25" x14ac:dyDescent="0.3">
      <c r="A918" s="7">
        <v>46274</v>
      </c>
      <c r="B918" s="8" t="s">
        <v>37</v>
      </c>
      <c r="C918" s="8" t="s">
        <v>140</v>
      </c>
      <c r="D918" s="8" t="s">
        <v>141</v>
      </c>
      <c r="E918" s="8" t="s">
        <v>157</v>
      </c>
      <c r="F918" s="8" t="s">
        <v>143</v>
      </c>
      <c r="G918" s="8" t="s">
        <v>234</v>
      </c>
      <c r="H918" s="8" t="s">
        <v>220</v>
      </c>
      <c r="I918" s="8" t="s">
        <v>234</v>
      </c>
      <c r="J918" s="8" t="s">
        <v>159</v>
      </c>
      <c r="K918" s="8" t="s">
        <v>7</v>
      </c>
      <c r="L918" s="9">
        <v>443</v>
      </c>
      <c r="M918" s="9">
        <v>0</v>
      </c>
      <c r="N918" s="10">
        <v>0</v>
      </c>
      <c r="P918" s="11">
        <v>0</v>
      </c>
      <c r="Q918" s="11">
        <v>0</v>
      </c>
      <c r="R918" s="8">
        <v>0</v>
      </c>
      <c r="S918" s="8">
        <v>0</v>
      </c>
      <c r="W918" s="11">
        <v>11</v>
      </c>
      <c r="X918" s="8" t="s">
        <v>148</v>
      </c>
      <c r="Y918" s="8" t="s">
        <v>149</v>
      </c>
    </row>
    <row r="919" spans="1:25" x14ac:dyDescent="0.3">
      <c r="A919" s="7">
        <v>46274</v>
      </c>
      <c r="B919" s="8" t="s">
        <v>37</v>
      </c>
      <c r="C919" s="8" t="s">
        <v>140</v>
      </c>
      <c r="D919" s="8" t="s">
        <v>141</v>
      </c>
      <c r="E919" s="8" t="s">
        <v>239</v>
      </c>
      <c r="F919" s="8" t="s">
        <v>143</v>
      </c>
      <c r="G919" s="8" t="s">
        <v>240</v>
      </c>
      <c r="H919" s="8" t="s">
        <v>220</v>
      </c>
      <c r="I919" s="8" t="s">
        <v>764</v>
      </c>
      <c r="J919" s="8" t="s">
        <v>242</v>
      </c>
      <c r="K919" s="8" t="s">
        <v>7</v>
      </c>
      <c r="L919" s="9">
        <v>1351</v>
      </c>
      <c r="M919" s="9">
        <v>7</v>
      </c>
      <c r="N919" s="10">
        <v>5.1813471502590684E-3</v>
      </c>
      <c r="O919" s="11">
        <v>4.88</v>
      </c>
      <c r="P919" s="11">
        <v>34.159999999999997</v>
      </c>
      <c r="Q919" s="11">
        <v>0</v>
      </c>
      <c r="R919" s="8">
        <v>0</v>
      </c>
      <c r="S919" s="8">
        <v>0</v>
      </c>
      <c r="U919" s="12">
        <v>0</v>
      </c>
      <c r="V919" s="10">
        <v>0</v>
      </c>
      <c r="W919" s="11">
        <v>9</v>
      </c>
      <c r="X919" s="8" t="s">
        <v>148</v>
      </c>
      <c r="Y919" s="8" t="s">
        <v>149</v>
      </c>
    </row>
    <row r="920" spans="1:25" x14ac:dyDescent="0.3">
      <c r="A920" s="7">
        <v>46274</v>
      </c>
      <c r="B920" s="8" t="s">
        <v>37</v>
      </c>
      <c r="C920" s="8" t="s">
        <v>140</v>
      </c>
      <c r="D920" s="8" t="s">
        <v>141</v>
      </c>
      <c r="E920" s="8" t="s">
        <v>239</v>
      </c>
      <c r="F920" s="8" t="s">
        <v>143</v>
      </c>
      <c r="G920" s="8" t="s">
        <v>388</v>
      </c>
      <c r="H920" s="8" t="s">
        <v>220</v>
      </c>
      <c r="I920" s="8" t="s">
        <v>584</v>
      </c>
      <c r="J920" s="8" t="s">
        <v>242</v>
      </c>
      <c r="K920" s="8" t="s">
        <v>7</v>
      </c>
      <c r="L920" s="9">
        <v>247</v>
      </c>
      <c r="M920" s="9">
        <v>1</v>
      </c>
      <c r="N920" s="10">
        <v>4.048582995951417E-3</v>
      </c>
      <c r="O920" s="11">
        <v>5.8</v>
      </c>
      <c r="P920" s="11">
        <v>5.8</v>
      </c>
      <c r="Q920" s="11">
        <v>0</v>
      </c>
      <c r="R920" s="8">
        <v>0</v>
      </c>
      <c r="S920" s="8">
        <v>0</v>
      </c>
      <c r="U920" s="12">
        <v>0</v>
      </c>
      <c r="V920" s="10">
        <v>0</v>
      </c>
      <c r="W920" s="11">
        <v>8</v>
      </c>
      <c r="X920" s="8" t="s">
        <v>148</v>
      </c>
      <c r="Y920" s="8" t="s">
        <v>149</v>
      </c>
    </row>
    <row r="921" spans="1:25" x14ac:dyDescent="0.3">
      <c r="A921" s="7">
        <v>46274</v>
      </c>
      <c r="B921" s="8" t="s">
        <v>37</v>
      </c>
      <c r="C921" s="8" t="s">
        <v>140</v>
      </c>
      <c r="D921" s="8" t="s">
        <v>141</v>
      </c>
      <c r="E921" s="8" t="s">
        <v>244</v>
      </c>
      <c r="F921" s="8" t="s">
        <v>143</v>
      </c>
      <c r="G921" s="8" t="s">
        <v>394</v>
      </c>
      <c r="H921" s="8" t="s">
        <v>220</v>
      </c>
      <c r="I921" s="8" t="s">
        <v>394</v>
      </c>
      <c r="J921" s="8" t="s">
        <v>247</v>
      </c>
      <c r="K921" s="8" t="s">
        <v>14</v>
      </c>
      <c r="L921" s="9">
        <v>3853</v>
      </c>
      <c r="M921" s="9">
        <v>18</v>
      </c>
      <c r="N921" s="10">
        <v>4.671684401764859E-3</v>
      </c>
      <c r="O921" s="11">
        <v>4.47</v>
      </c>
      <c r="P921" s="11">
        <v>80.459999999999994</v>
      </c>
      <c r="Q921" s="11">
        <v>837</v>
      </c>
      <c r="R921" s="8">
        <v>3</v>
      </c>
      <c r="S921" s="8">
        <v>3</v>
      </c>
      <c r="T921" s="10">
        <v>9.6100000000000005E-2</v>
      </c>
      <c r="U921" s="12">
        <v>10.4</v>
      </c>
      <c r="V921" s="10">
        <v>0.16669999999999999</v>
      </c>
      <c r="W921" s="11">
        <v>5.5</v>
      </c>
      <c r="X921" s="8" t="s">
        <v>148</v>
      </c>
      <c r="Y921" s="8" t="s">
        <v>149</v>
      </c>
    </row>
    <row r="922" spans="1:25" x14ac:dyDescent="0.3">
      <c r="A922" s="7">
        <v>46274</v>
      </c>
      <c r="B922" s="8" t="s">
        <v>37</v>
      </c>
      <c r="C922" s="8" t="s">
        <v>140</v>
      </c>
      <c r="D922" s="8" t="s">
        <v>141</v>
      </c>
      <c r="E922" s="8" t="s">
        <v>244</v>
      </c>
      <c r="F922" s="8" t="s">
        <v>143</v>
      </c>
      <c r="G922" s="8" t="s">
        <v>245</v>
      </c>
      <c r="H922" s="8" t="s">
        <v>220</v>
      </c>
      <c r="I922" s="8" t="s">
        <v>633</v>
      </c>
      <c r="J922" s="8" t="s">
        <v>247</v>
      </c>
      <c r="K922" s="8" t="s">
        <v>14</v>
      </c>
      <c r="L922" s="9">
        <v>1095</v>
      </c>
      <c r="M922" s="9">
        <v>9</v>
      </c>
      <c r="N922" s="10">
        <v>8.21917808219178E-3</v>
      </c>
      <c r="O922" s="11">
        <v>6.9</v>
      </c>
      <c r="P922" s="11">
        <v>62.1</v>
      </c>
      <c r="Q922" s="11">
        <v>0</v>
      </c>
      <c r="R922" s="8">
        <v>0</v>
      </c>
      <c r="S922" s="8">
        <v>0</v>
      </c>
      <c r="U922" s="12">
        <v>0</v>
      </c>
      <c r="V922" s="10">
        <v>0</v>
      </c>
      <c r="W922" s="11">
        <v>8.5</v>
      </c>
      <c r="X922" s="8" t="s">
        <v>148</v>
      </c>
      <c r="Y922" s="8" t="s">
        <v>149</v>
      </c>
    </row>
    <row r="923" spans="1:25" x14ac:dyDescent="0.3">
      <c r="A923" s="7">
        <v>46274</v>
      </c>
      <c r="B923" s="8" t="s">
        <v>37</v>
      </c>
      <c r="C923" s="8" t="s">
        <v>140</v>
      </c>
      <c r="D923" s="8" t="s">
        <v>141</v>
      </c>
      <c r="E923" s="8" t="s">
        <v>244</v>
      </c>
      <c r="F923" s="8" t="s">
        <v>143</v>
      </c>
      <c r="G923" s="8" t="s">
        <v>245</v>
      </c>
      <c r="H923" s="8" t="s">
        <v>220</v>
      </c>
      <c r="I923" s="8" t="s">
        <v>765</v>
      </c>
      <c r="J923" s="8" t="s">
        <v>247</v>
      </c>
      <c r="K923" s="8" t="s">
        <v>7</v>
      </c>
      <c r="L923" s="9">
        <v>1700</v>
      </c>
      <c r="M923" s="9">
        <v>10</v>
      </c>
      <c r="N923" s="10">
        <v>5.8823529411764714E-3</v>
      </c>
      <c r="O923" s="11">
        <v>5.16</v>
      </c>
      <c r="P923" s="11">
        <v>51.6</v>
      </c>
      <c r="Q923" s="11">
        <v>279</v>
      </c>
      <c r="R923" s="8">
        <v>1</v>
      </c>
      <c r="S923" s="8">
        <v>1</v>
      </c>
      <c r="T923" s="10">
        <v>0.18490000000000001</v>
      </c>
      <c r="U923" s="12">
        <v>5.41</v>
      </c>
      <c r="V923" s="10">
        <v>0.1</v>
      </c>
      <c r="W923" s="11">
        <v>8</v>
      </c>
      <c r="X923" s="8" t="s">
        <v>148</v>
      </c>
      <c r="Y923" s="8" t="s">
        <v>149</v>
      </c>
    </row>
    <row r="924" spans="1:25" x14ac:dyDescent="0.3">
      <c r="A924" s="7">
        <v>46274</v>
      </c>
      <c r="B924" s="8" t="s">
        <v>37</v>
      </c>
      <c r="C924" s="8" t="s">
        <v>140</v>
      </c>
      <c r="D924" s="8" t="s">
        <v>141</v>
      </c>
      <c r="E924" s="8" t="s">
        <v>244</v>
      </c>
      <c r="F924" s="8" t="s">
        <v>143</v>
      </c>
      <c r="G924" s="8" t="s">
        <v>394</v>
      </c>
      <c r="H924" s="8" t="s">
        <v>220</v>
      </c>
      <c r="I924" s="8" t="s">
        <v>766</v>
      </c>
      <c r="J924" s="8" t="s">
        <v>247</v>
      </c>
      <c r="K924" s="8" t="s">
        <v>14</v>
      </c>
      <c r="L924" s="9">
        <v>347</v>
      </c>
      <c r="M924" s="9">
        <v>2</v>
      </c>
      <c r="N924" s="10">
        <v>5.763688760806916E-3</v>
      </c>
      <c r="O924" s="11">
        <v>5.46</v>
      </c>
      <c r="P924" s="11">
        <v>10.92</v>
      </c>
      <c r="Q924" s="11">
        <v>0</v>
      </c>
      <c r="R924" s="8">
        <v>0</v>
      </c>
      <c r="S924" s="8">
        <v>0</v>
      </c>
      <c r="U924" s="12">
        <v>0</v>
      </c>
      <c r="V924" s="10">
        <v>0</v>
      </c>
      <c r="W924" s="11">
        <v>8.5</v>
      </c>
      <c r="X924" s="8" t="s">
        <v>148</v>
      </c>
      <c r="Y924" s="8" t="s">
        <v>149</v>
      </c>
    </row>
    <row r="925" spans="1:25" x14ac:dyDescent="0.3">
      <c r="A925" s="7">
        <v>46274</v>
      </c>
      <c r="B925" s="8" t="s">
        <v>37</v>
      </c>
      <c r="C925" s="8" t="s">
        <v>140</v>
      </c>
      <c r="D925" s="8" t="s">
        <v>141</v>
      </c>
      <c r="E925" s="8" t="s">
        <v>167</v>
      </c>
      <c r="F925" s="8" t="s">
        <v>143</v>
      </c>
      <c r="G925" s="8" t="s">
        <v>255</v>
      </c>
      <c r="H925" s="8" t="s">
        <v>220</v>
      </c>
      <c r="I925" s="8" t="s">
        <v>767</v>
      </c>
      <c r="J925" s="8" t="s">
        <v>169</v>
      </c>
      <c r="K925" s="8" t="s">
        <v>14</v>
      </c>
      <c r="L925" s="9">
        <v>343</v>
      </c>
      <c r="M925" s="9">
        <v>5</v>
      </c>
      <c r="N925" s="10">
        <v>1.457725947521866E-2</v>
      </c>
      <c r="O925" s="11">
        <v>2.7</v>
      </c>
      <c r="P925" s="11">
        <v>13.5</v>
      </c>
      <c r="Q925" s="11">
        <v>0</v>
      </c>
      <c r="R925" s="8">
        <v>0</v>
      </c>
      <c r="S925" s="8">
        <v>0</v>
      </c>
      <c r="U925" s="12">
        <v>0</v>
      </c>
      <c r="V925" s="10">
        <v>0</v>
      </c>
      <c r="W925" s="11">
        <v>4.5</v>
      </c>
      <c r="X925" s="8" t="s">
        <v>148</v>
      </c>
      <c r="Y925" s="8" t="s">
        <v>149</v>
      </c>
    </row>
    <row r="926" spans="1:25" x14ac:dyDescent="0.3">
      <c r="A926" s="7">
        <v>46274</v>
      </c>
      <c r="B926" s="8" t="s">
        <v>37</v>
      </c>
      <c r="C926" s="8" t="s">
        <v>140</v>
      </c>
      <c r="D926" s="8" t="s">
        <v>141</v>
      </c>
      <c r="E926" s="8" t="s">
        <v>167</v>
      </c>
      <c r="F926" s="8" t="s">
        <v>143</v>
      </c>
      <c r="G926" s="8" t="s">
        <v>255</v>
      </c>
      <c r="H926" s="8" t="s">
        <v>220</v>
      </c>
      <c r="I926" s="8" t="s">
        <v>512</v>
      </c>
      <c r="J926" s="8" t="s">
        <v>169</v>
      </c>
      <c r="K926" s="8" t="s">
        <v>7</v>
      </c>
      <c r="L926" s="9">
        <v>557</v>
      </c>
      <c r="M926" s="9">
        <v>8</v>
      </c>
      <c r="N926" s="10">
        <v>1.4362657091561939E-2</v>
      </c>
      <c r="O926" s="11">
        <v>2.36</v>
      </c>
      <c r="P926" s="11">
        <v>18.88</v>
      </c>
      <c r="Q926" s="11">
        <v>0</v>
      </c>
      <c r="R926" s="8">
        <v>0</v>
      </c>
      <c r="S926" s="8">
        <v>0</v>
      </c>
      <c r="U926" s="12">
        <v>0</v>
      </c>
      <c r="V926" s="10">
        <v>0</v>
      </c>
      <c r="W926" s="11">
        <v>4.5</v>
      </c>
      <c r="X926" s="8" t="s">
        <v>148</v>
      </c>
      <c r="Y926" s="8" t="s">
        <v>149</v>
      </c>
    </row>
    <row r="927" spans="1:25" x14ac:dyDescent="0.3">
      <c r="A927" s="7">
        <v>46274</v>
      </c>
      <c r="B927" s="8" t="s">
        <v>37</v>
      </c>
      <c r="C927" s="8" t="s">
        <v>140</v>
      </c>
      <c r="D927" s="8" t="s">
        <v>141</v>
      </c>
      <c r="E927" s="8" t="s">
        <v>167</v>
      </c>
      <c r="F927" s="8" t="s">
        <v>143</v>
      </c>
      <c r="G927" s="8" t="s">
        <v>255</v>
      </c>
      <c r="H927" s="8" t="s">
        <v>236</v>
      </c>
      <c r="I927" s="8" t="s">
        <v>255</v>
      </c>
      <c r="J927" s="8" t="s">
        <v>169</v>
      </c>
      <c r="K927" s="8" t="s">
        <v>21</v>
      </c>
      <c r="L927" s="9">
        <v>634</v>
      </c>
      <c r="M927" s="9">
        <v>11</v>
      </c>
      <c r="N927" s="10">
        <v>1.7350157728706621E-2</v>
      </c>
      <c r="O927" s="11">
        <v>6</v>
      </c>
      <c r="P927" s="8" t="s">
        <v>768</v>
      </c>
      <c r="Q927" s="11">
        <v>0</v>
      </c>
      <c r="R927" s="8">
        <v>0</v>
      </c>
      <c r="S927" s="8">
        <v>0</v>
      </c>
      <c r="U927" s="12">
        <v>0</v>
      </c>
      <c r="V927" s="10">
        <v>0</v>
      </c>
      <c r="W927" s="11">
        <v>6</v>
      </c>
      <c r="X927" s="8" t="s">
        <v>148</v>
      </c>
      <c r="Y927" s="8" t="s">
        <v>149</v>
      </c>
    </row>
    <row r="928" spans="1:25" x14ac:dyDescent="0.3">
      <c r="A928" s="7">
        <v>46274</v>
      </c>
      <c r="B928" s="8" t="s">
        <v>37</v>
      </c>
      <c r="C928" s="8" t="s">
        <v>140</v>
      </c>
      <c r="D928" s="8" t="s">
        <v>141</v>
      </c>
      <c r="E928" s="8" t="s">
        <v>167</v>
      </c>
      <c r="F928" s="8" t="s">
        <v>143</v>
      </c>
      <c r="G928" s="8" t="s">
        <v>255</v>
      </c>
      <c r="H928" s="8" t="s">
        <v>220</v>
      </c>
      <c r="I928" s="8" t="s">
        <v>769</v>
      </c>
      <c r="J928" s="8" t="s">
        <v>169</v>
      </c>
      <c r="K928" s="8" t="s">
        <v>21</v>
      </c>
      <c r="L928" s="9">
        <v>215</v>
      </c>
      <c r="M928" s="9">
        <v>3</v>
      </c>
      <c r="N928" s="10">
        <v>1.395348837209302E-2</v>
      </c>
      <c r="O928" s="11">
        <v>5</v>
      </c>
      <c r="P928" s="11">
        <v>15</v>
      </c>
      <c r="Q928" s="11">
        <v>0</v>
      </c>
      <c r="R928" s="8">
        <v>0</v>
      </c>
      <c r="S928" s="8">
        <v>0</v>
      </c>
      <c r="U928" s="12">
        <v>0</v>
      </c>
      <c r="V928" s="10">
        <v>0</v>
      </c>
      <c r="W928" s="11">
        <v>5</v>
      </c>
      <c r="X928" s="8" t="s">
        <v>148</v>
      </c>
      <c r="Y928" s="8" t="s">
        <v>149</v>
      </c>
    </row>
    <row r="929" spans="1:25" x14ac:dyDescent="0.3">
      <c r="A929" s="7">
        <v>46274</v>
      </c>
      <c r="B929" s="8" t="s">
        <v>37</v>
      </c>
      <c r="C929" s="8" t="s">
        <v>140</v>
      </c>
      <c r="D929" s="8" t="s">
        <v>141</v>
      </c>
      <c r="E929" s="8" t="s">
        <v>257</v>
      </c>
      <c r="F929" s="8" t="s">
        <v>143</v>
      </c>
      <c r="G929" s="8" t="s">
        <v>258</v>
      </c>
      <c r="H929" s="8" t="s">
        <v>385</v>
      </c>
      <c r="I929" s="8" t="s">
        <v>440</v>
      </c>
      <c r="J929" s="8" t="s">
        <v>260</v>
      </c>
      <c r="K929" s="8" t="s">
        <v>14</v>
      </c>
      <c r="L929" s="9">
        <v>1074</v>
      </c>
      <c r="M929" s="9">
        <v>5</v>
      </c>
      <c r="N929" s="10">
        <v>4.6554934823091251E-3</v>
      </c>
      <c r="O929" s="11">
        <v>6.58</v>
      </c>
      <c r="P929" s="11">
        <v>32.9</v>
      </c>
      <c r="Q929" s="11">
        <v>0</v>
      </c>
      <c r="R929" s="8">
        <v>0</v>
      </c>
      <c r="S929" s="8">
        <v>0</v>
      </c>
      <c r="U929" s="12">
        <v>0</v>
      </c>
      <c r="V929" s="10">
        <v>0</v>
      </c>
      <c r="W929" s="11">
        <v>9</v>
      </c>
      <c r="X929" s="8" t="s">
        <v>148</v>
      </c>
      <c r="Y929" s="8" t="s">
        <v>149</v>
      </c>
    </row>
    <row r="930" spans="1:25" x14ac:dyDescent="0.3">
      <c r="A930" s="7">
        <v>46274</v>
      </c>
      <c r="B930" s="8" t="s">
        <v>37</v>
      </c>
      <c r="C930" s="8" t="s">
        <v>140</v>
      </c>
      <c r="D930" s="8" t="s">
        <v>141</v>
      </c>
      <c r="E930" s="8" t="s">
        <v>257</v>
      </c>
      <c r="F930" s="8" t="s">
        <v>143</v>
      </c>
      <c r="G930" s="8" t="s">
        <v>262</v>
      </c>
      <c r="H930" s="8" t="s">
        <v>220</v>
      </c>
      <c r="I930" s="8" t="s">
        <v>770</v>
      </c>
      <c r="J930" s="8" t="s">
        <v>260</v>
      </c>
      <c r="K930" s="8" t="s">
        <v>21</v>
      </c>
      <c r="L930" s="9">
        <v>277</v>
      </c>
      <c r="M930" s="9">
        <v>5</v>
      </c>
      <c r="N930" s="10">
        <v>1.8050541516245491E-2</v>
      </c>
      <c r="O930" s="11">
        <v>7.52</v>
      </c>
      <c r="P930" s="11">
        <v>37.6</v>
      </c>
      <c r="Q930" s="11">
        <v>0</v>
      </c>
      <c r="R930" s="8">
        <v>0</v>
      </c>
      <c r="S930" s="8">
        <v>0</v>
      </c>
      <c r="U930" s="12">
        <v>0</v>
      </c>
      <c r="V930" s="10">
        <v>0</v>
      </c>
      <c r="W930" s="11">
        <v>9.5</v>
      </c>
      <c r="X930" s="8" t="s">
        <v>148</v>
      </c>
      <c r="Y930" s="8" t="s">
        <v>149</v>
      </c>
    </row>
    <row r="931" spans="1:25" x14ac:dyDescent="0.3">
      <c r="A931" s="7">
        <v>46274</v>
      </c>
      <c r="B931" s="8" t="s">
        <v>37</v>
      </c>
      <c r="C931" s="8" t="s">
        <v>140</v>
      </c>
      <c r="D931" s="8" t="s">
        <v>141</v>
      </c>
      <c r="E931" s="8" t="s">
        <v>257</v>
      </c>
      <c r="F931" s="8" t="s">
        <v>143</v>
      </c>
      <c r="G931" s="8" t="s">
        <v>262</v>
      </c>
      <c r="H931" s="8" t="s">
        <v>220</v>
      </c>
      <c r="I931" s="8" t="s">
        <v>771</v>
      </c>
      <c r="J931" s="8" t="s">
        <v>260</v>
      </c>
      <c r="K931" s="8" t="s">
        <v>7</v>
      </c>
      <c r="L931" s="9">
        <v>221</v>
      </c>
      <c r="M931" s="9">
        <v>0</v>
      </c>
      <c r="N931" s="10">
        <v>0</v>
      </c>
      <c r="P931" s="11">
        <v>0</v>
      </c>
      <c r="Q931" s="11">
        <v>0</v>
      </c>
      <c r="R931" s="8">
        <v>0</v>
      </c>
      <c r="S931" s="8">
        <v>0</v>
      </c>
      <c r="W931" s="11">
        <v>10.5</v>
      </c>
      <c r="X931" s="8" t="s">
        <v>148</v>
      </c>
      <c r="Y931" s="8" t="s">
        <v>149</v>
      </c>
    </row>
    <row r="932" spans="1:25" x14ac:dyDescent="0.3">
      <c r="A932" s="7">
        <v>46274</v>
      </c>
      <c r="B932" s="8" t="s">
        <v>33</v>
      </c>
      <c r="C932" s="8" t="s">
        <v>173</v>
      </c>
      <c r="D932" s="8" t="s">
        <v>141</v>
      </c>
      <c r="E932" s="8" t="s">
        <v>193</v>
      </c>
      <c r="F932" s="8" t="s">
        <v>143</v>
      </c>
      <c r="G932" s="8" t="s">
        <v>194</v>
      </c>
      <c r="H932" s="8" t="s">
        <v>231</v>
      </c>
      <c r="I932" s="8" t="s">
        <v>772</v>
      </c>
      <c r="J932" s="8" t="s">
        <v>195</v>
      </c>
      <c r="K932" s="8" t="s">
        <v>7</v>
      </c>
      <c r="L932" s="9">
        <v>97</v>
      </c>
      <c r="M932" s="9">
        <v>0</v>
      </c>
      <c r="N932" s="10">
        <v>0</v>
      </c>
      <c r="P932" s="11">
        <v>0</v>
      </c>
      <c r="Q932" s="11">
        <v>0</v>
      </c>
      <c r="R932" s="8">
        <v>0</v>
      </c>
      <c r="S932" s="8">
        <v>0</v>
      </c>
      <c r="W932" s="11">
        <v>9.5</v>
      </c>
      <c r="X932" s="8" t="s">
        <v>148</v>
      </c>
      <c r="Y932" s="8" t="s">
        <v>149</v>
      </c>
    </row>
    <row r="933" spans="1:25" x14ac:dyDescent="0.3">
      <c r="A933" s="7">
        <v>46274</v>
      </c>
      <c r="B933" s="8" t="s">
        <v>33</v>
      </c>
      <c r="C933" s="8" t="s">
        <v>173</v>
      </c>
      <c r="D933" s="8" t="s">
        <v>141</v>
      </c>
      <c r="E933" s="8" t="s">
        <v>193</v>
      </c>
      <c r="F933" s="8" t="s">
        <v>143</v>
      </c>
      <c r="G933" s="8" t="s">
        <v>194</v>
      </c>
      <c r="H933" s="8" t="s">
        <v>231</v>
      </c>
      <c r="I933" s="8" t="s">
        <v>266</v>
      </c>
      <c r="J933" s="8" t="s">
        <v>195</v>
      </c>
      <c r="K933" s="8" t="s">
        <v>14</v>
      </c>
      <c r="L933" s="9">
        <v>1351</v>
      </c>
      <c r="M933" s="9">
        <v>5</v>
      </c>
      <c r="N933" s="10">
        <v>3.7009622501850479E-3</v>
      </c>
      <c r="O933" s="11">
        <v>7.54</v>
      </c>
      <c r="P933" s="11">
        <v>37.700000000000003</v>
      </c>
      <c r="Q933" s="11">
        <v>0</v>
      </c>
      <c r="R933" s="8">
        <v>0</v>
      </c>
      <c r="S933" s="8">
        <v>0</v>
      </c>
      <c r="U933" s="12">
        <v>0</v>
      </c>
      <c r="V933" s="10">
        <v>0</v>
      </c>
      <c r="W933" s="11">
        <v>10</v>
      </c>
      <c r="X933" s="8" t="s">
        <v>148</v>
      </c>
      <c r="Y933" s="8" t="s">
        <v>149</v>
      </c>
    </row>
    <row r="934" spans="1:25" x14ac:dyDescent="0.3">
      <c r="A934" s="7">
        <v>46274</v>
      </c>
      <c r="B934" s="8" t="s">
        <v>33</v>
      </c>
      <c r="C934" s="8" t="s">
        <v>173</v>
      </c>
      <c r="D934" s="8" t="s">
        <v>141</v>
      </c>
      <c r="E934" s="8" t="s">
        <v>193</v>
      </c>
      <c r="F934" s="8" t="s">
        <v>143</v>
      </c>
      <c r="G934" s="8" t="s">
        <v>264</v>
      </c>
      <c r="H934" s="8" t="s">
        <v>231</v>
      </c>
      <c r="I934" s="8" t="s">
        <v>517</v>
      </c>
      <c r="J934" s="8" t="s">
        <v>195</v>
      </c>
      <c r="K934" s="8" t="s">
        <v>14</v>
      </c>
      <c r="L934" s="9">
        <v>289</v>
      </c>
      <c r="M934" s="9">
        <v>2</v>
      </c>
      <c r="N934" s="10">
        <v>6.920415224913495E-3</v>
      </c>
      <c r="O934" s="11">
        <v>6.9</v>
      </c>
      <c r="P934" s="11">
        <v>13.8</v>
      </c>
      <c r="Q934" s="11">
        <v>0</v>
      </c>
      <c r="R934" s="8">
        <v>0</v>
      </c>
      <c r="S934" s="8">
        <v>0</v>
      </c>
      <c r="U934" s="12">
        <v>0</v>
      </c>
      <c r="V934" s="10">
        <v>0</v>
      </c>
      <c r="W934" s="11">
        <v>12.5</v>
      </c>
      <c r="X934" s="8" t="s">
        <v>148</v>
      </c>
      <c r="Y934" s="8" t="s">
        <v>149</v>
      </c>
    </row>
    <row r="935" spans="1:25" x14ac:dyDescent="0.3">
      <c r="A935" s="7">
        <v>46274</v>
      </c>
      <c r="B935" s="8" t="s">
        <v>33</v>
      </c>
      <c r="C935" s="8" t="s">
        <v>173</v>
      </c>
      <c r="D935" s="8" t="s">
        <v>141</v>
      </c>
      <c r="E935" s="8" t="s">
        <v>193</v>
      </c>
      <c r="F935" s="8" t="s">
        <v>143</v>
      </c>
      <c r="G935" s="8" t="s">
        <v>264</v>
      </c>
      <c r="H935" s="8" t="s">
        <v>229</v>
      </c>
      <c r="I935" s="8" t="s">
        <v>194</v>
      </c>
      <c r="J935" s="8" t="s">
        <v>195</v>
      </c>
      <c r="K935" s="8" t="s">
        <v>21</v>
      </c>
      <c r="L935" s="9">
        <v>747</v>
      </c>
      <c r="M935" s="9">
        <v>7</v>
      </c>
      <c r="N935" s="10">
        <v>9.3708165997322627E-3</v>
      </c>
      <c r="O935" s="11">
        <v>12.94</v>
      </c>
      <c r="P935" s="11">
        <v>90.58</v>
      </c>
      <c r="Q935" s="11">
        <v>0</v>
      </c>
      <c r="R935" s="8">
        <v>0</v>
      </c>
      <c r="S935" s="8">
        <v>0</v>
      </c>
      <c r="U935" s="12">
        <v>0</v>
      </c>
      <c r="V935" s="10">
        <v>0</v>
      </c>
      <c r="W935" s="11">
        <v>13.5</v>
      </c>
      <c r="X935" s="8" t="s">
        <v>148</v>
      </c>
      <c r="Y935" s="8" t="s">
        <v>149</v>
      </c>
    </row>
    <row r="936" spans="1:25" x14ac:dyDescent="0.3">
      <c r="A936" s="7">
        <v>46274</v>
      </c>
      <c r="B936" s="8" t="s">
        <v>33</v>
      </c>
      <c r="C936" s="8" t="s">
        <v>173</v>
      </c>
      <c r="D936" s="8" t="s">
        <v>141</v>
      </c>
      <c r="E936" s="8" t="s">
        <v>193</v>
      </c>
      <c r="F936" s="8" t="s">
        <v>143</v>
      </c>
      <c r="G936" s="8" t="s">
        <v>264</v>
      </c>
      <c r="H936" s="8" t="s">
        <v>231</v>
      </c>
      <c r="I936" s="8" t="s">
        <v>685</v>
      </c>
      <c r="J936" s="8" t="s">
        <v>195</v>
      </c>
      <c r="K936" s="8" t="s">
        <v>14</v>
      </c>
      <c r="L936" s="9">
        <v>967</v>
      </c>
      <c r="M936" s="9">
        <v>4</v>
      </c>
      <c r="N936" s="10">
        <v>4.1365046535677356E-3</v>
      </c>
      <c r="O936" s="11">
        <v>10.199999999999999</v>
      </c>
      <c r="P936" s="8" t="s">
        <v>773</v>
      </c>
      <c r="Q936" s="11">
        <v>0</v>
      </c>
      <c r="R936" s="8">
        <v>0</v>
      </c>
      <c r="S936" s="8">
        <v>0</v>
      </c>
      <c r="U936" s="12">
        <v>0</v>
      </c>
      <c r="V936" s="10">
        <v>0</v>
      </c>
      <c r="W936" s="11">
        <v>12.5</v>
      </c>
      <c r="X936" s="8" t="s">
        <v>148</v>
      </c>
      <c r="Y936" s="8" t="s">
        <v>149</v>
      </c>
    </row>
    <row r="937" spans="1:25" x14ac:dyDescent="0.3">
      <c r="A937" s="7">
        <v>46274</v>
      </c>
      <c r="B937" s="8" t="s">
        <v>33</v>
      </c>
      <c r="C937" s="8" t="s">
        <v>173</v>
      </c>
      <c r="D937" s="8" t="s">
        <v>141</v>
      </c>
      <c r="E937" s="8" t="s">
        <v>200</v>
      </c>
      <c r="F937" s="8" t="s">
        <v>143</v>
      </c>
      <c r="G937" s="8" t="s">
        <v>270</v>
      </c>
      <c r="H937" s="8" t="s">
        <v>231</v>
      </c>
      <c r="I937" s="8" t="s">
        <v>774</v>
      </c>
      <c r="J937" s="8" t="s">
        <v>202</v>
      </c>
      <c r="K937" s="8" t="s">
        <v>14</v>
      </c>
      <c r="L937" s="9">
        <v>1513</v>
      </c>
      <c r="M937" s="9">
        <v>7</v>
      </c>
      <c r="N937" s="10">
        <v>4.626569729015202E-3</v>
      </c>
      <c r="O937" s="11">
        <v>10.42</v>
      </c>
      <c r="P937" s="11">
        <v>72.94</v>
      </c>
      <c r="Q937" s="11">
        <v>0</v>
      </c>
      <c r="R937" s="8">
        <v>0</v>
      </c>
      <c r="S937" s="8">
        <v>0</v>
      </c>
      <c r="U937" s="12">
        <v>0</v>
      </c>
      <c r="V937" s="10">
        <v>0</v>
      </c>
      <c r="W937" s="11">
        <v>13.5</v>
      </c>
      <c r="X937" s="8" t="s">
        <v>148</v>
      </c>
      <c r="Y937" s="8" t="s">
        <v>149</v>
      </c>
    </row>
    <row r="938" spans="1:25" x14ac:dyDescent="0.3">
      <c r="A938" s="7">
        <v>46274</v>
      </c>
      <c r="B938" s="8" t="s">
        <v>33</v>
      </c>
      <c r="C938" s="8" t="s">
        <v>173</v>
      </c>
      <c r="D938" s="8" t="s">
        <v>141</v>
      </c>
      <c r="E938" s="8" t="s">
        <v>200</v>
      </c>
      <c r="F938" s="8" t="s">
        <v>143</v>
      </c>
      <c r="G938" s="8" t="s">
        <v>270</v>
      </c>
      <c r="H938" s="8" t="s">
        <v>382</v>
      </c>
      <c r="I938" s="8" t="s">
        <v>686</v>
      </c>
      <c r="J938" s="8" t="s">
        <v>202</v>
      </c>
      <c r="K938" s="8" t="s">
        <v>21</v>
      </c>
      <c r="L938" s="9">
        <v>95</v>
      </c>
      <c r="M938" s="9">
        <v>3</v>
      </c>
      <c r="N938" s="10">
        <v>3.1578947368421047E-2</v>
      </c>
      <c r="O938" s="11">
        <v>11</v>
      </c>
      <c r="P938" s="11">
        <v>33</v>
      </c>
      <c r="Q938" s="11">
        <v>429</v>
      </c>
      <c r="R938" s="8">
        <v>1</v>
      </c>
      <c r="S938" s="8">
        <v>1</v>
      </c>
      <c r="T938" s="10">
        <v>7.6899999999999996E-2</v>
      </c>
      <c r="U938" s="12">
        <v>13</v>
      </c>
      <c r="V938" s="10">
        <v>0.33329999999999999</v>
      </c>
      <c r="W938" s="11">
        <v>11</v>
      </c>
      <c r="X938" s="8" t="s">
        <v>148</v>
      </c>
      <c r="Y938" s="8" t="s">
        <v>149</v>
      </c>
    </row>
    <row r="939" spans="1:25" x14ac:dyDescent="0.3">
      <c r="A939" s="7">
        <v>46274</v>
      </c>
      <c r="B939" s="8" t="s">
        <v>33</v>
      </c>
      <c r="C939" s="8" t="s">
        <v>173</v>
      </c>
      <c r="D939" s="8" t="s">
        <v>141</v>
      </c>
      <c r="E939" s="8" t="s">
        <v>200</v>
      </c>
      <c r="F939" s="8" t="s">
        <v>143</v>
      </c>
      <c r="G939" s="8" t="s">
        <v>270</v>
      </c>
      <c r="H939" s="8" t="s">
        <v>231</v>
      </c>
      <c r="I939" s="8" t="s">
        <v>572</v>
      </c>
      <c r="J939" s="8" t="s">
        <v>202</v>
      </c>
      <c r="K939" s="8" t="s">
        <v>21</v>
      </c>
      <c r="L939" s="9">
        <v>236</v>
      </c>
      <c r="M939" s="9">
        <v>5</v>
      </c>
      <c r="N939" s="10">
        <v>2.1186440677966101E-2</v>
      </c>
      <c r="O939" s="11">
        <v>12.5</v>
      </c>
      <c r="P939" s="11">
        <v>62.5</v>
      </c>
      <c r="Q939" s="11">
        <v>0</v>
      </c>
      <c r="R939" s="8">
        <v>0</v>
      </c>
      <c r="S939" s="8">
        <v>0</v>
      </c>
      <c r="U939" s="12">
        <v>0</v>
      </c>
      <c r="V939" s="10">
        <v>0</v>
      </c>
      <c r="W939" s="11">
        <v>12.5</v>
      </c>
      <c r="X939" s="8" t="s">
        <v>148</v>
      </c>
      <c r="Y939" s="8" t="s">
        <v>149</v>
      </c>
    </row>
    <row r="940" spans="1:25" x14ac:dyDescent="0.3">
      <c r="A940" s="7">
        <v>46274</v>
      </c>
      <c r="B940" s="8" t="s">
        <v>33</v>
      </c>
      <c r="C940" s="8" t="s">
        <v>173</v>
      </c>
      <c r="D940" s="8" t="s">
        <v>141</v>
      </c>
      <c r="E940" s="8" t="s">
        <v>200</v>
      </c>
      <c r="F940" s="8" t="s">
        <v>143</v>
      </c>
      <c r="G940" s="8" t="s">
        <v>268</v>
      </c>
      <c r="H940" s="8" t="s">
        <v>382</v>
      </c>
      <c r="I940" s="8" t="s">
        <v>775</v>
      </c>
      <c r="J940" s="8" t="s">
        <v>202</v>
      </c>
      <c r="K940" s="8" t="s">
        <v>21</v>
      </c>
      <c r="L940" s="9">
        <v>223</v>
      </c>
      <c r="M940" s="9">
        <v>2</v>
      </c>
      <c r="N940" s="10">
        <v>8.9686098654708519E-3</v>
      </c>
      <c r="O940" s="11">
        <v>9.92</v>
      </c>
      <c r="P940" s="11">
        <v>19.84</v>
      </c>
      <c r="Q940" s="11">
        <v>0</v>
      </c>
      <c r="R940" s="8">
        <v>0</v>
      </c>
      <c r="S940" s="8">
        <v>0</v>
      </c>
      <c r="U940" s="12">
        <v>0</v>
      </c>
      <c r="V940" s="10">
        <v>0</v>
      </c>
      <c r="W940" s="11">
        <v>12</v>
      </c>
      <c r="X940" s="8" t="s">
        <v>148</v>
      </c>
      <c r="Y940" s="8" t="s">
        <v>149</v>
      </c>
    </row>
    <row r="941" spans="1:25" x14ac:dyDescent="0.3">
      <c r="A941" s="7">
        <v>46274</v>
      </c>
      <c r="B941" s="8" t="s">
        <v>33</v>
      </c>
      <c r="C941" s="8" t="s">
        <v>173</v>
      </c>
      <c r="D941" s="8" t="s">
        <v>141</v>
      </c>
      <c r="E941" s="8" t="s">
        <v>271</v>
      </c>
      <c r="F941" s="8" t="s">
        <v>143</v>
      </c>
      <c r="G941" s="8" t="s">
        <v>272</v>
      </c>
      <c r="H941" s="8" t="s">
        <v>470</v>
      </c>
      <c r="I941" s="8" t="s">
        <v>277</v>
      </c>
      <c r="J941" s="8" t="s">
        <v>274</v>
      </c>
      <c r="K941" s="8" t="s">
        <v>21</v>
      </c>
      <c r="L941" s="9">
        <v>151</v>
      </c>
      <c r="M941" s="9">
        <v>4</v>
      </c>
      <c r="N941" s="10">
        <v>2.6490066225165559E-2</v>
      </c>
      <c r="O941" s="11">
        <v>10.9</v>
      </c>
      <c r="P941" s="11">
        <v>43.6</v>
      </c>
      <c r="Q941" s="11">
        <v>0</v>
      </c>
      <c r="R941" s="8">
        <v>0</v>
      </c>
      <c r="S941" s="8">
        <v>0</v>
      </c>
      <c r="U941" s="12">
        <v>0</v>
      </c>
      <c r="V941" s="10">
        <v>0</v>
      </c>
      <c r="W941" s="11">
        <v>12</v>
      </c>
      <c r="X941" s="8" t="s">
        <v>148</v>
      </c>
      <c r="Y941" s="8" t="s">
        <v>149</v>
      </c>
    </row>
    <row r="942" spans="1:25" x14ac:dyDescent="0.3">
      <c r="A942" s="7">
        <v>46274</v>
      </c>
      <c r="B942" s="8" t="s">
        <v>33</v>
      </c>
      <c r="C942" s="8" t="s">
        <v>173</v>
      </c>
      <c r="D942" s="8" t="s">
        <v>141</v>
      </c>
      <c r="E942" s="8" t="s">
        <v>271</v>
      </c>
      <c r="F942" s="8" t="s">
        <v>143</v>
      </c>
      <c r="G942" s="8" t="s">
        <v>275</v>
      </c>
      <c r="H942" s="8" t="s">
        <v>231</v>
      </c>
      <c r="I942" s="8" t="s">
        <v>272</v>
      </c>
      <c r="J942" s="8" t="s">
        <v>274</v>
      </c>
      <c r="K942" s="8" t="s">
        <v>7</v>
      </c>
      <c r="L942" s="9">
        <v>1383</v>
      </c>
      <c r="M942" s="9">
        <v>8</v>
      </c>
      <c r="N942" s="10">
        <v>5.7845263919016629E-3</v>
      </c>
      <c r="O942" s="11">
        <v>6.69</v>
      </c>
      <c r="P942" s="11">
        <v>53.52</v>
      </c>
      <c r="Q942" s="11">
        <v>0</v>
      </c>
      <c r="R942" s="8">
        <v>0</v>
      </c>
      <c r="S942" s="8">
        <v>0</v>
      </c>
      <c r="U942" s="12">
        <v>0</v>
      </c>
      <c r="V942" s="10">
        <v>0</v>
      </c>
      <c r="W942" s="11">
        <v>12.5</v>
      </c>
      <c r="X942" s="8" t="s">
        <v>148</v>
      </c>
      <c r="Y942" s="8" t="s">
        <v>149</v>
      </c>
    </row>
    <row r="943" spans="1:25" x14ac:dyDescent="0.3">
      <c r="A943" s="7">
        <v>46274</v>
      </c>
      <c r="B943" s="8" t="s">
        <v>33</v>
      </c>
      <c r="C943" s="8" t="s">
        <v>173</v>
      </c>
      <c r="D943" s="8" t="s">
        <v>141</v>
      </c>
      <c r="E943" s="8" t="s">
        <v>271</v>
      </c>
      <c r="F943" s="8" t="s">
        <v>143</v>
      </c>
      <c r="G943" s="8" t="s">
        <v>272</v>
      </c>
      <c r="H943" s="8" t="s">
        <v>24</v>
      </c>
      <c r="I943" s="8" t="s">
        <v>776</v>
      </c>
      <c r="J943" s="8" t="s">
        <v>274</v>
      </c>
      <c r="K943" s="8" t="s">
        <v>14</v>
      </c>
      <c r="L943" s="9">
        <v>1131</v>
      </c>
      <c r="M943" s="9">
        <v>7</v>
      </c>
      <c r="N943" s="10">
        <v>6.18921308576481E-3</v>
      </c>
      <c r="O943" s="11">
        <v>8.73</v>
      </c>
      <c r="P943" s="11">
        <v>61.11</v>
      </c>
      <c r="Q943" s="11">
        <v>0</v>
      </c>
      <c r="R943" s="8">
        <v>0</v>
      </c>
      <c r="S943" s="8">
        <v>0</v>
      </c>
      <c r="U943" s="12">
        <v>0</v>
      </c>
      <c r="V943" s="10">
        <v>0</v>
      </c>
      <c r="W943" s="11">
        <v>12</v>
      </c>
      <c r="X943" s="8" t="s">
        <v>148</v>
      </c>
      <c r="Y943" s="8" t="s">
        <v>149</v>
      </c>
    </row>
    <row r="944" spans="1:25" x14ac:dyDescent="0.3">
      <c r="A944" s="7">
        <v>46274</v>
      </c>
      <c r="B944" s="8" t="s">
        <v>23</v>
      </c>
      <c r="C944" s="8" t="s">
        <v>173</v>
      </c>
      <c r="D944" s="8" t="s">
        <v>141</v>
      </c>
      <c r="E944" s="8" t="s">
        <v>174</v>
      </c>
      <c r="F944" s="8" t="s">
        <v>143</v>
      </c>
      <c r="G944" s="8" t="s">
        <v>175</v>
      </c>
      <c r="H944" s="8" t="s">
        <v>206</v>
      </c>
      <c r="I944" s="8" t="s">
        <v>175</v>
      </c>
      <c r="J944" s="8" t="s">
        <v>176</v>
      </c>
      <c r="K944" s="8" t="s">
        <v>14</v>
      </c>
      <c r="L944" s="9">
        <v>813</v>
      </c>
      <c r="M944" s="9">
        <v>2</v>
      </c>
      <c r="N944" s="10">
        <v>2.460024600246003E-3</v>
      </c>
      <c r="O944" s="11">
        <v>11.87</v>
      </c>
      <c r="P944" s="11">
        <v>23.74</v>
      </c>
      <c r="Q944" s="11">
        <v>0</v>
      </c>
      <c r="R944" s="8">
        <v>0</v>
      </c>
      <c r="S944" s="8">
        <v>0</v>
      </c>
      <c r="U944" s="12">
        <v>0</v>
      </c>
      <c r="V944" s="10">
        <v>0</v>
      </c>
      <c r="W944" s="11">
        <v>15</v>
      </c>
      <c r="X944" s="8" t="s">
        <v>148</v>
      </c>
      <c r="Y944" s="8" t="s">
        <v>149</v>
      </c>
    </row>
    <row r="945" spans="1:25" x14ac:dyDescent="0.3">
      <c r="A945" s="7">
        <v>46274</v>
      </c>
      <c r="B945" s="8" t="s">
        <v>23</v>
      </c>
      <c r="C945" s="8" t="s">
        <v>173</v>
      </c>
      <c r="D945" s="8" t="s">
        <v>141</v>
      </c>
      <c r="E945" s="8" t="s">
        <v>174</v>
      </c>
      <c r="F945" s="8" t="s">
        <v>143</v>
      </c>
      <c r="G945" s="8" t="s">
        <v>408</v>
      </c>
      <c r="H945" s="8" t="s">
        <v>206</v>
      </c>
      <c r="I945" s="8" t="s">
        <v>408</v>
      </c>
      <c r="J945" s="8" t="s">
        <v>176</v>
      </c>
      <c r="K945" s="8" t="s">
        <v>14</v>
      </c>
      <c r="L945" s="9">
        <v>2511</v>
      </c>
      <c r="M945" s="9">
        <v>20</v>
      </c>
      <c r="N945" s="10">
        <v>7.9649542015133405E-3</v>
      </c>
      <c r="O945" s="11">
        <v>11.54</v>
      </c>
      <c r="P945" s="11">
        <v>230.8</v>
      </c>
      <c r="Q945" s="11">
        <v>0</v>
      </c>
      <c r="R945" s="8">
        <v>0</v>
      </c>
      <c r="S945" s="8">
        <v>0</v>
      </c>
      <c r="U945" s="12">
        <v>0</v>
      </c>
      <c r="V945" s="10">
        <v>0</v>
      </c>
      <c r="W945" s="11">
        <v>15.5</v>
      </c>
      <c r="X945" s="8" t="s">
        <v>148</v>
      </c>
      <c r="Y945" s="8" t="s">
        <v>149</v>
      </c>
    </row>
    <row r="946" spans="1:25" x14ac:dyDescent="0.3">
      <c r="A946" s="7">
        <v>46274</v>
      </c>
      <c r="B946" s="8" t="s">
        <v>23</v>
      </c>
      <c r="C946" s="8" t="s">
        <v>173</v>
      </c>
      <c r="D946" s="8" t="s">
        <v>141</v>
      </c>
      <c r="E946" s="8" t="s">
        <v>174</v>
      </c>
      <c r="F946" s="8" t="s">
        <v>143</v>
      </c>
      <c r="G946" s="8" t="s">
        <v>409</v>
      </c>
      <c r="H946" s="8" t="s">
        <v>204</v>
      </c>
      <c r="I946" s="8" t="s">
        <v>409</v>
      </c>
      <c r="J946" s="8" t="s">
        <v>176</v>
      </c>
      <c r="K946" s="8" t="s">
        <v>14</v>
      </c>
      <c r="L946" s="9">
        <v>503</v>
      </c>
      <c r="M946" s="9">
        <v>3</v>
      </c>
      <c r="N946" s="10">
        <v>5.9642147117296221E-3</v>
      </c>
      <c r="O946" s="11">
        <v>13.18</v>
      </c>
      <c r="P946" s="11">
        <v>39.54</v>
      </c>
      <c r="Q946" s="11">
        <v>0</v>
      </c>
      <c r="R946" s="8">
        <v>0</v>
      </c>
      <c r="S946" s="8">
        <v>0</v>
      </c>
      <c r="U946" s="12">
        <v>0</v>
      </c>
      <c r="V946" s="10">
        <v>0</v>
      </c>
      <c r="W946" s="11">
        <v>16.5</v>
      </c>
      <c r="X946" s="8" t="s">
        <v>148</v>
      </c>
      <c r="Y946" s="8" t="s">
        <v>149</v>
      </c>
    </row>
    <row r="947" spans="1:25" x14ac:dyDescent="0.3">
      <c r="A947" s="7">
        <v>46274</v>
      </c>
      <c r="B947" s="8" t="s">
        <v>23</v>
      </c>
      <c r="C947" s="8" t="s">
        <v>173</v>
      </c>
      <c r="D947" s="8" t="s">
        <v>141</v>
      </c>
      <c r="E947" s="8" t="s">
        <v>186</v>
      </c>
      <c r="F947" s="8" t="s">
        <v>143</v>
      </c>
      <c r="G947" s="8" t="s">
        <v>189</v>
      </c>
      <c r="H947" s="8" t="s">
        <v>206</v>
      </c>
      <c r="I947" s="8" t="s">
        <v>189</v>
      </c>
      <c r="J947" s="8" t="s">
        <v>188</v>
      </c>
      <c r="K947" s="8" t="s">
        <v>14</v>
      </c>
      <c r="L947" s="9">
        <v>1365</v>
      </c>
      <c r="M947" s="9">
        <v>12</v>
      </c>
      <c r="N947" s="10">
        <v>8.7912087912087912E-3</v>
      </c>
      <c r="O947" s="11">
        <v>6.16</v>
      </c>
      <c r="P947" s="11">
        <v>73.92</v>
      </c>
      <c r="Q947" s="11">
        <v>0</v>
      </c>
      <c r="R947" s="8">
        <v>0</v>
      </c>
      <c r="S947" s="8">
        <v>0</v>
      </c>
      <c r="U947" s="12">
        <v>0</v>
      </c>
      <c r="V947" s="10">
        <v>0</v>
      </c>
      <c r="W947" s="11">
        <v>8.5</v>
      </c>
      <c r="X947" s="8" t="s">
        <v>148</v>
      </c>
      <c r="Y947" s="8" t="s">
        <v>149</v>
      </c>
    </row>
    <row r="948" spans="1:25" x14ac:dyDescent="0.3">
      <c r="A948" s="7">
        <v>46274</v>
      </c>
      <c r="B948" s="8" t="s">
        <v>23</v>
      </c>
      <c r="C948" s="8" t="s">
        <v>173</v>
      </c>
      <c r="D948" s="8" t="s">
        <v>141</v>
      </c>
      <c r="E948" s="8" t="s">
        <v>186</v>
      </c>
      <c r="F948" s="8" t="s">
        <v>143</v>
      </c>
      <c r="G948" s="8" t="s">
        <v>280</v>
      </c>
      <c r="H948" s="8" t="s">
        <v>206</v>
      </c>
      <c r="I948" s="8" t="s">
        <v>777</v>
      </c>
      <c r="J948" s="8" t="s">
        <v>188</v>
      </c>
      <c r="K948" s="8" t="s">
        <v>14</v>
      </c>
      <c r="L948" s="9">
        <v>1223</v>
      </c>
      <c r="M948" s="9">
        <v>9</v>
      </c>
      <c r="N948" s="10">
        <v>7.3589533932951756E-3</v>
      </c>
      <c r="O948" s="11">
        <v>7.2</v>
      </c>
      <c r="P948" s="11">
        <v>64.8</v>
      </c>
      <c r="Q948" s="11">
        <v>349</v>
      </c>
      <c r="R948" s="8">
        <v>1</v>
      </c>
      <c r="S948" s="8">
        <v>1</v>
      </c>
      <c r="T948" s="10">
        <v>0.1857</v>
      </c>
      <c r="U948" s="12">
        <v>5.39</v>
      </c>
      <c r="V948" s="10">
        <v>0.1111</v>
      </c>
      <c r="W948" s="11">
        <v>13</v>
      </c>
      <c r="X948" s="8" t="s">
        <v>148</v>
      </c>
      <c r="Y948" s="8" t="s">
        <v>149</v>
      </c>
    </row>
    <row r="949" spans="1:25" x14ac:dyDescent="0.3">
      <c r="A949" s="8" t="s">
        <v>778</v>
      </c>
      <c r="B949" s="8" t="s">
        <v>23</v>
      </c>
      <c r="C949" s="8" t="s">
        <v>173</v>
      </c>
      <c r="D949" s="8" t="s">
        <v>141</v>
      </c>
      <c r="E949" s="8" t="s">
        <v>281</v>
      </c>
      <c r="F949" s="8" t="s">
        <v>143</v>
      </c>
      <c r="G949" s="8" t="s">
        <v>479</v>
      </c>
      <c r="H949" s="8" t="s">
        <v>206</v>
      </c>
      <c r="I949" s="8" t="s">
        <v>479</v>
      </c>
      <c r="J949" s="8" t="s">
        <v>283</v>
      </c>
      <c r="K949" s="8" t="s">
        <v>7</v>
      </c>
      <c r="L949" s="9">
        <v>799</v>
      </c>
      <c r="M949" s="9">
        <v>3</v>
      </c>
      <c r="N949" s="10">
        <v>3.7546933667083849E-3</v>
      </c>
      <c r="O949" s="11">
        <v>6.61</v>
      </c>
      <c r="P949" s="11">
        <v>19.829999999999998</v>
      </c>
      <c r="Q949" s="11">
        <v>0</v>
      </c>
      <c r="R949" s="8">
        <v>0</v>
      </c>
      <c r="S949" s="8">
        <v>0</v>
      </c>
      <c r="U949" s="12">
        <v>0</v>
      </c>
      <c r="V949" s="10">
        <v>0</v>
      </c>
      <c r="W949" s="11">
        <v>11</v>
      </c>
      <c r="X949" s="8" t="s">
        <v>148</v>
      </c>
      <c r="Y949" s="8" t="s">
        <v>149</v>
      </c>
    </row>
    <row r="950" spans="1:25" x14ac:dyDescent="0.3">
      <c r="A950" s="7">
        <v>46274</v>
      </c>
      <c r="B950" s="8" t="s">
        <v>23</v>
      </c>
      <c r="C950" s="8" t="s">
        <v>173</v>
      </c>
      <c r="D950" s="8" t="s">
        <v>141</v>
      </c>
      <c r="E950" s="8" t="s">
        <v>281</v>
      </c>
      <c r="F950" s="8" t="s">
        <v>143</v>
      </c>
      <c r="G950" s="8" t="s">
        <v>282</v>
      </c>
      <c r="H950" s="8" t="s">
        <v>204</v>
      </c>
      <c r="I950" s="8" t="s">
        <v>282</v>
      </c>
      <c r="J950" s="8" t="s">
        <v>283</v>
      </c>
      <c r="K950" s="8" t="s">
        <v>21</v>
      </c>
      <c r="L950" s="9">
        <v>442</v>
      </c>
      <c r="M950" s="9">
        <v>6</v>
      </c>
      <c r="N950" s="10">
        <v>1.357466063348416E-2</v>
      </c>
      <c r="O950" s="11">
        <v>8</v>
      </c>
      <c r="P950" s="11">
        <v>48</v>
      </c>
      <c r="Q950" s="11">
        <v>299</v>
      </c>
      <c r="R950" s="8">
        <v>1</v>
      </c>
      <c r="S950" s="8">
        <v>1</v>
      </c>
      <c r="T950" s="10">
        <v>0.1605</v>
      </c>
      <c r="U950" s="12">
        <v>6.23</v>
      </c>
      <c r="V950" s="10">
        <v>0.16669999999999999</v>
      </c>
      <c r="W950" s="11">
        <v>8</v>
      </c>
      <c r="X950" s="8" t="s">
        <v>148</v>
      </c>
      <c r="Y950" s="8" t="s">
        <v>149</v>
      </c>
    </row>
    <row r="951" spans="1:25" x14ac:dyDescent="0.3">
      <c r="A951" s="7">
        <v>46274</v>
      </c>
      <c r="B951" s="8" t="s">
        <v>23</v>
      </c>
      <c r="C951" s="8" t="s">
        <v>173</v>
      </c>
      <c r="D951" s="8" t="s">
        <v>141</v>
      </c>
      <c r="E951" s="8" t="s">
        <v>281</v>
      </c>
      <c r="F951" s="8" t="s">
        <v>143</v>
      </c>
      <c r="G951" s="8" t="s">
        <v>643</v>
      </c>
      <c r="H951" s="8" t="s">
        <v>206</v>
      </c>
      <c r="I951" s="8" t="s">
        <v>643</v>
      </c>
      <c r="J951" s="8" t="s">
        <v>283</v>
      </c>
      <c r="K951" s="8" t="s">
        <v>21</v>
      </c>
      <c r="L951" s="9">
        <v>276</v>
      </c>
      <c r="M951" s="9">
        <v>6</v>
      </c>
      <c r="N951" s="10">
        <v>2.1739130434782612E-2</v>
      </c>
      <c r="O951" s="11">
        <v>12</v>
      </c>
      <c r="P951" s="11">
        <v>72</v>
      </c>
      <c r="Q951" s="11">
        <v>299</v>
      </c>
      <c r="R951" s="8">
        <v>1</v>
      </c>
      <c r="S951" s="8">
        <v>1</v>
      </c>
      <c r="T951" s="10">
        <v>0.24079999999999999</v>
      </c>
      <c r="U951" s="12">
        <v>4.1500000000000004</v>
      </c>
      <c r="V951" s="10">
        <v>0.16669999999999999</v>
      </c>
      <c r="W951" s="11">
        <v>12</v>
      </c>
      <c r="X951" s="8" t="s">
        <v>148</v>
      </c>
      <c r="Y951" s="8" t="s">
        <v>149</v>
      </c>
    </row>
    <row r="952" spans="1:25" x14ac:dyDescent="0.3">
      <c r="A952" s="8" t="s">
        <v>753</v>
      </c>
      <c r="B952" s="8" t="s">
        <v>23</v>
      </c>
      <c r="C952" s="8" t="s">
        <v>173</v>
      </c>
      <c r="D952" s="8" t="s">
        <v>141</v>
      </c>
      <c r="E952" s="8" t="s">
        <v>281</v>
      </c>
      <c r="F952" s="8" t="s">
        <v>143</v>
      </c>
      <c r="G952" s="8" t="s">
        <v>779</v>
      </c>
      <c r="H952" s="8" t="s">
        <v>206</v>
      </c>
      <c r="I952" s="8" t="s">
        <v>779</v>
      </c>
      <c r="J952" s="8" t="s">
        <v>283</v>
      </c>
      <c r="K952" s="8" t="s">
        <v>7</v>
      </c>
      <c r="L952" s="9">
        <v>751</v>
      </c>
      <c r="M952" s="9">
        <v>6</v>
      </c>
      <c r="N952" s="10">
        <v>7.989347536617843E-3</v>
      </c>
      <c r="O952" s="11">
        <v>5.82</v>
      </c>
      <c r="P952" s="11">
        <v>34.92</v>
      </c>
      <c r="Q952" s="11">
        <v>0</v>
      </c>
      <c r="R952" s="8">
        <v>0</v>
      </c>
      <c r="S952" s="8">
        <v>0</v>
      </c>
      <c r="U952" s="12">
        <v>0</v>
      </c>
      <c r="V952" s="10">
        <v>0</v>
      </c>
      <c r="W952" s="11">
        <v>9</v>
      </c>
      <c r="X952" s="8" t="s">
        <v>148</v>
      </c>
      <c r="Y952" s="8" t="s">
        <v>149</v>
      </c>
    </row>
    <row r="953" spans="1:25" x14ac:dyDescent="0.3">
      <c r="A953" s="8" t="s">
        <v>753</v>
      </c>
      <c r="B953" s="8" t="s">
        <v>23</v>
      </c>
      <c r="C953" s="8" t="s">
        <v>173</v>
      </c>
      <c r="D953" s="8" t="s">
        <v>141</v>
      </c>
      <c r="E953" s="8" t="s">
        <v>281</v>
      </c>
      <c r="F953" s="8" t="s">
        <v>143</v>
      </c>
      <c r="G953" s="8" t="s">
        <v>478</v>
      </c>
      <c r="H953" s="8" t="s">
        <v>206</v>
      </c>
      <c r="I953" s="8" t="s">
        <v>478</v>
      </c>
      <c r="J953" s="8" t="s">
        <v>283</v>
      </c>
      <c r="K953" s="8" t="s">
        <v>7</v>
      </c>
      <c r="L953" s="9">
        <v>299</v>
      </c>
      <c r="M953" s="9">
        <v>1</v>
      </c>
      <c r="N953" s="10">
        <v>3.3444816053511709E-3</v>
      </c>
      <c r="O953" s="11">
        <v>5.55</v>
      </c>
      <c r="P953" s="11">
        <v>5.55</v>
      </c>
      <c r="Q953" s="11">
        <v>0</v>
      </c>
      <c r="R953" s="8">
        <v>0</v>
      </c>
      <c r="S953" s="8">
        <v>0</v>
      </c>
      <c r="U953" s="12">
        <v>0</v>
      </c>
      <c r="V953" s="10">
        <v>0</v>
      </c>
      <c r="W953" s="11">
        <v>8.5</v>
      </c>
      <c r="X953" s="8" t="s">
        <v>148</v>
      </c>
      <c r="Y953" s="8" t="s">
        <v>149</v>
      </c>
    </row>
    <row r="954" spans="1:25" x14ac:dyDescent="0.3">
      <c r="A954" s="7">
        <v>46274</v>
      </c>
      <c r="B954" s="8" t="s">
        <v>23</v>
      </c>
      <c r="C954" s="8" t="s">
        <v>173</v>
      </c>
      <c r="D954" s="8" t="s">
        <v>141</v>
      </c>
      <c r="E954" s="8" t="s">
        <v>281</v>
      </c>
      <c r="F954" s="8" t="s">
        <v>143</v>
      </c>
      <c r="G954" s="8" t="s">
        <v>284</v>
      </c>
      <c r="H954" s="8" t="s">
        <v>206</v>
      </c>
      <c r="I954" s="8" t="s">
        <v>284</v>
      </c>
      <c r="J954" s="8" t="s">
        <v>283</v>
      </c>
      <c r="K954" s="8" t="s">
        <v>14</v>
      </c>
      <c r="L954" s="8" t="s">
        <v>780</v>
      </c>
      <c r="M954" s="9">
        <v>13</v>
      </c>
      <c r="N954" s="10">
        <v>8.9593383873190907E-3</v>
      </c>
      <c r="O954" s="11">
        <v>5.38</v>
      </c>
      <c r="P954" s="11">
        <v>69.94</v>
      </c>
      <c r="Q954" s="11">
        <v>0</v>
      </c>
      <c r="R954" s="8">
        <v>0</v>
      </c>
      <c r="S954" s="8">
        <v>0</v>
      </c>
      <c r="U954" s="12">
        <v>0</v>
      </c>
      <c r="V954" s="10">
        <v>0</v>
      </c>
      <c r="W954" s="11">
        <v>8</v>
      </c>
      <c r="X954" s="8" t="s">
        <v>148</v>
      </c>
      <c r="Y954" s="8" t="s">
        <v>149</v>
      </c>
    </row>
    <row r="955" spans="1:25" x14ac:dyDescent="0.3">
      <c r="A955" s="7">
        <v>46274</v>
      </c>
      <c r="B955" s="8" t="s">
        <v>23</v>
      </c>
      <c r="C955" s="8" t="s">
        <v>173</v>
      </c>
      <c r="D955" s="8" t="s">
        <v>141</v>
      </c>
      <c r="E955" s="8" t="s">
        <v>281</v>
      </c>
      <c r="F955" s="8" t="s">
        <v>143</v>
      </c>
      <c r="G955" s="8" t="s">
        <v>598</v>
      </c>
      <c r="H955" s="8" t="s">
        <v>206</v>
      </c>
      <c r="I955" s="8" t="s">
        <v>598</v>
      </c>
      <c r="J955" s="8" t="s">
        <v>283</v>
      </c>
      <c r="K955" s="8" t="s">
        <v>7</v>
      </c>
      <c r="L955" s="9">
        <v>213</v>
      </c>
      <c r="M955" s="9">
        <v>1</v>
      </c>
      <c r="N955" s="10">
        <v>4.6948356807511738E-3</v>
      </c>
      <c r="O955" s="11">
        <v>4.0999999999999996</v>
      </c>
      <c r="P955" s="11">
        <v>4.0999999999999996</v>
      </c>
      <c r="Q955" s="11">
        <v>0</v>
      </c>
      <c r="R955" s="8">
        <v>0</v>
      </c>
      <c r="S955" s="8">
        <v>0</v>
      </c>
      <c r="U955" s="12">
        <v>0</v>
      </c>
      <c r="V955" s="10">
        <v>0</v>
      </c>
      <c r="W955" s="11">
        <v>8</v>
      </c>
      <c r="X955" s="8" t="s">
        <v>148</v>
      </c>
      <c r="Y955" s="8" t="s">
        <v>149</v>
      </c>
    </row>
    <row r="956" spans="1:25" x14ac:dyDescent="0.3">
      <c r="A956" s="7">
        <v>46274</v>
      </c>
      <c r="B956" s="8" t="s">
        <v>23</v>
      </c>
      <c r="C956" s="8" t="s">
        <v>173</v>
      </c>
      <c r="D956" s="8" t="s">
        <v>141</v>
      </c>
      <c r="E956" s="8" t="s">
        <v>285</v>
      </c>
      <c r="F956" s="8" t="s">
        <v>143</v>
      </c>
      <c r="G956" s="8" t="s">
        <v>480</v>
      </c>
      <c r="H956" s="8" t="s">
        <v>206</v>
      </c>
      <c r="I956" s="8" t="s">
        <v>480</v>
      </c>
      <c r="J956" s="8" t="s">
        <v>287</v>
      </c>
      <c r="K956" s="8" t="s">
        <v>7</v>
      </c>
      <c r="L956" s="9">
        <v>362</v>
      </c>
      <c r="M956" s="9">
        <v>2</v>
      </c>
      <c r="N956" s="10">
        <v>5.5248618784530376E-3</v>
      </c>
      <c r="O956" s="11">
        <v>4.6900000000000004</v>
      </c>
      <c r="P956" s="11">
        <v>9.3800000000000008</v>
      </c>
      <c r="Q956" s="11">
        <v>0</v>
      </c>
      <c r="R956" s="8">
        <v>0</v>
      </c>
      <c r="S956" s="8">
        <v>0</v>
      </c>
      <c r="U956" s="12">
        <v>0</v>
      </c>
      <c r="V956" s="10">
        <v>0</v>
      </c>
      <c r="W956" s="11">
        <v>8.5</v>
      </c>
      <c r="X956" s="8" t="s">
        <v>148</v>
      </c>
      <c r="Y956" s="8" t="s">
        <v>149</v>
      </c>
    </row>
    <row r="957" spans="1:25" x14ac:dyDescent="0.3">
      <c r="A957" s="7">
        <v>46274</v>
      </c>
      <c r="B957" s="8" t="s">
        <v>23</v>
      </c>
      <c r="C957" s="8" t="s">
        <v>173</v>
      </c>
      <c r="D957" s="8" t="s">
        <v>141</v>
      </c>
      <c r="E957" s="8" t="s">
        <v>285</v>
      </c>
      <c r="F957" s="8" t="s">
        <v>143</v>
      </c>
      <c r="G957" s="8" t="s">
        <v>286</v>
      </c>
      <c r="H957" s="8" t="s">
        <v>204</v>
      </c>
      <c r="I957" s="8" t="s">
        <v>286</v>
      </c>
      <c r="J957" s="8" t="s">
        <v>287</v>
      </c>
      <c r="K957" s="8" t="s">
        <v>7</v>
      </c>
      <c r="L957" s="9">
        <v>2170</v>
      </c>
      <c r="M957" s="9">
        <v>12</v>
      </c>
      <c r="N957" s="10">
        <v>5.5299539170506912E-3</v>
      </c>
      <c r="O957" s="11">
        <v>7.32</v>
      </c>
      <c r="P957" s="11">
        <v>87.84</v>
      </c>
      <c r="Q957" s="11">
        <v>498</v>
      </c>
      <c r="R957" s="8">
        <v>2</v>
      </c>
      <c r="S957" s="8">
        <v>2</v>
      </c>
      <c r="T957" s="10">
        <v>0.1764</v>
      </c>
      <c r="U957" s="12">
        <v>5.67</v>
      </c>
      <c r="V957" s="10">
        <v>0.16669999999999999</v>
      </c>
      <c r="W957" s="11">
        <v>9.5</v>
      </c>
      <c r="X957" s="8" t="s">
        <v>148</v>
      </c>
      <c r="Y957" s="8" t="s">
        <v>149</v>
      </c>
    </row>
    <row r="958" spans="1:25" x14ac:dyDescent="0.3">
      <c r="A958" s="7">
        <v>46274</v>
      </c>
      <c r="B958" s="8" t="s">
        <v>23</v>
      </c>
      <c r="C958" s="8" t="s">
        <v>173</v>
      </c>
      <c r="D958" s="8" t="s">
        <v>141</v>
      </c>
      <c r="E958" s="8" t="s">
        <v>285</v>
      </c>
      <c r="F958" s="8" t="s">
        <v>143</v>
      </c>
      <c r="G958" s="8" t="s">
        <v>288</v>
      </c>
      <c r="H958" s="8" t="s">
        <v>333</v>
      </c>
      <c r="I958" s="8" t="s">
        <v>288</v>
      </c>
      <c r="J958" s="8" t="s">
        <v>287</v>
      </c>
      <c r="K958" s="8" t="s">
        <v>14</v>
      </c>
      <c r="L958" s="9">
        <v>567</v>
      </c>
      <c r="M958" s="9">
        <v>4</v>
      </c>
      <c r="N958" s="10">
        <v>7.0546737213403876E-3</v>
      </c>
      <c r="O958" s="11">
        <v>4.4000000000000004</v>
      </c>
      <c r="P958" s="11">
        <v>17.600000000000001</v>
      </c>
      <c r="Q958" s="11">
        <v>0</v>
      </c>
      <c r="R958" s="8">
        <v>0</v>
      </c>
      <c r="S958" s="8">
        <v>0</v>
      </c>
      <c r="U958" s="12">
        <v>0</v>
      </c>
      <c r="V958" s="10">
        <v>0</v>
      </c>
      <c r="W958" s="11">
        <v>6</v>
      </c>
      <c r="X958" s="8" t="s">
        <v>148</v>
      </c>
      <c r="Y958" s="8" t="s">
        <v>149</v>
      </c>
    </row>
    <row r="959" spans="1:25" x14ac:dyDescent="0.3">
      <c r="A959" s="7">
        <v>46274</v>
      </c>
      <c r="B959" s="8" t="s">
        <v>23</v>
      </c>
      <c r="C959" s="8" t="s">
        <v>173</v>
      </c>
      <c r="D959" s="8" t="s">
        <v>141</v>
      </c>
      <c r="E959" s="8" t="s">
        <v>285</v>
      </c>
      <c r="F959" s="8" t="s">
        <v>143</v>
      </c>
      <c r="G959" s="8" t="s">
        <v>736</v>
      </c>
      <c r="H959" s="8" t="s">
        <v>206</v>
      </c>
      <c r="I959" s="8" t="s">
        <v>736</v>
      </c>
      <c r="J959" s="8" t="s">
        <v>287</v>
      </c>
      <c r="K959" s="8" t="s">
        <v>7</v>
      </c>
      <c r="L959" s="9">
        <v>264</v>
      </c>
      <c r="M959" s="9">
        <v>0</v>
      </c>
      <c r="N959" s="10">
        <v>0</v>
      </c>
      <c r="P959" s="11">
        <v>0</v>
      </c>
      <c r="Q959" s="11">
        <v>0</v>
      </c>
      <c r="R959" s="8">
        <v>0</v>
      </c>
      <c r="S959" s="8">
        <v>0</v>
      </c>
      <c r="W959" s="11">
        <v>6</v>
      </c>
      <c r="X959" s="8" t="s">
        <v>148</v>
      </c>
      <c r="Y959" s="8" t="s">
        <v>149</v>
      </c>
    </row>
    <row r="960" spans="1:25" x14ac:dyDescent="0.3">
      <c r="A960" s="7">
        <v>46274</v>
      </c>
      <c r="B960" s="8" t="s">
        <v>23</v>
      </c>
      <c r="C960" s="8" t="s">
        <v>173</v>
      </c>
      <c r="D960" s="8" t="s">
        <v>141</v>
      </c>
      <c r="E960" s="8" t="s">
        <v>285</v>
      </c>
      <c r="F960" s="8" t="s">
        <v>143</v>
      </c>
      <c r="G960" s="8" t="s">
        <v>482</v>
      </c>
      <c r="H960" s="8" t="s">
        <v>206</v>
      </c>
      <c r="I960" s="8" t="s">
        <v>781</v>
      </c>
      <c r="J960" s="8" t="s">
        <v>287</v>
      </c>
      <c r="K960" s="8" t="s">
        <v>7</v>
      </c>
      <c r="L960" s="9">
        <v>463</v>
      </c>
      <c r="M960" s="9">
        <v>0</v>
      </c>
      <c r="N960" s="10">
        <v>0</v>
      </c>
      <c r="P960" s="11">
        <v>0</v>
      </c>
      <c r="Q960" s="11">
        <v>0</v>
      </c>
      <c r="R960" s="8">
        <v>0</v>
      </c>
      <c r="S960" s="8">
        <v>0</v>
      </c>
      <c r="W960" s="11">
        <v>7</v>
      </c>
      <c r="X960" s="8" t="s">
        <v>148</v>
      </c>
      <c r="Y960" s="8" t="s">
        <v>149</v>
      </c>
    </row>
    <row r="961" spans="1:26" x14ac:dyDescent="0.3">
      <c r="A961" s="7">
        <v>46274</v>
      </c>
      <c r="B961" s="8" t="s">
        <v>23</v>
      </c>
      <c r="C961" s="8" t="s">
        <v>173</v>
      </c>
      <c r="D961" s="8" t="s">
        <v>141</v>
      </c>
      <c r="E961" s="8" t="s">
        <v>285</v>
      </c>
      <c r="F961" s="8" t="s">
        <v>143</v>
      </c>
      <c r="G961" s="8" t="s">
        <v>289</v>
      </c>
      <c r="H961" s="8" t="s">
        <v>213</v>
      </c>
      <c r="I961" s="8" t="s">
        <v>289</v>
      </c>
      <c r="J961" s="8" t="s">
        <v>287</v>
      </c>
      <c r="K961" s="8" t="s">
        <v>14</v>
      </c>
      <c r="L961" s="9">
        <v>550</v>
      </c>
      <c r="M961" s="9">
        <v>5</v>
      </c>
      <c r="N961" s="10">
        <v>9.0909090909090905E-3</v>
      </c>
      <c r="O961" s="11">
        <v>3.99</v>
      </c>
      <c r="P961" s="11">
        <v>19.95</v>
      </c>
      <c r="Q961" s="11">
        <v>0</v>
      </c>
      <c r="R961" s="8">
        <v>0</v>
      </c>
      <c r="S961" s="8">
        <v>0</v>
      </c>
      <c r="U961" s="12">
        <v>0</v>
      </c>
      <c r="V961" s="10">
        <v>0</v>
      </c>
      <c r="W961" s="11">
        <v>6.5</v>
      </c>
      <c r="X961" s="8" t="s">
        <v>148</v>
      </c>
      <c r="Y961" s="8" t="s">
        <v>149</v>
      </c>
    </row>
    <row r="962" spans="1:26" x14ac:dyDescent="0.3">
      <c r="A962" s="7">
        <v>46274</v>
      </c>
      <c r="B962" s="8" t="s">
        <v>23</v>
      </c>
      <c r="C962" s="8" t="s">
        <v>173</v>
      </c>
      <c r="D962" s="8" t="s">
        <v>141</v>
      </c>
      <c r="E962" s="8" t="s">
        <v>285</v>
      </c>
      <c r="F962" s="8" t="s">
        <v>143</v>
      </c>
      <c r="G962" s="8" t="s">
        <v>600</v>
      </c>
      <c r="H962" s="8" t="s">
        <v>206</v>
      </c>
      <c r="I962" s="8" t="s">
        <v>600</v>
      </c>
      <c r="J962" s="8" t="s">
        <v>287</v>
      </c>
      <c r="K962" s="8" t="s">
        <v>21</v>
      </c>
      <c r="L962" s="9">
        <v>178</v>
      </c>
      <c r="M962" s="9">
        <v>1</v>
      </c>
      <c r="N962" s="10">
        <v>5.6179775280898866E-3</v>
      </c>
      <c r="O962" s="11">
        <v>8</v>
      </c>
      <c r="P962" s="11">
        <v>8</v>
      </c>
      <c r="Q962" s="11">
        <v>0</v>
      </c>
      <c r="R962" s="8">
        <v>0</v>
      </c>
      <c r="S962" s="8">
        <v>0</v>
      </c>
      <c r="U962" s="12">
        <v>0</v>
      </c>
      <c r="V962" s="10">
        <v>0</v>
      </c>
      <c r="W962" s="11">
        <v>8</v>
      </c>
      <c r="X962" s="8" t="s">
        <v>148</v>
      </c>
      <c r="Y962" s="8" t="s">
        <v>149</v>
      </c>
    </row>
    <row r="963" spans="1:26" x14ac:dyDescent="0.3">
      <c r="A963" s="8" t="s">
        <v>753</v>
      </c>
      <c r="B963" s="8" t="s">
        <v>43</v>
      </c>
      <c r="C963" s="8" t="s">
        <v>140</v>
      </c>
      <c r="D963" s="8" t="s">
        <v>141</v>
      </c>
      <c r="E963" s="8" t="s">
        <v>142</v>
      </c>
      <c r="F963" s="8" t="s">
        <v>143</v>
      </c>
      <c r="G963" s="8" t="s">
        <v>415</v>
      </c>
      <c r="H963" s="8" t="s">
        <v>292</v>
      </c>
      <c r="I963" s="8" t="s">
        <v>416</v>
      </c>
      <c r="J963" s="8" t="s">
        <v>147</v>
      </c>
      <c r="K963" s="8" t="s">
        <v>7</v>
      </c>
      <c r="L963" s="9">
        <v>675</v>
      </c>
      <c r="M963" s="9">
        <v>3</v>
      </c>
      <c r="N963" s="10">
        <v>4.4444444444444436E-3</v>
      </c>
      <c r="O963" s="11">
        <v>8.6199999999999992</v>
      </c>
      <c r="P963" s="11">
        <v>25.86</v>
      </c>
      <c r="Q963" s="11">
        <v>0</v>
      </c>
      <c r="R963" s="8">
        <v>0</v>
      </c>
      <c r="S963" s="8">
        <v>0</v>
      </c>
      <c r="U963" s="12">
        <v>0</v>
      </c>
      <c r="V963" s="10">
        <v>0</v>
      </c>
      <c r="W963" s="11">
        <v>11.5</v>
      </c>
      <c r="X963" s="8" t="s">
        <v>223</v>
      </c>
      <c r="Y963" s="8" t="s">
        <v>149</v>
      </c>
    </row>
    <row r="964" spans="1:26" x14ac:dyDescent="0.3">
      <c r="A964" s="8" t="s">
        <v>753</v>
      </c>
      <c r="B964" s="8" t="s">
        <v>43</v>
      </c>
      <c r="C964" s="8" t="s">
        <v>140</v>
      </c>
      <c r="D964" s="8" t="s">
        <v>141</v>
      </c>
      <c r="E964" s="8" t="s">
        <v>142</v>
      </c>
      <c r="F964" s="8" t="s">
        <v>143</v>
      </c>
      <c r="G964" s="8" t="s">
        <v>782</v>
      </c>
      <c r="H964" s="8" t="s">
        <v>292</v>
      </c>
      <c r="I964" s="8" t="s">
        <v>783</v>
      </c>
      <c r="J964" s="8" t="s">
        <v>147</v>
      </c>
      <c r="K964" s="8" t="s">
        <v>7</v>
      </c>
      <c r="L964" s="9">
        <v>286</v>
      </c>
      <c r="M964" s="9">
        <v>0</v>
      </c>
      <c r="N964" s="10">
        <v>0</v>
      </c>
      <c r="P964" s="11">
        <v>0</v>
      </c>
      <c r="Q964" s="11">
        <v>0</v>
      </c>
      <c r="R964" s="8">
        <v>0</v>
      </c>
      <c r="S964" s="8">
        <v>0</v>
      </c>
      <c r="W964" s="11">
        <v>13</v>
      </c>
      <c r="X964" s="8" t="s">
        <v>148</v>
      </c>
      <c r="Y964" s="8" t="s">
        <v>149</v>
      </c>
    </row>
    <row r="965" spans="1:26" x14ac:dyDescent="0.3">
      <c r="A965" s="7">
        <v>46274</v>
      </c>
      <c r="B965" s="8" t="s">
        <v>43</v>
      </c>
      <c r="C965" s="8" t="s">
        <v>140</v>
      </c>
      <c r="D965" s="8" t="s">
        <v>141</v>
      </c>
      <c r="E965" s="8" t="s">
        <v>164</v>
      </c>
      <c r="F965" s="8" t="s">
        <v>143</v>
      </c>
      <c r="G965" s="8" t="s">
        <v>299</v>
      </c>
      <c r="H965" s="8" t="s">
        <v>292</v>
      </c>
      <c r="I965" s="8" t="s">
        <v>300</v>
      </c>
      <c r="J965" s="8" t="s">
        <v>166</v>
      </c>
      <c r="K965" s="8" t="s">
        <v>14</v>
      </c>
      <c r="L965" s="9">
        <v>869</v>
      </c>
      <c r="M965" s="9">
        <v>2</v>
      </c>
      <c r="N965" s="10">
        <v>2.3014959723820479E-3</v>
      </c>
      <c r="O965" s="11">
        <v>7.49</v>
      </c>
      <c r="P965" s="11">
        <v>14.98</v>
      </c>
      <c r="Q965" s="11">
        <v>0</v>
      </c>
      <c r="R965" s="8">
        <v>0</v>
      </c>
      <c r="S965" s="8">
        <v>0</v>
      </c>
      <c r="U965" s="12">
        <v>0</v>
      </c>
      <c r="V965" s="10">
        <v>0</v>
      </c>
      <c r="W965" s="11">
        <v>11</v>
      </c>
      <c r="X965" s="8" t="s">
        <v>148</v>
      </c>
      <c r="Y965" s="8" t="s">
        <v>149</v>
      </c>
    </row>
    <row r="966" spans="1:26" x14ac:dyDescent="0.3">
      <c r="A966" s="7">
        <v>46274</v>
      </c>
      <c r="B966" s="8" t="s">
        <v>43</v>
      </c>
      <c r="C966" s="8" t="s">
        <v>140</v>
      </c>
      <c r="D966" s="8" t="s">
        <v>141</v>
      </c>
      <c r="E966" s="8" t="s">
        <v>164</v>
      </c>
      <c r="F966" s="8" t="s">
        <v>143</v>
      </c>
      <c r="G966" s="8" t="s">
        <v>301</v>
      </c>
      <c r="H966" s="8" t="s">
        <v>292</v>
      </c>
      <c r="I966" s="8" t="s">
        <v>784</v>
      </c>
      <c r="J966" s="8" t="s">
        <v>166</v>
      </c>
      <c r="K966" s="8" t="s">
        <v>7</v>
      </c>
      <c r="L966" s="9">
        <v>693</v>
      </c>
      <c r="M966" s="9">
        <v>3</v>
      </c>
      <c r="N966" s="10">
        <v>4.329004329004329E-3</v>
      </c>
      <c r="O966" s="11">
        <v>4.26</v>
      </c>
      <c r="P966" s="11">
        <v>12.78</v>
      </c>
      <c r="Q966" s="11">
        <v>0</v>
      </c>
      <c r="R966" s="8">
        <v>0</v>
      </c>
      <c r="S966" s="8">
        <v>0</v>
      </c>
      <c r="U966" s="12">
        <v>0</v>
      </c>
      <c r="V966" s="10">
        <v>0</v>
      </c>
      <c r="W966" s="11">
        <v>7.5</v>
      </c>
      <c r="X966" s="8" t="s">
        <v>148</v>
      </c>
      <c r="Y966" s="8" t="s">
        <v>149</v>
      </c>
    </row>
    <row r="967" spans="1:26" x14ac:dyDescent="0.3">
      <c r="A967" s="7">
        <v>46274</v>
      </c>
      <c r="B967" s="8" t="s">
        <v>43</v>
      </c>
      <c r="C967" s="8" t="s">
        <v>140</v>
      </c>
      <c r="D967" s="8" t="s">
        <v>141</v>
      </c>
      <c r="E967" s="8" t="s">
        <v>164</v>
      </c>
      <c r="F967" s="8" t="s">
        <v>143</v>
      </c>
      <c r="G967" s="8" t="s">
        <v>785</v>
      </c>
      <c r="H967" s="8" t="s">
        <v>292</v>
      </c>
      <c r="I967" s="8" t="s">
        <v>786</v>
      </c>
      <c r="J967" s="8" t="s">
        <v>166</v>
      </c>
      <c r="K967" s="8" t="s">
        <v>14</v>
      </c>
      <c r="L967" s="9">
        <v>311</v>
      </c>
      <c r="M967" s="9">
        <v>0</v>
      </c>
      <c r="N967" s="10">
        <v>0</v>
      </c>
      <c r="P967" s="11">
        <v>0</v>
      </c>
      <c r="Q967" s="11">
        <v>0</v>
      </c>
      <c r="R967" s="8">
        <v>0</v>
      </c>
      <c r="S967" s="8">
        <v>0</v>
      </c>
      <c r="W967" s="11">
        <v>11</v>
      </c>
      <c r="X967" s="8" t="s">
        <v>148</v>
      </c>
      <c r="Y967" s="8" t="s">
        <v>149</v>
      </c>
      <c r="Z967" s="8" t="s">
        <v>404</v>
      </c>
    </row>
    <row r="968" spans="1:26" x14ac:dyDescent="0.3">
      <c r="A968" s="7">
        <v>46274</v>
      </c>
      <c r="B968" s="8" t="s">
        <v>43</v>
      </c>
      <c r="C968" s="8" t="s">
        <v>140</v>
      </c>
      <c r="D968" s="8" t="s">
        <v>141</v>
      </c>
      <c r="E968" s="8" t="s">
        <v>239</v>
      </c>
      <c r="F968" s="8" t="s">
        <v>143</v>
      </c>
      <c r="G968" s="8" t="s">
        <v>320</v>
      </c>
      <c r="H968" s="8" t="s">
        <v>292</v>
      </c>
      <c r="I968" s="8" t="s">
        <v>321</v>
      </c>
      <c r="J968" s="8" t="s">
        <v>242</v>
      </c>
      <c r="K968" s="8" t="s">
        <v>7</v>
      </c>
      <c r="L968" s="9">
        <v>333</v>
      </c>
      <c r="M968" s="9">
        <v>1</v>
      </c>
      <c r="N968" s="10">
        <v>3.003003003003003E-3</v>
      </c>
      <c r="O968" s="11">
        <v>5.51</v>
      </c>
      <c r="P968" s="11">
        <v>5.51</v>
      </c>
      <c r="Q968" s="11">
        <v>0</v>
      </c>
      <c r="R968" s="8">
        <v>0</v>
      </c>
      <c r="S968" s="8">
        <v>0</v>
      </c>
      <c r="U968" s="12">
        <v>0</v>
      </c>
      <c r="V968" s="10">
        <v>0</v>
      </c>
      <c r="W968" s="11">
        <v>7</v>
      </c>
      <c r="X968" s="8" t="s">
        <v>148</v>
      </c>
      <c r="Y968" s="8" t="s">
        <v>149</v>
      </c>
    </row>
    <row r="969" spans="1:26" x14ac:dyDescent="0.3">
      <c r="A969" s="7">
        <v>46274</v>
      </c>
      <c r="B969" s="8" t="s">
        <v>43</v>
      </c>
      <c r="C969" s="8" t="s">
        <v>140</v>
      </c>
      <c r="D969" s="8" t="s">
        <v>141</v>
      </c>
      <c r="E969" s="8" t="s">
        <v>239</v>
      </c>
      <c r="F969" s="8" t="s">
        <v>143</v>
      </c>
      <c r="G969" s="8" t="s">
        <v>307</v>
      </c>
      <c r="H969" s="8" t="s">
        <v>292</v>
      </c>
      <c r="I969" s="8" t="s">
        <v>308</v>
      </c>
      <c r="J969" s="8" t="s">
        <v>242</v>
      </c>
      <c r="K969" s="8" t="s">
        <v>7</v>
      </c>
      <c r="L969" s="9">
        <v>786</v>
      </c>
      <c r="M969" s="9">
        <v>2</v>
      </c>
      <c r="N969" s="10">
        <v>2.5445292620865142E-3</v>
      </c>
      <c r="O969" s="11">
        <v>3.13</v>
      </c>
      <c r="P969" s="11">
        <v>6.26</v>
      </c>
      <c r="Q969" s="11">
        <v>0</v>
      </c>
      <c r="R969" s="8">
        <v>0</v>
      </c>
      <c r="S969" s="8">
        <v>0</v>
      </c>
      <c r="U969" s="12">
        <v>0</v>
      </c>
      <c r="V969" s="10">
        <v>0</v>
      </c>
      <c r="W969" s="11">
        <v>5.5</v>
      </c>
      <c r="X969" s="8" t="s">
        <v>148</v>
      </c>
      <c r="Y969" s="8" t="s">
        <v>149</v>
      </c>
    </row>
    <row r="970" spans="1:26" x14ac:dyDescent="0.3">
      <c r="A970" s="8" t="s">
        <v>753</v>
      </c>
      <c r="B970" s="8" t="s">
        <v>34</v>
      </c>
      <c r="C970" s="8" t="s">
        <v>140</v>
      </c>
      <c r="D970" s="8" t="s">
        <v>141</v>
      </c>
      <c r="E970" s="8" t="s">
        <v>322</v>
      </c>
      <c r="F970" s="8" t="s">
        <v>143</v>
      </c>
      <c r="G970" s="8" t="s">
        <v>560</v>
      </c>
      <c r="H970" s="8" t="s">
        <v>206</v>
      </c>
      <c r="I970" s="8" t="s">
        <v>560</v>
      </c>
      <c r="J970" s="8" t="s">
        <v>324</v>
      </c>
      <c r="K970" s="8" t="s">
        <v>14</v>
      </c>
      <c r="L970" s="9">
        <v>613</v>
      </c>
      <c r="M970" s="9">
        <v>0</v>
      </c>
      <c r="N970" s="10">
        <v>0</v>
      </c>
      <c r="P970" s="11">
        <v>0</v>
      </c>
      <c r="Q970" s="11">
        <v>0</v>
      </c>
      <c r="R970" s="8">
        <v>0</v>
      </c>
      <c r="S970" s="8">
        <v>0</v>
      </c>
      <c r="W970" s="11">
        <v>19</v>
      </c>
      <c r="X970" s="8" t="s">
        <v>148</v>
      </c>
      <c r="Y970" s="8" t="s">
        <v>149</v>
      </c>
    </row>
    <row r="975" spans="1:26" x14ac:dyDescent="0.3">
      <c r="A975" s="7">
        <v>46274</v>
      </c>
      <c r="B975" s="8" t="s">
        <v>34</v>
      </c>
      <c r="C975" s="8" t="s">
        <v>140</v>
      </c>
      <c r="D975" s="8" t="s">
        <v>141</v>
      </c>
      <c r="E975" s="8" t="s">
        <v>325</v>
      </c>
      <c r="F975" s="8" t="s">
        <v>143</v>
      </c>
      <c r="G975" s="8" t="s">
        <v>422</v>
      </c>
      <c r="H975" s="8" t="s">
        <v>206</v>
      </c>
      <c r="I975" s="8" t="s">
        <v>422</v>
      </c>
      <c r="J975" s="8" t="s">
        <v>327</v>
      </c>
      <c r="K975" s="8" t="s">
        <v>14</v>
      </c>
      <c r="L975" s="9">
        <v>121</v>
      </c>
      <c r="M975" s="9">
        <v>2</v>
      </c>
      <c r="N975" s="10">
        <v>1.6528925619834711E-2</v>
      </c>
      <c r="O975" s="11">
        <v>4.54</v>
      </c>
      <c r="P975" s="8" t="s">
        <v>787</v>
      </c>
      <c r="Q975" s="11">
        <v>0</v>
      </c>
      <c r="R975" s="8">
        <v>0</v>
      </c>
      <c r="S975" s="8">
        <v>0</v>
      </c>
      <c r="U975" s="12">
        <v>0</v>
      </c>
      <c r="V975" s="10">
        <v>0</v>
      </c>
      <c r="W975" s="11">
        <v>5.5</v>
      </c>
      <c r="X975" s="8" t="s">
        <v>148</v>
      </c>
      <c r="Y975" s="8" t="s">
        <v>149</v>
      </c>
    </row>
    <row r="976" spans="1:26" x14ac:dyDescent="0.3">
      <c r="A976" s="7">
        <v>46274</v>
      </c>
      <c r="B976" s="8" t="s">
        <v>34</v>
      </c>
      <c r="C976" s="8" t="s">
        <v>140</v>
      </c>
      <c r="D976" s="8" t="s">
        <v>141</v>
      </c>
      <c r="E976" s="8" t="s">
        <v>325</v>
      </c>
      <c r="F976" s="8" t="s">
        <v>143</v>
      </c>
      <c r="G976" s="8" t="s">
        <v>326</v>
      </c>
      <c r="H976" s="8" t="s">
        <v>206</v>
      </c>
      <c r="I976" s="8" t="s">
        <v>326</v>
      </c>
      <c r="J976" s="8" t="s">
        <v>327</v>
      </c>
      <c r="K976" s="8" t="s">
        <v>14</v>
      </c>
      <c r="L976" s="9">
        <v>1404</v>
      </c>
      <c r="M976" s="9">
        <v>9</v>
      </c>
      <c r="N976" s="10">
        <v>6.41025641025641E-3</v>
      </c>
      <c r="O976" s="11">
        <v>3.43</v>
      </c>
      <c r="P976" s="11">
        <v>30.87</v>
      </c>
      <c r="Q976" s="11">
        <v>0</v>
      </c>
      <c r="R976" s="8">
        <v>0</v>
      </c>
      <c r="S976" s="8">
        <v>0</v>
      </c>
      <c r="U976" s="12">
        <v>0</v>
      </c>
      <c r="V976" s="10">
        <v>0</v>
      </c>
      <c r="W976" s="11">
        <v>6</v>
      </c>
      <c r="X976" s="8" t="s">
        <v>148</v>
      </c>
      <c r="Y976" s="8" t="s">
        <v>149</v>
      </c>
    </row>
    <row r="977" spans="1:26" x14ac:dyDescent="0.3">
      <c r="A977" s="7">
        <v>46274</v>
      </c>
      <c r="B977" s="8" t="s">
        <v>34</v>
      </c>
      <c r="C977" s="8" t="s">
        <v>140</v>
      </c>
      <c r="D977" s="8" t="s">
        <v>141</v>
      </c>
      <c r="E977" s="8" t="s">
        <v>328</v>
      </c>
      <c r="F977" s="8" t="s">
        <v>143</v>
      </c>
      <c r="G977" s="8" t="s">
        <v>329</v>
      </c>
      <c r="H977" s="8" t="s">
        <v>20</v>
      </c>
      <c r="I977" s="8" t="s">
        <v>329</v>
      </c>
      <c r="J977" s="8" t="s">
        <v>330</v>
      </c>
      <c r="K977" s="8" t="s">
        <v>7</v>
      </c>
      <c r="L977" s="9">
        <v>2324</v>
      </c>
      <c r="M977" s="9">
        <v>18</v>
      </c>
      <c r="N977" s="10">
        <v>7.7452667814113599E-3</v>
      </c>
      <c r="O977" s="11">
        <v>6.92</v>
      </c>
      <c r="P977" s="11">
        <v>124.56</v>
      </c>
      <c r="Q977" s="11">
        <v>0</v>
      </c>
      <c r="R977" s="8">
        <v>0</v>
      </c>
      <c r="S977" s="8">
        <v>0</v>
      </c>
      <c r="U977" s="12">
        <v>0</v>
      </c>
      <c r="V977" s="10">
        <v>0</v>
      </c>
      <c r="W977" s="11">
        <v>10</v>
      </c>
      <c r="X977" s="8" t="s">
        <v>148</v>
      </c>
      <c r="Y977" s="8" t="s">
        <v>149</v>
      </c>
    </row>
    <row r="978" spans="1:26" x14ac:dyDescent="0.3">
      <c r="A978" s="7">
        <v>46274</v>
      </c>
      <c r="B978" s="8" t="s">
        <v>34</v>
      </c>
      <c r="C978" s="8" t="s">
        <v>140</v>
      </c>
      <c r="D978" s="8" t="s">
        <v>141</v>
      </c>
      <c r="E978" s="8" t="s">
        <v>328</v>
      </c>
      <c r="F978" s="8" t="s">
        <v>143</v>
      </c>
      <c r="G978" s="8" t="s">
        <v>491</v>
      </c>
      <c r="H978" s="8" t="s">
        <v>206</v>
      </c>
      <c r="I978" s="8" t="s">
        <v>491</v>
      </c>
      <c r="J978" s="8" t="s">
        <v>330</v>
      </c>
      <c r="K978" s="8" t="s">
        <v>14</v>
      </c>
      <c r="L978" s="9">
        <v>903</v>
      </c>
      <c r="M978" s="9">
        <v>2</v>
      </c>
      <c r="N978" s="10">
        <v>2.2148394241417501E-3</v>
      </c>
      <c r="O978" s="11">
        <v>5.28</v>
      </c>
      <c r="P978" s="11">
        <v>10.56</v>
      </c>
      <c r="Q978" s="11">
        <v>0</v>
      </c>
      <c r="R978" s="8">
        <v>0</v>
      </c>
      <c r="S978" s="8">
        <v>0</v>
      </c>
      <c r="U978" s="12">
        <v>0</v>
      </c>
      <c r="V978" s="10">
        <v>0</v>
      </c>
      <c r="W978" s="11">
        <v>9</v>
      </c>
      <c r="X978" s="8" t="s">
        <v>148</v>
      </c>
      <c r="Y978" s="8" t="s">
        <v>149</v>
      </c>
    </row>
    <row r="979" spans="1:26" x14ac:dyDescent="0.3">
      <c r="A979" s="8" t="s">
        <v>753</v>
      </c>
      <c r="B979" s="8" t="s">
        <v>34</v>
      </c>
      <c r="C979" s="8" t="s">
        <v>140</v>
      </c>
      <c r="D979" s="8" t="s">
        <v>141</v>
      </c>
      <c r="E979" s="8" t="s">
        <v>328</v>
      </c>
      <c r="F979" s="8" t="s">
        <v>143</v>
      </c>
      <c r="G979" s="8" t="s">
        <v>332</v>
      </c>
      <c r="H979" s="8" t="s">
        <v>206</v>
      </c>
      <c r="I979" s="8" t="s">
        <v>332</v>
      </c>
      <c r="J979" s="8" t="s">
        <v>330</v>
      </c>
      <c r="K979" s="8" t="s">
        <v>21</v>
      </c>
      <c r="L979" s="9">
        <v>839</v>
      </c>
      <c r="M979" s="9">
        <v>8</v>
      </c>
      <c r="N979" s="10">
        <v>9.5351609058402856E-3</v>
      </c>
      <c r="O979" s="11">
        <v>12</v>
      </c>
      <c r="P979" s="11">
        <v>96</v>
      </c>
      <c r="Q979" s="11">
        <v>0</v>
      </c>
      <c r="R979" s="8">
        <v>0</v>
      </c>
      <c r="S979" s="8">
        <v>0</v>
      </c>
      <c r="U979" s="12">
        <v>0</v>
      </c>
      <c r="V979" s="10">
        <v>0</v>
      </c>
      <c r="W979" s="11">
        <v>12</v>
      </c>
      <c r="X979" s="8" t="s">
        <v>148</v>
      </c>
      <c r="Y979" s="8" t="s">
        <v>149</v>
      </c>
      <c r="Z979" s="8" t="s">
        <v>387</v>
      </c>
    </row>
    <row r="980" spans="1:26" x14ac:dyDescent="0.3">
      <c r="A980" s="7">
        <v>46274</v>
      </c>
      <c r="B980" s="8" t="s">
        <v>36</v>
      </c>
      <c r="C980" s="8" t="s">
        <v>140</v>
      </c>
      <c r="D980" s="8" t="s">
        <v>180</v>
      </c>
      <c r="E980" s="8" t="s">
        <v>181</v>
      </c>
      <c r="F980" s="8" t="s">
        <v>143</v>
      </c>
      <c r="G980" s="8" t="s">
        <v>335</v>
      </c>
      <c r="H980" s="8" t="s">
        <v>236</v>
      </c>
      <c r="I980" s="8" t="s">
        <v>335</v>
      </c>
      <c r="J980" s="8" t="s">
        <v>184</v>
      </c>
      <c r="K980" s="8" t="s">
        <v>14</v>
      </c>
      <c r="L980" s="9">
        <v>2115</v>
      </c>
      <c r="M980" s="9">
        <v>12</v>
      </c>
      <c r="N980" s="10">
        <v>5.6737588652482273E-3</v>
      </c>
      <c r="O980" s="11">
        <v>7.04</v>
      </c>
      <c r="P980" s="11">
        <v>84.48</v>
      </c>
      <c r="Q980" s="11">
        <v>0</v>
      </c>
      <c r="R980" s="8">
        <v>0</v>
      </c>
      <c r="S980" s="8">
        <v>0</v>
      </c>
      <c r="U980" s="12">
        <v>0</v>
      </c>
      <c r="V980" s="10">
        <v>0</v>
      </c>
      <c r="W980" s="11">
        <v>11</v>
      </c>
      <c r="X980" s="8" t="s">
        <v>148</v>
      </c>
      <c r="Y980" s="8" t="s">
        <v>149</v>
      </c>
    </row>
    <row r="981" spans="1:26" x14ac:dyDescent="0.3">
      <c r="A981" s="7">
        <v>46274</v>
      </c>
      <c r="B981" s="8" t="s">
        <v>36</v>
      </c>
      <c r="C981" s="8" t="s">
        <v>140</v>
      </c>
      <c r="D981" s="8" t="s">
        <v>180</v>
      </c>
      <c r="E981" s="8" t="s">
        <v>181</v>
      </c>
      <c r="F981" s="8" t="s">
        <v>143</v>
      </c>
      <c r="G981" s="8" t="s">
        <v>182</v>
      </c>
      <c r="H981" s="8" t="s">
        <v>220</v>
      </c>
      <c r="I981" s="8" t="s">
        <v>788</v>
      </c>
      <c r="J981" s="8" t="s">
        <v>184</v>
      </c>
      <c r="K981" s="8" t="s">
        <v>21</v>
      </c>
      <c r="L981" s="9">
        <v>138</v>
      </c>
      <c r="M981" s="9">
        <v>4</v>
      </c>
      <c r="N981" s="10">
        <v>2.8985507246376808E-2</v>
      </c>
      <c r="O981" s="11">
        <v>10</v>
      </c>
      <c r="P981" s="11">
        <v>40</v>
      </c>
      <c r="Q981" s="11">
        <v>379</v>
      </c>
      <c r="R981" s="8">
        <v>1</v>
      </c>
      <c r="S981" s="8">
        <v>1</v>
      </c>
      <c r="T981" s="10">
        <v>0.1055</v>
      </c>
      <c r="U981" s="12">
        <v>9.4700000000000006</v>
      </c>
      <c r="V981" s="10">
        <v>0.25</v>
      </c>
      <c r="W981" s="11">
        <v>10</v>
      </c>
      <c r="X981" s="8" t="s">
        <v>148</v>
      </c>
      <c r="Y981" s="8" t="s">
        <v>149</v>
      </c>
    </row>
    <row r="982" spans="1:26" x14ac:dyDescent="0.3">
      <c r="A982" s="7">
        <v>46274</v>
      </c>
      <c r="B982" s="8" t="s">
        <v>36</v>
      </c>
      <c r="C982" s="8" t="s">
        <v>140</v>
      </c>
      <c r="D982" s="8" t="s">
        <v>180</v>
      </c>
      <c r="E982" s="8" t="s">
        <v>181</v>
      </c>
      <c r="F982" s="8" t="s">
        <v>143</v>
      </c>
      <c r="G982" s="8" t="s">
        <v>335</v>
      </c>
      <c r="H982" s="8" t="s">
        <v>183</v>
      </c>
      <c r="I982" s="8" t="s">
        <v>493</v>
      </c>
      <c r="J982" s="8" t="s">
        <v>184</v>
      </c>
      <c r="K982" s="8" t="s">
        <v>14</v>
      </c>
      <c r="L982" s="9">
        <v>2001</v>
      </c>
      <c r="M982" s="9">
        <v>4</v>
      </c>
      <c r="N982" s="10">
        <v>1.9990004997501249E-3</v>
      </c>
      <c r="O982" s="11">
        <v>6.99</v>
      </c>
      <c r="P982" s="11">
        <v>27.96</v>
      </c>
      <c r="Q982" s="11">
        <v>379</v>
      </c>
      <c r="R982" s="8">
        <v>1</v>
      </c>
      <c r="S982" s="8">
        <v>1</v>
      </c>
      <c r="T982" s="10">
        <v>7.3800000000000004E-2</v>
      </c>
      <c r="U982" s="12">
        <v>13.56</v>
      </c>
      <c r="V982" s="10">
        <v>0.25</v>
      </c>
      <c r="W982" s="11">
        <v>8.5</v>
      </c>
      <c r="X982" s="8" t="s">
        <v>148</v>
      </c>
      <c r="Y982" s="8" t="s">
        <v>149</v>
      </c>
    </row>
    <row r="983" spans="1:26" x14ac:dyDescent="0.3">
      <c r="A983" s="8" t="s">
        <v>778</v>
      </c>
      <c r="B983" s="8" t="s">
        <v>36</v>
      </c>
      <c r="C983" s="8" t="s">
        <v>140</v>
      </c>
      <c r="D983" s="8" t="s">
        <v>180</v>
      </c>
      <c r="E983" s="8" t="s">
        <v>181</v>
      </c>
      <c r="F983" s="8" t="s">
        <v>143</v>
      </c>
      <c r="G983" s="8" t="s">
        <v>182</v>
      </c>
      <c r="H983" s="8" t="s">
        <v>220</v>
      </c>
      <c r="I983" s="8" t="s">
        <v>182</v>
      </c>
      <c r="J983" s="8" t="s">
        <v>184</v>
      </c>
      <c r="K983" s="8" t="s">
        <v>7</v>
      </c>
      <c r="L983" s="9">
        <v>554</v>
      </c>
      <c r="M983" s="9">
        <v>6</v>
      </c>
      <c r="N983" s="10">
        <v>1.083032490974729E-2</v>
      </c>
      <c r="O983" s="11">
        <v>5.9</v>
      </c>
      <c r="P983" s="11">
        <v>35.4</v>
      </c>
      <c r="Q983" s="11">
        <v>379</v>
      </c>
      <c r="R983" s="8">
        <v>1</v>
      </c>
      <c r="S983" s="8">
        <v>1</v>
      </c>
      <c r="T983" s="10">
        <v>9.3399999999999997E-2</v>
      </c>
      <c r="U983" s="12">
        <v>10.71</v>
      </c>
      <c r="V983" s="10">
        <v>0.16669999999999999</v>
      </c>
      <c r="W983" s="11">
        <v>8.5</v>
      </c>
      <c r="X983" s="8" t="s">
        <v>148</v>
      </c>
      <c r="Y983" s="8" t="s">
        <v>149</v>
      </c>
    </row>
    <row r="984" spans="1:26" x14ac:dyDescent="0.3">
      <c r="A984" s="7">
        <v>46274</v>
      </c>
      <c r="B984" s="8" t="s">
        <v>36</v>
      </c>
      <c r="C984" s="8" t="s">
        <v>140</v>
      </c>
      <c r="D984" s="8" t="s">
        <v>180</v>
      </c>
      <c r="E984" s="8" t="s">
        <v>181</v>
      </c>
      <c r="F984" s="8" t="s">
        <v>143</v>
      </c>
      <c r="G984" s="8" t="s">
        <v>182</v>
      </c>
      <c r="H984" s="8" t="s">
        <v>236</v>
      </c>
      <c r="I984" s="8" t="s">
        <v>789</v>
      </c>
      <c r="J984" s="8" t="s">
        <v>184</v>
      </c>
      <c r="K984" s="8" t="s">
        <v>7</v>
      </c>
      <c r="L984" s="9">
        <v>917</v>
      </c>
      <c r="M984" s="9">
        <v>10</v>
      </c>
      <c r="N984" s="10">
        <v>1.0905125408942199E-2</v>
      </c>
      <c r="O984" s="11">
        <v>6.22</v>
      </c>
      <c r="P984" s="11">
        <v>62.2</v>
      </c>
      <c r="Q984" s="11">
        <v>0</v>
      </c>
      <c r="R984" s="8">
        <v>0</v>
      </c>
      <c r="S984" s="8">
        <v>0</v>
      </c>
      <c r="U984" s="12">
        <v>0</v>
      </c>
      <c r="V984" s="10">
        <v>0</v>
      </c>
      <c r="W984" s="11">
        <v>8.5</v>
      </c>
      <c r="X984" s="8" t="s">
        <v>148</v>
      </c>
      <c r="Y984" s="8" t="s">
        <v>149</v>
      </c>
    </row>
    <row r="985" spans="1:26" x14ac:dyDescent="0.3">
      <c r="A985" s="7">
        <v>46268</v>
      </c>
      <c r="B985" s="8" t="s">
        <v>12</v>
      </c>
      <c r="C985" s="8" t="s">
        <v>140</v>
      </c>
      <c r="D985" s="8" t="s">
        <v>141</v>
      </c>
      <c r="E985" s="8" t="s">
        <v>167</v>
      </c>
      <c r="F985" s="8" t="s">
        <v>143</v>
      </c>
      <c r="G985" s="8" t="s">
        <v>151</v>
      </c>
      <c r="H985" s="8" t="s">
        <v>145</v>
      </c>
      <c r="I985" s="8" t="s">
        <v>443</v>
      </c>
      <c r="J985" s="8" t="s">
        <v>169</v>
      </c>
      <c r="K985" s="8" t="s">
        <v>14</v>
      </c>
      <c r="L985" s="9">
        <v>0</v>
      </c>
      <c r="M985" s="9">
        <v>0</v>
      </c>
      <c r="P985" s="11">
        <v>-71.75</v>
      </c>
      <c r="Q985" s="11">
        <v>0</v>
      </c>
      <c r="R985" s="8">
        <v>0</v>
      </c>
      <c r="S985" s="8">
        <v>0</v>
      </c>
      <c r="W985" s="11">
        <v>4.5</v>
      </c>
      <c r="X985" s="8" t="s">
        <v>148</v>
      </c>
      <c r="Y985" s="8" t="s">
        <v>149</v>
      </c>
      <c r="Z985" s="8" t="s">
        <v>790</v>
      </c>
    </row>
    <row r="986" spans="1:26" x14ac:dyDescent="0.3">
      <c r="A986" s="7">
        <v>46274</v>
      </c>
      <c r="B986" s="8" t="s">
        <v>36</v>
      </c>
      <c r="C986" s="8" t="s">
        <v>140</v>
      </c>
      <c r="D986" s="8" t="s">
        <v>180</v>
      </c>
      <c r="E986" s="8" t="s">
        <v>181</v>
      </c>
      <c r="F986" s="8" t="s">
        <v>143</v>
      </c>
      <c r="G986" s="8" t="s">
        <v>182</v>
      </c>
      <c r="H986" s="8" t="s">
        <v>183</v>
      </c>
      <c r="I986" s="8" t="s">
        <v>428</v>
      </c>
      <c r="J986" s="8" t="s">
        <v>184</v>
      </c>
      <c r="K986" s="8" t="s">
        <v>14</v>
      </c>
      <c r="L986" s="9">
        <v>1204</v>
      </c>
      <c r="M986" s="9">
        <v>3</v>
      </c>
      <c r="N986" s="10">
        <v>2.4916943521594678E-3</v>
      </c>
      <c r="O986" s="11">
        <v>7.64</v>
      </c>
      <c r="P986" s="11">
        <v>22.92</v>
      </c>
      <c r="Q986" s="11">
        <v>379</v>
      </c>
      <c r="R986" s="8">
        <v>1</v>
      </c>
      <c r="S986" s="8">
        <v>1</v>
      </c>
      <c r="T986" s="10">
        <v>6.0499999999999998E-2</v>
      </c>
      <c r="U986" s="12">
        <v>16.54</v>
      </c>
      <c r="V986" s="10">
        <v>0.33329999999999999</v>
      </c>
      <c r="W986" s="11">
        <v>10</v>
      </c>
      <c r="X986" s="8" t="s">
        <v>148</v>
      </c>
      <c r="Y986" s="8" t="s">
        <v>149</v>
      </c>
    </row>
    <row r="987" spans="1:26" x14ac:dyDescent="0.3">
      <c r="A987" s="7">
        <v>46274</v>
      </c>
      <c r="B987" s="8" t="s">
        <v>19</v>
      </c>
      <c r="C987" s="8" t="s">
        <v>249</v>
      </c>
      <c r="D987" s="8" t="s">
        <v>141</v>
      </c>
      <c r="E987" s="8" t="s">
        <v>142</v>
      </c>
      <c r="F987" s="8" t="s">
        <v>143</v>
      </c>
      <c r="G987" s="8" t="s">
        <v>346</v>
      </c>
      <c r="H987" s="8" t="s">
        <v>20</v>
      </c>
      <c r="I987" s="8" t="s">
        <v>346</v>
      </c>
      <c r="J987" s="8" t="s">
        <v>147</v>
      </c>
      <c r="K987" s="8" t="s">
        <v>14</v>
      </c>
      <c r="L987" s="9">
        <v>312</v>
      </c>
      <c r="M987" s="9">
        <v>4</v>
      </c>
      <c r="N987" s="10">
        <v>1.282051282051282E-2</v>
      </c>
      <c r="O987" s="11">
        <v>6.76</v>
      </c>
      <c r="P987" s="11">
        <v>27.04</v>
      </c>
      <c r="Q987" s="11">
        <v>0</v>
      </c>
      <c r="R987" s="8">
        <v>0</v>
      </c>
      <c r="S987" s="8">
        <v>0</v>
      </c>
      <c r="U987" s="12">
        <v>0</v>
      </c>
      <c r="V987" s="10">
        <v>0</v>
      </c>
      <c r="W987" s="11">
        <v>9</v>
      </c>
      <c r="X987" s="8" t="s">
        <v>148</v>
      </c>
      <c r="Y987" s="8" t="s">
        <v>149</v>
      </c>
    </row>
    <row r="988" spans="1:26" x14ac:dyDescent="0.3">
      <c r="A988" s="7">
        <v>46274</v>
      </c>
      <c r="B988" s="8" t="s">
        <v>19</v>
      </c>
      <c r="C988" s="8" t="s">
        <v>249</v>
      </c>
      <c r="D988" s="8" t="s">
        <v>141</v>
      </c>
      <c r="E988" s="8" t="s">
        <v>142</v>
      </c>
      <c r="F988" s="8" t="s">
        <v>143</v>
      </c>
      <c r="G988" s="8" t="s">
        <v>344</v>
      </c>
      <c r="H988" s="8" t="s">
        <v>333</v>
      </c>
      <c r="I988" s="8" t="s">
        <v>344</v>
      </c>
      <c r="J988" s="8" t="s">
        <v>147</v>
      </c>
      <c r="K988" s="8" t="s">
        <v>7</v>
      </c>
      <c r="L988" s="9">
        <v>214</v>
      </c>
      <c r="M988" s="9">
        <v>1</v>
      </c>
      <c r="N988" s="10">
        <v>4.6728971962616819E-3</v>
      </c>
      <c r="O988" s="11">
        <v>5.76</v>
      </c>
      <c r="P988" s="11">
        <v>5.76</v>
      </c>
      <c r="Q988" s="11">
        <v>599</v>
      </c>
      <c r="R988" s="8">
        <v>1</v>
      </c>
      <c r="S988" s="8">
        <v>1</v>
      </c>
      <c r="T988" s="10">
        <v>9.5999999999999992E-3</v>
      </c>
      <c r="U988" s="12">
        <v>103.99</v>
      </c>
      <c r="V988" s="10">
        <v>1</v>
      </c>
      <c r="W988" s="11">
        <v>7.5</v>
      </c>
      <c r="X988" s="8" t="s">
        <v>148</v>
      </c>
      <c r="Y988" s="8" t="s">
        <v>149</v>
      </c>
    </row>
    <row r="989" spans="1:26" x14ac:dyDescent="0.3">
      <c r="A989" s="7">
        <v>46274</v>
      </c>
      <c r="B989" s="8" t="s">
        <v>19</v>
      </c>
      <c r="C989" s="8" t="s">
        <v>249</v>
      </c>
      <c r="D989" s="8" t="s">
        <v>141</v>
      </c>
      <c r="E989" s="8" t="s">
        <v>142</v>
      </c>
      <c r="F989" s="8" t="s">
        <v>143</v>
      </c>
      <c r="G989" s="8" t="s">
        <v>496</v>
      </c>
      <c r="H989" s="8" t="s">
        <v>206</v>
      </c>
      <c r="I989" s="8" t="s">
        <v>496</v>
      </c>
      <c r="J989" s="8" t="s">
        <v>147</v>
      </c>
      <c r="K989" s="8" t="s">
        <v>21</v>
      </c>
      <c r="L989" s="9">
        <v>227</v>
      </c>
      <c r="M989" s="9">
        <v>5</v>
      </c>
      <c r="N989" s="10">
        <v>2.2026431718061679E-2</v>
      </c>
      <c r="O989" s="11">
        <v>7.23</v>
      </c>
      <c r="P989" s="11">
        <v>36.15</v>
      </c>
      <c r="Q989" s="11">
        <v>0</v>
      </c>
      <c r="R989" s="8">
        <v>0</v>
      </c>
      <c r="S989" s="8">
        <v>0</v>
      </c>
      <c r="U989" s="12">
        <v>0</v>
      </c>
      <c r="V989" s="10">
        <v>0</v>
      </c>
      <c r="W989" s="11">
        <v>8</v>
      </c>
      <c r="X989" s="8" t="s">
        <v>148</v>
      </c>
      <c r="Y989" s="8" t="s">
        <v>149</v>
      </c>
    </row>
    <row r="990" spans="1:26" x14ac:dyDescent="0.3">
      <c r="A990" s="7">
        <v>46274</v>
      </c>
      <c r="B990" s="8" t="s">
        <v>19</v>
      </c>
      <c r="C990" s="8" t="s">
        <v>249</v>
      </c>
      <c r="D990" s="8" t="s">
        <v>141</v>
      </c>
      <c r="E990" s="8" t="s">
        <v>142</v>
      </c>
      <c r="F990" s="8" t="s">
        <v>143</v>
      </c>
      <c r="G990" s="8" t="s">
        <v>345</v>
      </c>
      <c r="H990" s="8" t="s">
        <v>20</v>
      </c>
      <c r="I990" s="8" t="s">
        <v>345</v>
      </c>
      <c r="J990" s="8" t="s">
        <v>147</v>
      </c>
      <c r="K990" s="8" t="s">
        <v>14</v>
      </c>
      <c r="L990" s="9">
        <v>369</v>
      </c>
      <c r="M990" s="9">
        <v>3</v>
      </c>
      <c r="N990" s="10">
        <v>8.130081300813009E-3</v>
      </c>
      <c r="O990" s="11">
        <v>5.22</v>
      </c>
      <c r="P990" s="11">
        <v>15.66</v>
      </c>
      <c r="Q990" s="11">
        <v>599</v>
      </c>
      <c r="R990" s="8">
        <v>1</v>
      </c>
      <c r="S990" s="8">
        <v>1</v>
      </c>
      <c r="T990" s="10">
        <v>2.6100000000000002E-2</v>
      </c>
      <c r="U990" s="12">
        <v>38.25</v>
      </c>
      <c r="V990" s="10">
        <v>0.33329999999999999</v>
      </c>
      <c r="W990" s="11">
        <v>6.5</v>
      </c>
      <c r="X990" s="8" t="s">
        <v>148</v>
      </c>
      <c r="Y990" s="8" t="s">
        <v>149</v>
      </c>
    </row>
    <row r="991" spans="1:26" x14ac:dyDescent="0.3">
      <c r="A991" s="7">
        <v>46274</v>
      </c>
      <c r="B991" s="8" t="s">
        <v>19</v>
      </c>
      <c r="C991" s="8" t="s">
        <v>249</v>
      </c>
      <c r="D991" s="8" t="s">
        <v>141</v>
      </c>
      <c r="E991" s="8" t="s">
        <v>164</v>
      </c>
      <c r="F991" s="8" t="s">
        <v>143</v>
      </c>
      <c r="G991" s="8" t="s">
        <v>347</v>
      </c>
      <c r="H991" s="8" t="s">
        <v>206</v>
      </c>
      <c r="I991" s="8" t="s">
        <v>347</v>
      </c>
      <c r="J991" s="8" t="s">
        <v>166</v>
      </c>
      <c r="K991" s="8" t="s">
        <v>14</v>
      </c>
      <c r="L991" s="9">
        <v>424</v>
      </c>
      <c r="M991" s="9">
        <v>8</v>
      </c>
      <c r="N991" s="10">
        <v>1.886792452830189E-2</v>
      </c>
      <c r="O991" s="11">
        <v>3.88</v>
      </c>
      <c r="P991" s="11">
        <v>31.04</v>
      </c>
      <c r="Q991" s="11">
        <v>0</v>
      </c>
      <c r="R991" s="8">
        <v>0</v>
      </c>
      <c r="S991" s="8">
        <v>0</v>
      </c>
      <c r="U991" s="12">
        <v>0</v>
      </c>
      <c r="V991" s="10">
        <v>0</v>
      </c>
      <c r="W991" s="11">
        <v>5</v>
      </c>
      <c r="X991" s="8" t="s">
        <v>148</v>
      </c>
      <c r="Y991" s="8" t="s">
        <v>149</v>
      </c>
    </row>
    <row r="992" spans="1:26" x14ac:dyDescent="0.3">
      <c r="A992" s="7">
        <v>46275</v>
      </c>
      <c r="B992" s="8" t="s">
        <v>12</v>
      </c>
      <c r="C992" s="8" t="s">
        <v>140</v>
      </c>
      <c r="D992" s="8" t="s">
        <v>141</v>
      </c>
      <c r="E992" s="8" t="s">
        <v>142</v>
      </c>
      <c r="F992" s="8" t="s">
        <v>143</v>
      </c>
      <c r="G992" s="8" t="s">
        <v>151</v>
      </c>
      <c r="H992" s="8" t="s">
        <v>145</v>
      </c>
      <c r="I992" s="8" t="s">
        <v>207</v>
      </c>
      <c r="J992" s="8" t="s">
        <v>147</v>
      </c>
      <c r="K992" s="8" t="s">
        <v>14</v>
      </c>
      <c r="L992" s="9">
        <v>2131</v>
      </c>
      <c r="M992" s="9">
        <v>19</v>
      </c>
      <c r="N992" s="10">
        <v>8.9160018770530272E-3</v>
      </c>
      <c r="O992" s="11">
        <v>13.07</v>
      </c>
      <c r="P992" s="11">
        <v>248.33</v>
      </c>
      <c r="Q992" s="11">
        <v>599</v>
      </c>
      <c r="R992" s="8">
        <v>1</v>
      </c>
      <c r="S992" s="8">
        <v>1</v>
      </c>
      <c r="T992" s="10">
        <v>0.41460000000000002</v>
      </c>
      <c r="U992" s="12">
        <v>2.41</v>
      </c>
      <c r="V992" s="10">
        <v>5.2600000000000001E-2</v>
      </c>
      <c r="W992" s="11">
        <v>18.5</v>
      </c>
      <c r="X992" s="8" t="s">
        <v>148</v>
      </c>
      <c r="Y992" s="8" t="s">
        <v>149</v>
      </c>
      <c r="Z992" s="8" t="s">
        <v>791</v>
      </c>
    </row>
    <row r="993" spans="1:26" x14ac:dyDescent="0.3">
      <c r="A993" s="8" t="s">
        <v>792</v>
      </c>
      <c r="B993" s="8" t="s">
        <v>12</v>
      </c>
      <c r="C993" s="8" t="s">
        <v>140</v>
      </c>
      <c r="D993" s="8" t="s">
        <v>141</v>
      </c>
      <c r="E993" s="8" t="s">
        <v>150</v>
      </c>
      <c r="F993" s="8" t="s">
        <v>143</v>
      </c>
      <c r="G993" s="8" t="s">
        <v>178</v>
      </c>
      <c r="H993" s="8" t="s">
        <v>145</v>
      </c>
      <c r="I993" s="8" t="s">
        <v>436</v>
      </c>
      <c r="J993" s="8" t="s">
        <v>153</v>
      </c>
      <c r="K993" s="8" t="s">
        <v>14</v>
      </c>
      <c r="L993" s="9">
        <v>639</v>
      </c>
      <c r="M993" s="9">
        <v>3</v>
      </c>
      <c r="N993" s="10">
        <v>4.6948356807511738E-3</v>
      </c>
      <c r="O993" s="11">
        <v>10.53</v>
      </c>
      <c r="P993" s="11">
        <v>31.59</v>
      </c>
      <c r="Q993" s="11">
        <v>0</v>
      </c>
      <c r="R993" s="8">
        <v>0</v>
      </c>
      <c r="S993" s="8">
        <v>0</v>
      </c>
      <c r="U993" s="12">
        <v>0</v>
      </c>
      <c r="V993" s="10">
        <v>0</v>
      </c>
      <c r="W993" s="11">
        <v>13</v>
      </c>
      <c r="X993" s="8" t="s">
        <v>148</v>
      </c>
      <c r="Y993" s="8" t="s">
        <v>149</v>
      </c>
    </row>
    <row r="994" spans="1:26" x14ac:dyDescent="0.3">
      <c r="A994" s="7">
        <v>46275</v>
      </c>
      <c r="B994" s="8" t="s">
        <v>12</v>
      </c>
      <c r="C994" s="8" t="s">
        <v>140</v>
      </c>
      <c r="D994" s="8" t="s">
        <v>141</v>
      </c>
      <c r="E994" s="8" t="s">
        <v>150</v>
      </c>
      <c r="F994" s="8" t="s">
        <v>143</v>
      </c>
      <c r="G994" s="8" t="s">
        <v>151</v>
      </c>
      <c r="H994" s="8" t="s">
        <v>145</v>
      </c>
      <c r="I994" s="8" t="s">
        <v>156</v>
      </c>
      <c r="J994" s="8" t="s">
        <v>153</v>
      </c>
      <c r="K994" s="8" t="s">
        <v>14</v>
      </c>
      <c r="L994" s="9">
        <v>456</v>
      </c>
      <c r="M994" s="9">
        <v>2</v>
      </c>
      <c r="N994" s="10">
        <v>4.3859649122807024E-3</v>
      </c>
      <c r="O994" s="11">
        <v>8.44</v>
      </c>
      <c r="P994" s="11">
        <v>16.88</v>
      </c>
      <c r="Q994" s="11">
        <v>0</v>
      </c>
      <c r="R994" s="8">
        <v>0</v>
      </c>
      <c r="S994" s="8">
        <v>0</v>
      </c>
      <c r="U994" s="12">
        <v>0</v>
      </c>
      <c r="V994" s="10">
        <v>0</v>
      </c>
      <c r="W994" s="11">
        <v>10</v>
      </c>
      <c r="X994" s="8" t="s">
        <v>148</v>
      </c>
      <c r="Y994" s="8" t="s">
        <v>149</v>
      </c>
    </row>
    <row r="995" spans="1:26" x14ac:dyDescent="0.3">
      <c r="A995" s="7">
        <v>46275</v>
      </c>
      <c r="B995" s="8" t="s">
        <v>12</v>
      </c>
      <c r="C995" s="8" t="s">
        <v>140</v>
      </c>
      <c r="D995" s="8" t="s">
        <v>141</v>
      </c>
      <c r="E995" s="8" t="s">
        <v>150</v>
      </c>
      <c r="F995" s="8" t="s">
        <v>143</v>
      </c>
      <c r="G995" s="8" t="s">
        <v>144</v>
      </c>
      <c r="H995" s="8" t="s">
        <v>145</v>
      </c>
      <c r="I995" s="8" t="s">
        <v>505</v>
      </c>
      <c r="J995" s="8" t="s">
        <v>153</v>
      </c>
      <c r="K995" s="8" t="s">
        <v>14</v>
      </c>
      <c r="L995" s="9">
        <v>479</v>
      </c>
      <c r="M995" s="9">
        <v>4</v>
      </c>
      <c r="N995" s="10">
        <v>8.350730688935281E-3</v>
      </c>
      <c r="O995" s="11">
        <v>12.7</v>
      </c>
      <c r="P995" s="11">
        <v>50.8</v>
      </c>
      <c r="Q995" s="11">
        <v>0</v>
      </c>
      <c r="R995" s="8">
        <v>0</v>
      </c>
      <c r="S995" s="8">
        <v>0</v>
      </c>
      <c r="U995" s="12">
        <v>0</v>
      </c>
      <c r="V995" s="10">
        <v>0</v>
      </c>
      <c r="W995" s="11">
        <v>16</v>
      </c>
      <c r="X995" s="8" t="s">
        <v>148</v>
      </c>
      <c r="Y995" s="8" t="s">
        <v>149</v>
      </c>
    </row>
    <row r="996" spans="1:26" x14ac:dyDescent="0.3">
      <c r="A996" s="7">
        <v>46275</v>
      </c>
      <c r="B996" s="8" t="s">
        <v>12</v>
      </c>
      <c r="C996" s="8" t="s">
        <v>140</v>
      </c>
      <c r="D996" s="8" t="s">
        <v>141</v>
      </c>
      <c r="E996" s="8" t="s">
        <v>150</v>
      </c>
      <c r="F996" s="8" t="s">
        <v>143</v>
      </c>
      <c r="G996" s="8" t="s">
        <v>144</v>
      </c>
      <c r="H996" s="8" t="s">
        <v>145</v>
      </c>
      <c r="I996" s="8" t="s">
        <v>793</v>
      </c>
      <c r="J996" s="8" t="s">
        <v>153</v>
      </c>
      <c r="K996" s="8" t="s">
        <v>7</v>
      </c>
      <c r="L996" s="9">
        <v>472</v>
      </c>
      <c r="M996" s="9">
        <v>7</v>
      </c>
      <c r="N996" s="10">
        <v>1.483050847457627E-2</v>
      </c>
      <c r="O996" s="11">
        <v>7.39</v>
      </c>
      <c r="P996" s="11">
        <v>51.73</v>
      </c>
      <c r="Q996" s="11">
        <v>0</v>
      </c>
      <c r="R996" s="8">
        <v>0</v>
      </c>
      <c r="S996" s="8">
        <v>0</v>
      </c>
      <c r="U996" s="12">
        <v>0</v>
      </c>
      <c r="V996" s="10">
        <v>0</v>
      </c>
      <c r="W996" s="11">
        <v>10</v>
      </c>
      <c r="X996" s="8" t="s">
        <v>148</v>
      </c>
      <c r="Y996" s="8" t="s">
        <v>149</v>
      </c>
    </row>
    <row r="997" spans="1:26" x14ac:dyDescent="0.3">
      <c r="A997" s="7">
        <v>46275</v>
      </c>
      <c r="B997" s="8" t="s">
        <v>12</v>
      </c>
      <c r="C997" s="8" t="s">
        <v>140</v>
      </c>
      <c r="D997" s="8" t="s">
        <v>141</v>
      </c>
      <c r="E997" s="8" t="s">
        <v>150</v>
      </c>
      <c r="F997" s="8" t="s">
        <v>143</v>
      </c>
      <c r="G997" s="8" t="s">
        <v>144</v>
      </c>
      <c r="H997" s="8" t="s">
        <v>145</v>
      </c>
      <c r="I997" s="8" t="s">
        <v>504</v>
      </c>
      <c r="J997" s="8" t="s">
        <v>153</v>
      </c>
      <c r="K997" s="8" t="s">
        <v>14</v>
      </c>
      <c r="L997" s="9">
        <v>300</v>
      </c>
      <c r="M997" s="9">
        <v>2</v>
      </c>
      <c r="N997" s="10">
        <v>6.6666666666666671E-3</v>
      </c>
      <c r="O997" s="11">
        <v>8.26</v>
      </c>
      <c r="P997" s="11">
        <v>16.52</v>
      </c>
      <c r="Q997" s="11">
        <v>0</v>
      </c>
      <c r="R997" s="8">
        <v>0</v>
      </c>
      <c r="S997" s="8">
        <v>0</v>
      </c>
      <c r="U997" s="12">
        <v>0</v>
      </c>
      <c r="V997" s="10">
        <v>0</v>
      </c>
      <c r="W997" s="11">
        <v>13.5</v>
      </c>
      <c r="X997" s="8" t="s">
        <v>148</v>
      </c>
      <c r="Y997" s="8" t="s">
        <v>149</v>
      </c>
    </row>
    <row r="998" spans="1:26" x14ac:dyDescent="0.3">
      <c r="A998" s="7">
        <v>46275</v>
      </c>
      <c r="B998" s="8" t="s">
        <v>12</v>
      </c>
      <c r="C998" s="8" t="s">
        <v>140</v>
      </c>
      <c r="D998" s="8" t="s">
        <v>141</v>
      </c>
      <c r="E998" s="8" t="s">
        <v>150</v>
      </c>
      <c r="F998" s="8" t="s">
        <v>143</v>
      </c>
      <c r="G998" s="8" t="s">
        <v>151</v>
      </c>
      <c r="H998" s="8" t="s">
        <v>145</v>
      </c>
      <c r="I998" s="8" t="s">
        <v>794</v>
      </c>
      <c r="J998" s="8" t="s">
        <v>153</v>
      </c>
      <c r="K998" s="8" t="s">
        <v>21</v>
      </c>
      <c r="L998" s="9">
        <v>85</v>
      </c>
      <c r="M998" s="9">
        <v>3</v>
      </c>
      <c r="N998" s="10">
        <v>3.5294117647058823E-2</v>
      </c>
      <c r="O998" s="11">
        <v>10</v>
      </c>
      <c r="P998" s="11">
        <v>30</v>
      </c>
      <c r="Q998" s="11">
        <v>0</v>
      </c>
      <c r="R998" s="8">
        <v>0</v>
      </c>
      <c r="S998" s="8">
        <v>0</v>
      </c>
      <c r="U998" s="12">
        <v>0</v>
      </c>
      <c r="V998" s="10">
        <v>0</v>
      </c>
      <c r="W998" s="11">
        <v>10</v>
      </c>
      <c r="X998" s="8" t="s">
        <v>148</v>
      </c>
      <c r="Y998" s="8" t="s">
        <v>149</v>
      </c>
    </row>
    <row r="999" spans="1:26" x14ac:dyDescent="0.3">
      <c r="A999" s="7">
        <v>46275</v>
      </c>
      <c r="B999" s="8" t="s">
        <v>12</v>
      </c>
      <c r="C999" s="8" t="s">
        <v>140</v>
      </c>
      <c r="D999" s="8" t="s">
        <v>141</v>
      </c>
      <c r="E999" s="8" t="s">
        <v>157</v>
      </c>
      <c r="F999" s="8" t="s">
        <v>143</v>
      </c>
      <c r="G999" s="8" t="s">
        <v>144</v>
      </c>
      <c r="H999" s="8" t="s">
        <v>145</v>
      </c>
      <c r="I999" s="8" t="s">
        <v>507</v>
      </c>
      <c r="J999" s="8" t="s">
        <v>159</v>
      </c>
      <c r="K999" s="8" t="s">
        <v>7</v>
      </c>
      <c r="L999" s="9">
        <v>159</v>
      </c>
      <c r="M999" s="9">
        <v>4</v>
      </c>
      <c r="N999" s="10">
        <v>2.5157232704402521E-2</v>
      </c>
      <c r="O999" s="11">
        <v>9.7200000000000006</v>
      </c>
      <c r="P999" s="11">
        <v>38.880000000000003</v>
      </c>
      <c r="Q999" s="11">
        <v>0</v>
      </c>
      <c r="R999" s="8">
        <v>0</v>
      </c>
      <c r="S999" s="8">
        <v>0</v>
      </c>
      <c r="U999" s="12">
        <v>0</v>
      </c>
      <c r="V999" s="10">
        <v>0</v>
      </c>
      <c r="W999" s="11">
        <v>12.5</v>
      </c>
      <c r="X999" s="8" t="s">
        <v>148</v>
      </c>
      <c r="Y999" s="8" t="s">
        <v>149</v>
      </c>
      <c r="Z999" s="8" t="s">
        <v>296</v>
      </c>
    </row>
    <row r="1000" spans="1:26" x14ac:dyDescent="0.3">
      <c r="A1000" s="7">
        <v>46275</v>
      </c>
      <c r="B1000" s="8" t="s">
        <v>12</v>
      </c>
      <c r="C1000" s="8" t="s">
        <v>140</v>
      </c>
      <c r="D1000" s="8" t="s">
        <v>141</v>
      </c>
      <c r="E1000" s="8" t="s">
        <v>157</v>
      </c>
      <c r="F1000" s="8" t="s">
        <v>143</v>
      </c>
      <c r="G1000" s="8" t="s">
        <v>144</v>
      </c>
      <c r="H1000" s="8" t="s">
        <v>145</v>
      </c>
      <c r="I1000" s="8" t="s">
        <v>438</v>
      </c>
      <c r="J1000" s="8" t="s">
        <v>159</v>
      </c>
      <c r="K1000" s="8" t="s">
        <v>14</v>
      </c>
      <c r="L1000" s="9">
        <v>314</v>
      </c>
      <c r="M1000" s="9">
        <v>2</v>
      </c>
      <c r="N1000" s="10">
        <v>6.369426751592357E-3</v>
      </c>
      <c r="O1000" s="11">
        <v>6.61</v>
      </c>
      <c r="P1000" s="11">
        <v>13.22</v>
      </c>
      <c r="Q1000" s="11">
        <v>0</v>
      </c>
      <c r="R1000" s="8">
        <v>0</v>
      </c>
      <c r="S1000" s="8">
        <v>0</v>
      </c>
      <c r="U1000" s="12">
        <v>0</v>
      </c>
      <c r="V1000" s="10">
        <v>0</v>
      </c>
      <c r="W1000" s="11">
        <v>12</v>
      </c>
      <c r="X1000" s="8" t="s">
        <v>148</v>
      </c>
      <c r="Y1000" s="8" t="s">
        <v>149</v>
      </c>
    </row>
    <row r="1001" spans="1:26" x14ac:dyDescent="0.3">
      <c r="A1001" s="7">
        <v>46275</v>
      </c>
      <c r="B1001" s="8" t="s">
        <v>12</v>
      </c>
      <c r="C1001" s="8" t="s">
        <v>140</v>
      </c>
      <c r="D1001" s="8" t="s">
        <v>141</v>
      </c>
      <c r="E1001" s="8" t="s">
        <v>157</v>
      </c>
      <c r="F1001" s="8" t="s">
        <v>143</v>
      </c>
      <c r="G1001" s="8" t="s">
        <v>144</v>
      </c>
      <c r="H1001" s="8" t="s">
        <v>145</v>
      </c>
      <c r="I1001" s="8" t="s">
        <v>162</v>
      </c>
      <c r="J1001" s="8" t="s">
        <v>159</v>
      </c>
      <c r="K1001" s="8" t="s">
        <v>7</v>
      </c>
      <c r="L1001" s="9">
        <v>629</v>
      </c>
      <c r="M1001" s="9">
        <v>11</v>
      </c>
      <c r="N1001" s="10">
        <v>1.7488076311605719E-2</v>
      </c>
      <c r="O1001" s="11">
        <v>7.22</v>
      </c>
      <c r="P1001" s="11">
        <v>79.42</v>
      </c>
      <c r="Q1001" s="11">
        <v>0</v>
      </c>
      <c r="R1001" s="8">
        <v>0</v>
      </c>
      <c r="S1001" s="8">
        <v>0</v>
      </c>
      <c r="U1001" s="12">
        <v>0</v>
      </c>
      <c r="V1001" s="10">
        <v>0</v>
      </c>
      <c r="W1001" s="11">
        <v>12</v>
      </c>
      <c r="X1001" s="8" t="s">
        <v>148</v>
      </c>
      <c r="Y1001" s="8" t="s">
        <v>149</v>
      </c>
    </row>
    <row r="1002" spans="1:26" x14ac:dyDescent="0.3">
      <c r="A1002" s="8" t="s">
        <v>792</v>
      </c>
      <c r="B1002" s="8" t="s">
        <v>12</v>
      </c>
      <c r="C1002" s="8" t="s">
        <v>140</v>
      </c>
      <c r="D1002" s="8" t="s">
        <v>141</v>
      </c>
      <c r="E1002" s="8" t="s">
        <v>164</v>
      </c>
      <c r="F1002" s="8" t="s">
        <v>143</v>
      </c>
      <c r="G1002" s="8" t="s">
        <v>144</v>
      </c>
      <c r="H1002" s="8" t="s">
        <v>145</v>
      </c>
      <c r="I1002" s="8" t="s">
        <v>233</v>
      </c>
      <c r="J1002" s="8" t="s">
        <v>166</v>
      </c>
      <c r="K1002" s="8" t="s">
        <v>14</v>
      </c>
      <c r="L1002" s="9">
        <v>704</v>
      </c>
      <c r="M1002" s="9">
        <v>6</v>
      </c>
      <c r="N1002" s="10">
        <v>8.5227272727272721E-3</v>
      </c>
      <c r="O1002" s="11">
        <v>7.73</v>
      </c>
      <c r="P1002" s="11">
        <v>46.38</v>
      </c>
      <c r="Q1002" s="11">
        <v>0</v>
      </c>
      <c r="R1002" s="8">
        <v>0</v>
      </c>
      <c r="S1002" s="8">
        <v>0</v>
      </c>
      <c r="U1002" s="12">
        <v>0</v>
      </c>
      <c r="V1002" s="10">
        <v>0</v>
      </c>
      <c r="W1002" s="11">
        <v>12</v>
      </c>
      <c r="X1002" s="8" t="s">
        <v>148</v>
      </c>
      <c r="Y1002" s="8" t="s">
        <v>149</v>
      </c>
    </row>
    <row r="1003" spans="1:26" x14ac:dyDescent="0.3">
      <c r="A1003" s="7">
        <v>46275</v>
      </c>
      <c r="B1003" s="8" t="s">
        <v>12</v>
      </c>
      <c r="C1003" s="8" t="s">
        <v>140</v>
      </c>
      <c r="D1003" s="8" t="s">
        <v>141</v>
      </c>
      <c r="E1003" s="8" t="s">
        <v>164</v>
      </c>
      <c r="F1003" s="8" t="s">
        <v>143</v>
      </c>
      <c r="G1003" s="8" t="s">
        <v>151</v>
      </c>
      <c r="H1003" s="8" t="s">
        <v>145</v>
      </c>
      <c r="I1003" s="8" t="s">
        <v>359</v>
      </c>
      <c r="J1003" s="8" t="s">
        <v>166</v>
      </c>
      <c r="K1003" s="8" t="s">
        <v>14</v>
      </c>
      <c r="L1003" s="9">
        <v>782</v>
      </c>
      <c r="M1003" s="9">
        <v>4</v>
      </c>
      <c r="N1003" s="10">
        <v>5.1150895140664966E-3</v>
      </c>
      <c r="O1003" s="11">
        <v>6.64</v>
      </c>
      <c r="P1003" s="11">
        <v>26.56</v>
      </c>
      <c r="Q1003" s="11">
        <v>0</v>
      </c>
      <c r="R1003" s="8">
        <v>0</v>
      </c>
      <c r="S1003" s="8">
        <v>0</v>
      </c>
      <c r="U1003" s="12">
        <v>0</v>
      </c>
      <c r="V1003" s="10">
        <v>0</v>
      </c>
      <c r="W1003" s="11">
        <v>8</v>
      </c>
      <c r="X1003" s="8" t="s">
        <v>148</v>
      </c>
      <c r="Y1003" s="8" t="s">
        <v>149</v>
      </c>
    </row>
    <row r="1004" spans="1:26" x14ac:dyDescent="0.3">
      <c r="A1004" s="7">
        <v>46275</v>
      </c>
      <c r="B1004" s="8" t="s">
        <v>12</v>
      </c>
      <c r="C1004" s="8" t="s">
        <v>140</v>
      </c>
      <c r="D1004" s="8" t="s">
        <v>141</v>
      </c>
      <c r="E1004" s="8" t="s">
        <v>239</v>
      </c>
      <c r="F1004" s="8" t="s">
        <v>143</v>
      </c>
      <c r="G1004" s="8" t="s">
        <v>151</v>
      </c>
      <c r="H1004" s="8" t="s">
        <v>145</v>
      </c>
      <c r="I1004" s="8" t="s">
        <v>629</v>
      </c>
      <c r="J1004" s="8" t="s">
        <v>242</v>
      </c>
      <c r="K1004" s="8" t="s">
        <v>14</v>
      </c>
      <c r="L1004" s="9">
        <v>299</v>
      </c>
      <c r="M1004" s="9">
        <v>1</v>
      </c>
      <c r="N1004" s="10">
        <v>3.3444816053511709E-3</v>
      </c>
      <c r="O1004" s="11">
        <v>3.86</v>
      </c>
      <c r="P1004" s="11">
        <v>3.86</v>
      </c>
      <c r="Q1004" s="11">
        <v>299</v>
      </c>
      <c r="R1004" s="8">
        <v>1</v>
      </c>
      <c r="S1004" s="8">
        <v>1</v>
      </c>
      <c r="T1004" s="10">
        <v>1.29E-2</v>
      </c>
      <c r="U1004" s="12">
        <v>77.459999999999994</v>
      </c>
      <c r="V1004" s="10">
        <v>1</v>
      </c>
      <c r="W1004" s="11">
        <v>6.5</v>
      </c>
      <c r="X1004" s="8" t="s">
        <v>148</v>
      </c>
      <c r="Y1004" s="8" t="s">
        <v>149</v>
      </c>
    </row>
    <row r="1005" spans="1:26" x14ac:dyDescent="0.3">
      <c r="A1005" s="7">
        <v>46275</v>
      </c>
      <c r="B1005" s="8" t="s">
        <v>12</v>
      </c>
      <c r="C1005" s="8" t="s">
        <v>140</v>
      </c>
      <c r="D1005" s="8" t="s">
        <v>141</v>
      </c>
      <c r="E1005" s="8" t="s">
        <v>239</v>
      </c>
      <c r="F1005" s="8" t="s">
        <v>143</v>
      </c>
      <c r="G1005" s="8" t="s">
        <v>151</v>
      </c>
      <c r="H1005" s="8" t="s">
        <v>145</v>
      </c>
      <c r="I1005" s="8" t="s">
        <v>795</v>
      </c>
      <c r="J1005" s="8" t="s">
        <v>242</v>
      </c>
      <c r="K1005" s="8" t="s">
        <v>21</v>
      </c>
      <c r="L1005" s="9">
        <v>120</v>
      </c>
      <c r="M1005" s="9">
        <v>2</v>
      </c>
      <c r="N1005" s="10">
        <v>1.666666666666667E-2</v>
      </c>
      <c r="O1005" s="11">
        <v>7</v>
      </c>
      <c r="P1005" s="11">
        <v>14</v>
      </c>
      <c r="Q1005" s="11">
        <v>0</v>
      </c>
      <c r="R1005" s="8">
        <v>0</v>
      </c>
      <c r="S1005" s="8">
        <v>0</v>
      </c>
      <c r="U1005" s="12">
        <v>0</v>
      </c>
      <c r="V1005" s="10">
        <v>0</v>
      </c>
      <c r="W1005" s="11">
        <v>7</v>
      </c>
      <c r="X1005" s="8" t="s">
        <v>148</v>
      </c>
      <c r="Y1005" s="8" t="s">
        <v>149</v>
      </c>
    </row>
    <row r="1006" spans="1:26" x14ac:dyDescent="0.3">
      <c r="A1006" s="7">
        <v>46275</v>
      </c>
      <c r="B1006" s="8" t="s">
        <v>12</v>
      </c>
      <c r="C1006" s="8" t="s">
        <v>140</v>
      </c>
      <c r="D1006" s="8" t="s">
        <v>141</v>
      </c>
      <c r="E1006" s="8" t="s">
        <v>167</v>
      </c>
      <c r="F1006" s="8" t="s">
        <v>143</v>
      </c>
      <c r="G1006" s="8" t="s">
        <v>178</v>
      </c>
      <c r="H1006" s="8" t="s">
        <v>145</v>
      </c>
      <c r="I1006" s="8" t="s">
        <v>796</v>
      </c>
      <c r="J1006" s="8" t="s">
        <v>169</v>
      </c>
      <c r="K1006" s="8" t="s">
        <v>14</v>
      </c>
      <c r="L1006" s="9">
        <v>715</v>
      </c>
      <c r="M1006" s="9">
        <v>0</v>
      </c>
      <c r="N1006" s="10">
        <v>0</v>
      </c>
      <c r="P1006" s="11">
        <v>0</v>
      </c>
      <c r="Q1006" s="11">
        <v>0</v>
      </c>
      <c r="R1006" s="8">
        <v>0</v>
      </c>
      <c r="S1006" s="8">
        <v>0</v>
      </c>
      <c r="W1006" s="11">
        <v>7.5</v>
      </c>
      <c r="X1006" s="8" t="s">
        <v>148</v>
      </c>
      <c r="Y1006" s="8" t="s">
        <v>149</v>
      </c>
    </row>
    <row r="1007" spans="1:26" x14ac:dyDescent="0.3">
      <c r="A1007" s="7">
        <v>46275</v>
      </c>
      <c r="B1007" s="8" t="s">
        <v>12</v>
      </c>
      <c r="C1007" s="8" t="s">
        <v>140</v>
      </c>
      <c r="D1007" s="8" t="s">
        <v>141</v>
      </c>
      <c r="E1007" s="8" t="s">
        <v>167</v>
      </c>
      <c r="F1007" s="8" t="s">
        <v>143</v>
      </c>
      <c r="G1007" s="8" t="s">
        <v>151</v>
      </c>
      <c r="H1007" s="8" t="s">
        <v>145</v>
      </c>
      <c r="I1007" s="8" t="s">
        <v>396</v>
      </c>
      <c r="J1007" s="8" t="s">
        <v>169</v>
      </c>
      <c r="K1007" s="8" t="s">
        <v>21</v>
      </c>
      <c r="L1007" s="9">
        <v>675</v>
      </c>
      <c r="M1007" s="9">
        <v>7</v>
      </c>
      <c r="N1007" s="10">
        <v>1.037037037037037E-2</v>
      </c>
      <c r="O1007" s="11">
        <v>6.5</v>
      </c>
      <c r="P1007" s="11">
        <v>45.5</v>
      </c>
      <c r="Q1007" s="11">
        <v>0</v>
      </c>
      <c r="R1007" s="8">
        <v>0</v>
      </c>
      <c r="S1007" s="8">
        <v>0</v>
      </c>
      <c r="U1007" s="12">
        <v>0</v>
      </c>
      <c r="V1007" s="10">
        <v>0</v>
      </c>
      <c r="W1007" s="11">
        <v>6.5</v>
      </c>
      <c r="X1007" s="8" t="s">
        <v>148</v>
      </c>
      <c r="Y1007" s="8" t="s">
        <v>149</v>
      </c>
    </row>
    <row r="1008" spans="1:26" x14ac:dyDescent="0.3">
      <c r="A1008" s="7">
        <v>46275</v>
      </c>
      <c r="B1008" s="8" t="s">
        <v>12</v>
      </c>
      <c r="C1008" s="8" t="s">
        <v>140</v>
      </c>
      <c r="D1008" s="8" t="s">
        <v>141</v>
      </c>
      <c r="E1008" s="8" t="s">
        <v>167</v>
      </c>
      <c r="F1008" s="8" t="s">
        <v>143</v>
      </c>
      <c r="G1008" s="8" t="s">
        <v>144</v>
      </c>
      <c r="H1008" s="8" t="s">
        <v>145</v>
      </c>
      <c r="I1008" s="8" t="s">
        <v>254</v>
      </c>
      <c r="J1008" s="8" t="s">
        <v>169</v>
      </c>
      <c r="K1008" s="8" t="s">
        <v>14</v>
      </c>
      <c r="L1008" s="9">
        <v>313</v>
      </c>
      <c r="M1008" s="9">
        <v>3</v>
      </c>
      <c r="N1008" s="10">
        <v>9.5846645367412137E-3</v>
      </c>
      <c r="O1008" s="11">
        <v>5.08</v>
      </c>
      <c r="P1008" s="11">
        <v>15.24</v>
      </c>
      <c r="Q1008" s="11">
        <v>249</v>
      </c>
      <c r="R1008" s="8">
        <v>1</v>
      </c>
      <c r="S1008" s="8">
        <v>1</v>
      </c>
      <c r="T1008" s="10">
        <v>6.1199999999999997E-2</v>
      </c>
      <c r="U1008" s="12">
        <v>16.34</v>
      </c>
      <c r="V1008" s="10">
        <v>0.33329999999999999</v>
      </c>
      <c r="W1008" s="11">
        <v>6.5</v>
      </c>
      <c r="X1008" s="8" t="s">
        <v>148</v>
      </c>
      <c r="Y1008" s="8" t="s">
        <v>149</v>
      </c>
    </row>
    <row r="1009" spans="1:25" x14ac:dyDescent="0.3">
      <c r="A1009" s="7">
        <v>46275</v>
      </c>
      <c r="B1009" s="8" t="s">
        <v>12</v>
      </c>
      <c r="C1009" s="8" t="s">
        <v>140</v>
      </c>
      <c r="D1009" s="8" t="s">
        <v>141</v>
      </c>
      <c r="E1009" s="8" t="s">
        <v>167</v>
      </c>
      <c r="F1009" s="8" t="s">
        <v>143</v>
      </c>
      <c r="G1009" s="8" t="s">
        <v>144</v>
      </c>
      <c r="H1009" s="8" t="s">
        <v>145</v>
      </c>
      <c r="I1009" s="8" t="s">
        <v>256</v>
      </c>
      <c r="J1009" s="8" t="s">
        <v>169</v>
      </c>
      <c r="K1009" s="8" t="s">
        <v>7</v>
      </c>
      <c r="L1009" s="9">
        <v>664</v>
      </c>
      <c r="M1009" s="9">
        <v>4</v>
      </c>
      <c r="N1009" s="10">
        <v>6.024096385542169E-3</v>
      </c>
      <c r="O1009" s="11">
        <v>3.61</v>
      </c>
      <c r="P1009" s="11">
        <v>14.44</v>
      </c>
      <c r="Q1009" s="11">
        <v>249</v>
      </c>
      <c r="R1009" s="8">
        <v>1</v>
      </c>
      <c r="S1009" s="8">
        <v>1</v>
      </c>
      <c r="T1009" s="10">
        <v>5.8000000000000003E-2</v>
      </c>
      <c r="U1009" s="12">
        <v>17.239999999999998</v>
      </c>
      <c r="V1009" s="10">
        <v>0.25</v>
      </c>
      <c r="W1009" s="11">
        <v>6.5</v>
      </c>
      <c r="X1009" s="8" t="s">
        <v>148</v>
      </c>
      <c r="Y1009" s="8" t="s">
        <v>149</v>
      </c>
    </row>
    <row r="1010" spans="1:25" x14ac:dyDescent="0.3">
      <c r="A1010" s="7">
        <v>46275</v>
      </c>
      <c r="B1010" s="8" t="s">
        <v>12</v>
      </c>
      <c r="C1010" s="8" t="s">
        <v>140</v>
      </c>
      <c r="D1010" s="8" t="s">
        <v>141</v>
      </c>
      <c r="E1010" s="8" t="s">
        <v>167</v>
      </c>
      <c r="F1010" s="8" t="s">
        <v>143</v>
      </c>
      <c r="G1010" s="8" t="s">
        <v>151</v>
      </c>
      <c r="H1010" s="8" t="s">
        <v>145</v>
      </c>
      <c r="I1010" s="8" t="s">
        <v>664</v>
      </c>
      <c r="J1010" s="8" t="s">
        <v>169</v>
      </c>
      <c r="K1010" s="8" t="s">
        <v>14</v>
      </c>
      <c r="L1010" s="9">
        <v>296</v>
      </c>
      <c r="M1010" s="9">
        <v>3</v>
      </c>
      <c r="N1010" s="10">
        <v>1.0135135135135139E-2</v>
      </c>
      <c r="O1010" s="11">
        <v>3.37</v>
      </c>
      <c r="P1010" s="11">
        <v>10.11</v>
      </c>
      <c r="Q1010" s="8" t="s">
        <v>797</v>
      </c>
      <c r="R1010" s="8">
        <v>1</v>
      </c>
      <c r="S1010" s="8">
        <v>1</v>
      </c>
      <c r="T1010" s="10">
        <v>4.0599999999999997E-2</v>
      </c>
      <c r="U1010" s="12">
        <v>24.63</v>
      </c>
      <c r="V1010" s="10">
        <v>0.33329999999999999</v>
      </c>
      <c r="W1010" s="11">
        <v>5.5</v>
      </c>
      <c r="X1010" s="8" t="s">
        <v>148</v>
      </c>
      <c r="Y1010" s="8" t="s">
        <v>149</v>
      </c>
    </row>
    <row r="1011" spans="1:25" x14ac:dyDescent="0.3">
      <c r="A1011" s="7">
        <v>46275</v>
      </c>
      <c r="B1011" s="8" t="s">
        <v>5</v>
      </c>
      <c r="C1011" s="8" t="s">
        <v>173</v>
      </c>
      <c r="D1011" s="8" t="s">
        <v>141</v>
      </c>
      <c r="E1011" s="8" t="s">
        <v>174</v>
      </c>
      <c r="F1011" s="8" t="s">
        <v>143</v>
      </c>
      <c r="G1011" s="8" t="s">
        <v>151</v>
      </c>
      <c r="H1011" s="8" t="s">
        <v>145</v>
      </c>
      <c r="I1011" s="8" t="s">
        <v>411</v>
      </c>
      <c r="J1011" s="8" t="s">
        <v>176</v>
      </c>
      <c r="K1011" s="8" t="s">
        <v>21</v>
      </c>
      <c r="L1011" s="9">
        <v>330</v>
      </c>
      <c r="M1011" s="9">
        <v>4</v>
      </c>
      <c r="N1011" s="10">
        <v>1.2121212121212119E-2</v>
      </c>
      <c r="O1011" s="11">
        <v>7.46</v>
      </c>
      <c r="P1011" s="8" t="s">
        <v>798</v>
      </c>
      <c r="Q1011" s="11">
        <v>0</v>
      </c>
      <c r="R1011" s="8">
        <v>0</v>
      </c>
      <c r="S1011" s="8">
        <v>0</v>
      </c>
      <c r="U1011" s="12">
        <v>0</v>
      </c>
      <c r="V1011" s="10">
        <v>0</v>
      </c>
      <c r="W1011" s="11">
        <v>9</v>
      </c>
      <c r="X1011" s="8" t="s">
        <v>148</v>
      </c>
      <c r="Y1011" s="8" t="s">
        <v>149</v>
      </c>
    </row>
    <row r="1012" spans="1:25" x14ac:dyDescent="0.3">
      <c r="A1012" s="7">
        <v>46275</v>
      </c>
      <c r="B1012" s="8" t="s">
        <v>5</v>
      </c>
      <c r="C1012" s="8" t="s">
        <v>173</v>
      </c>
      <c r="D1012" s="8" t="s">
        <v>141</v>
      </c>
      <c r="E1012" s="8" t="s">
        <v>174</v>
      </c>
      <c r="F1012" s="8" t="s">
        <v>143</v>
      </c>
      <c r="G1012" s="8" t="s">
        <v>144</v>
      </c>
      <c r="H1012" s="8" t="s">
        <v>145</v>
      </c>
      <c r="I1012" s="8" t="s">
        <v>799</v>
      </c>
      <c r="J1012" s="8" t="s">
        <v>176</v>
      </c>
      <c r="K1012" s="8" t="s">
        <v>7</v>
      </c>
      <c r="L1012" s="9">
        <v>188</v>
      </c>
      <c r="M1012" s="9">
        <v>3</v>
      </c>
      <c r="N1012" s="10">
        <v>1.5957446808510641E-2</v>
      </c>
      <c r="O1012" s="11">
        <v>7.04</v>
      </c>
      <c r="P1012" s="11">
        <v>21.12</v>
      </c>
      <c r="Q1012" s="11">
        <v>0</v>
      </c>
      <c r="R1012" s="8">
        <v>0</v>
      </c>
      <c r="S1012" s="8">
        <v>0</v>
      </c>
      <c r="U1012" s="12">
        <v>0</v>
      </c>
      <c r="V1012" s="10">
        <v>0</v>
      </c>
      <c r="W1012" s="11">
        <v>9.5</v>
      </c>
      <c r="X1012" s="8" t="s">
        <v>148</v>
      </c>
      <c r="Y1012" s="8" t="s">
        <v>149</v>
      </c>
    </row>
    <row r="1013" spans="1:25" x14ac:dyDescent="0.3">
      <c r="A1013" s="7">
        <v>46275</v>
      </c>
      <c r="B1013" s="8" t="s">
        <v>5</v>
      </c>
      <c r="C1013" s="8" t="s">
        <v>173</v>
      </c>
      <c r="D1013" s="8" t="s">
        <v>141</v>
      </c>
      <c r="E1013" s="8" t="s">
        <v>186</v>
      </c>
      <c r="F1013" s="8" t="s">
        <v>143</v>
      </c>
      <c r="G1013" s="8" t="s">
        <v>144</v>
      </c>
      <c r="H1013" s="8" t="s">
        <v>145</v>
      </c>
      <c r="I1013" s="8" t="s">
        <v>279</v>
      </c>
      <c r="J1013" s="8" t="s">
        <v>188</v>
      </c>
      <c r="K1013" s="8" t="s">
        <v>21</v>
      </c>
      <c r="L1013" s="9">
        <v>142</v>
      </c>
      <c r="M1013" s="9">
        <v>2</v>
      </c>
      <c r="N1013" s="10">
        <v>1.408450704225352E-2</v>
      </c>
      <c r="O1013" s="11">
        <v>9</v>
      </c>
      <c r="P1013" s="11">
        <v>18</v>
      </c>
      <c r="Q1013" s="11">
        <v>0</v>
      </c>
      <c r="R1013" s="8">
        <v>0</v>
      </c>
      <c r="S1013" s="8">
        <v>0</v>
      </c>
      <c r="U1013" s="12">
        <v>0</v>
      </c>
      <c r="V1013" s="10">
        <v>0</v>
      </c>
      <c r="W1013" s="11">
        <v>9</v>
      </c>
      <c r="X1013" s="8" t="s">
        <v>148</v>
      </c>
      <c r="Y1013" s="8" t="s">
        <v>149</v>
      </c>
    </row>
    <row r="1014" spans="1:25" x14ac:dyDescent="0.3">
      <c r="A1014" s="7">
        <v>46275</v>
      </c>
      <c r="B1014" s="8" t="s">
        <v>5</v>
      </c>
      <c r="C1014" s="8" t="s">
        <v>173</v>
      </c>
      <c r="D1014" s="8" t="s">
        <v>141</v>
      </c>
      <c r="E1014" s="8" t="s">
        <v>193</v>
      </c>
      <c r="F1014" s="8" t="s">
        <v>143</v>
      </c>
      <c r="G1014" s="8" t="s">
        <v>151</v>
      </c>
      <c r="H1014" s="8" t="s">
        <v>145</v>
      </c>
      <c r="I1014" s="8" t="s">
        <v>800</v>
      </c>
      <c r="J1014" s="8" t="s">
        <v>195</v>
      </c>
      <c r="K1014" s="8" t="s">
        <v>7</v>
      </c>
      <c r="L1014" s="9">
        <v>203</v>
      </c>
      <c r="M1014" s="9">
        <v>1</v>
      </c>
      <c r="N1014" s="10">
        <v>4.9261083743842374E-3</v>
      </c>
      <c r="O1014" s="11">
        <v>6.59</v>
      </c>
      <c r="P1014" s="11">
        <v>6.59</v>
      </c>
      <c r="Q1014" s="11">
        <v>0</v>
      </c>
      <c r="R1014" s="8">
        <v>0</v>
      </c>
      <c r="S1014" s="8">
        <v>0</v>
      </c>
      <c r="U1014" s="12">
        <v>0</v>
      </c>
      <c r="V1014" s="10">
        <v>0</v>
      </c>
      <c r="W1014" s="11">
        <v>9.5</v>
      </c>
      <c r="X1014" s="8" t="s">
        <v>148</v>
      </c>
      <c r="Y1014" s="8" t="s">
        <v>149</v>
      </c>
    </row>
    <row r="1015" spans="1:25" x14ac:dyDescent="0.3">
      <c r="A1015" s="7">
        <v>46275</v>
      </c>
      <c r="B1015" s="8" t="s">
        <v>5</v>
      </c>
      <c r="C1015" s="8" t="s">
        <v>173</v>
      </c>
      <c r="D1015" s="8" t="s">
        <v>141</v>
      </c>
      <c r="E1015" s="8" t="s">
        <v>193</v>
      </c>
      <c r="F1015" s="8" t="s">
        <v>143</v>
      </c>
      <c r="G1015" s="8" t="s">
        <v>151</v>
      </c>
      <c r="H1015" s="8" t="s">
        <v>145</v>
      </c>
      <c r="I1015" s="8" t="s">
        <v>571</v>
      </c>
      <c r="J1015" s="8" t="s">
        <v>195</v>
      </c>
      <c r="K1015" s="8" t="s">
        <v>21</v>
      </c>
      <c r="L1015" s="9">
        <v>221</v>
      </c>
      <c r="M1015" s="9">
        <v>3</v>
      </c>
      <c r="N1015" s="10">
        <v>1.357466063348416E-2</v>
      </c>
      <c r="O1015" s="11">
        <v>10.5</v>
      </c>
      <c r="P1015" s="11">
        <v>31.5</v>
      </c>
      <c r="Q1015" s="11">
        <v>0</v>
      </c>
      <c r="R1015" s="8">
        <v>0</v>
      </c>
      <c r="S1015" s="8">
        <v>0</v>
      </c>
      <c r="U1015" s="12">
        <v>0</v>
      </c>
      <c r="V1015" s="10">
        <v>0</v>
      </c>
      <c r="W1015" s="11">
        <v>10.5</v>
      </c>
      <c r="X1015" s="8" t="s">
        <v>148</v>
      </c>
      <c r="Y1015" s="8" t="s">
        <v>149</v>
      </c>
    </row>
    <row r="1016" spans="1:25" x14ac:dyDescent="0.3">
      <c r="A1016" s="7">
        <v>46275</v>
      </c>
      <c r="B1016" s="8" t="s">
        <v>32</v>
      </c>
      <c r="C1016" s="8" t="s">
        <v>140</v>
      </c>
      <c r="D1016" s="8" t="s">
        <v>141</v>
      </c>
      <c r="E1016" s="8" t="s">
        <v>142</v>
      </c>
      <c r="F1016" s="8" t="s">
        <v>143</v>
      </c>
      <c r="G1016" s="8" t="s">
        <v>205</v>
      </c>
      <c r="H1016" s="8" t="s">
        <v>206</v>
      </c>
      <c r="I1016" s="8" t="s">
        <v>205</v>
      </c>
      <c r="J1016" s="8" t="s">
        <v>147</v>
      </c>
      <c r="K1016" s="8" t="s">
        <v>21</v>
      </c>
      <c r="L1016" s="9">
        <v>755</v>
      </c>
      <c r="M1016" s="9">
        <v>10</v>
      </c>
      <c r="N1016" s="10">
        <v>1.324503311258278E-2</v>
      </c>
      <c r="O1016" s="11">
        <v>14</v>
      </c>
      <c r="P1016" s="11">
        <v>140</v>
      </c>
      <c r="Q1016" s="11">
        <v>599</v>
      </c>
      <c r="R1016" s="8">
        <v>1</v>
      </c>
      <c r="S1016" s="8">
        <v>1</v>
      </c>
      <c r="T1016" s="10">
        <v>0.23369999999999999</v>
      </c>
      <c r="U1016" s="12">
        <v>4.28</v>
      </c>
      <c r="V1016" s="10">
        <v>0.1</v>
      </c>
      <c r="W1016" s="11">
        <v>14</v>
      </c>
      <c r="X1016" s="8" t="s">
        <v>148</v>
      </c>
      <c r="Y1016" s="8" t="s">
        <v>149</v>
      </c>
    </row>
    <row r="1017" spans="1:25" x14ac:dyDescent="0.3">
      <c r="A1017" s="7">
        <v>46275</v>
      </c>
      <c r="B1017" s="8" t="s">
        <v>32</v>
      </c>
      <c r="C1017" s="8" t="s">
        <v>140</v>
      </c>
      <c r="D1017" s="8" t="s">
        <v>141</v>
      </c>
      <c r="E1017" s="8" t="s">
        <v>142</v>
      </c>
      <c r="F1017" s="8" t="s">
        <v>143</v>
      </c>
      <c r="G1017" s="8" t="s">
        <v>524</v>
      </c>
      <c r="H1017" s="8" t="s">
        <v>206</v>
      </c>
      <c r="I1017" s="8" t="s">
        <v>524</v>
      </c>
      <c r="J1017" s="8" t="s">
        <v>147</v>
      </c>
      <c r="K1017" s="8" t="s">
        <v>21</v>
      </c>
      <c r="L1017" s="9">
        <v>211</v>
      </c>
      <c r="M1017" s="9">
        <v>4</v>
      </c>
      <c r="N1017" s="10">
        <v>1.8957345971563979E-2</v>
      </c>
      <c r="O1017" s="11">
        <v>17.79</v>
      </c>
      <c r="P1017" s="8" t="s">
        <v>801</v>
      </c>
      <c r="Q1017" s="11">
        <v>0</v>
      </c>
      <c r="R1017" s="8">
        <v>0</v>
      </c>
      <c r="S1017" s="8">
        <v>0</v>
      </c>
      <c r="U1017" s="12">
        <v>0</v>
      </c>
      <c r="V1017" s="10">
        <v>0</v>
      </c>
      <c r="W1017" s="11">
        <v>22</v>
      </c>
      <c r="X1017" s="8" t="s">
        <v>148</v>
      </c>
      <c r="Y1017" s="8" t="s">
        <v>149</v>
      </c>
    </row>
    <row r="1018" spans="1:25" x14ac:dyDescent="0.3">
      <c r="A1018" s="7">
        <v>46275</v>
      </c>
      <c r="B1018" s="8" t="s">
        <v>32</v>
      </c>
      <c r="C1018" s="8" t="s">
        <v>140</v>
      </c>
      <c r="D1018" s="8" t="s">
        <v>141</v>
      </c>
      <c r="E1018" s="8" t="s">
        <v>142</v>
      </c>
      <c r="F1018" s="8" t="s">
        <v>143</v>
      </c>
      <c r="G1018" s="8" t="s">
        <v>670</v>
      </c>
      <c r="H1018" s="8" t="s">
        <v>206</v>
      </c>
      <c r="I1018" s="8" t="s">
        <v>670</v>
      </c>
      <c r="J1018" s="8" t="s">
        <v>657</v>
      </c>
      <c r="K1018" s="8" t="s">
        <v>14</v>
      </c>
      <c r="L1018" s="9">
        <v>289</v>
      </c>
      <c r="M1018" s="9">
        <v>1</v>
      </c>
      <c r="N1018" s="10">
        <v>3.4602076124567479E-3</v>
      </c>
      <c r="O1018" s="11">
        <v>9.77</v>
      </c>
      <c r="P1018" s="11">
        <v>9.77</v>
      </c>
      <c r="Q1018" s="11">
        <v>0</v>
      </c>
      <c r="R1018" s="8">
        <v>0</v>
      </c>
      <c r="S1018" s="8">
        <v>0</v>
      </c>
      <c r="U1018" s="12">
        <v>0</v>
      </c>
      <c r="V1018" s="10">
        <v>0</v>
      </c>
      <c r="W1018" s="11">
        <v>15</v>
      </c>
      <c r="X1018" s="8" t="s">
        <v>148</v>
      </c>
      <c r="Y1018" s="8" t="s">
        <v>149</v>
      </c>
    </row>
    <row r="1019" spans="1:25" x14ac:dyDescent="0.3">
      <c r="A1019" s="7">
        <v>46275</v>
      </c>
      <c r="B1019" s="8" t="s">
        <v>32</v>
      </c>
      <c r="C1019" s="8" t="s">
        <v>140</v>
      </c>
      <c r="D1019" s="8" t="s">
        <v>141</v>
      </c>
      <c r="E1019" s="8" t="s">
        <v>150</v>
      </c>
      <c r="F1019" s="8" t="s">
        <v>143</v>
      </c>
      <c r="G1019" s="8" t="s">
        <v>210</v>
      </c>
      <c r="H1019" s="8" t="s">
        <v>206</v>
      </c>
      <c r="I1019" s="8" t="s">
        <v>210</v>
      </c>
      <c r="J1019" s="8" t="s">
        <v>153</v>
      </c>
      <c r="K1019" s="8" t="s">
        <v>14</v>
      </c>
      <c r="L1019" s="9">
        <v>2280</v>
      </c>
      <c r="M1019" s="9">
        <v>18</v>
      </c>
      <c r="N1019" s="10">
        <v>7.8947368421052634E-3</v>
      </c>
      <c r="O1019" s="11">
        <v>9.7200000000000006</v>
      </c>
      <c r="P1019" s="8" t="s">
        <v>802</v>
      </c>
      <c r="Q1019" s="11">
        <v>0</v>
      </c>
      <c r="R1019" s="8">
        <v>0</v>
      </c>
      <c r="S1019" s="8">
        <v>0</v>
      </c>
      <c r="U1019" s="12">
        <v>0</v>
      </c>
      <c r="V1019" s="10">
        <v>0</v>
      </c>
      <c r="W1019" s="11">
        <v>15</v>
      </c>
      <c r="X1019" s="8" t="s">
        <v>148</v>
      </c>
      <c r="Y1019" s="8" t="s">
        <v>149</v>
      </c>
    </row>
    <row r="1020" spans="1:25" x14ac:dyDescent="0.3">
      <c r="A1020" s="8" t="s">
        <v>803</v>
      </c>
      <c r="B1020" s="8" t="s">
        <v>32</v>
      </c>
      <c r="C1020" s="8" t="s">
        <v>140</v>
      </c>
      <c r="D1020" s="8" t="s">
        <v>141</v>
      </c>
      <c r="E1020" s="8" t="s">
        <v>150</v>
      </c>
      <c r="F1020" s="8" t="s">
        <v>143</v>
      </c>
      <c r="G1020" s="8" t="s">
        <v>156</v>
      </c>
      <c r="H1020" s="8" t="s">
        <v>206</v>
      </c>
      <c r="I1020" s="8" t="s">
        <v>156</v>
      </c>
      <c r="J1020" s="8" t="s">
        <v>153</v>
      </c>
      <c r="K1020" s="8" t="s">
        <v>14</v>
      </c>
      <c r="L1020" s="9">
        <v>609</v>
      </c>
      <c r="M1020" s="9">
        <v>1</v>
      </c>
      <c r="N1020" s="10">
        <v>1.642036124794745E-3</v>
      </c>
      <c r="O1020" s="11">
        <v>12.54</v>
      </c>
      <c r="P1020" s="11">
        <v>12.54</v>
      </c>
      <c r="Q1020" s="11">
        <v>0</v>
      </c>
      <c r="R1020" s="8">
        <v>0</v>
      </c>
      <c r="S1020" s="8">
        <v>0</v>
      </c>
      <c r="U1020" s="12">
        <v>0</v>
      </c>
      <c r="V1020" s="10">
        <v>0</v>
      </c>
      <c r="W1020" s="11">
        <v>15</v>
      </c>
      <c r="X1020" s="8" t="s">
        <v>148</v>
      </c>
      <c r="Y1020" s="8" t="s">
        <v>149</v>
      </c>
    </row>
    <row r="1021" spans="1:25" x14ac:dyDescent="0.3">
      <c r="A1021" s="7">
        <v>46275</v>
      </c>
      <c r="B1021" s="8" t="s">
        <v>32</v>
      </c>
      <c r="C1021" s="8" t="s">
        <v>140</v>
      </c>
      <c r="D1021" s="8" t="s">
        <v>141</v>
      </c>
      <c r="E1021" s="8" t="s">
        <v>150</v>
      </c>
      <c r="F1021" s="8" t="s">
        <v>143</v>
      </c>
      <c r="G1021" s="8" t="s">
        <v>446</v>
      </c>
      <c r="H1021" s="8" t="s">
        <v>206</v>
      </c>
      <c r="I1021" s="8" t="s">
        <v>446</v>
      </c>
      <c r="J1021" s="8" t="s">
        <v>153</v>
      </c>
      <c r="K1021" s="8" t="s">
        <v>21</v>
      </c>
      <c r="L1021" s="9">
        <v>306</v>
      </c>
      <c r="M1021" s="9">
        <v>6</v>
      </c>
      <c r="N1021" s="10">
        <v>1.9607843137254902E-2</v>
      </c>
      <c r="O1021" s="11">
        <v>13.39</v>
      </c>
      <c r="P1021" s="11">
        <v>80.34</v>
      </c>
      <c r="Q1021" s="11">
        <v>549</v>
      </c>
      <c r="R1021" s="8">
        <v>1</v>
      </c>
      <c r="S1021" s="8">
        <v>1</v>
      </c>
      <c r="T1021" s="10">
        <v>0.14630000000000001</v>
      </c>
      <c r="U1021" s="12">
        <v>6.83</v>
      </c>
      <c r="V1021" s="10">
        <v>0.16669999999999999</v>
      </c>
      <c r="W1021" s="11">
        <v>13.5</v>
      </c>
      <c r="X1021" s="8" t="s">
        <v>148</v>
      </c>
      <c r="Y1021" s="8" t="s">
        <v>149</v>
      </c>
    </row>
    <row r="1022" spans="1:25" x14ac:dyDescent="0.3">
      <c r="A1022" s="7">
        <v>46275</v>
      </c>
      <c r="B1022" s="8" t="s">
        <v>32</v>
      </c>
      <c r="C1022" s="8" t="s">
        <v>140</v>
      </c>
      <c r="D1022" s="8" t="s">
        <v>141</v>
      </c>
      <c r="E1022" s="8" t="s">
        <v>150</v>
      </c>
      <c r="F1022" s="8" t="s">
        <v>143</v>
      </c>
      <c r="G1022" s="8" t="s">
        <v>374</v>
      </c>
      <c r="H1022" s="8" t="s">
        <v>206</v>
      </c>
      <c r="I1022" s="8" t="s">
        <v>374</v>
      </c>
      <c r="J1022" s="8" t="s">
        <v>153</v>
      </c>
      <c r="K1022" s="8" t="s">
        <v>7</v>
      </c>
      <c r="L1022" s="9">
        <v>539</v>
      </c>
      <c r="M1022" s="9">
        <v>5</v>
      </c>
      <c r="N1022" s="10">
        <v>9.2764378478664197E-3</v>
      </c>
      <c r="O1022" s="11">
        <v>14.04</v>
      </c>
      <c r="P1022" s="11">
        <v>70.2</v>
      </c>
      <c r="Q1022" s="11">
        <v>1098</v>
      </c>
      <c r="R1022" s="8">
        <v>1</v>
      </c>
      <c r="S1022" s="8">
        <v>2</v>
      </c>
      <c r="T1022" s="10">
        <v>6.3899999999999998E-2</v>
      </c>
      <c r="U1022" s="12">
        <v>15.64</v>
      </c>
      <c r="V1022" s="10">
        <v>0.2</v>
      </c>
      <c r="W1022" s="11">
        <v>20</v>
      </c>
      <c r="X1022" s="8" t="s">
        <v>148</v>
      </c>
      <c r="Y1022" s="8" t="s">
        <v>303</v>
      </c>
    </row>
    <row r="1023" spans="1:25" x14ac:dyDescent="0.3">
      <c r="A1023" s="7">
        <v>46275</v>
      </c>
      <c r="B1023" s="8" t="s">
        <v>32</v>
      </c>
      <c r="C1023" s="8" t="s">
        <v>140</v>
      </c>
      <c r="D1023" s="8" t="s">
        <v>141</v>
      </c>
      <c r="E1023" s="8" t="s">
        <v>150</v>
      </c>
      <c r="F1023" s="8" t="s">
        <v>143</v>
      </c>
      <c r="G1023" s="8" t="s">
        <v>519</v>
      </c>
      <c r="H1023" s="8" t="s">
        <v>206</v>
      </c>
      <c r="I1023" s="8" t="s">
        <v>519</v>
      </c>
      <c r="J1023" s="8" t="s">
        <v>153</v>
      </c>
      <c r="K1023" s="8" t="s">
        <v>7</v>
      </c>
      <c r="L1023" s="9">
        <v>571</v>
      </c>
      <c r="M1023" s="9">
        <v>1</v>
      </c>
      <c r="N1023" s="10">
        <v>1.751313485113835E-3</v>
      </c>
      <c r="O1023" s="11">
        <v>9.67</v>
      </c>
      <c r="P1023" s="11">
        <v>9.67</v>
      </c>
      <c r="Q1023" s="11">
        <v>0</v>
      </c>
      <c r="R1023" s="8">
        <v>0</v>
      </c>
      <c r="S1023" s="8">
        <v>0</v>
      </c>
      <c r="U1023" s="12">
        <v>0</v>
      </c>
      <c r="V1023" s="10">
        <v>0</v>
      </c>
      <c r="W1023" s="11">
        <v>16.5</v>
      </c>
      <c r="X1023" s="8" t="s">
        <v>148</v>
      </c>
      <c r="Y1023" s="8" t="s">
        <v>149</v>
      </c>
    </row>
    <row r="1024" spans="1:25" x14ac:dyDescent="0.3">
      <c r="A1024" s="7">
        <v>46275</v>
      </c>
      <c r="B1024" s="8" t="s">
        <v>32</v>
      </c>
      <c r="C1024" s="8" t="s">
        <v>140</v>
      </c>
      <c r="D1024" s="8" t="s">
        <v>141</v>
      </c>
      <c r="E1024" s="8" t="s">
        <v>211</v>
      </c>
      <c r="F1024" s="8" t="s">
        <v>143</v>
      </c>
      <c r="G1024" s="8" t="s">
        <v>215</v>
      </c>
      <c r="H1024" s="8" t="s">
        <v>213</v>
      </c>
      <c r="I1024" s="8" t="s">
        <v>215</v>
      </c>
      <c r="J1024" s="8" t="s">
        <v>214</v>
      </c>
      <c r="K1024" s="8" t="s">
        <v>14</v>
      </c>
      <c r="L1024" s="9">
        <v>667</v>
      </c>
      <c r="M1024" s="9">
        <v>8</v>
      </c>
      <c r="N1024" s="10">
        <v>1.1994002998500749E-2</v>
      </c>
      <c r="O1024" s="11">
        <v>17.899999999999999</v>
      </c>
      <c r="P1024" s="11">
        <v>143.19999999999999</v>
      </c>
      <c r="Q1024" s="11">
        <v>649</v>
      </c>
      <c r="R1024" s="8">
        <v>1</v>
      </c>
      <c r="S1024" s="8">
        <v>1</v>
      </c>
      <c r="T1024" s="10">
        <v>22.1</v>
      </c>
      <c r="U1024" s="12">
        <v>4.53</v>
      </c>
      <c r="V1024" s="10">
        <v>0.125</v>
      </c>
      <c r="W1024" s="11">
        <v>25</v>
      </c>
      <c r="X1024" s="8" t="s">
        <v>148</v>
      </c>
      <c r="Y1024" s="8" t="s">
        <v>149</v>
      </c>
    </row>
    <row r="1025" spans="1:25" x14ac:dyDescent="0.3">
      <c r="A1025" s="7">
        <v>46275</v>
      </c>
      <c r="B1025" s="8" t="s">
        <v>32</v>
      </c>
      <c r="C1025" s="8" t="s">
        <v>140</v>
      </c>
      <c r="D1025" s="8" t="s">
        <v>141</v>
      </c>
      <c r="E1025" s="8" t="s">
        <v>211</v>
      </c>
      <c r="F1025" s="8" t="s">
        <v>143</v>
      </c>
      <c r="G1025" s="8" t="s">
        <v>723</v>
      </c>
      <c r="H1025" s="8" t="s">
        <v>206</v>
      </c>
      <c r="I1025" s="8" t="s">
        <v>804</v>
      </c>
      <c r="J1025" s="8" t="s">
        <v>214</v>
      </c>
      <c r="K1025" s="8" t="s">
        <v>14</v>
      </c>
      <c r="L1025" s="9">
        <v>1312</v>
      </c>
      <c r="M1025" s="9">
        <v>6</v>
      </c>
      <c r="N1025" s="10">
        <v>4.5731707317073168E-3</v>
      </c>
      <c r="O1025" s="11">
        <v>13.02</v>
      </c>
      <c r="P1025" s="11">
        <v>78.12</v>
      </c>
      <c r="Q1025" s="11">
        <v>0</v>
      </c>
      <c r="R1025" s="8">
        <v>0</v>
      </c>
      <c r="S1025" s="8">
        <v>0</v>
      </c>
      <c r="U1025" s="12">
        <v>0</v>
      </c>
      <c r="V1025" s="10">
        <v>0</v>
      </c>
      <c r="W1025" s="11">
        <v>17</v>
      </c>
      <c r="X1025" s="8" t="s">
        <v>148</v>
      </c>
      <c r="Y1025" s="8" t="s">
        <v>149</v>
      </c>
    </row>
    <row r="1026" spans="1:25" x14ac:dyDescent="0.3">
      <c r="A1026" s="8" t="s">
        <v>803</v>
      </c>
      <c r="B1026" s="8" t="s">
        <v>32</v>
      </c>
      <c r="C1026" s="8" t="s">
        <v>140</v>
      </c>
      <c r="D1026" s="8" t="s">
        <v>141</v>
      </c>
      <c r="E1026" s="8" t="s">
        <v>211</v>
      </c>
      <c r="F1026" s="8" t="s">
        <v>143</v>
      </c>
      <c r="G1026" s="8" t="s">
        <v>619</v>
      </c>
      <c r="H1026" s="8" t="s">
        <v>206</v>
      </c>
      <c r="I1026" s="8" t="s">
        <v>619</v>
      </c>
      <c r="J1026" s="8" t="s">
        <v>214</v>
      </c>
      <c r="K1026" s="8" t="s">
        <v>21</v>
      </c>
      <c r="L1026" s="9">
        <v>539</v>
      </c>
      <c r="M1026" s="9">
        <v>13</v>
      </c>
      <c r="N1026" s="10">
        <v>2.4118738404452691E-2</v>
      </c>
      <c r="O1026" s="11">
        <v>18.3</v>
      </c>
      <c r="P1026" s="11">
        <v>237.9</v>
      </c>
      <c r="Q1026" s="11">
        <v>649</v>
      </c>
      <c r="R1026" s="8">
        <v>1</v>
      </c>
      <c r="S1026" s="8">
        <v>1</v>
      </c>
      <c r="T1026" s="10">
        <v>0.36659999999999998</v>
      </c>
      <c r="U1026" s="12">
        <v>2.73</v>
      </c>
      <c r="V1026" s="10">
        <v>7.6899999999999996E-2</v>
      </c>
      <c r="W1026" s="11">
        <v>18.5</v>
      </c>
      <c r="X1026" s="8" t="s">
        <v>148</v>
      </c>
      <c r="Y1026" s="8" t="s">
        <v>149</v>
      </c>
    </row>
    <row r="1027" spans="1:25" x14ac:dyDescent="0.3">
      <c r="A1027" s="7">
        <v>46275</v>
      </c>
      <c r="B1027" s="8" t="s">
        <v>26</v>
      </c>
      <c r="C1027" s="8" t="s">
        <v>140</v>
      </c>
      <c r="D1027" s="8" t="s">
        <v>141</v>
      </c>
      <c r="E1027" s="8" t="s">
        <v>142</v>
      </c>
      <c r="F1027" s="8" t="s">
        <v>143</v>
      </c>
      <c r="G1027" s="8" t="s">
        <v>205</v>
      </c>
      <c r="H1027" s="8" t="s">
        <v>183</v>
      </c>
      <c r="I1027" s="8" t="s">
        <v>584</v>
      </c>
      <c r="J1027" s="8" t="s">
        <v>147</v>
      </c>
      <c r="K1027" s="8" t="s">
        <v>14</v>
      </c>
      <c r="L1027" s="9">
        <v>701</v>
      </c>
      <c r="M1027" s="9">
        <v>3</v>
      </c>
      <c r="N1027" s="10">
        <v>4.2796005706134104E-3</v>
      </c>
      <c r="O1027" s="11">
        <v>13.94</v>
      </c>
      <c r="P1027" s="11">
        <v>41.82</v>
      </c>
      <c r="Q1027" s="11">
        <v>0</v>
      </c>
      <c r="R1027" s="8">
        <v>0</v>
      </c>
      <c r="S1027" s="8">
        <v>0</v>
      </c>
      <c r="U1027" s="12">
        <v>0</v>
      </c>
      <c r="V1027" s="10">
        <v>0</v>
      </c>
      <c r="W1027" s="11">
        <v>18.5</v>
      </c>
      <c r="X1027" s="8" t="s">
        <v>148</v>
      </c>
      <c r="Y1027" s="8" t="s">
        <v>149</v>
      </c>
    </row>
    <row r="1028" spans="1:25" x14ac:dyDescent="0.3">
      <c r="A1028" s="8" t="s">
        <v>792</v>
      </c>
      <c r="B1028" s="8" t="s">
        <v>26</v>
      </c>
      <c r="C1028" s="8" t="s">
        <v>140</v>
      </c>
      <c r="D1028" s="8" t="s">
        <v>141</v>
      </c>
      <c r="E1028" s="8" t="s">
        <v>142</v>
      </c>
      <c r="F1028" s="8" t="s">
        <v>143</v>
      </c>
      <c r="G1028" s="8" t="s">
        <v>205</v>
      </c>
      <c r="H1028" s="8" t="s">
        <v>220</v>
      </c>
      <c r="I1028" s="8" t="s">
        <v>805</v>
      </c>
      <c r="J1028" s="8" t="s">
        <v>147</v>
      </c>
      <c r="K1028" s="8" t="s">
        <v>14</v>
      </c>
      <c r="L1028" s="9">
        <v>435</v>
      </c>
      <c r="M1028" s="9">
        <v>3</v>
      </c>
      <c r="N1028" s="10">
        <v>6.8965517241379309E-3</v>
      </c>
      <c r="O1028" s="11">
        <v>7.56</v>
      </c>
      <c r="P1028" s="11">
        <v>22.68</v>
      </c>
      <c r="Q1028" s="11">
        <v>0</v>
      </c>
      <c r="R1028" s="8">
        <v>0</v>
      </c>
      <c r="S1028" s="8">
        <v>0</v>
      </c>
      <c r="U1028" s="12">
        <v>0</v>
      </c>
      <c r="V1028" s="10">
        <v>0</v>
      </c>
      <c r="W1028" s="11">
        <v>12</v>
      </c>
      <c r="X1028" s="8" t="s">
        <v>148</v>
      </c>
      <c r="Y1028" s="8" t="s">
        <v>149</v>
      </c>
    </row>
    <row r="1029" spans="1:25" x14ac:dyDescent="0.3">
      <c r="A1029" s="7">
        <v>46275</v>
      </c>
      <c r="B1029" s="8" t="s">
        <v>26</v>
      </c>
      <c r="C1029" s="8" t="s">
        <v>140</v>
      </c>
      <c r="D1029" s="8" t="s">
        <v>141</v>
      </c>
      <c r="E1029" s="8" t="s">
        <v>142</v>
      </c>
      <c r="F1029" s="8" t="s">
        <v>143</v>
      </c>
      <c r="G1029" s="8" t="s">
        <v>205</v>
      </c>
      <c r="H1029" s="8" t="s">
        <v>220</v>
      </c>
      <c r="I1029" s="8" t="s">
        <v>435</v>
      </c>
      <c r="J1029" s="8" t="s">
        <v>147</v>
      </c>
      <c r="K1029" s="8" t="s">
        <v>14</v>
      </c>
      <c r="L1029" s="9">
        <v>124</v>
      </c>
      <c r="M1029" s="9">
        <v>0</v>
      </c>
      <c r="N1029" s="10">
        <v>0</v>
      </c>
      <c r="P1029" s="11">
        <v>0</v>
      </c>
      <c r="Q1029" s="11">
        <v>0</v>
      </c>
      <c r="R1029" s="8">
        <v>0</v>
      </c>
      <c r="S1029" s="8">
        <v>0</v>
      </c>
      <c r="W1029" s="11">
        <v>14.5</v>
      </c>
      <c r="X1029" s="8" t="s">
        <v>148</v>
      </c>
      <c r="Y1029" s="8" t="s">
        <v>149</v>
      </c>
    </row>
    <row r="1030" spans="1:25" x14ac:dyDescent="0.3">
      <c r="A1030" s="7">
        <v>46275</v>
      </c>
      <c r="B1030" s="8" t="s">
        <v>26</v>
      </c>
      <c r="C1030" s="8" t="s">
        <v>140</v>
      </c>
      <c r="D1030" s="8" t="s">
        <v>141</v>
      </c>
      <c r="E1030" s="8" t="s">
        <v>142</v>
      </c>
      <c r="F1030" s="8" t="s">
        <v>143</v>
      </c>
      <c r="G1030" s="8" t="s">
        <v>205</v>
      </c>
      <c r="H1030" s="8" t="s">
        <v>220</v>
      </c>
      <c r="I1030" s="8" t="s">
        <v>454</v>
      </c>
      <c r="J1030" s="8" t="s">
        <v>147</v>
      </c>
      <c r="K1030" s="8" t="s">
        <v>21</v>
      </c>
      <c r="L1030" s="9">
        <v>795</v>
      </c>
      <c r="M1030" s="9">
        <v>16</v>
      </c>
      <c r="N1030" s="10">
        <v>2.0125786163522012E-2</v>
      </c>
      <c r="O1030" s="11">
        <v>15.5</v>
      </c>
      <c r="P1030" s="11">
        <v>248</v>
      </c>
      <c r="Q1030" s="11">
        <v>1198</v>
      </c>
      <c r="R1030" s="8">
        <v>2</v>
      </c>
      <c r="S1030" s="8">
        <v>2</v>
      </c>
      <c r="T1030" s="10">
        <v>0.20699999999999999</v>
      </c>
      <c r="U1030" s="12">
        <v>4.83</v>
      </c>
      <c r="V1030" s="10">
        <v>0.125</v>
      </c>
      <c r="W1030" s="11">
        <v>15.5</v>
      </c>
      <c r="X1030" s="8" t="s">
        <v>148</v>
      </c>
      <c r="Y1030" s="8" t="s">
        <v>149</v>
      </c>
    </row>
    <row r="1031" spans="1:25" x14ac:dyDescent="0.3">
      <c r="A1031" s="7">
        <v>46275</v>
      </c>
      <c r="B1031" s="8" t="s">
        <v>26</v>
      </c>
      <c r="C1031" s="8" t="s">
        <v>140</v>
      </c>
      <c r="D1031" s="8" t="s">
        <v>141</v>
      </c>
      <c r="E1031" s="8" t="s">
        <v>150</v>
      </c>
      <c r="F1031" s="8" t="s">
        <v>143</v>
      </c>
      <c r="G1031" s="8" t="s">
        <v>210</v>
      </c>
      <c r="H1031" s="8" t="s">
        <v>220</v>
      </c>
      <c r="I1031" s="8" t="s">
        <v>210</v>
      </c>
      <c r="J1031" s="8" t="s">
        <v>153</v>
      </c>
      <c r="K1031" s="8" t="s">
        <v>7</v>
      </c>
      <c r="L1031" s="9">
        <v>1222</v>
      </c>
      <c r="M1031" s="9">
        <v>7</v>
      </c>
      <c r="N1031" s="10">
        <v>5.7283142389525374E-3</v>
      </c>
      <c r="O1031" s="11">
        <v>10.6</v>
      </c>
      <c r="P1031" s="11">
        <v>74.2</v>
      </c>
      <c r="Q1031" s="11">
        <v>0</v>
      </c>
      <c r="R1031" s="8">
        <v>0</v>
      </c>
      <c r="S1031" s="8">
        <v>0</v>
      </c>
      <c r="U1031" s="12">
        <v>0</v>
      </c>
      <c r="V1031" s="10">
        <v>0</v>
      </c>
      <c r="W1031" s="11">
        <v>16.5</v>
      </c>
      <c r="X1031" s="8" t="s">
        <v>148</v>
      </c>
      <c r="Y1031" s="8" t="s">
        <v>149</v>
      </c>
    </row>
    <row r="1032" spans="1:25" x14ac:dyDescent="0.3">
      <c r="A1032" s="7">
        <v>46275</v>
      </c>
      <c r="B1032" s="8" t="s">
        <v>26</v>
      </c>
      <c r="C1032" s="8" t="s">
        <v>140</v>
      </c>
      <c r="D1032" s="8" t="s">
        <v>141</v>
      </c>
      <c r="E1032" s="8" t="s">
        <v>211</v>
      </c>
      <c r="F1032" s="8" t="s">
        <v>143</v>
      </c>
      <c r="G1032" s="8" t="s">
        <v>215</v>
      </c>
      <c r="H1032" s="8" t="s">
        <v>220</v>
      </c>
      <c r="I1032" s="8" t="s">
        <v>215</v>
      </c>
      <c r="J1032" s="8" t="s">
        <v>214</v>
      </c>
      <c r="K1032" s="8" t="s">
        <v>14</v>
      </c>
      <c r="L1032" s="9">
        <v>699</v>
      </c>
      <c r="M1032" s="9">
        <v>6</v>
      </c>
      <c r="N1032" s="10">
        <v>8.5836909871244635E-3</v>
      </c>
      <c r="O1032" s="11">
        <v>8.1199999999999992</v>
      </c>
      <c r="P1032" s="11">
        <v>48.72</v>
      </c>
      <c r="Q1032" s="11">
        <v>0</v>
      </c>
      <c r="R1032" s="8">
        <v>0</v>
      </c>
      <c r="S1032" s="8">
        <v>0</v>
      </c>
      <c r="U1032" s="12">
        <v>0</v>
      </c>
      <c r="V1032" s="10">
        <v>0</v>
      </c>
      <c r="W1032" s="11">
        <v>14</v>
      </c>
      <c r="X1032" s="8" t="s">
        <v>148</v>
      </c>
      <c r="Y1032" s="8" t="s">
        <v>149</v>
      </c>
    </row>
    <row r="1033" spans="1:25" x14ac:dyDescent="0.3">
      <c r="A1033" s="7">
        <v>46275</v>
      </c>
      <c r="B1033" s="8" t="s">
        <v>26</v>
      </c>
      <c r="C1033" s="8" t="s">
        <v>140</v>
      </c>
      <c r="D1033" s="8" t="s">
        <v>141</v>
      </c>
      <c r="E1033" s="8" t="s">
        <v>211</v>
      </c>
      <c r="F1033" s="8" t="s">
        <v>143</v>
      </c>
      <c r="G1033" s="8" t="s">
        <v>225</v>
      </c>
      <c r="H1033" s="8" t="s">
        <v>13</v>
      </c>
      <c r="I1033" s="8" t="s">
        <v>619</v>
      </c>
      <c r="J1033" s="8" t="s">
        <v>214</v>
      </c>
      <c r="K1033" s="8" t="s">
        <v>21</v>
      </c>
      <c r="L1033" s="9">
        <v>543</v>
      </c>
      <c r="M1033" s="9">
        <v>10</v>
      </c>
      <c r="N1033" s="10">
        <v>1.841620626151013E-2</v>
      </c>
      <c r="O1033" s="11">
        <v>17.420000000000002</v>
      </c>
      <c r="P1033" s="11">
        <v>174.2</v>
      </c>
      <c r="Q1033" s="11">
        <v>0</v>
      </c>
      <c r="R1033" s="8">
        <v>0</v>
      </c>
      <c r="S1033" s="8">
        <v>0</v>
      </c>
      <c r="U1033" s="12">
        <v>0</v>
      </c>
      <c r="V1033" s="10">
        <v>0</v>
      </c>
      <c r="W1033" s="11">
        <v>20</v>
      </c>
      <c r="X1033" s="8" t="s">
        <v>148</v>
      </c>
      <c r="Y1033" s="8" t="s">
        <v>303</v>
      </c>
    </row>
    <row r="1034" spans="1:25" x14ac:dyDescent="0.3">
      <c r="A1034" s="7">
        <v>46286</v>
      </c>
      <c r="B1034" s="8" t="s">
        <v>37</v>
      </c>
      <c r="C1034" s="8" t="s">
        <v>140</v>
      </c>
      <c r="D1034" s="8" t="s">
        <v>141</v>
      </c>
      <c r="E1034" s="8" t="s">
        <v>257</v>
      </c>
      <c r="F1034" s="8" t="s">
        <v>143</v>
      </c>
      <c r="G1034" s="8" t="s">
        <v>258</v>
      </c>
      <c r="H1034" s="8" t="s">
        <v>220</v>
      </c>
      <c r="I1034" s="8" t="s">
        <v>806</v>
      </c>
      <c r="J1034" s="8" t="s">
        <v>260</v>
      </c>
      <c r="K1034" s="8" t="s">
        <v>21</v>
      </c>
      <c r="L1034" s="9">
        <v>105</v>
      </c>
      <c r="M1034" s="9">
        <v>0</v>
      </c>
      <c r="N1034" s="10">
        <v>0</v>
      </c>
      <c r="P1034" s="11">
        <v>0</v>
      </c>
      <c r="Q1034" s="11">
        <v>0</v>
      </c>
      <c r="R1034" s="8">
        <v>0</v>
      </c>
      <c r="S1034" s="8">
        <v>0</v>
      </c>
      <c r="W1034" s="11">
        <v>7.5</v>
      </c>
      <c r="X1034" s="8" t="s">
        <v>148</v>
      </c>
      <c r="Y1034" s="8" t="s">
        <v>149</v>
      </c>
    </row>
    <row r="1035" spans="1:25" x14ac:dyDescent="0.3">
      <c r="A1035" s="8" t="s">
        <v>803</v>
      </c>
      <c r="B1035" s="8" t="s">
        <v>42</v>
      </c>
      <c r="C1035" s="8" t="s">
        <v>140</v>
      </c>
      <c r="D1035" s="8" t="s">
        <v>141</v>
      </c>
      <c r="E1035" s="8" t="s">
        <v>164</v>
      </c>
      <c r="F1035" s="8" t="s">
        <v>143</v>
      </c>
      <c r="G1035" s="8" t="s">
        <v>165</v>
      </c>
      <c r="H1035" s="8" t="s">
        <v>231</v>
      </c>
      <c r="I1035" s="8" t="s">
        <v>807</v>
      </c>
      <c r="J1035" s="8" t="s">
        <v>166</v>
      </c>
      <c r="K1035" s="8" t="s">
        <v>21</v>
      </c>
      <c r="L1035" s="9">
        <v>501</v>
      </c>
      <c r="M1035" s="9">
        <v>2</v>
      </c>
      <c r="N1035" s="10">
        <v>3.9920159680638719E-3</v>
      </c>
      <c r="O1035" s="11">
        <v>10</v>
      </c>
      <c r="P1035" s="11">
        <v>20</v>
      </c>
      <c r="Q1035" s="11">
        <v>449</v>
      </c>
      <c r="R1035" s="8">
        <v>1</v>
      </c>
      <c r="S1035" s="8">
        <v>1</v>
      </c>
      <c r="T1035" s="10">
        <v>4.4499999999999998E-2</v>
      </c>
      <c r="U1035" s="12">
        <v>22.45</v>
      </c>
      <c r="V1035" s="10">
        <v>0.5</v>
      </c>
      <c r="W1035" s="11">
        <v>10</v>
      </c>
      <c r="X1035" s="8" t="s">
        <v>148</v>
      </c>
      <c r="Y1035" s="8" t="s">
        <v>149</v>
      </c>
    </row>
    <row r="1036" spans="1:25" x14ac:dyDescent="0.3">
      <c r="A1036" s="7">
        <v>46275</v>
      </c>
      <c r="B1036" s="8" t="s">
        <v>42</v>
      </c>
      <c r="C1036" s="8" t="s">
        <v>140</v>
      </c>
      <c r="D1036" s="8" t="s">
        <v>141</v>
      </c>
      <c r="E1036" s="8" t="s">
        <v>164</v>
      </c>
      <c r="F1036" s="8" t="s">
        <v>143</v>
      </c>
      <c r="G1036" s="8" t="s">
        <v>228</v>
      </c>
      <c r="H1036" s="8" t="s">
        <v>231</v>
      </c>
      <c r="I1036" s="8" t="s">
        <v>674</v>
      </c>
      <c r="J1036" s="8" t="s">
        <v>166</v>
      </c>
      <c r="K1036" s="8" t="s">
        <v>21</v>
      </c>
      <c r="L1036" s="9">
        <v>476</v>
      </c>
      <c r="M1036" s="9">
        <v>3</v>
      </c>
      <c r="N1036" s="10">
        <v>6.3025210084033624E-3</v>
      </c>
      <c r="O1036" s="11">
        <v>12.19</v>
      </c>
      <c r="P1036" s="11">
        <v>36.57</v>
      </c>
      <c r="Q1036" s="11">
        <v>0</v>
      </c>
      <c r="R1036" s="8">
        <v>0</v>
      </c>
      <c r="S1036" s="8">
        <v>0</v>
      </c>
      <c r="U1036" s="12">
        <v>0</v>
      </c>
      <c r="V1036" s="10">
        <v>0</v>
      </c>
      <c r="W1036" s="11">
        <v>14</v>
      </c>
      <c r="X1036" s="8" t="s">
        <v>148</v>
      </c>
      <c r="Y1036" s="8" t="s">
        <v>149</v>
      </c>
    </row>
    <row r="1037" spans="1:25" x14ac:dyDescent="0.3">
      <c r="A1037" s="7">
        <v>46275</v>
      </c>
      <c r="B1037" s="8" t="s">
        <v>42</v>
      </c>
      <c r="C1037" s="8" t="s">
        <v>140</v>
      </c>
      <c r="D1037" s="8" t="s">
        <v>141</v>
      </c>
      <c r="E1037" s="8" t="s">
        <v>164</v>
      </c>
      <c r="F1037" s="8" t="s">
        <v>143</v>
      </c>
      <c r="G1037" s="8" t="s">
        <v>165</v>
      </c>
      <c r="H1037" s="8" t="s">
        <v>231</v>
      </c>
      <c r="I1037" s="8" t="s">
        <v>227</v>
      </c>
      <c r="J1037" s="8" t="s">
        <v>166</v>
      </c>
      <c r="K1037" s="8" t="s">
        <v>21</v>
      </c>
      <c r="L1037" s="9">
        <v>171</v>
      </c>
      <c r="M1037" s="9">
        <v>6</v>
      </c>
      <c r="N1037" s="10">
        <v>3.5087719298245612E-2</v>
      </c>
      <c r="O1037" s="11">
        <v>13.5</v>
      </c>
      <c r="P1037" s="11">
        <v>81</v>
      </c>
      <c r="Q1037" s="11">
        <v>0</v>
      </c>
      <c r="R1037" s="8">
        <v>0</v>
      </c>
      <c r="S1037" s="8">
        <v>0</v>
      </c>
      <c r="U1037" s="12">
        <v>0</v>
      </c>
      <c r="V1037" s="10">
        <v>0</v>
      </c>
      <c r="W1037" s="11">
        <v>13.5</v>
      </c>
      <c r="X1037" s="8" t="s">
        <v>148</v>
      </c>
      <c r="Y1037" s="8" t="s">
        <v>149</v>
      </c>
    </row>
    <row r="1038" spans="1:25" x14ac:dyDescent="0.3">
      <c r="A1038" s="7">
        <v>46275</v>
      </c>
      <c r="B1038" s="8" t="s">
        <v>42</v>
      </c>
      <c r="C1038" s="8" t="s">
        <v>140</v>
      </c>
      <c r="D1038" s="8" t="s">
        <v>141</v>
      </c>
      <c r="E1038" s="8" t="s">
        <v>164</v>
      </c>
      <c r="F1038" s="8" t="s">
        <v>143</v>
      </c>
      <c r="G1038" s="8" t="s">
        <v>228</v>
      </c>
      <c r="H1038" s="8" t="s">
        <v>382</v>
      </c>
      <c r="I1038" s="8" t="s">
        <v>458</v>
      </c>
      <c r="J1038" s="8" t="s">
        <v>166</v>
      </c>
      <c r="K1038" s="8" t="s">
        <v>21</v>
      </c>
      <c r="L1038" s="9">
        <v>80</v>
      </c>
      <c r="M1038" s="9">
        <v>1</v>
      </c>
      <c r="N1038" s="10">
        <v>1.2500000000000001E-2</v>
      </c>
      <c r="O1038" s="11">
        <v>12.5</v>
      </c>
      <c r="P1038" s="11">
        <v>12.5</v>
      </c>
      <c r="Q1038" s="11">
        <v>0</v>
      </c>
      <c r="R1038" s="8">
        <v>0</v>
      </c>
      <c r="S1038" s="8">
        <v>0</v>
      </c>
      <c r="U1038" s="12">
        <v>0</v>
      </c>
      <c r="V1038" s="10">
        <v>0</v>
      </c>
      <c r="W1038" s="11">
        <v>12.5</v>
      </c>
      <c r="X1038" s="8" t="s">
        <v>148</v>
      </c>
      <c r="Y1038" s="8" t="s">
        <v>149</v>
      </c>
    </row>
    <row r="1039" spans="1:25" x14ac:dyDescent="0.3">
      <c r="A1039" s="7">
        <v>46275</v>
      </c>
      <c r="B1039" s="8" t="s">
        <v>42</v>
      </c>
      <c r="C1039" s="8" t="s">
        <v>140</v>
      </c>
      <c r="D1039" s="8" t="s">
        <v>141</v>
      </c>
      <c r="E1039" s="8" t="s">
        <v>377</v>
      </c>
      <c r="F1039" s="8" t="s">
        <v>143</v>
      </c>
      <c r="G1039" s="8" t="s">
        <v>378</v>
      </c>
      <c r="H1039" s="8" t="s">
        <v>231</v>
      </c>
      <c r="I1039" s="8" t="s">
        <v>381</v>
      </c>
      <c r="J1039" s="8" t="s">
        <v>380</v>
      </c>
      <c r="K1039" s="8" t="s">
        <v>21</v>
      </c>
      <c r="L1039" s="9">
        <v>1222</v>
      </c>
      <c r="M1039" s="9">
        <v>18</v>
      </c>
      <c r="N1039" s="10">
        <v>1.472995090016367E-2</v>
      </c>
      <c r="O1039" s="11">
        <v>10.63</v>
      </c>
      <c r="P1039" s="11">
        <v>191.34</v>
      </c>
      <c r="Q1039" s="11">
        <v>549</v>
      </c>
      <c r="R1039" s="8">
        <v>1</v>
      </c>
      <c r="S1039" s="8">
        <v>1</v>
      </c>
      <c r="T1039" s="10">
        <v>0.34849999999999998</v>
      </c>
      <c r="U1039" s="12">
        <v>2.87</v>
      </c>
      <c r="V1039" s="10">
        <v>5.5599999999999997E-2</v>
      </c>
      <c r="W1039" s="11">
        <v>12</v>
      </c>
      <c r="X1039" s="8" t="s">
        <v>148</v>
      </c>
      <c r="Y1039" s="8" t="s">
        <v>149</v>
      </c>
    </row>
    <row r="1040" spans="1:25" x14ac:dyDescent="0.3">
      <c r="A1040" s="7">
        <v>46275</v>
      </c>
      <c r="B1040" s="8" t="s">
        <v>42</v>
      </c>
      <c r="C1040" s="8" t="s">
        <v>140</v>
      </c>
      <c r="D1040" s="8" t="s">
        <v>141</v>
      </c>
      <c r="E1040" s="8" t="s">
        <v>377</v>
      </c>
      <c r="F1040" s="8" t="s">
        <v>143</v>
      </c>
      <c r="G1040" s="8" t="s">
        <v>378</v>
      </c>
      <c r="H1040" s="8" t="s">
        <v>24</v>
      </c>
      <c r="I1040" s="8" t="s">
        <v>808</v>
      </c>
      <c r="J1040" s="8" t="s">
        <v>380</v>
      </c>
      <c r="K1040" s="8" t="s">
        <v>7</v>
      </c>
      <c r="L1040" s="9">
        <v>123</v>
      </c>
      <c r="M1040" s="9">
        <v>0</v>
      </c>
      <c r="N1040" s="10">
        <v>0</v>
      </c>
      <c r="P1040" s="11">
        <v>0</v>
      </c>
      <c r="Q1040" s="11">
        <v>0</v>
      </c>
      <c r="R1040" s="8">
        <v>0</v>
      </c>
      <c r="S1040" s="8">
        <v>0</v>
      </c>
      <c r="W1040" s="11">
        <v>16.5</v>
      </c>
      <c r="X1040" s="8" t="s">
        <v>148</v>
      </c>
      <c r="Y1040" s="8" t="s">
        <v>149</v>
      </c>
    </row>
    <row r="1041" spans="1:25" x14ac:dyDescent="0.3">
      <c r="A1041" s="7">
        <v>46275</v>
      </c>
      <c r="B1041" s="8" t="s">
        <v>42</v>
      </c>
      <c r="C1041" s="8" t="s">
        <v>140</v>
      </c>
      <c r="D1041" s="8" t="s">
        <v>141</v>
      </c>
      <c r="E1041" s="8" t="s">
        <v>377</v>
      </c>
      <c r="F1041" s="8" t="s">
        <v>143</v>
      </c>
      <c r="G1041" s="8" t="s">
        <v>378</v>
      </c>
      <c r="H1041" s="8" t="s">
        <v>231</v>
      </c>
      <c r="I1041" s="8" t="s">
        <v>535</v>
      </c>
      <c r="J1041" s="8" t="s">
        <v>380</v>
      </c>
      <c r="K1041" s="8" t="s">
        <v>21</v>
      </c>
      <c r="L1041" s="9">
        <v>159</v>
      </c>
      <c r="M1041" s="9">
        <v>0</v>
      </c>
      <c r="N1041" s="10">
        <v>0</v>
      </c>
      <c r="P1041" s="11">
        <v>0</v>
      </c>
      <c r="Q1041" s="11">
        <v>0</v>
      </c>
      <c r="R1041" s="8">
        <v>0</v>
      </c>
      <c r="S1041" s="8">
        <v>0</v>
      </c>
      <c r="W1041" s="11">
        <v>13</v>
      </c>
      <c r="X1041" s="8" t="s">
        <v>148</v>
      </c>
      <c r="Y1041" s="8" t="s">
        <v>149</v>
      </c>
    </row>
    <row r="1042" spans="1:25" x14ac:dyDescent="0.3">
      <c r="A1042" s="8" t="s">
        <v>792</v>
      </c>
      <c r="B1042" s="8" t="s">
        <v>37</v>
      </c>
      <c r="C1042" s="8" t="s">
        <v>140</v>
      </c>
      <c r="D1042" s="8" t="s">
        <v>141</v>
      </c>
      <c r="E1042" s="8" t="s">
        <v>157</v>
      </c>
      <c r="F1042" s="8" t="s">
        <v>143</v>
      </c>
      <c r="G1042" s="8" t="s">
        <v>162</v>
      </c>
      <c r="H1042" s="8" t="s">
        <v>236</v>
      </c>
      <c r="I1042" s="8" t="s">
        <v>809</v>
      </c>
      <c r="J1042" s="8" t="s">
        <v>159</v>
      </c>
      <c r="K1042" s="8" t="s">
        <v>21</v>
      </c>
      <c r="L1042" s="9">
        <v>159</v>
      </c>
      <c r="M1042" s="9">
        <v>1</v>
      </c>
      <c r="N1042" s="10">
        <v>6.2893081761006293E-3</v>
      </c>
      <c r="O1042" s="11">
        <v>10.5</v>
      </c>
      <c r="P1042" s="11">
        <v>10.5</v>
      </c>
      <c r="Q1042" s="11">
        <v>0</v>
      </c>
      <c r="R1042" s="8">
        <v>0</v>
      </c>
      <c r="S1042" s="8">
        <v>0</v>
      </c>
      <c r="U1042" s="12">
        <v>0</v>
      </c>
      <c r="V1042" s="10">
        <v>0</v>
      </c>
      <c r="W1042" s="11">
        <v>10.5</v>
      </c>
      <c r="X1042" s="8" t="s">
        <v>148</v>
      </c>
      <c r="Y1042" s="8" t="s">
        <v>149</v>
      </c>
    </row>
    <row r="1043" spans="1:25" x14ac:dyDescent="0.3">
      <c r="A1043" s="7">
        <v>46275</v>
      </c>
      <c r="B1043" s="8" t="s">
        <v>37</v>
      </c>
      <c r="C1043" s="8" t="s">
        <v>140</v>
      </c>
      <c r="D1043" s="8" t="s">
        <v>141</v>
      </c>
      <c r="E1043" s="8" t="s">
        <v>157</v>
      </c>
      <c r="F1043" s="8" t="s">
        <v>143</v>
      </c>
      <c r="G1043" s="8" t="s">
        <v>234</v>
      </c>
      <c r="H1043" s="8" t="s">
        <v>385</v>
      </c>
      <c r="I1043" s="8" t="s">
        <v>234</v>
      </c>
      <c r="J1043" s="8" t="s">
        <v>159</v>
      </c>
      <c r="K1043" s="8" t="s">
        <v>21</v>
      </c>
      <c r="L1043" s="9">
        <v>616</v>
      </c>
      <c r="M1043" s="9">
        <v>9</v>
      </c>
      <c r="N1043" s="10">
        <v>3.2099999999999997E-2</v>
      </c>
      <c r="O1043" s="11">
        <v>11</v>
      </c>
      <c r="P1043" s="11">
        <v>99</v>
      </c>
      <c r="Q1043" s="11">
        <v>0</v>
      </c>
      <c r="R1043" s="8">
        <v>0</v>
      </c>
      <c r="S1043" s="8">
        <v>0</v>
      </c>
      <c r="U1043" s="12">
        <v>0</v>
      </c>
      <c r="V1043" s="10">
        <v>0</v>
      </c>
      <c r="W1043" s="11">
        <v>11</v>
      </c>
      <c r="X1043" s="8" t="s">
        <v>148</v>
      </c>
      <c r="Y1043" s="8" t="s">
        <v>149</v>
      </c>
    </row>
    <row r="1044" spans="1:25" x14ac:dyDescent="0.3">
      <c r="A1044" s="7">
        <v>46275</v>
      </c>
      <c r="B1044" s="8" t="s">
        <v>37</v>
      </c>
      <c r="C1044" s="8" t="s">
        <v>140</v>
      </c>
      <c r="D1044" s="8" t="s">
        <v>141</v>
      </c>
      <c r="E1044" s="8" t="s">
        <v>239</v>
      </c>
      <c r="F1044" s="8" t="s">
        <v>143</v>
      </c>
      <c r="G1044" s="8" t="s">
        <v>240</v>
      </c>
      <c r="H1044" s="8" t="s">
        <v>220</v>
      </c>
      <c r="I1044" s="8" t="s">
        <v>391</v>
      </c>
      <c r="J1044" s="8" t="s">
        <v>242</v>
      </c>
      <c r="K1044" s="8" t="s">
        <v>21</v>
      </c>
      <c r="L1044" s="9">
        <v>327</v>
      </c>
      <c r="M1044" s="9">
        <v>4</v>
      </c>
      <c r="N1044" s="10">
        <v>1.2232415902140669E-2</v>
      </c>
      <c r="O1044" s="11">
        <v>7.82</v>
      </c>
      <c r="P1044" s="11">
        <v>31.28</v>
      </c>
      <c r="Q1044" s="11">
        <v>0</v>
      </c>
      <c r="R1044" s="8">
        <v>0</v>
      </c>
      <c r="S1044" s="8">
        <v>0</v>
      </c>
      <c r="U1044" s="12">
        <v>0</v>
      </c>
      <c r="V1044" s="10">
        <v>0</v>
      </c>
      <c r="W1044" s="11">
        <v>9</v>
      </c>
      <c r="X1044" s="8" t="s">
        <v>148</v>
      </c>
      <c r="Y1044" s="8" t="s">
        <v>149</v>
      </c>
    </row>
    <row r="1045" spans="1:25" x14ac:dyDescent="0.3">
      <c r="A1045" s="7">
        <v>46275</v>
      </c>
      <c r="B1045" s="8" t="s">
        <v>37</v>
      </c>
      <c r="C1045" s="8" t="s">
        <v>140</v>
      </c>
      <c r="D1045" s="8" t="s">
        <v>141</v>
      </c>
      <c r="E1045" s="8" t="s">
        <v>239</v>
      </c>
      <c r="F1045" s="8" t="s">
        <v>143</v>
      </c>
      <c r="G1045" s="8" t="s">
        <v>240</v>
      </c>
      <c r="H1045" s="8" t="s">
        <v>220</v>
      </c>
      <c r="I1045" s="8" t="s">
        <v>810</v>
      </c>
      <c r="J1045" s="8" t="s">
        <v>242</v>
      </c>
      <c r="K1045" s="8" t="s">
        <v>21</v>
      </c>
      <c r="L1045" s="9">
        <v>48</v>
      </c>
      <c r="M1045" s="9">
        <v>0</v>
      </c>
      <c r="N1045" s="10">
        <v>0</v>
      </c>
      <c r="P1045" s="11">
        <v>0</v>
      </c>
      <c r="Q1045" s="11">
        <v>0</v>
      </c>
      <c r="R1045" s="8">
        <v>0</v>
      </c>
      <c r="S1045" s="8">
        <v>0</v>
      </c>
      <c r="W1045" s="11">
        <v>6</v>
      </c>
      <c r="X1045" s="8" t="s">
        <v>148</v>
      </c>
      <c r="Y1045" s="8" t="s">
        <v>149</v>
      </c>
    </row>
    <row r="1046" spans="1:25" x14ac:dyDescent="0.3">
      <c r="A1046" s="7">
        <v>46275</v>
      </c>
      <c r="B1046" s="8" t="s">
        <v>37</v>
      </c>
      <c r="C1046" s="8" t="s">
        <v>140</v>
      </c>
      <c r="D1046" s="8" t="s">
        <v>141</v>
      </c>
      <c r="E1046" s="8" t="s">
        <v>239</v>
      </c>
      <c r="F1046" s="8" t="s">
        <v>143</v>
      </c>
      <c r="G1046" s="8" t="s">
        <v>240</v>
      </c>
      <c r="H1046" s="8" t="s">
        <v>220</v>
      </c>
      <c r="I1046" s="8" t="s">
        <v>390</v>
      </c>
      <c r="J1046" s="8" t="s">
        <v>242</v>
      </c>
      <c r="K1046" s="8" t="s">
        <v>21</v>
      </c>
      <c r="L1046" s="9">
        <v>91</v>
      </c>
      <c r="M1046" s="9">
        <v>0</v>
      </c>
      <c r="N1046" s="10">
        <v>0</v>
      </c>
      <c r="P1046" s="11">
        <v>0</v>
      </c>
      <c r="Q1046" s="11">
        <v>0</v>
      </c>
      <c r="R1046" s="8">
        <v>0</v>
      </c>
      <c r="S1046" s="8">
        <v>0</v>
      </c>
      <c r="W1046" s="11">
        <v>9</v>
      </c>
      <c r="X1046" s="8" t="s">
        <v>148</v>
      </c>
      <c r="Y1046" s="8" t="s">
        <v>149</v>
      </c>
    </row>
    <row r="1047" spans="1:25" x14ac:dyDescent="0.3">
      <c r="A1047" s="7">
        <v>46275</v>
      </c>
      <c r="B1047" s="8" t="s">
        <v>37</v>
      </c>
      <c r="C1047" s="8" t="s">
        <v>140</v>
      </c>
      <c r="D1047" s="8" t="s">
        <v>141</v>
      </c>
      <c r="E1047" s="8" t="s">
        <v>244</v>
      </c>
      <c r="F1047" s="8" t="s">
        <v>143</v>
      </c>
      <c r="G1047" s="8" t="s">
        <v>394</v>
      </c>
      <c r="H1047" s="8" t="s">
        <v>220</v>
      </c>
      <c r="I1047" s="8" t="s">
        <v>261</v>
      </c>
      <c r="J1047" s="8" t="s">
        <v>247</v>
      </c>
      <c r="K1047" s="8" t="s">
        <v>7</v>
      </c>
      <c r="L1047" s="8" t="s">
        <v>811</v>
      </c>
      <c r="M1047" s="9">
        <v>2</v>
      </c>
      <c r="N1047" s="10">
        <v>2.9498525073746308E-3</v>
      </c>
      <c r="O1047" s="11">
        <v>3.26</v>
      </c>
      <c r="P1047" s="11">
        <v>6.52</v>
      </c>
      <c r="Q1047" s="11">
        <v>0</v>
      </c>
      <c r="R1047" s="8">
        <v>0</v>
      </c>
      <c r="S1047" s="8">
        <v>0</v>
      </c>
      <c r="U1047" s="12">
        <v>0</v>
      </c>
      <c r="V1047" s="10">
        <v>0</v>
      </c>
      <c r="W1047" s="11">
        <v>5</v>
      </c>
      <c r="X1047" s="8" t="s">
        <v>148</v>
      </c>
      <c r="Y1047" s="8" t="s">
        <v>149</v>
      </c>
    </row>
    <row r="1048" spans="1:25" x14ac:dyDescent="0.3">
      <c r="A1048" s="7">
        <v>46275</v>
      </c>
      <c r="B1048" s="8" t="s">
        <v>37</v>
      </c>
      <c r="C1048" s="8" t="s">
        <v>140</v>
      </c>
      <c r="D1048" s="8" t="s">
        <v>141</v>
      </c>
      <c r="E1048" s="8" t="s">
        <v>167</v>
      </c>
      <c r="F1048" s="8" t="s">
        <v>143</v>
      </c>
      <c r="G1048" s="8" t="s">
        <v>255</v>
      </c>
      <c r="H1048" s="8" t="s">
        <v>220</v>
      </c>
      <c r="I1048" s="8" t="s">
        <v>255</v>
      </c>
      <c r="J1048" s="8" t="s">
        <v>169</v>
      </c>
      <c r="K1048" s="8" t="s">
        <v>7</v>
      </c>
      <c r="L1048" s="9">
        <v>570</v>
      </c>
      <c r="M1048" s="9">
        <v>2</v>
      </c>
      <c r="N1048" s="10">
        <v>3.508771929824561E-3</v>
      </c>
      <c r="O1048" s="11">
        <v>3.51</v>
      </c>
      <c r="P1048" s="11">
        <v>7.02</v>
      </c>
      <c r="Q1048" s="11">
        <v>0</v>
      </c>
      <c r="R1048" s="8">
        <v>0</v>
      </c>
      <c r="S1048" s="8">
        <v>0</v>
      </c>
      <c r="U1048" s="12">
        <v>0</v>
      </c>
      <c r="V1048" s="10">
        <v>0</v>
      </c>
      <c r="W1048" s="11">
        <v>6</v>
      </c>
      <c r="X1048" s="8" t="s">
        <v>148</v>
      </c>
      <c r="Y1048" s="8" t="s">
        <v>149</v>
      </c>
    </row>
    <row r="1049" spans="1:25" x14ac:dyDescent="0.3">
      <c r="A1049" s="7">
        <v>46275</v>
      </c>
      <c r="B1049" s="8" t="s">
        <v>37</v>
      </c>
      <c r="C1049" s="8" t="s">
        <v>140</v>
      </c>
      <c r="D1049" s="8" t="s">
        <v>141</v>
      </c>
      <c r="E1049" s="8" t="s">
        <v>257</v>
      </c>
      <c r="F1049" s="8" t="s">
        <v>143</v>
      </c>
      <c r="G1049" s="8" t="s">
        <v>258</v>
      </c>
      <c r="H1049" s="8" t="s">
        <v>183</v>
      </c>
      <c r="I1049" s="8" t="s">
        <v>259</v>
      </c>
      <c r="J1049" s="8" t="s">
        <v>260</v>
      </c>
      <c r="K1049" s="8" t="s">
        <v>14</v>
      </c>
      <c r="L1049" s="9">
        <v>334</v>
      </c>
      <c r="M1049" s="9">
        <v>3</v>
      </c>
      <c r="N1049" s="10">
        <v>8.9820359281437123E-3</v>
      </c>
      <c r="O1049" s="11">
        <v>6.07</v>
      </c>
      <c r="P1049" s="11">
        <v>18.21</v>
      </c>
      <c r="Q1049" s="11">
        <v>0</v>
      </c>
      <c r="R1049" s="8">
        <v>0</v>
      </c>
      <c r="S1049" s="8">
        <v>0</v>
      </c>
      <c r="U1049" s="12">
        <v>0</v>
      </c>
      <c r="V1049" s="10">
        <v>0</v>
      </c>
      <c r="W1049" s="11">
        <v>10.5</v>
      </c>
      <c r="X1049" s="8" t="s">
        <v>148</v>
      </c>
      <c r="Y1049" s="8" t="s">
        <v>149</v>
      </c>
    </row>
    <row r="1050" spans="1:25" x14ac:dyDescent="0.3">
      <c r="A1050" s="7">
        <v>46275</v>
      </c>
      <c r="B1050" s="8" t="s">
        <v>37</v>
      </c>
      <c r="C1050" s="8" t="s">
        <v>140</v>
      </c>
      <c r="D1050" s="8" t="s">
        <v>141</v>
      </c>
      <c r="E1050" s="8" t="s">
        <v>257</v>
      </c>
      <c r="F1050" s="8" t="s">
        <v>143</v>
      </c>
      <c r="G1050" s="8" t="s">
        <v>258</v>
      </c>
      <c r="H1050" s="8" t="s">
        <v>220</v>
      </c>
      <c r="I1050" s="8" t="s">
        <v>262</v>
      </c>
      <c r="J1050" s="8" t="s">
        <v>260</v>
      </c>
      <c r="K1050" s="8" t="s">
        <v>14</v>
      </c>
      <c r="L1050" s="9">
        <v>789</v>
      </c>
      <c r="M1050" s="9">
        <v>2</v>
      </c>
      <c r="N1050" s="10">
        <v>2.5348542458808621E-3</v>
      </c>
      <c r="O1050" s="11">
        <v>7.63</v>
      </c>
      <c r="P1050" s="11">
        <v>15.26</v>
      </c>
      <c r="Q1050" s="11">
        <v>0</v>
      </c>
      <c r="R1050" s="8">
        <v>0</v>
      </c>
      <c r="S1050" s="8">
        <v>0</v>
      </c>
      <c r="U1050" s="12">
        <v>0</v>
      </c>
      <c r="V1050" s="10">
        <v>0</v>
      </c>
      <c r="W1050" s="11">
        <v>10.5</v>
      </c>
      <c r="X1050" s="8" t="s">
        <v>148</v>
      </c>
      <c r="Y1050" s="8" t="s">
        <v>149</v>
      </c>
    </row>
    <row r="1051" spans="1:25" x14ac:dyDescent="0.3">
      <c r="A1051" s="7">
        <v>46275</v>
      </c>
      <c r="B1051" s="8" t="s">
        <v>33</v>
      </c>
      <c r="C1051" s="8" t="s">
        <v>173</v>
      </c>
      <c r="D1051" s="8" t="s">
        <v>141</v>
      </c>
      <c r="E1051" s="8" t="s">
        <v>193</v>
      </c>
      <c r="F1051" s="8" t="s">
        <v>143</v>
      </c>
      <c r="G1051" s="8" t="s">
        <v>264</v>
      </c>
      <c r="H1051" s="8" t="s">
        <v>231</v>
      </c>
      <c r="I1051" s="8" t="s">
        <v>198</v>
      </c>
      <c r="J1051" s="8" t="s">
        <v>195</v>
      </c>
      <c r="K1051" s="8" t="s">
        <v>7</v>
      </c>
      <c r="L1051" s="9">
        <v>1174</v>
      </c>
      <c r="M1051" s="9">
        <v>8</v>
      </c>
      <c r="N1051" s="10">
        <v>6.8143100511073246E-3</v>
      </c>
      <c r="O1051" s="11">
        <v>4.72</v>
      </c>
      <c r="P1051" s="11">
        <v>37.76</v>
      </c>
      <c r="Q1051" s="11">
        <v>0</v>
      </c>
      <c r="R1051" s="8">
        <v>0</v>
      </c>
      <c r="S1051" s="8">
        <v>0</v>
      </c>
      <c r="U1051" s="12">
        <v>0</v>
      </c>
      <c r="V1051" s="10">
        <v>0</v>
      </c>
      <c r="W1051" s="11">
        <v>8.5</v>
      </c>
      <c r="X1051" s="8" t="s">
        <v>148</v>
      </c>
      <c r="Y1051" s="8" t="s">
        <v>149</v>
      </c>
    </row>
    <row r="1052" spans="1:25" x14ac:dyDescent="0.3">
      <c r="A1052" s="7">
        <v>46275</v>
      </c>
      <c r="B1052" s="8" t="s">
        <v>33</v>
      </c>
      <c r="C1052" s="8" t="s">
        <v>173</v>
      </c>
      <c r="D1052" s="8" t="s">
        <v>141</v>
      </c>
      <c r="E1052" s="8" t="s">
        <v>193</v>
      </c>
      <c r="F1052" s="8" t="s">
        <v>143</v>
      </c>
      <c r="G1052" s="8" t="s">
        <v>194</v>
      </c>
      <c r="H1052" s="8" t="s">
        <v>382</v>
      </c>
      <c r="I1052" s="8" t="s">
        <v>812</v>
      </c>
      <c r="J1052" s="8" t="s">
        <v>195</v>
      </c>
      <c r="K1052" s="8" t="s">
        <v>21</v>
      </c>
      <c r="L1052" s="9">
        <v>80</v>
      </c>
      <c r="M1052" s="9">
        <v>1</v>
      </c>
      <c r="N1052" s="10">
        <v>1.2500000000000001E-2</v>
      </c>
      <c r="O1052" s="11">
        <v>11.5</v>
      </c>
      <c r="P1052" s="11">
        <v>11.5</v>
      </c>
      <c r="Q1052" s="11">
        <v>0</v>
      </c>
      <c r="R1052" s="8">
        <v>0</v>
      </c>
      <c r="S1052" s="8">
        <v>0</v>
      </c>
      <c r="U1052" s="12">
        <v>0</v>
      </c>
      <c r="V1052" s="10">
        <v>0</v>
      </c>
      <c r="W1052" s="11">
        <v>11.5</v>
      </c>
      <c r="X1052" s="8" t="s">
        <v>148</v>
      </c>
      <c r="Y1052" s="8" t="s">
        <v>149</v>
      </c>
    </row>
    <row r="1053" spans="1:25" x14ac:dyDescent="0.3">
      <c r="A1053" s="7">
        <v>46275</v>
      </c>
      <c r="B1053" s="8" t="s">
        <v>33</v>
      </c>
      <c r="C1053" s="8" t="s">
        <v>173</v>
      </c>
      <c r="D1053" s="8" t="s">
        <v>141</v>
      </c>
      <c r="E1053" s="8" t="s">
        <v>200</v>
      </c>
      <c r="F1053" s="8" t="s">
        <v>143</v>
      </c>
      <c r="G1053" s="8" t="s">
        <v>270</v>
      </c>
      <c r="H1053" s="8" t="s">
        <v>231</v>
      </c>
      <c r="I1053" s="8" t="s">
        <v>813</v>
      </c>
      <c r="J1053" s="8" t="s">
        <v>202</v>
      </c>
      <c r="K1053" s="8" t="s">
        <v>7</v>
      </c>
      <c r="L1053" s="9">
        <v>563</v>
      </c>
      <c r="M1053" s="9">
        <v>2</v>
      </c>
      <c r="N1053" s="10">
        <v>3.552397868561279E-3</v>
      </c>
      <c r="O1053" s="11">
        <v>9.81</v>
      </c>
      <c r="P1053" s="11">
        <v>19.62</v>
      </c>
      <c r="Q1053" s="11">
        <v>0</v>
      </c>
      <c r="R1053" s="8">
        <v>0</v>
      </c>
      <c r="S1053" s="8">
        <v>0</v>
      </c>
      <c r="U1053" s="12">
        <v>0</v>
      </c>
      <c r="V1053" s="10">
        <v>0</v>
      </c>
      <c r="W1053" s="11">
        <v>13.5</v>
      </c>
      <c r="X1053" s="8" t="s">
        <v>148</v>
      </c>
      <c r="Y1053" s="8" t="s">
        <v>149</v>
      </c>
    </row>
    <row r="1054" spans="1:25" x14ac:dyDescent="0.3">
      <c r="A1054" s="7">
        <v>46275</v>
      </c>
      <c r="B1054" s="8" t="s">
        <v>33</v>
      </c>
      <c r="C1054" s="8" t="s">
        <v>173</v>
      </c>
      <c r="D1054" s="8" t="s">
        <v>141</v>
      </c>
      <c r="E1054" s="8" t="s">
        <v>200</v>
      </c>
      <c r="F1054" s="8" t="s">
        <v>143</v>
      </c>
      <c r="G1054" s="8" t="s">
        <v>268</v>
      </c>
      <c r="H1054" s="8" t="s">
        <v>231</v>
      </c>
      <c r="I1054" s="8" t="s">
        <v>472</v>
      </c>
      <c r="J1054" s="8" t="s">
        <v>202</v>
      </c>
      <c r="K1054" s="8" t="s">
        <v>7</v>
      </c>
      <c r="L1054" s="9">
        <v>418</v>
      </c>
      <c r="M1054" s="9">
        <v>0</v>
      </c>
      <c r="N1054" s="10">
        <v>0</v>
      </c>
      <c r="P1054" s="11">
        <v>0</v>
      </c>
      <c r="Q1054" s="11">
        <v>0</v>
      </c>
      <c r="R1054" s="8">
        <v>0</v>
      </c>
      <c r="S1054" s="8">
        <v>0</v>
      </c>
      <c r="W1054" s="11">
        <v>13</v>
      </c>
      <c r="X1054" s="8" t="s">
        <v>148</v>
      </c>
      <c r="Y1054" s="8" t="s">
        <v>149</v>
      </c>
    </row>
    <row r="1055" spans="1:25" x14ac:dyDescent="0.3">
      <c r="A1055" s="7">
        <v>46275</v>
      </c>
      <c r="B1055" s="8" t="s">
        <v>33</v>
      </c>
      <c r="C1055" s="8" t="s">
        <v>173</v>
      </c>
      <c r="D1055" s="8" t="s">
        <v>141</v>
      </c>
      <c r="E1055" s="8" t="s">
        <v>200</v>
      </c>
      <c r="F1055" s="8" t="s">
        <v>143</v>
      </c>
      <c r="G1055" s="8" t="s">
        <v>270</v>
      </c>
      <c r="H1055" s="8" t="s">
        <v>231</v>
      </c>
      <c r="I1055" s="8" t="s">
        <v>814</v>
      </c>
      <c r="J1055" s="8" t="s">
        <v>202</v>
      </c>
      <c r="K1055" s="8" t="s">
        <v>14</v>
      </c>
      <c r="L1055" s="9">
        <v>84</v>
      </c>
      <c r="M1055" s="9">
        <v>0</v>
      </c>
      <c r="N1055" s="10">
        <v>0</v>
      </c>
      <c r="P1055" s="11">
        <v>0</v>
      </c>
      <c r="Q1055" s="11">
        <v>0</v>
      </c>
      <c r="R1055" s="8">
        <v>0</v>
      </c>
      <c r="S1055" s="8">
        <v>0</v>
      </c>
      <c r="W1055" s="11">
        <v>9</v>
      </c>
      <c r="X1055" s="8" t="s">
        <v>148</v>
      </c>
      <c r="Y1055" s="8" t="s">
        <v>149</v>
      </c>
    </row>
    <row r="1056" spans="1:25" x14ac:dyDescent="0.3">
      <c r="A1056" s="7">
        <v>46275</v>
      </c>
      <c r="B1056" s="8" t="s">
        <v>33</v>
      </c>
      <c r="C1056" s="8" t="s">
        <v>173</v>
      </c>
      <c r="D1056" s="8" t="s">
        <v>141</v>
      </c>
      <c r="E1056" s="8" t="s">
        <v>271</v>
      </c>
      <c r="F1056" s="8" t="s">
        <v>143</v>
      </c>
      <c r="G1056" s="8" t="s">
        <v>272</v>
      </c>
      <c r="H1056" s="8" t="s">
        <v>231</v>
      </c>
      <c r="I1056" s="8" t="s">
        <v>815</v>
      </c>
      <c r="J1056" s="8" t="s">
        <v>274</v>
      </c>
      <c r="K1056" s="8" t="s">
        <v>21</v>
      </c>
      <c r="L1056" s="9">
        <v>234</v>
      </c>
      <c r="M1056" s="9">
        <v>0</v>
      </c>
      <c r="N1056" s="10">
        <v>0</v>
      </c>
      <c r="P1056" s="11">
        <v>0</v>
      </c>
      <c r="Q1056" s="11">
        <v>0</v>
      </c>
      <c r="R1056" s="8">
        <v>0</v>
      </c>
      <c r="S1056" s="8">
        <v>0</v>
      </c>
      <c r="W1056" s="11">
        <v>14.5</v>
      </c>
      <c r="X1056" s="8" t="s">
        <v>148</v>
      </c>
      <c r="Y1056" s="8" t="s">
        <v>149</v>
      </c>
    </row>
    <row r="1057" spans="1:25" x14ac:dyDescent="0.3">
      <c r="A1057" s="7">
        <v>46275</v>
      </c>
      <c r="B1057" s="8" t="s">
        <v>33</v>
      </c>
      <c r="C1057" s="8" t="s">
        <v>173</v>
      </c>
      <c r="D1057" s="8" t="s">
        <v>141</v>
      </c>
      <c r="E1057" s="8" t="s">
        <v>271</v>
      </c>
      <c r="F1057" s="8" t="s">
        <v>143</v>
      </c>
      <c r="G1057" s="8" t="s">
        <v>272</v>
      </c>
      <c r="H1057" s="8" t="s">
        <v>470</v>
      </c>
      <c r="I1057" s="8" t="s">
        <v>273</v>
      </c>
      <c r="J1057" s="8" t="s">
        <v>274</v>
      </c>
      <c r="K1057" s="8" t="s">
        <v>7</v>
      </c>
      <c r="L1057" s="9">
        <v>837</v>
      </c>
      <c r="M1057" s="9">
        <v>7</v>
      </c>
      <c r="N1057" s="10">
        <v>8.3632019115890081E-3</v>
      </c>
      <c r="O1057" s="11">
        <v>9.17</v>
      </c>
      <c r="P1057" s="11">
        <v>64.19</v>
      </c>
      <c r="Q1057" s="11">
        <v>1098</v>
      </c>
      <c r="R1057" s="8">
        <v>2</v>
      </c>
      <c r="S1057" s="8">
        <v>2</v>
      </c>
      <c r="T1057" s="10">
        <v>5.8500000000000003E-2</v>
      </c>
      <c r="U1057" s="12">
        <v>17.11</v>
      </c>
      <c r="V1057" s="10">
        <v>0.28570000000000001</v>
      </c>
      <c r="W1057" s="11">
        <v>12</v>
      </c>
      <c r="X1057" s="8" t="s">
        <v>148</v>
      </c>
      <c r="Y1057" s="8" t="s">
        <v>149</v>
      </c>
    </row>
    <row r="1058" spans="1:25" x14ac:dyDescent="0.3">
      <c r="A1058" s="7">
        <v>46275</v>
      </c>
      <c r="B1058" s="8" t="s">
        <v>33</v>
      </c>
      <c r="C1058" s="8" t="s">
        <v>173</v>
      </c>
      <c r="D1058" s="8" t="s">
        <v>141</v>
      </c>
      <c r="E1058" s="8" t="s">
        <v>271</v>
      </c>
      <c r="F1058" s="8" t="s">
        <v>143</v>
      </c>
      <c r="G1058" s="8" t="s">
        <v>275</v>
      </c>
      <c r="H1058" s="8" t="s">
        <v>231</v>
      </c>
      <c r="I1058" s="8" t="s">
        <v>275</v>
      </c>
      <c r="J1058" s="8" t="s">
        <v>274</v>
      </c>
      <c r="K1058" s="8" t="s">
        <v>21</v>
      </c>
      <c r="L1058" s="9">
        <v>226</v>
      </c>
      <c r="M1058" s="9">
        <v>3</v>
      </c>
      <c r="N1058" s="10">
        <v>1.3274336283185841E-2</v>
      </c>
      <c r="O1058" s="11">
        <v>11.73</v>
      </c>
      <c r="P1058" s="11">
        <v>35.19</v>
      </c>
      <c r="Q1058" s="11">
        <v>0</v>
      </c>
      <c r="R1058" s="8">
        <v>0</v>
      </c>
      <c r="S1058" s="8">
        <v>0</v>
      </c>
      <c r="U1058" s="12">
        <v>0</v>
      </c>
      <c r="V1058" s="10">
        <v>0</v>
      </c>
      <c r="W1058" s="11">
        <v>15</v>
      </c>
      <c r="X1058" s="8" t="s">
        <v>148</v>
      </c>
      <c r="Y1058" s="8" t="s">
        <v>149</v>
      </c>
    </row>
    <row r="1059" spans="1:25" x14ac:dyDescent="0.3">
      <c r="A1059" s="8" t="s">
        <v>803</v>
      </c>
      <c r="B1059" s="8" t="s">
        <v>33</v>
      </c>
      <c r="C1059" s="8" t="s">
        <v>173</v>
      </c>
      <c r="D1059" s="8" t="s">
        <v>141</v>
      </c>
      <c r="E1059" s="8" t="s">
        <v>271</v>
      </c>
      <c r="F1059" s="8" t="s">
        <v>143</v>
      </c>
      <c r="G1059" s="8" t="s">
        <v>275</v>
      </c>
      <c r="H1059" s="8" t="s">
        <v>231</v>
      </c>
      <c r="I1059" s="8" t="s">
        <v>571</v>
      </c>
      <c r="J1059" s="8" t="s">
        <v>274</v>
      </c>
      <c r="K1059" s="8" t="s">
        <v>14</v>
      </c>
      <c r="L1059" s="9">
        <v>515</v>
      </c>
      <c r="M1059" s="9">
        <v>3</v>
      </c>
      <c r="N1059" s="10">
        <v>5.8252427184466021E-3</v>
      </c>
      <c r="O1059" s="11">
        <v>10.7</v>
      </c>
      <c r="P1059" s="11">
        <v>32.1</v>
      </c>
      <c r="Q1059" s="11">
        <v>0</v>
      </c>
      <c r="R1059" s="8">
        <v>0</v>
      </c>
      <c r="S1059" s="8">
        <v>0</v>
      </c>
      <c r="U1059" s="12">
        <v>0</v>
      </c>
      <c r="V1059" s="10">
        <v>0</v>
      </c>
      <c r="W1059" s="11">
        <v>13.5</v>
      </c>
      <c r="X1059" s="8" t="s">
        <v>148</v>
      </c>
      <c r="Y1059" s="8" t="s">
        <v>149</v>
      </c>
    </row>
    <row r="1060" spans="1:25" x14ac:dyDescent="0.3">
      <c r="A1060" s="8" t="s">
        <v>803</v>
      </c>
      <c r="B1060" s="8" t="s">
        <v>23</v>
      </c>
      <c r="C1060" s="8" t="s">
        <v>173</v>
      </c>
      <c r="D1060" s="8" t="s">
        <v>141</v>
      </c>
      <c r="E1060" s="8" t="s">
        <v>174</v>
      </c>
      <c r="F1060" s="8" t="s">
        <v>143</v>
      </c>
      <c r="G1060" s="8" t="s">
        <v>411</v>
      </c>
      <c r="H1060" s="8" t="s">
        <v>206</v>
      </c>
      <c r="I1060" s="8" t="s">
        <v>411</v>
      </c>
      <c r="J1060" s="8" t="s">
        <v>176</v>
      </c>
      <c r="K1060" s="8" t="s">
        <v>21</v>
      </c>
      <c r="L1060" s="9">
        <v>764</v>
      </c>
      <c r="M1060" s="9">
        <v>16</v>
      </c>
      <c r="N1060" s="10">
        <v>2.0942408376963349E-2</v>
      </c>
      <c r="O1060" s="11">
        <v>12.64</v>
      </c>
      <c r="P1060" s="11">
        <v>202.24</v>
      </c>
      <c r="Q1060" s="11">
        <v>0</v>
      </c>
      <c r="R1060" s="8">
        <v>0</v>
      </c>
      <c r="S1060" s="8">
        <v>0</v>
      </c>
      <c r="U1060" s="12">
        <v>0</v>
      </c>
      <c r="V1060" s="10">
        <v>0</v>
      </c>
      <c r="W1060" s="11">
        <v>14.5</v>
      </c>
      <c r="X1060" s="8" t="s">
        <v>148</v>
      </c>
      <c r="Y1060" s="8" t="s">
        <v>149</v>
      </c>
    </row>
    <row r="1061" spans="1:25" x14ac:dyDescent="0.3">
      <c r="A1061" s="7">
        <v>46275</v>
      </c>
      <c r="B1061" s="8" t="s">
        <v>23</v>
      </c>
      <c r="C1061" s="8" t="s">
        <v>173</v>
      </c>
      <c r="D1061" s="8" t="s">
        <v>141</v>
      </c>
      <c r="E1061" s="8" t="s">
        <v>174</v>
      </c>
      <c r="F1061" s="8" t="s">
        <v>143</v>
      </c>
      <c r="G1061" s="8" t="s">
        <v>688</v>
      </c>
      <c r="H1061" s="8" t="s">
        <v>206</v>
      </c>
      <c r="I1061" s="8" t="s">
        <v>688</v>
      </c>
      <c r="J1061" s="8" t="s">
        <v>176</v>
      </c>
      <c r="K1061" s="8" t="s">
        <v>7</v>
      </c>
      <c r="L1061" s="9">
        <v>252</v>
      </c>
      <c r="M1061" s="9">
        <v>2</v>
      </c>
      <c r="N1061" s="10">
        <v>7.9365079365079361E-3</v>
      </c>
      <c r="O1061" s="11">
        <v>8.5299999999999994</v>
      </c>
      <c r="P1061" s="11">
        <v>17.059999999999999</v>
      </c>
      <c r="Q1061" s="11">
        <v>0</v>
      </c>
      <c r="R1061" s="8">
        <v>0</v>
      </c>
      <c r="S1061" s="8">
        <v>0</v>
      </c>
      <c r="U1061" s="12">
        <v>0</v>
      </c>
      <c r="V1061" s="10">
        <v>0</v>
      </c>
      <c r="W1061" s="11">
        <v>12.5</v>
      </c>
      <c r="X1061" s="8" t="s">
        <v>315</v>
      </c>
      <c r="Y1061" s="8" t="s">
        <v>149</v>
      </c>
    </row>
    <row r="1062" spans="1:25" x14ac:dyDescent="0.3">
      <c r="A1062" s="7">
        <v>46275</v>
      </c>
      <c r="B1062" s="8" t="s">
        <v>23</v>
      </c>
      <c r="C1062" s="8" t="s">
        <v>173</v>
      </c>
      <c r="D1062" s="8" t="s">
        <v>141</v>
      </c>
      <c r="E1062" s="8" t="s">
        <v>186</v>
      </c>
      <c r="F1062" s="8" t="s">
        <v>143</v>
      </c>
      <c r="G1062" s="8" t="s">
        <v>413</v>
      </c>
      <c r="H1062" s="8" t="s">
        <v>206</v>
      </c>
      <c r="I1062" s="8" t="s">
        <v>413</v>
      </c>
      <c r="J1062" s="8" t="s">
        <v>188</v>
      </c>
      <c r="K1062" s="8" t="s">
        <v>21</v>
      </c>
      <c r="L1062" s="9">
        <v>421</v>
      </c>
      <c r="M1062" s="9">
        <v>8</v>
      </c>
      <c r="N1062" s="10">
        <v>1.9002375296912111E-2</v>
      </c>
      <c r="O1062" s="11">
        <v>9</v>
      </c>
      <c r="P1062" s="11">
        <v>72</v>
      </c>
      <c r="Q1062" s="11">
        <v>0</v>
      </c>
      <c r="R1062" s="8">
        <v>0</v>
      </c>
      <c r="S1062" s="8">
        <v>0</v>
      </c>
      <c r="U1062" s="12">
        <v>0</v>
      </c>
      <c r="V1062" s="10">
        <v>0</v>
      </c>
      <c r="W1062" s="11">
        <v>9</v>
      </c>
      <c r="X1062" s="8" t="s">
        <v>148</v>
      </c>
      <c r="Y1062" s="8" t="s">
        <v>149</v>
      </c>
    </row>
    <row r="1063" spans="1:25" x14ac:dyDescent="0.3">
      <c r="A1063" s="8" t="s">
        <v>803</v>
      </c>
      <c r="B1063" s="8" t="s">
        <v>23</v>
      </c>
      <c r="C1063" s="8" t="s">
        <v>173</v>
      </c>
      <c r="D1063" s="8" t="s">
        <v>141</v>
      </c>
      <c r="E1063" s="8" t="s">
        <v>186</v>
      </c>
      <c r="F1063" s="8" t="s">
        <v>143</v>
      </c>
      <c r="G1063" s="8" t="s">
        <v>280</v>
      </c>
      <c r="H1063" s="8" t="s">
        <v>206</v>
      </c>
      <c r="I1063" s="8" t="s">
        <v>280</v>
      </c>
      <c r="J1063" s="8" t="s">
        <v>188</v>
      </c>
      <c r="K1063" s="8" t="s">
        <v>7</v>
      </c>
      <c r="L1063" s="9">
        <v>1163</v>
      </c>
      <c r="M1063" s="9">
        <v>15</v>
      </c>
      <c r="N1063" s="10">
        <v>1.289767841788478E-2</v>
      </c>
      <c r="O1063" s="11">
        <v>9.27</v>
      </c>
      <c r="P1063" s="11">
        <v>139.05000000000001</v>
      </c>
      <c r="Q1063" s="11">
        <v>349</v>
      </c>
      <c r="R1063" s="8">
        <v>1</v>
      </c>
      <c r="S1063" s="8">
        <v>1</v>
      </c>
      <c r="T1063" s="10">
        <v>0.39839999999999998</v>
      </c>
      <c r="U1063" s="12">
        <v>2.5099999999999998</v>
      </c>
      <c r="V1063" s="10">
        <v>6.6699999999999995E-2</v>
      </c>
      <c r="W1063" s="11">
        <v>13</v>
      </c>
      <c r="X1063" s="8" t="s">
        <v>148</v>
      </c>
      <c r="Y1063" s="8" t="s">
        <v>149</v>
      </c>
    </row>
    <row r="1064" spans="1:25" x14ac:dyDescent="0.3">
      <c r="A1064" s="8" t="s">
        <v>792</v>
      </c>
      <c r="B1064" s="8" t="s">
        <v>23</v>
      </c>
      <c r="C1064" s="8" t="s">
        <v>173</v>
      </c>
      <c r="D1064" s="8" t="s">
        <v>141</v>
      </c>
      <c r="E1064" s="8" t="s">
        <v>186</v>
      </c>
      <c r="F1064" s="8" t="s">
        <v>143</v>
      </c>
      <c r="G1064" s="8" t="s">
        <v>189</v>
      </c>
      <c r="H1064" s="8" t="s">
        <v>206</v>
      </c>
      <c r="I1064" s="8" t="s">
        <v>189</v>
      </c>
      <c r="J1064" s="8" t="s">
        <v>188</v>
      </c>
      <c r="K1064" s="8" t="s">
        <v>7</v>
      </c>
      <c r="L1064" s="9">
        <v>1180</v>
      </c>
      <c r="M1064" s="9">
        <v>12</v>
      </c>
      <c r="N1064" s="10">
        <v>1.016949152542373E-2</v>
      </c>
      <c r="O1064" s="11">
        <v>5.09</v>
      </c>
      <c r="P1064" s="11">
        <v>61.08</v>
      </c>
      <c r="Q1064" s="11">
        <v>349</v>
      </c>
      <c r="R1064" s="8">
        <v>1</v>
      </c>
      <c r="S1064" s="8">
        <v>1</v>
      </c>
      <c r="T1064" s="10">
        <v>0.17499999999999999</v>
      </c>
      <c r="U1064" s="12">
        <v>5.71</v>
      </c>
      <c r="V1064" s="10">
        <v>8.3299999999999999E-2</v>
      </c>
      <c r="W1064" s="11">
        <v>8.5</v>
      </c>
      <c r="X1064" s="8" t="s">
        <v>148</v>
      </c>
      <c r="Y1064" s="8" t="s">
        <v>149</v>
      </c>
    </row>
    <row r="1065" spans="1:25" x14ac:dyDescent="0.3">
      <c r="A1065" s="7">
        <v>46275</v>
      </c>
      <c r="B1065" s="8" t="s">
        <v>23</v>
      </c>
      <c r="C1065" s="8" t="s">
        <v>173</v>
      </c>
      <c r="D1065" s="8" t="s">
        <v>141</v>
      </c>
      <c r="E1065" s="8" t="s">
        <v>281</v>
      </c>
      <c r="F1065" s="8" t="s">
        <v>143</v>
      </c>
      <c r="G1065" s="8" t="s">
        <v>690</v>
      </c>
      <c r="H1065" s="8" t="s">
        <v>206</v>
      </c>
      <c r="I1065" s="8" t="s">
        <v>690</v>
      </c>
      <c r="J1065" s="8" t="s">
        <v>283</v>
      </c>
      <c r="K1065" s="8" t="s">
        <v>21</v>
      </c>
      <c r="L1065" s="9">
        <v>260</v>
      </c>
      <c r="M1065" s="9">
        <v>2</v>
      </c>
      <c r="N1065" s="10">
        <v>7.6923076923076927E-3</v>
      </c>
      <c r="O1065" s="11">
        <v>9</v>
      </c>
      <c r="P1065" s="11">
        <v>18</v>
      </c>
      <c r="Q1065" s="11">
        <v>0</v>
      </c>
      <c r="R1065" s="8">
        <v>0</v>
      </c>
      <c r="S1065" s="8">
        <v>0</v>
      </c>
      <c r="U1065" s="12">
        <v>0</v>
      </c>
      <c r="V1065" s="10">
        <v>0</v>
      </c>
      <c r="W1065" s="11">
        <v>9</v>
      </c>
      <c r="X1065" s="8" t="s">
        <v>148</v>
      </c>
      <c r="Y1065" s="8" t="s">
        <v>149</v>
      </c>
    </row>
    <row r="1066" spans="1:25" x14ac:dyDescent="0.3">
      <c r="A1066" s="7">
        <v>46275</v>
      </c>
      <c r="B1066" s="8" t="s">
        <v>23</v>
      </c>
      <c r="C1066" s="8" t="s">
        <v>173</v>
      </c>
      <c r="D1066" s="8" t="s">
        <v>141</v>
      </c>
      <c r="E1066" s="8" t="s">
        <v>281</v>
      </c>
      <c r="F1066" s="8" t="s">
        <v>143</v>
      </c>
      <c r="G1066" s="8" t="s">
        <v>282</v>
      </c>
      <c r="H1066" s="8" t="s">
        <v>206</v>
      </c>
      <c r="I1066" s="8" t="s">
        <v>282</v>
      </c>
      <c r="J1066" s="8" t="s">
        <v>283</v>
      </c>
      <c r="K1066" s="8" t="s">
        <v>14</v>
      </c>
      <c r="L1066" s="9">
        <v>2077</v>
      </c>
      <c r="M1066" s="9">
        <v>8</v>
      </c>
      <c r="N1066" s="10">
        <v>3.8517091959557048E-3</v>
      </c>
      <c r="O1066" s="11">
        <v>5.25</v>
      </c>
      <c r="P1066" s="11">
        <v>42</v>
      </c>
      <c r="Q1066" s="11">
        <v>598</v>
      </c>
      <c r="R1066" s="8">
        <v>2</v>
      </c>
      <c r="S1066" s="8">
        <v>2</v>
      </c>
      <c r="T1066" s="10">
        <v>7.0199999999999999E-2</v>
      </c>
      <c r="U1066" s="12">
        <v>14.24</v>
      </c>
      <c r="V1066" s="10">
        <v>0.25</v>
      </c>
      <c r="W1066" s="11">
        <v>8</v>
      </c>
      <c r="X1066" s="8" t="s">
        <v>148</v>
      </c>
      <c r="Y1066" s="8" t="s">
        <v>149</v>
      </c>
    </row>
    <row r="1067" spans="1:25" x14ac:dyDescent="0.3">
      <c r="A1067" s="7">
        <v>46275</v>
      </c>
      <c r="B1067" s="8" t="s">
        <v>23</v>
      </c>
      <c r="C1067" s="8" t="s">
        <v>173</v>
      </c>
      <c r="D1067" s="8" t="s">
        <v>141</v>
      </c>
      <c r="E1067" s="8" t="s">
        <v>281</v>
      </c>
      <c r="F1067" s="8" t="s">
        <v>143</v>
      </c>
      <c r="G1067" s="8" t="s">
        <v>479</v>
      </c>
      <c r="H1067" s="8" t="s">
        <v>206</v>
      </c>
      <c r="I1067" s="8" t="s">
        <v>479</v>
      </c>
      <c r="J1067" s="8" t="s">
        <v>283</v>
      </c>
      <c r="K1067" s="8" t="s">
        <v>14</v>
      </c>
      <c r="L1067" s="9">
        <v>1701</v>
      </c>
      <c r="M1067" s="9">
        <v>10</v>
      </c>
      <c r="N1067" s="10">
        <v>5.8788947677836569E-3</v>
      </c>
      <c r="O1067" s="11">
        <v>7.16</v>
      </c>
      <c r="P1067" s="11">
        <v>71.599999999999994</v>
      </c>
      <c r="Q1067" s="11">
        <v>598</v>
      </c>
      <c r="R1067" s="8">
        <v>2</v>
      </c>
      <c r="S1067" s="8">
        <v>2</v>
      </c>
      <c r="T1067" s="10">
        <v>0.1197</v>
      </c>
      <c r="U1067" s="12">
        <v>8.35</v>
      </c>
      <c r="V1067" s="10">
        <v>0.2</v>
      </c>
      <c r="W1067" s="11">
        <v>11</v>
      </c>
      <c r="X1067" s="8" t="s">
        <v>148</v>
      </c>
      <c r="Y1067" s="8" t="s">
        <v>149</v>
      </c>
    </row>
    <row r="1068" spans="1:25" x14ac:dyDescent="0.3">
      <c r="A1068" s="7">
        <v>46275</v>
      </c>
      <c r="B1068" s="8" t="s">
        <v>23</v>
      </c>
      <c r="C1068" s="8" t="s">
        <v>173</v>
      </c>
      <c r="D1068" s="8" t="s">
        <v>141</v>
      </c>
      <c r="E1068" s="8" t="s">
        <v>285</v>
      </c>
      <c r="F1068" s="8" t="s">
        <v>143</v>
      </c>
      <c r="G1068" s="8" t="s">
        <v>286</v>
      </c>
      <c r="H1068" s="8" t="s">
        <v>206</v>
      </c>
      <c r="I1068" s="8" t="s">
        <v>286</v>
      </c>
      <c r="J1068" s="8" t="s">
        <v>287</v>
      </c>
      <c r="K1068" s="8" t="s">
        <v>7</v>
      </c>
      <c r="L1068" s="9">
        <v>1037</v>
      </c>
      <c r="M1068" s="9">
        <v>4</v>
      </c>
      <c r="N1068" s="10">
        <v>3.8572806171648989E-3</v>
      </c>
      <c r="O1068" s="11">
        <v>5.15</v>
      </c>
      <c r="P1068" s="11">
        <v>20.6</v>
      </c>
      <c r="Q1068" s="11">
        <v>0</v>
      </c>
      <c r="R1068" s="8">
        <v>0</v>
      </c>
      <c r="S1068" s="8">
        <v>0</v>
      </c>
      <c r="U1068" s="12">
        <v>0</v>
      </c>
      <c r="V1068" s="10">
        <v>0</v>
      </c>
      <c r="W1068" s="11">
        <v>9.5</v>
      </c>
      <c r="X1068" s="8" t="s">
        <v>148</v>
      </c>
      <c r="Y1068" s="8" t="s">
        <v>149</v>
      </c>
    </row>
    <row r="1069" spans="1:25" x14ac:dyDescent="0.3">
      <c r="A1069" s="7">
        <v>46275</v>
      </c>
      <c r="B1069" s="8" t="s">
        <v>43</v>
      </c>
      <c r="C1069" s="8" t="s">
        <v>140</v>
      </c>
      <c r="D1069" s="8" t="s">
        <v>141</v>
      </c>
      <c r="E1069" s="8" t="s">
        <v>142</v>
      </c>
      <c r="F1069" s="8" t="s">
        <v>143</v>
      </c>
      <c r="G1069" s="8" t="s">
        <v>816</v>
      </c>
      <c r="H1069" s="8" t="s">
        <v>292</v>
      </c>
      <c r="I1069" s="8" t="s">
        <v>817</v>
      </c>
      <c r="J1069" s="8" t="s">
        <v>147</v>
      </c>
      <c r="K1069" s="8" t="s">
        <v>7</v>
      </c>
      <c r="L1069" s="9">
        <v>384</v>
      </c>
      <c r="M1069" s="9">
        <v>1</v>
      </c>
      <c r="N1069" s="10">
        <v>2.604166666666667E-3</v>
      </c>
      <c r="O1069" s="11">
        <v>8.2200000000000006</v>
      </c>
      <c r="P1069" s="11">
        <v>8.2200000000000006</v>
      </c>
      <c r="Q1069" s="11">
        <v>0</v>
      </c>
      <c r="R1069" s="8">
        <v>0</v>
      </c>
      <c r="S1069" s="8">
        <v>0</v>
      </c>
      <c r="U1069" s="12">
        <v>0</v>
      </c>
      <c r="V1069" s="10">
        <v>0</v>
      </c>
      <c r="W1069" s="11">
        <v>13</v>
      </c>
      <c r="X1069" s="8" t="s">
        <v>148</v>
      </c>
      <c r="Y1069" s="8" t="s">
        <v>149</v>
      </c>
    </row>
    <row r="1070" spans="1:25" x14ac:dyDescent="0.3">
      <c r="A1070" s="7">
        <v>46275</v>
      </c>
      <c r="B1070" s="8" t="s">
        <v>43</v>
      </c>
      <c r="C1070" s="8" t="s">
        <v>140</v>
      </c>
      <c r="D1070" s="8" t="s">
        <v>141</v>
      </c>
      <c r="E1070" s="8" t="s">
        <v>142</v>
      </c>
      <c r="F1070" s="8" t="s">
        <v>143</v>
      </c>
      <c r="G1070" s="8" t="s">
        <v>415</v>
      </c>
      <c r="H1070" s="8" t="s">
        <v>292</v>
      </c>
      <c r="I1070" s="8" t="s">
        <v>416</v>
      </c>
      <c r="J1070" s="8" t="s">
        <v>147</v>
      </c>
      <c r="K1070" s="8" t="s">
        <v>14</v>
      </c>
      <c r="L1070" s="9">
        <v>704</v>
      </c>
      <c r="M1070" s="9">
        <v>2</v>
      </c>
      <c r="N1070" s="10">
        <v>2.840909090909091E-3</v>
      </c>
      <c r="O1070" s="11">
        <v>8.1199999999999992</v>
      </c>
      <c r="P1070" s="11">
        <v>16.239999999999998</v>
      </c>
      <c r="Q1070" s="11">
        <v>0</v>
      </c>
      <c r="R1070" s="8">
        <v>0</v>
      </c>
      <c r="S1070" s="8">
        <v>0</v>
      </c>
      <c r="U1070" s="12">
        <v>0</v>
      </c>
      <c r="V1070" s="10">
        <v>0</v>
      </c>
      <c r="W1070" s="11">
        <v>11.5</v>
      </c>
      <c r="X1070" s="8" t="s">
        <v>148</v>
      </c>
      <c r="Y1070" s="8" t="s">
        <v>149</v>
      </c>
    </row>
    <row r="1071" spans="1:25" x14ac:dyDescent="0.3">
      <c r="A1071" s="7">
        <v>46275</v>
      </c>
      <c r="B1071" s="8" t="s">
        <v>43</v>
      </c>
      <c r="C1071" s="8" t="s">
        <v>140</v>
      </c>
      <c r="D1071" s="8" t="s">
        <v>141</v>
      </c>
      <c r="E1071" s="8" t="s">
        <v>142</v>
      </c>
      <c r="F1071" s="8" t="s">
        <v>143</v>
      </c>
      <c r="G1071" s="8" t="s">
        <v>555</v>
      </c>
      <c r="H1071" s="8" t="s">
        <v>292</v>
      </c>
      <c r="I1071" s="8" t="s">
        <v>818</v>
      </c>
      <c r="J1071" s="8" t="s">
        <v>147</v>
      </c>
      <c r="K1071" s="8" t="s">
        <v>14</v>
      </c>
      <c r="L1071" s="9">
        <v>1010</v>
      </c>
      <c r="M1071" s="9">
        <v>3</v>
      </c>
      <c r="N1071" s="10">
        <v>2.9702970297029699E-3</v>
      </c>
      <c r="O1071" s="11">
        <v>6.93</v>
      </c>
      <c r="P1071" s="11">
        <v>20.79</v>
      </c>
      <c r="Q1071" s="11">
        <v>0</v>
      </c>
      <c r="R1071" s="8">
        <v>0</v>
      </c>
      <c r="S1071" s="8">
        <v>0</v>
      </c>
      <c r="U1071" s="12">
        <v>0</v>
      </c>
      <c r="V1071" s="10">
        <v>0</v>
      </c>
      <c r="W1071" s="11">
        <v>12.5</v>
      </c>
      <c r="X1071" s="8" t="s">
        <v>148</v>
      </c>
      <c r="Y1071" s="8" t="s">
        <v>149</v>
      </c>
    </row>
    <row r="1072" spans="1:25" x14ac:dyDescent="0.3">
      <c r="A1072" s="7">
        <v>46275</v>
      </c>
      <c r="B1072" s="8" t="s">
        <v>43</v>
      </c>
      <c r="C1072" s="8" t="s">
        <v>140</v>
      </c>
      <c r="D1072" s="8" t="s">
        <v>141</v>
      </c>
      <c r="E1072" s="8" t="s">
        <v>164</v>
      </c>
      <c r="F1072" s="8" t="s">
        <v>143</v>
      </c>
      <c r="G1072" s="8" t="s">
        <v>301</v>
      </c>
      <c r="H1072" s="8" t="s">
        <v>292</v>
      </c>
      <c r="I1072" s="8" t="s">
        <v>302</v>
      </c>
      <c r="J1072" s="8" t="s">
        <v>166</v>
      </c>
      <c r="K1072" s="8" t="s">
        <v>7</v>
      </c>
      <c r="L1072" s="9">
        <v>776</v>
      </c>
      <c r="M1072" s="9">
        <v>2</v>
      </c>
      <c r="N1072" s="10">
        <v>2.5773195876288659E-3</v>
      </c>
      <c r="O1072" s="11">
        <v>4.9000000000000004</v>
      </c>
      <c r="P1072" s="11">
        <v>9.8000000000000007</v>
      </c>
      <c r="Q1072" s="11">
        <v>0</v>
      </c>
      <c r="R1072" s="8">
        <v>0</v>
      </c>
      <c r="S1072" s="8">
        <v>0</v>
      </c>
      <c r="U1072" s="12">
        <v>0</v>
      </c>
      <c r="V1072" s="10">
        <v>0</v>
      </c>
      <c r="W1072" s="11">
        <v>7.5</v>
      </c>
      <c r="X1072" s="8" t="s">
        <v>148</v>
      </c>
      <c r="Y1072" s="8" t="s">
        <v>149</v>
      </c>
    </row>
    <row r="1073" spans="1:25" x14ac:dyDescent="0.3">
      <c r="A1073" s="7">
        <v>46275</v>
      </c>
      <c r="B1073" s="8" t="s">
        <v>43</v>
      </c>
      <c r="C1073" s="8" t="s">
        <v>140</v>
      </c>
      <c r="D1073" s="8" t="s">
        <v>141</v>
      </c>
      <c r="E1073" s="8" t="s">
        <v>164</v>
      </c>
      <c r="F1073" s="8" t="s">
        <v>143</v>
      </c>
      <c r="G1073" s="8" t="s">
        <v>483</v>
      </c>
      <c r="H1073" s="8" t="s">
        <v>292</v>
      </c>
      <c r="I1073" s="8" t="s">
        <v>484</v>
      </c>
      <c r="J1073" s="8" t="s">
        <v>166</v>
      </c>
      <c r="K1073" s="8" t="s">
        <v>7</v>
      </c>
      <c r="L1073" s="9">
        <v>958</v>
      </c>
      <c r="M1073" s="9">
        <v>4</v>
      </c>
      <c r="N1073" s="10">
        <v>4.1753653444676414E-3</v>
      </c>
      <c r="O1073" s="11">
        <v>6.59</v>
      </c>
      <c r="P1073" s="11">
        <v>26.36</v>
      </c>
      <c r="Q1073" s="11">
        <v>0</v>
      </c>
      <c r="R1073" s="8">
        <v>0</v>
      </c>
      <c r="S1073" s="8">
        <v>0</v>
      </c>
      <c r="U1073" s="12">
        <v>0</v>
      </c>
      <c r="V1073" s="10">
        <v>0</v>
      </c>
      <c r="W1073" s="11">
        <v>10.5</v>
      </c>
      <c r="X1073" s="8" t="s">
        <v>148</v>
      </c>
      <c r="Y1073" s="8" t="s">
        <v>149</v>
      </c>
    </row>
    <row r="1074" spans="1:25" x14ac:dyDescent="0.3">
      <c r="A1074" s="8" t="s">
        <v>792</v>
      </c>
      <c r="B1074" s="8" t="s">
        <v>43</v>
      </c>
      <c r="C1074" s="8" t="s">
        <v>140</v>
      </c>
      <c r="D1074" s="8" t="s">
        <v>141</v>
      </c>
      <c r="E1074" s="8" t="s">
        <v>164</v>
      </c>
      <c r="F1074" s="8" t="s">
        <v>143</v>
      </c>
      <c r="G1074" s="8" t="s">
        <v>603</v>
      </c>
      <c r="H1074" s="8" t="s">
        <v>292</v>
      </c>
      <c r="I1074" s="8" t="s">
        <v>604</v>
      </c>
      <c r="J1074" s="8" t="s">
        <v>166</v>
      </c>
      <c r="K1074" s="8" t="s">
        <v>21</v>
      </c>
      <c r="L1074" s="9">
        <v>221</v>
      </c>
      <c r="M1074" s="9">
        <v>2</v>
      </c>
      <c r="N1074" s="10">
        <v>9.0497737556561094E-3</v>
      </c>
      <c r="O1074" s="11">
        <v>11.5</v>
      </c>
      <c r="P1074" s="11">
        <v>23</v>
      </c>
      <c r="Q1074" s="11">
        <v>0</v>
      </c>
      <c r="R1074" s="8">
        <v>0</v>
      </c>
      <c r="S1074" s="8">
        <v>0</v>
      </c>
      <c r="U1074" s="12">
        <v>0</v>
      </c>
      <c r="V1074" s="10">
        <v>0</v>
      </c>
      <c r="W1074" s="11">
        <v>11.5</v>
      </c>
      <c r="X1074" s="8" t="s">
        <v>148</v>
      </c>
      <c r="Y1074" s="8" t="s">
        <v>149</v>
      </c>
    </row>
    <row r="1075" spans="1:25" x14ac:dyDescent="0.3">
      <c r="A1075" s="8" t="s">
        <v>803</v>
      </c>
      <c r="B1075" s="8" t="s">
        <v>43</v>
      </c>
      <c r="C1075" s="8" t="s">
        <v>140</v>
      </c>
      <c r="D1075" s="8" t="s">
        <v>141</v>
      </c>
      <c r="E1075" s="8" t="s">
        <v>239</v>
      </c>
      <c r="F1075" s="8" t="s">
        <v>143</v>
      </c>
      <c r="G1075" s="8" t="s">
        <v>313</v>
      </c>
      <c r="H1075" s="8" t="s">
        <v>292</v>
      </c>
      <c r="I1075" s="8" t="s">
        <v>314</v>
      </c>
      <c r="J1075" s="8" t="s">
        <v>242</v>
      </c>
      <c r="K1075" s="8" t="s">
        <v>7</v>
      </c>
      <c r="L1075" s="9">
        <v>683</v>
      </c>
      <c r="M1075" s="9">
        <v>2</v>
      </c>
      <c r="N1075" s="10">
        <v>2.928257686676428E-3</v>
      </c>
      <c r="O1075" s="11">
        <v>3.55</v>
      </c>
      <c r="P1075" s="11">
        <v>7.1</v>
      </c>
      <c r="Q1075" s="11">
        <v>0</v>
      </c>
      <c r="R1075" s="8">
        <v>0</v>
      </c>
      <c r="S1075" s="8">
        <v>0</v>
      </c>
      <c r="U1075" s="12">
        <v>0</v>
      </c>
      <c r="V1075" s="10">
        <v>0</v>
      </c>
      <c r="W1075" s="11">
        <v>6.5</v>
      </c>
      <c r="X1075" s="8" t="s">
        <v>148</v>
      </c>
      <c r="Y1075" s="8" t="s">
        <v>149</v>
      </c>
    </row>
    <row r="1076" spans="1:25" x14ac:dyDescent="0.3">
      <c r="A1076" s="7">
        <v>46275</v>
      </c>
      <c r="B1076" s="8" t="s">
        <v>43</v>
      </c>
      <c r="C1076" s="8" t="s">
        <v>140</v>
      </c>
      <c r="D1076" s="8" t="s">
        <v>141</v>
      </c>
      <c r="E1076" s="8" t="s">
        <v>239</v>
      </c>
      <c r="F1076" s="8" t="s">
        <v>143</v>
      </c>
      <c r="G1076" s="8" t="s">
        <v>307</v>
      </c>
      <c r="H1076" s="8" t="s">
        <v>292</v>
      </c>
      <c r="I1076" s="8" t="s">
        <v>308</v>
      </c>
      <c r="J1076" s="8" t="s">
        <v>242</v>
      </c>
      <c r="K1076" s="8" t="s">
        <v>7</v>
      </c>
      <c r="L1076" s="9">
        <v>842</v>
      </c>
      <c r="M1076" s="9">
        <v>5</v>
      </c>
      <c r="N1076" s="10">
        <v>5.9382422802850346E-3</v>
      </c>
      <c r="O1076" s="11">
        <v>3.97</v>
      </c>
      <c r="P1076" s="11">
        <v>19.850000000000001</v>
      </c>
      <c r="Q1076" s="11">
        <v>0</v>
      </c>
      <c r="R1076" s="8">
        <v>0</v>
      </c>
      <c r="S1076" s="8">
        <v>0</v>
      </c>
      <c r="U1076" s="12">
        <v>0</v>
      </c>
      <c r="V1076" s="10">
        <v>0</v>
      </c>
      <c r="W1076" s="11">
        <v>5.5</v>
      </c>
      <c r="X1076" s="8" t="s">
        <v>148</v>
      </c>
      <c r="Y1076" s="8" t="s">
        <v>149</v>
      </c>
    </row>
    <row r="1077" spans="1:25" x14ac:dyDescent="0.3">
      <c r="A1077" s="8" t="s">
        <v>803</v>
      </c>
      <c r="B1077" s="8" t="s">
        <v>43</v>
      </c>
      <c r="C1077" s="8" t="s">
        <v>140</v>
      </c>
      <c r="D1077" s="8" t="s">
        <v>141</v>
      </c>
      <c r="E1077" s="8" t="s">
        <v>239</v>
      </c>
      <c r="F1077" s="8" t="s">
        <v>143</v>
      </c>
      <c r="G1077" s="8" t="s">
        <v>737</v>
      </c>
      <c r="H1077" s="8" t="s">
        <v>292</v>
      </c>
      <c r="I1077" s="8" t="s">
        <v>738</v>
      </c>
      <c r="J1077" s="8" t="s">
        <v>242</v>
      </c>
      <c r="K1077" s="8" t="s">
        <v>14</v>
      </c>
      <c r="L1077" s="9">
        <v>761</v>
      </c>
      <c r="M1077" s="9">
        <v>1</v>
      </c>
      <c r="N1077" s="10">
        <v>1.3140604467805519E-3</v>
      </c>
      <c r="O1077" s="11">
        <v>5.65</v>
      </c>
      <c r="P1077" s="11">
        <v>5.65</v>
      </c>
      <c r="Q1077" s="11">
        <v>0</v>
      </c>
      <c r="R1077" s="8">
        <v>0</v>
      </c>
      <c r="S1077" s="8">
        <v>0</v>
      </c>
      <c r="U1077" s="12">
        <v>0</v>
      </c>
      <c r="V1077" s="10">
        <v>0</v>
      </c>
      <c r="W1077" s="11">
        <v>8</v>
      </c>
      <c r="X1077" s="8" t="s">
        <v>148</v>
      </c>
      <c r="Y1077" s="8" t="s">
        <v>149</v>
      </c>
    </row>
    <row r="1078" spans="1:25" x14ac:dyDescent="0.3">
      <c r="A1078" s="7">
        <v>46275</v>
      </c>
      <c r="B1078" s="8" t="s">
        <v>34</v>
      </c>
      <c r="C1078" s="8" t="s">
        <v>140</v>
      </c>
      <c r="D1078" s="8" t="s">
        <v>141</v>
      </c>
      <c r="E1078" s="8" t="s">
        <v>322</v>
      </c>
      <c r="F1078" s="8" t="s">
        <v>143</v>
      </c>
      <c r="G1078" s="8" t="s">
        <v>421</v>
      </c>
      <c r="H1078" s="8" t="s">
        <v>206</v>
      </c>
      <c r="I1078" s="8" t="s">
        <v>421</v>
      </c>
      <c r="J1078" s="8" t="s">
        <v>324</v>
      </c>
      <c r="K1078" s="8" t="s">
        <v>14</v>
      </c>
      <c r="L1078" s="9">
        <v>716</v>
      </c>
      <c r="M1078" s="9">
        <v>5</v>
      </c>
      <c r="N1078" s="10">
        <v>6.9832402234636867E-3</v>
      </c>
      <c r="O1078" s="11">
        <v>12.23</v>
      </c>
      <c r="P1078" s="11">
        <v>61.15</v>
      </c>
      <c r="Q1078" s="11">
        <v>0</v>
      </c>
      <c r="R1078" s="8">
        <v>0</v>
      </c>
      <c r="S1078" s="8">
        <v>0</v>
      </c>
      <c r="U1078" s="12">
        <v>0</v>
      </c>
      <c r="V1078" s="10">
        <v>0</v>
      </c>
      <c r="W1078" s="11">
        <v>15</v>
      </c>
      <c r="X1078" s="8" t="s">
        <v>148</v>
      </c>
      <c r="Y1078" s="8" t="s">
        <v>149</v>
      </c>
    </row>
    <row r="1079" spans="1:25" x14ac:dyDescent="0.3">
      <c r="A1079" s="8" t="s">
        <v>803</v>
      </c>
      <c r="B1079" s="8" t="s">
        <v>34</v>
      </c>
      <c r="C1079" s="8" t="s">
        <v>140</v>
      </c>
      <c r="D1079" s="8" t="s">
        <v>141</v>
      </c>
      <c r="E1079" s="8" t="s">
        <v>325</v>
      </c>
      <c r="F1079" s="8" t="s">
        <v>143</v>
      </c>
      <c r="G1079" s="8" t="s">
        <v>326</v>
      </c>
      <c r="H1079" s="8" t="s">
        <v>206</v>
      </c>
      <c r="I1079" s="8" t="s">
        <v>326</v>
      </c>
      <c r="J1079" s="8" t="s">
        <v>327</v>
      </c>
      <c r="K1079" s="8" t="s">
        <v>7</v>
      </c>
      <c r="L1079" s="9">
        <v>2199</v>
      </c>
      <c r="M1079" s="9">
        <v>12</v>
      </c>
      <c r="N1079" s="10">
        <v>5.4570259208731242E-3</v>
      </c>
      <c r="O1079" s="11">
        <v>3.47</v>
      </c>
      <c r="P1079" s="11">
        <v>41.64</v>
      </c>
      <c r="Q1079" s="11">
        <v>199</v>
      </c>
      <c r="R1079" s="8">
        <v>1</v>
      </c>
      <c r="S1079" s="8">
        <v>1</v>
      </c>
      <c r="T1079" s="10">
        <v>0.2092</v>
      </c>
      <c r="U1079" s="12">
        <v>4.78</v>
      </c>
      <c r="V1079" s="10">
        <v>8.3299999999999999E-2</v>
      </c>
      <c r="W1079" s="11">
        <v>6</v>
      </c>
      <c r="X1079" s="8" t="s">
        <v>148</v>
      </c>
      <c r="Y1079" s="8" t="s">
        <v>149</v>
      </c>
    </row>
    <row r="1080" spans="1:25" x14ac:dyDescent="0.3">
      <c r="A1080" s="7">
        <v>46275</v>
      </c>
      <c r="B1080" s="8" t="s">
        <v>34</v>
      </c>
      <c r="C1080" s="8" t="s">
        <v>140</v>
      </c>
      <c r="D1080" s="8" t="s">
        <v>141</v>
      </c>
      <c r="E1080" s="8" t="s">
        <v>325</v>
      </c>
      <c r="F1080" s="8" t="s">
        <v>143</v>
      </c>
      <c r="G1080" s="8" t="s">
        <v>425</v>
      </c>
      <c r="H1080" s="8" t="s">
        <v>206</v>
      </c>
      <c r="I1080" s="8" t="s">
        <v>425</v>
      </c>
      <c r="J1080" s="8" t="s">
        <v>327</v>
      </c>
      <c r="K1080" s="8" t="s">
        <v>7</v>
      </c>
      <c r="L1080" s="9">
        <v>1209</v>
      </c>
      <c r="M1080" s="9">
        <v>9</v>
      </c>
      <c r="N1080" s="10">
        <v>7.4441687344913151E-3</v>
      </c>
      <c r="O1080" s="11">
        <v>3.37</v>
      </c>
      <c r="P1080" s="11">
        <v>30.33</v>
      </c>
      <c r="Q1080" s="11">
        <v>0</v>
      </c>
      <c r="R1080" s="8">
        <v>0</v>
      </c>
      <c r="S1080" s="8">
        <v>0</v>
      </c>
      <c r="U1080" s="12">
        <v>0</v>
      </c>
      <c r="V1080" s="10">
        <v>0</v>
      </c>
      <c r="W1080" s="11">
        <v>6</v>
      </c>
      <c r="X1080" s="8" t="s">
        <v>148</v>
      </c>
      <c r="Y1080" s="8" t="s">
        <v>149</v>
      </c>
    </row>
    <row r="1081" spans="1:25" x14ac:dyDescent="0.3">
      <c r="A1081" s="7">
        <v>46275</v>
      </c>
      <c r="B1081" s="8" t="s">
        <v>34</v>
      </c>
      <c r="C1081" s="8" t="s">
        <v>140</v>
      </c>
      <c r="D1081" s="8" t="s">
        <v>141</v>
      </c>
      <c r="E1081" s="8" t="s">
        <v>325</v>
      </c>
      <c r="F1081" s="8" t="s">
        <v>143</v>
      </c>
      <c r="G1081" s="8" t="s">
        <v>698</v>
      </c>
      <c r="H1081" s="8" t="s">
        <v>206</v>
      </c>
      <c r="I1081" s="8" t="s">
        <v>698</v>
      </c>
      <c r="J1081" s="8" t="s">
        <v>327</v>
      </c>
      <c r="K1081" s="8" t="s">
        <v>7</v>
      </c>
      <c r="L1081" s="9">
        <v>375</v>
      </c>
      <c r="M1081" s="9">
        <v>3</v>
      </c>
      <c r="N1081" s="10">
        <v>8.0000000000000002E-3</v>
      </c>
      <c r="O1081" s="11">
        <v>4.43</v>
      </c>
      <c r="P1081" s="11">
        <v>13.29</v>
      </c>
      <c r="Q1081" s="11">
        <v>0</v>
      </c>
      <c r="R1081" s="8">
        <v>0</v>
      </c>
      <c r="S1081" s="8">
        <v>0</v>
      </c>
      <c r="U1081" s="12">
        <v>0</v>
      </c>
      <c r="V1081" s="10">
        <v>0</v>
      </c>
      <c r="W1081" s="11">
        <v>5.5</v>
      </c>
      <c r="X1081" s="8" t="s">
        <v>148</v>
      </c>
      <c r="Y1081" s="8" t="s">
        <v>149</v>
      </c>
    </row>
    <row r="1082" spans="1:25" x14ac:dyDescent="0.3">
      <c r="A1082" s="7">
        <v>46275</v>
      </c>
      <c r="B1082" s="8" t="s">
        <v>34</v>
      </c>
      <c r="C1082" s="8" t="s">
        <v>140</v>
      </c>
      <c r="D1082" s="8" t="s">
        <v>141</v>
      </c>
      <c r="E1082" s="8" t="s">
        <v>325</v>
      </c>
      <c r="F1082" s="8" t="s">
        <v>143</v>
      </c>
      <c r="G1082" s="8" t="s">
        <v>696</v>
      </c>
      <c r="H1082" s="8" t="s">
        <v>206</v>
      </c>
      <c r="I1082" s="8" t="s">
        <v>696</v>
      </c>
      <c r="J1082" s="8" t="s">
        <v>327</v>
      </c>
      <c r="K1082" s="8" t="s">
        <v>14</v>
      </c>
      <c r="L1082" s="9">
        <v>546</v>
      </c>
      <c r="M1082" s="9">
        <v>4</v>
      </c>
      <c r="N1082" s="10">
        <v>7.326007326007326E-3</v>
      </c>
      <c r="O1082" s="11">
        <v>5.25</v>
      </c>
      <c r="P1082" s="11">
        <v>21</v>
      </c>
      <c r="Q1082" s="11">
        <v>0</v>
      </c>
      <c r="R1082" s="8">
        <v>0</v>
      </c>
      <c r="S1082" s="8">
        <v>0</v>
      </c>
      <c r="U1082" s="12">
        <v>0</v>
      </c>
      <c r="V1082" s="10">
        <v>0</v>
      </c>
      <c r="W1082" s="11">
        <v>7.5</v>
      </c>
      <c r="X1082" s="8" t="s">
        <v>148</v>
      </c>
      <c r="Y1082" s="8" t="s">
        <v>149</v>
      </c>
    </row>
    <row r="1083" spans="1:25" x14ac:dyDescent="0.3">
      <c r="A1083" s="7">
        <v>46275</v>
      </c>
      <c r="B1083" s="8" t="s">
        <v>34</v>
      </c>
      <c r="C1083" s="8" t="s">
        <v>140</v>
      </c>
      <c r="D1083" s="8" t="s">
        <v>141</v>
      </c>
      <c r="E1083" s="8" t="s">
        <v>325</v>
      </c>
      <c r="F1083" s="8" t="s">
        <v>143</v>
      </c>
      <c r="G1083" s="8" t="s">
        <v>487</v>
      </c>
      <c r="H1083" s="8" t="s">
        <v>206</v>
      </c>
      <c r="I1083" s="8" t="s">
        <v>487</v>
      </c>
      <c r="J1083" s="8" t="s">
        <v>327</v>
      </c>
      <c r="K1083" s="8" t="s">
        <v>21</v>
      </c>
      <c r="L1083" s="9">
        <v>279</v>
      </c>
      <c r="M1083" s="9">
        <v>2</v>
      </c>
      <c r="N1083" s="10">
        <v>7.1684587813620072E-3</v>
      </c>
      <c r="O1083" s="11">
        <v>5.82</v>
      </c>
      <c r="P1083" s="11">
        <v>11.64</v>
      </c>
      <c r="Q1083" s="11">
        <v>0</v>
      </c>
      <c r="R1083" s="8">
        <v>0</v>
      </c>
      <c r="S1083" s="8">
        <v>0</v>
      </c>
      <c r="U1083" s="12">
        <v>0</v>
      </c>
      <c r="V1083" s="10">
        <v>0</v>
      </c>
      <c r="W1083" s="11">
        <v>6</v>
      </c>
      <c r="X1083" s="8" t="s">
        <v>148</v>
      </c>
      <c r="Y1083" s="8" t="s">
        <v>149</v>
      </c>
    </row>
    <row r="1084" spans="1:25" x14ac:dyDescent="0.3">
      <c r="A1084" s="7">
        <v>46275</v>
      </c>
      <c r="B1084" s="8" t="s">
        <v>36</v>
      </c>
      <c r="C1084" s="8" t="s">
        <v>140</v>
      </c>
      <c r="D1084" s="8" t="s">
        <v>180</v>
      </c>
      <c r="E1084" s="8" t="s">
        <v>181</v>
      </c>
      <c r="F1084" s="8" t="s">
        <v>143</v>
      </c>
      <c r="G1084" s="8" t="s">
        <v>335</v>
      </c>
      <c r="H1084" s="8" t="s">
        <v>13</v>
      </c>
      <c r="I1084" s="8" t="s">
        <v>819</v>
      </c>
      <c r="J1084" s="8" t="s">
        <v>184</v>
      </c>
      <c r="K1084" s="8" t="s">
        <v>7</v>
      </c>
      <c r="L1084" s="9">
        <v>191</v>
      </c>
      <c r="M1084" s="9">
        <v>4</v>
      </c>
      <c r="N1084" s="10">
        <v>2.0942408376963349E-2</v>
      </c>
      <c r="O1084" s="11">
        <v>7.18</v>
      </c>
      <c r="P1084" s="11">
        <v>28.72</v>
      </c>
      <c r="Q1084" s="11">
        <v>0</v>
      </c>
      <c r="R1084" s="8">
        <v>0</v>
      </c>
      <c r="S1084" s="8">
        <v>0</v>
      </c>
      <c r="U1084" s="12">
        <v>0</v>
      </c>
      <c r="V1084" s="10">
        <v>0</v>
      </c>
      <c r="W1084" s="11">
        <v>11</v>
      </c>
      <c r="X1084" s="8" t="s">
        <v>148</v>
      </c>
      <c r="Y1084" s="8" t="s">
        <v>149</v>
      </c>
    </row>
    <row r="1085" spans="1:25" x14ac:dyDescent="0.3">
      <c r="A1085" s="7">
        <v>46275</v>
      </c>
      <c r="B1085" s="8" t="s">
        <v>36</v>
      </c>
      <c r="C1085" s="8" t="s">
        <v>140</v>
      </c>
      <c r="D1085" s="8" t="s">
        <v>180</v>
      </c>
      <c r="E1085" s="8" t="s">
        <v>181</v>
      </c>
      <c r="F1085" s="8" t="s">
        <v>143</v>
      </c>
      <c r="G1085" s="8" t="s">
        <v>182</v>
      </c>
      <c r="H1085" s="8" t="s">
        <v>220</v>
      </c>
      <c r="I1085" s="8" t="s">
        <v>820</v>
      </c>
      <c r="J1085" s="8" t="s">
        <v>184</v>
      </c>
      <c r="K1085" s="8" t="s">
        <v>21</v>
      </c>
      <c r="L1085" s="9">
        <v>53</v>
      </c>
      <c r="M1085" s="9">
        <v>1</v>
      </c>
      <c r="N1085" s="10">
        <v>1.886792452830189E-2</v>
      </c>
      <c r="O1085" s="11">
        <v>7.7</v>
      </c>
      <c r="P1085" s="11">
        <v>7.7</v>
      </c>
      <c r="Q1085" s="11">
        <v>0</v>
      </c>
      <c r="R1085" s="8">
        <v>0</v>
      </c>
      <c r="S1085" s="8">
        <v>0</v>
      </c>
      <c r="U1085" s="12">
        <v>0</v>
      </c>
      <c r="V1085" s="10">
        <v>0</v>
      </c>
      <c r="W1085" s="11">
        <v>8.5</v>
      </c>
      <c r="X1085" s="8" t="s">
        <v>148</v>
      </c>
      <c r="Y1085" s="8" t="s">
        <v>149</v>
      </c>
    </row>
    <row r="1086" spans="1:25" x14ac:dyDescent="0.3">
      <c r="A1086" s="7">
        <v>46275</v>
      </c>
      <c r="B1086" s="8" t="s">
        <v>36</v>
      </c>
      <c r="C1086" s="8" t="s">
        <v>140</v>
      </c>
      <c r="D1086" s="8" t="s">
        <v>180</v>
      </c>
      <c r="E1086" s="8" t="s">
        <v>181</v>
      </c>
      <c r="F1086" s="8" t="s">
        <v>143</v>
      </c>
      <c r="G1086" s="8" t="s">
        <v>182</v>
      </c>
      <c r="H1086" s="8" t="s">
        <v>220</v>
      </c>
      <c r="I1086" s="8" t="s">
        <v>821</v>
      </c>
      <c r="J1086" s="8" t="s">
        <v>184</v>
      </c>
      <c r="K1086" s="8" t="s">
        <v>7</v>
      </c>
      <c r="L1086" s="9">
        <v>250</v>
      </c>
      <c r="M1086" s="9">
        <v>1</v>
      </c>
      <c r="N1086" s="10">
        <v>4.0000000000000001E-3</v>
      </c>
      <c r="O1086" s="11">
        <v>6.14</v>
      </c>
      <c r="P1086" s="11">
        <v>6.14</v>
      </c>
      <c r="Q1086" s="11">
        <v>0</v>
      </c>
      <c r="R1086" s="8">
        <v>0</v>
      </c>
      <c r="S1086" s="8">
        <v>0</v>
      </c>
      <c r="U1086" s="12">
        <v>0</v>
      </c>
      <c r="V1086" s="10">
        <v>0</v>
      </c>
      <c r="W1086" s="11">
        <v>12</v>
      </c>
      <c r="X1086" s="8" t="s">
        <v>148</v>
      </c>
      <c r="Y1086" s="8" t="s">
        <v>149</v>
      </c>
    </row>
    <row r="1087" spans="1:25" x14ac:dyDescent="0.3">
      <c r="A1087" s="7">
        <v>46275</v>
      </c>
      <c r="B1087" s="8" t="s">
        <v>36</v>
      </c>
      <c r="C1087" s="8" t="s">
        <v>140</v>
      </c>
      <c r="D1087" s="8" t="s">
        <v>180</v>
      </c>
      <c r="E1087" s="8" t="s">
        <v>181</v>
      </c>
      <c r="F1087" s="8" t="s">
        <v>143</v>
      </c>
      <c r="G1087" s="8" t="s">
        <v>182</v>
      </c>
      <c r="H1087" s="8" t="s">
        <v>220</v>
      </c>
      <c r="I1087" s="8" t="s">
        <v>610</v>
      </c>
      <c r="J1087" s="8" t="s">
        <v>184</v>
      </c>
      <c r="K1087" s="8" t="s">
        <v>21</v>
      </c>
      <c r="L1087" s="9">
        <v>78</v>
      </c>
      <c r="M1087" s="9">
        <v>1</v>
      </c>
      <c r="N1087" s="10">
        <v>1.282051282051282E-2</v>
      </c>
      <c r="O1087" s="11">
        <v>9.6999999999999993</v>
      </c>
      <c r="P1087" s="11">
        <v>9.6999999999999993</v>
      </c>
      <c r="Q1087" s="11">
        <v>0</v>
      </c>
      <c r="R1087" s="8">
        <v>0</v>
      </c>
      <c r="S1087" s="8">
        <v>0</v>
      </c>
      <c r="U1087" s="12">
        <v>0</v>
      </c>
      <c r="V1087" s="10">
        <v>0</v>
      </c>
      <c r="W1087" s="11">
        <v>12</v>
      </c>
      <c r="X1087" s="8" t="s">
        <v>148</v>
      </c>
      <c r="Y1087" s="8" t="s">
        <v>149</v>
      </c>
    </row>
    <row r="1088" spans="1:25" x14ac:dyDescent="0.3">
      <c r="A1088" s="7">
        <v>46275</v>
      </c>
      <c r="B1088" s="8" t="s">
        <v>19</v>
      </c>
      <c r="C1088" s="8" t="s">
        <v>249</v>
      </c>
      <c r="D1088" s="8" t="s">
        <v>141</v>
      </c>
      <c r="E1088" s="8" t="s">
        <v>142</v>
      </c>
      <c r="F1088" s="8" t="s">
        <v>143</v>
      </c>
      <c r="G1088" s="8" t="s">
        <v>346</v>
      </c>
      <c r="H1088" s="8" t="s">
        <v>204</v>
      </c>
      <c r="I1088" s="8" t="s">
        <v>346</v>
      </c>
      <c r="J1088" s="8" t="s">
        <v>147</v>
      </c>
      <c r="K1088" s="8" t="s">
        <v>21</v>
      </c>
      <c r="L1088" s="9">
        <v>391</v>
      </c>
      <c r="M1088" s="9">
        <v>10</v>
      </c>
      <c r="N1088" s="10">
        <v>2.557544757033248E-2</v>
      </c>
      <c r="O1088" s="11">
        <v>8.9600000000000009</v>
      </c>
      <c r="P1088" s="11">
        <v>89.6</v>
      </c>
      <c r="Q1088" s="11">
        <v>599</v>
      </c>
      <c r="R1088" s="8">
        <v>1</v>
      </c>
      <c r="S1088" s="8">
        <v>1</v>
      </c>
      <c r="T1088" s="10">
        <v>0.14960000000000001</v>
      </c>
      <c r="U1088" s="12">
        <v>6.69</v>
      </c>
      <c r="V1088" s="10">
        <v>0.1</v>
      </c>
      <c r="W1088" s="11">
        <v>9</v>
      </c>
      <c r="X1088" s="8" t="s">
        <v>148</v>
      </c>
      <c r="Y1088" s="8" t="s">
        <v>149</v>
      </c>
    </row>
    <row r="1089" spans="1:25" x14ac:dyDescent="0.3">
      <c r="A1089" s="7">
        <v>46275</v>
      </c>
      <c r="B1089" s="8" t="s">
        <v>19</v>
      </c>
      <c r="C1089" s="8" t="s">
        <v>249</v>
      </c>
      <c r="D1089" s="8" t="s">
        <v>141</v>
      </c>
      <c r="E1089" s="8" t="s">
        <v>164</v>
      </c>
      <c r="F1089" s="8" t="s">
        <v>143</v>
      </c>
      <c r="G1089" s="8" t="s">
        <v>347</v>
      </c>
      <c r="H1089" s="8" t="s">
        <v>206</v>
      </c>
      <c r="I1089" s="8" t="s">
        <v>347</v>
      </c>
      <c r="J1089" s="8" t="s">
        <v>166</v>
      </c>
      <c r="K1089" s="8" t="s">
        <v>7</v>
      </c>
      <c r="L1089" s="9">
        <v>214</v>
      </c>
      <c r="M1089" s="9">
        <v>1</v>
      </c>
      <c r="N1089" s="10">
        <v>4.6728971962616819E-3</v>
      </c>
      <c r="O1089" s="11">
        <v>3.84</v>
      </c>
      <c r="P1089" s="11">
        <v>3.84</v>
      </c>
      <c r="Q1089" s="11">
        <v>0</v>
      </c>
      <c r="R1089" s="8">
        <v>0</v>
      </c>
      <c r="S1089" s="8">
        <v>0</v>
      </c>
      <c r="U1089" s="12">
        <v>0</v>
      </c>
      <c r="V1089" s="10">
        <v>0</v>
      </c>
      <c r="W1089" s="11">
        <v>7.5</v>
      </c>
      <c r="X1089" s="8" t="s">
        <v>148</v>
      </c>
      <c r="Y1089" s="8" t="s">
        <v>149</v>
      </c>
    </row>
    <row r="1090" spans="1:25" x14ac:dyDescent="0.3">
      <c r="A1090" s="7">
        <v>46275</v>
      </c>
      <c r="B1090" s="8" t="s">
        <v>19</v>
      </c>
      <c r="C1090" s="8" t="s">
        <v>249</v>
      </c>
      <c r="D1090" s="8" t="s">
        <v>141</v>
      </c>
      <c r="E1090" s="8" t="s">
        <v>164</v>
      </c>
      <c r="F1090" s="8" t="s">
        <v>143</v>
      </c>
      <c r="G1090" s="8" t="s">
        <v>431</v>
      </c>
      <c r="H1090" s="8" t="s">
        <v>206</v>
      </c>
      <c r="I1090" s="8" t="s">
        <v>431</v>
      </c>
      <c r="J1090" s="8" t="s">
        <v>166</v>
      </c>
      <c r="K1090" s="8" t="s">
        <v>14</v>
      </c>
      <c r="L1090" s="9">
        <v>628</v>
      </c>
      <c r="M1090" s="9">
        <v>7</v>
      </c>
      <c r="N1090" s="10">
        <v>1.114649681528662E-2</v>
      </c>
      <c r="O1090" s="11">
        <v>4.67</v>
      </c>
      <c r="P1090" s="11">
        <v>32.69</v>
      </c>
      <c r="Q1090" s="11">
        <v>449</v>
      </c>
      <c r="R1090" s="8">
        <v>1</v>
      </c>
      <c r="S1090" s="8">
        <v>1</v>
      </c>
      <c r="T1090" s="10">
        <v>7.2800000000000004E-2</v>
      </c>
      <c r="U1090" s="12">
        <v>13.74</v>
      </c>
      <c r="V1090" s="10">
        <v>0.1429</v>
      </c>
      <c r="W1090" s="11">
        <v>5.5</v>
      </c>
      <c r="X1090" s="8" t="s">
        <v>148</v>
      </c>
      <c r="Y1090" s="8" t="s">
        <v>149</v>
      </c>
    </row>
    <row r="1091" spans="1:25" x14ac:dyDescent="0.3">
      <c r="A1091" s="7">
        <v>46275</v>
      </c>
      <c r="B1091" s="8" t="s">
        <v>19</v>
      </c>
      <c r="C1091" s="8" t="s">
        <v>249</v>
      </c>
      <c r="D1091" s="8" t="s">
        <v>141</v>
      </c>
      <c r="E1091" s="8" t="s">
        <v>351</v>
      </c>
      <c r="F1091" s="8" t="s">
        <v>143</v>
      </c>
      <c r="G1091" s="8" t="s">
        <v>707</v>
      </c>
      <c r="H1091" s="8" t="s">
        <v>206</v>
      </c>
      <c r="I1091" s="8" t="s">
        <v>707</v>
      </c>
      <c r="J1091" s="8" t="s">
        <v>353</v>
      </c>
      <c r="K1091" s="8" t="s">
        <v>21</v>
      </c>
      <c r="L1091" s="9">
        <v>147</v>
      </c>
      <c r="M1091" s="9">
        <v>3</v>
      </c>
      <c r="N1091" s="10">
        <v>2.0408163265306121E-2</v>
      </c>
      <c r="O1091" s="11">
        <v>20.89</v>
      </c>
      <c r="P1091" s="11">
        <v>62.67</v>
      </c>
      <c r="Q1091" s="11">
        <v>1299</v>
      </c>
      <c r="R1091" s="8">
        <v>1</v>
      </c>
      <c r="S1091" s="8">
        <v>1</v>
      </c>
      <c r="T1091" s="10">
        <v>4.82E-2</v>
      </c>
      <c r="U1091" s="12">
        <v>20.73</v>
      </c>
      <c r="V1091" s="10">
        <v>0.33329999999999999</v>
      </c>
      <c r="W1091" s="11">
        <v>21.5</v>
      </c>
      <c r="X1091" s="8" t="s">
        <v>148</v>
      </c>
      <c r="Y1091" s="8" t="s">
        <v>149</v>
      </c>
    </row>
    <row r="1092" spans="1:25" x14ac:dyDescent="0.3">
      <c r="A1092" s="7">
        <v>46275</v>
      </c>
      <c r="B1092" s="8" t="s">
        <v>19</v>
      </c>
      <c r="C1092" s="8" t="s">
        <v>249</v>
      </c>
      <c r="D1092" s="8" t="s">
        <v>141</v>
      </c>
      <c r="E1092" s="8" t="s">
        <v>351</v>
      </c>
      <c r="F1092" s="8" t="s">
        <v>143</v>
      </c>
      <c r="G1092" s="8" t="s">
        <v>352</v>
      </c>
      <c r="H1092" s="8" t="s">
        <v>206</v>
      </c>
      <c r="I1092" s="8" t="s">
        <v>352</v>
      </c>
      <c r="J1092" s="8" t="s">
        <v>353</v>
      </c>
      <c r="K1092" s="8" t="s">
        <v>14</v>
      </c>
      <c r="L1092" s="9">
        <v>309</v>
      </c>
      <c r="M1092" s="9">
        <v>5</v>
      </c>
      <c r="N1092" s="10">
        <v>1.6181229773462778E-2</v>
      </c>
      <c r="O1092" s="11">
        <v>11.76</v>
      </c>
      <c r="P1092" s="11">
        <v>58.8</v>
      </c>
      <c r="Q1092" s="11">
        <v>0</v>
      </c>
      <c r="R1092" s="8">
        <v>0</v>
      </c>
      <c r="S1092" s="8">
        <v>0</v>
      </c>
      <c r="U1092" s="12">
        <v>0</v>
      </c>
      <c r="V1092" s="10">
        <v>0</v>
      </c>
      <c r="W1092" s="11">
        <v>16.5</v>
      </c>
      <c r="X1092" s="8" t="s">
        <v>148</v>
      </c>
      <c r="Y1092" s="8" t="s">
        <v>149</v>
      </c>
    </row>
    <row r="1093" spans="1:25" x14ac:dyDescent="0.3">
      <c r="A1093" s="7">
        <v>46276</v>
      </c>
      <c r="B1093" s="8" t="s">
        <v>12</v>
      </c>
      <c r="C1093" s="8" t="s">
        <v>140</v>
      </c>
      <c r="D1093" s="8" t="s">
        <v>141</v>
      </c>
      <c r="E1093" s="8" t="s">
        <v>142</v>
      </c>
      <c r="F1093" s="8" t="s">
        <v>143</v>
      </c>
      <c r="G1093" s="8" t="s">
        <v>151</v>
      </c>
      <c r="H1093" s="8" t="s">
        <v>145</v>
      </c>
      <c r="I1093" s="8" t="s">
        <v>454</v>
      </c>
      <c r="J1093" s="8" t="s">
        <v>147</v>
      </c>
      <c r="K1093" s="8" t="s">
        <v>21</v>
      </c>
      <c r="L1093" s="9">
        <v>1027</v>
      </c>
      <c r="M1093" s="9">
        <v>12</v>
      </c>
      <c r="N1093" s="10">
        <v>1.1684518013631941E-2</v>
      </c>
      <c r="O1093" s="11">
        <v>13.5</v>
      </c>
      <c r="P1093" s="11">
        <v>162</v>
      </c>
      <c r="Q1093" s="11">
        <v>0</v>
      </c>
      <c r="R1093" s="8">
        <v>0</v>
      </c>
      <c r="S1093" s="8">
        <v>0</v>
      </c>
      <c r="U1093" s="12">
        <v>0</v>
      </c>
      <c r="V1093" s="10">
        <v>0</v>
      </c>
      <c r="W1093" s="11">
        <v>13.5</v>
      </c>
      <c r="X1093" s="8" t="s">
        <v>148</v>
      </c>
      <c r="Y1093" s="8" t="s">
        <v>149</v>
      </c>
    </row>
    <row r="1094" spans="1:25" x14ac:dyDescent="0.3">
      <c r="A1094" s="7">
        <v>46276</v>
      </c>
      <c r="B1094" s="8" t="s">
        <v>12</v>
      </c>
      <c r="C1094" s="8" t="s">
        <v>140</v>
      </c>
      <c r="D1094" s="8" t="s">
        <v>141</v>
      </c>
      <c r="E1094" s="8" t="s">
        <v>157</v>
      </c>
      <c r="F1094" s="8" t="s">
        <v>143</v>
      </c>
      <c r="G1094" s="8" t="s">
        <v>178</v>
      </c>
      <c r="H1094" s="8" t="s">
        <v>145</v>
      </c>
      <c r="I1094" s="8" t="s">
        <v>822</v>
      </c>
      <c r="J1094" s="8" t="s">
        <v>159</v>
      </c>
      <c r="K1094" s="8" t="s">
        <v>14</v>
      </c>
      <c r="L1094" s="9">
        <v>384</v>
      </c>
      <c r="M1094" s="9">
        <v>0</v>
      </c>
      <c r="N1094" s="10">
        <v>0</v>
      </c>
      <c r="P1094" s="11">
        <v>0</v>
      </c>
      <c r="Q1094" s="11">
        <v>0</v>
      </c>
      <c r="R1094" s="8">
        <v>0</v>
      </c>
      <c r="S1094" s="8">
        <v>0</v>
      </c>
      <c r="W1094" s="11">
        <v>11</v>
      </c>
      <c r="X1094" s="8" t="s">
        <v>223</v>
      </c>
      <c r="Y1094" s="8" t="s">
        <v>303</v>
      </c>
    </row>
    <row r="1095" spans="1:25" x14ac:dyDescent="0.3">
      <c r="A1095" s="7">
        <v>46276</v>
      </c>
      <c r="B1095" s="8" t="s">
        <v>12</v>
      </c>
      <c r="C1095" s="8" t="s">
        <v>140</v>
      </c>
      <c r="D1095" s="8" t="s">
        <v>141</v>
      </c>
      <c r="E1095" s="8" t="s">
        <v>157</v>
      </c>
      <c r="F1095" s="8" t="s">
        <v>143</v>
      </c>
      <c r="G1095" s="8" t="s">
        <v>144</v>
      </c>
      <c r="H1095" s="8" t="s">
        <v>145</v>
      </c>
      <c r="I1095" s="8" t="s">
        <v>823</v>
      </c>
      <c r="J1095" s="8" t="s">
        <v>159</v>
      </c>
      <c r="K1095" s="8" t="s">
        <v>7</v>
      </c>
      <c r="L1095" s="9">
        <v>135</v>
      </c>
      <c r="M1095" s="9">
        <v>1</v>
      </c>
      <c r="N1095" s="10">
        <v>7.4074074074074077E-3</v>
      </c>
      <c r="O1095" s="11">
        <v>8.23</v>
      </c>
      <c r="P1095" s="11">
        <v>8.23</v>
      </c>
      <c r="Q1095" s="11">
        <v>0</v>
      </c>
      <c r="R1095" s="8">
        <v>0</v>
      </c>
      <c r="S1095" s="8">
        <v>0</v>
      </c>
      <c r="U1095" s="12">
        <v>0</v>
      </c>
      <c r="V1095" s="10">
        <v>0</v>
      </c>
      <c r="W1095" s="11">
        <v>12</v>
      </c>
      <c r="X1095" s="8" t="s">
        <v>148</v>
      </c>
      <c r="Y1095" s="8" t="s">
        <v>149</v>
      </c>
    </row>
    <row r="1096" spans="1:25" x14ac:dyDescent="0.3">
      <c r="A1096" s="7">
        <v>46276</v>
      </c>
      <c r="B1096" s="8" t="s">
        <v>12</v>
      </c>
      <c r="C1096" s="8" t="s">
        <v>140</v>
      </c>
      <c r="D1096" s="8" t="s">
        <v>141</v>
      </c>
      <c r="E1096" s="8" t="s">
        <v>157</v>
      </c>
      <c r="F1096" s="8" t="s">
        <v>143</v>
      </c>
      <c r="G1096" s="8" t="s">
        <v>151</v>
      </c>
      <c r="H1096" s="8" t="s">
        <v>145</v>
      </c>
      <c r="I1096" s="8" t="s">
        <v>158</v>
      </c>
      <c r="J1096" s="8" t="s">
        <v>159</v>
      </c>
      <c r="K1096" s="8" t="s">
        <v>21</v>
      </c>
      <c r="L1096" s="9">
        <v>55</v>
      </c>
      <c r="M1096" s="9">
        <v>2</v>
      </c>
      <c r="N1096" s="10">
        <v>3.6363636363636362E-2</v>
      </c>
      <c r="O1096" s="11">
        <v>10.85</v>
      </c>
      <c r="P1096" s="11">
        <v>21.7</v>
      </c>
      <c r="Q1096" s="11">
        <v>0</v>
      </c>
      <c r="R1096" s="8">
        <v>0</v>
      </c>
      <c r="S1096" s="8">
        <v>0</v>
      </c>
      <c r="U1096" s="12">
        <v>0</v>
      </c>
      <c r="V1096" s="10">
        <v>0</v>
      </c>
      <c r="W1096" s="11">
        <v>12</v>
      </c>
      <c r="X1096" s="8" t="s">
        <v>148</v>
      </c>
      <c r="Y1096" s="8" t="s">
        <v>149</v>
      </c>
    </row>
    <row r="1097" spans="1:25" x14ac:dyDescent="0.3">
      <c r="A1097" s="7">
        <v>46284</v>
      </c>
      <c r="B1097" s="8" t="s">
        <v>19</v>
      </c>
      <c r="C1097" s="8" t="s">
        <v>249</v>
      </c>
      <c r="D1097" s="8" t="s">
        <v>141</v>
      </c>
      <c r="E1097" s="8" t="s">
        <v>142</v>
      </c>
      <c r="F1097" s="8" t="s">
        <v>143</v>
      </c>
      <c r="G1097" s="8" t="s">
        <v>250</v>
      </c>
      <c r="H1097" s="8" t="s">
        <v>206</v>
      </c>
      <c r="I1097" s="8" t="s">
        <v>250</v>
      </c>
      <c r="K1097" s="8" t="s">
        <v>14</v>
      </c>
      <c r="L1097" s="9">
        <v>788</v>
      </c>
      <c r="M1097" s="9">
        <v>14</v>
      </c>
      <c r="N1097" s="10">
        <v>1.7766497461928939E-2</v>
      </c>
      <c r="O1097" s="11">
        <v>4.8899999999999997</v>
      </c>
      <c r="P1097" s="11">
        <v>68.459999999999994</v>
      </c>
      <c r="Q1097" s="11">
        <v>1797</v>
      </c>
      <c r="R1097" s="8">
        <v>2</v>
      </c>
      <c r="S1097" s="8">
        <v>3</v>
      </c>
      <c r="T1097" s="10">
        <v>3.8100000000000002E-2</v>
      </c>
      <c r="U1097" s="12">
        <v>26.25</v>
      </c>
      <c r="V1097" s="10">
        <v>0.1429</v>
      </c>
      <c r="W1097" s="11">
        <v>8</v>
      </c>
      <c r="X1097" s="8" t="s">
        <v>148</v>
      </c>
      <c r="Y1097" s="8" t="s">
        <v>149</v>
      </c>
    </row>
    <row r="1098" spans="1:25" x14ac:dyDescent="0.3">
      <c r="A1098" s="7">
        <v>46276</v>
      </c>
      <c r="B1098" s="8" t="s">
        <v>12</v>
      </c>
      <c r="C1098" s="8" t="s">
        <v>140</v>
      </c>
      <c r="D1098" s="8" t="s">
        <v>141</v>
      </c>
      <c r="E1098" s="8" t="s">
        <v>157</v>
      </c>
      <c r="F1098" s="8" t="s">
        <v>143</v>
      </c>
      <c r="G1098" s="8" t="s">
        <v>170</v>
      </c>
      <c r="H1098" s="8" t="s">
        <v>145</v>
      </c>
      <c r="I1098" s="8" t="s">
        <v>237</v>
      </c>
      <c r="J1098" s="8" t="s">
        <v>159</v>
      </c>
      <c r="K1098" s="8" t="s">
        <v>21</v>
      </c>
      <c r="L1098" s="9">
        <v>407</v>
      </c>
      <c r="M1098" s="9">
        <v>6</v>
      </c>
      <c r="N1098" s="10">
        <v>1.4742014742014741E-2</v>
      </c>
      <c r="O1098" s="11">
        <v>9.5</v>
      </c>
      <c r="P1098" s="11">
        <v>57</v>
      </c>
      <c r="Q1098" s="11">
        <v>0</v>
      </c>
      <c r="R1098" s="8">
        <v>0</v>
      </c>
      <c r="S1098" s="8">
        <v>0</v>
      </c>
      <c r="U1098" s="12">
        <v>0</v>
      </c>
      <c r="V1098" s="10">
        <v>0</v>
      </c>
      <c r="W1098" s="11">
        <v>9.5</v>
      </c>
      <c r="X1098" s="8" t="s">
        <v>148</v>
      </c>
      <c r="Y1098" s="8" t="s">
        <v>149</v>
      </c>
    </row>
    <row r="1099" spans="1:25" x14ac:dyDescent="0.3">
      <c r="A1099" s="8" t="s">
        <v>824</v>
      </c>
      <c r="B1099" s="8" t="s">
        <v>12</v>
      </c>
      <c r="C1099" s="8" t="s">
        <v>140</v>
      </c>
      <c r="D1099" s="8" t="s">
        <v>141</v>
      </c>
      <c r="E1099" s="8" t="s">
        <v>164</v>
      </c>
      <c r="F1099" s="8" t="s">
        <v>143</v>
      </c>
      <c r="G1099" s="8" t="s">
        <v>151</v>
      </c>
      <c r="H1099" s="8" t="s">
        <v>145</v>
      </c>
      <c r="I1099" s="8" t="s">
        <v>384</v>
      </c>
      <c r="J1099" s="8" t="s">
        <v>166</v>
      </c>
      <c r="K1099" s="8" t="s">
        <v>21</v>
      </c>
      <c r="L1099" s="9">
        <v>44</v>
      </c>
      <c r="M1099" s="9">
        <v>1</v>
      </c>
      <c r="N1099" s="10">
        <v>2.2727272727272731E-2</v>
      </c>
      <c r="O1099" s="11">
        <v>13.5</v>
      </c>
      <c r="P1099" s="11">
        <v>13.5</v>
      </c>
      <c r="Q1099" s="11">
        <v>0</v>
      </c>
      <c r="R1099" s="8">
        <v>0</v>
      </c>
      <c r="S1099" s="8">
        <v>0</v>
      </c>
      <c r="U1099" s="12">
        <v>0</v>
      </c>
      <c r="V1099" s="10">
        <v>0</v>
      </c>
      <c r="W1099" s="11">
        <v>13.5</v>
      </c>
      <c r="X1099" s="8" t="s">
        <v>223</v>
      </c>
      <c r="Y1099" s="8" t="s">
        <v>149</v>
      </c>
    </row>
    <row r="1100" spans="1:25" x14ac:dyDescent="0.3">
      <c r="A1100" s="8" t="s">
        <v>825</v>
      </c>
      <c r="B1100" s="8" t="s">
        <v>12</v>
      </c>
      <c r="C1100" s="8" t="s">
        <v>140</v>
      </c>
      <c r="D1100" s="8" t="s">
        <v>141</v>
      </c>
      <c r="E1100" s="8" t="s">
        <v>164</v>
      </c>
      <c r="F1100" s="8" t="s">
        <v>143</v>
      </c>
      <c r="G1100" s="8" t="s">
        <v>144</v>
      </c>
      <c r="H1100" s="8" t="s">
        <v>145</v>
      </c>
      <c r="I1100" s="8" t="s">
        <v>165</v>
      </c>
      <c r="J1100" s="8" t="s">
        <v>166</v>
      </c>
      <c r="K1100" s="8" t="s">
        <v>7</v>
      </c>
      <c r="L1100" s="9">
        <v>3027</v>
      </c>
      <c r="M1100" s="9">
        <v>11</v>
      </c>
      <c r="N1100" s="10">
        <v>3.6339610175090851E-3</v>
      </c>
      <c r="O1100" s="11">
        <v>7.51</v>
      </c>
      <c r="P1100" s="11">
        <v>82.61</v>
      </c>
      <c r="Q1100" s="11">
        <v>0</v>
      </c>
      <c r="R1100" s="8">
        <v>0</v>
      </c>
      <c r="S1100" s="8">
        <v>0</v>
      </c>
      <c r="U1100" s="12">
        <v>0</v>
      </c>
      <c r="V1100" s="10">
        <v>0</v>
      </c>
      <c r="W1100" s="11">
        <v>12</v>
      </c>
      <c r="X1100" s="8" t="s">
        <v>148</v>
      </c>
      <c r="Y1100" s="8" t="s">
        <v>149</v>
      </c>
    </row>
    <row r="1101" spans="1:25" x14ac:dyDescent="0.3">
      <c r="A1101" s="7">
        <v>46280</v>
      </c>
      <c r="B1101" s="8" t="s">
        <v>37</v>
      </c>
      <c r="C1101" s="8" t="s">
        <v>140</v>
      </c>
      <c r="D1101" s="8" t="s">
        <v>141</v>
      </c>
      <c r="E1101" s="8" t="s">
        <v>239</v>
      </c>
      <c r="F1101" s="8" t="s">
        <v>143</v>
      </c>
      <c r="G1101" s="8" t="s">
        <v>240</v>
      </c>
      <c r="H1101" s="8" t="s">
        <v>220</v>
      </c>
      <c r="I1101" s="8" t="s">
        <v>588</v>
      </c>
      <c r="J1101" s="8" t="s">
        <v>242</v>
      </c>
      <c r="K1101" s="8" t="s">
        <v>14</v>
      </c>
      <c r="L1101" s="9">
        <v>0</v>
      </c>
      <c r="M1101" s="9">
        <v>0</v>
      </c>
      <c r="P1101" s="11">
        <v>60</v>
      </c>
      <c r="Q1101" s="11">
        <v>0</v>
      </c>
      <c r="R1101" s="8">
        <v>0</v>
      </c>
      <c r="S1101" s="8">
        <v>0</v>
      </c>
      <c r="U1101" s="12">
        <v>0</v>
      </c>
      <c r="W1101" s="11">
        <v>8.5</v>
      </c>
      <c r="X1101" s="8" t="s">
        <v>148</v>
      </c>
      <c r="Y1101" s="8" t="s">
        <v>149</v>
      </c>
    </row>
    <row r="1102" spans="1:25" x14ac:dyDescent="0.3">
      <c r="A1102" s="7">
        <v>46276</v>
      </c>
      <c r="B1102" s="8" t="s">
        <v>12</v>
      </c>
      <c r="C1102" s="8" t="s">
        <v>140</v>
      </c>
      <c r="D1102" s="8" t="s">
        <v>141</v>
      </c>
      <c r="E1102" s="8" t="s">
        <v>164</v>
      </c>
      <c r="F1102" s="8" t="s">
        <v>143</v>
      </c>
      <c r="G1102" s="8" t="s">
        <v>178</v>
      </c>
      <c r="H1102" s="8" t="s">
        <v>145</v>
      </c>
      <c r="I1102" s="8" t="s">
        <v>826</v>
      </c>
      <c r="J1102" s="8" t="s">
        <v>166</v>
      </c>
      <c r="K1102" s="8" t="s">
        <v>21</v>
      </c>
      <c r="L1102" s="8" t="s">
        <v>827</v>
      </c>
      <c r="M1102" s="9">
        <v>0</v>
      </c>
      <c r="N1102" s="10">
        <v>0</v>
      </c>
      <c r="P1102" s="11">
        <v>0</v>
      </c>
      <c r="Q1102" s="11">
        <v>0</v>
      </c>
      <c r="R1102" s="8">
        <v>0</v>
      </c>
      <c r="S1102" s="8">
        <v>0</v>
      </c>
      <c r="W1102" s="11">
        <v>12.5</v>
      </c>
      <c r="X1102" s="8" t="s">
        <v>223</v>
      </c>
      <c r="Y1102" s="8" t="s">
        <v>149</v>
      </c>
    </row>
    <row r="1103" spans="1:25" x14ac:dyDescent="0.3">
      <c r="A1103" s="7">
        <v>46276</v>
      </c>
      <c r="B1103" s="8" t="s">
        <v>12</v>
      </c>
      <c r="C1103" s="8" t="s">
        <v>140</v>
      </c>
      <c r="D1103" s="8" t="s">
        <v>141</v>
      </c>
      <c r="E1103" s="8" t="s">
        <v>239</v>
      </c>
      <c r="F1103" s="8" t="s">
        <v>143</v>
      </c>
      <c r="G1103" s="8" t="s">
        <v>151</v>
      </c>
      <c r="H1103" s="8" t="s">
        <v>145</v>
      </c>
      <c r="I1103" s="8" t="s">
        <v>388</v>
      </c>
      <c r="J1103" s="8" t="s">
        <v>242</v>
      </c>
      <c r="K1103" s="8" t="s">
        <v>21</v>
      </c>
      <c r="L1103" s="9">
        <v>1685</v>
      </c>
      <c r="M1103" s="9">
        <v>17</v>
      </c>
      <c r="N1103" s="10">
        <v>1.008902077151335E-2</v>
      </c>
      <c r="O1103" s="11">
        <v>6</v>
      </c>
      <c r="P1103" s="11">
        <v>102</v>
      </c>
      <c r="Q1103" s="11">
        <v>0</v>
      </c>
      <c r="R1103" s="8">
        <v>0</v>
      </c>
      <c r="S1103" s="8">
        <v>0</v>
      </c>
      <c r="U1103" s="12">
        <v>0</v>
      </c>
      <c r="V1103" s="10">
        <v>0</v>
      </c>
      <c r="W1103" s="11">
        <v>6</v>
      </c>
      <c r="X1103" s="8" t="s">
        <v>148</v>
      </c>
      <c r="Y1103" s="8" t="s">
        <v>149</v>
      </c>
    </row>
    <row r="1104" spans="1:25" x14ac:dyDescent="0.3">
      <c r="A1104" s="7">
        <v>46276</v>
      </c>
      <c r="B1104" s="8" t="s">
        <v>12</v>
      </c>
      <c r="C1104" s="8" t="s">
        <v>140</v>
      </c>
      <c r="D1104" s="8" t="s">
        <v>141</v>
      </c>
      <c r="E1104" s="8" t="s">
        <v>239</v>
      </c>
      <c r="F1104" s="8" t="s">
        <v>143</v>
      </c>
      <c r="G1104" s="8" t="s">
        <v>144</v>
      </c>
      <c r="H1104" s="8" t="s">
        <v>145</v>
      </c>
      <c r="I1104" s="8" t="s">
        <v>240</v>
      </c>
      <c r="J1104" s="8" t="s">
        <v>242</v>
      </c>
      <c r="K1104" s="8" t="s">
        <v>21</v>
      </c>
      <c r="L1104" s="9">
        <v>861</v>
      </c>
      <c r="M1104" s="9">
        <v>10</v>
      </c>
      <c r="N1104" s="10">
        <v>1.1614401858304301E-2</v>
      </c>
      <c r="O1104" s="11">
        <v>4.71</v>
      </c>
      <c r="P1104" s="11">
        <v>47.1</v>
      </c>
      <c r="Q1104" s="11">
        <v>0</v>
      </c>
      <c r="R1104" s="8">
        <v>0</v>
      </c>
      <c r="S1104" s="8">
        <v>0</v>
      </c>
      <c r="U1104" s="12">
        <v>0</v>
      </c>
      <c r="V1104" s="10">
        <v>0</v>
      </c>
      <c r="W1104" s="11">
        <v>6</v>
      </c>
      <c r="X1104" s="8" t="s">
        <v>148</v>
      </c>
      <c r="Y1104" s="8" t="s">
        <v>149</v>
      </c>
    </row>
    <row r="1105" spans="1:26" x14ac:dyDescent="0.3">
      <c r="A1105" s="7">
        <v>46276</v>
      </c>
      <c r="B1105" s="8" t="s">
        <v>5</v>
      </c>
      <c r="C1105" s="8" t="s">
        <v>173</v>
      </c>
      <c r="D1105" s="8" t="s">
        <v>141</v>
      </c>
      <c r="E1105" s="8" t="s">
        <v>174</v>
      </c>
      <c r="F1105" s="8" t="s">
        <v>143</v>
      </c>
      <c r="G1105" s="8" t="s">
        <v>151</v>
      </c>
      <c r="H1105" s="8" t="s">
        <v>145</v>
      </c>
      <c r="I1105" s="8" t="s">
        <v>828</v>
      </c>
      <c r="J1105" s="8" t="s">
        <v>176</v>
      </c>
      <c r="K1105" s="8" t="s">
        <v>7</v>
      </c>
      <c r="L1105" s="9">
        <v>179</v>
      </c>
      <c r="M1105" s="9">
        <v>1</v>
      </c>
      <c r="N1105" s="10">
        <v>5.5865921787709499E-3</v>
      </c>
      <c r="O1105" s="11">
        <v>6.3</v>
      </c>
      <c r="P1105" s="11">
        <v>6.3</v>
      </c>
      <c r="Q1105" s="11">
        <v>0</v>
      </c>
      <c r="R1105" s="8">
        <v>0</v>
      </c>
      <c r="S1105" s="8">
        <v>0</v>
      </c>
      <c r="U1105" s="12">
        <v>0</v>
      </c>
      <c r="V1105" s="10">
        <v>0</v>
      </c>
      <c r="W1105" s="11">
        <v>9</v>
      </c>
      <c r="X1105" s="8" t="s">
        <v>148</v>
      </c>
      <c r="Y1105" s="8" t="s">
        <v>149</v>
      </c>
    </row>
    <row r="1106" spans="1:26" x14ac:dyDescent="0.3">
      <c r="A1106" s="7">
        <v>46276</v>
      </c>
      <c r="B1106" s="8" t="s">
        <v>5</v>
      </c>
      <c r="C1106" s="8" t="s">
        <v>173</v>
      </c>
      <c r="D1106" s="8" t="s">
        <v>141</v>
      </c>
      <c r="E1106" s="8" t="s">
        <v>174</v>
      </c>
      <c r="F1106" s="8" t="s">
        <v>143</v>
      </c>
      <c r="G1106" s="8" t="s">
        <v>151</v>
      </c>
      <c r="H1106" s="8" t="s">
        <v>145</v>
      </c>
      <c r="I1106" s="8" t="s">
        <v>476</v>
      </c>
      <c r="J1106" s="8" t="s">
        <v>176</v>
      </c>
      <c r="K1106" s="8" t="s">
        <v>7</v>
      </c>
      <c r="L1106" s="9">
        <v>279</v>
      </c>
      <c r="M1106" s="9">
        <v>1</v>
      </c>
      <c r="N1106" s="10">
        <v>3.584229390681004E-3</v>
      </c>
      <c r="O1106" s="11">
        <v>9.6199999999999992</v>
      </c>
      <c r="P1106" s="11">
        <v>9.6199999999999992</v>
      </c>
      <c r="Q1106" s="11">
        <v>0</v>
      </c>
      <c r="R1106" s="8">
        <v>0</v>
      </c>
      <c r="S1106" s="8">
        <v>0</v>
      </c>
      <c r="U1106" s="12">
        <v>0</v>
      </c>
      <c r="V1106" s="10">
        <v>0</v>
      </c>
      <c r="W1106" s="11">
        <v>13</v>
      </c>
      <c r="X1106" s="8" t="s">
        <v>148</v>
      </c>
      <c r="Y1106" s="8" t="s">
        <v>149</v>
      </c>
    </row>
    <row r="1107" spans="1:26" x14ac:dyDescent="0.3">
      <c r="A1107" s="7">
        <v>46292</v>
      </c>
      <c r="B1107" s="8" t="s">
        <v>36</v>
      </c>
      <c r="C1107" s="8" t="s">
        <v>140</v>
      </c>
      <c r="D1107" s="8" t="s">
        <v>180</v>
      </c>
      <c r="E1107" s="8" t="s">
        <v>337</v>
      </c>
      <c r="F1107" s="8" t="s">
        <v>143</v>
      </c>
      <c r="G1107" s="8" t="s">
        <v>341</v>
      </c>
      <c r="H1107" s="8" t="s">
        <v>220</v>
      </c>
      <c r="I1107" s="8" t="s">
        <v>440</v>
      </c>
      <c r="J1107" s="8" t="s">
        <v>340</v>
      </c>
      <c r="K1107" s="8" t="s">
        <v>14</v>
      </c>
      <c r="L1107" s="9">
        <v>1590</v>
      </c>
      <c r="M1107" s="9">
        <v>10</v>
      </c>
      <c r="N1107" s="10">
        <v>6.3E-3</v>
      </c>
      <c r="O1107" s="11">
        <v>9.9700000000000006</v>
      </c>
      <c r="P1107" s="11">
        <v>99.7</v>
      </c>
      <c r="Q1107" s="11">
        <v>0</v>
      </c>
      <c r="R1107" s="8">
        <v>0</v>
      </c>
      <c r="S1107" s="8">
        <v>0</v>
      </c>
      <c r="U1107" s="12">
        <v>0</v>
      </c>
      <c r="V1107" s="10">
        <v>0</v>
      </c>
      <c r="W1107" s="11">
        <v>6.5</v>
      </c>
      <c r="X1107" s="8" t="s">
        <v>148</v>
      </c>
      <c r="Y1107" s="8" t="s">
        <v>149</v>
      </c>
    </row>
    <row r="1108" spans="1:26" x14ac:dyDescent="0.3">
      <c r="A1108" s="7">
        <v>46276</v>
      </c>
      <c r="B1108" s="8" t="s">
        <v>5</v>
      </c>
      <c r="C1108" s="8" t="s">
        <v>173</v>
      </c>
      <c r="D1108" s="8" t="s">
        <v>141</v>
      </c>
      <c r="E1108" s="8" t="s">
        <v>174</v>
      </c>
      <c r="F1108" s="8" t="s">
        <v>143</v>
      </c>
      <c r="G1108" s="8" t="s">
        <v>151</v>
      </c>
      <c r="H1108" s="8" t="s">
        <v>145</v>
      </c>
      <c r="I1108" s="8" t="s">
        <v>408</v>
      </c>
      <c r="J1108" s="8" t="s">
        <v>829</v>
      </c>
      <c r="K1108" s="8" t="s">
        <v>14</v>
      </c>
      <c r="L1108" s="9">
        <v>1255</v>
      </c>
      <c r="M1108" s="9">
        <v>10</v>
      </c>
      <c r="N1108" s="10">
        <v>7.9681274900398405E-3</v>
      </c>
      <c r="O1108" s="11">
        <v>9.66</v>
      </c>
      <c r="P1108" s="11">
        <v>96.6</v>
      </c>
      <c r="Q1108" s="11">
        <v>0</v>
      </c>
      <c r="R1108" s="8">
        <v>0</v>
      </c>
      <c r="S1108" s="8">
        <v>0</v>
      </c>
      <c r="U1108" s="12">
        <v>0</v>
      </c>
      <c r="V1108" s="10">
        <v>0</v>
      </c>
      <c r="W1108" s="11">
        <v>14</v>
      </c>
      <c r="X1108" s="8" t="s">
        <v>148</v>
      </c>
      <c r="Y1108" s="8" t="s">
        <v>149</v>
      </c>
    </row>
    <row r="1109" spans="1:26" x14ac:dyDescent="0.3">
      <c r="A1109" s="8" t="s">
        <v>824</v>
      </c>
      <c r="B1109" s="8" t="s">
        <v>5</v>
      </c>
      <c r="C1109" s="8" t="s">
        <v>173</v>
      </c>
      <c r="D1109" s="8" t="s">
        <v>141</v>
      </c>
      <c r="E1109" s="8" t="s">
        <v>186</v>
      </c>
      <c r="F1109" s="8" t="s">
        <v>143</v>
      </c>
      <c r="G1109" s="8" t="s">
        <v>144</v>
      </c>
      <c r="H1109" s="8" t="s">
        <v>145</v>
      </c>
      <c r="I1109" s="8" t="s">
        <v>189</v>
      </c>
      <c r="J1109" s="8" t="s">
        <v>188</v>
      </c>
      <c r="K1109" s="8" t="s">
        <v>14</v>
      </c>
      <c r="L1109" s="9">
        <v>579</v>
      </c>
      <c r="M1109" s="9">
        <v>4</v>
      </c>
      <c r="N1109" s="10">
        <v>6.9084628670120886E-3</v>
      </c>
      <c r="O1109" s="11">
        <v>5.81</v>
      </c>
      <c r="P1109" s="11">
        <v>23.24</v>
      </c>
      <c r="Q1109" s="11">
        <v>0</v>
      </c>
      <c r="R1109" s="8">
        <v>0</v>
      </c>
      <c r="S1109" s="8">
        <v>0</v>
      </c>
      <c r="U1109" s="12">
        <v>0</v>
      </c>
      <c r="V1109" s="10">
        <v>0</v>
      </c>
      <c r="W1109" s="11">
        <v>8.5</v>
      </c>
      <c r="X1109" s="8" t="s">
        <v>148</v>
      </c>
      <c r="Y1109" s="8" t="s">
        <v>149</v>
      </c>
      <c r="Z1109" s="8" t="s">
        <v>296</v>
      </c>
    </row>
    <row r="1110" spans="1:26" x14ac:dyDescent="0.3">
      <c r="A1110" s="7">
        <v>46276</v>
      </c>
      <c r="B1110" s="8" t="s">
        <v>5</v>
      </c>
      <c r="C1110" s="8" t="s">
        <v>173</v>
      </c>
      <c r="D1110" s="8" t="s">
        <v>141</v>
      </c>
      <c r="E1110" s="8" t="s">
        <v>193</v>
      </c>
      <c r="F1110" s="8" t="s">
        <v>143</v>
      </c>
      <c r="G1110" s="8" t="s">
        <v>144</v>
      </c>
      <c r="H1110" s="8" t="s">
        <v>145</v>
      </c>
      <c r="I1110" s="8" t="s">
        <v>264</v>
      </c>
      <c r="J1110" s="8" t="s">
        <v>195</v>
      </c>
      <c r="K1110" s="8" t="s">
        <v>7</v>
      </c>
      <c r="L1110" s="9">
        <v>606</v>
      </c>
      <c r="M1110" s="9">
        <v>12</v>
      </c>
      <c r="N1110" s="10">
        <v>1.9801980198019799E-2</v>
      </c>
      <c r="O1110" s="11">
        <v>5.68</v>
      </c>
      <c r="P1110" s="11">
        <v>68.16</v>
      </c>
      <c r="Q1110" s="11">
        <v>0</v>
      </c>
      <c r="R1110" s="8">
        <v>0</v>
      </c>
      <c r="S1110" s="8">
        <v>0</v>
      </c>
      <c r="U1110" s="12">
        <v>0</v>
      </c>
      <c r="V1110" s="10">
        <v>0</v>
      </c>
      <c r="W1110" s="11">
        <v>9</v>
      </c>
      <c r="X1110" s="8" t="s">
        <v>148</v>
      </c>
      <c r="Y1110" s="8" t="s">
        <v>149</v>
      </c>
    </row>
    <row r="1111" spans="1:26" x14ac:dyDescent="0.3">
      <c r="A1111" s="7">
        <v>46276</v>
      </c>
      <c r="B1111" s="8" t="s">
        <v>5</v>
      </c>
      <c r="C1111" s="8" t="s">
        <v>173</v>
      </c>
      <c r="D1111" s="8" t="s">
        <v>141</v>
      </c>
      <c r="E1111" s="8" t="s">
        <v>193</v>
      </c>
      <c r="F1111" s="8" t="s">
        <v>143</v>
      </c>
      <c r="G1111" s="8" t="s">
        <v>144</v>
      </c>
      <c r="H1111" s="8" t="s">
        <v>145</v>
      </c>
      <c r="I1111" s="8" t="s">
        <v>197</v>
      </c>
      <c r="J1111" s="8" t="s">
        <v>195</v>
      </c>
      <c r="K1111" s="8" t="s">
        <v>7</v>
      </c>
      <c r="L1111" s="8" t="s">
        <v>830</v>
      </c>
      <c r="M1111" s="9">
        <v>2</v>
      </c>
      <c r="N1111" s="10">
        <v>4.3763676148796497E-3</v>
      </c>
      <c r="O1111" s="11">
        <v>5.97</v>
      </c>
      <c r="P1111" s="11">
        <v>11.94</v>
      </c>
      <c r="Q1111" s="11">
        <v>0</v>
      </c>
      <c r="R1111" s="8">
        <v>0</v>
      </c>
      <c r="S1111" s="8">
        <v>0</v>
      </c>
      <c r="U1111" s="12">
        <v>0</v>
      </c>
      <c r="V1111" s="10">
        <v>0</v>
      </c>
      <c r="W1111" s="11">
        <v>7.5</v>
      </c>
      <c r="X1111" s="8" t="s">
        <v>148</v>
      </c>
      <c r="Y1111" s="8" t="s">
        <v>149</v>
      </c>
    </row>
    <row r="1112" spans="1:26" x14ac:dyDescent="0.3">
      <c r="A1112" s="7">
        <v>46276</v>
      </c>
      <c r="B1112" s="8" t="s">
        <v>5</v>
      </c>
      <c r="C1112" s="8" t="s">
        <v>173</v>
      </c>
      <c r="D1112" s="8" t="s">
        <v>141</v>
      </c>
      <c r="E1112" s="8" t="s">
        <v>193</v>
      </c>
      <c r="F1112" s="8" t="s">
        <v>143</v>
      </c>
      <c r="G1112" s="8" t="s">
        <v>151</v>
      </c>
      <c r="H1112" s="8" t="s">
        <v>145</v>
      </c>
      <c r="I1112" s="8" t="s">
        <v>194</v>
      </c>
      <c r="J1112" s="8" t="s">
        <v>195</v>
      </c>
      <c r="K1112" s="8" t="s">
        <v>21</v>
      </c>
      <c r="L1112" s="9">
        <v>691</v>
      </c>
      <c r="M1112" s="9">
        <v>6</v>
      </c>
      <c r="N1112" s="10">
        <v>8.6830680173661367E-3</v>
      </c>
      <c r="O1112" s="11">
        <v>7.78</v>
      </c>
      <c r="P1112" s="11">
        <v>46.68</v>
      </c>
      <c r="Q1112" s="11">
        <v>399</v>
      </c>
      <c r="R1112" s="8">
        <v>1</v>
      </c>
      <c r="S1112" s="8">
        <v>1</v>
      </c>
      <c r="T1112" s="10">
        <v>0.11700000000000001</v>
      </c>
      <c r="U1112" s="12">
        <v>8.5500000000000007</v>
      </c>
      <c r="V1112" s="10">
        <v>0.16669999999999999</v>
      </c>
      <c r="W1112" s="11">
        <v>9.5</v>
      </c>
      <c r="X1112" s="8" t="s">
        <v>148</v>
      </c>
      <c r="Y1112" s="8" t="s">
        <v>149</v>
      </c>
    </row>
    <row r="1113" spans="1:26" x14ac:dyDescent="0.3">
      <c r="A1113" s="7">
        <v>46276</v>
      </c>
      <c r="B1113" s="8" t="s">
        <v>5</v>
      </c>
      <c r="C1113" s="8" t="s">
        <v>173</v>
      </c>
      <c r="D1113" s="8" t="s">
        <v>141</v>
      </c>
      <c r="E1113" s="8" t="s">
        <v>200</v>
      </c>
      <c r="F1113" s="8" t="s">
        <v>143</v>
      </c>
      <c r="G1113" s="8" t="s">
        <v>144</v>
      </c>
      <c r="H1113" s="8" t="s">
        <v>145</v>
      </c>
      <c r="I1113" s="8" t="s">
        <v>270</v>
      </c>
      <c r="J1113" s="8" t="s">
        <v>202</v>
      </c>
      <c r="K1113" s="8" t="s">
        <v>7</v>
      </c>
      <c r="L1113" s="9">
        <v>1487</v>
      </c>
      <c r="M1113" s="9">
        <v>13</v>
      </c>
      <c r="N1113" s="10">
        <v>8.7424344317417624E-3</v>
      </c>
      <c r="O1113" s="11">
        <v>5.66</v>
      </c>
      <c r="P1113" s="11">
        <v>73.58</v>
      </c>
      <c r="Q1113" s="11">
        <v>0</v>
      </c>
      <c r="R1113" s="8">
        <v>0</v>
      </c>
      <c r="S1113" s="8">
        <v>0</v>
      </c>
      <c r="U1113" s="12">
        <v>0</v>
      </c>
      <c r="V1113" s="10">
        <v>0</v>
      </c>
      <c r="W1113" s="11">
        <v>8</v>
      </c>
      <c r="X1113" s="8" t="s">
        <v>148</v>
      </c>
      <c r="Y1113" s="8" t="s">
        <v>149</v>
      </c>
    </row>
    <row r="1114" spans="1:26" x14ac:dyDescent="0.3">
      <c r="A1114" s="7">
        <v>46276</v>
      </c>
      <c r="B1114" s="8" t="s">
        <v>5</v>
      </c>
      <c r="C1114" s="8" t="s">
        <v>173</v>
      </c>
      <c r="D1114" s="8" t="s">
        <v>141</v>
      </c>
      <c r="E1114" s="8" t="s">
        <v>200</v>
      </c>
      <c r="F1114" s="8" t="s">
        <v>143</v>
      </c>
      <c r="G1114" s="8" t="s">
        <v>151</v>
      </c>
      <c r="H1114" s="8" t="s">
        <v>145</v>
      </c>
      <c r="I1114" s="8" t="s">
        <v>474</v>
      </c>
      <c r="J1114" s="8" t="s">
        <v>202</v>
      </c>
      <c r="K1114" s="8" t="s">
        <v>7</v>
      </c>
      <c r="L1114" s="9">
        <v>766</v>
      </c>
      <c r="M1114" s="9">
        <v>15</v>
      </c>
      <c r="N1114" s="10">
        <v>1.95822454308094E-2</v>
      </c>
      <c r="O1114" s="11">
        <v>5.79</v>
      </c>
      <c r="P1114" s="11">
        <v>86.85</v>
      </c>
      <c r="Q1114" s="11">
        <v>0</v>
      </c>
      <c r="R1114" s="8">
        <v>0</v>
      </c>
      <c r="S1114" s="8">
        <v>0</v>
      </c>
      <c r="U1114" s="12">
        <v>0</v>
      </c>
      <c r="V1114" s="10">
        <v>0</v>
      </c>
      <c r="W1114" s="11">
        <v>7.5</v>
      </c>
      <c r="X1114" s="8" t="s">
        <v>148</v>
      </c>
      <c r="Y1114" s="8" t="s">
        <v>149</v>
      </c>
    </row>
    <row r="1115" spans="1:26" x14ac:dyDescent="0.3">
      <c r="A1115" s="7">
        <v>46270</v>
      </c>
      <c r="B1115" s="8" t="s">
        <v>12</v>
      </c>
      <c r="C1115" s="8" t="s">
        <v>140</v>
      </c>
      <c r="D1115" s="8" t="s">
        <v>141</v>
      </c>
      <c r="E1115" s="8" t="s">
        <v>142</v>
      </c>
      <c r="F1115" s="8" t="s">
        <v>143</v>
      </c>
      <c r="G1115" s="8" t="s">
        <v>144</v>
      </c>
      <c r="H1115" s="8" t="s">
        <v>145</v>
      </c>
      <c r="J1115" s="8" t="s">
        <v>147</v>
      </c>
      <c r="K1115" s="8" t="s">
        <v>7</v>
      </c>
      <c r="L1115" s="9">
        <v>1330</v>
      </c>
      <c r="M1115" s="9">
        <v>17</v>
      </c>
      <c r="N1115" s="10">
        <v>1.2781954887218051E-2</v>
      </c>
      <c r="O1115" s="11">
        <v>8.8699999999999992</v>
      </c>
      <c r="P1115" s="11">
        <v>150.79</v>
      </c>
      <c r="Q1115" s="11">
        <v>599</v>
      </c>
      <c r="R1115" s="8">
        <v>1</v>
      </c>
      <c r="S1115" s="8">
        <v>1</v>
      </c>
      <c r="T1115" s="10">
        <v>0.25169999999999998</v>
      </c>
      <c r="U1115" s="12">
        <v>3.97</v>
      </c>
      <c r="V1115" s="10">
        <v>5.8799999999999998E-2</v>
      </c>
      <c r="W1115" s="11">
        <v>12</v>
      </c>
      <c r="X1115" s="8" t="s">
        <v>148</v>
      </c>
      <c r="Y1115" s="8" t="s">
        <v>149</v>
      </c>
    </row>
    <row r="1116" spans="1:26" x14ac:dyDescent="0.3">
      <c r="A1116" s="7">
        <v>46276</v>
      </c>
      <c r="B1116" s="8" t="s">
        <v>5</v>
      </c>
      <c r="C1116" s="8" t="s">
        <v>173</v>
      </c>
      <c r="D1116" s="8" t="s">
        <v>141</v>
      </c>
      <c r="E1116" s="8" t="s">
        <v>200</v>
      </c>
      <c r="F1116" s="8" t="s">
        <v>143</v>
      </c>
      <c r="G1116" s="8" t="s">
        <v>144</v>
      </c>
      <c r="H1116" s="8" t="s">
        <v>145</v>
      </c>
      <c r="I1116" s="8" t="s">
        <v>831</v>
      </c>
      <c r="J1116" s="8" t="s">
        <v>202</v>
      </c>
      <c r="K1116" s="8" t="s">
        <v>14</v>
      </c>
      <c r="L1116" s="9">
        <v>103</v>
      </c>
      <c r="M1116" s="9">
        <v>0</v>
      </c>
      <c r="N1116" s="10">
        <v>0</v>
      </c>
      <c r="P1116" s="11">
        <v>0</v>
      </c>
      <c r="Q1116" s="11">
        <v>0</v>
      </c>
      <c r="R1116" s="8">
        <v>0</v>
      </c>
      <c r="S1116" s="8">
        <v>0</v>
      </c>
      <c r="W1116" s="11">
        <v>10</v>
      </c>
      <c r="X1116" s="8" t="s">
        <v>148</v>
      </c>
      <c r="Y1116" s="8" t="s">
        <v>149</v>
      </c>
    </row>
    <row r="1117" spans="1:26" x14ac:dyDescent="0.3">
      <c r="A1117" s="7">
        <v>46276</v>
      </c>
      <c r="B1117" s="8" t="s">
        <v>32</v>
      </c>
      <c r="C1117" s="8" t="s">
        <v>140</v>
      </c>
      <c r="D1117" s="8" t="s">
        <v>141</v>
      </c>
      <c r="E1117" s="8" t="s">
        <v>142</v>
      </c>
      <c r="F1117" s="8" t="s">
        <v>143</v>
      </c>
      <c r="G1117" s="8" t="s">
        <v>205</v>
      </c>
      <c r="H1117" s="8" t="s">
        <v>206</v>
      </c>
      <c r="I1117" s="8" t="s">
        <v>205</v>
      </c>
      <c r="J1117" s="8" t="s">
        <v>147</v>
      </c>
      <c r="K1117" s="8" t="s">
        <v>7</v>
      </c>
      <c r="L1117" s="9">
        <v>783</v>
      </c>
      <c r="M1117" s="9">
        <v>9</v>
      </c>
      <c r="N1117" s="10">
        <v>1.149425287356322E-2</v>
      </c>
      <c r="O1117" s="11">
        <v>7.84</v>
      </c>
      <c r="P1117" s="11">
        <v>70.56</v>
      </c>
      <c r="Q1117" s="11">
        <v>0</v>
      </c>
      <c r="R1117" s="8">
        <v>0</v>
      </c>
      <c r="S1117" s="8">
        <v>0</v>
      </c>
      <c r="U1117" s="12">
        <v>0</v>
      </c>
      <c r="V1117" s="10">
        <v>0</v>
      </c>
      <c r="W1117" s="11">
        <v>14</v>
      </c>
      <c r="X1117" s="8" t="s">
        <v>148</v>
      </c>
      <c r="Y1117" s="8" t="s">
        <v>149</v>
      </c>
    </row>
    <row r="1118" spans="1:26" x14ac:dyDescent="0.3">
      <c r="A1118" s="7">
        <v>46276</v>
      </c>
      <c r="B1118" s="8" t="s">
        <v>32</v>
      </c>
      <c r="C1118" s="8" t="s">
        <v>140</v>
      </c>
      <c r="D1118" s="8" t="s">
        <v>141</v>
      </c>
      <c r="E1118" s="8" t="s">
        <v>142</v>
      </c>
      <c r="F1118" s="8" t="s">
        <v>143</v>
      </c>
      <c r="G1118" s="8" t="s">
        <v>454</v>
      </c>
      <c r="H1118" s="8" t="s">
        <v>333</v>
      </c>
      <c r="I1118" s="8" t="s">
        <v>454</v>
      </c>
      <c r="J1118" s="8" t="s">
        <v>147</v>
      </c>
      <c r="K1118" s="8" t="s">
        <v>7</v>
      </c>
      <c r="L1118" s="8" t="s">
        <v>832</v>
      </c>
      <c r="M1118" s="9">
        <v>12</v>
      </c>
      <c r="N1118" s="10">
        <v>7.9312623925974889E-3</v>
      </c>
      <c r="O1118" s="11">
        <v>11.98</v>
      </c>
      <c r="P1118" s="11">
        <v>143.76</v>
      </c>
      <c r="Q1118" s="11">
        <v>0</v>
      </c>
      <c r="R1118" s="8">
        <v>0</v>
      </c>
      <c r="S1118" s="8">
        <v>0</v>
      </c>
      <c r="U1118" s="12">
        <v>0</v>
      </c>
      <c r="V1118" s="10">
        <v>0</v>
      </c>
      <c r="W1118" s="11">
        <v>19.5</v>
      </c>
      <c r="X1118" s="8" t="s">
        <v>148</v>
      </c>
      <c r="Y1118" s="8" t="s">
        <v>149</v>
      </c>
    </row>
    <row r="1119" spans="1:26" x14ac:dyDescent="0.3">
      <c r="A1119" s="8" t="s">
        <v>824</v>
      </c>
      <c r="B1119" s="8" t="s">
        <v>32</v>
      </c>
      <c r="C1119" s="8" t="s">
        <v>140</v>
      </c>
      <c r="D1119" s="8" t="s">
        <v>141</v>
      </c>
      <c r="E1119" s="8" t="s">
        <v>142</v>
      </c>
      <c r="F1119" s="8" t="s">
        <v>143</v>
      </c>
      <c r="G1119" s="8" t="s">
        <v>455</v>
      </c>
      <c r="H1119" s="8" t="s">
        <v>206</v>
      </c>
      <c r="I1119" s="8" t="s">
        <v>455</v>
      </c>
      <c r="J1119" s="8" t="s">
        <v>147</v>
      </c>
      <c r="K1119" s="8" t="s">
        <v>21</v>
      </c>
      <c r="L1119" s="9">
        <v>225</v>
      </c>
      <c r="M1119" s="9">
        <v>2</v>
      </c>
      <c r="N1119" s="10">
        <v>8.8888888888888889E-3</v>
      </c>
      <c r="O1119" s="11">
        <v>16.37</v>
      </c>
      <c r="P1119" s="11">
        <v>32.74</v>
      </c>
      <c r="Q1119" s="11">
        <v>0</v>
      </c>
      <c r="R1119" s="8">
        <v>0</v>
      </c>
      <c r="S1119" s="8">
        <v>0</v>
      </c>
      <c r="U1119" s="12">
        <v>0</v>
      </c>
      <c r="V1119" s="10">
        <v>0</v>
      </c>
      <c r="W1119" s="11">
        <v>20</v>
      </c>
      <c r="X1119" s="8" t="s">
        <v>148</v>
      </c>
      <c r="Y1119" s="8" t="s">
        <v>149</v>
      </c>
      <c r="Z1119" s="8" t="s">
        <v>404</v>
      </c>
    </row>
    <row r="1120" spans="1:26" x14ac:dyDescent="0.3">
      <c r="A1120" s="7">
        <v>46276</v>
      </c>
      <c r="B1120" s="8" t="s">
        <v>32</v>
      </c>
      <c r="C1120" s="8" t="s">
        <v>140</v>
      </c>
      <c r="D1120" s="8" t="s">
        <v>141</v>
      </c>
      <c r="E1120" s="8" t="s">
        <v>142</v>
      </c>
      <c r="F1120" s="8" t="s">
        <v>143</v>
      </c>
      <c r="G1120" s="8" t="s">
        <v>203</v>
      </c>
      <c r="H1120" s="8" t="s">
        <v>20</v>
      </c>
      <c r="I1120" s="8" t="s">
        <v>203</v>
      </c>
      <c r="J1120" s="8" t="s">
        <v>147</v>
      </c>
      <c r="K1120" s="8" t="s">
        <v>21</v>
      </c>
      <c r="L1120" s="9">
        <v>329</v>
      </c>
      <c r="M1120" s="9">
        <v>5</v>
      </c>
      <c r="N1120" s="10">
        <v>1.5197568389057749E-2</v>
      </c>
      <c r="O1120" s="11">
        <v>15.81</v>
      </c>
      <c r="P1120" s="11">
        <v>79.05</v>
      </c>
      <c r="Q1120" s="11">
        <v>599</v>
      </c>
      <c r="R1120" s="8">
        <v>1</v>
      </c>
      <c r="S1120" s="8">
        <v>1</v>
      </c>
      <c r="T1120" s="10">
        <v>7.2599999999999998E-2</v>
      </c>
      <c r="U1120" s="12">
        <v>7.58</v>
      </c>
      <c r="V1120" s="10">
        <v>0.2</v>
      </c>
      <c r="W1120" s="11">
        <v>18.5</v>
      </c>
      <c r="X1120" s="8" t="s">
        <v>148</v>
      </c>
      <c r="Y1120" s="8" t="s">
        <v>149</v>
      </c>
    </row>
    <row r="1121" spans="1:26" x14ac:dyDescent="0.3">
      <c r="A1121" s="7">
        <v>46276</v>
      </c>
      <c r="B1121" s="8" t="s">
        <v>32</v>
      </c>
      <c r="C1121" s="8" t="s">
        <v>140</v>
      </c>
      <c r="D1121" s="8" t="s">
        <v>141</v>
      </c>
      <c r="E1121" s="8" t="s">
        <v>150</v>
      </c>
      <c r="F1121" s="8" t="s">
        <v>143</v>
      </c>
      <c r="G1121" s="8" t="s">
        <v>156</v>
      </c>
      <c r="H1121" s="8" t="s">
        <v>333</v>
      </c>
      <c r="I1121" s="8" t="s">
        <v>156</v>
      </c>
      <c r="J1121" s="8" t="s">
        <v>153</v>
      </c>
      <c r="K1121" s="8" t="s">
        <v>21</v>
      </c>
      <c r="L1121" s="9">
        <v>802</v>
      </c>
      <c r="M1121" s="9">
        <v>8</v>
      </c>
      <c r="N1121" s="10">
        <v>9.9750623441396506E-3</v>
      </c>
      <c r="O1121" s="11">
        <v>12.95</v>
      </c>
      <c r="P1121" s="11">
        <v>103.6</v>
      </c>
      <c r="Q1121" s="11">
        <v>549</v>
      </c>
      <c r="R1121" s="8">
        <v>1</v>
      </c>
      <c r="S1121" s="8">
        <v>1</v>
      </c>
      <c r="T1121" s="10">
        <v>0.18870000000000001</v>
      </c>
      <c r="U1121" s="12">
        <v>5.3</v>
      </c>
      <c r="V1121" s="10">
        <v>0.125</v>
      </c>
      <c r="W1121" s="11">
        <v>15</v>
      </c>
      <c r="X1121" s="8" t="s">
        <v>148</v>
      </c>
      <c r="Y1121" s="8" t="s">
        <v>149</v>
      </c>
    </row>
    <row r="1122" spans="1:26" x14ac:dyDescent="0.3">
      <c r="A1122" s="8" t="s">
        <v>824</v>
      </c>
      <c r="B1122" s="8" t="s">
        <v>32</v>
      </c>
      <c r="C1122" s="8" t="s">
        <v>140</v>
      </c>
      <c r="D1122" s="8" t="s">
        <v>141</v>
      </c>
      <c r="E1122" s="8" t="s">
        <v>150</v>
      </c>
      <c r="F1122" s="8" t="s">
        <v>143</v>
      </c>
      <c r="G1122" s="8" t="s">
        <v>446</v>
      </c>
      <c r="H1122" s="8" t="s">
        <v>206</v>
      </c>
      <c r="I1122" s="8" t="s">
        <v>446</v>
      </c>
      <c r="J1122" s="8" t="s">
        <v>153</v>
      </c>
      <c r="K1122" s="8" t="s">
        <v>21</v>
      </c>
      <c r="L1122" s="9">
        <v>93</v>
      </c>
      <c r="M1122" s="9">
        <v>0</v>
      </c>
      <c r="N1122" s="10">
        <v>0</v>
      </c>
      <c r="P1122" s="11">
        <v>0</v>
      </c>
      <c r="Q1122" s="11">
        <v>0</v>
      </c>
      <c r="R1122" s="8">
        <v>0</v>
      </c>
      <c r="S1122" s="8">
        <v>0</v>
      </c>
      <c r="W1122" s="11">
        <v>13.5</v>
      </c>
      <c r="X1122" s="8" t="s">
        <v>148</v>
      </c>
      <c r="Y1122" s="8" t="s">
        <v>149</v>
      </c>
    </row>
    <row r="1123" spans="1:26" x14ac:dyDescent="0.3">
      <c r="A1123" s="8" t="s">
        <v>825</v>
      </c>
      <c r="B1123" s="8" t="s">
        <v>32</v>
      </c>
      <c r="C1123" s="8" t="s">
        <v>140</v>
      </c>
      <c r="D1123" s="8" t="s">
        <v>141</v>
      </c>
      <c r="E1123" s="8" t="s">
        <v>150</v>
      </c>
      <c r="F1123" s="8" t="s">
        <v>143</v>
      </c>
      <c r="G1123" s="8" t="s">
        <v>519</v>
      </c>
      <c r="H1123" s="8" t="s">
        <v>206</v>
      </c>
      <c r="I1123" s="8" t="s">
        <v>519</v>
      </c>
      <c r="J1123" s="8" t="s">
        <v>153</v>
      </c>
      <c r="K1123" s="8" t="s">
        <v>7</v>
      </c>
      <c r="L1123" s="9">
        <v>874</v>
      </c>
      <c r="M1123" s="9">
        <v>6</v>
      </c>
      <c r="N1123" s="10">
        <v>6.8649885583524023E-3</v>
      </c>
      <c r="O1123" s="11">
        <v>12.4</v>
      </c>
      <c r="P1123" s="11">
        <v>74.400000000000006</v>
      </c>
      <c r="Q1123" s="11">
        <v>0</v>
      </c>
      <c r="R1123" s="8">
        <v>0</v>
      </c>
      <c r="S1123" s="8">
        <v>0</v>
      </c>
      <c r="U1123" s="12">
        <v>0</v>
      </c>
      <c r="V1123" s="10">
        <v>0</v>
      </c>
      <c r="W1123" s="11">
        <v>16.5</v>
      </c>
      <c r="X1123" s="8" t="s">
        <v>148</v>
      </c>
      <c r="Y1123" s="8" t="s">
        <v>149</v>
      </c>
    </row>
    <row r="1124" spans="1:26" x14ac:dyDescent="0.3">
      <c r="A1124" s="7">
        <v>46276</v>
      </c>
      <c r="B1124" s="8" t="s">
        <v>32</v>
      </c>
      <c r="C1124" s="8" t="s">
        <v>140</v>
      </c>
      <c r="D1124" s="8" t="s">
        <v>141</v>
      </c>
      <c r="E1124" s="8" t="s">
        <v>211</v>
      </c>
      <c r="F1124" s="8" t="s">
        <v>143</v>
      </c>
      <c r="G1124" s="8" t="s">
        <v>368</v>
      </c>
      <c r="H1124" s="8" t="s">
        <v>206</v>
      </c>
      <c r="I1124" s="8" t="s">
        <v>368</v>
      </c>
      <c r="J1124" s="8" t="s">
        <v>214</v>
      </c>
      <c r="K1124" s="8" t="s">
        <v>7</v>
      </c>
      <c r="L1124" s="9">
        <v>477</v>
      </c>
      <c r="M1124" s="9">
        <v>5</v>
      </c>
      <c r="N1124" s="10">
        <v>1.0482180293501051E-2</v>
      </c>
      <c r="O1124" s="11">
        <v>10.57</v>
      </c>
      <c r="P1124" s="11">
        <v>52.85</v>
      </c>
      <c r="Q1124" s="11">
        <v>0</v>
      </c>
      <c r="R1124" s="8">
        <v>0</v>
      </c>
      <c r="S1124" s="8">
        <v>0</v>
      </c>
      <c r="U1124" s="12">
        <v>0</v>
      </c>
      <c r="V1124" s="10">
        <v>0</v>
      </c>
      <c r="W1124" s="11">
        <v>20.5</v>
      </c>
      <c r="X1124" s="8" t="s">
        <v>148</v>
      </c>
      <c r="Y1124" s="8" t="s">
        <v>149</v>
      </c>
      <c r="Z1124" s="8" t="s">
        <v>609</v>
      </c>
    </row>
    <row r="1125" spans="1:26" x14ac:dyDescent="0.3">
      <c r="A1125" s="8" t="s">
        <v>824</v>
      </c>
      <c r="B1125" s="8" t="s">
        <v>32</v>
      </c>
      <c r="C1125" s="8" t="s">
        <v>140</v>
      </c>
      <c r="D1125" s="8" t="s">
        <v>141</v>
      </c>
      <c r="E1125" s="8" t="s">
        <v>211</v>
      </c>
      <c r="F1125" s="8" t="s">
        <v>143</v>
      </c>
      <c r="G1125" s="8" t="s">
        <v>224</v>
      </c>
      <c r="H1125" s="8" t="s">
        <v>206</v>
      </c>
      <c r="I1125" s="8" t="s">
        <v>224</v>
      </c>
      <c r="J1125" s="8" t="s">
        <v>214</v>
      </c>
      <c r="K1125" s="8" t="s">
        <v>21</v>
      </c>
      <c r="L1125" s="9">
        <v>286</v>
      </c>
      <c r="M1125" s="9">
        <v>4</v>
      </c>
      <c r="N1125" s="10">
        <v>1.3986013986013989E-2</v>
      </c>
      <c r="O1125" s="11">
        <v>20.5</v>
      </c>
      <c r="P1125" s="11">
        <v>82</v>
      </c>
      <c r="Q1125" s="11">
        <v>0</v>
      </c>
      <c r="R1125" s="8">
        <v>0</v>
      </c>
      <c r="S1125" s="8">
        <v>0</v>
      </c>
      <c r="U1125" s="12">
        <v>0</v>
      </c>
      <c r="V1125" s="10">
        <v>0</v>
      </c>
      <c r="W1125" s="11">
        <v>20.5</v>
      </c>
      <c r="X1125" s="8" t="s">
        <v>148</v>
      </c>
      <c r="Y1125" s="8" t="s">
        <v>149</v>
      </c>
    </row>
    <row r="1126" spans="1:26" x14ac:dyDescent="0.3">
      <c r="A1126" s="7">
        <v>46276</v>
      </c>
      <c r="B1126" s="8" t="s">
        <v>32</v>
      </c>
      <c r="C1126" s="8" t="s">
        <v>140</v>
      </c>
      <c r="D1126" s="8" t="s">
        <v>141</v>
      </c>
      <c r="E1126" s="8" t="s">
        <v>217</v>
      </c>
      <c r="F1126" s="8" t="s">
        <v>143</v>
      </c>
      <c r="G1126" s="8" t="s">
        <v>522</v>
      </c>
      <c r="H1126" s="8" t="s">
        <v>206</v>
      </c>
      <c r="I1126" s="8" t="s">
        <v>522</v>
      </c>
      <c r="J1126" s="8" t="s">
        <v>219</v>
      </c>
      <c r="K1126" s="8" t="s">
        <v>14</v>
      </c>
      <c r="L1126" s="9">
        <v>445</v>
      </c>
      <c r="M1126" s="9">
        <v>0</v>
      </c>
      <c r="N1126" s="10">
        <v>0</v>
      </c>
      <c r="P1126" s="11">
        <v>0</v>
      </c>
      <c r="Q1126" s="11">
        <v>0</v>
      </c>
      <c r="R1126" s="8">
        <v>0</v>
      </c>
      <c r="S1126" s="8">
        <v>0</v>
      </c>
      <c r="W1126" s="11">
        <v>26.5</v>
      </c>
      <c r="X1126" s="8" t="s">
        <v>148</v>
      </c>
      <c r="Y1126" s="8" t="s">
        <v>149</v>
      </c>
    </row>
    <row r="1127" spans="1:26" x14ac:dyDescent="0.3">
      <c r="A1127" s="7">
        <v>46276</v>
      </c>
      <c r="B1127" s="8" t="s">
        <v>32</v>
      </c>
      <c r="C1127" s="8" t="s">
        <v>140</v>
      </c>
      <c r="D1127" s="8" t="s">
        <v>141</v>
      </c>
      <c r="E1127" s="8" t="s">
        <v>217</v>
      </c>
      <c r="F1127" s="8" t="s">
        <v>143</v>
      </c>
      <c r="G1127" s="8" t="s">
        <v>218</v>
      </c>
      <c r="H1127" s="8" t="s">
        <v>206</v>
      </c>
      <c r="I1127" s="8" t="s">
        <v>218</v>
      </c>
      <c r="J1127" s="8" t="s">
        <v>219</v>
      </c>
      <c r="K1127" s="8" t="s">
        <v>21</v>
      </c>
      <c r="L1127" s="9">
        <v>665</v>
      </c>
      <c r="M1127" s="9">
        <v>4</v>
      </c>
      <c r="N1127" s="10">
        <v>6.0150375939849628E-3</v>
      </c>
      <c r="O1127" s="11">
        <v>23.5</v>
      </c>
      <c r="P1127" s="11">
        <v>94</v>
      </c>
      <c r="Q1127" s="11">
        <v>1598</v>
      </c>
      <c r="R1127" s="8">
        <v>1</v>
      </c>
      <c r="S1127" s="8">
        <v>2</v>
      </c>
      <c r="T1127" s="10">
        <v>5.8799999999999998E-2</v>
      </c>
      <c r="U1127" s="12">
        <v>17</v>
      </c>
      <c r="V1127" s="10">
        <v>0.25</v>
      </c>
      <c r="W1127" s="11">
        <v>23.5</v>
      </c>
      <c r="X1127" s="8" t="s">
        <v>148</v>
      </c>
      <c r="Y1127" s="8" t="s">
        <v>149</v>
      </c>
    </row>
    <row r="1128" spans="1:26" x14ac:dyDescent="0.3">
      <c r="A1128" s="7">
        <v>46276</v>
      </c>
      <c r="B1128" s="8" t="s">
        <v>26</v>
      </c>
      <c r="C1128" s="8" t="s">
        <v>140</v>
      </c>
      <c r="D1128" s="8" t="s">
        <v>141</v>
      </c>
      <c r="E1128" s="8" t="s">
        <v>150</v>
      </c>
      <c r="F1128" s="8" t="s">
        <v>143</v>
      </c>
      <c r="G1128" s="8" t="s">
        <v>210</v>
      </c>
      <c r="H1128" s="8" t="s">
        <v>220</v>
      </c>
      <c r="I1128" s="8" t="s">
        <v>210</v>
      </c>
      <c r="J1128" s="8" t="s">
        <v>153</v>
      </c>
      <c r="K1128" s="8" t="s">
        <v>7</v>
      </c>
      <c r="L1128" s="9">
        <v>1589</v>
      </c>
      <c r="M1128" s="9">
        <v>10</v>
      </c>
      <c r="N1128" s="10">
        <v>6.2932662051604794E-3</v>
      </c>
      <c r="O1128" s="11">
        <v>11.74</v>
      </c>
      <c r="P1128" s="8" t="s">
        <v>833</v>
      </c>
      <c r="Q1128" s="11">
        <v>0</v>
      </c>
      <c r="R1128" s="8">
        <v>0</v>
      </c>
      <c r="S1128" s="8">
        <v>0</v>
      </c>
      <c r="U1128" s="12">
        <v>0</v>
      </c>
      <c r="V1128" s="10">
        <v>0</v>
      </c>
      <c r="W1128" s="11">
        <v>16.5</v>
      </c>
      <c r="X1128" s="8" t="s">
        <v>148</v>
      </c>
      <c r="Y1128" s="8" t="s">
        <v>149</v>
      </c>
    </row>
    <row r="1129" spans="1:26" x14ac:dyDescent="0.3">
      <c r="A1129" s="7">
        <v>46276</v>
      </c>
      <c r="B1129" s="8" t="s">
        <v>26</v>
      </c>
      <c r="C1129" s="8" t="s">
        <v>140</v>
      </c>
      <c r="D1129" s="8" t="s">
        <v>141</v>
      </c>
      <c r="E1129" s="8" t="s">
        <v>150</v>
      </c>
      <c r="F1129" s="8" t="s">
        <v>143</v>
      </c>
      <c r="G1129" s="8" t="s">
        <v>210</v>
      </c>
      <c r="H1129" s="8" t="s">
        <v>220</v>
      </c>
      <c r="I1129" s="8" t="s">
        <v>436</v>
      </c>
      <c r="J1129" s="8" t="s">
        <v>153</v>
      </c>
      <c r="K1129" s="8" t="s">
        <v>14</v>
      </c>
      <c r="L1129" s="9">
        <v>177</v>
      </c>
      <c r="M1129" s="9">
        <v>0</v>
      </c>
      <c r="N1129" s="10">
        <v>0</v>
      </c>
      <c r="P1129" s="11">
        <v>0</v>
      </c>
      <c r="Q1129" s="11">
        <v>0</v>
      </c>
      <c r="R1129" s="8">
        <v>0</v>
      </c>
      <c r="S1129" s="8">
        <v>0</v>
      </c>
      <c r="W1129" s="11">
        <v>14.5</v>
      </c>
      <c r="X1129" s="8" t="s">
        <v>148</v>
      </c>
      <c r="Y1129" s="8" t="s">
        <v>149</v>
      </c>
    </row>
    <row r="1130" spans="1:26" x14ac:dyDescent="0.3">
      <c r="A1130" s="7">
        <v>46276</v>
      </c>
      <c r="B1130" s="8" t="s">
        <v>26</v>
      </c>
      <c r="C1130" s="8" t="s">
        <v>140</v>
      </c>
      <c r="D1130" s="8" t="s">
        <v>141</v>
      </c>
      <c r="E1130" s="8" t="s">
        <v>150</v>
      </c>
      <c r="F1130" s="8" t="s">
        <v>143</v>
      </c>
      <c r="G1130" s="8" t="s">
        <v>156</v>
      </c>
      <c r="H1130" s="8" t="s">
        <v>220</v>
      </c>
      <c r="I1130" s="8" t="s">
        <v>834</v>
      </c>
      <c r="J1130" s="8" t="s">
        <v>153</v>
      </c>
      <c r="K1130" s="8" t="s">
        <v>14</v>
      </c>
      <c r="L1130" s="9">
        <v>394</v>
      </c>
      <c r="M1130" s="9">
        <v>3</v>
      </c>
      <c r="N1130" s="10">
        <v>7.6142131979695434E-3</v>
      </c>
      <c r="O1130" s="11">
        <v>12.26</v>
      </c>
      <c r="P1130" s="11">
        <v>36.78</v>
      </c>
      <c r="Q1130" s="11">
        <v>0</v>
      </c>
      <c r="R1130" s="8">
        <v>0</v>
      </c>
      <c r="S1130" s="8">
        <v>0</v>
      </c>
      <c r="U1130" s="12">
        <v>0</v>
      </c>
      <c r="V1130" s="10">
        <v>0</v>
      </c>
      <c r="W1130" s="11">
        <v>14.5</v>
      </c>
      <c r="X1130" s="8" t="s">
        <v>148</v>
      </c>
      <c r="Y1130" s="8" t="s">
        <v>149</v>
      </c>
    </row>
    <row r="1131" spans="1:26" x14ac:dyDescent="0.3">
      <c r="A1131" s="7">
        <v>46276</v>
      </c>
      <c r="B1131" s="8" t="s">
        <v>26</v>
      </c>
      <c r="C1131" s="8" t="s">
        <v>140</v>
      </c>
      <c r="D1131" s="8" t="s">
        <v>141</v>
      </c>
      <c r="E1131" s="8" t="s">
        <v>150</v>
      </c>
      <c r="F1131" s="8" t="s">
        <v>143</v>
      </c>
      <c r="G1131" s="8" t="s">
        <v>210</v>
      </c>
      <c r="H1131" s="8" t="s">
        <v>236</v>
      </c>
      <c r="I1131" s="8" t="s">
        <v>209</v>
      </c>
      <c r="J1131" s="8" t="s">
        <v>153</v>
      </c>
      <c r="K1131" s="8" t="s">
        <v>21</v>
      </c>
      <c r="L1131" s="9">
        <v>287</v>
      </c>
      <c r="M1131" s="9">
        <v>2</v>
      </c>
      <c r="N1131" s="10">
        <v>6.9686411149825784E-3</v>
      </c>
      <c r="O1131" s="11">
        <v>15</v>
      </c>
      <c r="P1131" s="11">
        <v>30</v>
      </c>
      <c r="Q1131" s="11">
        <v>0</v>
      </c>
      <c r="R1131" s="8">
        <v>0</v>
      </c>
      <c r="S1131" s="8">
        <v>0</v>
      </c>
      <c r="U1131" s="12">
        <v>0</v>
      </c>
      <c r="V1131" s="10">
        <v>0</v>
      </c>
      <c r="W1131" s="11">
        <v>15</v>
      </c>
      <c r="X1131" s="8" t="s">
        <v>148</v>
      </c>
      <c r="Y1131" s="8" t="s">
        <v>149</v>
      </c>
    </row>
    <row r="1132" spans="1:26" x14ac:dyDescent="0.3">
      <c r="A1132" s="7">
        <v>46276</v>
      </c>
      <c r="B1132" s="8" t="s">
        <v>26</v>
      </c>
      <c r="C1132" s="8" t="s">
        <v>140</v>
      </c>
      <c r="D1132" s="8" t="s">
        <v>141</v>
      </c>
      <c r="E1132" s="8" t="s">
        <v>211</v>
      </c>
      <c r="F1132" s="8" t="s">
        <v>143</v>
      </c>
      <c r="G1132" s="8" t="s">
        <v>225</v>
      </c>
      <c r="H1132" s="8" t="s">
        <v>220</v>
      </c>
      <c r="I1132" s="8" t="s">
        <v>225</v>
      </c>
      <c r="J1132" s="8" t="s">
        <v>214</v>
      </c>
      <c r="K1132" s="8" t="s">
        <v>21</v>
      </c>
      <c r="L1132" s="9">
        <v>642</v>
      </c>
      <c r="M1132" s="9">
        <v>5</v>
      </c>
      <c r="N1132" s="10">
        <v>7.7881619937694704E-3</v>
      </c>
      <c r="O1132" s="11">
        <v>15.99</v>
      </c>
      <c r="P1132" s="11">
        <v>79.95</v>
      </c>
      <c r="Q1132" s="11">
        <v>0</v>
      </c>
      <c r="R1132" s="8">
        <v>0</v>
      </c>
      <c r="S1132" s="8">
        <v>0</v>
      </c>
      <c r="U1132" s="12">
        <v>0</v>
      </c>
      <c r="V1132" s="10">
        <v>0</v>
      </c>
      <c r="W1132" s="11">
        <v>16</v>
      </c>
      <c r="X1132" s="8" t="s">
        <v>148</v>
      </c>
      <c r="Y1132" s="8" t="s">
        <v>149</v>
      </c>
    </row>
    <row r="1133" spans="1:26" x14ac:dyDescent="0.3">
      <c r="A1133" s="7">
        <v>46276</v>
      </c>
      <c r="B1133" s="8" t="s">
        <v>42</v>
      </c>
      <c r="C1133" s="8" t="s">
        <v>140</v>
      </c>
      <c r="D1133" s="8" t="s">
        <v>141</v>
      </c>
      <c r="E1133" s="8" t="s">
        <v>164</v>
      </c>
      <c r="F1133" s="8" t="s">
        <v>143</v>
      </c>
      <c r="G1133" s="8" t="s">
        <v>228</v>
      </c>
      <c r="H1133" s="8" t="s">
        <v>231</v>
      </c>
      <c r="I1133" s="8" t="s">
        <v>165</v>
      </c>
      <c r="J1133" s="8" t="s">
        <v>166</v>
      </c>
      <c r="K1133" s="8" t="s">
        <v>14</v>
      </c>
      <c r="L1133" s="9">
        <v>1100</v>
      </c>
      <c r="M1133" s="9">
        <v>4</v>
      </c>
      <c r="N1133" s="10">
        <v>3.6363636363636359E-3</v>
      </c>
      <c r="O1133" s="11">
        <v>6.7</v>
      </c>
      <c r="P1133" s="8" t="s">
        <v>835</v>
      </c>
      <c r="Q1133" s="11">
        <v>0</v>
      </c>
      <c r="R1133" s="8">
        <v>0</v>
      </c>
      <c r="S1133" s="8">
        <v>0</v>
      </c>
      <c r="U1133" s="12">
        <v>0</v>
      </c>
      <c r="V1133" s="10">
        <v>0</v>
      </c>
      <c r="W1133" s="11">
        <v>11</v>
      </c>
      <c r="X1133" s="8" t="s">
        <v>148</v>
      </c>
      <c r="Y1133" s="8" t="s">
        <v>149</v>
      </c>
    </row>
    <row r="1134" spans="1:26" x14ac:dyDescent="0.3">
      <c r="A1134" s="7">
        <v>46276</v>
      </c>
      <c r="B1134" s="8" t="s">
        <v>42</v>
      </c>
      <c r="C1134" s="8" t="s">
        <v>140</v>
      </c>
      <c r="D1134" s="8" t="s">
        <v>141</v>
      </c>
      <c r="E1134" s="8" t="s">
        <v>164</v>
      </c>
      <c r="F1134" s="8" t="s">
        <v>143</v>
      </c>
      <c r="G1134" s="8" t="s">
        <v>165</v>
      </c>
      <c r="H1134" s="8" t="s">
        <v>231</v>
      </c>
      <c r="I1134" s="8" t="s">
        <v>461</v>
      </c>
      <c r="J1134" s="8" t="s">
        <v>166</v>
      </c>
      <c r="K1134" s="8" t="s">
        <v>7</v>
      </c>
      <c r="L1134" s="9">
        <v>224</v>
      </c>
      <c r="M1134" s="9">
        <v>1</v>
      </c>
      <c r="N1134" s="10">
        <v>4.464285714285714E-3</v>
      </c>
      <c r="O1134" s="11">
        <v>6.52</v>
      </c>
      <c r="P1134" s="11">
        <v>6.52</v>
      </c>
      <c r="Q1134" s="11">
        <v>0</v>
      </c>
      <c r="R1134" s="8">
        <v>0</v>
      </c>
      <c r="S1134" s="8">
        <v>0</v>
      </c>
      <c r="U1134" s="12">
        <v>0</v>
      </c>
      <c r="V1134" s="10">
        <v>0</v>
      </c>
      <c r="W1134" s="11">
        <v>10.5</v>
      </c>
      <c r="X1134" s="8" t="s">
        <v>148</v>
      </c>
      <c r="Y1134" s="8" t="s">
        <v>149</v>
      </c>
    </row>
    <row r="1135" spans="1:26" x14ac:dyDescent="0.3">
      <c r="A1135" s="7">
        <v>46276</v>
      </c>
      <c r="B1135" s="8" t="s">
        <v>42</v>
      </c>
      <c r="C1135" s="8" t="s">
        <v>140</v>
      </c>
      <c r="D1135" s="8" t="s">
        <v>141</v>
      </c>
      <c r="E1135" s="8" t="s">
        <v>164</v>
      </c>
      <c r="F1135" s="8" t="s">
        <v>143</v>
      </c>
      <c r="G1135" s="8" t="s">
        <v>165</v>
      </c>
      <c r="H1135" s="8" t="s">
        <v>231</v>
      </c>
      <c r="I1135" s="8" t="s">
        <v>359</v>
      </c>
      <c r="J1135" s="8" t="s">
        <v>166</v>
      </c>
      <c r="K1135" s="8" t="s">
        <v>14</v>
      </c>
      <c r="L1135" s="9">
        <v>354</v>
      </c>
      <c r="M1135" s="9">
        <v>3</v>
      </c>
      <c r="N1135" s="10">
        <v>8.4745762711864406E-3</v>
      </c>
      <c r="O1135" s="11">
        <v>12.25</v>
      </c>
      <c r="P1135" s="11">
        <v>36.75</v>
      </c>
      <c r="Q1135" s="11">
        <v>0</v>
      </c>
      <c r="R1135" s="8">
        <v>0</v>
      </c>
      <c r="S1135" s="8">
        <v>0</v>
      </c>
      <c r="U1135" s="12">
        <v>0</v>
      </c>
      <c r="V1135" s="10">
        <v>0</v>
      </c>
      <c r="W1135" s="11">
        <v>15</v>
      </c>
      <c r="X1135" s="8" t="s">
        <v>148</v>
      </c>
      <c r="Y1135" s="8" t="s">
        <v>149</v>
      </c>
      <c r="Z1135" s="8" t="s">
        <v>836</v>
      </c>
    </row>
    <row r="1136" spans="1:26" x14ac:dyDescent="0.3">
      <c r="A1136" s="7">
        <v>46276</v>
      </c>
      <c r="B1136" s="8" t="s">
        <v>42</v>
      </c>
      <c r="C1136" s="8" t="s">
        <v>140</v>
      </c>
      <c r="D1136" s="8" t="s">
        <v>141</v>
      </c>
      <c r="E1136" s="8" t="s">
        <v>164</v>
      </c>
      <c r="F1136" s="8" t="s">
        <v>143</v>
      </c>
      <c r="G1136" s="8" t="s">
        <v>228</v>
      </c>
      <c r="H1136" s="8" t="s">
        <v>231</v>
      </c>
      <c r="I1136" s="8" t="s">
        <v>228</v>
      </c>
      <c r="J1136" s="8" t="s">
        <v>166</v>
      </c>
      <c r="K1136" s="8" t="s">
        <v>14</v>
      </c>
      <c r="L1136" s="9">
        <v>420</v>
      </c>
      <c r="M1136" s="9">
        <v>4</v>
      </c>
      <c r="N1136" s="10">
        <v>9.5238095238095247E-3</v>
      </c>
      <c r="O1136" s="11">
        <v>11.42</v>
      </c>
      <c r="P1136" s="11">
        <v>45.68</v>
      </c>
      <c r="Q1136" s="11">
        <v>0</v>
      </c>
      <c r="R1136" s="8">
        <v>0</v>
      </c>
      <c r="S1136" s="8">
        <v>0</v>
      </c>
      <c r="U1136" s="12">
        <v>0</v>
      </c>
      <c r="V1136" s="10">
        <v>0</v>
      </c>
      <c r="W1136" s="11">
        <v>15</v>
      </c>
      <c r="X1136" s="8" t="s">
        <v>148</v>
      </c>
      <c r="Y1136" s="8" t="s">
        <v>149</v>
      </c>
    </row>
    <row r="1137" spans="1:25" x14ac:dyDescent="0.3">
      <c r="A1137" s="7">
        <v>46276</v>
      </c>
      <c r="B1137" s="8" t="s">
        <v>42</v>
      </c>
      <c r="C1137" s="8" t="s">
        <v>140</v>
      </c>
      <c r="D1137" s="8" t="s">
        <v>141</v>
      </c>
      <c r="E1137" s="8" t="s">
        <v>164</v>
      </c>
      <c r="F1137" s="8" t="s">
        <v>143</v>
      </c>
      <c r="G1137" s="8" t="s">
        <v>228</v>
      </c>
      <c r="H1137" s="8" t="s">
        <v>231</v>
      </c>
      <c r="I1137" s="8" t="s">
        <v>458</v>
      </c>
      <c r="J1137" s="8" t="s">
        <v>166</v>
      </c>
      <c r="K1137" s="8" t="s">
        <v>21</v>
      </c>
      <c r="L1137" s="9">
        <v>171</v>
      </c>
      <c r="M1137" s="9">
        <v>4</v>
      </c>
      <c r="N1137" s="10">
        <v>2.3391812865497071E-2</v>
      </c>
      <c r="O1137" s="11">
        <v>12.5</v>
      </c>
      <c r="P1137" s="11">
        <v>50</v>
      </c>
      <c r="Q1137" s="11">
        <v>1347</v>
      </c>
      <c r="R1137" s="8">
        <v>3</v>
      </c>
      <c r="S1137" s="8">
        <v>3</v>
      </c>
      <c r="T1137" s="10">
        <v>3.7100000000000001E-2</v>
      </c>
      <c r="U1137" s="12">
        <v>26.94</v>
      </c>
      <c r="V1137" s="10">
        <v>0.75</v>
      </c>
      <c r="W1137" s="11">
        <v>12.5</v>
      </c>
      <c r="X1137" s="8" t="s">
        <v>148</v>
      </c>
      <c r="Y1137" s="8" t="s">
        <v>149</v>
      </c>
    </row>
    <row r="1138" spans="1:25" x14ac:dyDescent="0.3">
      <c r="A1138" s="7">
        <v>46276</v>
      </c>
      <c r="B1138" s="8" t="s">
        <v>42</v>
      </c>
      <c r="C1138" s="8" t="s">
        <v>140</v>
      </c>
      <c r="D1138" s="8" t="s">
        <v>141</v>
      </c>
      <c r="E1138" s="8" t="s">
        <v>377</v>
      </c>
      <c r="F1138" s="8" t="s">
        <v>143</v>
      </c>
      <c r="G1138" s="8" t="s">
        <v>378</v>
      </c>
      <c r="H1138" s="8" t="s">
        <v>231</v>
      </c>
      <c r="I1138" s="8" t="s">
        <v>532</v>
      </c>
      <c r="J1138" s="8" t="s">
        <v>380</v>
      </c>
      <c r="K1138" s="8" t="s">
        <v>7</v>
      </c>
      <c r="L1138" s="9">
        <v>313</v>
      </c>
      <c r="M1138" s="9">
        <v>1</v>
      </c>
      <c r="N1138" s="10">
        <v>3.1948881789137379E-3</v>
      </c>
      <c r="O1138" s="11">
        <v>12.03</v>
      </c>
      <c r="P1138" s="11">
        <v>12.03</v>
      </c>
      <c r="Q1138" s="11">
        <v>0</v>
      </c>
      <c r="R1138" s="8">
        <v>0</v>
      </c>
      <c r="S1138" s="8">
        <v>0</v>
      </c>
      <c r="U1138" s="12">
        <v>0</v>
      </c>
      <c r="V1138" s="10">
        <v>0</v>
      </c>
      <c r="W1138" s="11">
        <v>15.5</v>
      </c>
      <c r="X1138" s="8" t="s">
        <v>148</v>
      </c>
      <c r="Y1138" s="8" t="s">
        <v>149</v>
      </c>
    </row>
    <row r="1139" spans="1:25" x14ac:dyDescent="0.3">
      <c r="A1139" s="7">
        <v>46276</v>
      </c>
      <c r="B1139" s="8" t="s">
        <v>42</v>
      </c>
      <c r="C1139" s="8" t="s">
        <v>140</v>
      </c>
      <c r="D1139" s="8" t="s">
        <v>141</v>
      </c>
      <c r="E1139" s="8" t="s">
        <v>377</v>
      </c>
      <c r="F1139" s="8" t="s">
        <v>143</v>
      </c>
      <c r="G1139" s="8" t="s">
        <v>378</v>
      </c>
      <c r="H1139" s="8" t="s">
        <v>231</v>
      </c>
      <c r="I1139" s="8" t="s">
        <v>381</v>
      </c>
      <c r="J1139" s="8" t="s">
        <v>380</v>
      </c>
      <c r="K1139" s="8" t="s">
        <v>21</v>
      </c>
      <c r="L1139" s="9">
        <v>1540</v>
      </c>
      <c r="M1139" s="9">
        <v>30</v>
      </c>
      <c r="N1139" s="10">
        <v>1.948051948051948E-2</v>
      </c>
      <c r="O1139" s="11">
        <v>10.51</v>
      </c>
      <c r="P1139" s="11">
        <v>315.3</v>
      </c>
      <c r="Q1139" s="11">
        <v>1098</v>
      </c>
      <c r="R1139" s="8">
        <v>2</v>
      </c>
      <c r="S1139" s="8">
        <v>2</v>
      </c>
      <c r="T1139" s="10">
        <v>0.28720000000000001</v>
      </c>
      <c r="U1139" s="12">
        <v>3.48</v>
      </c>
      <c r="V1139" s="10">
        <v>6.6699999999999995E-2</v>
      </c>
      <c r="W1139" s="11">
        <v>12</v>
      </c>
      <c r="X1139" s="8" t="s">
        <v>148</v>
      </c>
      <c r="Y1139" s="8" t="s">
        <v>149</v>
      </c>
    </row>
    <row r="1140" spans="1:25" x14ac:dyDescent="0.3">
      <c r="A1140" s="7">
        <v>46276</v>
      </c>
      <c r="B1140" s="8" t="s">
        <v>37</v>
      </c>
      <c r="C1140" s="8" t="s">
        <v>140</v>
      </c>
      <c r="D1140" s="8" t="s">
        <v>141</v>
      </c>
      <c r="E1140" s="8" t="s">
        <v>239</v>
      </c>
      <c r="F1140" s="8" t="s">
        <v>143</v>
      </c>
      <c r="G1140" s="8" t="s">
        <v>240</v>
      </c>
      <c r="H1140" s="8" t="s">
        <v>220</v>
      </c>
      <c r="I1140" s="8" t="s">
        <v>663</v>
      </c>
      <c r="J1140" s="8" t="s">
        <v>242</v>
      </c>
      <c r="K1140" s="8" t="s">
        <v>14</v>
      </c>
      <c r="L1140" s="9">
        <v>130</v>
      </c>
      <c r="M1140" s="9">
        <v>0</v>
      </c>
      <c r="N1140" s="10">
        <v>0</v>
      </c>
      <c r="P1140" s="11">
        <v>0</v>
      </c>
      <c r="Q1140" s="11">
        <v>0</v>
      </c>
      <c r="R1140" s="8">
        <v>0</v>
      </c>
      <c r="S1140" s="8">
        <v>0</v>
      </c>
      <c r="W1140" s="11">
        <v>5.5</v>
      </c>
      <c r="X1140" s="8" t="s">
        <v>148</v>
      </c>
      <c r="Y1140" s="8" t="s">
        <v>149</v>
      </c>
    </row>
    <row r="1141" spans="1:25" x14ac:dyDescent="0.3">
      <c r="A1141" s="7">
        <v>46276</v>
      </c>
      <c r="B1141" s="8" t="s">
        <v>37</v>
      </c>
      <c r="C1141" s="8" t="s">
        <v>140</v>
      </c>
      <c r="D1141" s="8" t="s">
        <v>141</v>
      </c>
      <c r="E1141" s="8" t="s">
        <v>244</v>
      </c>
      <c r="F1141" s="8" t="s">
        <v>143</v>
      </c>
      <c r="G1141" s="8" t="s">
        <v>245</v>
      </c>
      <c r="H1141" s="8" t="s">
        <v>220</v>
      </c>
      <c r="I1141" s="8" t="s">
        <v>245</v>
      </c>
      <c r="J1141" s="8" t="s">
        <v>247</v>
      </c>
      <c r="K1141" s="8" t="s">
        <v>7</v>
      </c>
      <c r="L1141" s="9">
        <v>797</v>
      </c>
      <c r="M1141" s="9">
        <v>5</v>
      </c>
      <c r="N1141" s="10">
        <v>6.2735257214554582E-3</v>
      </c>
      <c r="O1141" s="11">
        <v>5.71</v>
      </c>
      <c r="P1141" s="11">
        <v>28.55</v>
      </c>
      <c r="Q1141" s="11">
        <v>0</v>
      </c>
      <c r="R1141" s="8">
        <v>0</v>
      </c>
      <c r="S1141" s="8">
        <v>0</v>
      </c>
      <c r="U1141" s="12">
        <v>0</v>
      </c>
      <c r="V1141" s="10">
        <v>0</v>
      </c>
      <c r="W1141" s="11">
        <v>8</v>
      </c>
      <c r="X1141" s="8" t="s">
        <v>148</v>
      </c>
      <c r="Y1141" s="8" t="s">
        <v>149</v>
      </c>
    </row>
    <row r="1142" spans="1:25" x14ac:dyDescent="0.3">
      <c r="A1142" s="7">
        <v>46276</v>
      </c>
      <c r="B1142" s="8" t="s">
        <v>37</v>
      </c>
      <c r="C1142" s="8" t="s">
        <v>140</v>
      </c>
      <c r="D1142" s="8" t="s">
        <v>141</v>
      </c>
      <c r="E1142" s="8" t="s">
        <v>244</v>
      </c>
      <c r="F1142" s="8" t="s">
        <v>143</v>
      </c>
      <c r="G1142" s="8" t="s">
        <v>245</v>
      </c>
      <c r="H1142" s="8" t="s">
        <v>220</v>
      </c>
      <c r="I1142" s="8" t="s">
        <v>248</v>
      </c>
      <c r="J1142" s="8" t="s">
        <v>247</v>
      </c>
      <c r="K1142" s="8" t="s">
        <v>21</v>
      </c>
      <c r="L1142" s="9">
        <v>189</v>
      </c>
      <c r="M1142" s="9">
        <v>5</v>
      </c>
      <c r="N1142" s="10">
        <v>2.645502645502645E-2</v>
      </c>
      <c r="O1142" s="11">
        <v>5.79</v>
      </c>
      <c r="P1142" s="11">
        <v>28.95</v>
      </c>
      <c r="Q1142" s="11">
        <v>0</v>
      </c>
      <c r="R1142" s="8">
        <v>0</v>
      </c>
      <c r="S1142" s="8">
        <v>0</v>
      </c>
      <c r="U1142" s="12">
        <v>0</v>
      </c>
      <c r="V1142" s="10">
        <v>0</v>
      </c>
      <c r="W1142" s="11">
        <v>6</v>
      </c>
      <c r="X1142" s="8" t="s">
        <v>148</v>
      </c>
      <c r="Y1142" s="8" t="s">
        <v>149</v>
      </c>
    </row>
    <row r="1143" spans="1:25" x14ac:dyDescent="0.3">
      <c r="A1143" s="7">
        <v>46276</v>
      </c>
      <c r="B1143" s="8" t="s">
        <v>37</v>
      </c>
      <c r="C1143" s="8" t="s">
        <v>140</v>
      </c>
      <c r="D1143" s="8" t="s">
        <v>141</v>
      </c>
      <c r="E1143" s="8" t="s">
        <v>244</v>
      </c>
      <c r="F1143" s="8" t="s">
        <v>143</v>
      </c>
      <c r="G1143" s="8" t="s">
        <v>245</v>
      </c>
      <c r="H1143" s="8" t="s">
        <v>220</v>
      </c>
      <c r="I1143" s="8" t="s">
        <v>633</v>
      </c>
      <c r="J1143" s="8" t="s">
        <v>247</v>
      </c>
      <c r="K1143" s="8" t="s">
        <v>14</v>
      </c>
      <c r="L1143" s="9">
        <v>1281</v>
      </c>
      <c r="M1143" s="9">
        <v>11</v>
      </c>
      <c r="N1143" s="10">
        <v>8.5870413739266207E-3</v>
      </c>
      <c r="O1143" s="11">
        <v>5.73</v>
      </c>
      <c r="P1143" s="11">
        <v>63.03</v>
      </c>
      <c r="Q1143" s="11">
        <v>0</v>
      </c>
      <c r="R1143" s="8">
        <v>0</v>
      </c>
      <c r="S1143" s="8">
        <v>0</v>
      </c>
      <c r="U1143" s="12">
        <v>0</v>
      </c>
      <c r="V1143" s="10">
        <v>0</v>
      </c>
      <c r="W1143" s="11">
        <v>8.5</v>
      </c>
      <c r="X1143" s="8" t="s">
        <v>148</v>
      </c>
      <c r="Y1143" s="8" t="s">
        <v>149</v>
      </c>
    </row>
    <row r="1144" spans="1:25" x14ac:dyDescent="0.3">
      <c r="A1144" s="7">
        <v>46276</v>
      </c>
      <c r="B1144" s="8" t="s">
        <v>37</v>
      </c>
      <c r="C1144" s="8" t="s">
        <v>140</v>
      </c>
      <c r="D1144" s="8" t="s">
        <v>141</v>
      </c>
      <c r="E1144" s="8" t="s">
        <v>244</v>
      </c>
      <c r="F1144" s="8" t="s">
        <v>143</v>
      </c>
      <c r="G1144" s="8" t="s">
        <v>394</v>
      </c>
      <c r="H1144" s="8" t="s">
        <v>220</v>
      </c>
      <c r="I1144" s="8" t="s">
        <v>679</v>
      </c>
      <c r="J1144" s="8" t="s">
        <v>247</v>
      </c>
      <c r="K1144" s="8" t="s">
        <v>14</v>
      </c>
      <c r="L1144" s="9">
        <v>720</v>
      </c>
      <c r="M1144" s="9">
        <v>4</v>
      </c>
      <c r="N1144" s="10">
        <v>5.5555555555555558E-3</v>
      </c>
      <c r="O1144" s="11">
        <v>3.24</v>
      </c>
      <c r="P1144" s="11">
        <v>12.96</v>
      </c>
      <c r="Q1144" s="11">
        <v>0</v>
      </c>
      <c r="R1144" s="8">
        <v>0</v>
      </c>
      <c r="S1144" s="8">
        <v>0</v>
      </c>
      <c r="U1144" s="12">
        <v>0</v>
      </c>
      <c r="V1144" s="10">
        <v>0</v>
      </c>
      <c r="W1144" s="11">
        <v>5.5</v>
      </c>
      <c r="X1144" s="8" t="s">
        <v>148</v>
      </c>
      <c r="Y1144" s="8" t="s">
        <v>149</v>
      </c>
    </row>
    <row r="1145" spans="1:25" x14ac:dyDescent="0.3">
      <c r="A1145" s="8" t="s">
        <v>824</v>
      </c>
      <c r="B1145" s="8" t="s">
        <v>37</v>
      </c>
      <c r="C1145" s="8" t="s">
        <v>140</v>
      </c>
      <c r="D1145" s="8" t="s">
        <v>141</v>
      </c>
      <c r="E1145" s="8" t="s">
        <v>167</v>
      </c>
      <c r="F1145" s="8" t="s">
        <v>143</v>
      </c>
      <c r="G1145" s="8" t="s">
        <v>255</v>
      </c>
      <c r="H1145" s="8" t="s">
        <v>220</v>
      </c>
      <c r="I1145" s="8" t="s">
        <v>168</v>
      </c>
      <c r="J1145" s="8" t="s">
        <v>169</v>
      </c>
      <c r="K1145" s="8" t="s">
        <v>14</v>
      </c>
      <c r="L1145" s="9">
        <v>1514</v>
      </c>
      <c r="M1145" s="9">
        <v>2</v>
      </c>
      <c r="N1145" s="10">
        <v>1.321003963011889E-3</v>
      </c>
      <c r="O1145" s="11">
        <v>2.97</v>
      </c>
      <c r="P1145" s="11">
        <v>5.94</v>
      </c>
      <c r="Q1145" s="11">
        <v>0</v>
      </c>
      <c r="R1145" s="8">
        <v>0</v>
      </c>
      <c r="S1145" s="8">
        <v>0</v>
      </c>
      <c r="U1145" s="12">
        <v>0</v>
      </c>
      <c r="V1145" s="10">
        <v>0</v>
      </c>
      <c r="W1145" s="11">
        <v>4.5</v>
      </c>
      <c r="X1145" s="8" t="s">
        <v>148</v>
      </c>
      <c r="Y1145" s="8" t="s">
        <v>149</v>
      </c>
    </row>
    <row r="1146" spans="1:25" x14ac:dyDescent="0.3">
      <c r="A1146" s="7">
        <v>46276</v>
      </c>
      <c r="B1146" s="8" t="s">
        <v>37</v>
      </c>
      <c r="C1146" s="8" t="s">
        <v>140</v>
      </c>
      <c r="D1146" s="8" t="s">
        <v>141</v>
      </c>
      <c r="E1146" s="8" t="s">
        <v>167</v>
      </c>
      <c r="F1146" s="8" t="s">
        <v>143</v>
      </c>
      <c r="G1146" s="8" t="s">
        <v>168</v>
      </c>
      <c r="H1146" s="8" t="s">
        <v>220</v>
      </c>
      <c r="I1146" s="8" t="s">
        <v>343</v>
      </c>
      <c r="J1146" s="8" t="s">
        <v>169</v>
      </c>
      <c r="K1146" s="8" t="s">
        <v>21</v>
      </c>
      <c r="L1146" s="9">
        <v>97</v>
      </c>
      <c r="M1146" s="9">
        <v>1</v>
      </c>
      <c r="N1146" s="10">
        <v>1.030927835051546E-2</v>
      </c>
      <c r="O1146" s="11">
        <v>5.49</v>
      </c>
      <c r="P1146" s="11">
        <v>5.49</v>
      </c>
      <c r="Q1146" s="11">
        <v>0</v>
      </c>
      <c r="R1146" s="8">
        <v>0</v>
      </c>
      <c r="S1146" s="8">
        <v>0</v>
      </c>
      <c r="U1146" s="12">
        <v>0</v>
      </c>
      <c r="V1146" s="10">
        <v>0</v>
      </c>
      <c r="W1146" s="11">
        <v>6.5</v>
      </c>
      <c r="X1146" s="8" t="s">
        <v>148</v>
      </c>
      <c r="Y1146" s="8" t="s">
        <v>149</v>
      </c>
    </row>
    <row r="1147" spans="1:25" x14ac:dyDescent="0.3">
      <c r="A1147" s="7">
        <v>46276</v>
      </c>
      <c r="B1147" s="8" t="s">
        <v>37</v>
      </c>
      <c r="C1147" s="8" t="s">
        <v>140</v>
      </c>
      <c r="D1147" s="8" t="s">
        <v>141</v>
      </c>
      <c r="E1147" s="8" t="s">
        <v>167</v>
      </c>
      <c r="F1147" s="8" t="s">
        <v>143</v>
      </c>
      <c r="G1147" s="8" t="s">
        <v>255</v>
      </c>
      <c r="H1147" s="8" t="s">
        <v>220</v>
      </c>
      <c r="I1147" s="8" t="s">
        <v>837</v>
      </c>
      <c r="J1147" s="8" t="s">
        <v>169</v>
      </c>
      <c r="K1147" s="8" t="s">
        <v>7</v>
      </c>
      <c r="L1147" s="9">
        <v>103</v>
      </c>
      <c r="M1147" s="9">
        <v>0</v>
      </c>
      <c r="N1147" s="10">
        <v>0</v>
      </c>
      <c r="P1147" s="11">
        <v>0</v>
      </c>
      <c r="Q1147" s="11">
        <v>0</v>
      </c>
      <c r="R1147" s="8">
        <v>0</v>
      </c>
      <c r="S1147" s="8">
        <v>0</v>
      </c>
      <c r="W1147" s="11">
        <v>7</v>
      </c>
      <c r="X1147" s="8" t="s">
        <v>148</v>
      </c>
      <c r="Y1147" s="8" t="s">
        <v>303</v>
      </c>
    </row>
    <row r="1148" spans="1:25" x14ac:dyDescent="0.3">
      <c r="A1148" s="7">
        <v>46276</v>
      </c>
      <c r="B1148" s="8" t="s">
        <v>37</v>
      </c>
      <c r="C1148" s="8" t="s">
        <v>140</v>
      </c>
      <c r="D1148" s="8" t="s">
        <v>141</v>
      </c>
      <c r="E1148" s="8" t="s">
        <v>257</v>
      </c>
      <c r="F1148" s="8" t="s">
        <v>143</v>
      </c>
      <c r="G1148" s="8" t="s">
        <v>262</v>
      </c>
      <c r="H1148" s="8" t="s">
        <v>236</v>
      </c>
      <c r="I1148" s="8" t="s">
        <v>771</v>
      </c>
      <c r="J1148" s="8" t="s">
        <v>260</v>
      </c>
      <c r="K1148" s="8" t="s">
        <v>14</v>
      </c>
      <c r="L1148" s="9">
        <v>514</v>
      </c>
      <c r="M1148" s="9">
        <v>4</v>
      </c>
      <c r="N1148" s="10">
        <v>7.7821011673151752E-3</v>
      </c>
      <c r="O1148" s="11">
        <v>6.55</v>
      </c>
      <c r="P1148" s="11">
        <v>26.2</v>
      </c>
      <c r="Q1148" s="11">
        <v>0</v>
      </c>
      <c r="R1148" s="8">
        <v>0</v>
      </c>
      <c r="S1148" s="8">
        <v>0</v>
      </c>
      <c r="U1148" s="12">
        <v>0</v>
      </c>
      <c r="V1148" s="10">
        <v>0</v>
      </c>
      <c r="W1148" s="11">
        <v>10.5</v>
      </c>
      <c r="X1148" s="8" t="s">
        <v>148</v>
      </c>
      <c r="Y1148" s="8" t="s">
        <v>303</v>
      </c>
    </row>
    <row r="1149" spans="1:25" x14ac:dyDescent="0.3">
      <c r="A1149" s="7">
        <v>46276</v>
      </c>
      <c r="B1149" s="8" t="s">
        <v>33</v>
      </c>
      <c r="C1149" s="8" t="s">
        <v>173</v>
      </c>
      <c r="D1149" s="8" t="s">
        <v>141</v>
      </c>
      <c r="E1149" s="8" t="s">
        <v>200</v>
      </c>
      <c r="F1149" s="8" t="s">
        <v>143</v>
      </c>
      <c r="G1149" s="8" t="s">
        <v>270</v>
      </c>
      <c r="H1149" s="8" t="s">
        <v>229</v>
      </c>
      <c r="I1149" s="8" t="s">
        <v>813</v>
      </c>
      <c r="J1149" s="8" t="s">
        <v>202</v>
      </c>
      <c r="K1149" s="8" t="s">
        <v>7</v>
      </c>
      <c r="L1149" s="9">
        <v>325</v>
      </c>
      <c r="M1149" s="9">
        <v>1</v>
      </c>
      <c r="N1149" s="10">
        <v>3.0769230769230769E-3</v>
      </c>
      <c r="O1149" s="11">
        <v>7.85</v>
      </c>
      <c r="P1149" s="11">
        <v>7.85</v>
      </c>
      <c r="Q1149" s="11">
        <v>0</v>
      </c>
      <c r="R1149" s="8">
        <v>0</v>
      </c>
      <c r="S1149" s="8">
        <v>0</v>
      </c>
      <c r="U1149" s="12">
        <v>0</v>
      </c>
      <c r="V1149" s="10">
        <v>0</v>
      </c>
      <c r="W1149" s="11">
        <v>13.5</v>
      </c>
      <c r="X1149" s="8" t="s">
        <v>223</v>
      </c>
      <c r="Y1149" s="8" t="s">
        <v>149</v>
      </c>
    </row>
    <row r="1150" spans="1:25" x14ac:dyDescent="0.3">
      <c r="A1150" s="7">
        <v>46276</v>
      </c>
      <c r="B1150" s="8" t="s">
        <v>33</v>
      </c>
      <c r="C1150" s="8" t="s">
        <v>173</v>
      </c>
      <c r="D1150" s="8" t="s">
        <v>141</v>
      </c>
      <c r="E1150" s="8" t="s">
        <v>200</v>
      </c>
      <c r="F1150" s="8" t="s">
        <v>143</v>
      </c>
      <c r="G1150" s="8" t="s">
        <v>270</v>
      </c>
      <c r="H1150" s="8" t="s">
        <v>231</v>
      </c>
      <c r="I1150" s="8" t="s">
        <v>573</v>
      </c>
      <c r="J1150" s="8" t="s">
        <v>202</v>
      </c>
      <c r="K1150" s="8" t="s">
        <v>14</v>
      </c>
      <c r="L1150" s="9">
        <v>185</v>
      </c>
      <c r="M1150" s="9">
        <v>1</v>
      </c>
      <c r="N1150" s="10">
        <v>5.4054054054054057E-3</v>
      </c>
      <c r="O1150" s="11">
        <v>6.28</v>
      </c>
      <c r="P1150" s="11">
        <v>6.28</v>
      </c>
      <c r="Q1150" s="11">
        <v>0</v>
      </c>
      <c r="R1150" s="8">
        <v>0</v>
      </c>
      <c r="S1150" s="8">
        <v>0</v>
      </c>
      <c r="U1150" s="12">
        <v>0</v>
      </c>
      <c r="V1150" s="10">
        <v>0</v>
      </c>
      <c r="W1150" s="11">
        <v>10</v>
      </c>
      <c r="X1150" s="8" t="s">
        <v>148</v>
      </c>
      <c r="Y1150" s="8" t="s">
        <v>149</v>
      </c>
    </row>
    <row r="1151" spans="1:25" x14ac:dyDescent="0.3">
      <c r="A1151" s="7">
        <v>46276</v>
      </c>
      <c r="B1151" s="8" t="s">
        <v>33</v>
      </c>
      <c r="C1151" s="8" t="s">
        <v>173</v>
      </c>
      <c r="D1151" s="8" t="s">
        <v>141</v>
      </c>
      <c r="E1151" s="8" t="s">
        <v>200</v>
      </c>
      <c r="F1151" s="8" t="s">
        <v>143</v>
      </c>
      <c r="G1151" s="8" t="s">
        <v>270</v>
      </c>
      <c r="H1151" s="8" t="s">
        <v>231</v>
      </c>
      <c r="I1151" s="8" t="s">
        <v>549</v>
      </c>
      <c r="J1151" s="8" t="s">
        <v>202</v>
      </c>
      <c r="K1151" s="8" t="s">
        <v>21</v>
      </c>
      <c r="L1151" s="9">
        <v>384</v>
      </c>
      <c r="M1151" s="9">
        <v>1</v>
      </c>
      <c r="N1151" s="10">
        <v>2.604166666666667E-3</v>
      </c>
      <c r="O1151" s="11">
        <v>11</v>
      </c>
      <c r="P1151" s="11">
        <v>11</v>
      </c>
      <c r="Q1151" s="11">
        <v>0</v>
      </c>
      <c r="R1151" s="8">
        <v>0</v>
      </c>
      <c r="S1151" s="8">
        <v>0</v>
      </c>
      <c r="U1151" s="12">
        <v>0</v>
      </c>
      <c r="V1151" s="10">
        <v>0</v>
      </c>
      <c r="W1151" s="11">
        <v>11</v>
      </c>
      <c r="X1151" s="8" t="s">
        <v>148</v>
      </c>
      <c r="Y1151" s="8" t="s">
        <v>149</v>
      </c>
    </row>
    <row r="1152" spans="1:25" x14ac:dyDescent="0.3">
      <c r="A1152" s="7">
        <v>46276</v>
      </c>
      <c r="B1152" s="8" t="s">
        <v>33</v>
      </c>
      <c r="C1152" s="8" t="s">
        <v>173</v>
      </c>
      <c r="D1152" s="8" t="s">
        <v>141</v>
      </c>
      <c r="E1152" s="8" t="s">
        <v>271</v>
      </c>
      <c r="F1152" s="8" t="s">
        <v>143</v>
      </c>
      <c r="G1152" s="8" t="s">
        <v>275</v>
      </c>
      <c r="H1152" s="8" t="s">
        <v>231</v>
      </c>
      <c r="I1152" s="8" t="s">
        <v>838</v>
      </c>
      <c r="J1152" s="8" t="s">
        <v>274</v>
      </c>
      <c r="K1152" s="8" t="s">
        <v>7</v>
      </c>
      <c r="L1152" s="9">
        <v>514</v>
      </c>
      <c r="M1152" s="9">
        <v>2</v>
      </c>
      <c r="N1152" s="10">
        <v>3.891050583657588E-3</v>
      </c>
      <c r="O1152" s="11">
        <v>11.05</v>
      </c>
      <c r="P1152" s="11">
        <v>22.1</v>
      </c>
      <c r="Q1152" s="11">
        <v>0</v>
      </c>
      <c r="R1152" s="8">
        <v>0</v>
      </c>
      <c r="S1152" s="8">
        <v>0</v>
      </c>
      <c r="U1152" s="12">
        <v>0</v>
      </c>
      <c r="V1152" s="10">
        <v>0</v>
      </c>
      <c r="W1152" s="11">
        <v>18.5</v>
      </c>
      <c r="X1152" s="8" t="s">
        <v>148</v>
      </c>
      <c r="Y1152" s="8" t="s">
        <v>303</v>
      </c>
    </row>
    <row r="1153" spans="1:26" x14ac:dyDescent="0.3">
      <c r="A1153" s="8" t="s">
        <v>824</v>
      </c>
      <c r="B1153" s="8" t="s">
        <v>23</v>
      </c>
      <c r="C1153" s="8" t="s">
        <v>173</v>
      </c>
      <c r="D1153" s="8" t="s">
        <v>141</v>
      </c>
      <c r="E1153" s="8" t="s">
        <v>174</v>
      </c>
      <c r="F1153" s="8" t="s">
        <v>143</v>
      </c>
      <c r="G1153" s="8" t="s">
        <v>175</v>
      </c>
      <c r="H1153" s="8" t="s">
        <v>206</v>
      </c>
      <c r="I1153" s="8" t="s">
        <v>175</v>
      </c>
      <c r="J1153" s="8" t="s">
        <v>176</v>
      </c>
      <c r="K1153" s="8" t="s">
        <v>7</v>
      </c>
      <c r="L1153" s="9">
        <v>720</v>
      </c>
      <c r="M1153" s="9">
        <v>7</v>
      </c>
      <c r="N1153" s="10">
        <v>9.7222222222222224E-3</v>
      </c>
      <c r="O1153" s="11">
        <v>11.86</v>
      </c>
      <c r="P1153" s="11">
        <v>83.02</v>
      </c>
      <c r="Q1153" s="11">
        <v>449</v>
      </c>
      <c r="R1153" s="8">
        <v>1</v>
      </c>
      <c r="S1153" s="8">
        <v>1</v>
      </c>
      <c r="T1153" s="10">
        <v>0.18490000000000001</v>
      </c>
      <c r="U1153" s="12">
        <v>5.41</v>
      </c>
      <c r="V1153" s="10">
        <v>0.1429</v>
      </c>
      <c r="W1153" s="11">
        <v>15</v>
      </c>
      <c r="X1153" s="8" t="s">
        <v>148</v>
      </c>
      <c r="Y1153" s="8" t="s">
        <v>149</v>
      </c>
    </row>
    <row r="1154" spans="1:26" x14ac:dyDescent="0.3">
      <c r="A1154" s="7">
        <v>46276</v>
      </c>
      <c r="B1154" s="8" t="s">
        <v>23</v>
      </c>
      <c r="C1154" s="8" t="s">
        <v>173</v>
      </c>
      <c r="D1154" s="8" t="s">
        <v>141</v>
      </c>
      <c r="E1154" s="8" t="s">
        <v>186</v>
      </c>
      <c r="F1154" s="8" t="s">
        <v>143</v>
      </c>
      <c r="G1154" s="8" t="s">
        <v>280</v>
      </c>
      <c r="H1154" s="8" t="s">
        <v>206</v>
      </c>
      <c r="I1154" s="8" t="s">
        <v>280</v>
      </c>
      <c r="J1154" s="8" t="s">
        <v>188</v>
      </c>
      <c r="K1154" s="8" t="s">
        <v>21</v>
      </c>
      <c r="L1154" s="9">
        <v>1217</v>
      </c>
      <c r="M1154" s="9">
        <v>19</v>
      </c>
      <c r="N1154" s="10">
        <v>1.5612161051766641E-2</v>
      </c>
      <c r="O1154" s="11">
        <v>11.91</v>
      </c>
      <c r="P1154" s="11">
        <v>226.29</v>
      </c>
      <c r="Q1154" s="11">
        <v>698</v>
      </c>
      <c r="R1154" s="8">
        <v>1</v>
      </c>
      <c r="S1154" s="8">
        <v>2</v>
      </c>
      <c r="T1154" s="10">
        <v>0.32419999999999999</v>
      </c>
      <c r="U1154" s="12">
        <v>3.08</v>
      </c>
      <c r="V1154" s="10">
        <v>5.2600000000000001E-2</v>
      </c>
      <c r="W1154" s="11">
        <v>13</v>
      </c>
      <c r="X1154" s="8" t="s">
        <v>148</v>
      </c>
      <c r="Y1154" s="8" t="s">
        <v>149</v>
      </c>
    </row>
    <row r="1155" spans="1:26" x14ac:dyDescent="0.3">
      <c r="A1155" s="7">
        <v>46276</v>
      </c>
      <c r="B1155" s="8" t="s">
        <v>23</v>
      </c>
      <c r="C1155" s="8" t="s">
        <v>173</v>
      </c>
      <c r="D1155" s="8" t="s">
        <v>141</v>
      </c>
      <c r="E1155" s="8" t="s">
        <v>281</v>
      </c>
      <c r="F1155" s="8" t="s">
        <v>143</v>
      </c>
      <c r="G1155" s="8" t="s">
        <v>282</v>
      </c>
      <c r="H1155" s="8" t="s">
        <v>206</v>
      </c>
      <c r="I1155" s="8" t="s">
        <v>282</v>
      </c>
      <c r="J1155" s="8" t="s">
        <v>283</v>
      </c>
      <c r="K1155" s="8" t="s">
        <v>14</v>
      </c>
      <c r="L1155" s="9">
        <v>845</v>
      </c>
      <c r="M1155" s="9">
        <v>4</v>
      </c>
      <c r="N1155" s="10">
        <v>4.7337278106508876E-3</v>
      </c>
      <c r="O1155" s="11">
        <v>6.78</v>
      </c>
      <c r="P1155" s="11">
        <v>27.12</v>
      </c>
      <c r="Q1155" s="11">
        <v>0</v>
      </c>
      <c r="R1155" s="8">
        <v>0</v>
      </c>
      <c r="S1155" s="8">
        <v>0</v>
      </c>
      <c r="U1155" s="12">
        <v>0</v>
      </c>
      <c r="V1155" s="10">
        <v>0</v>
      </c>
      <c r="W1155" s="11">
        <v>8</v>
      </c>
      <c r="X1155" s="8" t="s">
        <v>148</v>
      </c>
      <c r="Y1155" s="8" t="s">
        <v>149</v>
      </c>
    </row>
    <row r="1156" spans="1:26" x14ac:dyDescent="0.3">
      <c r="A1156" s="7">
        <v>46276</v>
      </c>
      <c r="B1156" s="8" t="s">
        <v>23</v>
      </c>
      <c r="C1156" s="8" t="s">
        <v>173</v>
      </c>
      <c r="D1156" s="8" t="s">
        <v>141</v>
      </c>
      <c r="E1156" s="8" t="s">
        <v>281</v>
      </c>
      <c r="F1156" s="8" t="s">
        <v>143</v>
      </c>
      <c r="G1156" s="8" t="s">
        <v>643</v>
      </c>
      <c r="H1156" s="8" t="s">
        <v>206</v>
      </c>
      <c r="I1156" s="8" t="s">
        <v>643</v>
      </c>
      <c r="J1156" s="8" t="s">
        <v>283</v>
      </c>
      <c r="K1156" s="8" t="s">
        <v>14</v>
      </c>
      <c r="L1156" s="9">
        <v>539</v>
      </c>
      <c r="M1156" s="9">
        <v>2</v>
      </c>
      <c r="N1156" s="10">
        <v>3.7105751391465682E-3</v>
      </c>
      <c r="O1156" s="11">
        <v>9.73</v>
      </c>
      <c r="P1156" s="11">
        <v>19.46</v>
      </c>
      <c r="Q1156" s="11">
        <v>0</v>
      </c>
      <c r="R1156" s="8">
        <v>0</v>
      </c>
      <c r="S1156" s="8">
        <v>0</v>
      </c>
      <c r="U1156" s="12">
        <v>0</v>
      </c>
      <c r="V1156" s="10">
        <v>0</v>
      </c>
      <c r="W1156" s="11">
        <v>12</v>
      </c>
      <c r="X1156" s="8" t="s">
        <v>148</v>
      </c>
      <c r="Y1156" s="8" t="s">
        <v>149</v>
      </c>
    </row>
    <row r="1157" spans="1:26" x14ac:dyDescent="0.3">
      <c r="A1157" s="7">
        <v>46276</v>
      </c>
      <c r="B1157" s="8" t="s">
        <v>23</v>
      </c>
      <c r="C1157" s="8" t="s">
        <v>173</v>
      </c>
      <c r="D1157" s="8" t="s">
        <v>141</v>
      </c>
      <c r="E1157" s="8" t="s">
        <v>281</v>
      </c>
      <c r="F1157" s="8" t="s">
        <v>143</v>
      </c>
      <c r="G1157" s="8" t="s">
        <v>284</v>
      </c>
      <c r="H1157" s="8" t="s">
        <v>206</v>
      </c>
      <c r="I1157" s="8" t="s">
        <v>284</v>
      </c>
      <c r="J1157" s="8" t="s">
        <v>283</v>
      </c>
      <c r="K1157" s="8" t="s">
        <v>21</v>
      </c>
      <c r="L1157" s="9">
        <v>294</v>
      </c>
      <c r="M1157" s="9">
        <v>3</v>
      </c>
      <c r="N1157" s="10">
        <v>1.020408163265306E-2</v>
      </c>
      <c r="O1157" s="11">
        <v>8</v>
      </c>
      <c r="P1157" s="11">
        <v>24</v>
      </c>
      <c r="Q1157" s="11">
        <v>0</v>
      </c>
      <c r="R1157" s="8">
        <v>0</v>
      </c>
      <c r="S1157" s="8">
        <v>0</v>
      </c>
      <c r="U1157" s="12">
        <v>0</v>
      </c>
      <c r="V1157" s="10">
        <v>0</v>
      </c>
      <c r="W1157" s="11">
        <v>8</v>
      </c>
      <c r="X1157" s="8" t="s">
        <v>148</v>
      </c>
      <c r="Y1157" s="8" t="s">
        <v>149</v>
      </c>
    </row>
    <row r="1158" spans="1:26" x14ac:dyDescent="0.3">
      <c r="A1158" s="7">
        <v>46276</v>
      </c>
      <c r="B1158" s="8" t="s">
        <v>23</v>
      </c>
      <c r="C1158" s="8" t="s">
        <v>173</v>
      </c>
      <c r="D1158" s="8" t="s">
        <v>141</v>
      </c>
      <c r="E1158" s="8" t="s">
        <v>281</v>
      </c>
      <c r="F1158" s="8" t="s">
        <v>143</v>
      </c>
      <c r="G1158" s="8" t="s">
        <v>479</v>
      </c>
      <c r="H1158" s="8" t="s">
        <v>206</v>
      </c>
      <c r="I1158" s="8" t="s">
        <v>479</v>
      </c>
      <c r="J1158" s="8" t="s">
        <v>283</v>
      </c>
      <c r="K1158" s="8" t="s">
        <v>7</v>
      </c>
      <c r="L1158" s="9">
        <v>762</v>
      </c>
      <c r="M1158" s="9">
        <v>3</v>
      </c>
      <c r="N1158" s="10">
        <v>3.937007874015748E-3</v>
      </c>
      <c r="O1158" s="11">
        <v>6.64</v>
      </c>
      <c r="P1158" s="11">
        <v>19.920000000000002</v>
      </c>
      <c r="Q1158" s="11">
        <v>598</v>
      </c>
      <c r="R1158" s="8">
        <v>2</v>
      </c>
      <c r="S1158" s="8">
        <v>2</v>
      </c>
      <c r="T1158" s="10">
        <v>3.3300000000000003E-2</v>
      </c>
      <c r="U1158" s="12">
        <v>30.02</v>
      </c>
      <c r="V1158" s="10">
        <v>0.66669999999999996</v>
      </c>
      <c r="W1158" s="11">
        <v>11</v>
      </c>
      <c r="X1158" s="8" t="s">
        <v>148</v>
      </c>
      <c r="Y1158" s="8" t="s">
        <v>149</v>
      </c>
    </row>
    <row r="1159" spans="1:26" x14ac:dyDescent="0.3">
      <c r="A1159" s="7">
        <v>46276</v>
      </c>
      <c r="B1159" s="8" t="s">
        <v>23</v>
      </c>
      <c r="C1159" s="8" t="s">
        <v>173</v>
      </c>
      <c r="D1159" s="8" t="s">
        <v>141</v>
      </c>
      <c r="E1159" s="8" t="s">
        <v>281</v>
      </c>
      <c r="F1159" s="8" t="s">
        <v>143</v>
      </c>
      <c r="G1159" s="8" t="s">
        <v>779</v>
      </c>
      <c r="H1159" s="8" t="s">
        <v>206</v>
      </c>
      <c r="I1159" s="8" t="s">
        <v>779</v>
      </c>
      <c r="J1159" s="8" t="s">
        <v>283</v>
      </c>
      <c r="K1159" s="8" t="s">
        <v>14</v>
      </c>
      <c r="L1159" s="9">
        <v>461</v>
      </c>
      <c r="M1159" s="9">
        <v>3</v>
      </c>
      <c r="N1159" s="10">
        <v>6.5075921908893707E-3</v>
      </c>
      <c r="O1159" s="11">
        <v>5.52</v>
      </c>
      <c r="P1159" s="11">
        <v>16.559999999999999</v>
      </c>
      <c r="Q1159" s="11">
        <v>0</v>
      </c>
      <c r="R1159" s="8">
        <v>0</v>
      </c>
      <c r="S1159" s="8">
        <v>0</v>
      </c>
      <c r="U1159" s="12">
        <v>0</v>
      </c>
      <c r="V1159" s="10">
        <v>0</v>
      </c>
      <c r="W1159" s="11">
        <v>9</v>
      </c>
      <c r="X1159" s="8" t="s">
        <v>148</v>
      </c>
      <c r="Y1159" s="8" t="s">
        <v>149</v>
      </c>
    </row>
    <row r="1160" spans="1:26" x14ac:dyDescent="0.3">
      <c r="A1160" s="7">
        <v>46280</v>
      </c>
      <c r="C1160" s="8" t="s">
        <v>140</v>
      </c>
      <c r="D1160" s="8" t="s">
        <v>141</v>
      </c>
      <c r="E1160" s="8" t="s">
        <v>211</v>
      </c>
      <c r="F1160" s="8" t="s">
        <v>143</v>
      </c>
      <c r="G1160" s="8" t="s">
        <v>212</v>
      </c>
      <c r="H1160" s="8" t="s">
        <v>206</v>
      </c>
      <c r="I1160" s="8" t="s">
        <v>212</v>
      </c>
      <c r="J1160" s="8" t="s">
        <v>214</v>
      </c>
      <c r="K1160" s="8" t="s">
        <v>14</v>
      </c>
      <c r="L1160" s="9">
        <v>229</v>
      </c>
      <c r="M1160" s="9">
        <v>0</v>
      </c>
      <c r="N1160" s="10">
        <v>0</v>
      </c>
      <c r="P1160" s="11">
        <v>0</v>
      </c>
      <c r="Q1160" s="11">
        <v>0</v>
      </c>
      <c r="R1160" s="8">
        <v>0</v>
      </c>
      <c r="S1160" s="8">
        <v>0</v>
      </c>
      <c r="W1160" s="11">
        <v>24</v>
      </c>
      <c r="X1160" s="8" t="s">
        <v>148</v>
      </c>
      <c r="Y1160" s="8" t="s">
        <v>149</v>
      </c>
    </row>
    <row r="1161" spans="1:26" x14ac:dyDescent="0.3">
      <c r="A1161" s="7">
        <v>46276</v>
      </c>
      <c r="B1161" s="8" t="s">
        <v>23</v>
      </c>
      <c r="C1161" s="8" t="s">
        <v>173</v>
      </c>
      <c r="D1161" s="8" t="s">
        <v>141</v>
      </c>
      <c r="E1161" s="8" t="s">
        <v>281</v>
      </c>
      <c r="F1161" s="8" t="s">
        <v>143</v>
      </c>
      <c r="G1161" s="8" t="s">
        <v>478</v>
      </c>
      <c r="H1161" s="8" t="s">
        <v>20</v>
      </c>
      <c r="I1161" s="8" t="s">
        <v>478</v>
      </c>
      <c r="J1161" s="8" t="s">
        <v>283</v>
      </c>
      <c r="K1161" s="8" t="s">
        <v>21</v>
      </c>
      <c r="L1161" s="9">
        <v>299</v>
      </c>
      <c r="M1161" s="9">
        <v>0</v>
      </c>
      <c r="N1161" s="10">
        <v>0</v>
      </c>
      <c r="P1161" s="11">
        <v>0</v>
      </c>
      <c r="Q1161" s="11">
        <v>0</v>
      </c>
      <c r="R1161" s="8">
        <v>0</v>
      </c>
      <c r="S1161" s="8">
        <v>0</v>
      </c>
      <c r="W1161" s="11">
        <v>8.5</v>
      </c>
      <c r="X1161" s="8" t="s">
        <v>148</v>
      </c>
      <c r="Y1161" s="8" t="s">
        <v>303</v>
      </c>
    </row>
    <row r="1162" spans="1:26" x14ac:dyDescent="0.3">
      <c r="A1162" s="7">
        <v>46276</v>
      </c>
      <c r="B1162" s="8" t="s">
        <v>23</v>
      </c>
      <c r="C1162" s="8" t="s">
        <v>173</v>
      </c>
      <c r="D1162" s="8" t="s">
        <v>141</v>
      </c>
      <c r="E1162" s="8" t="s">
        <v>285</v>
      </c>
      <c r="F1162" s="8" t="s">
        <v>143</v>
      </c>
      <c r="G1162" s="8" t="s">
        <v>286</v>
      </c>
      <c r="H1162" s="8" t="s">
        <v>206</v>
      </c>
      <c r="I1162" s="8" t="s">
        <v>286</v>
      </c>
      <c r="J1162" s="8" t="s">
        <v>287</v>
      </c>
      <c r="K1162" s="8" t="s">
        <v>21</v>
      </c>
      <c r="L1162" s="9">
        <v>1266</v>
      </c>
      <c r="M1162" s="9">
        <v>21</v>
      </c>
      <c r="N1162" s="10">
        <v>1.6587677725118481E-2</v>
      </c>
      <c r="O1162" s="11">
        <v>7.99</v>
      </c>
      <c r="P1162" s="11">
        <v>167.79</v>
      </c>
      <c r="Q1162" s="11">
        <v>747</v>
      </c>
      <c r="R1162" s="8">
        <v>3</v>
      </c>
      <c r="S1162" s="8">
        <v>3</v>
      </c>
      <c r="T1162" s="10">
        <v>0.22459999999999999</v>
      </c>
      <c r="U1162" s="12">
        <v>4.45</v>
      </c>
      <c r="V1162" s="10">
        <v>0.1429</v>
      </c>
      <c r="W1162" s="11">
        <v>9.5</v>
      </c>
      <c r="X1162" s="8" t="s">
        <v>148</v>
      </c>
      <c r="Y1162" s="8" t="s">
        <v>149</v>
      </c>
    </row>
    <row r="1163" spans="1:26" x14ac:dyDescent="0.3">
      <c r="A1163" s="7">
        <v>46276</v>
      </c>
      <c r="B1163" s="8" t="s">
        <v>43</v>
      </c>
      <c r="C1163" s="8" t="s">
        <v>140</v>
      </c>
      <c r="D1163" s="8" t="s">
        <v>141</v>
      </c>
      <c r="E1163" s="8" t="s">
        <v>142</v>
      </c>
      <c r="F1163" s="8" t="s">
        <v>143</v>
      </c>
      <c r="G1163" s="8" t="s">
        <v>839</v>
      </c>
      <c r="H1163" s="8" t="s">
        <v>292</v>
      </c>
      <c r="I1163" s="8" t="s">
        <v>840</v>
      </c>
      <c r="J1163" s="8" t="s">
        <v>147</v>
      </c>
      <c r="K1163" s="8" t="s">
        <v>21</v>
      </c>
      <c r="L1163" s="9">
        <v>317</v>
      </c>
      <c r="M1163" s="9">
        <v>4</v>
      </c>
      <c r="N1163" s="10">
        <v>1.261829652996845E-2</v>
      </c>
      <c r="O1163" s="11">
        <v>14.5</v>
      </c>
      <c r="P1163" s="11">
        <v>58</v>
      </c>
      <c r="Q1163" s="11">
        <v>599</v>
      </c>
      <c r="R1163" s="8">
        <v>1</v>
      </c>
      <c r="S1163" s="8">
        <v>1</v>
      </c>
      <c r="T1163" s="10">
        <v>9.6799999999999997E-2</v>
      </c>
      <c r="U1163" s="12">
        <v>10.33</v>
      </c>
      <c r="V1163" s="10">
        <v>0.25</v>
      </c>
      <c r="W1163" s="11">
        <v>17</v>
      </c>
      <c r="X1163" s="8" t="s">
        <v>223</v>
      </c>
      <c r="Y1163" s="8" t="s">
        <v>149</v>
      </c>
    </row>
    <row r="1164" spans="1:26" x14ac:dyDescent="0.3">
      <c r="A1164" s="7">
        <v>46276</v>
      </c>
      <c r="B1164" s="8" t="s">
        <v>43</v>
      </c>
      <c r="C1164" s="8" t="s">
        <v>140</v>
      </c>
      <c r="D1164" s="8" t="s">
        <v>141</v>
      </c>
      <c r="E1164" s="8" t="s">
        <v>142</v>
      </c>
      <c r="F1164" s="8" t="s">
        <v>143</v>
      </c>
      <c r="G1164" s="8" t="s">
        <v>841</v>
      </c>
      <c r="H1164" s="8" t="s">
        <v>292</v>
      </c>
      <c r="I1164" s="8" t="s">
        <v>842</v>
      </c>
      <c r="J1164" s="8" t="s">
        <v>147</v>
      </c>
      <c r="K1164" s="8" t="s">
        <v>7</v>
      </c>
      <c r="L1164" s="9">
        <v>353</v>
      </c>
      <c r="M1164" s="9">
        <v>3</v>
      </c>
      <c r="N1164" s="10">
        <v>8.4985835694051E-3</v>
      </c>
      <c r="O1164" s="11">
        <v>6.89</v>
      </c>
      <c r="P1164" s="11">
        <v>20.67</v>
      </c>
      <c r="Q1164" s="11">
        <v>0</v>
      </c>
      <c r="R1164" s="8">
        <v>0</v>
      </c>
      <c r="S1164" s="8">
        <v>0</v>
      </c>
      <c r="U1164" s="12">
        <v>0</v>
      </c>
      <c r="V1164" s="10">
        <v>0</v>
      </c>
      <c r="W1164" s="11">
        <v>11.5</v>
      </c>
      <c r="X1164" s="8" t="s">
        <v>148</v>
      </c>
      <c r="Y1164" s="8" t="s">
        <v>149</v>
      </c>
    </row>
    <row r="1165" spans="1:26" x14ac:dyDescent="0.3">
      <c r="A1165" s="8" t="s">
        <v>824</v>
      </c>
      <c r="B1165" s="8" t="s">
        <v>43</v>
      </c>
      <c r="C1165" s="8" t="s">
        <v>140</v>
      </c>
      <c r="D1165" s="8" t="s">
        <v>141</v>
      </c>
      <c r="E1165" s="8" t="s">
        <v>164</v>
      </c>
      <c r="F1165" s="8" t="s">
        <v>143</v>
      </c>
      <c r="G1165" s="8" t="s">
        <v>301</v>
      </c>
      <c r="H1165" s="8" t="s">
        <v>292</v>
      </c>
      <c r="I1165" s="8" t="s">
        <v>302</v>
      </c>
      <c r="J1165" s="8" t="s">
        <v>166</v>
      </c>
      <c r="K1165" s="8" t="s">
        <v>7</v>
      </c>
      <c r="L1165" s="9">
        <v>1609</v>
      </c>
      <c r="M1165" s="9">
        <v>6</v>
      </c>
      <c r="N1165" s="10">
        <v>3.7290242386575508E-3</v>
      </c>
      <c r="O1165" s="11">
        <v>4.87</v>
      </c>
      <c r="P1165" s="11">
        <v>29.22</v>
      </c>
      <c r="Q1165" s="11">
        <v>0</v>
      </c>
      <c r="R1165" s="8">
        <v>0</v>
      </c>
      <c r="S1165" s="8">
        <v>0</v>
      </c>
      <c r="U1165" s="12">
        <v>0</v>
      </c>
      <c r="V1165" s="10">
        <v>0</v>
      </c>
      <c r="W1165" s="11">
        <v>7.5</v>
      </c>
      <c r="X1165" s="8" t="s">
        <v>148</v>
      </c>
      <c r="Y1165" s="8" t="s">
        <v>149</v>
      </c>
    </row>
    <row r="1166" spans="1:26" x14ac:dyDescent="0.3">
      <c r="A1166" s="7">
        <v>46276</v>
      </c>
      <c r="B1166" s="8" t="s">
        <v>43</v>
      </c>
      <c r="C1166" s="8" t="s">
        <v>140</v>
      </c>
      <c r="D1166" s="8" t="s">
        <v>141</v>
      </c>
      <c r="E1166" s="8" t="s">
        <v>164</v>
      </c>
      <c r="F1166" s="8" t="s">
        <v>143</v>
      </c>
      <c r="G1166" s="8" t="s">
        <v>601</v>
      </c>
      <c r="H1166" s="8" t="s">
        <v>292</v>
      </c>
      <c r="I1166" s="8" t="s">
        <v>602</v>
      </c>
      <c r="J1166" s="8" t="s">
        <v>166</v>
      </c>
      <c r="K1166" s="8" t="s">
        <v>7</v>
      </c>
      <c r="L1166" s="9">
        <v>225</v>
      </c>
      <c r="M1166" s="9">
        <v>2</v>
      </c>
      <c r="N1166" s="10">
        <v>8.8888888888888889E-3</v>
      </c>
      <c r="O1166" s="11">
        <v>4.72</v>
      </c>
      <c r="P1166" s="11">
        <v>9.44</v>
      </c>
      <c r="Q1166" s="11">
        <v>0</v>
      </c>
      <c r="R1166" s="8">
        <v>0</v>
      </c>
      <c r="S1166" s="8">
        <v>0</v>
      </c>
      <c r="U1166" s="12">
        <v>0</v>
      </c>
      <c r="V1166" s="10">
        <v>0</v>
      </c>
      <c r="W1166" s="11">
        <v>8</v>
      </c>
      <c r="X1166" s="8" t="s">
        <v>148</v>
      </c>
      <c r="Y1166" s="8" t="s">
        <v>149</v>
      </c>
    </row>
    <row r="1167" spans="1:26" x14ac:dyDescent="0.3">
      <c r="A1167" s="7">
        <v>46276</v>
      </c>
      <c r="B1167" s="8" t="s">
        <v>43</v>
      </c>
      <c r="C1167" s="8" t="s">
        <v>140</v>
      </c>
      <c r="D1167" s="8" t="s">
        <v>141</v>
      </c>
      <c r="E1167" s="8" t="s">
        <v>164</v>
      </c>
      <c r="F1167" s="8" t="s">
        <v>143</v>
      </c>
      <c r="G1167" s="8" t="s">
        <v>843</v>
      </c>
      <c r="H1167" s="8" t="s">
        <v>292</v>
      </c>
      <c r="I1167" s="8" t="s">
        <v>844</v>
      </c>
      <c r="J1167" s="8" t="s">
        <v>166</v>
      </c>
      <c r="K1167" s="8" t="s">
        <v>7</v>
      </c>
      <c r="L1167" s="9">
        <v>657</v>
      </c>
      <c r="M1167" s="9">
        <v>4</v>
      </c>
      <c r="N1167" s="10">
        <v>6.0882800608828003E-3</v>
      </c>
      <c r="O1167" s="11">
        <v>7.19</v>
      </c>
      <c r="P1167" s="11">
        <v>28.76</v>
      </c>
      <c r="Q1167" s="11">
        <v>0</v>
      </c>
      <c r="R1167" s="8">
        <v>0</v>
      </c>
      <c r="S1167" s="8">
        <v>0</v>
      </c>
      <c r="U1167" s="12">
        <v>0</v>
      </c>
      <c r="V1167" s="10">
        <v>0</v>
      </c>
      <c r="W1167" s="11">
        <v>12</v>
      </c>
      <c r="X1167" s="8" t="s">
        <v>148</v>
      </c>
      <c r="Y1167" s="8" t="s">
        <v>149</v>
      </c>
      <c r="Z1167" s="8" t="s">
        <v>404</v>
      </c>
    </row>
    <row r="1168" spans="1:26" x14ac:dyDescent="0.3">
      <c r="A1168" s="7">
        <v>46276</v>
      </c>
      <c r="B1168" s="8" t="s">
        <v>43</v>
      </c>
      <c r="C1168" s="8" t="s">
        <v>140</v>
      </c>
      <c r="D1168" s="8" t="s">
        <v>141</v>
      </c>
      <c r="E1168" s="8" t="s">
        <v>239</v>
      </c>
      <c r="F1168" s="8" t="s">
        <v>143</v>
      </c>
      <c r="G1168" s="8" t="s">
        <v>845</v>
      </c>
      <c r="H1168" s="8" t="s">
        <v>292</v>
      </c>
      <c r="I1168" s="8" t="s">
        <v>846</v>
      </c>
      <c r="J1168" s="8" t="s">
        <v>242</v>
      </c>
      <c r="K1168" s="8" t="s">
        <v>7</v>
      </c>
      <c r="L1168" s="9">
        <v>273</v>
      </c>
      <c r="M1168" s="9">
        <v>3</v>
      </c>
      <c r="N1168" s="10">
        <v>1.098901098901099E-2</v>
      </c>
      <c r="O1168" s="11">
        <v>4.82</v>
      </c>
      <c r="P1168" s="11">
        <v>14.46</v>
      </c>
      <c r="Q1168" s="11">
        <v>0</v>
      </c>
      <c r="R1168" s="8">
        <v>0</v>
      </c>
      <c r="S1168" s="8">
        <v>0</v>
      </c>
      <c r="U1168" s="12">
        <v>0</v>
      </c>
      <c r="V1168" s="10">
        <v>0</v>
      </c>
      <c r="W1168" s="11">
        <v>8.5</v>
      </c>
      <c r="X1168" s="8" t="s">
        <v>148</v>
      </c>
      <c r="Y1168" s="8" t="s">
        <v>149</v>
      </c>
    </row>
    <row r="1169" spans="1:25" x14ac:dyDescent="0.3">
      <c r="A1169" s="7">
        <v>46276</v>
      </c>
      <c r="B1169" s="8" t="s">
        <v>43</v>
      </c>
      <c r="C1169" s="8" t="s">
        <v>140</v>
      </c>
      <c r="D1169" s="8" t="s">
        <v>141</v>
      </c>
      <c r="E1169" s="8" t="s">
        <v>239</v>
      </c>
      <c r="F1169" s="8" t="s">
        <v>143</v>
      </c>
      <c r="G1169" s="8" t="s">
        <v>316</v>
      </c>
      <c r="H1169" s="8" t="s">
        <v>292</v>
      </c>
      <c r="I1169" s="8" t="s">
        <v>317</v>
      </c>
      <c r="J1169" s="8" t="s">
        <v>242</v>
      </c>
      <c r="K1169" s="8" t="s">
        <v>7</v>
      </c>
      <c r="L1169" s="9">
        <v>600</v>
      </c>
      <c r="M1169" s="9">
        <v>2</v>
      </c>
      <c r="N1169" s="10">
        <v>3.333333333333334E-3</v>
      </c>
      <c r="O1169" s="11">
        <v>5.26</v>
      </c>
      <c r="P1169" s="11">
        <v>10.52</v>
      </c>
      <c r="Q1169" s="11">
        <v>0</v>
      </c>
      <c r="R1169" s="8">
        <v>0</v>
      </c>
      <c r="S1169" s="8">
        <v>0</v>
      </c>
      <c r="U1169" s="12">
        <v>0</v>
      </c>
      <c r="V1169" s="10">
        <v>0</v>
      </c>
      <c r="W1169" s="11">
        <v>8.5</v>
      </c>
      <c r="X1169" s="8" t="s">
        <v>148</v>
      </c>
      <c r="Y1169" s="8" t="s">
        <v>149</v>
      </c>
    </row>
    <row r="1170" spans="1:25" x14ac:dyDescent="0.3">
      <c r="A1170" s="8" t="s">
        <v>824</v>
      </c>
      <c r="B1170" s="8" t="s">
        <v>43</v>
      </c>
      <c r="C1170" s="8" t="s">
        <v>140</v>
      </c>
      <c r="D1170" s="8" t="s">
        <v>141</v>
      </c>
      <c r="E1170" s="8" t="s">
        <v>239</v>
      </c>
      <c r="F1170" s="8" t="s">
        <v>143</v>
      </c>
      <c r="G1170" s="8" t="s">
        <v>313</v>
      </c>
      <c r="H1170" s="8" t="s">
        <v>292</v>
      </c>
      <c r="I1170" s="8" t="s">
        <v>314</v>
      </c>
      <c r="J1170" s="8" t="s">
        <v>242</v>
      </c>
      <c r="K1170" s="8" t="s">
        <v>7</v>
      </c>
      <c r="L1170" s="9">
        <v>414</v>
      </c>
      <c r="M1170" s="9">
        <v>2</v>
      </c>
      <c r="N1170" s="10">
        <v>4.830917874396135E-3</v>
      </c>
      <c r="O1170" s="11">
        <v>4.79</v>
      </c>
      <c r="P1170" s="11">
        <v>9.58</v>
      </c>
      <c r="Q1170" s="11">
        <v>0</v>
      </c>
      <c r="R1170" s="8">
        <v>0</v>
      </c>
      <c r="S1170" s="8">
        <v>0</v>
      </c>
      <c r="U1170" s="12">
        <v>0</v>
      </c>
      <c r="V1170" s="10">
        <v>0</v>
      </c>
      <c r="W1170" s="11">
        <v>6.5</v>
      </c>
      <c r="X1170" s="8" t="s">
        <v>148</v>
      </c>
      <c r="Y1170" s="8" t="s">
        <v>149</v>
      </c>
    </row>
    <row r="1171" spans="1:25" x14ac:dyDescent="0.3">
      <c r="A1171" s="7">
        <v>46276</v>
      </c>
      <c r="B1171" s="8" t="s">
        <v>34</v>
      </c>
      <c r="C1171" s="8" t="s">
        <v>140</v>
      </c>
      <c r="D1171" s="8" t="s">
        <v>141</v>
      </c>
      <c r="E1171" s="8" t="s">
        <v>322</v>
      </c>
      <c r="F1171" s="8" t="s">
        <v>143</v>
      </c>
      <c r="G1171" s="8" t="s">
        <v>323</v>
      </c>
      <c r="H1171" s="8" t="s">
        <v>20</v>
      </c>
      <c r="I1171" s="8" t="s">
        <v>323</v>
      </c>
      <c r="J1171" s="8" t="s">
        <v>324</v>
      </c>
      <c r="K1171" s="8" t="s">
        <v>7</v>
      </c>
      <c r="L1171" s="9">
        <v>940</v>
      </c>
      <c r="M1171" s="9">
        <v>3</v>
      </c>
      <c r="N1171" s="10">
        <v>3.1914893617021271E-3</v>
      </c>
      <c r="O1171" s="11">
        <v>8.68</v>
      </c>
      <c r="P1171" s="11">
        <v>26.04</v>
      </c>
      <c r="Q1171" s="11">
        <v>0</v>
      </c>
      <c r="R1171" s="8">
        <v>0</v>
      </c>
      <c r="S1171" s="8">
        <v>0</v>
      </c>
      <c r="U1171" s="12">
        <v>0</v>
      </c>
      <c r="V1171" s="10">
        <v>0</v>
      </c>
      <c r="W1171" s="11">
        <v>11.5</v>
      </c>
      <c r="X1171" s="8" t="s">
        <v>148</v>
      </c>
      <c r="Y1171" s="8" t="s">
        <v>149</v>
      </c>
    </row>
    <row r="1172" spans="1:25" x14ac:dyDescent="0.3">
      <c r="A1172" s="7">
        <v>46276</v>
      </c>
      <c r="B1172" s="8" t="s">
        <v>34</v>
      </c>
      <c r="C1172" s="8" t="s">
        <v>140</v>
      </c>
      <c r="D1172" s="8" t="s">
        <v>141</v>
      </c>
      <c r="E1172" s="8" t="s">
        <v>325</v>
      </c>
      <c r="F1172" s="8" t="s">
        <v>143</v>
      </c>
      <c r="G1172" s="8" t="s">
        <v>696</v>
      </c>
      <c r="H1172" s="8" t="s">
        <v>206</v>
      </c>
      <c r="I1172" s="8" t="s">
        <v>696</v>
      </c>
      <c r="J1172" s="8" t="s">
        <v>327</v>
      </c>
      <c r="K1172" s="8" t="s">
        <v>21</v>
      </c>
      <c r="L1172" s="9">
        <v>430</v>
      </c>
      <c r="M1172" s="9">
        <v>7</v>
      </c>
      <c r="N1172" s="10">
        <v>1.627906976744186E-2</v>
      </c>
      <c r="O1172" s="11">
        <v>7.5</v>
      </c>
      <c r="P1172" s="11">
        <v>52.5</v>
      </c>
      <c r="Q1172" s="11">
        <v>398</v>
      </c>
      <c r="R1172" s="8">
        <v>2</v>
      </c>
      <c r="S1172" s="8">
        <v>2</v>
      </c>
      <c r="T1172" s="10">
        <v>0.13189999999999999</v>
      </c>
      <c r="U1172" s="12">
        <v>7.58</v>
      </c>
      <c r="V1172" s="10">
        <v>0.28570000000000001</v>
      </c>
      <c r="W1172" s="11">
        <v>7.5</v>
      </c>
      <c r="X1172" s="8" t="s">
        <v>148</v>
      </c>
      <c r="Y1172" s="8" t="s">
        <v>149</v>
      </c>
    </row>
    <row r="1173" spans="1:25" x14ac:dyDescent="0.3">
      <c r="A1173" s="7">
        <v>46276</v>
      </c>
      <c r="B1173" s="8" t="s">
        <v>34</v>
      </c>
      <c r="C1173" s="8" t="s">
        <v>140</v>
      </c>
      <c r="D1173" s="8" t="s">
        <v>141</v>
      </c>
      <c r="E1173" s="8" t="s">
        <v>325</v>
      </c>
      <c r="F1173" s="8" t="s">
        <v>143</v>
      </c>
      <c r="G1173" s="8" t="s">
        <v>326</v>
      </c>
      <c r="H1173" s="8" t="s">
        <v>206</v>
      </c>
      <c r="I1173" s="8" t="s">
        <v>326</v>
      </c>
      <c r="J1173" s="8" t="s">
        <v>327</v>
      </c>
      <c r="K1173" s="8" t="s">
        <v>21</v>
      </c>
      <c r="L1173" s="9">
        <v>590</v>
      </c>
      <c r="M1173" s="9">
        <v>6</v>
      </c>
      <c r="N1173" s="10">
        <v>1.016949152542373E-2</v>
      </c>
      <c r="O1173" s="11">
        <v>5.0599999999999996</v>
      </c>
      <c r="P1173" s="11">
        <v>30.36</v>
      </c>
      <c r="Q1173" s="11">
        <v>398</v>
      </c>
      <c r="R1173" s="8">
        <v>2</v>
      </c>
      <c r="S1173" s="8">
        <v>2</v>
      </c>
      <c r="T1173" s="10">
        <v>7.6300000000000007E-2</v>
      </c>
      <c r="U1173" s="12">
        <v>13.11</v>
      </c>
      <c r="V1173" s="10">
        <v>0.33329999999999999</v>
      </c>
      <c r="W1173" s="11">
        <v>6</v>
      </c>
      <c r="X1173" s="8" t="s">
        <v>148</v>
      </c>
      <c r="Y1173" s="8" t="s">
        <v>149</v>
      </c>
    </row>
    <row r="1174" spans="1:25" x14ac:dyDescent="0.3">
      <c r="A1174" s="8" t="s">
        <v>824</v>
      </c>
      <c r="B1174" s="8" t="s">
        <v>34</v>
      </c>
      <c r="C1174" s="8" t="s">
        <v>140</v>
      </c>
      <c r="D1174" s="8" t="s">
        <v>141</v>
      </c>
      <c r="E1174" s="8" t="s">
        <v>325</v>
      </c>
      <c r="F1174" s="8" t="s">
        <v>143</v>
      </c>
      <c r="G1174" s="8" t="s">
        <v>422</v>
      </c>
      <c r="H1174" s="8" t="s">
        <v>206</v>
      </c>
      <c r="I1174" s="8" t="s">
        <v>422</v>
      </c>
      <c r="J1174" s="8" t="s">
        <v>327</v>
      </c>
      <c r="K1174" s="8" t="s">
        <v>7</v>
      </c>
      <c r="L1174" s="9">
        <v>504</v>
      </c>
      <c r="M1174" s="9">
        <v>6</v>
      </c>
      <c r="N1174" s="10">
        <v>1.1904761904761901E-2</v>
      </c>
      <c r="O1174" s="11">
        <v>3.33</v>
      </c>
      <c r="P1174" s="11">
        <v>19.98</v>
      </c>
      <c r="Q1174" s="11">
        <v>0</v>
      </c>
      <c r="R1174" s="8">
        <v>0</v>
      </c>
      <c r="S1174" s="8">
        <v>0</v>
      </c>
      <c r="U1174" s="12">
        <v>0</v>
      </c>
      <c r="V1174" s="10">
        <v>0</v>
      </c>
      <c r="W1174" s="11">
        <v>5.5</v>
      </c>
      <c r="X1174" s="8" t="s">
        <v>148</v>
      </c>
      <c r="Y1174" s="8" t="s">
        <v>149</v>
      </c>
    </row>
    <row r="1175" spans="1:25" x14ac:dyDescent="0.3">
      <c r="A1175" s="7">
        <v>46276</v>
      </c>
      <c r="B1175" s="8" t="s">
        <v>34</v>
      </c>
      <c r="C1175" s="8" t="s">
        <v>140</v>
      </c>
      <c r="D1175" s="8" t="s">
        <v>141</v>
      </c>
      <c r="E1175" s="8" t="s">
        <v>325</v>
      </c>
      <c r="F1175" s="8" t="s">
        <v>143</v>
      </c>
      <c r="G1175" s="8" t="s">
        <v>487</v>
      </c>
      <c r="H1175" s="8" t="s">
        <v>206</v>
      </c>
      <c r="I1175" s="8" t="s">
        <v>487</v>
      </c>
      <c r="J1175" s="8" t="s">
        <v>327</v>
      </c>
      <c r="K1175" s="8" t="s">
        <v>14</v>
      </c>
      <c r="L1175" s="9">
        <v>741</v>
      </c>
      <c r="M1175" s="9">
        <v>3</v>
      </c>
      <c r="N1175" s="10">
        <v>4.048582995951417E-3</v>
      </c>
      <c r="O1175" s="11">
        <v>4.62</v>
      </c>
      <c r="P1175" s="11">
        <v>13.86</v>
      </c>
      <c r="Q1175" s="11">
        <v>0</v>
      </c>
      <c r="R1175" s="8">
        <v>0</v>
      </c>
      <c r="S1175" s="8">
        <v>0</v>
      </c>
      <c r="U1175" s="12">
        <v>0</v>
      </c>
      <c r="V1175" s="10">
        <v>0</v>
      </c>
      <c r="W1175" s="11">
        <v>6</v>
      </c>
      <c r="X1175" s="8" t="s">
        <v>148</v>
      </c>
      <c r="Y1175" s="8" t="s">
        <v>149</v>
      </c>
    </row>
    <row r="1176" spans="1:25" x14ac:dyDescent="0.3">
      <c r="A1176" s="7">
        <v>46276</v>
      </c>
      <c r="B1176" s="8" t="s">
        <v>34</v>
      </c>
      <c r="C1176" s="8" t="s">
        <v>140</v>
      </c>
      <c r="D1176" s="8" t="s">
        <v>141</v>
      </c>
      <c r="E1176" s="8" t="s">
        <v>325</v>
      </c>
      <c r="F1176" s="8" t="s">
        <v>143</v>
      </c>
      <c r="G1176" s="8" t="s">
        <v>423</v>
      </c>
      <c r="H1176" s="8" t="s">
        <v>206</v>
      </c>
      <c r="I1176" s="8" t="s">
        <v>423</v>
      </c>
      <c r="J1176" s="8" t="s">
        <v>327</v>
      </c>
      <c r="K1176" s="8" t="s">
        <v>7</v>
      </c>
      <c r="L1176" s="9">
        <v>936</v>
      </c>
      <c r="M1176" s="9">
        <v>8</v>
      </c>
      <c r="N1176" s="10">
        <v>8.5470085470085479E-3</v>
      </c>
      <c r="O1176" s="11">
        <v>3.43</v>
      </c>
      <c r="P1176" s="11">
        <v>27.44</v>
      </c>
      <c r="Q1176" s="11">
        <v>199</v>
      </c>
      <c r="R1176" s="8">
        <v>1</v>
      </c>
      <c r="S1176" s="8">
        <v>1</v>
      </c>
      <c r="T1176" s="10">
        <v>0.13789999999999999</v>
      </c>
      <c r="U1176" s="12">
        <v>7.25</v>
      </c>
      <c r="V1176" s="10">
        <v>0.125</v>
      </c>
      <c r="W1176" s="11">
        <v>5</v>
      </c>
      <c r="X1176" s="8" t="s">
        <v>148</v>
      </c>
      <c r="Y1176" s="8" t="s">
        <v>149</v>
      </c>
    </row>
    <row r="1177" spans="1:25" x14ac:dyDescent="0.3">
      <c r="A1177" s="7">
        <v>46276</v>
      </c>
      <c r="B1177" s="8" t="s">
        <v>34</v>
      </c>
      <c r="C1177" s="8" t="s">
        <v>140</v>
      </c>
      <c r="D1177" s="8" t="s">
        <v>141</v>
      </c>
      <c r="E1177" s="8" t="s">
        <v>328</v>
      </c>
      <c r="F1177" s="8" t="s">
        <v>143</v>
      </c>
      <c r="G1177" s="8" t="s">
        <v>332</v>
      </c>
      <c r="H1177" s="8" t="s">
        <v>206</v>
      </c>
      <c r="I1177" s="8" t="s">
        <v>332</v>
      </c>
      <c r="J1177" s="8" t="s">
        <v>330</v>
      </c>
      <c r="K1177" s="8" t="s">
        <v>7</v>
      </c>
      <c r="L1177" s="9">
        <v>1017</v>
      </c>
      <c r="M1177" s="9">
        <v>3</v>
      </c>
      <c r="N1177" s="10">
        <v>2.9498525073746308E-3</v>
      </c>
      <c r="O1177" s="11">
        <v>9.31</v>
      </c>
      <c r="P1177" s="11">
        <v>27.93</v>
      </c>
      <c r="Q1177" s="11">
        <v>598</v>
      </c>
      <c r="R1177" s="8">
        <v>1</v>
      </c>
      <c r="S1177" s="8">
        <v>2</v>
      </c>
      <c r="T1177" s="10">
        <v>4.6699999999999998E-2</v>
      </c>
      <c r="U1177" s="12">
        <v>21.41</v>
      </c>
      <c r="V1177" s="10">
        <v>0.33329999999999999</v>
      </c>
      <c r="W1177" s="11">
        <v>12</v>
      </c>
      <c r="X1177" s="8" t="s">
        <v>148</v>
      </c>
      <c r="Y1177" s="8" t="s">
        <v>149</v>
      </c>
    </row>
    <row r="1178" spans="1:25" x14ac:dyDescent="0.3">
      <c r="A1178" s="7">
        <v>46276</v>
      </c>
      <c r="B1178" s="8" t="s">
        <v>34</v>
      </c>
      <c r="C1178" s="8" t="s">
        <v>140</v>
      </c>
      <c r="D1178" s="8" t="s">
        <v>141</v>
      </c>
      <c r="E1178" s="8" t="s">
        <v>328</v>
      </c>
      <c r="F1178" s="8" t="s">
        <v>143</v>
      </c>
      <c r="G1178" s="8" t="s">
        <v>427</v>
      </c>
      <c r="H1178" s="8" t="s">
        <v>206</v>
      </c>
      <c r="I1178" s="8" t="s">
        <v>427</v>
      </c>
      <c r="J1178" s="8" t="s">
        <v>330</v>
      </c>
      <c r="K1178" s="8" t="s">
        <v>14</v>
      </c>
      <c r="L1178" s="9">
        <v>515</v>
      </c>
      <c r="M1178" s="9">
        <v>2</v>
      </c>
      <c r="N1178" s="10">
        <v>3.8834951456310678E-3</v>
      </c>
      <c r="O1178" s="11">
        <v>9.0299999999999994</v>
      </c>
      <c r="P1178" s="11">
        <v>18.059999999999999</v>
      </c>
      <c r="Q1178" s="11">
        <v>0</v>
      </c>
      <c r="R1178" s="8">
        <v>0</v>
      </c>
      <c r="S1178" s="8">
        <v>0</v>
      </c>
      <c r="U1178" s="12">
        <v>0</v>
      </c>
      <c r="V1178" s="10">
        <v>0</v>
      </c>
      <c r="W1178" s="11">
        <v>12</v>
      </c>
      <c r="X1178" s="8" t="s">
        <v>148</v>
      </c>
      <c r="Y1178" s="8" t="s">
        <v>149</v>
      </c>
    </row>
    <row r="1179" spans="1:25" x14ac:dyDescent="0.3">
      <c r="A1179" s="7">
        <v>46276</v>
      </c>
      <c r="B1179" s="8" t="s">
        <v>36</v>
      </c>
      <c r="C1179" s="8" t="s">
        <v>140</v>
      </c>
      <c r="D1179" s="8" t="s">
        <v>180</v>
      </c>
      <c r="E1179" s="8" t="s">
        <v>181</v>
      </c>
      <c r="F1179" s="8" t="s">
        <v>143</v>
      </c>
      <c r="G1179" s="8" t="s">
        <v>182</v>
      </c>
      <c r="H1179" s="8" t="s">
        <v>183</v>
      </c>
      <c r="I1179" s="8" t="s">
        <v>610</v>
      </c>
      <c r="J1179" s="8" t="s">
        <v>184</v>
      </c>
      <c r="K1179" s="8" t="s">
        <v>21</v>
      </c>
      <c r="L1179" s="9">
        <v>158</v>
      </c>
      <c r="M1179" s="9">
        <v>4</v>
      </c>
      <c r="N1179" s="10">
        <v>2.5316455696202531E-2</v>
      </c>
      <c r="O1179" s="11">
        <v>12</v>
      </c>
      <c r="P1179" s="11">
        <v>48</v>
      </c>
      <c r="Q1179" s="11">
        <v>379</v>
      </c>
      <c r="R1179" s="8">
        <v>1</v>
      </c>
      <c r="S1179" s="8">
        <v>1</v>
      </c>
      <c r="T1179" s="10">
        <v>0.12659999999999999</v>
      </c>
      <c r="U1179" s="12">
        <v>7.9</v>
      </c>
      <c r="V1179" s="10">
        <v>0.25</v>
      </c>
      <c r="W1179" s="11">
        <v>12</v>
      </c>
      <c r="X1179" s="8" t="s">
        <v>148</v>
      </c>
      <c r="Y1179" s="8" t="s">
        <v>149</v>
      </c>
    </row>
    <row r="1180" spans="1:25" x14ac:dyDescent="0.3">
      <c r="A1180" s="7">
        <v>46276</v>
      </c>
      <c r="B1180" s="8" t="s">
        <v>36</v>
      </c>
      <c r="C1180" s="8" t="s">
        <v>140</v>
      </c>
      <c r="D1180" s="8" t="s">
        <v>180</v>
      </c>
      <c r="E1180" s="8" t="s">
        <v>181</v>
      </c>
      <c r="F1180" s="8" t="s">
        <v>143</v>
      </c>
      <c r="G1180" s="8" t="s">
        <v>182</v>
      </c>
      <c r="H1180" s="8" t="s">
        <v>183</v>
      </c>
      <c r="I1180" s="8" t="s">
        <v>171</v>
      </c>
      <c r="J1180" s="8" t="s">
        <v>184</v>
      </c>
      <c r="K1180" s="8" t="s">
        <v>21</v>
      </c>
      <c r="L1180" s="9">
        <v>470</v>
      </c>
      <c r="M1180" s="9">
        <v>5</v>
      </c>
      <c r="N1180" s="10">
        <v>1.063829787234043E-2</v>
      </c>
      <c r="O1180" s="11">
        <v>6.07</v>
      </c>
      <c r="P1180" s="11">
        <v>30.35</v>
      </c>
      <c r="Q1180" s="11">
        <v>0</v>
      </c>
      <c r="R1180" s="8">
        <v>0</v>
      </c>
      <c r="S1180" s="8">
        <v>0</v>
      </c>
      <c r="U1180" s="12">
        <v>0</v>
      </c>
      <c r="V1180" s="10">
        <v>0</v>
      </c>
      <c r="W1180" s="11">
        <v>7.5</v>
      </c>
      <c r="X1180" s="8" t="s">
        <v>148</v>
      </c>
      <c r="Y1180" s="8" t="s">
        <v>149</v>
      </c>
    </row>
    <row r="1181" spans="1:25" x14ac:dyDescent="0.3">
      <c r="A1181" s="7">
        <v>46276</v>
      </c>
      <c r="B1181" s="8" t="s">
        <v>19</v>
      </c>
      <c r="C1181" s="8" t="s">
        <v>249</v>
      </c>
      <c r="D1181" s="8" t="s">
        <v>141</v>
      </c>
      <c r="E1181" s="8" t="s">
        <v>142</v>
      </c>
      <c r="F1181" s="8" t="s">
        <v>143</v>
      </c>
      <c r="G1181" s="8" t="s">
        <v>346</v>
      </c>
      <c r="H1181" s="8" t="s">
        <v>206</v>
      </c>
      <c r="I1181" s="8" t="s">
        <v>346</v>
      </c>
      <c r="J1181" s="8" t="s">
        <v>147</v>
      </c>
      <c r="K1181" s="8" t="s">
        <v>7</v>
      </c>
      <c r="L1181" s="9">
        <v>359</v>
      </c>
      <c r="M1181" s="9">
        <v>4</v>
      </c>
      <c r="N1181" s="10">
        <v>1.1142061281337051E-2</v>
      </c>
      <c r="O1181" s="11">
        <v>6.04</v>
      </c>
      <c r="P1181" s="11">
        <v>24.16</v>
      </c>
      <c r="Q1181" s="11">
        <v>0</v>
      </c>
      <c r="R1181" s="8">
        <v>0</v>
      </c>
      <c r="S1181" s="8">
        <v>0</v>
      </c>
      <c r="U1181" s="12">
        <v>0</v>
      </c>
      <c r="V1181" s="10">
        <v>0</v>
      </c>
      <c r="W1181" s="11">
        <v>9</v>
      </c>
      <c r="X1181" s="8" t="s">
        <v>148</v>
      </c>
      <c r="Y1181" s="8" t="s">
        <v>149</v>
      </c>
    </row>
    <row r="1182" spans="1:25" x14ac:dyDescent="0.3">
      <c r="A1182" s="7">
        <v>46276</v>
      </c>
      <c r="B1182" s="8" t="s">
        <v>19</v>
      </c>
      <c r="C1182" s="8" t="s">
        <v>249</v>
      </c>
      <c r="D1182" s="8" t="s">
        <v>141</v>
      </c>
      <c r="E1182" s="8" t="s">
        <v>142</v>
      </c>
      <c r="F1182" s="8" t="s">
        <v>143</v>
      </c>
      <c r="G1182" s="8" t="s">
        <v>350</v>
      </c>
      <c r="H1182" s="8" t="s">
        <v>206</v>
      </c>
      <c r="I1182" s="8" t="s">
        <v>350</v>
      </c>
      <c r="J1182" s="8" t="s">
        <v>147</v>
      </c>
      <c r="K1182" s="8" t="s">
        <v>14</v>
      </c>
      <c r="L1182" s="9">
        <v>247</v>
      </c>
      <c r="M1182" s="9">
        <v>4</v>
      </c>
      <c r="N1182" s="10">
        <v>1.6194331983805672E-2</v>
      </c>
      <c r="O1182" s="11">
        <v>7.04</v>
      </c>
      <c r="P1182" s="11">
        <v>28.16</v>
      </c>
      <c r="Q1182" s="11">
        <v>599</v>
      </c>
      <c r="R1182" s="8">
        <v>1</v>
      </c>
      <c r="S1182" s="8">
        <v>1</v>
      </c>
      <c r="T1182" s="10">
        <v>4.7E-2</v>
      </c>
      <c r="U1182" s="12">
        <v>21.27</v>
      </c>
      <c r="V1182" s="10">
        <v>0.25</v>
      </c>
      <c r="W1182" s="11">
        <v>8.5</v>
      </c>
      <c r="X1182" s="8" t="s">
        <v>148</v>
      </c>
      <c r="Y1182" s="8" t="s">
        <v>149</v>
      </c>
    </row>
    <row r="1183" spans="1:25" x14ac:dyDescent="0.3">
      <c r="A1183" s="8" t="s">
        <v>824</v>
      </c>
      <c r="B1183" s="8" t="s">
        <v>19</v>
      </c>
      <c r="C1183" s="8" t="s">
        <v>249</v>
      </c>
      <c r="D1183" s="8" t="s">
        <v>141</v>
      </c>
      <c r="E1183" s="8" t="s">
        <v>142</v>
      </c>
      <c r="F1183" s="8" t="s">
        <v>143</v>
      </c>
      <c r="G1183" s="8" t="s">
        <v>345</v>
      </c>
      <c r="H1183" s="8" t="s">
        <v>206</v>
      </c>
      <c r="I1183" s="8" t="s">
        <v>345</v>
      </c>
      <c r="J1183" s="8" t="s">
        <v>147</v>
      </c>
      <c r="K1183" s="8" t="s">
        <v>14</v>
      </c>
      <c r="L1183" s="9">
        <v>560</v>
      </c>
      <c r="M1183" s="9">
        <v>24</v>
      </c>
      <c r="N1183" s="10">
        <v>4.2857142857142858E-2</v>
      </c>
      <c r="O1183" s="11">
        <v>3.68</v>
      </c>
      <c r="P1183" s="11">
        <v>88.32</v>
      </c>
      <c r="Q1183" s="11">
        <v>1797</v>
      </c>
      <c r="R1183" s="8">
        <v>3</v>
      </c>
      <c r="S1183" s="8">
        <v>3</v>
      </c>
      <c r="T1183" s="10">
        <v>4.9099999999999998E-2</v>
      </c>
      <c r="U1183" s="12">
        <v>20.350000000000001</v>
      </c>
      <c r="V1183" s="10">
        <v>0.125</v>
      </c>
      <c r="W1183" s="11">
        <v>6.5</v>
      </c>
      <c r="X1183" s="8" t="s">
        <v>148</v>
      </c>
      <c r="Y1183" s="8" t="s">
        <v>149</v>
      </c>
    </row>
    <row r="1184" spans="1:25" x14ac:dyDescent="0.3">
      <c r="A1184" s="7">
        <v>46276</v>
      </c>
      <c r="B1184" s="8" t="s">
        <v>19</v>
      </c>
      <c r="C1184" s="8" t="s">
        <v>249</v>
      </c>
      <c r="D1184" s="8" t="s">
        <v>141</v>
      </c>
      <c r="E1184" s="8" t="s">
        <v>142</v>
      </c>
      <c r="F1184" s="8" t="s">
        <v>143</v>
      </c>
      <c r="G1184" s="8" t="s">
        <v>250</v>
      </c>
      <c r="H1184" s="8" t="s">
        <v>206</v>
      </c>
      <c r="I1184" s="8" t="s">
        <v>250</v>
      </c>
      <c r="J1184" s="8" t="s">
        <v>147</v>
      </c>
      <c r="K1184" s="8" t="s">
        <v>14</v>
      </c>
      <c r="L1184" s="9">
        <v>707</v>
      </c>
      <c r="M1184" s="9">
        <v>21</v>
      </c>
      <c r="N1184" s="10">
        <v>2.9702970297029702E-2</v>
      </c>
      <c r="O1184" s="11">
        <v>6.47</v>
      </c>
      <c r="P1184" s="8" t="s">
        <v>847</v>
      </c>
      <c r="Q1184" s="11">
        <v>1797</v>
      </c>
      <c r="R1184" s="8">
        <v>2</v>
      </c>
      <c r="S1184" s="8">
        <v>3</v>
      </c>
      <c r="T1184" s="10">
        <v>7.5600000000000001E-2</v>
      </c>
      <c r="U1184" s="12">
        <v>13.23</v>
      </c>
      <c r="V1184" s="10">
        <v>9.5200000000000007E-2</v>
      </c>
      <c r="W1184" s="11">
        <v>8</v>
      </c>
      <c r="X1184" s="8" t="s">
        <v>148</v>
      </c>
      <c r="Y1184" s="8" t="s">
        <v>149</v>
      </c>
    </row>
    <row r="1185" spans="1:25" x14ac:dyDescent="0.3">
      <c r="A1185" s="7">
        <v>46276</v>
      </c>
      <c r="B1185" s="8" t="s">
        <v>19</v>
      </c>
      <c r="C1185" s="8" t="s">
        <v>249</v>
      </c>
      <c r="D1185" s="8" t="s">
        <v>141</v>
      </c>
      <c r="E1185" s="8" t="s">
        <v>142</v>
      </c>
      <c r="F1185" s="8" t="s">
        <v>143</v>
      </c>
      <c r="G1185" s="8" t="s">
        <v>344</v>
      </c>
      <c r="H1185" s="8" t="s">
        <v>206</v>
      </c>
      <c r="I1185" s="8" t="s">
        <v>344</v>
      </c>
      <c r="J1185" s="8" t="s">
        <v>147</v>
      </c>
      <c r="K1185" s="8" t="s">
        <v>7</v>
      </c>
      <c r="L1185" s="9">
        <v>88</v>
      </c>
      <c r="M1185" s="9">
        <v>0</v>
      </c>
      <c r="N1185" s="10">
        <v>0</v>
      </c>
      <c r="P1185" s="11">
        <v>0</v>
      </c>
      <c r="Q1185" s="11">
        <v>0</v>
      </c>
      <c r="R1185" s="8">
        <v>0</v>
      </c>
      <c r="S1185" s="8">
        <v>0</v>
      </c>
      <c r="W1185" s="11">
        <v>7.5</v>
      </c>
      <c r="X1185" s="8" t="s">
        <v>148</v>
      </c>
      <c r="Y1185" s="8" t="s">
        <v>149</v>
      </c>
    </row>
    <row r="1186" spans="1:25" x14ac:dyDescent="0.3">
      <c r="A1186" s="7">
        <v>46276</v>
      </c>
      <c r="B1186" s="8" t="s">
        <v>19</v>
      </c>
      <c r="C1186" s="8" t="s">
        <v>249</v>
      </c>
      <c r="D1186" s="8" t="s">
        <v>141</v>
      </c>
      <c r="E1186" s="8" t="s">
        <v>164</v>
      </c>
      <c r="F1186" s="8" t="s">
        <v>143</v>
      </c>
      <c r="G1186" s="8" t="s">
        <v>432</v>
      </c>
      <c r="H1186" s="8" t="s">
        <v>206</v>
      </c>
      <c r="I1186" s="8" t="s">
        <v>432</v>
      </c>
      <c r="J1186" s="8" t="s">
        <v>166</v>
      </c>
      <c r="K1186" s="8" t="s">
        <v>21</v>
      </c>
      <c r="L1186" s="9">
        <v>161</v>
      </c>
      <c r="M1186" s="9">
        <v>6</v>
      </c>
      <c r="N1186" s="10">
        <v>3.7267080745341623E-2</v>
      </c>
      <c r="O1186" s="11">
        <v>5.23</v>
      </c>
      <c r="P1186" s="11">
        <v>31.38</v>
      </c>
      <c r="Q1186" s="11">
        <v>898</v>
      </c>
      <c r="R1186" s="8">
        <v>2</v>
      </c>
      <c r="S1186" s="8">
        <v>2</v>
      </c>
      <c r="T1186" s="10">
        <v>3.49E-2</v>
      </c>
      <c r="U1186" s="12">
        <v>28.62</v>
      </c>
      <c r="V1186" s="10">
        <v>0.33329999999999999</v>
      </c>
      <c r="W1186" s="11">
        <v>6</v>
      </c>
      <c r="X1186" s="8" t="s">
        <v>148</v>
      </c>
      <c r="Y1186" s="8" t="s">
        <v>149</v>
      </c>
    </row>
    <row r="1187" spans="1:25" x14ac:dyDescent="0.3">
      <c r="A1187" s="7">
        <v>46278</v>
      </c>
      <c r="B1187" s="8" t="s">
        <v>5</v>
      </c>
      <c r="C1187" s="8" t="s">
        <v>173</v>
      </c>
      <c r="D1187" s="8" t="s">
        <v>141</v>
      </c>
      <c r="E1187" s="8" t="s">
        <v>174</v>
      </c>
      <c r="F1187" s="8" t="s">
        <v>143</v>
      </c>
      <c r="G1187" s="8" t="s">
        <v>144</v>
      </c>
      <c r="H1187" s="8" t="s">
        <v>145</v>
      </c>
      <c r="I1187" s="8" t="s">
        <v>848</v>
      </c>
      <c r="J1187" s="8" t="s">
        <v>176</v>
      </c>
      <c r="K1187" s="8" t="s">
        <v>7</v>
      </c>
      <c r="L1187" s="9">
        <v>232</v>
      </c>
      <c r="M1187" s="9">
        <v>6</v>
      </c>
      <c r="N1187" s="10">
        <v>0</v>
      </c>
      <c r="O1187" s="11">
        <v>11.5</v>
      </c>
      <c r="Q1187" s="11">
        <v>0</v>
      </c>
      <c r="R1187" s="8">
        <v>0</v>
      </c>
      <c r="S1187" s="8">
        <v>0</v>
      </c>
      <c r="W1187" s="11">
        <v>11</v>
      </c>
      <c r="X1187" s="8" t="s">
        <v>148</v>
      </c>
      <c r="Y1187" s="8" t="s">
        <v>149</v>
      </c>
    </row>
    <row r="1188" spans="1:25" x14ac:dyDescent="0.3">
      <c r="A1188" s="7">
        <v>46276</v>
      </c>
      <c r="B1188" s="8" t="s">
        <v>19</v>
      </c>
      <c r="C1188" s="8" t="s">
        <v>249</v>
      </c>
      <c r="D1188" s="8" t="s">
        <v>141</v>
      </c>
      <c r="E1188" s="8" t="s">
        <v>351</v>
      </c>
      <c r="F1188" s="8" t="s">
        <v>143</v>
      </c>
      <c r="G1188" s="8" t="s">
        <v>350</v>
      </c>
      <c r="H1188" s="8" t="s">
        <v>206</v>
      </c>
      <c r="I1188" s="8" t="s">
        <v>350</v>
      </c>
      <c r="J1188" s="8" t="s">
        <v>353</v>
      </c>
      <c r="K1188" s="8" t="s">
        <v>21</v>
      </c>
      <c r="L1188" s="9">
        <v>96</v>
      </c>
      <c r="M1188" s="9">
        <v>5</v>
      </c>
      <c r="N1188" s="10">
        <v>5.2083333333333343E-2</v>
      </c>
      <c r="O1188" s="11">
        <v>13.21</v>
      </c>
      <c r="P1188" s="11">
        <v>66.05</v>
      </c>
      <c r="Q1188" s="11">
        <v>0</v>
      </c>
      <c r="R1188" s="8">
        <v>0</v>
      </c>
      <c r="S1188" s="8">
        <v>0</v>
      </c>
      <c r="U1188" s="12">
        <v>0</v>
      </c>
      <c r="V1188" s="10">
        <v>0</v>
      </c>
      <c r="W1188" s="11">
        <v>15</v>
      </c>
      <c r="X1188" s="8" t="s">
        <v>148</v>
      </c>
      <c r="Y1188" s="8" t="s">
        <v>149</v>
      </c>
    </row>
    <row r="1189" spans="1:25" x14ac:dyDescent="0.3">
      <c r="A1189" s="7">
        <v>46276</v>
      </c>
      <c r="B1189" s="8" t="s">
        <v>19</v>
      </c>
      <c r="C1189" s="8" t="s">
        <v>249</v>
      </c>
      <c r="D1189" s="8" t="s">
        <v>141</v>
      </c>
      <c r="E1189" s="8" t="s">
        <v>351</v>
      </c>
      <c r="F1189" s="8" t="s">
        <v>143</v>
      </c>
      <c r="G1189" s="8" t="s">
        <v>706</v>
      </c>
      <c r="H1189" s="8" t="s">
        <v>206</v>
      </c>
      <c r="I1189" s="8" t="s">
        <v>706</v>
      </c>
      <c r="J1189" s="8" t="s">
        <v>353</v>
      </c>
      <c r="K1189" s="8" t="s">
        <v>21</v>
      </c>
      <c r="L1189" s="9">
        <v>122</v>
      </c>
      <c r="M1189" s="9">
        <v>8</v>
      </c>
      <c r="N1189" s="10">
        <v>6.5573770491803282E-2</v>
      </c>
      <c r="O1189" s="11">
        <v>15.5</v>
      </c>
      <c r="P1189" s="11">
        <v>124</v>
      </c>
      <c r="Q1189" s="8" t="s">
        <v>849</v>
      </c>
      <c r="R1189" s="8">
        <v>1</v>
      </c>
      <c r="S1189" s="8">
        <v>1</v>
      </c>
      <c r="T1189" s="10">
        <v>9.5500000000000002E-2</v>
      </c>
      <c r="U1189" s="12">
        <v>10.48</v>
      </c>
      <c r="V1189" s="10">
        <v>0.125</v>
      </c>
      <c r="W1189" s="11">
        <v>15.5</v>
      </c>
      <c r="X1189" s="8" t="s">
        <v>148</v>
      </c>
      <c r="Y1189" s="8" t="s">
        <v>149</v>
      </c>
    </row>
    <row r="1190" spans="1:25" x14ac:dyDescent="0.3">
      <c r="A1190" s="7">
        <v>46276</v>
      </c>
      <c r="B1190" s="8" t="s">
        <v>19</v>
      </c>
      <c r="C1190" s="8" t="s">
        <v>249</v>
      </c>
      <c r="D1190" s="8" t="s">
        <v>141</v>
      </c>
      <c r="E1190" s="8" t="s">
        <v>351</v>
      </c>
      <c r="F1190" s="8" t="s">
        <v>143</v>
      </c>
      <c r="G1190" s="8" t="s">
        <v>707</v>
      </c>
      <c r="H1190" s="8" t="s">
        <v>206</v>
      </c>
      <c r="I1190" s="8" t="s">
        <v>707</v>
      </c>
      <c r="J1190" s="8" t="s">
        <v>353</v>
      </c>
      <c r="K1190" s="8" t="s">
        <v>21</v>
      </c>
      <c r="L1190" s="8" t="s">
        <v>850</v>
      </c>
      <c r="M1190" s="9">
        <v>16</v>
      </c>
      <c r="N1190" s="10">
        <v>4.4444444444444453E-2</v>
      </c>
      <c r="O1190" s="11">
        <v>19.36</v>
      </c>
      <c r="P1190" s="11">
        <v>309.76</v>
      </c>
      <c r="Q1190" s="11">
        <v>1299</v>
      </c>
      <c r="R1190" s="8">
        <v>1</v>
      </c>
      <c r="S1190" s="8">
        <v>1</v>
      </c>
      <c r="T1190" s="10">
        <v>0.23849999999999999</v>
      </c>
      <c r="U1190" s="12">
        <v>4.1900000000000004</v>
      </c>
      <c r="V1190" s="10">
        <v>6.25E-2</v>
      </c>
      <c r="W1190" s="11">
        <v>21.5</v>
      </c>
      <c r="X1190" s="8" t="s">
        <v>148</v>
      </c>
      <c r="Y1190" s="8" t="s">
        <v>149</v>
      </c>
    </row>
    <row r="1191" spans="1:25" x14ac:dyDescent="0.3">
      <c r="A1191" s="7">
        <v>46276</v>
      </c>
      <c r="B1191" s="8" t="s">
        <v>19</v>
      </c>
      <c r="C1191" s="8" t="s">
        <v>249</v>
      </c>
      <c r="D1191" s="8" t="s">
        <v>141</v>
      </c>
      <c r="E1191" s="8" t="s">
        <v>351</v>
      </c>
      <c r="F1191" s="8" t="s">
        <v>143</v>
      </c>
      <c r="G1191" s="8" t="s">
        <v>354</v>
      </c>
      <c r="H1191" s="8" t="s">
        <v>20</v>
      </c>
      <c r="I1191" s="8" t="s">
        <v>354</v>
      </c>
      <c r="J1191" s="8" t="s">
        <v>353</v>
      </c>
      <c r="K1191" s="8" t="s">
        <v>21</v>
      </c>
      <c r="L1191" s="9">
        <v>96</v>
      </c>
      <c r="M1191" s="9">
        <v>7</v>
      </c>
      <c r="N1191" s="10">
        <v>7.2916666666666671E-2</v>
      </c>
      <c r="O1191" s="11">
        <v>15.77</v>
      </c>
      <c r="P1191" s="11">
        <v>110.39</v>
      </c>
      <c r="Q1191" s="11">
        <v>0</v>
      </c>
      <c r="R1191" s="8">
        <v>0</v>
      </c>
      <c r="S1191" s="8">
        <v>0</v>
      </c>
      <c r="U1191" s="12">
        <v>0</v>
      </c>
      <c r="V1191" s="10">
        <v>0</v>
      </c>
      <c r="W1191" s="11">
        <v>16</v>
      </c>
      <c r="X1191" s="8" t="s">
        <v>148</v>
      </c>
      <c r="Y1191" s="8" t="s">
        <v>149</v>
      </c>
    </row>
    <row r="1192" spans="1:25" x14ac:dyDescent="0.3">
      <c r="A1192" s="8" t="s">
        <v>824</v>
      </c>
      <c r="B1192" s="8" t="s">
        <v>19</v>
      </c>
      <c r="C1192" s="8" t="s">
        <v>249</v>
      </c>
      <c r="D1192" s="8" t="s">
        <v>141</v>
      </c>
      <c r="E1192" s="8" t="s">
        <v>351</v>
      </c>
      <c r="F1192" s="8" t="s">
        <v>143</v>
      </c>
      <c r="G1192" s="8" t="s">
        <v>352</v>
      </c>
      <c r="H1192" s="8" t="s">
        <v>20</v>
      </c>
      <c r="I1192" s="8" t="s">
        <v>352</v>
      </c>
      <c r="J1192" s="8" t="s">
        <v>353</v>
      </c>
      <c r="K1192" s="8" t="s">
        <v>7</v>
      </c>
      <c r="L1192" s="9">
        <v>879</v>
      </c>
      <c r="M1192" s="9">
        <v>12</v>
      </c>
      <c r="N1192" s="10">
        <v>1.36518771331058E-2</v>
      </c>
      <c r="O1192" s="11">
        <v>11.15</v>
      </c>
      <c r="P1192" s="11">
        <v>133.80000000000001</v>
      </c>
      <c r="Q1192" s="11">
        <v>0</v>
      </c>
      <c r="R1192" s="8">
        <v>0</v>
      </c>
      <c r="S1192" s="8">
        <v>0</v>
      </c>
      <c r="U1192" s="12">
        <v>0</v>
      </c>
      <c r="V1192" s="10">
        <v>0</v>
      </c>
      <c r="W1192" s="11">
        <v>16.5</v>
      </c>
      <c r="X1192" s="8" t="s">
        <v>315</v>
      </c>
      <c r="Y1192" s="8" t="s">
        <v>149</v>
      </c>
    </row>
    <row r="1193" spans="1:25" x14ac:dyDescent="0.3">
      <c r="A1193" s="7">
        <v>46277</v>
      </c>
      <c r="B1193" s="8" t="s">
        <v>12</v>
      </c>
      <c r="C1193" s="8" t="s">
        <v>140</v>
      </c>
      <c r="D1193" s="8" t="s">
        <v>141</v>
      </c>
      <c r="E1193" s="8" t="s">
        <v>142</v>
      </c>
      <c r="F1193" s="8" t="s">
        <v>143</v>
      </c>
      <c r="G1193" s="8" t="s">
        <v>151</v>
      </c>
      <c r="H1193" s="8" t="s">
        <v>145</v>
      </c>
      <c r="I1193" s="8" t="s">
        <v>454</v>
      </c>
      <c r="J1193" s="8" t="s">
        <v>147</v>
      </c>
      <c r="K1193" s="8" t="s">
        <v>7</v>
      </c>
      <c r="L1193" s="9">
        <v>4545</v>
      </c>
      <c r="M1193" s="9">
        <v>40</v>
      </c>
      <c r="N1193" s="10">
        <v>8.8008800880088004E-3</v>
      </c>
      <c r="O1193" s="11">
        <v>8.84</v>
      </c>
      <c r="P1193" s="11">
        <v>353.6</v>
      </c>
      <c r="Q1193" s="11">
        <v>1198</v>
      </c>
      <c r="R1193" s="8">
        <v>2</v>
      </c>
      <c r="S1193" s="8">
        <v>2</v>
      </c>
      <c r="T1193" s="10">
        <v>0.29520000000000002</v>
      </c>
      <c r="U1193" s="12">
        <v>3.39</v>
      </c>
      <c r="V1193" s="10">
        <v>0.05</v>
      </c>
      <c r="W1193" s="11">
        <v>13.5</v>
      </c>
      <c r="X1193" s="8" t="s">
        <v>148</v>
      </c>
      <c r="Y1193" s="8" t="s">
        <v>149</v>
      </c>
    </row>
    <row r="1194" spans="1:25" x14ac:dyDescent="0.3">
      <c r="A1194" s="7">
        <v>46277</v>
      </c>
      <c r="B1194" s="8" t="s">
        <v>12</v>
      </c>
      <c r="C1194" s="8" t="s">
        <v>140</v>
      </c>
      <c r="D1194" s="8" t="s">
        <v>141</v>
      </c>
      <c r="E1194" s="8" t="s">
        <v>150</v>
      </c>
      <c r="F1194" s="8" t="s">
        <v>143</v>
      </c>
      <c r="G1194" s="8" t="s">
        <v>151</v>
      </c>
      <c r="H1194" s="8" t="s">
        <v>145</v>
      </c>
      <c r="I1194" s="8" t="s">
        <v>152</v>
      </c>
      <c r="J1194" s="8" t="s">
        <v>153</v>
      </c>
      <c r="K1194" s="8" t="s">
        <v>21</v>
      </c>
      <c r="L1194" s="9">
        <v>129</v>
      </c>
      <c r="M1194" s="9">
        <v>4</v>
      </c>
      <c r="N1194" s="10">
        <v>3.1007751937984499E-2</v>
      </c>
      <c r="O1194" s="11">
        <v>16.47</v>
      </c>
      <c r="P1194" s="11">
        <v>65.88</v>
      </c>
      <c r="Q1194" s="11">
        <v>549</v>
      </c>
      <c r="R1194" s="8">
        <v>1</v>
      </c>
      <c r="S1194" s="8">
        <v>1</v>
      </c>
      <c r="T1194" s="10">
        <v>12</v>
      </c>
      <c r="U1194" s="12">
        <v>8.33</v>
      </c>
      <c r="V1194" s="10">
        <v>0.25</v>
      </c>
      <c r="W1194" s="11">
        <v>16.5</v>
      </c>
      <c r="X1194" s="8" t="s">
        <v>223</v>
      </c>
      <c r="Y1194" s="8" t="s">
        <v>149</v>
      </c>
    </row>
    <row r="1195" spans="1:25" x14ac:dyDescent="0.3">
      <c r="A1195" s="7">
        <v>46277</v>
      </c>
      <c r="B1195" s="8" t="s">
        <v>12</v>
      </c>
      <c r="C1195" s="8" t="s">
        <v>140</v>
      </c>
      <c r="D1195" s="8" t="s">
        <v>141</v>
      </c>
      <c r="E1195" s="8" t="s">
        <v>150</v>
      </c>
      <c r="F1195" s="8" t="s">
        <v>143</v>
      </c>
      <c r="G1195" s="8" t="s">
        <v>144</v>
      </c>
      <c r="H1195" s="8" t="s">
        <v>145</v>
      </c>
      <c r="I1195" s="8" t="s">
        <v>658</v>
      </c>
      <c r="J1195" s="8" t="s">
        <v>153</v>
      </c>
      <c r="K1195" s="8" t="s">
        <v>7</v>
      </c>
      <c r="L1195" s="9">
        <v>184</v>
      </c>
      <c r="M1195" s="9">
        <v>1</v>
      </c>
      <c r="N1195" s="10">
        <v>5.434782608695652E-3</v>
      </c>
      <c r="O1195" s="11">
        <v>7.13</v>
      </c>
      <c r="P1195" s="11">
        <v>7.13</v>
      </c>
      <c r="Q1195" s="11">
        <v>0</v>
      </c>
      <c r="R1195" s="8">
        <v>0</v>
      </c>
      <c r="S1195" s="8">
        <v>0</v>
      </c>
      <c r="U1195" s="12">
        <v>0</v>
      </c>
      <c r="V1195" s="10">
        <v>0</v>
      </c>
      <c r="W1195" s="11">
        <v>13.5</v>
      </c>
      <c r="X1195" s="8" t="s">
        <v>148</v>
      </c>
      <c r="Y1195" s="8" t="s">
        <v>149</v>
      </c>
    </row>
    <row r="1196" spans="1:25" x14ac:dyDescent="0.3">
      <c r="A1196" s="7">
        <v>46277</v>
      </c>
      <c r="B1196" s="8" t="s">
        <v>12</v>
      </c>
      <c r="C1196" s="8" t="s">
        <v>140</v>
      </c>
      <c r="D1196" s="8" t="s">
        <v>141</v>
      </c>
      <c r="E1196" s="8" t="s">
        <v>150</v>
      </c>
      <c r="F1196" s="8" t="s">
        <v>143</v>
      </c>
      <c r="G1196" s="8" t="s">
        <v>151</v>
      </c>
      <c r="H1196" s="8" t="s">
        <v>145</v>
      </c>
      <c r="I1196" s="8" t="s">
        <v>851</v>
      </c>
      <c r="J1196" s="8" t="s">
        <v>153</v>
      </c>
      <c r="K1196" s="8" t="s">
        <v>21</v>
      </c>
      <c r="L1196" s="9">
        <v>102</v>
      </c>
      <c r="M1196" s="9">
        <v>2</v>
      </c>
      <c r="N1196" s="10">
        <v>1.9607843137254902E-2</v>
      </c>
      <c r="O1196" s="11">
        <v>15.73</v>
      </c>
      <c r="P1196" s="11">
        <v>31.46</v>
      </c>
      <c r="Q1196" s="11">
        <v>0</v>
      </c>
      <c r="R1196" s="8">
        <v>0</v>
      </c>
      <c r="S1196" s="8">
        <v>0</v>
      </c>
      <c r="U1196" s="12">
        <v>0</v>
      </c>
      <c r="V1196" s="10">
        <v>0</v>
      </c>
      <c r="W1196" s="11">
        <v>17</v>
      </c>
      <c r="X1196" s="8" t="s">
        <v>148</v>
      </c>
      <c r="Y1196" s="8" t="s">
        <v>149</v>
      </c>
    </row>
    <row r="1197" spans="1:25" x14ac:dyDescent="0.3">
      <c r="A1197" s="7">
        <v>46277</v>
      </c>
      <c r="B1197" s="8" t="s">
        <v>12</v>
      </c>
      <c r="C1197" s="8" t="s">
        <v>140</v>
      </c>
      <c r="D1197" s="8" t="s">
        <v>141</v>
      </c>
      <c r="E1197" s="8" t="s">
        <v>150</v>
      </c>
      <c r="F1197" s="8" t="s">
        <v>143</v>
      </c>
      <c r="G1197" s="8" t="s">
        <v>144</v>
      </c>
      <c r="H1197" s="8" t="s">
        <v>145</v>
      </c>
      <c r="I1197" s="8" t="s">
        <v>209</v>
      </c>
      <c r="J1197" s="8" t="s">
        <v>153</v>
      </c>
      <c r="K1197" s="8" t="s">
        <v>7</v>
      </c>
      <c r="L1197" s="9">
        <v>551</v>
      </c>
      <c r="M1197" s="9">
        <v>4</v>
      </c>
      <c r="N1197" s="10">
        <v>7.2595281306715061E-3</v>
      </c>
      <c r="O1197" s="11">
        <v>7.15</v>
      </c>
      <c r="P1197" s="11">
        <v>28.6</v>
      </c>
      <c r="Q1197" s="11">
        <v>1098</v>
      </c>
      <c r="R1197" s="8">
        <v>2</v>
      </c>
      <c r="S1197" s="8">
        <v>2</v>
      </c>
      <c r="T1197" s="10">
        <v>2.5999999999999999E-2</v>
      </c>
      <c r="U1197" s="12">
        <v>38.39</v>
      </c>
      <c r="V1197" s="10">
        <v>0.5</v>
      </c>
      <c r="W1197" s="11">
        <v>10.5</v>
      </c>
      <c r="X1197" s="8" t="s">
        <v>223</v>
      </c>
      <c r="Y1197" s="8" t="s">
        <v>149</v>
      </c>
    </row>
    <row r="1198" spans="1:25" x14ac:dyDescent="0.3">
      <c r="A1198" s="7">
        <v>46277</v>
      </c>
      <c r="B1198" s="8" t="s">
        <v>12</v>
      </c>
      <c r="C1198" s="8" t="s">
        <v>140</v>
      </c>
      <c r="D1198" s="8" t="s">
        <v>141</v>
      </c>
      <c r="E1198" s="8" t="s">
        <v>150</v>
      </c>
      <c r="F1198" s="8" t="s">
        <v>143</v>
      </c>
      <c r="G1198" s="8" t="s">
        <v>144</v>
      </c>
      <c r="H1198" s="8" t="s">
        <v>145</v>
      </c>
      <c r="I1198" s="8" t="s">
        <v>210</v>
      </c>
      <c r="J1198" s="8" t="s">
        <v>153</v>
      </c>
      <c r="K1198" s="8" t="s">
        <v>7</v>
      </c>
      <c r="L1198" s="9">
        <v>1433</v>
      </c>
      <c r="M1198" s="9">
        <v>11</v>
      </c>
      <c r="N1198" s="10">
        <v>7.6762037683182132E-3</v>
      </c>
      <c r="O1198" s="11">
        <v>8.0399999999999991</v>
      </c>
      <c r="P1198" s="11">
        <v>88.44</v>
      </c>
      <c r="Q1198" s="11">
        <v>0</v>
      </c>
      <c r="R1198" s="8">
        <v>0</v>
      </c>
      <c r="S1198" s="8">
        <v>0</v>
      </c>
      <c r="U1198" s="12">
        <v>0</v>
      </c>
      <c r="V1198" s="10">
        <v>0</v>
      </c>
      <c r="W1198" s="11">
        <v>10</v>
      </c>
      <c r="X1198" s="8" t="s">
        <v>148</v>
      </c>
      <c r="Y1198" s="8" t="s">
        <v>149</v>
      </c>
    </row>
    <row r="1199" spans="1:25" x14ac:dyDescent="0.3">
      <c r="A1199" s="8" t="s">
        <v>852</v>
      </c>
      <c r="B1199" s="8" t="s">
        <v>12</v>
      </c>
      <c r="C1199" s="8" t="s">
        <v>140</v>
      </c>
      <c r="D1199" s="8" t="s">
        <v>141</v>
      </c>
      <c r="E1199" s="8" t="s">
        <v>157</v>
      </c>
      <c r="F1199" s="8" t="s">
        <v>143</v>
      </c>
      <c r="G1199" s="8" t="s">
        <v>151</v>
      </c>
      <c r="H1199" s="8" t="s">
        <v>145</v>
      </c>
      <c r="I1199" s="8" t="s">
        <v>343</v>
      </c>
      <c r="J1199" s="8" t="s">
        <v>159</v>
      </c>
      <c r="K1199" s="8" t="s">
        <v>21</v>
      </c>
      <c r="L1199" s="9">
        <v>418</v>
      </c>
      <c r="M1199" s="9">
        <v>5</v>
      </c>
      <c r="N1199" s="10">
        <v>1.1961722488038279E-2</v>
      </c>
      <c r="O1199" s="11">
        <v>8.5</v>
      </c>
      <c r="P1199" s="11">
        <v>42.5</v>
      </c>
      <c r="Q1199" s="11">
        <v>0</v>
      </c>
      <c r="R1199" s="8">
        <v>0</v>
      </c>
      <c r="S1199" s="8">
        <v>0</v>
      </c>
      <c r="U1199" s="12">
        <v>0</v>
      </c>
      <c r="V1199" s="10">
        <v>0</v>
      </c>
      <c r="W1199" s="11">
        <v>8.5</v>
      </c>
      <c r="X1199" s="8" t="s">
        <v>148</v>
      </c>
      <c r="Y1199" s="8" t="s">
        <v>149</v>
      </c>
    </row>
    <row r="1200" spans="1:25" x14ac:dyDescent="0.3">
      <c r="A1200" s="8" t="s">
        <v>853</v>
      </c>
      <c r="B1200" s="8" t="s">
        <v>12</v>
      </c>
      <c r="C1200" s="8" t="s">
        <v>140</v>
      </c>
      <c r="D1200" s="8" t="s">
        <v>141</v>
      </c>
      <c r="E1200" s="8" t="s">
        <v>157</v>
      </c>
      <c r="F1200" s="8" t="s">
        <v>143</v>
      </c>
      <c r="G1200" s="8" t="s">
        <v>151</v>
      </c>
      <c r="H1200" s="8" t="s">
        <v>145</v>
      </c>
      <c r="I1200" s="8" t="s">
        <v>711</v>
      </c>
      <c r="J1200" s="8" t="s">
        <v>159</v>
      </c>
      <c r="K1200" s="8" t="s">
        <v>7</v>
      </c>
      <c r="L1200" s="9">
        <v>213</v>
      </c>
      <c r="M1200" s="9">
        <v>1</v>
      </c>
      <c r="N1200" s="10">
        <v>4.6948356807511738E-3</v>
      </c>
      <c r="O1200" s="11">
        <v>5.45</v>
      </c>
      <c r="P1200" s="11">
        <v>5.45</v>
      </c>
      <c r="Q1200" s="11">
        <v>0</v>
      </c>
      <c r="R1200" s="8">
        <v>0</v>
      </c>
      <c r="S1200" s="8">
        <v>0</v>
      </c>
      <c r="U1200" s="12">
        <v>0</v>
      </c>
      <c r="V1200" s="10">
        <v>0</v>
      </c>
      <c r="W1200" s="11">
        <v>8.5</v>
      </c>
      <c r="X1200" s="8" t="s">
        <v>148</v>
      </c>
      <c r="Y1200" s="8" t="s">
        <v>149</v>
      </c>
    </row>
    <row r="1201" spans="1:26" x14ac:dyDescent="0.3">
      <c r="A1201" s="7">
        <v>46277</v>
      </c>
      <c r="B1201" s="8" t="s">
        <v>12</v>
      </c>
      <c r="C1201" s="8" t="s">
        <v>140</v>
      </c>
      <c r="D1201" s="8" t="s">
        <v>141</v>
      </c>
      <c r="E1201" s="8" t="s">
        <v>157</v>
      </c>
      <c r="F1201" s="8" t="s">
        <v>143</v>
      </c>
      <c r="G1201" s="8" t="s">
        <v>151</v>
      </c>
      <c r="H1201" s="8" t="s">
        <v>145</v>
      </c>
      <c r="I1201" s="8" t="s">
        <v>386</v>
      </c>
      <c r="J1201" s="8" t="s">
        <v>159</v>
      </c>
      <c r="K1201" s="8" t="s">
        <v>14</v>
      </c>
      <c r="L1201" s="9">
        <v>332</v>
      </c>
      <c r="M1201" s="9">
        <v>5</v>
      </c>
      <c r="N1201" s="10">
        <v>1.506024096385542E-2</v>
      </c>
      <c r="O1201" s="11">
        <v>8.98</v>
      </c>
      <c r="P1201" s="11">
        <v>44.9</v>
      </c>
      <c r="Q1201" s="11">
        <v>0</v>
      </c>
      <c r="R1201" s="8">
        <v>0</v>
      </c>
      <c r="S1201" s="8">
        <v>0</v>
      </c>
      <c r="U1201" s="12">
        <v>0</v>
      </c>
      <c r="V1201" s="10">
        <v>0</v>
      </c>
      <c r="W1201" s="11">
        <v>11</v>
      </c>
      <c r="X1201" s="8" t="s">
        <v>148</v>
      </c>
      <c r="Y1201" s="8" t="s">
        <v>149</v>
      </c>
    </row>
    <row r="1202" spans="1:26" x14ac:dyDescent="0.3">
      <c r="A1202" s="8" t="s">
        <v>852</v>
      </c>
      <c r="B1202" s="8" t="s">
        <v>12</v>
      </c>
      <c r="C1202" s="8" t="s">
        <v>140</v>
      </c>
      <c r="D1202" s="8" t="s">
        <v>141</v>
      </c>
      <c r="E1202" s="8" t="s">
        <v>239</v>
      </c>
      <c r="F1202" s="8" t="s">
        <v>143</v>
      </c>
      <c r="G1202" s="8" t="s">
        <v>144</v>
      </c>
      <c r="H1202" s="8" t="s">
        <v>145</v>
      </c>
      <c r="I1202" s="8" t="s">
        <v>241</v>
      </c>
      <c r="J1202" s="8" t="s">
        <v>242</v>
      </c>
      <c r="K1202" s="8" t="s">
        <v>14</v>
      </c>
      <c r="L1202" s="9">
        <v>183</v>
      </c>
      <c r="M1202" s="9">
        <v>1</v>
      </c>
      <c r="N1202" s="10">
        <v>5.4644808743169399E-3</v>
      </c>
      <c r="O1202" s="11">
        <v>4.0599999999999996</v>
      </c>
      <c r="P1202" s="11">
        <v>4.0599999999999996</v>
      </c>
      <c r="Q1202" s="11">
        <v>0</v>
      </c>
      <c r="R1202" s="8">
        <v>0</v>
      </c>
      <c r="S1202" s="8">
        <v>0</v>
      </c>
      <c r="U1202" s="12">
        <v>0</v>
      </c>
      <c r="V1202" s="10">
        <v>0</v>
      </c>
      <c r="W1202" s="11">
        <v>7</v>
      </c>
      <c r="X1202" s="8" t="s">
        <v>148</v>
      </c>
      <c r="Y1202" s="8" t="s">
        <v>149</v>
      </c>
    </row>
    <row r="1203" spans="1:26" x14ac:dyDescent="0.3">
      <c r="A1203" s="7">
        <v>46277</v>
      </c>
      <c r="B1203" s="8" t="s">
        <v>12</v>
      </c>
      <c r="C1203" s="8" t="s">
        <v>140</v>
      </c>
      <c r="D1203" s="8" t="s">
        <v>141</v>
      </c>
      <c r="E1203" s="8" t="s">
        <v>239</v>
      </c>
      <c r="F1203" s="8" t="s">
        <v>143</v>
      </c>
      <c r="G1203" s="8" t="s">
        <v>151</v>
      </c>
      <c r="H1203" s="8" t="s">
        <v>145</v>
      </c>
      <c r="I1203" s="8" t="s">
        <v>261</v>
      </c>
      <c r="J1203" s="8" t="s">
        <v>242</v>
      </c>
      <c r="K1203" s="8" t="s">
        <v>21</v>
      </c>
      <c r="L1203" s="9">
        <v>217</v>
      </c>
      <c r="M1203" s="9">
        <v>0</v>
      </c>
      <c r="N1203" s="10">
        <v>0</v>
      </c>
      <c r="P1203" s="11">
        <v>0</v>
      </c>
      <c r="Q1203" s="11">
        <v>0</v>
      </c>
      <c r="R1203" s="8">
        <v>0</v>
      </c>
      <c r="S1203" s="8">
        <v>0</v>
      </c>
      <c r="W1203" s="11">
        <v>9</v>
      </c>
      <c r="X1203" s="8" t="s">
        <v>148</v>
      </c>
      <c r="Y1203" s="8" t="s">
        <v>149</v>
      </c>
    </row>
    <row r="1204" spans="1:26" x14ac:dyDescent="0.3">
      <c r="A1204" s="8" t="s">
        <v>852</v>
      </c>
      <c r="B1204" s="8" t="s">
        <v>12</v>
      </c>
      <c r="C1204" s="8" t="s">
        <v>140</v>
      </c>
      <c r="D1204" s="8" t="s">
        <v>141</v>
      </c>
      <c r="E1204" s="8" t="s">
        <v>239</v>
      </c>
      <c r="F1204" s="8" t="s">
        <v>143</v>
      </c>
      <c r="G1204" s="8" t="s">
        <v>178</v>
      </c>
      <c r="H1204" s="8" t="s">
        <v>145</v>
      </c>
      <c r="I1204" s="8" t="s">
        <v>713</v>
      </c>
      <c r="J1204" s="8" t="s">
        <v>242</v>
      </c>
      <c r="K1204" s="8" t="s">
        <v>7</v>
      </c>
      <c r="L1204" s="9">
        <v>355</v>
      </c>
      <c r="M1204" s="9">
        <v>1</v>
      </c>
      <c r="N1204" s="10">
        <v>2.8169014084507039E-3</v>
      </c>
      <c r="O1204" s="11">
        <v>4.34</v>
      </c>
      <c r="P1204" s="11">
        <v>4.34</v>
      </c>
      <c r="Q1204" s="11">
        <v>0</v>
      </c>
      <c r="R1204" s="8">
        <v>0</v>
      </c>
      <c r="S1204" s="8">
        <v>0</v>
      </c>
      <c r="U1204" s="12">
        <v>0</v>
      </c>
      <c r="V1204" s="10">
        <v>0</v>
      </c>
      <c r="W1204" s="11">
        <v>5.5</v>
      </c>
      <c r="X1204" s="8" t="s">
        <v>148</v>
      </c>
      <c r="Y1204" s="8" t="s">
        <v>149</v>
      </c>
    </row>
    <row r="1205" spans="1:26" x14ac:dyDescent="0.3">
      <c r="A1205" s="7">
        <v>46277</v>
      </c>
      <c r="B1205" s="8" t="s">
        <v>12</v>
      </c>
      <c r="C1205" s="8" t="s">
        <v>140</v>
      </c>
      <c r="D1205" s="8" t="s">
        <v>141</v>
      </c>
      <c r="E1205" s="8" t="s">
        <v>167</v>
      </c>
      <c r="F1205" s="8" t="s">
        <v>143</v>
      </c>
      <c r="G1205" s="8" t="s">
        <v>151</v>
      </c>
      <c r="H1205" s="8" t="s">
        <v>145</v>
      </c>
      <c r="I1205" s="8" t="s">
        <v>854</v>
      </c>
      <c r="J1205" s="8" t="s">
        <v>169</v>
      </c>
      <c r="K1205" s="8" t="s">
        <v>7</v>
      </c>
      <c r="L1205" s="9">
        <v>529</v>
      </c>
      <c r="M1205" s="9">
        <v>2</v>
      </c>
      <c r="N1205" s="10">
        <v>3.780718336483932E-3</v>
      </c>
      <c r="O1205" s="11">
        <v>2.64</v>
      </c>
      <c r="P1205" s="11">
        <v>5.28</v>
      </c>
      <c r="Q1205" s="11">
        <v>0</v>
      </c>
      <c r="R1205" s="8">
        <v>0</v>
      </c>
      <c r="S1205" s="8">
        <v>0</v>
      </c>
      <c r="U1205" s="12">
        <v>0</v>
      </c>
      <c r="V1205" s="10">
        <v>0</v>
      </c>
      <c r="W1205" s="11">
        <v>4.5</v>
      </c>
      <c r="X1205" s="8" t="s">
        <v>148</v>
      </c>
      <c r="Y1205" s="8" t="s">
        <v>149</v>
      </c>
    </row>
    <row r="1206" spans="1:26" x14ac:dyDescent="0.3">
      <c r="A1206" s="7">
        <v>46277</v>
      </c>
      <c r="B1206" s="8" t="s">
        <v>12</v>
      </c>
      <c r="C1206" s="8" t="s">
        <v>140</v>
      </c>
      <c r="D1206" s="8" t="s">
        <v>141</v>
      </c>
      <c r="E1206" s="8" t="s">
        <v>167</v>
      </c>
      <c r="F1206" s="8" t="s">
        <v>143</v>
      </c>
      <c r="G1206" s="8" t="s">
        <v>144</v>
      </c>
      <c r="H1206" s="8" t="s">
        <v>145</v>
      </c>
      <c r="I1206" s="8" t="s">
        <v>855</v>
      </c>
      <c r="J1206" s="8" t="s">
        <v>169</v>
      </c>
      <c r="K1206" s="8" t="s">
        <v>7</v>
      </c>
      <c r="L1206" s="9">
        <v>787</v>
      </c>
      <c r="M1206" s="9">
        <v>4</v>
      </c>
      <c r="N1206" s="10">
        <v>5.0825921219822112E-3</v>
      </c>
      <c r="O1206" s="11">
        <v>4.18</v>
      </c>
      <c r="P1206" s="11">
        <v>16.72</v>
      </c>
      <c r="Q1206" s="11">
        <v>498</v>
      </c>
      <c r="R1206" s="8">
        <v>2</v>
      </c>
      <c r="S1206" s="8">
        <v>2</v>
      </c>
      <c r="T1206" s="10">
        <v>3.3599999999999998E-2</v>
      </c>
      <c r="U1206" s="12">
        <v>29.78</v>
      </c>
      <c r="V1206" s="10">
        <v>0.5</v>
      </c>
      <c r="W1206" s="11">
        <v>6.5</v>
      </c>
      <c r="X1206" s="8" t="s">
        <v>148</v>
      </c>
      <c r="Y1206" s="8" t="s">
        <v>149</v>
      </c>
    </row>
    <row r="1207" spans="1:26" x14ac:dyDescent="0.3">
      <c r="A1207" s="8" t="s">
        <v>852</v>
      </c>
      <c r="B1207" s="8" t="s">
        <v>5</v>
      </c>
      <c r="C1207" s="8" t="s">
        <v>173</v>
      </c>
      <c r="D1207" s="8" t="s">
        <v>141</v>
      </c>
      <c r="E1207" s="8" t="s">
        <v>174</v>
      </c>
      <c r="F1207" s="8" t="s">
        <v>143</v>
      </c>
      <c r="G1207" s="8" t="s">
        <v>144</v>
      </c>
      <c r="H1207" s="8" t="s">
        <v>145</v>
      </c>
      <c r="I1207" s="8" t="s">
        <v>688</v>
      </c>
      <c r="J1207" s="8" t="s">
        <v>176</v>
      </c>
      <c r="K1207" s="8" t="s">
        <v>7</v>
      </c>
      <c r="L1207" s="9">
        <v>342</v>
      </c>
      <c r="M1207" s="9">
        <v>3</v>
      </c>
      <c r="N1207" s="10">
        <v>8.771929824561403E-3</v>
      </c>
      <c r="O1207" s="11">
        <v>9.8800000000000008</v>
      </c>
      <c r="P1207" s="11">
        <v>29.64</v>
      </c>
      <c r="Q1207" s="11">
        <v>0</v>
      </c>
      <c r="R1207" s="8">
        <v>0</v>
      </c>
      <c r="S1207" s="8">
        <v>0</v>
      </c>
      <c r="U1207" s="12">
        <v>0</v>
      </c>
      <c r="V1207" s="10">
        <v>0</v>
      </c>
      <c r="W1207" s="11">
        <v>14</v>
      </c>
      <c r="X1207" s="8" t="s">
        <v>148</v>
      </c>
      <c r="Y1207" s="8" t="s">
        <v>149</v>
      </c>
    </row>
    <row r="1208" spans="1:26" x14ac:dyDescent="0.3">
      <c r="A1208" s="7">
        <v>46277</v>
      </c>
      <c r="B1208" s="8" t="s">
        <v>5</v>
      </c>
      <c r="C1208" s="8" t="s">
        <v>173</v>
      </c>
      <c r="D1208" s="8" t="s">
        <v>141</v>
      </c>
      <c r="E1208" s="8" t="s">
        <v>186</v>
      </c>
      <c r="F1208" s="8" t="s">
        <v>143</v>
      </c>
      <c r="G1208" s="8" t="s">
        <v>144</v>
      </c>
      <c r="H1208" s="8" t="s">
        <v>145</v>
      </c>
      <c r="I1208" s="8" t="s">
        <v>189</v>
      </c>
      <c r="J1208" s="8" t="s">
        <v>188</v>
      </c>
      <c r="K1208" s="8" t="s">
        <v>14</v>
      </c>
      <c r="L1208" s="9">
        <v>2120</v>
      </c>
      <c r="M1208" s="9">
        <v>16</v>
      </c>
      <c r="N1208" s="10">
        <v>7.5471698113207548E-3</v>
      </c>
      <c r="O1208" s="11">
        <v>6.36</v>
      </c>
      <c r="P1208" s="11">
        <v>101.76</v>
      </c>
      <c r="Q1208" s="11">
        <v>0</v>
      </c>
      <c r="R1208" s="8">
        <v>0</v>
      </c>
      <c r="S1208" s="8">
        <v>0</v>
      </c>
      <c r="U1208" s="12">
        <v>0</v>
      </c>
      <c r="V1208" s="10">
        <v>0</v>
      </c>
      <c r="W1208" s="11">
        <v>8.5</v>
      </c>
      <c r="X1208" s="8" t="s">
        <v>148</v>
      </c>
      <c r="Y1208" s="8" t="s">
        <v>149</v>
      </c>
    </row>
    <row r="1209" spans="1:26" x14ac:dyDescent="0.3">
      <c r="A1209" s="7">
        <v>46277</v>
      </c>
      <c r="B1209" s="8" t="s">
        <v>5</v>
      </c>
      <c r="C1209" s="8" t="s">
        <v>173</v>
      </c>
      <c r="D1209" s="8" t="s">
        <v>141</v>
      </c>
      <c r="E1209" s="8" t="s">
        <v>193</v>
      </c>
      <c r="F1209" s="8" t="s">
        <v>143</v>
      </c>
      <c r="G1209" s="8" t="s">
        <v>144</v>
      </c>
      <c r="H1209" s="8" t="s">
        <v>145</v>
      </c>
      <c r="I1209" s="8" t="s">
        <v>197</v>
      </c>
      <c r="J1209" s="8" t="s">
        <v>195</v>
      </c>
      <c r="K1209" s="8" t="s">
        <v>14</v>
      </c>
      <c r="L1209" s="9">
        <v>881</v>
      </c>
      <c r="M1209" s="9">
        <v>5</v>
      </c>
      <c r="N1209" s="10">
        <v>5.6753688989784326E-3</v>
      </c>
      <c r="O1209" s="11">
        <v>5.16</v>
      </c>
      <c r="P1209" s="11">
        <v>25.8</v>
      </c>
      <c r="Q1209" s="11">
        <v>0</v>
      </c>
      <c r="R1209" s="8">
        <v>0</v>
      </c>
      <c r="S1209" s="8">
        <v>0</v>
      </c>
      <c r="U1209" s="12">
        <v>0</v>
      </c>
      <c r="V1209" s="10">
        <v>0</v>
      </c>
      <c r="W1209" s="11">
        <v>7.5</v>
      </c>
      <c r="X1209" s="8" t="s">
        <v>148</v>
      </c>
      <c r="Y1209" s="8" t="s">
        <v>149</v>
      </c>
    </row>
    <row r="1210" spans="1:26" x14ac:dyDescent="0.3">
      <c r="A1210" s="8" t="s">
        <v>852</v>
      </c>
      <c r="B1210" s="8" t="s">
        <v>5</v>
      </c>
      <c r="C1210" s="8" t="s">
        <v>173</v>
      </c>
      <c r="D1210" s="8" t="s">
        <v>141</v>
      </c>
      <c r="E1210" s="8" t="s">
        <v>193</v>
      </c>
      <c r="F1210" s="8" t="s">
        <v>143</v>
      </c>
      <c r="G1210" s="8" t="s">
        <v>144</v>
      </c>
      <c r="H1210" s="8" t="s">
        <v>145</v>
      </c>
      <c r="I1210" s="8" t="s">
        <v>264</v>
      </c>
      <c r="J1210" s="8" t="s">
        <v>195</v>
      </c>
      <c r="K1210" s="8" t="s">
        <v>14</v>
      </c>
      <c r="L1210" s="9">
        <v>2695</v>
      </c>
      <c r="M1210" s="9">
        <v>34</v>
      </c>
      <c r="N1210" s="10">
        <v>1.2615955473098329E-2</v>
      </c>
      <c r="O1210" s="11">
        <v>5.36</v>
      </c>
      <c r="P1210" s="11">
        <v>182.24</v>
      </c>
      <c r="Q1210" s="11">
        <v>399</v>
      </c>
      <c r="R1210" s="8">
        <v>1</v>
      </c>
      <c r="S1210" s="8">
        <v>1</v>
      </c>
      <c r="T1210" s="10">
        <v>0.45669999999999999</v>
      </c>
      <c r="U1210" s="12">
        <v>2.19</v>
      </c>
      <c r="V1210" s="10">
        <v>2.9399999999999999E-2</v>
      </c>
      <c r="W1210" s="11">
        <v>9</v>
      </c>
      <c r="X1210" s="8" t="s">
        <v>148</v>
      </c>
      <c r="Y1210" s="8" t="s">
        <v>149</v>
      </c>
    </row>
    <row r="1211" spans="1:26" x14ac:dyDescent="0.3">
      <c r="A1211" s="7">
        <v>46277</v>
      </c>
      <c r="B1211" s="8" t="s">
        <v>5</v>
      </c>
      <c r="C1211" s="8" t="s">
        <v>173</v>
      </c>
      <c r="D1211" s="8" t="s">
        <v>141</v>
      </c>
      <c r="E1211" s="8" t="s">
        <v>193</v>
      </c>
      <c r="F1211" s="8" t="s">
        <v>143</v>
      </c>
      <c r="G1211" s="8" t="s">
        <v>144</v>
      </c>
      <c r="H1211" s="8" t="s">
        <v>145</v>
      </c>
      <c r="I1211" s="8" t="s">
        <v>856</v>
      </c>
      <c r="J1211" s="8" t="s">
        <v>195</v>
      </c>
      <c r="K1211" s="8" t="s">
        <v>21</v>
      </c>
      <c r="L1211" s="9">
        <v>226</v>
      </c>
      <c r="M1211" s="9">
        <v>5</v>
      </c>
      <c r="N1211" s="10">
        <v>2.2123893805309731E-2</v>
      </c>
      <c r="O1211" s="11">
        <v>8.5</v>
      </c>
      <c r="P1211" s="8" t="s">
        <v>857</v>
      </c>
      <c r="Q1211" s="11">
        <v>399</v>
      </c>
      <c r="R1211" s="8">
        <v>1</v>
      </c>
      <c r="S1211" s="8">
        <v>1</v>
      </c>
      <c r="T1211" s="10">
        <v>0.1065</v>
      </c>
      <c r="U1211" s="12">
        <v>9.39</v>
      </c>
      <c r="V1211" s="10">
        <v>0.2</v>
      </c>
      <c r="W1211" s="11">
        <v>8.5</v>
      </c>
      <c r="X1211" s="8" t="s">
        <v>148</v>
      </c>
      <c r="Y1211" s="8" t="s">
        <v>149</v>
      </c>
    </row>
    <row r="1212" spans="1:26" x14ac:dyDescent="0.3">
      <c r="A1212" s="7">
        <v>46277</v>
      </c>
      <c r="B1212" s="8" t="s">
        <v>5</v>
      </c>
      <c r="C1212" s="8" t="s">
        <v>173</v>
      </c>
      <c r="D1212" s="8" t="s">
        <v>141</v>
      </c>
      <c r="E1212" s="8" t="s">
        <v>193</v>
      </c>
      <c r="F1212" s="8" t="s">
        <v>143</v>
      </c>
      <c r="G1212" s="8" t="s">
        <v>178</v>
      </c>
      <c r="H1212" s="8" t="s">
        <v>145</v>
      </c>
      <c r="I1212" s="8" t="s">
        <v>265</v>
      </c>
      <c r="J1212" s="8" t="s">
        <v>195</v>
      </c>
      <c r="K1212" s="8" t="s">
        <v>14</v>
      </c>
      <c r="L1212" s="9">
        <v>487</v>
      </c>
      <c r="M1212" s="9">
        <v>1</v>
      </c>
      <c r="N1212" s="10">
        <v>2.0533880903490761E-3</v>
      </c>
      <c r="O1212" s="11">
        <v>5.67</v>
      </c>
      <c r="P1212" s="11">
        <v>5.67</v>
      </c>
      <c r="Q1212" s="11">
        <v>0</v>
      </c>
      <c r="R1212" s="8">
        <v>0</v>
      </c>
      <c r="S1212" s="8">
        <v>0</v>
      </c>
      <c r="U1212" s="12">
        <v>0</v>
      </c>
      <c r="V1212" s="10">
        <v>0</v>
      </c>
      <c r="W1212" s="11">
        <v>10</v>
      </c>
      <c r="X1212" s="8" t="s">
        <v>148</v>
      </c>
      <c r="Y1212" s="8" t="s">
        <v>149</v>
      </c>
    </row>
    <row r="1213" spans="1:26" x14ac:dyDescent="0.3">
      <c r="A1213" s="8" t="s">
        <v>853</v>
      </c>
      <c r="B1213" s="8" t="s">
        <v>5</v>
      </c>
      <c r="C1213" s="8" t="s">
        <v>173</v>
      </c>
      <c r="D1213" s="8" t="s">
        <v>141</v>
      </c>
      <c r="E1213" s="8" t="s">
        <v>200</v>
      </c>
      <c r="F1213" s="8" t="s">
        <v>143</v>
      </c>
      <c r="G1213" s="8" t="s">
        <v>144</v>
      </c>
      <c r="H1213" s="8" t="s">
        <v>145</v>
      </c>
      <c r="I1213" s="8" t="s">
        <v>814</v>
      </c>
      <c r="J1213" s="8" t="s">
        <v>202</v>
      </c>
      <c r="K1213" s="8" t="s">
        <v>21</v>
      </c>
      <c r="L1213" s="9">
        <v>132</v>
      </c>
      <c r="M1213" s="9">
        <v>2</v>
      </c>
      <c r="N1213" s="10">
        <v>1.515151515151515E-2</v>
      </c>
      <c r="O1213" s="11">
        <v>10.07</v>
      </c>
      <c r="P1213" s="11">
        <v>20.14</v>
      </c>
      <c r="Q1213" s="11">
        <v>0</v>
      </c>
      <c r="R1213" s="8">
        <v>0</v>
      </c>
      <c r="S1213" s="8">
        <v>0</v>
      </c>
      <c r="U1213" s="12">
        <v>0</v>
      </c>
      <c r="V1213" s="10">
        <v>0</v>
      </c>
      <c r="W1213" s="11">
        <v>10.5</v>
      </c>
      <c r="X1213" s="8" t="s">
        <v>148</v>
      </c>
      <c r="Y1213" s="8" t="s">
        <v>149</v>
      </c>
    </row>
    <row r="1214" spans="1:26" x14ac:dyDescent="0.3">
      <c r="A1214" s="7">
        <v>46287</v>
      </c>
      <c r="B1214" s="8" t="s">
        <v>36</v>
      </c>
      <c r="C1214" s="8" t="s">
        <v>140</v>
      </c>
      <c r="D1214" s="8" t="s">
        <v>180</v>
      </c>
      <c r="E1214" s="8" t="s">
        <v>181</v>
      </c>
      <c r="F1214" s="8" t="s">
        <v>143</v>
      </c>
      <c r="G1214" s="8" t="s">
        <v>335</v>
      </c>
      <c r="H1214" s="8" t="s">
        <v>13</v>
      </c>
      <c r="I1214" s="8" t="s">
        <v>493</v>
      </c>
      <c r="J1214" s="8" t="s">
        <v>184</v>
      </c>
      <c r="K1214" s="8" t="s">
        <v>21</v>
      </c>
      <c r="L1214" s="9">
        <v>282</v>
      </c>
      <c r="M1214" s="9">
        <v>3</v>
      </c>
      <c r="N1214" s="10">
        <v>1.06E-2</v>
      </c>
      <c r="O1214" s="11">
        <v>13.61</v>
      </c>
      <c r="P1214" s="11">
        <v>40.83</v>
      </c>
      <c r="Q1214" s="11">
        <v>0</v>
      </c>
      <c r="R1214" s="8">
        <v>0</v>
      </c>
      <c r="S1214" s="8">
        <v>0</v>
      </c>
      <c r="U1214" s="12">
        <v>0</v>
      </c>
      <c r="V1214" s="10">
        <v>0</v>
      </c>
      <c r="W1214" s="11">
        <v>8.5</v>
      </c>
      <c r="X1214" s="8" t="s">
        <v>148</v>
      </c>
      <c r="Y1214" s="8" t="s">
        <v>149</v>
      </c>
      <c r="Z1214" s="8" t="s">
        <v>296</v>
      </c>
    </row>
    <row r="1215" spans="1:26" x14ac:dyDescent="0.3">
      <c r="A1215" s="8" t="s">
        <v>852</v>
      </c>
      <c r="B1215" s="8" t="s">
        <v>5</v>
      </c>
      <c r="C1215" s="8" t="s">
        <v>173</v>
      </c>
      <c r="D1215" s="8" t="s">
        <v>141</v>
      </c>
      <c r="E1215" s="8" t="s">
        <v>200</v>
      </c>
      <c r="F1215" s="8" t="s">
        <v>143</v>
      </c>
      <c r="G1215" s="8" t="s">
        <v>144</v>
      </c>
      <c r="H1215" s="8" t="s">
        <v>145</v>
      </c>
      <c r="I1215" s="8" t="s">
        <v>858</v>
      </c>
      <c r="J1215" s="8" t="s">
        <v>202</v>
      </c>
      <c r="K1215" s="8" t="s">
        <v>21</v>
      </c>
      <c r="L1215" s="9">
        <v>83</v>
      </c>
      <c r="M1215" s="9">
        <v>1</v>
      </c>
      <c r="N1215" s="10">
        <v>1.204819277108434E-2</v>
      </c>
      <c r="O1215" s="11">
        <v>8</v>
      </c>
      <c r="P1215" s="11">
        <v>8</v>
      </c>
      <c r="Q1215" s="11">
        <v>0</v>
      </c>
      <c r="R1215" s="8">
        <v>0</v>
      </c>
      <c r="S1215" s="8">
        <v>0</v>
      </c>
      <c r="U1215" s="12">
        <v>0</v>
      </c>
      <c r="V1215" s="10">
        <v>0</v>
      </c>
      <c r="W1215" s="11">
        <v>8</v>
      </c>
      <c r="X1215" s="8" t="s">
        <v>148</v>
      </c>
      <c r="Y1215" s="8" t="s">
        <v>149</v>
      </c>
    </row>
    <row r="1216" spans="1:26" x14ac:dyDescent="0.3">
      <c r="A1216" s="8" t="s">
        <v>853</v>
      </c>
      <c r="B1216" s="8" t="s">
        <v>5</v>
      </c>
      <c r="C1216" s="8" t="s">
        <v>173</v>
      </c>
      <c r="D1216" s="8" t="s">
        <v>141</v>
      </c>
      <c r="E1216" s="8" t="s">
        <v>200</v>
      </c>
      <c r="F1216" s="8" t="s">
        <v>143</v>
      </c>
      <c r="G1216" s="8" t="s">
        <v>144</v>
      </c>
      <c r="H1216" s="8" t="s">
        <v>145</v>
      </c>
      <c r="I1216" s="8" t="s">
        <v>270</v>
      </c>
      <c r="J1216" s="8" t="s">
        <v>202</v>
      </c>
      <c r="K1216" s="8" t="s">
        <v>21</v>
      </c>
      <c r="L1216" s="9">
        <v>730</v>
      </c>
      <c r="M1216" s="9">
        <v>6</v>
      </c>
      <c r="N1216" s="10">
        <v>8.21917808219178E-3</v>
      </c>
      <c r="O1216" s="11">
        <v>8</v>
      </c>
      <c r="P1216" s="11">
        <v>48</v>
      </c>
      <c r="Q1216" s="11">
        <v>0</v>
      </c>
      <c r="R1216" s="8">
        <v>0</v>
      </c>
      <c r="S1216" s="8">
        <v>0</v>
      </c>
      <c r="U1216" s="12">
        <v>0</v>
      </c>
      <c r="V1216" s="10">
        <v>0</v>
      </c>
      <c r="W1216" s="11">
        <v>8</v>
      </c>
      <c r="X1216" s="8" t="s">
        <v>148</v>
      </c>
      <c r="Y1216" s="8" t="s">
        <v>149</v>
      </c>
    </row>
    <row r="1217" spans="1:25" x14ac:dyDescent="0.3">
      <c r="A1217" s="7">
        <v>46277</v>
      </c>
      <c r="B1217" s="8" t="s">
        <v>5</v>
      </c>
      <c r="C1217" s="8" t="s">
        <v>173</v>
      </c>
      <c r="D1217" s="8" t="s">
        <v>141</v>
      </c>
      <c r="E1217" s="8" t="s">
        <v>200</v>
      </c>
      <c r="F1217" s="8" t="s">
        <v>143</v>
      </c>
      <c r="G1217" s="8" t="s">
        <v>151</v>
      </c>
      <c r="H1217" s="8" t="s">
        <v>145</v>
      </c>
      <c r="I1217" s="8" t="s">
        <v>474</v>
      </c>
      <c r="J1217" s="8" t="s">
        <v>202</v>
      </c>
      <c r="K1217" s="8" t="s">
        <v>21</v>
      </c>
      <c r="L1217" s="9">
        <v>149</v>
      </c>
      <c r="M1217" s="9">
        <v>6</v>
      </c>
      <c r="N1217" s="10">
        <v>4.0268456375838917E-2</v>
      </c>
      <c r="O1217" s="11">
        <v>7.39</v>
      </c>
      <c r="P1217" s="11">
        <v>44.34</v>
      </c>
      <c r="Q1217" s="11">
        <v>429</v>
      </c>
      <c r="R1217" s="8">
        <v>1</v>
      </c>
      <c r="S1217" s="8">
        <v>1</v>
      </c>
      <c r="T1217" s="10">
        <v>0.10340000000000001</v>
      </c>
      <c r="U1217" s="12">
        <v>9.68</v>
      </c>
      <c r="V1217" s="10">
        <v>0.16669999999999999</v>
      </c>
      <c r="W1217" s="11">
        <v>7.5</v>
      </c>
      <c r="X1217" s="8" t="s">
        <v>148</v>
      </c>
      <c r="Y1217" s="8" t="s">
        <v>149</v>
      </c>
    </row>
    <row r="1218" spans="1:25" x14ac:dyDescent="0.3">
      <c r="A1218" s="7">
        <v>46277</v>
      </c>
      <c r="B1218" s="8" t="s">
        <v>5</v>
      </c>
      <c r="C1218" s="8" t="s">
        <v>173</v>
      </c>
      <c r="D1218" s="8" t="s">
        <v>141</v>
      </c>
      <c r="E1218" s="8" t="s">
        <v>200</v>
      </c>
      <c r="F1218" s="8" t="s">
        <v>143</v>
      </c>
      <c r="G1218" s="8" t="s">
        <v>144</v>
      </c>
      <c r="H1218" s="8" t="s">
        <v>145</v>
      </c>
      <c r="I1218" s="8" t="s">
        <v>572</v>
      </c>
      <c r="J1218" s="8" t="s">
        <v>202</v>
      </c>
      <c r="K1218" s="8" t="s">
        <v>21</v>
      </c>
      <c r="L1218" s="9">
        <v>195</v>
      </c>
      <c r="M1218" s="9">
        <v>1</v>
      </c>
      <c r="N1218" s="10">
        <v>5.1282051282051282E-3</v>
      </c>
      <c r="O1218" s="11">
        <v>8.32</v>
      </c>
      <c r="P1218" s="11">
        <v>8.32</v>
      </c>
      <c r="Q1218" s="11">
        <v>0</v>
      </c>
      <c r="R1218" s="8">
        <v>0</v>
      </c>
      <c r="S1218" s="8">
        <v>0</v>
      </c>
      <c r="U1218" s="12">
        <v>0</v>
      </c>
      <c r="V1218" s="10">
        <v>0</v>
      </c>
      <c r="W1218" s="11">
        <v>10.5</v>
      </c>
      <c r="X1218" s="8" t="s">
        <v>148</v>
      </c>
      <c r="Y1218" s="8" t="s">
        <v>149</v>
      </c>
    </row>
    <row r="1219" spans="1:25" x14ac:dyDescent="0.3">
      <c r="A1219" s="7">
        <v>46277</v>
      </c>
      <c r="B1219" s="8" t="s">
        <v>5</v>
      </c>
      <c r="C1219" s="8" t="s">
        <v>173</v>
      </c>
      <c r="D1219" s="8" t="s">
        <v>141</v>
      </c>
      <c r="E1219" s="8" t="s">
        <v>200</v>
      </c>
      <c r="F1219" s="8" t="s">
        <v>143</v>
      </c>
      <c r="G1219" s="8" t="s">
        <v>151</v>
      </c>
      <c r="H1219" s="8" t="s">
        <v>145</v>
      </c>
      <c r="I1219" s="8" t="s">
        <v>268</v>
      </c>
      <c r="J1219" s="8" t="s">
        <v>202</v>
      </c>
      <c r="K1219" s="8" t="s">
        <v>14</v>
      </c>
      <c r="L1219" s="9">
        <v>345</v>
      </c>
      <c r="M1219" s="9">
        <v>4</v>
      </c>
      <c r="N1219" s="10">
        <v>1.159420289855072E-2</v>
      </c>
      <c r="O1219" s="11">
        <v>8.65</v>
      </c>
      <c r="P1219" s="11">
        <v>34.6</v>
      </c>
      <c r="Q1219" s="11">
        <v>0</v>
      </c>
      <c r="R1219" s="8">
        <v>0</v>
      </c>
      <c r="S1219" s="8">
        <v>0</v>
      </c>
      <c r="U1219" s="12">
        <v>0</v>
      </c>
      <c r="V1219" s="10">
        <v>0</v>
      </c>
      <c r="W1219" s="11">
        <v>11.5</v>
      </c>
      <c r="X1219" s="8" t="s">
        <v>148</v>
      </c>
      <c r="Y1219" s="8" t="s">
        <v>149</v>
      </c>
    </row>
    <row r="1220" spans="1:25" x14ac:dyDescent="0.3">
      <c r="A1220" s="7">
        <v>46277</v>
      </c>
      <c r="B1220" s="8" t="s">
        <v>5</v>
      </c>
      <c r="C1220" s="8" t="s">
        <v>173</v>
      </c>
      <c r="D1220" s="8" t="s">
        <v>141</v>
      </c>
      <c r="E1220" s="8" t="s">
        <v>200</v>
      </c>
      <c r="F1220" s="8" t="s">
        <v>143</v>
      </c>
      <c r="G1220" s="8" t="s">
        <v>151</v>
      </c>
      <c r="H1220" s="8" t="s">
        <v>145</v>
      </c>
      <c r="I1220" s="8" t="s">
        <v>686</v>
      </c>
      <c r="J1220" s="8" t="s">
        <v>202</v>
      </c>
      <c r="K1220" s="8" t="s">
        <v>21</v>
      </c>
      <c r="L1220" s="9">
        <v>55</v>
      </c>
      <c r="M1220" s="9">
        <v>0</v>
      </c>
      <c r="N1220" s="10">
        <v>0</v>
      </c>
      <c r="P1220" s="11">
        <v>0</v>
      </c>
      <c r="Q1220" s="11">
        <v>0</v>
      </c>
      <c r="R1220" s="8">
        <v>0</v>
      </c>
      <c r="S1220" s="8">
        <v>0</v>
      </c>
      <c r="W1220" s="11">
        <v>11</v>
      </c>
      <c r="X1220" s="8" t="s">
        <v>148</v>
      </c>
      <c r="Y1220" s="8" t="s">
        <v>149</v>
      </c>
    </row>
    <row r="1221" spans="1:25" x14ac:dyDescent="0.3">
      <c r="A1221" s="7">
        <v>46277</v>
      </c>
      <c r="B1221" s="8" t="s">
        <v>32</v>
      </c>
      <c r="C1221" s="8" t="s">
        <v>140</v>
      </c>
      <c r="D1221" s="8" t="s">
        <v>141</v>
      </c>
      <c r="E1221" s="8" t="s">
        <v>142</v>
      </c>
      <c r="F1221" s="8" t="s">
        <v>143</v>
      </c>
      <c r="G1221" s="8" t="s">
        <v>670</v>
      </c>
      <c r="H1221" s="8" t="s">
        <v>206</v>
      </c>
      <c r="I1221" s="8" t="s">
        <v>670</v>
      </c>
      <c r="J1221" s="8" t="s">
        <v>147</v>
      </c>
      <c r="K1221" s="8" t="s">
        <v>21</v>
      </c>
      <c r="L1221" s="9">
        <v>594</v>
      </c>
      <c r="M1221" s="9">
        <v>14</v>
      </c>
      <c r="N1221" s="10">
        <v>2.3569023569023569E-2</v>
      </c>
      <c r="O1221" s="11">
        <v>14.57</v>
      </c>
      <c r="P1221" s="11">
        <v>203.98</v>
      </c>
      <c r="Q1221" s="11">
        <v>599</v>
      </c>
      <c r="R1221" s="8">
        <v>1</v>
      </c>
      <c r="S1221" s="8">
        <v>1</v>
      </c>
      <c r="T1221" s="10">
        <v>0.34050000000000002</v>
      </c>
      <c r="U1221" s="12">
        <v>2.94</v>
      </c>
      <c r="V1221" s="10">
        <v>7.1400000000000005E-2</v>
      </c>
      <c r="W1221" s="11">
        <v>15</v>
      </c>
      <c r="X1221" s="8" t="s">
        <v>148</v>
      </c>
      <c r="Y1221" s="8" t="s">
        <v>149</v>
      </c>
    </row>
    <row r="1222" spans="1:25" x14ac:dyDescent="0.3">
      <c r="A1222" s="7">
        <v>46277</v>
      </c>
      <c r="B1222" s="8" t="s">
        <v>32</v>
      </c>
      <c r="C1222" s="8" t="s">
        <v>140</v>
      </c>
      <c r="D1222" s="8" t="s">
        <v>141</v>
      </c>
      <c r="E1222" s="8" t="s">
        <v>142</v>
      </c>
      <c r="F1222" s="8" t="s">
        <v>143</v>
      </c>
      <c r="G1222" s="8" t="s">
        <v>455</v>
      </c>
      <c r="H1222" s="8" t="s">
        <v>206</v>
      </c>
      <c r="I1222" s="8" t="s">
        <v>455</v>
      </c>
      <c r="J1222" s="8" t="s">
        <v>147</v>
      </c>
      <c r="K1222" s="8" t="s">
        <v>7</v>
      </c>
      <c r="L1222" s="9">
        <v>1143</v>
      </c>
      <c r="M1222" s="9">
        <v>8</v>
      </c>
      <c r="N1222" s="10">
        <v>3.5000000000000001E-3</v>
      </c>
      <c r="O1222" s="11">
        <v>13.5</v>
      </c>
      <c r="P1222" s="11">
        <v>108</v>
      </c>
      <c r="Q1222" s="11">
        <v>599</v>
      </c>
      <c r="R1222" s="8">
        <v>1</v>
      </c>
      <c r="S1222" s="8">
        <v>1</v>
      </c>
      <c r="T1222" s="10">
        <v>0.18029999999999999</v>
      </c>
      <c r="U1222" s="12">
        <v>5.55</v>
      </c>
      <c r="V1222" s="10">
        <v>0.125</v>
      </c>
      <c r="W1222" s="11">
        <v>20</v>
      </c>
      <c r="X1222" s="8" t="s">
        <v>148</v>
      </c>
      <c r="Y1222" s="8" t="s">
        <v>149</v>
      </c>
    </row>
    <row r="1223" spans="1:25" x14ac:dyDescent="0.3">
      <c r="A1223" s="7">
        <v>46271</v>
      </c>
      <c r="B1223" s="8" t="s">
        <v>5</v>
      </c>
      <c r="C1223" s="8" t="s">
        <v>173</v>
      </c>
      <c r="D1223" s="8" t="s">
        <v>141</v>
      </c>
      <c r="E1223" s="8" t="s">
        <v>186</v>
      </c>
      <c r="F1223" s="8" t="s">
        <v>143</v>
      </c>
      <c r="G1223" s="8" t="s">
        <v>144</v>
      </c>
      <c r="H1223" s="8" t="s">
        <v>145</v>
      </c>
      <c r="I1223" s="8" t="s">
        <v>413</v>
      </c>
      <c r="J1223" s="8" t="s">
        <v>188</v>
      </c>
      <c r="K1223" s="8" t="s">
        <v>14</v>
      </c>
      <c r="L1223" s="9">
        <v>58</v>
      </c>
      <c r="M1223" s="9">
        <v>73</v>
      </c>
      <c r="N1223" s="10">
        <v>1.2585999999999999</v>
      </c>
      <c r="O1223" s="11">
        <v>6.77</v>
      </c>
      <c r="P1223" s="11">
        <v>494.21</v>
      </c>
      <c r="Q1223" s="11">
        <v>0</v>
      </c>
      <c r="R1223" s="8">
        <v>0</v>
      </c>
      <c r="S1223" s="8">
        <v>0</v>
      </c>
      <c r="U1223" s="12">
        <v>0</v>
      </c>
      <c r="V1223" s="10">
        <v>0</v>
      </c>
      <c r="W1223" s="11">
        <v>10.5</v>
      </c>
      <c r="X1223" s="8" t="s">
        <v>148</v>
      </c>
      <c r="Y1223" s="8" t="s">
        <v>149</v>
      </c>
    </row>
    <row r="1224" spans="1:25" x14ac:dyDescent="0.3">
      <c r="A1224" s="7">
        <v>46277</v>
      </c>
      <c r="B1224" s="8" t="s">
        <v>32</v>
      </c>
      <c r="C1224" s="8" t="s">
        <v>140</v>
      </c>
      <c r="D1224" s="8" t="s">
        <v>141</v>
      </c>
      <c r="E1224" s="8" t="s">
        <v>150</v>
      </c>
      <c r="F1224" s="8" t="s">
        <v>143</v>
      </c>
      <c r="G1224" s="8" t="s">
        <v>576</v>
      </c>
      <c r="H1224" s="8" t="s">
        <v>204</v>
      </c>
      <c r="I1224" s="8" t="s">
        <v>576</v>
      </c>
      <c r="J1224" s="8" t="s">
        <v>153</v>
      </c>
      <c r="K1224" s="8" t="s">
        <v>21</v>
      </c>
      <c r="L1224" s="9">
        <v>316</v>
      </c>
      <c r="M1224" s="9">
        <v>2</v>
      </c>
      <c r="N1224" s="10">
        <v>6.3291139240506328E-3</v>
      </c>
      <c r="O1224" s="11">
        <v>11.09</v>
      </c>
      <c r="P1224" s="11">
        <v>22.18</v>
      </c>
      <c r="Q1224" s="11">
        <v>0</v>
      </c>
      <c r="R1224" s="8">
        <v>0</v>
      </c>
      <c r="S1224" s="8">
        <v>0</v>
      </c>
      <c r="U1224" s="12">
        <v>0</v>
      </c>
      <c r="V1224" s="10">
        <v>0</v>
      </c>
      <c r="W1224" s="11">
        <v>13</v>
      </c>
      <c r="X1224" s="8" t="s">
        <v>148</v>
      </c>
      <c r="Y1224" s="8" t="s">
        <v>149</v>
      </c>
    </row>
    <row r="1225" spans="1:25" x14ac:dyDescent="0.3">
      <c r="A1225" s="7">
        <v>46277</v>
      </c>
      <c r="B1225" s="8" t="s">
        <v>32</v>
      </c>
      <c r="C1225" s="8" t="s">
        <v>140</v>
      </c>
      <c r="D1225" s="8" t="s">
        <v>141</v>
      </c>
      <c r="E1225" s="8" t="s">
        <v>211</v>
      </c>
      <c r="F1225" s="8" t="s">
        <v>143</v>
      </c>
      <c r="G1225" s="8" t="s">
        <v>225</v>
      </c>
      <c r="H1225" s="8" t="s">
        <v>206</v>
      </c>
      <c r="I1225" s="8" t="s">
        <v>225</v>
      </c>
      <c r="J1225" s="8" t="s">
        <v>214</v>
      </c>
      <c r="K1225" s="8" t="s">
        <v>7</v>
      </c>
      <c r="L1225" s="9">
        <v>1563</v>
      </c>
      <c r="M1225" s="9">
        <v>10</v>
      </c>
      <c r="N1225" s="10">
        <v>6.3979526551503517E-3</v>
      </c>
      <c r="O1225" s="11">
        <v>13.78</v>
      </c>
      <c r="P1225" s="11">
        <v>137.80000000000001</v>
      </c>
      <c r="Q1225" s="11">
        <v>0</v>
      </c>
      <c r="R1225" s="8">
        <v>0</v>
      </c>
      <c r="S1225" s="8">
        <v>0</v>
      </c>
      <c r="U1225" s="12">
        <v>0</v>
      </c>
      <c r="V1225" s="10">
        <v>0</v>
      </c>
      <c r="W1225" s="11">
        <v>19.5</v>
      </c>
      <c r="X1225" s="8" t="s">
        <v>148</v>
      </c>
      <c r="Y1225" s="8" t="s">
        <v>149</v>
      </c>
    </row>
    <row r="1226" spans="1:25" x14ac:dyDescent="0.3">
      <c r="A1226" s="7">
        <v>46277</v>
      </c>
      <c r="B1226" s="8" t="s">
        <v>32</v>
      </c>
      <c r="C1226" s="8" t="s">
        <v>140</v>
      </c>
      <c r="D1226" s="8" t="s">
        <v>141</v>
      </c>
      <c r="E1226" s="8" t="s">
        <v>211</v>
      </c>
      <c r="F1226" s="8" t="s">
        <v>143</v>
      </c>
      <c r="G1226" s="8" t="s">
        <v>212</v>
      </c>
      <c r="H1226" s="8" t="s">
        <v>206</v>
      </c>
      <c r="I1226" s="8" t="s">
        <v>212</v>
      </c>
      <c r="J1226" s="8" t="s">
        <v>214</v>
      </c>
      <c r="K1226" s="8" t="s">
        <v>7</v>
      </c>
      <c r="L1226" s="9">
        <v>502</v>
      </c>
      <c r="M1226" s="9">
        <v>3</v>
      </c>
      <c r="N1226" s="10">
        <v>5.9760956175298804E-3</v>
      </c>
      <c r="O1226" s="11">
        <v>15.15</v>
      </c>
      <c r="P1226" s="11">
        <v>45.45</v>
      </c>
      <c r="Q1226" s="11">
        <v>0</v>
      </c>
      <c r="R1226" s="8">
        <v>0</v>
      </c>
      <c r="S1226" s="8">
        <v>0</v>
      </c>
      <c r="U1226" s="12">
        <v>0</v>
      </c>
      <c r="V1226" s="10">
        <v>0</v>
      </c>
      <c r="W1226" s="11">
        <v>24</v>
      </c>
      <c r="X1226" s="8" t="s">
        <v>148</v>
      </c>
      <c r="Y1226" s="8" t="s">
        <v>149</v>
      </c>
    </row>
    <row r="1227" spans="1:25" x14ac:dyDescent="0.3">
      <c r="A1227" s="7">
        <v>46277</v>
      </c>
      <c r="B1227" s="8" t="s">
        <v>32</v>
      </c>
      <c r="C1227" s="8" t="s">
        <v>140</v>
      </c>
      <c r="D1227" s="8" t="s">
        <v>141</v>
      </c>
      <c r="E1227" s="8" t="s">
        <v>211</v>
      </c>
      <c r="F1227" s="8" t="s">
        <v>143</v>
      </c>
      <c r="G1227" s="8" t="s">
        <v>215</v>
      </c>
      <c r="H1227" s="8" t="s">
        <v>206</v>
      </c>
      <c r="I1227" s="8" t="s">
        <v>215</v>
      </c>
      <c r="J1227" s="8" t="s">
        <v>214</v>
      </c>
      <c r="K1227" s="8" t="s">
        <v>7</v>
      </c>
      <c r="L1227" s="9">
        <v>483</v>
      </c>
      <c r="M1227" s="9">
        <v>3</v>
      </c>
      <c r="N1227" s="10">
        <v>6.2111801242236021E-3</v>
      </c>
      <c r="O1227" s="11">
        <v>13.34</v>
      </c>
      <c r="P1227" s="11">
        <v>40.020000000000003</v>
      </c>
      <c r="Q1227" s="11">
        <v>0</v>
      </c>
      <c r="R1227" s="8">
        <v>0</v>
      </c>
      <c r="S1227" s="8">
        <v>0</v>
      </c>
      <c r="U1227" s="12">
        <v>0</v>
      </c>
      <c r="V1227" s="10">
        <v>0</v>
      </c>
      <c r="W1227" s="11">
        <v>25</v>
      </c>
      <c r="X1227" s="8" t="s">
        <v>148</v>
      </c>
      <c r="Y1227" s="8" t="s">
        <v>149</v>
      </c>
    </row>
    <row r="1228" spans="1:25" x14ac:dyDescent="0.3">
      <c r="A1228" s="7">
        <v>46283</v>
      </c>
      <c r="B1228" s="8" t="s">
        <v>23</v>
      </c>
      <c r="C1228" s="8" t="s">
        <v>173</v>
      </c>
      <c r="D1228" s="8" t="s">
        <v>141</v>
      </c>
      <c r="E1228" s="8" t="s">
        <v>281</v>
      </c>
      <c r="F1228" s="8" t="s">
        <v>143</v>
      </c>
      <c r="G1228" s="8" t="s">
        <v>282</v>
      </c>
      <c r="H1228" s="8" t="s">
        <v>206</v>
      </c>
      <c r="I1228" s="8" t="s">
        <v>282</v>
      </c>
      <c r="J1228" s="8" t="s">
        <v>283</v>
      </c>
      <c r="K1228" s="8" t="s">
        <v>7</v>
      </c>
      <c r="L1228" s="9">
        <v>1815</v>
      </c>
      <c r="M1228" s="9">
        <v>4</v>
      </c>
      <c r="N1228" s="10">
        <v>2.2000000000000001E-3</v>
      </c>
      <c r="O1228" s="11">
        <v>6.35</v>
      </c>
      <c r="P1228" s="11">
        <v>25.4</v>
      </c>
      <c r="Q1228" s="11">
        <v>2093</v>
      </c>
      <c r="R1228" s="8">
        <v>7</v>
      </c>
      <c r="S1228" s="8">
        <v>7</v>
      </c>
      <c r="T1228" s="10">
        <v>1.21E-2</v>
      </c>
      <c r="U1228" s="12">
        <v>82.4</v>
      </c>
      <c r="V1228" s="10">
        <v>1.75</v>
      </c>
      <c r="W1228" s="11">
        <v>8</v>
      </c>
      <c r="X1228" s="8" t="s">
        <v>148</v>
      </c>
      <c r="Y1228" s="8" t="s">
        <v>149</v>
      </c>
    </row>
    <row r="1229" spans="1:25" x14ac:dyDescent="0.3">
      <c r="A1229" s="7">
        <v>46277</v>
      </c>
      <c r="B1229" s="8" t="s">
        <v>32</v>
      </c>
      <c r="C1229" s="8" t="s">
        <v>140</v>
      </c>
      <c r="D1229" s="8" t="s">
        <v>141</v>
      </c>
      <c r="E1229" s="8" t="s">
        <v>211</v>
      </c>
      <c r="F1229" s="8" t="s">
        <v>143</v>
      </c>
      <c r="G1229" s="8" t="s">
        <v>370</v>
      </c>
      <c r="H1229" s="8" t="s">
        <v>206</v>
      </c>
      <c r="I1229" s="8" t="s">
        <v>370</v>
      </c>
      <c r="J1229" s="8" t="s">
        <v>214</v>
      </c>
      <c r="K1229" s="8" t="s">
        <v>14</v>
      </c>
      <c r="L1229" s="9">
        <v>481</v>
      </c>
      <c r="M1229" s="9">
        <v>1</v>
      </c>
      <c r="N1229" s="10">
        <v>2.0790020790020791E-3</v>
      </c>
      <c r="O1229" s="11">
        <v>16.64</v>
      </c>
      <c r="P1229" s="11">
        <v>16.64</v>
      </c>
      <c r="Q1229" s="11">
        <v>0</v>
      </c>
      <c r="R1229" s="8">
        <v>0</v>
      </c>
      <c r="S1229" s="8">
        <v>0</v>
      </c>
      <c r="U1229" s="12">
        <v>0</v>
      </c>
      <c r="V1229" s="10">
        <v>0</v>
      </c>
      <c r="W1229" s="11">
        <v>21.5</v>
      </c>
      <c r="X1229" s="8" t="s">
        <v>148</v>
      </c>
      <c r="Y1229" s="8" t="s">
        <v>149</v>
      </c>
    </row>
    <row r="1230" spans="1:25" x14ac:dyDescent="0.3">
      <c r="A1230" s="7">
        <v>46277</v>
      </c>
      <c r="B1230" s="8" t="s">
        <v>32</v>
      </c>
      <c r="C1230" s="8" t="s">
        <v>140</v>
      </c>
      <c r="D1230" s="8" t="s">
        <v>141</v>
      </c>
      <c r="E1230" s="8" t="s">
        <v>211</v>
      </c>
      <c r="F1230" s="8" t="s">
        <v>143</v>
      </c>
      <c r="G1230" s="8" t="s">
        <v>619</v>
      </c>
      <c r="H1230" s="8" t="s">
        <v>333</v>
      </c>
      <c r="I1230" s="8" t="s">
        <v>619</v>
      </c>
      <c r="J1230" s="8" t="s">
        <v>214</v>
      </c>
      <c r="K1230" s="8" t="s">
        <v>21</v>
      </c>
      <c r="L1230" s="9">
        <v>845</v>
      </c>
      <c r="M1230" s="9">
        <v>11</v>
      </c>
      <c r="N1230" s="10">
        <v>1.301775147928994E-2</v>
      </c>
      <c r="O1230" s="11">
        <v>18.5</v>
      </c>
      <c r="P1230" s="11">
        <v>203.5</v>
      </c>
      <c r="Q1230" s="11">
        <v>649</v>
      </c>
      <c r="R1230" s="8">
        <v>1</v>
      </c>
      <c r="S1230" s="8">
        <v>1</v>
      </c>
      <c r="T1230" s="10">
        <v>31.4</v>
      </c>
      <c r="U1230" s="12">
        <v>3.19</v>
      </c>
      <c r="V1230" s="10">
        <v>9.0899999999999995E-2</v>
      </c>
      <c r="W1230" s="11">
        <v>18.5</v>
      </c>
      <c r="X1230" s="8" t="s">
        <v>148</v>
      </c>
      <c r="Y1230" s="8" t="s">
        <v>149</v>
      </c>
    </row>
    <row r="1231" spans="1:25" x14ac:dyDescent="0.3">
      <c r="A1231" s="7">
        <v>46277</v>
      </c>
      <c r="B1231" s="8" t="s">
        <v>32</v>
      </c>
      <c r="C1231" s="8" t="s">
        <v>140</v>
      </c>
      <c r="D1231" s="8" t="s">
        <v>141</v>
      </c>
      <c r="E1231" s="8" t="s">
        <v>217</v>
      </c>
      <c r="F1231" s="8" t="s">
        <v>143</v>
      </c>
      <c r="G1231" s="8" t="s">
        <v>447</v>
      </c>
      <c r="H1231" s="8" t="s">
        <v>206</v>
      </c>
      <c r="I1231" s="8" t="s">
        <v>447</v>
      </c>
      <c r="J1231" s="8" t="s">
        <v>219</v>
      </c>
      <c r="K1231" s="8" t="s">
        <v>14</v>
      </c>
      <c r="L1231" s="9">
        <v>3225</v>
      </c>
      <c r="M1231" s="9">
        <v>31</v>
      </c>
      <c r="N1231" s="10">
        <v>9.612403100775194E-3</v>
      </c>
      <c r="O1231" s="11">
        <v>17.12</v>
      </c>
      <c r="P1231" s="11">
        <v>530.72</v>
      </c>
      <c r="Q1231" s="11">
        <v>799</v>
      </c>
      <c r="R1231" s="8">
        <v>1</v>
      </c>
      <c r="S1231" s="8">
        <v>1</v>
      </c>
      <c r="T1231" s="10">
        <v>0.66420000000000001</v>
      </c>
      <c r="U1231" s="12">
        <v>1.51</v>
      </c>
      <c r="V1231" s="10">
        <v>3.2300000000000002E-2</v>
      </c>
      <c r="W1231" s="11">
        <v>20.5</v>
      </c>
      <c r="X1231" s="8" t="s">
        <v>148</v>
      </c>
      <c r="Y1231" s="8" t="s">
        <v>149</v>
      </c>
    </row>
    <row r="1232" spans="1:25" x14ac:dyDescent="0.3">
      <c r="A1232" s="7">
        <v>46277</v>
      </c>
      <c r="B1232" s="8" t="s">
        <v>32</v>
      </c>
      <c r="C1232" s="8" t="s">
        <v>140</v>
      </c>
      <c r="D1232" s="8" t="s">
        <v>141</v>
      </c>
      <c r="E1232" s="8" t="s">
        <v>217</v>
      </c>
      <c r="F1232" s="8" t="s">
        <v>143</v>
      </c>
      <c r="G1232" s="8" t="s">
        <v>521</v>
      </c>
      <c r="H1232" s="8" t="s">
        <v>206</v>
      </c>
      <c r="I1232" s="8" t="s">
        <v>521</v>
      </c>
      <c r="J1232" s="8" t="s">
        <v>219</v>
      </c>
      <c r="K1232" s="8" t="s">
        <v>14</v>
      </c>
      <c r="L1232" s="9">
        <v>439</v>
      </c>
      <c r="M1232" s="9">
        <v>5</v>
      </c>
      <c r="N1232" s="10">
        <v>1.138952164009112E-2</v>
      </c>
      <c r="O1232" s="11">
        <v>17.84</v>
      </c>
      <c r="P1232" s="11">
        <v>89.2</v>
      </c>
      <c r="Q1232" s="11">
        <v>0</v>
      </c>
      <c r="R1232" s="8">
        <v>0</v>
      </c>
      <c r="S1232" s="8">
        <v>0</v>
      </c>
      <c r="U1232" s="12">
        <v>0</v>
      </c>
      <c r="V1232" s="10">
        <v>0</v>
      </c>
      <c r="W1232" s="11">
        <v>21</v>
      </c>
      <c r="X1232" s="8" t="s">
        <v>148</v>
      </c>
      <c r="Y1232" s="8" t="s">
        <v>149</v>
      </c>
    </row>
    <row r="1233" spans="1:25" x14ac:dyDescent="0.3">
      <c r="A1233" s="7">
        <v>46277</v>
      </c>
      <c r="B1233" s="8" t="s">
        <v>26</v>
      </c>
      <c r="C1233" s="8" t="s">
        <v>140</v>
      </c>
      <c r="D1233" s="8" t="s">
        <v>141</v>
      </c>
      <c r="E1233" s="8" t="s">
        <v>150</v>
      </c>
      <c r="F1233" s="8" t="s">
        <v>143</v>
      </c>
      <c r="G1233" s="8" t="s">
        <v>210</v>
      </c>
      <c r="H1233" s="8" t="s">
        <v>385</v>
      </c>
      <c r="I1233" s="8" t="s">
        <v>456</v>
      </c>
      <c r="J1233" s="8" t="s">
        <v>153</v>
      </c>
      <c r="K1233" s="8" t="s">
        <v>14</v>
      </c>
      <c r="L1233" s="9">
        <v>206</v>
      </c>
      <c r="M1233" s="9">
        <v>0</v>
      </c>
      <c r="N1233" s="10">
        <v>0</v>
      </c>
      <c r="P1233" s="11">
        <v>0</v>
      </c>
      <c r="Q1233" s="11">
        <v>0</v>
      </c>
      <c r="R1233" s="8">
        <v>0</v>
      </c>
      <c r="S1233" s="8">
        <v>0</v>
      </c>
      <c r="W1233" s="11">
        <v>14</v>
      </c>
      <c r="X1233" s="8" t="s">
        <v>148</v>
      </c>
      <c r="Y1233" s="8" t="s">
        <v>149</v>
      </c>
    </row>
    <row r="1234" spans="1:25" x14ac:dyDescent="0.3">
      <c r="A1234" s="7">
        <v>46277</v>
      </c>
      <c r="B1234" s="8" t="s">
        <v>26</v>
      </c>
      <c r="C1234" s="8" t="s">
        <v>140</v>
      </c>
      <c r="D1234" s="8" t="s">
        <v>141</v>
      </c>
      <c r="E1234" s="8" t="s">
        <v>150</v>
      </c>
      <c r="F1234" s="8" t="s">
        <v>143</v>
      </c>
      <c r="G1234" s="8" t="s">
        <v>210</v>
      </c>
      <c r="H1234" s="8" t="s">
        <v>220</v>
      </c>
      <c r="I1234" s="8" t="s">
        <v>457</v>
      </c>
      <c r="J1234" s="8" t="s">
        <v>153</v>
      </c>
      <c r="K1234" s="8" t="s">
        <v>7</v>
      </c>
      <c r="L1234" s="9">
        <v>384</v>
      </c>
      <c r="M1234" s="9">
        <v>1</v>
      </c>
      <c r="N1234" s="10">
        <v>2.604166666666667E-3</v>
      </c>
      <c r="O1234" s="11">
        <v>9.65</v>
      </c>
      <c r="P1234" s="11">
        <v>9.65</v>
      </c>
      <c r="Q1234" s="11">
        <v>0</v>
      </c>
      <c r="R1234" s="8">
        <v>0</v>
      </c>
      <c r="S1234" s="8">
        <v>0</v>
      </c>
      <c r="U1234" s="12">
        <v>0</v>
      </c>
      <c r="V1234" s="10">
        <v>0</v>
      </c>
      <c r="W1234" s="11">
        <v>15</v>
      </c>
      <c r="X1234" s="8" t="s">
        <v>148</v>
      </c>
      <c r="Y1234" s="8" t="s">
        <v>149</v>
      </c>
    </row>
    <row r="1235" spans="1:25" x14ac:dyDescent="0.3">
      <c r="A1235" s="8" t="s">
        <v>852</v>
      </c>
      <c r="B1235" s="8" t="s">
        <v>26</v>
      </c>
      <c r="C1235" s="8" t="s">
        <v>140</v>
      </c>
      <c r="D1235" s="8" t="s">
        <v>141</v>
      </c>
      <c r="E1235" s="8" t="s">
        <v>150</v>
      </c>
      <c r="F1235" s="8" t="s">
        <v>143</v>
      </c>
      <c r="G1235" s="8" t="s">
        <v>210</v>
      </c>
      <c r="H1235" s="8" t="s">
        <v>220</v>
      </c>
      <c r="I1235" s="8" t="s">
        <v>209</v>
      </c>
      <c r="J1235" s="8" t="s">
        <v>153</v>
      </c>
      <c r="K1235" s="8" t="s">
        <v>14</v>
      </c>
      <c r="L1235" s="9">
        <v>592</v>
      </c>
      <c r="M1235" s="9">
        <v>4</v>
      </c>
      <c r="N1235" s="10">
        <v>6.7567567567567571E-3</v>
      </c>
      <c r="O1235" s="11">
        <v>11.1</v>
      </c>
      <c r="P1235" s="11">
        <v>44.4</v>
      </c>
      <c r="Q1235" s="11">
        <v>549</v>
      </c>
      <c r="R1235" s="8">
        <v>1</v>
      </c>
      <c r="S1235" s="8">
        <v>1</v>
      </c>
      <c r="T1235" s="10">
        <v>8.09E-2</v>
      </c>
      <c r="U1235" s="12">
        <v>12.36</v>
      </c>
      <c r="V1235" s="10">
        <v>0.25</v>
      </c>
      <c r="W1235" s="11">
        <v>15</v>
      </c>
      <c r="X1235" s="8" t="s">
        <v>148</v>
      </c>
      <c r="Y1235" s="8" t="s">
        <v>149</v>
      </c>
    </row>
    <row r="1236" spans="1:25" x14ac:dyDescent="0.3">
      <c r="A1236" s="7">
        <v>46277</v>
      </c>
      <c r="B1236" s="8" t="s">
        <v>26</v>
      </c>
      <c r="C1236" s="8" t="s">
        <v>140</v>
      </c>
      <c r="D1236" s="8" t="s">
        <v>141</v>
      </c>
      <c r="E1236" s="8" t="s">
        <v>211</v>
      </c>
      <c r="F1236" s="8" t="s">
        <v>143</v>
      </c>
      <c r="G1236" s="8" t="s">
        <v>225</v>
      </c>
      <c r="H1236" s="8" t="s">
        <v>220</v>
      </c>
      <c r="I1236" s="8" t="s">
        <v>368</v>
      </c>
      <c r="J1236" s="8" t="s">
        <v>214</v>
      </c>
      <c r="K1236" s="8" t="s">
        <v>14</v>
      </c>
      <c r="L1236" s="9">
        <v>144</v>
      </c>
      <c r="M1236" s="9">
        <v>1</v>
      </c>
      <c r="N1236" s="10">
        <v>6.9444444444444441E-3</v>
      </c>
      <c r="O1236" s="11">
        <v>10.79</v>
      </c>
      <c r="P1236" s="11">
        <v>10.79</v>
      </c>
      <c r="Q1236" s="11">
        <v>0</v>
      </c>
      <c r="R1236" s="8">
        <v>0</v>
      </c>
      <c r="S1236" s="8">
        <v>0</v>
      </c>
      <c r="U1236" s="12">
        <v>0</v>
      </c>
      <c r="V1236" s="10">
        <v>0</v>
      </c>
      <c r="W1236" s="11">
        <v>18</v>
      </c>
      <c r="X1236" s="8" t="s">
        <v>148</v>
      </c>
      <c r="Y1236" s="8" t="s">
        <v>149</v>
      </c>
    </row>
    <row r="1237" spans="1:25" x14ac:dyDescent="0.3">
      <c r="A1237" s="7">
        <v>46277</v>
      </c>
      <c r="B1237" s="8" t="s">
        <v>26</v>
      </c>
      <c r="C1237" s="8" t="s">
        <v>140</v>
      </c>
      <c r="D1237" s="8" t="s">
        <v>141</v>
      </c>
      <c r="E1237" s="8" t="s">
        <v>211</v>
      </c>
      <c r="F1237" s="8" t="s">
        <v>143</v>
      </c>
      <c r="G1237" s="8" t="s">
        <v>225</v>
      </c>
      <c r="H1237" s="8" t="s">
        <v>220</v>
      </c>
      <c r="I1237" s="8" t="s">
        <v>859</v>
      </c>
      <c r="J1237" s="8" t="s">
        <v>214</v>
      </c>
      <c r="K1237" s="8" t="s">
        <v>21</v>
      </c>
      <c r="L1237" s="8" t="s">
        <v>860</v>
      </c>
      <c r="M1237" s="9">
        <v>3</v>
      </c>
      <c r="N1237" s="10">
        <v>9.8360655737704927E-3</v>
      </c>
      <c r="O1237" s="11">
        <v>20.5</v>
      </c>
      <c r="P1237" s="11">
        <v>61.5</v>
      </c>
      <c r="Q1237" s="11">
        <v>0</v>
      </c>
      <c r="R1237" s="8">
        <v>0</v>
      </c>
      <c r="S1237" s="8">
        <v>0</v>
      </c>
      <c r="U1237" s="12">
        <v>0</v>
      </c>
      <c r="V1237" s="10">
        <v>0</v>
      </c>
      <c r="W1237" s="11">
        <v>20.5</v>
      </c>
      <c r="X1237" s="8" t="s">
        <v>148</v>
      </c>
      <c r="Y1237" s="8" t="s">
        <v>149</v>
      </c>
    </row>
    <row r="1238" spans="1:25" x14ac:dyDescent="0.3">
      <c r="A1238" s="7">
        <v>46277</v>
      </c>
      <c r="B1238" s="8" t="s">
        <v>26</v>
      </c>
      <c r="C1238" s="8" t="s">
        <v>140</v>
      </c>
      <c r="D1238" s="8" t="s">
        <v>141</v>
      </c>
      <c r="E1238" s="8" t="s">
        <v>211</v>
      </c>
      <c r="F1238" s="8" t="s">
        <v>143</v>
      </c>
      <c r="G1238" s="8" t="s">
        <v>225</v>
      </c>
      <c r="H1238" s="8" t="s">
        <v>220</v>
      </c>
      <c r="I1238" s="8" t="s">
        <v>619</v>
      </c>
      <c r="J1238" s="8" t="s">
        <v>214</v>
      </c>
      <c r="K1238" s="8" t="s">
        <v>21</v>
      </c>
      <c r="L1238" s="9">
        <v>279</v>
      </c>
      <c r="M1238" s="9">
        <v>5</v>
      </c>
      <c r="N1238" s="10">
        <v>1.7921146953405021E-2</v>
      </c>
      <c r="O1238" s="11">
        <v>19.96</v>
      </c>
      <c r="P1238" s="11">
        <v>99.8</v>
      </c>
      <c r="Q1238" s="11">
        <v>649</v>
      </c>
      <c r="R1238" s="8">
        <v>1</v>
      </c>
      <c r="S1238" s="8">
        <v>1</v>
      </c>
      <c r="T1238" s="10">
        <v>0.15379999999999999</v>
      </c>
      <c r="U1238" s="12">
        <v>6.5</v>
      </c>
      <c r="V1238" s="10">
        <v>0.2</v>
      </c>
      <c r="W1238" s="11">
        <v>20</v>
      </c>
      <c r="X1238" s="8" t="s">
        <v>148</v>
      </c>
      <c r="Y1238" s="8" t="s">
        <v>149</v>
      </c>
    </row>
    <row r="1239" spans="1:25" x14ac:dyDescent="0.3">
      <c r="A1239" s="7">
        <v>46277</v>
      </c>
      <c r="B1239" s="8" t="s">
        <v>42</v>
      </c>
      <c r="C1239" s="8" t="s">
        <v>140</v>
      </c>
      <c r="D1239" s="8" t="s">
        <v>141</v>
      </c>
      <c r="E1239" s="8" t="s">
        <v>164</v>
      </c>
      <c r="F1239" s="8" t="s">
        <v>143</v>
      </c>
      <c r="G1239" s="8" t="s">
        <v>228</v>
      </c>
      <c r="H1239" s="8" t="s">
        <v>231</v>
      </c>
      <c r="I1239" s="8" t="s">
        <v>861</v>
      </c>
      <c r="J1239" s="8" t="s">
        <v>166</v>
      </c>
      <c r="K1239" s="8" t="s">
        <v>21</v>
      </c>
      <c r="L1239" s="9">
        <v>97</v>
      </c>
      <c r="M1239" s="9">
        <v>0</v>
      </c>
      <c r="N1239" s="10">
        <v>0</v>
      </c>
      <c r="P1239" s="11">
        <v>0</v>
      </c>
      <c r="Q1239" s="11">
        <v>0</v>
      </c>
      <c r="R1239" s="8">
        <v>0</v>
      </c>
      <c r="S1239" s="8">
        <v>0</v>
      </c>
      <c r="W1239" s="11">
        <v>11</v>
      </c>
      <c r="X1239" s="8" t="s">
        <v>148</v>
      </c>
      <c r="Y1239" s="8" t="s">
        <v>149</v>
      </c>
    </row>
    <row r="1240" spans="1:25" x14ac:dyDescent="0.3">
      <c r="A1240" s="7">
        <v>46277</v>
      </c>
      <c r="B1240" s="8" t="s">
        <v>42</v>
      </c>
      <c r="C1240" s="8" t="s">
        <v>140</v>
      </c>
      <c r="D1240" s="8" t="s">
        <v>141</v>
      </c>
      <c r="E1240" s="8" t="s">
        <v>164</v>
      </c>
      <c r="F1240" s="8" t="s">
        <v>143</v>
      </c>
      <c r="G1240" s="8" t="s">
        <v>228</v>
      </c>
      <c r="H1240" s="8" t="s">
        <v>231</v>
      </c>
      <c r="I1240" s="8" t="s">
        <v>233</v>
      </c>
      <c r="J1240" s="8" t="s">
        <v>166</v>
      </c>
      <c r="K1240" s="8" t="s">
        <v>14</v>
      </c>
      <c r="L1240" s="9">
        <v>1186</v>
      </c>
      <c r="M1240" s="9">
        <v>7</v>
      </c>
      <c r="N1240" s="10">
        <v>5.902192242833052E-3</v>
      </c>
      <c r="O1240" s="11">
        <v>8.73</v>
      </c>
      <c r="P1240" s="11">
        <v>61.11</v>
      </c>
      <c r="Q1240" s="11">
        <v>0</v>
      </c>
      <c r="R1240" s="8">
        <v>0</v>
      </c>
      <c r="S1240" s="8">
        <v>0</v>
      </c>
      <c r="U1240" s="12">
        <v>0</v>
      </c>
      <c r="V1240" s="10">
        <v>0</v>
      </c>
      <c r="W1240" s="11">
        <v>13</v>
      </c>
      <c r="X1240" s="8" t="s">
        <v>148</v>
      </c>
      <c r="Y1240" s="8" t="s">
        <v>149</v>
      </c>
    </row>
    <row r="1241" spans="1:25" x14ac:dyDescent="0.3">
      <c r="A1241" s="7">
        <v>46277</v>
      </c>
      <c r="B1241" s="8" t="s">
        <v>42</v>
      </c>
      <c r="C1241" s="8" t="s">
        <v>140</v>
      </c>
      <c r="D1241" s="8" t="s">
        <v>141</v>
      </c>
      <c r="E1241" s="8" t="s">
        <v>164</v>
      </c>
      <c r="F1241" s="8" t="s">
        <v>143</v>
      </c>
      <c r="G1241" s="8" t="s">
        <v>165</v>
      </c>
      <c r="H1241" s="8" t="s">
        <v>231</v>
      </c>
      <c r="I1241" s="8" t="s">
        <v>807</v>
      </c>
      <c r="J1241" s="8" t="s">
        <v>166</v>
      </c>
      <c r="K1241" s="8" t="s">
        <v>21</v>
      </c>
      <c r="L1241" s="9">
        <v>342</v>
      </c>
      <c r="M1241" s="9">
        <v>3</v>
      </c>
      <c r="N1241" s="10">
        <v>8.771929824561403E-3</v>
      </c>
      <c r="O1241" s="11">
        <v>8.41</v>
      </c>
      <c r="P1241" s="11">
        <v>25.23</v>
      </c>
      <c r="Q1241" s="11">
        <v>0</v>
      </c>
      <c r="R1241" s="8">
        <v>0</v>
      </c>
      <c r="S1241" s="8">
        <v>0</v>
      </c>
      <c r="U1241" s="12">
        <v>0</v>
      </c>
      <c r="V1241" s="10">
        <v>0</v>
      </c>
      <c r="W1241" s="11">
        <v>10</v>
      </c>
      <c r="X1241" s="8" t="s">
        <v>148</v>
      </c>
      <c r="Y1241" s="8" t="s">
        <v>149</v>
      </c>
    </row>
    <row r="1242" spans="1:25" x14ac:dyDescent="0.3">
      <c r="A1242" s="7">
        <v>46277</v>
      </c>
      <c r="B1242" s="8" t="s">
        <v>42</v>
      </c>
      <c r="C1242" s="8" t="s">
        <v>140</v>
      </c>
      <c r="D1242" s="8" t="s">
        <v>141</v>
      </c>
      <c r="E1242" s="8" t="s">
        <v>164</v>
      </c>
      <c r="F1242" s="8" t="s">
        <v>143</v>
      </c>
      <c r="G1242" s="8" t="s">
        <v>228</v>
      </c>
      <c r="H1242" s="8" t="s">
        <v>231</v>
      </c>
      <c r="I1242" s="8" t="s">
        <v>228</v>
      </c>
      <c r="J1242" s="8" t="s">
        <v>232</v>
      </c>
      <c r="K1242" s="8" t="s">
        <v>14</v>
      </c>
      <c r="L1242" s="9">
        <v>3019</v>
      </c>
      <c r="M1242" s="9">
        <v>37</v>
      </c>
      <c r="N1242" s="10">
        <v>1.22557138125207E-2</v>
      </c>
      <c r="O1242" s="11">
        <v>8.4</v>
      </c>
      <c r="P1242" s="11">
        <v>310.8</v>
      </c>
      <c r="Q1242" s="11">
        <v>449</v>
      </c>
      <c r="R1242" s="8">
        <v>1</v>
      </c>
      <c r="S1242" s="8">
        <v>1</v>
      </c>
      <c r="T1242" s="10">
        <v>0.69220000000000004</v>
      </c>
      <c r="U1242" s="12">
        <v>1.44</v>
      </c>
      <c r="V1242" s="10">
        <v>2.7E-2</v>
      </c>
      <c r="W1242" s="11">
        <v>15</v>
      </c>
      <c r="X1242" s="8" t="s">
        <v>148</v>
      </c>
      <c r="Y1242" s="8" t="s">
        <v>149</v>
      </c>
    </row>
    <row r="1243" spans="1:25" x14ac:dyDescent="0.3">
      <c r="A1243" s="7">
        <v>46277</v>
      </c>
      <c r="B1243" s="8" t="s">
        <v>42</v>
      </c>
      <c r="C1243" s="8" t="s">
        <v>140</v>
      </c>
      <c r="D1243" s="8" t="s">
        <v>141</v>
      </c>
      <c r="E1243" s="8" t="s">
        <v>377</v>
      </c>
      <c r="F1243" s="8" t="s">
        <v>143</v>
      </c>
      <c r="G1243" s="8" t="s">
        <v>381</v>
      </c>
      <c r="H1243" s="8" t="s">
        <v>231</v>
      </c>
      <c r="I1243" s="8" t="s">
        <v>378</v>
      </c>
      <c r="J1243" s="8" t="s">
        <v>380</v>
      </c>
      <c r="K1243" s="8" t="s">
        <v>14</v>
      </c>
      <c r="L1243" s="9">
        <v>1526</v>
      </c>
      <c r="M1243" s="9">
        <v>15</v>
      </c>
      <c r="N1243" s="10">
        <v>9.8296199213630409E-3</v>
      </c>
      <c r="O1243" s="11">
        <v>15.32</v>
      </c>
      <c r="P1243" s="11">
        <v>229.8</v>
      </c>
      <c r="Q1243" s="11">
        <v>549</v>
      </c>
      <c r="R1243" s="8">
        <v>1</v>
      </c>
      <c r="S1243" s="8">
        <v>1</v>
      </c>
      <c r="T1243" s="10">
        <v>0.41860000000000003</v>
      </c>
      <c r="U1243" s="12">
        <v>2.39</v>
      </c>
      <c r="V1243" s="10">
        <v>6.6699999999999995E-2</v>
      </c>
      <c r="W1243" s="11">
        <v>19</v>
      </c>
      <c r="X1243" s="8" t="s">
        <v>148</v>
      </c>
      <c r="Y1243" s="8" t="s">
        <v>149</v>
      </c>
    </row>
    <row r="1244" spans="1:25" x14ac:dyDescent="0.3">
      <c r="A1244" s="7">
        <v>46273</v>
      </c>
      <c r="B1244" s="8" t="s">
        <v>42</v>
      </c>
      <c r="C1244" s="8" t="s">
        <v>140</v>
      </c>
      <c r="D1244" s="8" t="s">
        <v>141</v>
      </c>
      <c r="E1244" s="8" t="s">
        <v>377</v>
      </c>
      <c r="F1244" s="8" t="s">
        <v>143</v>
      </c>
      <c r="G1244" s="8" t="s">
        <v>381</v>
      </c>
      <c r="H1244" s="8" t="s">
        <v>231</v>
      </c>
      <c r="I1244" s="8" t="s">
        <v>534</v>
      </c>
      <c r="J1244" s="8" t="s">
        <v>380</v>
      </c>
      <c r="K1244" s="8" t="s">
        <v>14</v>
      </c>
      <c r="L1244" s="9">
        <v>1811</v>
      </c>
      <c r="M1244" s="9">
        <v>4</v>
      </c>
      <c r="N1244" s="10">
        <v>2.2087244616234131E-3</v>
      </c>
      <c r="O1244" s="11">
        <v>8.77</v>
      </c>
      <c r="P1244" s="11">
        <v>35.08</v>
      </c>
      <c r="Q1244" s="11">
        <v>1098</v>
      </c>
      <c r="R1244" s="8">
        <v>1</v>
      </c>
      <c r="S1244" s="8">
        <v>2</v>
      </c>
      <c r="T1244" s="10">
        <v>3.1899999999999998E-2</v>
      </c>
      <c r="U1244" s="12">
        <v>31.3</v>
      </c>
      <c r="V1244" s="10">
        <v>0.25</v>
      </c>
      <c r="W1244" s="11">
        <v>15</v>
      </c>
      <c r="X1244" s="8" t="s">
        <v>148</v>
      </c>
      <c r="Y1244" s="8" t="s">
        <v>149</v>
      </c>
    </row>
    <row r="1245" spans="1:25" x14ac:dyDescent="0.3">
      <c r="A1245" s="8" t="s">
        <v>852</v>
      </c>
      <c r="B1245" s="8" t="s">
        <v>42</v>
      </c>
      <c r="C1245" s="8" t="s">
        <v>140</v>
      </c>
      <c r="D1245" s="8" t="s">
        <v>141</v>
      </c>
      <c r="E1245" s="8" t="s">
        <v>377</v>
      </c>
      <c r="F1245" s="8" t="s">
        <v>143</v>
      </c>
      <c r="G1245" s="8" t="s">
        <v>378</v>
      </c>
      <c r="H1245" s="8" t="s">
        <v>24</v>
      </c>
      <c r="I1245" s="8" t="s">
        <v>384</v>
      </c>
      <c r="J1245" s="8" t="s">
        <v>380</v>
      </c>
      <c r="K1245" s="8" t="s">
        <v>21</v>
      </c>
      <c r="L1245" s="9">
        <v>252</v>
      </c>
      <c r="M1245" s="9">
        <v>2</v>
      </c>
      <c r="N1245" s="10">
        <v>7.9365079365079361E-3</v>
      </c>
      <c r="O1245" s="11">
        <v>18.5</v>
      </c>
      <c r="P1245" s="11">
        <v>37</v>
      </c>
      <c r="Q1245" s="11">
        <v>0</v>
      </c>
      <c r="R1245" s="8">
        <v>0</v>
      </c>
      <c r="S1245" s="8">
        <v>0</v>
      </c>
      <c r="U1245" s="12">
        <v>0</v>
      </c>
      <c r="V1245" s="10">
        <v>0</v>
      </c>
      <c r="W1245" s="11">
        <v>18.5</v>
      </c>
      <c r="X1245" s="8" t="s">
        <v>148</v>
      </c>
      <c r="Y1245" s="8" t="s">
        <v>149</v>
      </c>
    </row>
    <row r="1246" spans="1:25" x14ac:dyDescent="0.3">
      <c r="A1246" s="7">
        <v>46277</v>
      </c>
      <c r="B1246" s="8" t="s">
        <v>42</v>
      </c>
      <c r="C1246" s="8" t="s">
        <v>140</v>
      </c>
      <c r="D1246" s="8" t="s">
        <v>141</v>
      </c>
      <c r="E1246" s="8" t="s">
        <v>377</v>
      </c>
      <c r="F1246" s="8" t="s">
        <v>143</v>
      </c>
      <c r="G1246" s="8" t="s">
        <v>378</v>
      </c>
      <c r="H1246" s="8" t="s">
        <v>382</v>
      </c>
      <c r="I1246" s="8" t="s">
        <v>675</v>
      </c>
      <c r="J1246" s="8" t="s">
        <v>380</v>
      </c>
      <c r="K1246" s="8" t="s">
        <v>7</v>
      </c>
      <c r="L1246" s="9">
        <v>767</v>
      </c>
      <c r="M1246" s="9">
        <v>7</v>
      </c>
      <c r="N1246" s="10">
        <v>9.126466753585397E-3</v>
      </c>
      <c r="O1246" s="11">
        <v>12.13</v>
      </c>
      <c r="P1246" s="11">
        <v>84.91</v>
      </c>
      <c r="Q1246" s="11">
        <v>0</v>
      </c>
      <c r="R1246" s="8">
        <v>0</v>
      </c>
      <c r="S1246" s="8">
        <v>0</v>
      </c>
      <c r="U1246" s="12">
        <v>0</v>
      </c>
      <c r="V1246" s="10">
        <v>0</v>
      </c>
      <c r="W1246" s="11">
        <v>16</v>
      </c>
      <c r="X1246" s="8" t="s">
        <v>148</v>
      </c>
      <c r="Y1246" s="8" t="s">
        <v>149</v>
      </c>
    </row>
    <row r="1247" spans="1:25" x14ac:dyDescent="0.3">
      <c r="A1247" s="8" t="s">
        <v>852</v>
      </c>
      <c r="B1247" s="8" t="s">
        <v>37</v>
      </c>
      <c r="C1247" s="8" t="s">
        <v>140</v>
      </c>
      <c r="D1247" s="8" t="s">
        <v>141</v>
      </c>
      <c r="E1247" s="8" t="s">
        <v>157</v>
      </c>
      <c r="F1247" s="8" t="s">
        <v>143</v>
      </c>
      <c r="G1247" s="8" t="s">
        <v>162</v>
      </c>
      <c r="H1247" s="8" t="s">
        <v>220</v>
      </c>
      <c r="I1247" s="8" t="s">
        <v>237</v>
      </c>
      <c r="J1247" s="8" t="s">
        <v>159</v>
      </c>
      <c r="K1247" s="8" t="s">
        <v>7</v>
      </c>
      <c r="L1247" s="9">
        <v>770</v>
      </c>
      <c r="M1247" s="9">
        <v>4</v>
      </c>
      <c r="N1247" s="10">
        <v>5.1948051948051948E-3</v>
      </c>
      <c r="O1247" s="11">
        <v>5.19</v>
      </c>
      <c r="P1247" s="11">
        <v>20.76</v>
      </c>
      <c r="Q1247" s="11">
        <v>0</v>
      </c>
      <c r="R1247" s="8">
        <v>0</v>
      </c>
      <c r="S1247" s="8">
        <v>0</v>
      </c>
      <c r="U1247" s="12">
        <v>0</v>
      </c>
      <c r="V1247" s="10">
        <v>0</v>
      </c>
      <c r="W1247" s="11">
        <v>7</v>
      </c>
      <c r="X1247" s="8" t="s">
        <v>148</v>
      </c>
      <c r="Y1247" s="8" t="s">
        <v>149</v>
      </c>
    </row>
    <row r="1248" spans="1:25" x14ac:dyDescent="0.3">
      <c r="A1248" s="7">
        <v>46277</v>
      </c>
      <c r="B1248" s="8" t="s">
        <v>37</v>
      </c>
      <c r="C1248" s="8" t="s">
        <v>140</v>
      </c>
      <c r="D1248" s="8" t="s">
        <v>141</v>
      </c>
      <c r="E1248" s="8" t="s">
        <v>157</v>
      </c>
      <c r="F1248" s="8" t="s">
        <v>143</v>
      </c>
      <c r="G1248" s="8" t="s">
        <v>234</v>
      </c>
      <c r="H1248" s="8" t="s">
        <v>385</v>
      </c>
      <c r="I1248" s="8" t="s">
        <v>711</v>
      </c>
      <c r="J1248" s="8" t="s">
        <v>159</v>
      </c>
      <c r="K1248" s="8" t="s">
        <v>7</v>
      </c>
      <c r="L1248" s="9">
        <v>108</v>
      </c>
      <c r="M1248" s="9">
        <v>1</v>
      </c>
      <c r="N1248" s="10">
        <v>9.2592592592592587E-3</v>
      </c>
      <c r="O1248" s="11">
        <v>4.6100000000000003</v>
      </c>
      <c r="P1248" s="11">
        <v>4.6100000000000003</v>
      </c>
      <c r="Q1248" s="11">
        <v>0</v>
      </c>
      <c r="R1248" s="8">
        <v>0</v>
      </c>
      <c r="S1248" s="8">
        <v>0</v>
      </c>
      <c r="U1248" s="12">
        <v>0</v>
      </c>
      <c r="V1248" s="10">
        <v>0</v>
      </c>
      <c r="W1248" s="11">
        <v>9</v>
      </c>
      <c r="X1248" s="8" t="s">
        <v>148</v>
      </c>
      <c r="Y1248" s="8" t="s">
        <v>149</v>
      </c>
    </row>
    <row r="1249" spans="1:25" x14ac:dyDescent="0.3">
      <c r="A1249" s="7">
        <v>46277</v>
      </c>
      <c r="B1249" s="8" t="s">
        <v>37</v>
      </c>
      <c r="C1249" s="8" t="s">
        <v>140</v>
      </c>
      <c r="D1249" s="8" t="s">
        <v>141</v>
      </c>
      <c r="E1249" s="8" t="s">
        <v>157</v>
      </c>
      <c r="F1249" s="8" t="s">
        <v>143</v>
      </c>
      <c r="G1249" s="8" t="s">
        <v>234</v>
      </c>
      <c r="H1249" s="8" t="s">
        <v>220</v>
      </c>
      <c r="I1249" s="8" t="s">
        <v>862</v>
      </c>
      <c r="J1249" s="8" t="s">
        <v>159</v>
      </c>
      <c r="K1249" s="8" t="s">
        <v>21</v>
      </c>
      <c r="L1249" s="9">
        <v>83</v>
      </c>
      <c r="M1249" s="9">
        <v>2</v>
      </c>
      <c r="N1249" s="10">
        <v>2.4096385542168679E-2</v>
      </c>
      <c r="O1249" s="11">
        <v>9.81</v>
      </c>
      <c r="P1249" s="11">
        <v>19.62</v>
      </c>
      <c r="Q1249" s="11">
        <v>0</v>
      </c>
      <c r="R1249" s="8">
        <v>0</v>
      </c>
      <c r="S1249" s="8">
        <v>0</v>
      </c>
      <c r="U1249" s="12">
        <v>0</v>
      </c>
      <c r="V1249" s="10">
        <v>0</v>
      </c>
      <c r="W1249" s="11">
        <v>10</v>
      </c>
      <c r="X1249" s="8" t="s">
        <v>148</v>
      </c>
      <c r="Y1249" s="8" t="s">
        <v>149</v>
      </c>
    </row>
    <row r="1250" spans="1:25" x14ac:dyDescent="0.3">
      <c r="A1250" s="7">
        <v>46277</v>
      </c>
      <c r="B1250" s="8" t="s">
        <v>37</v>
      </c>
      <c r="C1250" s="8" t="s">
        <v>140</v>
      </c>
      <c r="D1250" s="8" t="s">
        <v>141</v>
      </c>
      <c r="E1250" s="8" t="s">
        <v>157</v>
      </c>
      <c r="F1250" s="8" t="s">
        <v>143</v>
      </c>
      <c r="G1250" s="8" t="s">
        <v>234</v>
      </c>
      <c r="H1250" s="8" t="s">
        <v>220</v>
      </c>
      <c r="I1250" s="8" t="s">
        <v>440</v>
      </c>
      <c r="J1250" s="8" t="s">
        <v>159</v>
      </c>
      <c r="K1250" s="8" t="s">
        <v>21</v>
      </c>
      <c r="L1250" s="9">
        <v>174</v>
      </c>
      <c r="M1250" s="9">
        <v>0</v>
      </c>
      <c r="N1250" s="10">
        <v>0</v>
      </c>
      <c r="P1250" s="11">
        <v>0</v>
      </c>
      <c r="Q1250" s="11">
        <v>0</v>
      </c>
      <c r="R1250" s="8">
        <v>0</v>
      </c>
      <c r="S1250" s="8">
        <v>0</v>
      </c>
      <c r="W1250" s="11">
        <v>10</v>
      </c>
      <c r="X1250" s="8" t="s">
        <v>148</v>
      </c>
      <c r="Y1250" s="8" t="s">
        <v>149</v>
      </c>
    </row>
    <row r="1251" spans="1:25" x14ac:dyDescent="0.3">
      <c r="A1251" s="7">
        <v>46277</v>
      </c>
      <c r="B1251" s="8" t="s">
        <v>37</v>
      </c>
      <c r="C1251" s="8" t="s">
        <v>140</v>
      </c>
      <c r="D1251" s="8" t="s">
        <v>141</v>
      </c>
      <c r="E1251" s="8" t="s">
        <v>157</v>
      </c>
      <c r="F1251" s="8" t="s">
        <v>143</v>
      </c>
      <c r="G1251" s="8" t="s">
        <v>234</v>
      </c>
      <c r="H1251" s="8" t="s">
        <v>220</v>
      </c>
      <c r="I1251" s="8" t="s">
        <v>261</v>
      </c>
      <c r="J1251" s="8" t="s">
        <v>159</v>
      </c>
      <c r="K1251" s="8" t="s">
        <v>21</v>
      </c>
      <c r="L1251" s="9">
        <v>452</v>
      </c>
      <c r="M1251" s="9">
        <v>4</v>
      </c>
      <c r="N1251" s="10">
        <v>8.8495575221238937E-3</v>
      </c>
      <c r="O1251" s="11">
        <v>12.5</v>
      </c>
      <c r="P1251" s="11">
        <v>50</v>
      </c>
      <c r="Q1251" s="11">
        <v>0</v>
      </c>
      <c r="R1251" s="8">
        <v>0</v>
      </c>
      <c r="S1251" s="8">
        <v>0</v>
      </c>
      <c r="U1251" s="12">
        <v>0</v>
      </c>
      <c r="V1251" s="10">
        <v>0</v>
      </c>
      <c r="W1251" s="11">
        <v>12.5</v>
      </c>
      <c r="X1251" s="8" t="s">
        <v>148</v>
      </c>
      <c r="Y1251" s="8" t="s">
        <v>149</v>
      </c>
    </row>
    <row r="1252" spans="1:25" x14ac:dyDescent="0.3">
      <c r="A1252" s="7">
        <v>46277</v>
      </c>
      <c r="B1252" s="8" t="s">
        <v>37</v>
      </c>
      <c r="C1252" s="8" t="s">
        <v>140</v>
      </c>
      <c r="D1252" s="8" t="s">
        <v>141</v>
      </c>
      <c r="E1252" s="8" t="s">
        <v>157</v>
      </c>
      <c r="F1252" s="8" t="s">
        <v>143</v>
      </c>
      <c r="G1252" s="8" t="s">
        <v>162</v>
      </c>
      <c r="H1252" s="8" t="s">
        <v>220</v>
      </c>
      <c r="I1252" s="8" t="s">
        <v>162</v>
      </c>
      <c r="J1252" s="8" t="s">
        <v>159</v>
      </c>
      <c r="K1252" s="8" t="s">
        <v>7</v>
      </c>
      <c r="L1252" s="9">
        <v>1552</v>
      </c>
      <c r="M1252" s="9">
        <v>12</v>
      </c>
      <c r="N1252" s="10">
        <v>7.7319587628865982E-3</v>
      </c>
      <c r="O1252" s="11">
        <v>7.64</v>
      </c>
      <c r="P1252" s="11">
        <v>91.68</v>
      </c>
      <c r="Q1252" s="11">
        <v>0</v>
      </c>
      <c r="R1252" s="8">
        <v>0</v>
      </c>
      <c r="S1252" s="8">
        <v>0</v>
      </c>
      <c r="U1252" s="12">
        <v>0</v>
      </c>
      <c r="V1252" s="10">
        <v>0</v>
      </c>
      <c r="W1252" s="11">
        <v>10</v>
      </c>
      <c r="X1252" s="8" t="s">
        <v>148</v>
      </c>
      <c r="Y1252" s="8" t="s">
        <v>149</v>
      </c>
    </row>
    <row r="1253" spans="1:25" x14ac:dyDescent="0.3">
      <c r="A1253" s="7">
        <v>46277</v>
      </c>
      <c r="B1253" s="8" t="s">
        <v>37</v>
      </c>
      <c r="C1253" s="8" t="s">
        <v>140</v>
      </c>
      <c r="D1253" s="8" t="s">
        <v>141</v>
      </c>
      <c r="E1253" s="8" t="s">
        <v>239</v>
      </c>
      <c r="F1253" s="8" t="s">
        <v>143</v>
      </c>
      <c r="G1253" s="8" t="s">
        <v>240</v>
      </c>
      <c r="H1253" s="8" t="s">
        <v>220</v>
      </c>
      <c r="I1253" s="8" t="s">
        <v>240</v>
      </c>
      <c r="J1253" s="8" t="s">
        <v>242</v>
      </c>
      <c r="K1253" s="8" t="s">
        <v>14</v>
      </c>
      <c r="L1253" s="9">
        <v>1769</v>
      </c>
      <c r="M1253" s="9">
        <v>20</v>
      </c>
      <c r="N1253" s="10">
        <v>1.1305822498586769E-2</v>
      </c>
      <c r="O1253" s="11">
        <v>5.0599999999999996</v>
      </c>
      <c r="P1253" s="11">
        <v>101.2</v>
      </c>
      <c r="Q1253" s="11">
        <v>0</v>
      </c>
      <c r="R1253" s="8">
        <v>0</v>
      </c>
      <c r="S1253" s="8">
        <v>0</v>
      </c>
      <c r="U1253" s="12">
        <v>0</v>
      </c>
      <c r="V1253" s="10">
        <v>0</v>
      </c>
      <c r="W1253" s="11">
        <v>9</v>
      </c>
      <c r="X1253" s="8" t="s">
        <v>148</v>
      </c>
      <c r="Y1253" s="8" t="s">
        <v>149</v>
      </c>
    </row>
    <row r="1254" spans="1:25" x14ac:dyDescent="0.3">
      <c r="A1254" s="7">
        <v>46277</v>
      </c>
      <c r="B1254" s="8" t="s">
        <v>37</v>
      </c>
      <c r="C1254" s="8" t="s">
        <v>140</v>
      </c>
      <c r="D1254" s="8" t="s">
        <v>141</v>
      </c>
      <c r="E1254" s="8" t="s">
        <v>239</v>
      </c>
      <c r="F1254" s="8" t="s">
        <v>143</v>
      </c>
      <c r="G1254" s="8" t="s">
        <v>240</v>
      </c>
      <c r="H1254" s="8" t="s">
        <v>220</v>
      </c>
      <c r="I1254" s="8" t="s">
        <v>863</v>
      </c>
      <c r="J1254" s="8" t="s">
        <v>242</v>
      </c>
      <c r="K1254" s="8" t="s">
        <v>21</v>
      </c>
      <c r="L1254" s="9">
        <v>168</v>
      </c>
      <c r="M1254" s="9">
        <v>2</v>
      </c>
      <c r="N1254" s="10">
        <v>1.1904761904761901E-2</v>
      </c>
      <c r="O1254" s="11">
        <v>5.5</v>
      </c>
      <c r="P1254" s="11">
        <v>11</v>
      </c>
      <c r="Q1254" s="11">
        <v>0</v>
      </c>
      <c r="R1254" s="8">
        <v>0</v>
      </c>
      <c r="S1254" s="8">
        <v>0</v>
      </c>
      <c r="U1254" s="12">
        <v>0</v>
      </c>
      <c r="V1254" s="10">
        <v>0</v>
      </c>
      <c r="W1254" s="11">
        <v>5.5</v>
      </c>
      <c r="X1254" s="8" t="s">
        <v>148</v>
      </c>
      <c r="Y1254" s="8" t="s">
        <v>149</v>
      </c>
    </row>
    <row r="1255" spans="1:25" x14ac:dyDescent="0.3">
      <c r="A1255" s="7">
        <v>46277</v>
      </c>
      <c r="B1255" s="8" t="s">
        <v>37</v>
      </c>
      <c r="C1255" s="8" t="s">
        <v>140</v>
      </c>
      <c r="D1255" s="8" t="s">
        <v>141</v>
      </c>
      <c r="E1255" s="8" t="s">
        <v>239</v>
      </c>
      <c r="F1255" s="8" t="s">
        <v>143</v>
      </c>
      <c r="G1255" s="8" t="s">
        <v>240</v>
      </c>
      <c r="H1255" s="8" t="s">
        <v>220</v>
      </c>
      <c r="I1255" s="8" t="s">
        <v>629</v>
      </c>
      <c r="J1255" s="8" t="s">
        <v>541</v>
      </c>
      <c r="K1255" s="8" t="s">
        <v>7</v>
      </c>
      <c r="L1255" s="9">
        <v>210</v>
      </c>
      <c r="M1255" s="9">
        <v>0</v>
      </c>
      <c r="N1255" s="10">
        <v>0</v>
      </c>
      <c r="P1255" s="11">
        <v>0</v>
      </c>
      <c r="Q1255" s="11">
        <v>0</v>
      </c>
      <c r="R1255" s="8">
        <v>0</v>
      </c>
      <c r="S1255" s="8">
        <v>0</v>
      </c>
      <c r="W1255" s="11">
        <v>7.5</v>
      </c>
      <c r="X1255" s="8" t="s">
        <v>148</v>
      </c>
      <c r="Y1255" s="8" t="s">
        <v>149</v>
      </c>
    </row>
    <row r="1256" spans="1:25" x14ac:dyDescent="0.3">
      <c r="A1256" s="7">
        <v>46277</v>
      </c>
      <c r="B1256" s="8" t="s">
        <v>37</v>
      </c>
      <c r="C1256" s="8" t="s">
        <v>140</v>
      </c>
      <c r="D1256" s="8" t="s">
        <v>141</v>
      </c>
      <c r="E1256" s="8" t="s">
        <v>244</v>
      </c>
      <c r="F1256" s="8" t="s">
        <v>143</v>
      </c>
      <c r="G1256" s="8" t="s">
        <v>245</v>
      </c>
      <c r="H1256" s="8" t="s">
        <v>220</v>
      </c>
      <c r="I1256" s="8" t="s">
        <v>864</v>
      </c>
      <c r="J1256" s="8" t="s">
        <v>247</v>
      </c>
      <c r="K1256" s="8" t="s">
        <v>7</v>
      </c>
      <c r="L1256" s="9">
        <v>313</v>
      </c>
      <c r="M1256" s="9">
        <v>4</v>
      </c>
      <c r="N1256" s="10">
        <v>1.277955271565495E-2</v>
      </c>
      <c r="O1256" s="11">
        <v>5.68</v>
      </c>
      <c r="P1256" s="11">
        <v>22.72</v>
      </c>
      <c r="Q1256" s="11">
        <v>279</v>
      </c>
      <c r="R1256" s="8">
        <v>1</v>
      </c>
      <c r="S1256" s="8">
        <v>1</v>
      </c>
      <c r="T1256" s="10">
        <v>8.14E-2</v>
      </c>
      <c r="U1256" s="12">
        <v>12.28</v>
      </c>
      <c r="V1256" s="10">
        <v>0.25</v>
      </c>
      <c r="W1256" s="11">
        <v>8.5</v>
      </c>
      <c r="X1256" s="8" t="s">
        <v>148</v>
      </c>
      <c r="Y1256" s="8" t="s">
        <v>149</v>
      </c>
    </row>
    <row r="1257" spans="1:25" x14ac:dyDescent="0.3">
      <c r="A1257" s="7">
        <v>46277</v>
      </c>
      <c r="B1257" s="8" t="s">
        <v>37</v>
      </c>
      <c r="C1257" s="8" t="s">
        <v>140</v>
      </c>
      <c r="D1257" s="8" t="s">
        <v>141</v>
      </c>
      <c r="E1257" s="8" t="s">
        <v>244</v>
      </c>
      <c r="F1257" s="8" t="s">
        <v>143</v>
      </c>
      <c r="G1257" s="8" t="s">
        <v>245</v>
      </c>
      <c r="H1257" s="8" t="s">
        <v>220</v>
      </c>
      <c r="I1257" s="8" t="s">
        <v>633</v>
      </c>
      <c r="J1257" s="8" t="s">
        <v>247</v>
      </c>
      <c r="K1257" s="8" t="s">
        <v>14</v>
      </c>
      <c r="L1257" s="9">
        <v>1258</v>
      </c>
      <c r="M1257" s="9">
        <v>6</v>
      </c>
      <c r="N1257" s="10">
        <v>4.7694753577106506E-3</v>
      </c>
      <c r="O1257" s="11">
        <v>7.12</v>
      </c>
      <c r="P1257" s="11">
        <v>42.72</v>
      </c>
      <c r="Q1257" s="11">
        <v>0</v>
      </c>
      <c r="R1257" s="8">
        <v>0</v>
      </c>
      <c r="S1257" s="8">
        <v>0</v>
      </c>
      <c r="U1257" s="12">
        <v>0</v>
      </c>
      <c r="V1257" s="10">
        <v>0</v>
      </c>
      <c r="W1257" s="11">
        <v>8.5</v>
      </c>
      <c r="X1257" s="8" t="s">
        <v>148</v>
      </c>
      <c r="Y1257" s="8" t="s">
        <v>149</v>
      </c>
    </row>
    <row r="1258" spans="1:25" x14ac:dyDescent="0.3">
      <c r="A1258" s="7">
        <v>46271</v>
      </c>
      <c r="B1258" s="8" t="s">
        <v>42</v>
      </c>
      <c r="C1258" s="8" t="s">
        <v>140</v>
      </c>
      <c r="D1258" s="8" t="s">
        <v>141</v>
      </c>
      <c r="E1258" s="8" t="s">
        <v>164</v>
      </c>
      <c r="F1258" s="8" t="s">
        <v>143</v>
      </c>
      <c r="G1258" s="8" t="s">
        <v>165</v>
      </c>
      <c r="H1258" s="8" t="s">
        <v>231</v>
      </c>
      <c r="I1258" s="8" t="s">
        <v>865</v>
      </c>
      <c r="J1258" s="8" t="s">
        <v>166</v>
      </c>
      <c r="K1258" s="8" t="s">
        <v>14</v>
      </c>
      <c r="L1258" s="9">
        <v>306</v>
      </c>
      <c r="M1258" s="9">
        <v>0</v>
      </c>
      <c r="N1258" s="10">
        <v>0</v>
      </c>
      <c r="P1258" s="11">
        <v>0</v>
      </c>
      <c r="Q1258" s="11">
        <v>0</v>
      </c>
      <c r="R1258" s="8">
        <v>0</v>
      </c>
      <c r="S1258" s="8">
        <v>0</v>
      </c>
      <c r="W1258" s="11">
        <v>14</v>
      </c>
      <c r="X1258" s="8" t="s">
        <v>148</v>
      </c>
      <c r="Y1258" s="8" t="s">
        <v>149</v>
      </c>
    </row>
    <row r="1259" spans="1:25" x14ac:dyDescent="0.3">
      <c r="A1259" s="7">
        <v>46277</v>
      </c>
      <c r="B1259" s="8" t="s">
        <v>37</v>
      </c>
      <c r="C1259" s="8" t="s">
        <v>140</v>
      </c>
      <c r="D1259" s="8" t="s">
        <v>141</v>
      </c>
      <c r="E1259" s="8" t="s">
        <v>244</v>
      </c>
      <c r="F1259" s="8" t="s">
        <v>143</v>
      </c>
      <c r="G1259" s="8" t="s">
        <v>394</v>
      </c>
      <c r="H1259" s="8" t="s">
        <v>220</v>
      </c>
      <c r="I1259" s="8" t="s">
        <v>866</v>
      </c>
      <c r="J1259" s="8" t="s">
        <v>247</v>
      </c>
      <c r="K1259" s="8" t="s">
        <v>21</v>
      </c>
      <c r="L1259" s="9">
        <v>2833</v>
      </c>
      <c r="M1259" s="9">
        <v>42</v>
      </c>
      <c r="N1259" s="10">
        <v>1.482527356159548E-2</v>
      </c>
      <c r="O1259" s="11">
        <v>4.42</v>
      </c>
      <c r="P1259" s="11">
        <v>185.64</v>
      </c>
      <c r="Q1259" s="11">
        <v>837</v>
      </c>
      <c r="R1259" s="8">
        <v>3</v>
      </c>
      <c r="S1259" s="8">
        <v>3</v>
      </c>
      <c r="T1259" s="10">
        <v>0.2218</v>
      </c>
      <c r="U1259" s="12">
        <v>4.51</v>
      </c>
      <c r="V1259" s="10">
        <v>7.1400000000000005E-2</v>
      </c>
      <c r="W1259" s="11">
        <v>5.5</v>
      </c>
      <c r="X1259" s="8" t="s">
        <v>148</v>
      </c>
      <c r="Y1259" s="8" t="s">
        <v>149</v>
      </c>
    </row>
    <row r="1260" spans="1:25" x14ac:dyDescent="0.3">
      <c r="A1260" s="7">
        <v>46277</v>
      </c>
      <c r="B1260" s="8" t="s">
        <v>37</v>
      </c>
      <c r="C1260" s="8" t="s">
        <v>140</v>
      </c>
      <c r="D1260" s="8" t="s">
        <v>141</v>
      </c>
      <c r="E1260" s="8" t="s">
        <v>167</v>
      </c>
      <c r="F1260" s="8" t="s">
        <v>143</v>
      </c>
      <c r="G1260" s="8" t="s">
        <v>255</v>
      </c>
      <c r="H1260" s="8" t="s">
        <v>220</v>
      </c>
      <c r="I1260" s="8" t="s">
        <v>867</v>
      </c>
      <c r="J1260" s="8" t="s">
        <v>169</v>
      </c>
      <c r="K1260" s="8" t="s">
        <v>21</v>
      </c>
      <c r="L1260" s="9">
        <v>170</v>
      </c>
      <c r="M1260" s="9">
        <v>1</v>
      </c>
      <c r="N1260" s="10">
        <v>5.8823529411764714E-3</v>
      </c>
      <c r="O1260" s="11">
        <v>4.8499999999999996</v>
      </c>
      <c r="P1260" s="11">
        <v>4.8499999999999996</v>
      </c>
      <c r="Q1260" s="11">
        <v>0</v>
      </c>
      <c r="R1260" s="8">
        <v>0</v>
      </c>
      <c r="S1260" s="8">
        <v>0</v>
      </c>
      <c r="U1260" s="12">
        <v>0</v>
      </c>
      <c r="V1260" s="10">
        <v>0</v>
      </c>
      <c r="W1260" s="11">
        <v>5</v>
      </c>
      <c r="X1260" s="8" t="s">
        <v>148</v>
      </c>
      <c r="Y1260" s="8" t="s">
        <v>149</v>
      </c>
    </row>
    <row r="1261" spans="1:25" x14ac:dyDescent="0.3">
      <c r="A1261" s="7">
        <v>46277</v>
      </c>
      <c r="B1261" s="8" t="s">
        <v>37</v>
      </c>
      <c r="C1261" s="8" t="s">
        <v>140</v>
      </c>
      <c r="D1261" s="8" t="s">
        <v>141</v>
      </c>
      <c r="E1261" s="8" t="s">
        <v>167</v>
      </c>
      <c r="F1261" s="8" t="s">
        <v>143</v>
      </c>
      <c r="G1261" s="8" t="s">
        <v>255</v>
      </c>
      <c r="H1261" s="8" t="s">
        <v>220</v>
      </c>
      <c r="I1261" s="8" t="s">
        <v>855</v>
      </c>
      <c r="J1261" s="8" t="s">
        <v>169</v>
      </c>
      <c r="K1261" s="8" t="s">
        <v>7</v>
      </c>
      <c r="L1261" s="9">
        <v>771</v>
      </c>
      <c r="M1261" s="9">
        <v>2</v>
      </c>
      <c r="N1261" s="10">
        <v>2.594033722438392E-3</v>
      </c>
      <c r="O1261" s="11">
        <v>3.84</v>
      </c>
      <c r="P1261" s="11">
        <v>7.68</v>
      </c>
      <c r="Q1261" s="11">
        <v>0</v>
      </c>
      <c r="R1261" s="8">
        <v>0</v>
      </c>
      <c r="S1261" s="8">
        <v>0</v>
      </c>
      <c r="U1261" s="12">
        <v>0</v>
      </c>
      <c r="V1261" s="10">
        <v>0</v>
      </c>
      <c r="W1261" s="11">
        <v>6</v>
      </c>
      <c r="X1261" s="8" t="s">
        <v>148</v>
      </c>
      <c r="Y1261" s="8" t="s">
        <v>149</v>
      </c>
    </row>
    <row r="1262" spans="1:25" x14ac:dyDescent="0.3">
      <c r="A1262" s="7">
        <v>46277</v>
      </c>
      <c r="B1262" s="8" t="s">
        <v>37</v>
      </c>
      <c r="C1262" s="8" t="s">
        <v>140</v>
      </c>
      <c r="D1262" s="8" t="s">
        <v>141</v>
      </c>
      <c r="E1262" s="8" t="s">
        <v>257</v>
      </c>
      <c r="F1262" s="8" t="s">
        <v>143</v>
      </c>
      <c r="G1262" s="8" t="s">
        <v>258</v>
      </c>
      <c r="H1262" s="8" t="s">
        <v>13</v>
      </c>
      <c r="I1262" s="8" t="s">
        <v>868</v>
      </c>
      <c r="J1262" s="8" t="s">
        <v>260</v>
      </c>
      <c r="K1262" s="8" t="s">
        <v>14</v>
      </c>
      <c r="L1262" s="9">
        <v>535</v>
      </c>
      <c r="M1262" s="9">
        <v>1</v>
      </c>
      <c r="N1262" s="10">
        <v>1.869158878504673E-3</v>
      </c>
      <c r="O1262" s="11">
        <v>8.6999999999999993</v>
      </c>
      <c r="P1262" s="11">
        <v>8.6999999999999993</v>
      </c>
      <c r="Q1262" s="11">
        <v>349</v>
      </c>
      <c r="R1262" s="8">
        <v>1</v>
      </c>
      <c r="S1262" s="8">
        <v>1</v>
      </c>
      <c r="T1262" s="10">
        <v>3.73E-2</v>
      </c>
      <c r="U1262" s="12">
        <v>40.11</v>
      </c>
      <c r="V1262" s="10">
        <v>1</v>
      </c>
      <c r="W1262" s="11">
        <v>10.5</v>
      </c>
      <c r="X1262" s="8" t="s">
        <v>148</v>
      </c>
      <c r="Y1262" s="8" t="s">
        <v>149</v>
      </c>
    </row>
    <row r="1263" spans="1:25" x14ac:dyDescent="0.3">
      <c r="A1263" s="7">
        <v>46277</v>
      </c>
      <c r="B1263" s="8" t="s">
        <v>37</v>
      </c>
      <c r="C1263" s="8" t="s">
        <v>140</v>
      </c>
      <c r="D1263" s="8" t="s">
        <v>141</v>
      </c>
      <c r="E1263" s="8" t="s">
        <v>257</v>
      </c>
      <c r="F1263" s="8" t="s">
        <v>143</v>
      </c>
      <c r="G1263" s="8" t="s">
        <v>258</v>
      </c>
      <c r="H1263" s="8" t="s">
        <v>220</v>
      </c>
      <c r="I1263" s="8" t="s">
        <v>869</v>
      </c>
      <c r="J1263" s="8" t="s">
        <v>260</v>
      </c>
      <c r="K1263" s="8" t="s">
        <v>21</v>
      </c>
      <c r="L1263" s="9">
        <v>120</v>
      </c>
      <c r="M1263" s="9">
        <v>2</v>
      </c>
      <c r="N1263" s="10">
        <v>1.666666666666667E-2</v>
      </c>
      <c r="O1263" s="11">
        <v>7</v>
      </c>
      <c r="P1263" s="11">
        <v>14</v>
      </c>
      <c r="Q1263" s="11">
        <v>0</v>
      </c>
      <c r="R1263" s="8">
        <v>0</v>
      </c>
      <c r="S1263" s="8">
        <v>0</v>
      </c>
      <c r="U1263" s="12">
        <v>0</v>
      </c>
      <c r="V1263" s="10">
        <v>0</v>
      </c>
      <c r="W1263" s="11">
        <v>7</v>
      </c>
      <c r="X1263" s="8" t="s">
        <v>148</v>
      </c>
      <c r="Y1263" s="8" t="s">
        <v>149</v>
      </c>
    </row>
    <row r="1264" spans="1:25" x14ac:dyDescent="0.3">
      <c r="A1264" s="7">
        <v>46277</v>
      </c>
      <c r="B1264" s="8" t="s">
        <v>37</v>
      </c>
      <c r="C1264" s="8" t="s">
        <v>140</v>
      </c>
      <c r="D1264" s="8" t="s">
        <v>141</v>
      </c>
      <c r="E1264" s="8" t="s">
        <v>257</v>
      </c>
      <c r="F1264" s="8" t="s">
        <v>143</v>
      </c>
      <c r="G1264" s="8" t="s">
        <v>262</v>
      </c>
      <c r="H1264" s="8" t="s">
        <v>220</v>
      </c>
      <c r="I1264" s="8" t="s">
        <v>399</v>
      </c>
      <c r="J1264" s="8" t="s">
        <v>260</v>
      </c>
      <c r="K1264" s="8" t="s">
        <v>14</v>
      </c>
      <c r="L1264" s="9">
        <v>2099</v>
      </c>
      <c r="M1264" s="9">
        <v>14</v>
      </c>
      <c r="N1264" s="10">
        <v>6.6698427822772747E-3</v>
      </c>
      <c r="O1264" s="11">
        <v>4.24</v>
      </c>
      <c r="P1264" s="11">
        <v>59.36</v>
      </c>
      <c r="Q1264" s="11">
        <v>0</v>
      </c>
      <c r="R1264" s="8">
        <v>0</v>
      </c>
      <c r="S1264" s="8">
        <v>0</v>
      </c>
      <c r="U1264" s="12">
        <v>0</v>
      </c>
      <c r="V1264" s="10">
        <v>0</v>
      </c>
      <c r="W1264" s="11">
        <v>7</v>
      </c>
      <c r="X1264" s="8" t="s">
        <v>148</v>
      </c>
      <c r="Y1264" s="8" t="s">
        <v>149</v>
      </c>
    </row>
    <row r="1265" spans="1:25" x14ac:dyDescent="0.3">
      <c r="A1265" s="7">
        <v>46277</v>
      </c>
      <c r="B1265" s="8" t="s">
        <v>37</v>
      </c>
      <c r="C1265" s="8" t="s">
        <v>140</v>
      </c>
      <c r="D1265" s="8" t="s">
        <v>141</v>
      </c>
      <c r="E1265" s="8" t="s">
        <v>257</v>
      </c>
      <c r="F1265" s="8" t="s">
        <v>143</v>
      </c>
      <c r="G1265" s="8" t="s">
        <v>258</v>
      </c>
      <c r="H1265" s="8" t="s">
        <v>220</v>
      </c>
      <c r="I1265" s="8" t="s">
        <v>258</v>
      </c>
      <c r="J1265" s="8" t="s">
        <v>260</v>
      </c>
      <c r="K1265" s="8" t="s">
        <v>14</v>
      </c>
      <c r="L1265" s="9">
        <v>1842</v>
      </c>
      <c r="M1265" s="9">
        <v>4</v>
      </c>
      <c r="N1265" s="10">
        <v>2.1715526601520088E-3</v>
      </c>
      <c r="O1265" s="11">
        <v>6.67</v>
      </c>
      <c r="P1265" s="11">
        <v>26.68</v>
      </c>
      <c r="Q1265" s="11">
        <v>0</v>
      </c>
      <c r="R1265" s="8">
        <v>0</v>
      </c>
      <c r="S1265" s="8">
        <v>0</v>
      </c>
      <c r="U1265" s="12">
        <v>0</v>
      </c>
      <c r="V1265" s="10">
        <v>0</v>
      </c>
      <c r="W1265" s="11">
        <v>9</v>
      </c>
      <c r="X1265" s="8" t="s">
        <v>148</v>
      </c>
      <c r="Y1265" s="8" t="s">
        <v>149</v>
      </c>
    </row>
    <row r="1266" spans="1:25" x14ac:dyDescent="0.3">
      <c r="A1266" s="7">
        <v>46277</v>
      </c>
      <c r="B1266" s="8" t="s">
        <v>33</v>
      </c>
      <c r="C1266" s="8" t="s">
        <v>173</v>
      </c>
      <c r="D1266" s="8" t="s">
        <v>141</v>
      </c>
      <c r="E1266" s="8" t="s">
        <v>193</v>
      </c>
      <c r="F1266" s="8" t="s">
        <v>143</v>
      </c>
      <c r="G1266" s="8" t="s">
        <v>264</v>
      </c>
      <c r="H1266" s="8" t="s">
        <v>231</v>
      </c>
      <c r="I1266" s="8" t="s">
        <v>198</v>
      </c>
      <c r="J1266" s="8" t="s">
        <v>195</v>
      </c>
      <c r="K1266" s="8" t="s">
        <v>21</v>
      </c>
      <c r="L1266" s="9">
        <v>147</v>
      </c>
      <c r="M1266" s="9">
        <v>0</v>
      </c>
      <c r="N1266" s="10">
        <v>0</v>
      </c>
      <c r="P1266" s="11">
        <v>0</v>
      </c>
      <c r="Q1266" s="11">
        <v>0</v>
      </c>
      <c r="R1266" s="8">
        <v>0</v>
      </c>
      <c r="S1266" s="8">
        <v>0</v>
      </c>
      <c r="W1266" s="11">
        <v>8.5</v>
      </c>
      <c r="X1266" s="8" t="s">
        <v>148</v>
      </c>
      <c r="Y1266" s="8" t="s">
        <v>149</v>
      </c>
    </row>
    <row r="1267" spans="1:25" x14ac:dyDescent="0.3">
      <c r="A1267" s="7">
        <v>46277</v>
      </c>
      <c r="B1267" s="8" t="s">
        <v>33</v>
      </c>
      <c r="C1267" s="8" t="s">
        <v>173</v>
      </c>
      <c r="D1267" s="8" t="s">
        <v>141</v>
      </c>
      <c r="E1267" s="8" t="s">
        <v>193</v>
      </c>
      <c r="F1267" s="8" t="s">
        <v>143</v>
      </c>
      <c r="G1267" s="8" t="s">
        <v>194</v>
      </c>
      <c r="H1267" s="8" t="s">
        <v>231</v>
      </c>
      <c r="I1267" s="8" t="s">
        <v>812</v>
      </c>
      <c r="J1267" s="8" t="s">
        <v>195</v>
      </c>
      <c r="K1267" s="8" t="s">
        <v>7</v>
      </c>
      <c r="L1267" s="9">
        <v>283</v>
      </c>
      <c r="M1267" s="9">
        <v>1</v>
      </c>
      <c r="N1267" s="10">
        <v>3.53356890459364E-3</v>
      </c>
      <c r="O1267" s="11">
        <v>7.22</v>
      </c>
      <c r="P1267" s="11">
        <v>7.22</v>
      </c>
      <c r="Q1267" s="11">
        <v>0</v>
      </c>
      <c r="R1267" s="8">
        <v>0</v>
      </c>
      <c r="S1267" s="8">
        <v>0</v>
      </c>
      <c r="U1267" s="12">
        <v>0</v>
      </c>
      <c r="V1267" s="10">
        <v>0</v>
      </c>
      <c r="W1267" s="11">
        <v>11.5</v>
      </c>
      <c r="X1267" s="8" t="s">
        <v>148</v>
      </c>
      <c r="Y1267" s="8" t="s">
        <v>149</v>
      </c>
    </row>
    <row r="1268" spans="1:25" x14ac:dyDescent="0.3">
      <c r="A1268" s="7">
        <v>46277</v>
      </c>
      <c r="B1268" s="8" t="s">
        <v>33</v>
      </c>
      <c r="C1268" s="8" t="s">
        <v>173</v>
      </c>
      <c r="D1268" s="8" t="s">
        <v>141</v>
      </c>
      <c r="E1268" s="8" t="s">
        <v>193</v>
      </c>
      <c r="F1268" s="8" t="s">
        <v>143</v>
      </c>
      <c r="G1268" s="8" t="s">
        <v>194</v>
      </c>
      <c r="H1268" s="8" t="s">
        <v>231</v>
      </c>
      <c r="I1268" s="8" t="s">
        <v>870</v>
      </c>
      <c r="J1268" s="8" t="s">
        <v>195</v>
      </c>
      <c r="K1268" s="8" t="s">
        <v>7</v>
      </c>
      <c r="L1268" s="9">
        <v>566</v>
      </c>
      <c r="M1268" s="9">
        <v>3</v>
      </c>
      <c r="N1268" s="10">
        <v>5.3003533568904597E-3</v>
      </c>
      <c r="O1268" s="11">
        <v>7.69</v>
      </c>
      <c r="P1268" s="11">
        <v>23.07</v>
      </c>
      <c r="Q1268" s="11">
        <v>0</v>
      </c>
      <c r="R1268" s="8">
        <v>0</v>
      </c>
      <c r="S1268" s="8">
        <v>0</v>
      </c>
      <c r="U1268" s="12">
        <v>0</v>
      </c>
      <c r="V1268" s="10">
        <v>0</v>
      </c>
      <c r="W1268" s="11">
        <v>11</v>
      </c>
      <c r="X1268" s="8" t="s">
        <v>148</v>
      </c>
      <c r="Y1268" s="8" t="s">
        <v>149</v>
      </c>
    </row>
    <row r="1269" spans="1:25" x14ac:dyDescent="0.3">
      <c r="A1269" s="7">
        <v>46277</v>
      </c>
      <c r="B1269" s="8" t="s">
        <v>33</v>
      </c>
      <c r="C1269" s="8" t="s">
        <v>173</v>
      </c>
      <c r="D1269" s="8" t="s">
        <v>141</v>
      </c>
      <c r="E1269" s="8" t="s">
        <v>193</v>
      </c>
      <c r="F1269" s="8" t="s">
        <v>143</v>
      </c>
      <c r="G1269" s="8" t="s">
        <v>264</v>
      </c>
      <c r="H1269" s="8" t="s">
        <v>231</v>
      </c>
      <c r="I1269" s="8" t="s">
        <v>265</v>
      </c>
      <c r="J1269" s="8" t="s">
        <v>195</v>
      </c>
      <c r="K1269" s="8" t="s">
        <v>14</v>
      </c>
      <c r="L1269" s="9">
        <v>634</v>
      </c>
      <c r="M1269" s="9">
        <v>2</v>
      </c>
      <c r="N1269" s="10">
        <v>3.154574132492113E-3</v>
      </c>
      <c r="O1269" s="11">
        <v>6.49</v>
      </c>
      <c r="P1269" s="11">
        <v>12.98</v>
      </c>
      <c r="Q1269" s="11">
        <v>0</v>
      </c>
      <c r="R1269" s="8">
        <v>0</v>
      </c>
      <c r="S1269" s="8">
        <v>0</v>
      </c>
      <c r="U1269" s="12">
        <v>0</v>
      </c>
      <c r="V1269" s="10">
        <v>0</v>
      </c>
      <c r="W1269" s="11">
        <v>10.5</v>
      </c>
      <c r="X1269" s="8" t="s">
        <v>148</v>
      </c>
      <c r="Y1269" s="8" t="s">
        <v>149</v>
      </c>
    </row>
    <row r="1270" spans="1:25" x14ac:dyDescent="0.3">
      <c r="A1270" s="7">
        <v>46277</v>
      </c>
      <c r="B1270" s="8" t="s">
        <v>33</v>
      </c>
      <c r="C1270" s="8" t="s">
        <v>173</v>
      </c>
      <c r="D1270" s="8" t="s">
        <v>141</v>
      </c>
      <c r="E1270" s="8" t="s">
        <v>193</v>
      </c>
      <c r="F1270" s="8" t="s">
        <v>143</v>
      </c>
      <c r="G1270" s="8" t="s">
        <v>264</v>
      </c>
      <c r="H1270" s="8" t="s">
        <v>231</v>
      </c>
      <c r="I1270" s="8" t="s">
        <v>685</v>
      </c>
      <c r="J1270" s="8" t="s">
        <v>195</v>
      </c>
      <c r="K1270" s="8" t="s">
        <v>14</v>
      </c>
      <c r="L1270" s="9">
        <v>568</v>
      </c>
      <c r="M1270" s="9">
        <v>4</v>
      </c>
      <c r="N1270" s="10">
        <v>7.0422535211267607E-3</v>
      </c>
      <c r="O1270" s="11">
        <v>8.94</v>
      </c>
      <c r="P1270" s="8" t="s">
        <v>871</v>
      </c>
      <c r="Q1270" s="11">
        <v>0</v>
      </c>
      <c r="R1270" s="8">
        <v>0</v>
      </c>
      <c r="S1270" s="8">
        <v>0</v>
      </c>
      <c r="U1270" s="12">
        <v>0</v>
      </c>
      <c r="V1270" s="10">
        <v>0</v>
      </c>
      <c r="W1270" s="11">
        <v>12.5</v>
      </c>
      <c r="X1270" s="8" t="s">
        <v>148</v>
      </c>
      <c r="Y1270" s="8" t="s">
        <v>149</v>
      </c>
    </row>
    <row r="1271" spans="1:25" x14ac:dyDescent="0.3">
      <c r="A1271" s="7">
        <v>46277</v>
      </c>
      <c r="B1271" s="8" t="s">
        <v>33</v>
      </c>
      <c r="C1271" s="8" t="s">
        <v>173</v>
      </c>
      <c r="D1271" s="8" t="s">
        <v>141</v>
      </c>
      <c r="E1271" s="8" t="s">
        <v>271</v>
      </c>
      <c r="F1271" s="8" t="s">
        <v>143</v>
      </c>
      <c r="G1271" s="8" t="s">
        <v>275</v>
      </c>
      <c r="H1271" s="8" t="s">
        <v>231</v>
      </c>
      <c r="I1271" s="8" t="s">
        <v>571</v>
      </c>
      <c r="J1271" s="8" t="s">
        <v>274</v>
      </c>
      <c r="K1271" s="8" t="s">
        <v>7</v>
      </c>
      <c r="L1271" s="9">
        <v>643</v>
      </c>
      <c r="M1271" s="9">
        <v>2</v>
      </c>
      <c r="N1271" s="10">
        <v>3.1104199066874028E-3</v>
      </c>
      <c r="O1271" s="11">
        <v>10.11</v>
      </c>
      <c r="P1271" s="11">
        <v>20.22</v>
      </c>
      <c r="Q1271" s="11">
        <v>0</v>
      </c>
      <c r="R1271" s="8">
        <v>0</v>
      </c>
      <c r="S1271" s="8">
        <v>0</v>
      </c>
      <c r="U1271" s="12">
        <v>0</v>
      </c>
      <c r="V1271" s="10">
        <v>0</v>
      </c>
      <c r="W1271" s="11">
        <v>13.5</v>
      </c>
      <c r="X1271" s="8" t="s">
        <v>148</v>
      </c>
      <c r="Y1271" s="8" t="s">
        <v>149</v>
      </c>
    </row>
    <row r="1272" spans="1:25" x14ac:dyDescent="0.3">
      <c r="A1272" s="7">
        <v>46277</v>
      </c>
      <c r="B1272" s="8" t="s">
        <v>33</v>
      </c>
      <c r="C1272" s="8" t="s">
        <v>173</v>
      </c>
      <c r="D1272" s="8" t="s">
        <v>141</v>
      </c>
      <c r="E1272" s="8" t="s">
        <v>271</v>
      </c>
      <c r="F1272" s="8" t="s">
        <v>143</v>
      </c>
      <c r="G1272" s="8" t="s">
        <v>275</v>
      </c>
      <c r="H1272" s="8" t="s">
        <v>382</v>
      </c>
      <c r="I1272" s="8" t="s">
        <v>272</v>
      </c>
      <c r="J1272" s="8" t="s">
        <v>274</v>
      </c>
      <c r="K1272" s="8" t="s">
        <v>14</v>
      </c>
      <c r="L1272" s="9">
        <v>2384</v>
      </c>
      <c r="M1272" s="9">
        <v>12</v>
      </c>
      <c r="N1272" s="10">
        <v>5.0335570469798646E-3</v>
      </c>
      <c r="O1272" s="11">
        <v>8</v>
      </c>
      <c r="P1272" s="11">
        <v>96</v>
      </c>
      <c r="Q1272" s="11">
        <v>0</v>
      </c>
      <c r="R1272" s="8">
        <v>0</v>
      </c>
      <c r="S1272" s="8">
        <v>0</v>
      </c>
      <c r="U1272" s="12">
        <v>0</v>
      </c>
      <c r="V1272" s="10">
        <v>0</v>
      </c>
      <c r="W1272" s="11">
        <v>12.5</v>
      </c>
      <c r="X1272" s="8" t="s">
        <v>148</v>
      </c>
      <c r="Y1272" s="8" t="s">
        <v>149</v>
      </c>
    </row>
    <row r="1273" spans="1:25" x14ac:dyDescent="0.3">
      <c r="A1273" s="7">
        <v>46277</v>
      </c>
      <c r="B1273" s="8" t="s">
        <v>33</v>
      </c>
      <c r="C1273" s="8" t="s">
        <v>173</v>
      </c>
      <c r="D1273" s="8" t="s">
        <v>141</v>
      </c>
      <c r="E1273" s="8" t="s">
        <v>271</v>
      </c>
      <c r="F1273" s="8" t="s">
        <v>143</v>
      </c>
      <c r="G1273" s="8" t="s">
        <v>275</v>
      </c>
      <c r="H1273" s="8" t="s">
        <v>231</v>
      </c>
      <c r="I1273" s="8" t="s">
        <v>275</v>
      </c>
      <c r="J1273" s="8" t="s">
        <v>274</v>
      </c>
      <c r="K1273" s="8" t="s">
        <v>7</v>
      </c>
      <c r="L1273" s="9">
        <v>1300</v>
      </c>
      <c r="M1273" s="9">
        <v>21</v>
      </c>
      <c r="N1273" s="10">
        <v>1.6153846153846151E-2</v>
      </c>
      <c r="O1273" s="11">
        <v>7.97</v>
      </c>
      <c r="P1273" s="11">
        <v>167.37</v>
      </c>
      <c r="Q1273" s="11">
        <v>549</v>
      </c>
      <c r="R1273" s="8">
        <v>1</v>
      </c>
      <c r="S1273" s="8">
        <v>1</v>
      </c>
      <c r="T1273" s="10">
        <v>0.3049</v>
      </c>
      <c r="U1273" s="12">
        <v>3.28</v>
      </c>
      <c r="V1273" s="10">
        <v>4.7600000000000003E-2</v>
      </c>
      <c r="W1273" s="11">
        <v>15</v>
      </c>
      <c r="X1273" s="8" t="s">
        <v>148</v>
      </c>
      <c r="Y1273" s="8" t="s">
        <v>149</v>
      </c>
    </row>
    <row r="1274" spans="1:25" x14ac:dyDescent="0.3">
      <c r="A1274" s="7">
        <v>46277</v>
      </c>
      <c r="B1274" s="8" t="s">
        <v>23</v>
      </c>
      <c r="C1274" s="8" t="s">
        <v>173</v>
      </c>
      <c r="D1274" s="8" t="s">
        <v>141</v>
      </c>
      <c r="E1274" s="8" t="s">
        <v>174</v>
      </c>
      <c r="F1274" s="8" t="s">
        <v>143</v>
      </c>
      <c r="G1274" s="8" t="s">
        <v>408</v>
      </c>
      <c r="H1274" s="8" t="s">
        <v>206</v>
      </c>
      <c r="I1274" s="8" t="s">
        <v>408</v>
      </c>
      <c r="J1274" s="8" t="s">
        <v>176</v>
      </c>
      <c r="K1274" s="8" t="s">
        <v>14</v>
      </c>
      <c r="L1274" s="9">
        <v>2152</v>
      </c>
      <c r="M1274" s="9">
        <v>24</v>
      </c>
      <c r="N1274" s="10">
        <v>1.1152416356877319E-2</v>
      </c>
      <c r="O1274" s="11">
        <v>11.39</v>
      </c>
      <c r="P1274" s="11">
        <v>273.36</v>
      </c>
      <c r="Q1274" s="11">
        <v>449</v>
      </c>
      <c r="R1274" s="8">
        <v>1</v>
      </c>
      <c r="S1274" s="8">
        <v>1</v>
      </c>
      <c r="T1274" s="10">
        <v>0.60880000000000001</v>
      </c>
      <c r="U1274" s="12">
        <v>1.64</v>
      </c>
      <c r="V1274" s="10">
        <v>4.1700000000000001E-2</v>
      </c>
      <c r="W1274" s="11">
        <v>15.5</v>
      </c>
      <c r="X1274" s="8" t="s">
        <v>148</v>
      </c>
      <c r="Y1274" s="8" t="s">
        <v>149</v>
      </c>
    </row>
    <row r="1275" spans="1:25" x14ac:dyDescent="0.3">
      <c r="A1275" s="8" t="s">
        <v>852</v>
      </c>
      <c r="B1275" s="8" t="s">
        <v>23</v>
      </c>
      <c r="C1275" s="8" t="s">
        <v>173</v>
      </c>
      <c r="D1275" s="8" t="s">
        <v>141</v>
      </c>
      <c r="E1275" s="8" t="s">
        <v>174</v>
      </c>
      <c r="F1275" s="8" t="s">
        <v>143</v>
      </c>
      <c r="G1275" s="8" t="s">
        <v>175</v>
      </c>
      <c r="H1275" s="8" t="s">
        <v>206</v>
      </c>
      <c r="I1275" s="8" t="s">
        <v>175</v>
      </c>
      <c r="J1275" s="8" t="s">
        <v>176</v>
      </c>
      <c r="K1275" s="8" t="s">
        <v>7</v>
      </c>
      <c r="L1275" s="9">
        <v>430</v>
      </c>
      <c r="M1275" s="9">
        <v>1</v>
      </c>
      <c r="N1275" s="10">
        <v>2.3255813953488372E-3</v>
      </c>
      <c r="O1275" s="11">
        <v>11.45</v>
      </c>
      <c r="P1275" s="11">
        <v>11.45</v>
      </c>
      <c r="Q1275" s="11">
        <v>0</v>
      </c>
      <c r="R1275" s="8">
        <v>0</v>
      </c>
      <c r="S1275" s="8">
        <v>0</v>
      </c>
      <c r="U1275" s="12">
        <v>0</v>
      </c>
      <c r="V1275" s="10">
        <v>0</v>
      </c>
      <c r="W1275" s="11">
        <v>15</v>
      </c>
      <c r="X1275" s="8" t="s">
        <v>148</v>
      </c>
      <c r="Y1275" s="8" t="s">
        <v>149</v>
      </c>
    </row>
    <row r="1276" spans="1:25" x14ac:dyDescent="0.3">
      <c r="A1276" s="7">
        <v>46277</v>
      </c>
      <c r="B1276" s="8" t="s">
        <v>23</v>
      </c>
      <c r="C1276" s="8" t="s">
        <v>173</v>
      </c>
      <c r="D1276" s="8" t="s">
        <v>141</v>
      </c>
      <c r="E1276" s="8" t="s">
        <v>174</v>
      </c>
      <c r="F1276" s="8" t="s">
        <v>143</v>
      </c>
      <c r="G1276" s="8" t="s">
        <v>552</v>
      </c>
      <c r="H1276" s="8" t="s">
        <v>206</v>
      </c>
      <c r="I1276" s="8" t="s">
        <v>552</v>
      </c>
      <c r="J1276" s="8" t="s">
        <v>176</v>
      </c>
      <c r="K1276" s="8" t="s">
        <v>7</v>
      </c>
      <c r="L1276" s="9">
        <v>462</v>
      </c>
      <c r="M1276" s="9">
        <v>1</v>
      </c>
      <c r="N1276" s="10">
        <v>2.1645021645021649E-3</v>
      </c>
      <c r="O1276" s="11">
        <v>7.19</v>
      </c>
      <c r="P1276" s="11">
        <v>7.19</v>
      </c>
      <c r="Q1276" s="11">
        <v>0</v>
      </c>
      <c r="R1276" s="8">
        <v>0</v>
      </c>
      <c r="S1276" s="8">
        <v>0</v>
      </c>
      <c r="U1276" s="12">
        <v>0</v>
      </c>
      <c r="V1276" s="10">
        <v>0</v>
      </c>
      <c r="W1276" s="11">
        <v>11.5</v>
      </c>
      <c r="X1276" s="8" t="s">
        <v>148</v>
      </c>
      <c r="Y1276" s="8" t="s">
        <v>149</v>
      </c>
    </row>
    <row r="1277" spans="1:25" x14ac:dyDescent="0.3">
      <c r="A1277" s="7">
        <v>46277</v>
      </c>
      <c r="B1277" s="8" t="s">
        <v>23</v>
      </c>
      <c r="C1277" s="8" t="s">
        <v>173</v>
      </c>
      <c r="D1277" s="8" t="s">
        <v>141</v>
      </c>
      <c r="E1277" s="8" t="s">
        <v>186</v>
      </c>
      <c r="F1277" s="8" t="s">
        <v>143</v>
      </c>
      <c r="G1277" s="8" t="s">
        <v>189</v>
      </c>
      <c r="H1277" s="8" t="s">
        <v>206</v>
      </c>
      <c r="I1277" s="8" t="s">
        <v>189</v>
      </c>
      <c r="J1277" s="8" t="s">
        <v>188</v>
      </c>
      <c r="K1277" s="8" t="s">
        <v>7</v>
      </c>
      <c r="L1277" s="9">
        <v>638</v>
      </c>
      <c r="M1277" s="9">
        <v>1</v>
      </c>
      <c r="N1277" s="10">
        <v>1.567398119122257E-3</v>
      </c>
      <c r="O1277" s="11">
        <v>6.59</v>
      </c>
      <c r="P1277" s="8" t="s">
        <v>872</v>
      </c>
      <c r="Q1277" s="11">
        <v>0</v>
      </c>
      <c r="R1277" s="8">
        <v>0</v>
      </c>
      <c r="S1277" s="8">
        <v>0</v>
      </c>
      <c r="U1277" s="12">
        <v>0</v>
      </c>
      <c r="V1277" s="10">
        <v>0</v>
      </c>
      <c r="W1277" s="11">
        <v>8.5</v>
      </c>
      <c r="X1277" s="8" t="s">
        <v>148</v>
      </c>
      <c r="Y1277" s="8" t="s">
        <v>149</v>
      </c>
    </row>
    <row r="1278" spans="1:25" x14ac:dyDescent="0.3">
      <c r="A1278" s="7">
        <v>46266</v>
      </c>
      <c r="B1278" s="8" t="s">
        <v>43</v>
      </c>
      <c r="C1278" s="8" t="s">
        <v>140</v>
      </c>
      <c r="D1278" s="8" t="s">
        <v>141</v>
      </c>
      <c r="E1278" s="8" t="s">
        <v>239</v>
      </c>
      <c r="F1278" s="8" t="s">
        <v>143</v>
      </c>
      <c r="G1278" s="8" t="s">
        <v>311</v>
      </c>
      <c r="H1278" s="8" t="s">
        <v>292</v>
      </c>
      <c r="I1278" s="8" t="s">
        <v>312</v>
      </c>
      <c r="J1278" s="8" t="s">
        <v>242</v>
      </c>
      <c r="K1278" s="8" t="s">
        <v>7</v>
      </c>
      <c r="L1278" s="9">
        <v>379</v>
      </c>
      <c r="M1278" s="9">
        <v>6</v>
      </c>
      <c r="N1278" s="10">
        <v>0</v>
      </c>
      <c r="O1278" s="11">
        <v>11.5</v>
      </c>
      <c r="Q1278" s="11">
        <v>0</v>
      </c>
      <c r="R1278" s="8">
        <v>0</v>
      </c>
      <c r="S1278" s="8">
        <v>0</v>
      </c>
      <c r="W1278" s="11">
        <v>8.5</v>
      </c>
      <c r="X1278" s="8" t="s">
        <v>148</v>
      </c>
      <c r="Y1278" s="8" t="s">
        <v>149</v>
      </c>
    </row>
    <row r="1279" spans="1:25" x14ac:dyDescent="0.3">
      <c r="A1279" s="7">
        <v>46277</v>
      </c>
      <c r="B1279" s="8" t="s">
        <v>23</v>
      </c>
      <c r="C1279" s="8" t="s">
        <v>173</v>
      </c>
      <c r="D1279" s="8" t="s">
        <v>141</v>
      </c>
      <c r="E1279" s="8" t="s">
        <v>186</v>
      </c>
      <c r="F1279" s="8" t="s">
        <v>143</v>
      </c>
      <c r="G1279" s="8" t="s">
        <v>413</v>
      </c>
      <c r="H1279" s="8" t="s">
        <v>333</v>
      </c>
      <c r="I1279" s="8" t="s">
        <v>413</v>
      </c>
      <c r="J1279" s="8" t="s">
        <v>188</v>
      </c>
      <c r="K1279" s="8" t="s">
        <v>14</v>
      </c>
      <c r="L1279" s="9">
        <v>844</v>
      </c>
      <c r="M1279" s="9">
        <v>4</v>
      </c>
      <c r="N1279" s="10">
        <v>4.7393364928909956E-3</v>
      </c>
      <c r="O1279" s="11">
        <v>5.0199999999999996</v>
      </c>
      <c r="P1279" s="11">
        <v>20.079999999999998</v>
      </c>
      <c r="Q1279" s="11">
        <v>0</v>
      </c>
      <c r="R1279" s="8">
        <v>0</v>
      </c>
      <c r="S1279" s="8">
        <v>0</v>
      </c>
      <c r="U1279" s="12">
        <v>0</v>
      </c>
      <c r="V1279" s="10">
        <v>0</v>
      </c>
      <c r="W1279" s="11">
        <v>9</v>
      </c>
      <c r="X1279" s="8" t="s">
        <v>148</v>
      </c>
      <c r="Y1279" s="8" t="s">
        <v>149</v>
      </c>
    </row>
    <row r="1280" spans="1:25" x14ac:dyDescent="0.3">
      <c r="A1280" s="7">
        <v>46277</v>
      </c>
      <c r="B1280" s="8" t="s">
        <v>23</v>
      </c>
      <c r="C1280" s="8" t="s">
        <v>173</v>
      </c>
      <c r="D1280" s="8" t="s">
        <v>141</v>
      </c>
      <c r="E1280" s="8" t="s">
        <v>281</v>
      </c>
      <c r="F1280" s="8" t="s">
        <v>143</v>
      </c>
      <c r="G1280" s="8" t="s">
        <v>598</v>
      </c>
      <c r="H1280" s="8" t="s">
        <v>206</v>
      </c>
      <c r="I1280" s="8" t="s">
        <v>598</v>
      </c>
      <c r="J1280" s="8" t="s">
        <v>283</v>
      </c>
      <c r="K1280" s="8" t="s">
        <v>21</v>
      </c>
      <c r="L1280" s="9">
        <v>174</v>
      </c>
      <c r="M1280" s="9">
        <v>3</v>
      </c>
      <c r="N1280" s="10">
        <v>1.7241379310344831E-2</v>
      </c>
      <c r="O1280" s="11">
        <v>8</v>
      </c>
      <c r="P1280" s="11">
        <v>24</v>
      </c>
      <c r="Q1280" s="11">
        <v>598</v>
      </c>
      <c r="R1280" s="8">
        <v>2</v>
      </c>
      <c r="S1280" s="8">
        <v>2</v>
      </c>
      <c r="T1280" s="10">
        <v>4.0099999999999997E-2</v>
      </c>
      <c r="U1280" s="12">
        <v>24.92</v>
      </c>
      <c r="V1280" s="10">
        <v>0.66669999999999996</v>
      </c>
      <c r="W1280" s="11">
        <v>8</v>
      </c>
      <c r="X1280" s="8" t="s">
        <v>148</v>
      </c>
      <c r="Y1280" s="8" t="s">
        <v>149</v>
      </c>
    </row>
    <row r="1281" spans="1:25" x14ac:dyDescent="0.3">
      <c r="A1281" s="7">
        <v>46277</v>
      </c>
      <c r="B1281" s="8" t="s">
        <v>43</v>
      </c>
      <c r="C1281" s="8" t="s">
        <v>140</v>
      </c>
      <c r="D1281" s="8" t="s">
        <v>141</v>
      </c>
      <c r="E1281" s="8" t="s">
        <v>142</v>
      </c>
      <c r="F1281" s="8" t="s">
        <v>143</v>
      </c>
      <c r="G1281" s="8" t="s">
        <v>415</v>
      </c>
      <c r="H1281" s="8" t="s">
        <v>292</v>
      </c>
      <c r="I1281" s="8" t="s">
        <v>416</v>
      </c>
      <c r="J1281" s="8" t="s">
        <v>147</v>
      </c>
      <c r="K1281" s="8" t="s">
        <v>7</v>
      </c>
      <c r="L1281" s="8" t="s">
        <v>873</v>
      </c>
      <c r="M1281" s="9">
        <v>4</v>
      </c>
      <c r="N1281" s="10">
        <v>4.3196544276457886E-3</v>
      </c>
      <c r="O1281" s="11">
        <v>7.18</v>
      </c>
      <c r="P1281" s="11">
        <v>28.72</v>
      </c>
      <c r="Q1281" s="11">
        <v>0</v>
      </c>
      <c r="R1281" s="8">
        <v>0</v>
      </c>
      <c r="S1281" s="8">
        <v>0</v>
      </c>
      <c r="U1281" s="12">
        <v>0</v>
      </c>
      <c r="V1281" s="10">
        <v>0</v>
      </c>
      <c r="W1281" s="11">
        <v>11.5</v>
      </c>
      <c r="X1281" s="8" t="s">
        <v>148</v>
      </c>
      <c r="Y1281" s="8" t="s">
        <v>149</v>
      </c>
    </row>
    <row r="1282" spans="1:25" x14ac:dyDescent="0.3">
      <c r="A1282" s="7">
        <v>46277</v>
      </c>
      <c r="B1282" s="8" t="s">
        <v>43</v>
      </c>
      <c r="C1282" s="8" t="s">
        <v>140</v>
      </c>
      <c r="D1282" s="8" t="s">
        <v>141</v>
      </c>
      <c r="E1282" s="8" t="s">
        <v>142</v>
      </c>
      <c r="F1282" s="8" t="s">
        <v>143</v>
      </c>
      <c r="G1282" s="8" t="s">
        <v>294</v>
      </c>
      <c r="H1282" s="8" t="s">
        <v>292</v>
      </c>
      <c r="I1282" s="8" t="s">
        <v>295</v>
      </c>
      <c r="J1282" s="8" t="s">
        <v>147</v>
      </c>
      <c r="K1282" s="8" t="s">
        <v>7</v>
      </c>
      <c r="L1282" s="9">
        <v>1254</v>
      </c>
      <c r="M1282" s="9">
        <v>4</v>
      </c>
      <c r="N1282" s="10">
        <v>3.189792663476874E-3</v>
      </c>
      <c r="O1282" s="11">
        <v>8.14</v>
      </c>
      <c r="P1282" s="11">
        <v>32.56</v>
      </c>
      <c r="Q1282" s="11">
        <v>0</v>
      </c>
      <c r="R1282" s="8">
        <v>0</v>
      </c>
      <c r="S1282" s="8">
        <v>0</v>
      </c>
      <c r="U1282" s="12">
        <v>0</v>
      </c>
      <c r="V1282" s="10">
        <v>0</v>
      </c>
      <c r="W1282" s="11">
        <v>12</v>
      </c>
      <c r="X1282" s="8" t="s">
        <v>148</v>
      </c>
      <c r="Y1282" s="8" t="s">
        <v>149</v>
      </c>
    </row>
    <row r="1283" spans="1:25" x14ac:dyDescent="0.3">
      <c r="A1283" s="7">
        <v>46277</v>
      </c>
      <c r="B1283" s="8" t="s">
        <v>43</v>
      </c>
      <c r="C1283" s="8" t="s">
        <v>140</v>
      </c>
      <c r="D1283" s="8" t="s">
        <v>141</v>
      </c>
      <c r="E1283" s="8" t="s">
        <v>142</v>
      </c>
      <c r="F1283" s="8" t="s">
        <v>143</v>
      </c>
      <c r="G1283" s="8" t="s">
        <v>291</v>
      </c>
      <c r="H1283" s="8" t="s">
        <v>292</v>
      </c>
      <c r="I1283" s="8" t="s">
        <v>293</v>
      </c>
      <c r="J1283" s="8" t="s">
        <v>147</v>
      </c>
      <c r="K1283" s="8" t="s">
        <v>7</v>
      </c>
      <c r="L1283" s="9">
        <v>138</v>
      </c>
      <c r="M1283" s="9">
        <v>2</v>
      </c>
      <c r="N1283" s="10">
        <v>1.4492753623188409E-2</v>
      </c>
      <c r="O1283" s="11">
        <v>10.73</v>
      </c>
      <c r="P1283" s="11">
        <v>21.46</v>
      </c>
      <c r="Q1283" s="11">
        <v>0</v>
      </c>
      <c r="R1283" s="8">
        <v>0</v>
      </c>
      <c r="S1283" s="8">
        <v>0</v>
      </c>
      <c r="U1283" s="12">
        <v>0</v>
      </c>
      <c r="V1283" s="10">
        <v>0</v>
      </c>
      <c r="W1283" s="11">
        <v>15</v>
      </c>
      <c r="X1283" s="8" t="s">
        <v>148</v>
      </c>
      <c r="Y1283" s="8" t="s">
        <v>149</v>
      </c>
    </row>
    <row r="1284" spans="1:25" x14ac:dyDescent="0.3">
      <c r="A1284" s="7">
        <v>46277</v>
      </c>
      <c r="B1284" s="8" t="s">
        <v>43</v>
      </c>
      <c r="C1284" s="8" t="s">
        <v>140</v>
      </c>
      <c r="D1284" s="8" t="s">
        <v>141</v>
      </c>
      <c r="E1284" s="8" t="s">
        <v>142</v>
      </c>
      <c r="F1284" s="8" t="s">
        <v>143</v>
      </c>
      <c r="G1284" s="8" t="s">
        <v>841</v>
      </c>
      <c r="H1284" s="8" t="s">
        <v>292</v>
      </c>
      <c r="I1284" s="8" t="s">
        <v>842</v>
      </c>
      <c r="J1284" s="8" t="s">
        <v>147</v>
      </c>
      <c r="K1284" s="8" t="s">
        <v>14</v>
      </c>
      <c r="L1284" s="9">
        <v>396</v>
      </c>
      <c r="M1284" s="9">
        <v>1</v>
      </c>
      <c r="N1284" s="10">
        <v>2.525252525252525E-3</v>
      </c>
      <c r="O1284" s="11">
        <v>6.49</v>
      </c>
      <c r="P1284" s="11">
        <v>6.49</v>
      </c>
      <c r="Q1284" s="11">
        <v>0</v>
      </c>
      <c r="R1284" s="8">
        <v>0</v>
      </c>
      <c r="S1284" s="8">
        <v>0</v>
      </c>
      <c r="U1284" s="12">
        <v>0</v>
      </c>
      <c r="V1284" s="10">
        <v>0</v>
      </c>
      <c r="W1284" s="11">
        <v>11.5</v>
      </c>
      <c r="X1284" s="8" t="s">
        <v>148</v>
      </c>
      <c r="Y1284" s="8" t="s">
        <v>149</v>
      </c>
    </row>
    <row r="1285" spans="1:25" x14ac:dyDescent="0.3">
      <c r="A1285" s="8" t="s">
        <v>852</v>
      </c>
      <c r="B1285" s="8" t="s">
        <v>43</v>
      </c>
      <c r="C1285" s="8" t="s">
        <v>140</v>
      </c>
      <c r="D1285" s="8" t="s">
        <v>141</v>
      </c>
      <c r="E1285" s="8" t="s">
        <v>164</v>
      </c>
      <c r="F1285" s="8" t="s">
        <v>143</v>
      </c>
      <c r="G1285" s="8" t="s">
        <v>483</v>
      </c>
      <c r="H1285" s="8" t="s">
        <v>292</v>
      </c>
      <c r="I1285" s="8" t="s">
        <v>484</v>
      </c>
      <c r="J1285" s="8" t="s">
        <v>166</v>
      </c>
      <c r="K1285" s="8" t="s">
        <v>7</v>
      </c>
      <c r="L1285" s="9">
        <v>785</v>
      </c>
      <c r="M1285" s="9">
        <v>3</v>
      </c>
      <c r="N1285" s="10">
        <v>3.821656050955414E-3</v>
      </c>
      <c r="O1285" s="11">
        <v>6.9</v>
      </c>
      <c r="P1285" s="11">
        <v>20.7</v>
      </c>
      <c r="Q1285" s="11">
        <v>0</v>
      </c>
      <c r="R1285" s="8">
        <v>0</v>
      </c>
      <c r="S1285" s="8">
        <v>0</v>
      </c>
      <c r="U1285" s="12">
        <v>0</v>
      </c>
      <c r="V1285" s="10">
        <v>0</v>
      </c>
      <c r="W1285" s="11">
        <v>10.5</v>
      </c>
      <c r="X1285" s="8" t="s">
        <v>148</v>
      </c>
      <c r="Y1285" s="8" t="s">
        <v>149</v>
      </c>
    </row>
    <row r="1286" spans="1:25" x14ac:dyDescent="0.3">
      <c r="A1286" s="7">
        <v>46277</v>
      </c>
      <c r="B1286" s="8" t="s">
        <v>43</v>
      </c>
      <c r="C1286" s="8" t="s">
        <v>140</v>
      </c>
      <c r="D1286" s="8" t="s">
        <v>141</v>
      </c>
      <c r="E1286" s="8" t="s">
        <v>164</v>
      </c>
      <c r="F1286" s="8" t="s">
        <v>143</v>
      </c>
      <c r="G1286" s="8" t="s">
        <v>843</v>
      </c>
      <c r="H1286" s="8" t="s">
        <v>292</v>
      </c>
      <c r="I1286" s="8" t="s">
        <v>844</v>
      </c>
      <c r="J1286" s="8" t="s">
        <v>166</v>
      </c>
      <c r="K1286" s="8" t="s">
        <v>14</v>
      </c>
      <c r="L1286" s="9">
        <v>511</v>
      </c>
      <c r="M1286" s="9">
        <v>1</v>
      </c>
      <c r="N1286" s="10">
        <v>1.9569471624266139E-3</v>
      </c>
      <c r="O1286" s="11">
        <v>9.39</v>
      </c>
      <c r="P1286" s="11">
        <v>9.39</v>
      </c>
      <c r="Q1286" s="11">
        <v>0</v>
      </c>
      <c r="R1286" s="8">
        <v>0</v>
      </c>
      <c r="S1286" s="8">
        <v>0</v>
      </c>
      <c r="U1286" s="12">
        <v>0</v>
      </c>
      <c r="V1286" s="10">
        <v>0</v>
      </c>
      <c r="W1286" s="11">
        <v>12</v>
      </c>
      <c r="X1286" s="8" t="s">
        <v>148</v>
      </c>
      <c r="Y1286" s="8" t="s">
        <v>149</v>
      </c>
    </row>
    <row r="1287" spans="1:25" x14ac:dyDescent="0.3">
      <c r="A1287" s="7">
        <v>46279</v>
      </c>
      <c r="B1287" s="8" t="s">
        <v>5</v>
      </c>
      <c r="C1287" s="8" t="s">
        <v>173</v>
      </c>
      <c r="D1287" s="8" t="s">
        <v>141</v>
      </c>
      <c r="E1287" s="8" t="s">
        <v>200</v>
      </c>
      <c r="F1287" s="8" t="s">
        <v>143</v>
      </c>
      <c r="G1287" s="8" t="s">
        <v>151</v>
      </c>
      <c r="H1287" s="8" t="s">
        <v>145</v>
      </c>
      <c r="I1287" s="8" t="s">
        <v>201</v>
      </c>
      <c r="J1287" s="8" t="s">
        <v>202</v>
      </c>
      <c r="K1287" s="8" t="s">
        <v>21</v>
      </c>
      <c r="L1287" s="9">
        <v>480</v>
      </c>
      <c r="M1287" s="9">
        <v>6</v>
      </c>
      <c r="N1287" s="10">
        <v>1.2500000000000001E-2</v>
      </c>
      <c r="O1287" s="11">
        <v>9</v>
      </c>
      <c r="P1287" s="11">
        <v>54</v>
      </c>
      <c r="Q1287" s="11">
        <v>3432</v>
      </c>
      <c r="R1287" s="8">
        <v>8</v>
      </c>
      <c r="S1287" s="8">
        <v>8</v>
      </c>
      <c r="T1287" s="10">
        <v>1.5699999999999999E-2</v>
      </c>
      <c r="U1287" s="12">
        <v>63.56</v>
      </c>
      <c r="V1287" s="10">
        <v>1.3332999999999999</v>
      </c>
      <c r="W1287" s="11">
        <v>9</v>
      </c>
      <c r="X1287" s="8" t="s">
        <v>148</v>
      </c>
      <c r="Y1287" s="8" t="s">
        <v>149</v>
      </c>
    </row>
    <row r="1288" spans="1:25" x14ac:dyDescent="0.3">
      <c r="A1288" s="7">
        <v>46277</v>
      </c>
      <c r="B1288" s="8" t="s">
        <v>43</v>
      </c>
      <c r="C1288" s="8" t="s">
        <v>140</v>
      </c>
      <c r="D1288" s="8" t="s">
        <v>141</v>
      </c>
      <c r="E1288" s="8" t="s">
        <v>164</v>
      </c>
      <c r="F1288" s="8" t="s">
        <v>143</v>
      </c>
      <c r="G1288" s="8" t="s">
        <v>785</v>
      </c>
      <c r="H1288" s="8" t="s">
        <v>292</v>
      </c>
      <c r="I1288" s="8" t="s">
        <v>786</v>
      </c>
      <c r="J1288" s="8" t="s">
        <v>166</v>
      </c>
      <c r="K1288" s="8" t="s">
        <v>7</v>
      </c>
      <c r="L1288" s="9">
        <v>349</v>
      </c>
      <c r="M1288" s="9">
        <v>1</v>
      </c>
      <c r="N1288" s="10">
        <v>2.8653295128939832E-3</v>
      </c>
      <c r="O1288" s="11">
        <v>8.67</v>
      </c>
      <c r="P1288" s="11">
        <v>8.67</v>
      </c>
      <c r="Q1288" s="11">
        <v>0</v>
      </c>
      <c r="R1288" s="8">
        <v>0</v>
      </c>
      <c r="S1288" s="8">
        <v>0</v>
      </c>
      <c r="U1288" s="12">
        <v>0</v>
      </c>
      <c r="V1288" s="10">
        <v>0</v>
      </c>
      <c r="W1288" s="11">
        <v>11</v>
      </c>
      <c r="X1288" s="8" t="s">
        <v>148</v>
      </c>
      <c r="Y1288" s="8" t="s">
        <v>149</v>
      </c>
    </row>
    <row r="1289" spans="1:25" x14ac:dyDescent="0.3">
      <c r="A1289" s="7">
        <v>46277</v>
      </c>
      <c r="B1289" s="8" t="s">
        <v>43</v>
      </c>
      <c r="C1289" s="8" t="s">
        <v>140</v>
      </c>
      <c r="D1289" s="8" t="s">
        <v>141</v>
      </c>
      <c r="E1289" s="8" t="s">
        <v>164</v>
      </c>
      <c r="F1289" s="8" t="s">
        <v>143</v>
      </c>
      <c r="G1289" s="8" t="s">
        <v>304</v>
      </c>
      <c r="H1289" s="8" t="s">
        <v>292</v>
      </c>
      <c r="I1289" s="8" t="s">
        <v>305</v>
      </c>
      <c r="J1289" s="8" t="s">
        <v>166</v>
      </c>
      <c r="K1289" s="8" t="s">
        <v>7</v>
      </c>
      <c r="L1289" s="9">
        <v>677</v>
      </c>
      <c r="M1289" s="9">
        <v>0</v>
      </c>
      <c r="N1289" s="10">
        <v>0</v>
      </c>
      <c r="P1289" s="11">
        <v>0</v>
      </c>
      <c r="Q1289" s="11">
        <v>0</v>
      </c>
      <c r="R1289" s="8">
        <v>0</v>
      </c>
      <c r="S1289" s="8">
        <v>0</v>
      </c>
      <c r="W1289" s="11">
        <v>9.5</v>
      </c>
      <c r="X1289" s="8" t="s">
        <v>148</v>
      </c>
      <c r="Y1289" s="8" t="s">
        <v>149</v>
      </c>
    </row>
    <row r="1290" spans="1:25" x14ac:dyDescent="0.3">
      <c r="A1290" s="7">
        <v>46277</v>
      </c>
      <c r="B1290" s="8" t="s">
        <v>43</v>
      </c>
      <c r="C1290" s="8" t="s">
        <v>140</v>
      </c>
      <c r="D1290" s="8" t="s">
        <v>141</v>
      </c>
      <c r="E1290" s="8" t="s">
        <v>164</v>
      </c>
      <c r="F1290" s="8" t="s">
        <v>143</v>
      </c>
      <c r="G1290" s="8" t="s">
        <v>647</v>
      </c>
      <c r="H1290" s="8" t="s">
        <v>292</v>
      </c>
      <c r="I1290" s="8" t="s">
        <v>648</v>
      </c>
      <c r="J1290" s="8" t="s">
        <v>166</v>
      </c>
      <c r="K1290" s="8" t="s">
        <v>7</v>
      </c>
      <c r="L1290" s="9">
        <v>955</v>
      </c>
      <c r="M1290" s="9">
        <v>1</v>
      </c>
      <c r="N1290" s="10">
        <v>1.0471204188481681E-3</v>
      </c>
      <c r="O1290" s="11">
        <v>8.08</v>
      </c>
      <c r="P1290" s="11">
        <v>8.08</v>
      </c>
      <c r="Q1290" s="11">
        <v>0</v>
      </c>
      <c r="R1290" s="8">
        <v>0</v>
      </c>
      <c r="S1290" s="8">
        <v>0</v>
      </c>
      <c r="U1290" s="12">
        <v>0</v>
      </c>
      <c r="V1290" s="10">
        <v>0</v>
      </c>
      <c r="W1290" s="11">
        <v>13</v>
      </c>
      <c r="X1290" s="8" t="s">
        <v>148</v>
      </c>
      <c r="Y1290" s="8" t="s">
        <v>149</v>
      </c>
    </row>
    <row r="1291" spans="1:25" x14ac:dyDescent="0.3">
      <c r="A1291" s="7">
        <v>46277</v>
      </c>
      <c r="B1291" s="8" t="s">
        <v>43</v>
      </c>
      <c r="C1291" s="8" t="s">
        <v>140</v>
      </c>
      <c r="D1291" s="8" t="s">
        <v>141</v>
      </c>
      <c r="E1291" s="8" t="s">
        <v>164</v>
      </c>
      <c r="F1291" s="8" t="s">
        <v>143</v>
      </c>
      <c r="G1291" s="8" t="s">
        <v>645</v>
      </c>
      <c r="H1291" s="8" t="s">
        <v>292</v>
      </c>
      <c r="I1291" s="8" t="s">
        <v>646</v>
      </c>
      <c r="J1291" s="8" t="s">
        <v>166</v>
      </c>
      <c r="K1291" s="8" t="s">
        <v>7</v>
      </c>
      <c r="L1291" s="9">
        <v>1245</v>
      </c>
      <c r="M1291" s="9">
        <v>4</v>
      </c>
      <c r="N1291" s="10">
        <v>3.2128514056224901E-3</v>
      </c>
      <c r="O1291" s="11">
        <v>8.66</v>
      </c>
      <c r="P1291" s="11">
        <v>34.64</v>
      </c>
      <c r="Q1291" s="11">
        <v>0</v>
      </c>
      <c r="R1291" s="8">
        <v>0</v>
      </c>
      <c r="S1291" s="8">
        <v>0</v>
      </c>
      <c r="U1291" s="12">
        <v>0</v>
      </c>
      <c r="V1291" s="10">
        <v>0</v>
      </c>
      <c r="W1291" s="11">
        <v>11.5</v>
      </c>
      <c r="X1291" s="8" t="s">
        <v>148</v>
      </c>
      <c r="Y1291" s="8" t="s">
        <v>149</v>
      </c>
    </row>
    <row r="1292" spans="1:25" x14ac:dyDescent="0.3">
      <c r="A1292" s="7">
        <v>46287</v>
      </c>
      <c r="B1292" s="8" t="s">
        <v>36</v>
      </c>
      <c r="C1292" s="8" t="s">
        <v>140</v>
      </c>
      <c r="D1292" s="8" t="s">
        <v>180</v>
      </c>
      <c r="E1292" s="8" t="s">
        <v>337</v>
      </c>
      <c r="F1292" s="8" t="s">
        <v>143</v>
      </c>
      <c r="G1292" s="8" t="s">
        <v>338</v>
      </c>
      <c r="H1292" s="8" t="s">
        <v>385</v>
      </c>
      <c r="I1292" s="8" t="s">
        <v>874</v>
      </c>
      <c r="J1292" s="8" t="s">
        <v>340</v>
      </c>
      <c r="K1292" s="8" t="s">
        <v>21</v>
      </c>
      <c r="L1292" s="9">
        <v>178</v>
      </c>
      <c r="M1292" s="9">
        <v>2</v>
      </c>
      <c r="N1292" s="10">
        <v>1.12E-2</v>
      </c>
      <c r="O1292" s="11">
        <v>7.29</v>
      </c>
      <c r="P1292" s="11">
        <v>14.58</v>
      </c>
      <c r="Q1292" s="11">
        <v>0</v>
      </c>
      <c r="R1292" s="8">
        <v>0</v>
      </c>
      <c r="S1292" s="8">
        <v>0</v>
      </c>
      <c r="U1292" s="12">
        <v>0</v>
      </c>
      <c r="V1292" s="10">
        <v>0</v>
      </c>
      <c r="W1292" s="11">
        <v>6</v>
      </c>
      <c r="X1292" s="8" t="s">
        <v>148</v>
      </c>
      <c r="Y1292" s="8" t="s">
        <v>149</v>
      </c>
    </row>
    <row r="1293" spans="1:25" x14ac:dyDescent="0.3">
      <c r="A1293" s="7">
        <v>46277</v>
      </c>
      <c r="B1293" s="8" t="s">
        <v>43</v>
      </c>
      <c r="C1293" s="8" t="s">
        <v>140</v>
      </c>
      <c r="D1293" s="8" t="s">
        <v>141</v>
      </c>
      <c r="E1293" s="8" t="s">
        <v>239</v>
      </c>
      <c r="F1293" s="8" t="s">
        <v>143</v>
      </c>
      <c r="G1293" s="8" t="s">
        <v>307</v>
      </c>
      <c r="H1293" s="8" t="s">
        <v>292</v>
      </c>
      <c r="I1293" s="8" t="s">
        <v>308</v>
      </c>
      <c r="J1293" s="8" t="s">
        <v>242</v>
      </c>
      <c r="K1293" s="8" t="s">
        <v>7</v>
      </c>
      <c r="L1293" s="9">
        <v>2554</v>
      </c>
      <c r="M1293" s="9">
        <v>10</v>
      </c>
      <c r="N1293" s="10">
        <v>3.9154267815191858E-3</v>
      </c>
      <c r="O1293" s="11">
        <v>3.77</v>
      </c>
      <c r="P1293" s="11">
        <v>37.700000000000003</v>
      </c>
      <c r="Q1293" s="11">
        <v>0</v>
      </c>
      <c r="R1293" s="8">
        <v>0</v>
      </c>
      <c r="S1293" s="8">
        <v>0</v>
      </c>
      <c r="U1293" s="12">
        <v>0</v>
      </c>
      <c r="V1293" s="10">
        <v>0</v>
      </c>
      <c r="W1293" s="11">
        <v>5.5</v>
      </c>
      <c r="X1293" s="8" t="s">
        <v>148</v>
      </c>
      <c r="Y1293" s="8" t="s">
        <v>149</v>
      </c>
    </row>
    <row r="1294" spans="1:25" x14ac:dyDescent="0.3">
      <c r="A1294" s="7">
        <v>46277</v>
      </c>
      <c r="B1294" s="8" t="s">
        <v>34</v>
      </c>
      <c r="C1294" s="8" t="s">
        <v>140</v>
      </c>
      <c r="D1294" s="8" t="s">
        <v>141</v>
      </c>
      <c r="E1294" s="8" t="s">
        <v>322</v>
      </c>
      <c r="F1294" s="8" t="s">
        <v>143</v>
      </c>
      <c r="G1294" s="8" t="s">
        <v>875</v>
      </c>
      <c r="H1294" s="8" t="s">
        <v>213</v>
      </c>
      <c r="I1294" s="8" t="s">
        <v>875</v>
      </c>
      <c r="J1294" s="8" t="s">
        <v>324</v>
      </c>
      <c r="K1294" s="8" t="s">
        <v>21</v>
      </c>
      <c r="L1294" s="9">
        <v>232</v>
      </c>
      <c r="M1294" s="9">
        <v>2</v>
      </c>
      <c r="N1294" s="10">
        <v>8.6206896551724137E-3</v>
      </c>
      <c r="O1294" s="11">
        <v>16</v>
      </c>
      <c r="P1294" s="11">
        <v>32</v>
      </c>
      <c r="Q1294" s="11">
        <v>0</v>
      </c>
      <c r="R1294" s="8">
        <v>0</v>
      </c>
      <c r="S1294" s="8">
        <v>0</v>
      </c>
      <c r="U1294" s="12">
        <v>0</v>
      </c>
      <c r="V1294" s="10">
        <v>0</v>
      </c>
      <c r="W1294" s="11">
        <v>16</v>
      </c>
      <c r="X1294" s="8" t="s">
        <v>148</v>
      </c>
      <c r="Y1294" s="8" t="s">
        <v>149</v>
      </c>
    </row>
    <row r="1295" spans="1:25" x14ac:dyDescent="0.3">
      <c r="A1295" s="7">
        <v>46277</v>
      </c>
      <c r="B1295" s="8" t="s">
        <v>34</v>
      </c>
      <c r="C1295" s="8" t="s">
        <v>140</v>
      </c>
      <c r="D1295" s="8" t="s">
        <v>141</v>
      </c>
      <c r="E1295" s="8" t="s">
        <v>322</v>
      </c>
      <c r="F1295" s="8" t="s">
        <v>143</v>
      </c>
      <c r="G1295" s="8" t="s">
        <v>323</v>
      </c>
      <c r="H1295" s="8" t="s">
        <v>206</v>
      </c>
      <c r="I1295" s="8" t="s">
        <v>323</v>
      </c>
      <c r="J1295" s="8" t="s">
        <v>324</v>
      </c>
      <c r="K1295" s="8" t="s">
        <v>14</v>
      </c>
      <c r="L1295" s="9">
        <v>1828</v>
      </c>
      <c r="M1295" s="9">
        <v>7</v>
      </c>
      <c r="N1295" s="10">
        <v>3.8293216630196939E-3</v>
      </c>
      <c r="O1295" s="11">
        <v>6.52</v>
      </c>
      <c r="P1295" s="11">
        <v>45.64</v>
      </c>
      <c r="Q1295" s="11">
        <v>998</v>
      </c>
      <c r="R1295" s="8">
        <v>2</v>
      </c>
      <c r="S1295" s="8">
        <v>2</v>
      </c>
      <c r="T1295" s="10">
        <v>4.5699999999999998E-2</v>
      </c>
      <c r="U1295" s="12">
        <v>21.87</v>
      </c>
      <c r="V1295" s="10">
        <v>0.28570000000000001</v>
      </c>
      <c r="W1295" s="11">
        <v>11.5</v>
      </c>
      <c r="X1295" s="8" t="s">
        <v>148</v>
      </c>
      <c r="Y1295" s="8" t="s">
        <v>149</v>
      </c>
    </row>
    <row r="1296" spans="1:25" x14ac:dyDescent="0.3">
      <c r="A1296" s="7">
        <v>46277</v>
      </c>
      <c r="B1296" s="8" t="s">
        <v>34</v>
      </c>
      <c r="C1296" s="8" t="s">
        <v>140</v>
      </c>
      <c r="D1296" s="8" t="s">
        <v>141</v>
      </c>
      <c r="E1296" s="8" t="s">
        <v>322</v>
      </c>
      <c r="F1296" s="8" t="s">
        <v>143</v>
      </c>
      <c r="G1296" s="8" t="s">
        <v>560</v>
      </c>
      <c r="H1296" s="8" t="s">
        <v>206</v>
      </c>
      <c r="I1296" s="8" t="s">
        <v>560</v>
      </c>
      <c r="J1296" s="8" t="s">
        <v>324</v>
      </c>
      <c r="K1296" s="8" t="s">
        <v>14</v>
      </c>
      <c r="L1296" s="9">
        <v>841</v>
      </c>
      <c r="M1296" s="9">
        <v>5</v>
      </c>
      <c r="N1296" s="10">
        <v>5.945303210463734E-3</v>
      </c>
      <c r="O1296" s="11">
        <v>14.79</v>
      </c>
      <c r="P1296" s="11">
        <v>73.95</v>
      </c>
      <c r="Q1296" s="11">
        <v>1497</v>
      </c>
      <c r="R1296" s="8">
        <v>3</v>
      </c>
      <c r="S1296" s="8">
        <v>3</v>
      </c>
      <c r="T1296" s="10">
        <v>4.9399999999999999E-2</v>
      </c>
      <c r="U1296" s="12">
        <v>20.239999999999998</v>
      </c>
      <c r="V1296" s="10">
        <v>0.6</v>
      </c>
      <c r="W1296" s="11">
        <v>19</v>
      </c>
      <c r="X1296" s="8" t="s">
        <v>148</v>
      </c>
      <c r="Y1296" s="8" t="s">
        <v>149</v>
      </c>
    </row>
    <row r="1297" spans="1:25" x14ac:dyDescent="0.3">
      <c r="A1297" s="7">
        <v>46277</v>
      </c>
      <c r="B1297" s="8" t="s">
        <v>34</v>
      </c>
      <c r="C1297" s="8" t="s">
        <v>140</v>
      </c>
      <c r="D1297" s="8" t="s">
        <v>141</v>
      </c>
      <c r="E1297" s="8" t="s">
        <v>325</v>
      </c>
      <c r="F1297" s="8" t="s">
        <v>143</v>
      </c>
      <c r="G1297" s="8" t="s">
        <v>326</v>
      </c>
      <c r="H1297" s="8" t="s">
        <v>206</v>
      </c>
      <c r="I1297" s="8" t="s">
        <v>326</v>
      </c>
      <c r="J1297" s="8" t="s">
        <v>327</v>
      </c>
      <c r="K1297" s="8" t="s">
        <v>21</v>
      </c>
      <c r="L1297" s="9">
        <v>1365</v>
      </c>
      <c r="M1297" s="9">
        <v>19</v>
      </c>
      <c r="N1297" s="10">
        <v>1.391941391941392E-2</v>
      </c>
      <c r="O1297" s="11">
        <v>6</v>
      </c>
      <c r="P1297" s="11">
        <v>114</v>
      </c>
      <c r="Q1297" s="11">
        <v>1194</v>
      </c>
      <c r="R1297" s="8">
        <v>6</v>
      </c>
      <c r="S1297" s="8">
        <v>6</v>
      </c>
      <c r="T1297" s="10">
        <v>9.5500000000000002E-2</v>
      </c>
      <c r="U1297" s="12">
        <v>10.47</v>
      </c>
      <c r="V1297" s="10">
        <v>0.31580000000000003</v>
      </c>
      <c r="W1297" s="11">
        <v>6</v>
      </c>
      <c r="X1297" s="8" t="s">
        <v>148</v>
      </c>
      <c r="Y1297" s="8" t="s">
        <v>149</v>
      </c>
    </row>
    <row r="1298" spans="1:25" x14ac:dyDescent="0.3">
      <c r="A1298" s="7">
        <v>46277</v>
      </c>
      <c r="B1298" s="8" t="s">
        <v>34</v>
      </c>
      <c r="C1298" s="8" t="s">
        <v>140</v>
      </c>
      <c r="D1298" s="8" t="s">
        <v>141</v>
      </c>
      <c r="E1298" s="8" t="s">
        <v>325</v>
      </c>
      <c r="F1298" s="8" t="s">
        <v>143</v>
      </c>
      <c r="G1298" s="8" t="s">
        <v>696</v>
      </c>
      <c r="H1298" s="8" t="s">
        <v>206</v>
      </c>
      <c r="I1298" s="8" t="s">
        <v>876</v>
      </c>
      <c r="J1298" s="8" t="s">
        <v>327</v>
      </c>
      <c r="K1298" s="8" t="s">
        <v>7</v>
      </c>
      <c r="L1298" s="9">
        <v>920</v>
      </c>
      <c r="M1298" s="9">
        <v>9</v>
      </c>
      <c r="N1298" s="10">
        <v>9.7826086956521747E-3</v>
      </c>
      <c r="O1298" s="11">
        <v>5.62</v>
      </c>
      <c r="P1298" s="11">
        <v>50.58</v>
      </c>
      <c r="Q1298" s="11">
        <v>398</v>
      </c>
      <c r="R1298" s="8">
        <v>2</v>
      </c>
      <c r="S1298" s="8">
        <v>2</v>
      </c>
      <c r="T1298" s="10">
        <v>0.12709999999999999</v>
      </c>
      <c r="U1298" s="12">
        <v>7.87</v>
      </c>
      <c r="V1298" s="10">
        <v>0.22220000000000001</v>
      </c>
      <c r="W1298" s="11">
        <v>7.5</v>
      </c>
      <c r="X1298" s="8" t="s">
        <v>148</v>
      </c>
      <c r="Y1298" s="8" t="s">
        <v>149</v>
      </c>
    </row>
    <row r="1299" spans="1:25" x14ac:dyDescent="0.3">
      <c r="A1299" s="7">
        <v>46277</v>
      </c>
      <c r="B1299" s="8" t="s">
        <v>34</v>
      </c>
      <c r="C1299" s="8" t="s">
        <v>140</v>
      </c>
      <c r="D1299" s="8" t="s">
        <v>141</v>
      </c>
      <c r="E1299" s="8" t="s">
        <v>328</v>
      </c>
      <c r="F1299" s="8" t="s">
        <v>143</v>
      </c>
      <c r="G1299" s="8" t="s">
        <v>332</v>
      </c>
      <c r="H1299" s="8" t="s">
        <v>333</v>
      </c>
      <c r="I1299" s="8" t="s">
        <v>332</v>
      </c>
      <c r="J1299" s="8" t="s">
        <v>330</v>
      </c>
      <c r="K1299" s="8" t="s">
        <v>7</v>
      </c>
      <c r="L1299" s="9">
        <v>608</v>
      </c>
      <c r="M1299" s="9">
        <v>2</v>
      </c>
      <c r="N1299" s="10">
        <v>3.2894736842105261E-3</v>
      </c>
      <c r="O1299" s="11">
        <v>6.65</v>
      </c>
      <c r="P1299" s="11">
        <v>13.3</v>
      </c>
      <c r="Q1299" s="11">
        <v>299</v>
      </c>
      <c r="R1299" s="8">
        <v>1</v>
      </c>
      <c r="S1299" s="8">
        <v>1</v>
      </c>
      <c r="T1299" s="10">
        <v>4.4499999999999998E-2</v>
      </c>
      <c r="U1299" s="12">
        <v>22.48</v>
      </c>
      <c r="V1299" s="10">
        <v>0.5</v>
      </c>
      <c r="W1299" s="11">
        <v>12</v>
      </c>
      <c r="X1299" s="8" t="s">
        <v>148</v>
      </c>
      <c r="Y1299" s="8" t="s">
        <v>149</v>
      </c>
    </row>
    <row r="1300" spans="1:25" x14ac:dyDescent="0.3">
      <c r="A1300" s="7">
        <v>46277</v>
      </c>
      <c r="B1300" s="8" t="s">
        <v>34</v>
      </c>
      <c r="C1300" s="8" t="s">
        <v>140</v>
      </c>
      <c r="D1300" s="8" t="s">
        <v>141</v>
      </c>
      <c r="E1300" s="8" t="s">
        <v>328</v>
      </c>
      <c r="F1300" s="8" t="s">
        <v>143</v>
      </c>
      <c r="G1300" s="8" t="s">
        <v>426</v>
      </c>
      <c r="H1300" s="8" t="s">
        <v>206</v>
      </c>
      <c r="I1300" s="8" t="s">
        <v>877</v>
      </c>
      <c r="J1300" s="8" t="s">
        <v>330</v>
      </c>
      <c r="K1300" s="8" t="s">
        <v>7</v>
      </c>
      <c r="L1300" s="9">
        <v>272</v>
      </c>
      <c r="M1300" s="9">
        <v>4</v>
      </c>
      <c r="N1300" s="10">
        <v>1.470588235294118E-2</v>
      </c>
      <c r="O1300" s="11">
        <v>6.86</v>
      </c>
      <c r="P1300" s="11">
        <v>27.44</v>
      </c>
      <c r="Q1300" s="11">
        <v>299</v>
      </c>
      <c r="R1300" s="8">
        <v>1</v>
      </c>
      <c r="S1300" s="8">
        <v>1</v>
      </c>
      <c r="T1300" s="10">
        <v>9.1800000000000007E-2</v>
      </c>
      <c r="U1300" s="12">
        <v>10.9</v>
      </c>
      <c r="V1300" s="10">
        <v>0.25</v>
      </c>
      <c r="W1300" s="11">
        <v>10</v>
      </c>
      <c r="X1300" s="8" t="s">
        <v>148</v>
      </c>
      <c r="Y1300" s="8" t="s">
        <v>149</v>
      </c>
    </row>
    <row r="1301" spans="1:25" x14ac:dyDescent="0.3">
      <c r="A1301" s="7">
        <v>46277</v>
      </c>
      <c r="B1301" s="8" t="s">
        <v>34</v>
      </c>
      <c r="C1301" s="8" t="s">
        <v>140</v>
      </c>
      <c r="D1301" s="8" t="s">
        <v>141</v>
      </c>
      <c r="E1301" s="8" t="s">
        <v>328</v>
      </c>
      <c r="F1301" s="8" t="s">
        <v>143</v>
      </c>
      <c r="G1301" s="8" t="s">
        <v>491</v>
      </c>
      <c r="H1301" s="8" t="s">
        <v>206</v>
      </c>
      <c r="I1301" s="8" t="s">
        <v>491</v>
      </c>
      <c r="J1301" s="8" t="s">
        <v>330</v>
      </c>
      <c r="K1301" s="8" t="s">
        <v>7</v>
      </c>
      <c r="L1301" s="9">
        <v>650</v>
      </c>
      <c r="M1301" s="9">
        <v>6</v>
      </c>
      <c r="N1301" s="10">
        <v>9.2307692307692316E-3</v>
      </c>
      <c r="O1301" s="11">
        <v>7.1</v>
      </c>
      <c r="P1301" s="11">
        <v>42.6</v>
      </c>
      <c r="Q1301" s="11">
        <v>299</v>
      </c>
      <c r="R1301" s="8">
        <v>1</v>
      </c>
      <c r="S1301" s="8">
        <v>1</v>
      </c>
      <c r="T1301" s="10">
        <v>0.14249999999999999</v>
      </c>
      <c r="U1301" s="12">
        <v>7.02</v>
      </c>
      <c r="V1301" s="10">
        <v>0.16669999999999999</v>
      </c>
      <c r="W1301" s="11">
        <v>9</v>
      </c>
      <c r="X1301" s="8" t="s">
        <v>148</v>
      </c>
      <c r="Y1301" s="8" t="s">
        <v>149</v>
      </c>
    </row>
    <row r="1302" spans="1:25" x14ac:dyDescent="0.3">
      <c r="A1302" s="8" t="s">
        <v>852</v>
      </c>
      <c r="B1302" s="8" t="s">
        <v>34</v>
      </c>
      <c r="C1302" s="8" t="s">
        <v>140</v>
      </c>
      <c r="D1302" s="8" t="s">
        <v>141</v>
      </c>
      <c r="E1302" s="8" t="s">
        <v>328</v>
      </c>
      <c r="F1302" s="8" t="s">
        <v>143</v>
      </c>
      <c r="G1302" s="8" t="s">
        <v>329</v>
      </c>
      <c r="H1302" s="8" t="s">
        <v>206</v>
      </c>
      <c r="I1302" s="8" t="s">
        <v>329</v>
      </c>
      <c r="J1302" s="8" t="s">
        <v>330</v>
      </c>
      <c r="K1302" s="8" t="s">
        <v>7</v>
      </c>
      <c r="L1302" s="9">
        <v>2335</v>
      </c>
      <c r="M1302" s="9">
        <v>21</v>
      </c>
      <c r="N1302" s="10">
        <v>8.9935760171306212E-3</v>
      </c>
      <c r="O1302" s="11">
        <v>6.21</v>
      </c>
      <c r="P1302" s="11">
        <v>130.41</v>
      </c>
      <c r="Q1302" s="11">
        <v>299</v>
      </c>
      <c r="R1302" s="8">
        <v>1</v>
      </c>
      <c r="S1302" s="8">
        <v>1</v>
      </c>
      <c r="T1302" s="10">
        <v>0.2399</v>
      </c>
      <c r="U1302" s="12">
        <v>2.29</v>
      </c>
      <c r="V1302" s="10">
        <v>4.7600000000000003E-2</v>
      </c>
      <c r="W1302" s="11">
        <v>10</v>
      </c>
      <c r="X1302" s="8" t="s">
        <v>148</v>
      </c>
      <c r="Y1302" s="8" t="s">
        <v>149</v>
      </c>
    </row>
    <row r="1303" spans="1:25" x14ac:dyDescent="0.3">
      <c r="A1303" s="8" t="s">
        <v>853</v>
      </c>
      <c r="B1303" s="8" t="s">
        <v>34</v>
      </c>
      <c r="C1303" s="8" t="s">
        <v>140</v>
      </c>
      <c r="D1303" s="8" t="s">
        <v>141</v>
      </c>
      <c r="E1303" s="8" t="s">
        <v>328</v>
      </c>
      <c r="F1303" s="8" t="s">
        <v>143</v>
      </c>
      <c r="G1303" s="8" t="s">
        <v>427</v>
      </c>
      <c r="H1303" s="8" t="s">
        <v>206</v>
      </c>
      <c r="I1303" s="8" t="s">
        <v>427</v>
      </c>
      <c r="J1303" s="8" t="s">
        <v>330</v>
      </c>
      <c r="K1303" s="8" t="s">
        <v>14</v>
      </c>
      <c r="L1303" s="9">
        <v>229</v>
      </c>
      <c r="M1303" s="9">
        <v>1</v>
      </c>
      <c r="N1303" s="10">
        <v>4.3668122270742356E-3</v>
      </c>
      <c r="O1303" s="11">
        <v>7.73</v>
      </c>
      <c r="P1303" s="11">
        <v>7.73</v>
      </c>
      <c r="Q1303" s="11">
        <v>0</v>
      </c>
      <c r="R1303" s="8">
        <v>0</v>
      </c>
      <c r="S1303" s="8">
        <v>0</v>
      </c>
      <c r="U1303" s="12">
        <v>0</v>
      </c>
      <c r="V1303" s="10">
        <v>0</v>
      </c>
      <c r="W1303" s="11">
        <v>12</v>
      </c>
      <c r="X1303" s="8" t="s">
        <v>148</v>
      </c>
      <c r="Y1303" s="8" t="s">
        <v>149</v>
      </c>
    </row>
    <row r="1304" spans="1:25" x14ac:dyDescent="0.3">
      <c r="A1304" s="7">
        <v>46277</v>
      </c>
      <c r="B1304" s="8" t="s">
        <v>36</v>
      </c>
      <c r="C1304" s="8" t="s">
        <v>140</v>
      </c>
      <c r="D1304" s="8" t="s">
        <v>180</v>
      </c>
      <c r="E1304" s="8" t="s">
        <v>181</v>
      </c>
      <c r="F1304" s="8" t="s">
        <v>143</v>
      </c>
      <c r="G1304" s="8" t="s">
        <v>335</v>
      </c>
      <c r="H1304" s="8" t="s">
        <v>220</v>
      </c>
      <c r="I1304" s="8" t="s">
        <v>335</v>
      </c>
      <c r="J1304" s="8" t="s">
        <v>184</v>
      </c>
      <c r="K1304" s="8" t="s">
        <v>14</v>
      </c>
      <c r="L1304" s="9">
        <v>2357</v>
      </c>
      <c r="M1304" s="9">
        <v>5</v>
      </c>
      <c r="N1304" s="10">
        <v>2.1213406873143831E-3</v>
      </c>
      <c r="O1304" s="11">
        <v>8.68</v>
      </c>
      <c r="P1304" s="11">
        <v>43.4</v>
      </c>
      <c r="Q1304" s="11">
        <v>0</v>
      </c>
      <c r="R1304" s="8">
        <v>0</v>
      </c>
      <c r="S1304" s="8">
        <v>0</v>
      </c>
      <c r="U1304" s="12">
        <v>0</v>
      </c>
      <c r="V1304" s="10">
        <v>0</v>
      </c>
      <c r="W1304" s="11">
        <v>11</v>
      </c>
      <c r="X1304" s="8" t="s">
        <v>148</v>
      </c>
      <c r="Y1304" s="8" t="s">
        <v>149</v>
      </c>
    </row>
    <row r="1305" spans="1:25" x14ac:dyDescent="0.3">
      <c r="A1305" s="7">
        <v>46277</v>
      </c>
      <c r="B1305" s="8" t="s">
        <v>36</v>
      </c>
      <c r="C1305" s="8" t="s">
        <v>140</v>
      </c>
      <c r="D1305" s="8" t="s">
        <v>180</v>
      </c>
      <c r="E1305" s="8" t="s">
        <v>181</v>
      </c>
      <c r="F1305" s="8" t="s">
        <v>143</v>
      </c>
      <c r="G1305" s="8" t="s">
        <v>182</v>
      </c>
      <c r="H1305" s="8" t="s">
        <v>220</v>
      </c>
      <c r="I1305" s="8" t="s">
        <v>878</v>
      </c>
      <c r="J1305" s="8" t="s">
        <v>184</v>
      </c>
      <c r="K1305" s="8" t="s">
        <v>14</v>
      </c>
      <c r="L1305" s="9">
        <v>124</v>
      </c>
      <c r="M1305" s="9">
        <v>0</v>
      </c>
      <c r="N1305" s="10">
        <v>0</v>
      </c>
      <c r="P1305" s="11">
        <v>0</v>
      </c>
      <c r="Q1305" s="11">
        <v>0</v>
      </c>
      <c r="R1305" s="8">
        <v>0</v>
      </c>
      <c r="S1305" s="8">
        <v>0</v>
      </c>
      <c r="W1305" s="11">
        <v>9.5</v>
      </c>
      <c r="X1305" s="8" t="s">
        <v>148</v>
      </c>
      <c r="Y1305" s="8" t="s">
        <v>149</v>
      </c>
    </row>
    <row r="1306" spans="1:25" x14ac:dyDescent="0.3">
      <c r="A1306" s="7">
        <v>46277</v>
      </c>
      <c r="B1306" s="8" t="s">
        <v>36</v>
      </c>
      <c r="C1306" s="8" t="s">
        <v>140</v>
      </c>
      <c r="D1306" s="8" t="s">
        <v>180</v>
      </c>
      <c r="E1306" s="8" t="s">
        <v>181</v>
      </c>
      <c r="F1306" s="8" t="s">
        <v>143</v>
      </c>
      <c r="G1306" s="8" t="s">
        <v>182</v>
      </c>
      <c r="H1306" s="8" t="s">
        <v>220</v>
      </c>
      <c r="I1306" s="8" t="s">
        <v>182</v>
      </c>
      <c r="J1306" s="8" t="s">
        <v>184</v>
      </c>
      <c r="K1306" s="8" t="s">
        <v>7</v>
      </c>
      <c r="L1306" s="9">
        <v>964</v>
      </c>
      <c r="M1306" s="9">
        <v>7</v>
      </c>
      <c r="N1306" s="10">
        <v>7.261410788381743E-3</v>
      </c>
      <c r="O1306" s="11">
        <v>5.41</v>
      </c>
      <c r="P1306" s="11">
        <v>37.869999999999997</v>
      </c>
      <c r="Q1306" s="11">
        <v>379</v>
      </c>
      <c r="R1306" s="8">
        <v>1</v>
      </c>
      <c r="S1306" s="8">
        <v>1</v>
      </c>
      <c r="T1306" s="10">
        <v>9.9900000000000003E-2</v>
      </c>
      <c r="U1306" s="12">
        <v>10.01</v>
      </c>
      <c r="V1306" s="10">
        <v>0.1429</v>
      </c>
      <c r="W1306" s="11">
        <v>8.5</v>
      </c>
      <c r="X1306" s="8" t="s">
        <v>315</v>
      </c>
      <c r="Y1306" s="8" t="s">
        <v>149</v>
      </c>
    </row>
    <row r="1307" spans="1:25" x14ac:dyDescent="0.3">
      <c r="A1307" s="7">
        <v>46277</v>
      </c>
      <c r="B1307" s="8" t="s">
        <v>36</v>
      </c>
      <c r="C1307" s="8" t="s">
        <v>140</v>
      </c>
      <c r="D1307" s="8" t="s">
        <v>180</v>
      </c>
      <c r="E1307" s="8" t="s">
        <v>337</v>
      </c>
      <c r="F1307" s="8" t="s">
        <v>143</v>
      </c>
      <c r="G1307" s="8" t="s">
        <v>338</v>
      </c>
      <c r="H1307" s="8" t="s">
        <v>220</v>
      </c>
      <c r="I1307" s="8" t="s">
        <v>700</v>
      </c>
      <c r="J1307" s="8" t="s">
        <v>340</v>
      </c>
      <c r="K1307" s="8" t="s">
        <v>14</v>
      </c>
      <c r="L1307" s="9">
        <v>270</v>
      </c>
      <c r="M1307" s="9">
        <v>1</v>
      </c>
      <c r="N1307" s="10">
        <v>3.7037037037037038E-3</v>
      </c>
      <c r="O1307" s="11">
        <v>3.83</v>
      </c>
      <c r="P1307" s="11">
        <v>3.83</v>
      </c>
      <c r="Q1307" s="11">
        <v>0</v>
      </c>
      <c r="R1307" s="8">
        <v>0</v>
      </c>
      <c r="S1307" s="8">
        <v>0</v>
      </c>
      <c r="U1307" s="12">
        <v>0</v>
      </c>
      <c r="V1307" s="10">
        <v>0</v>
      </c>
      <c r="W1307" s="11">
        <v>5.5</v>
      </c>
      <c r="X1307" s="8" t="s">
        <v>148</v>
      </c>
      <c r="Y1307" s="8" t="s">
        <v>149</v>
      </c>
    </row>
    <row r="1308" spans="1:25" x14ac:dyDescent="0.3">
      <c r="A1308" s="7">
        <v>46277</v>
      </c>
      <c r="B1308" s="8" t="s">
        <v>36</v>
      </c>
      <c r="C1308" s="8" t="s">
        <v>140</v>
      </c>
      <c r="D1308" s="8" t="s">
        <v>180</v>
      </c>
      <c r="E1308" s="8" t="s">
        <v>337</v>
      </c>
      <c r="F1308" s="8" t="s">
        <v>143</v>
      </c>
      <c r="G1308" s="8" t="s">
        <v>341</v>
      </c>
      <c r="H1308" s="8" t="s">
        <v>220</v>
      </c>
      <c r="I1308" s="8" t="s">
        <v>237</v>
      </c>
      <c r="J1308" s="8" t="s">
        <v>340</v>
      </c>
      <c r="K1308" s="8" t="s">
        <v>21</v>
      </c>
      <c r="L1308" s="9">
        <v>135</v>
      </c>
      <c r="M1308" s="9">
        <v>2</v>
      </c>
      <c r="N1308" s="10">
        <v>1.4814814814814821E-2</v>
      </c>
      <c r="O1308" s="11">
        <v>6</v>
      </c>
      <c r="P1308" s="11">
        <v>12</v>
      </c>
      <c r="Q1308" s="11">
        <v>0</v>
      </c>
      <c r="R1308" s="8">
        <v>0</v>
      </c>
      <c r="S1308" s="8">
        <v>0</v>
      </c>
      <c r="U1308" s="12">
        <v>0</v>
      </c>
      <c r="V1308" s="10">
        <v>0</v>
      </c>
      <c r="W1308" s="11">
        <v>6</v>
      </c>
      <c r="X1308" s="8" t="s">
        <v>148</v>
      </c>
      <c r="Y1308" s="8" t="s">
        <v>149</v>
      </c>
    </row>
    <row r="1309" spans="1:25" x14ac:dyDescent="0.3">
      <c r="A1309" s="7">
        <v>46277</v>
      </c>
      <c r="B1309" s="8" t="s">
        <v>19</v>
      </c>
      <c r="C1309" s="8" t="s">
        <v>249</v>
      </c>
      <c r="D1309" s="8" t="s">
        <v>141</v>
      </c>
      <c r="E1309" s="8" t="s">
        <v>142</v>
      </c>
      <c r="F1309" s="8" t="s">
        <v>143</v>
      </c>
      <c r="G1309" s="8" t="s">
        <v>496</v>
      </c>
      <c r="H1309" s="8" t="s">
        <v>333</v>
      </c>
      <c r="I1309" s="8" t="s">
        <v>496</v>
      </c>
      <c r="J1309" s="8" t="s">
        <v>147</v>
      </c>
      <c r="K1309" s="8" t="s">
        <v>21</v>
      </c>
      <c r="L1309" s="9">
        <v>260</v>
      </c>
      <c r="M1309" s="9">
        <v>8</v>
      </c>
      <c r="N1309" s="10">
        <v>3.0769230769230771E-2</v>
      </c>
      <c r="O1309" s="11">
        <v>6.41</v>
      </c>
      <c r="P1309" s="11">
        <v>51.28</v>
      </c>
      <c r="Q1309" s="11">
        <v>0</v>
      </c>
      <c r="R1309" s="8">
        <v>0</v>
      </c>
      <c r="S1309" s="8">
        <v>0</v>
      </c>
      <c r="U1309" s="12">
        <v>0</v>
      </c>
      <c r="V1309" s="10">
        <v>0</v>
      </c>
      <c r="W1309" s="11">
        <v>8</v>
      </c>
      <c r="X1309" s="8" t="s">
        <v>148</v>
      </c>
      <c r="Y1309" s="8" t="s">
        <v>149</v>
      </c>
    </row>
    <row r="1310" spans="1:25" x14ac:dyDescent="0.3">
      <c r="A1310" s="7">
        <v>46277</v>
      </c>
      <c r="B1310" s="8" t="s">
        <v>19</v>
      </c>
      <c r="C1310" s="8" t="s">
        <v>249</v>
      </c>
      <c r="D1310" s="8" t="s">
        <v>141</v>
      </c>
      <c r="E1310" s="8" t="s">
        <v>164</v>
      </c>
      <c r="F1310" s="8" t="s">
        <v>143</v>
      </c>
      <c r="G1310" s="8" t="s">
        <v>349</v>
      </c>
      <c r="H1310" s="8" t="s">
        <v>206</v>
      </c>
      <c r="I1310" s="8" t="s">
        <v>349</v>
      </c>
      <c r="J1310" s="8" t="s">
        <v>166</v>
      </c>
      <c r="K1310" s="8" t="s">
        <v>14</v>
      </c>
      <c r="L1310" s="9">
        <v>276</v>
      </c>
      <c r="M1310" s="9">
        <v>2</v>
      </c>
      <c r="N1310" s="10">
        <v>7.246376811594203E-3</v>
      </c>
      <c r="O1310" s="11">
        <v>5.26</v>
      </c>
      <c r="P1310" s="11">
        <v>10.52</v>
      </c>
      <c r="Q1310" s="11">
        <v>0</v>
      </c>
      <c r="R1310" s="8">
        <v>0</v>
      </c>
      <c r="S1310" s="8">
        <v>0</v>
      </c>
      <c r="U1310" s="12">
        <v>0</v>
      </c>
      <c r="V1310" s="10">
        <v>0</v>
      </c>
      <c r="W1310" s="11">
        <v>6.5</v>
      </c>
      <c r="X1310" s="8" t="s">
        <v>148</v>
      </c>
      <c r="Y1310" s="8" t="s">
        <v>149</v>
      </c>
    </row>
    <row r="1311" spans="1:25" x14ac:dyDescent="0.3">
      <c r="A1311" s="7">
        <v>46277</v>
      </c>
      <c r="B1311" s="8" t="s">
        <v>19</v>
      </c>
      <c r="C1311" s="8" t="s">
        <v>249</v>
      </c>
      <c r="D1311" s="8" t="s">
        <v>141</v>
      </c>
      <c r="E1311" s="8" t="s">
        <v>164</v>
      </c>
      <c r="F1311" s="8" t="s">
        <v>143</v>
      </c>
      <c r="G1311" s="8" t="s">
        <v>431</v>
      </c>
      <c r="H1311" s="8" t="s">
        <v>206</v>
      </c>
      <c r="I1311" s="8" t="s">
        <v>431</v>
      </c>
      <c r="J1311" s="8" t="s">
        <v>166</v>
      </c>
      <c r="K1311" s="8" t="s">
        <v>14</v>
      </c>
      <c r="L1311" s="9">
        <v>285</v>
      </c>
      <c r="M1311" s="9">
        <v>4</v>
      </c>
      <c r="N1311" s="10">
        <v>1.4035087719298249E-2</v>
      </c>
      <c r="O1311" s="11">
        <v>4.0999999999999996</v>
      </c>
      <c r="P1311" s="11">
        <v>16.399999999999999</v>
      </c>
      <c r="Q1311" s="11">
        <v>449</v>
      </c>
      <c r="R1311" s="8">
        <v>1</v>
      </c>
      <c r="S1311" s="8">
        <v>1</v>
      </c>
      <c r="T1311" s="10">
        <v>3.6499999999999998E-2</v>
      </c>
      <c r="U1311" s="12">
        <v>27.38</v>
      </c>
      <c r="V1311" s="10">
        <v>0.25</v>
      </c>
      <c r="W1311" s="11">
        <v>5.5</v>
      </c>
      <c r="X1311" s="8" t="s">
        <v>148</v>
      </c>
      <c r="Y1311" s="8" t="s">
        <v>149</v>
      </c>
    </row>
    <row r="1312" spans="1:25" x14ac:dyDescent="0.3">
      <c r="A1312" s="7">
        <v>46272</v>
      </c>
      <c r="B1312" s="8" t="s">
        <v>5</v>
      </c>
      <c r="C1312" s="8" t="s">
        <v>173</v>
      </c>
      <c r="D1312" s="8" t="s">
        <v>141</v>
      </c>
      <c r="E1312" s="8" t="s">
        <v>193</v>
      </c>
      <c r="F1312" s="8" t="s">
        <v>143</v>
      </c>
      <c r="G1312" s="8" t="s">
        <v>151</v>
      </c>
      <c r="H1312" s="8" t="s">
        <v>145</v>
      </c>
      <c r="I1312" s="8" t="s">
        <v>194</v>
      </c>
      <c r="J1312" s="8" t="s">
        <v>195</v>
      </c>
      <c r="K1312" s="8" t="s">
        <v>7</v>
      </c>
      <c r="L1312" s="9">
        <v>1992</v>
      </c>
      <c r="M1312" s="9">
        <v>14</v>
      </c>
      <c r="N1312" s="10">
        <v>7.0281124497991966E-3</v>
      </c>
      <c r="O1312" s="11">
        <v>6.26</v>
      </c>
      <c r="P1312" s="11">
        <v>87.64</v>
      </c>
      <c r="Q1312" s="11">
        <v>399</v>
      </c>
      <c r="R1312" s="8">
        <v>1</v>
      </c>
      <c r="S1312" s="8">
        <v>1</v>
      </c>
      <c r="T1312" s="10">
        <v>0.21959999999999999</v>
      </c>
      <c r="U1312" s="12">
        <v>4.55</v>
      </c>
      <c r="V1312" s="10">
        <v>7.1400000000000005E-2</v>
      </c>
      <c r="W1312" s="11">
        <v>9.5</v>
      </c>
      <c r="X1312" s="8" t="s">
        <v>148</v>
      </c>
      <c r="Y1312" s="8" t="s">
        <v>149</v>
      </c>
    </row>
    <row r="1313" spans="1:25" x14ac:dyDescent="0.3">
      <c r="A1313" s="7">
        <v>46277</v>
      </c>
      <c r="B1313" s="8" t="s">
        <v>19</v>
      </c>
      <c r="C1313" s="8" t="s">
        <v>249</v>
      </c>
      <c r="D1313" s="8" t="s">
        <v>141</v>
      </c>
      <c r="E1313" s="8" t="s">
        <v>164</v>
      </c>
      <c r="F1313" s="8" t="s">
        <v>143</v>
      </c>
      <c r="G1313" s="8" t="s">
        <v>347</v>
      </c>
      <c r="H1313" s="8" t="s">
        <v>213</v>
      </c>
      <c r="I1313" s="8" t="s">
        <v>879</v>
      </c>
      <c r="J1313" s="8" t="s">
        <v>166</v>
      </c>
      <c r="K1313" s="8" t="s">
        <v>14</v>
      </c>
      <c r="L1313" s="9">
        <v>679</v>
      </c>
      <c r="M1313" s="9">
        <v>10</v>
      </c>
      <c r="N1313" s="10">
        <v>1.472754050073638E-2</v>
      </c>
      <c r="O1313" s="11">
        <v>4.71</v>
      </c>
      <c r="P1313" s="11">
        <v>47.1</v>
      </c>
      <c r="Q1313" s="11">
        <v>898</v>
      </c>
      <c r="R1313" s="8">
        <v>2</v>
      </c>
      <c r="S1313" s="8">
        <v>2</v>
      </c>
      <c r="T1313" s="10">
        <v>5.2400000000000002E-2</v>
      </c>
      <c r="U1313" s="12">
        <v>19.07</v>
      </c>
      <c r="V1313" s="10">
        <v>0.2</v>
      </c>
      <c r="W1313" s="11">
        <v>7.5</v>
      </c>
      <c r="X1313" s="8" t="s">
        <v>148</v>
      </c>
      <c r="Y1313" s="8" t="s">
        <v>149</v>
      </c>
    </row>
    <row r="1314" spans="1:25" x14ac:dyDescent="0.3">
      <c r="A1314" s="7">
        <v>46277</v>
      </c>
      <c r="B1314" s="8" t="s">
        <v>19</v>
      </c>
      <c r="C1314" s="8" t="s">
        <v>249</v>
      </c>
      <c r="D1314" s="8" t="s">
        <v>141</v>
      </c>
      <c r="E1314" s="8" t="s">
        <v>164</v>
      </c>
      <c r="F1314" s="8" t="s">
        <v>143</v>
      </c>
      <c r="G1314" s="8" t="s">
        <v>432</v>
      </c>
      <c r="H1314" s="8" t="s">
        <v>206</v>
      </c>
      <c r="I1314" s="8" t="s">
        <v>432</v>
      </c>
      <c r="J1314" s="8" t="s">
        <v>166</v>
      </c>
      <c r="K1314" s="8" t="s">
        <v>14</v>
      </c>
      <c r="L1314" s="9">
        <v>712</v>
      </c>
      <c r="M1314" s="9">
        <v>13</v>
      </c>
      <c r="N1314" s="10">
        <v>1.8258426966292131E-2</v>
      </c>
      <c r="O1314" s="11">
        <v>3.3</v>
      </c>
      <c r="P1314" s="11">
        <v>42.9</v>
      </c>
      <c r="Q1314" s="11">
        <v>0</v>
      </c>
      <c r="R1314" s="8">
        <v>0</v>
      </c>
      <c r="S1314" s="8">
        <v>0</v>
      </c>
      <c r="U1314" s="12">
        <v>0</v>
      </c>
      <c r="V1314" s="10">
        <v>0</v>
      </c>
      <c r="W1314" s="11">
        <v>6</v>
      </c>
      <c r="X1314" s="8" t="s">
        <v>148</v>
      </c>
      <c r="Y1314" s="8" t="s">
        <v>149</v>
      </c>
    </row>
    <row r="1315" spans="1:25" x14ac:dyDescent="0.3">
      <c r="A1315" s="7">
        <v>46277</v>
      </c>
      <c r="B1315" s="8" t="s">
        <v>19</v>
      </c>
      <c r="C1315" s="8" t="s">
        <v>249</v>
      </c>
      <c r="D1315" s="8" t="s">
        <v>141</v>
      </c>
      <c r="E1315" s="8" t="s">
        <v>164</v>
      </c>
      <c r="F1315" s="8" t="s">
        <v>143</v>
      </c>
      <c r="G1315" s="8" t="s">
        <v>350</v>
      </c>
      <c r="H1315" s="8" t="s">
        <v>333</v>
      </c>
      <c r="I1315" s="8" t="s">
        <v>350</v>
      </c>
      <c r="J1315" s="8" t="s">
        <v>166</v>
      </c>
      <c r="K1315" s="8" t="s">
        <v>7</v>
      </c>
      <c r="L1315" s="9">
        <v>119</v>
      </c>
      <c r="M1315" s="9">
        <v>0</v>
      </c>
      <c r="N1315" s="10">
        <v>0</v>
      </c>
      <c r="P1315" s="11">
        <v>0</v>
      </c>
      <c r="Q1315" s="11">
        <v>0</v>
      </c>
      <c r="R1315" s="8">
        <v>0</v>
      </c>
      <c r="S1315" s="8">
        <v>0</v>
      </c>
      <c r="W1315" s="11">
        <v>7.5</v>
      </c>
      <c r="X1315" s="8" t="s">
        <v>148</v>
      </c>
      <c r="Y1315" s="8" t="s">
        <v>149</v>
      </c>
    </row>
    <row r="1316" spans="1:25" x14ac:dyDescent="0.3">
      <c r="A1316" s="7">
        <v>46277</v>
      </c>
      <c r="B1316" s="8" t="s">
        <v>19</v>
      </c>
      <c r="C1316" s="8" t="s">
        <v>249</v>
      </c>
      <c r="D1316" s="8" t="s">
        <v>141</v>
      </c>
      <c r="E1316" s="8" t="s">
        <v>351</v>
      </c>
      <c r="F1316" s="8" t="s">
        <v>143</v>
      </c>
      <c r="G1316" s="8" t="s">
        <v>354</v>
      </c>
      <c r="H1316" s="8" t="s">
        <v>206</v>
      </c>
      <c r="I1316" s="8" t="s">
        <v>354</v>
      </c>
      <c r="J1316" s="8" t="s">
        <v>353</v>
      </c>
      <c r="K1316" s="8" t="s">
        <v>21</v>
      </c>
      <c r="L1316" s="9">
        <v>125</v>
      </c>
      <c r="M1316" s="9">
        <v>10</v>
      </c>
      <c r="N1316" s="10">
        <v>0.08</v>
      </c>
      <c r="O1316" s="11">
        <v>16</v>
      </c>
      <c r="P1316" s="11">
        <v>160</v>
      </c>
      <c r="Q1316" s="11">
        <v>5196</v>
      </c>
      <c r="R1316" s="8">
        <v>3</v>
      </c>
      <c r="S1316" s="8">
        <v>4</v>
      </c>
      <c r="T1316" s="10">
        <v>3.0800000000000001E-2</v>
      </c>
      <c r="U1316" s="12">
        <v>32.479999999999997</v>
      </c>
      <c r="V1316" s="10">
        <v>0.3</v>
      </c>
      <c r="W1316" s="11">
        <v>16</v>
      </c>
      <c r="X1316" s="8" t="s">
        <v>148</v>
      </c>
      <c r="Y1316" s="8" t="s">
        <v>149</v>
      </c>
    </row>
    <row r="1317" spans="1:25" x14ac:dyDescent="0.3">
      <c r="A1317" s="7">
        <v>46277</v>
      </c>
      <c r="B1317" s="8" t="s">
        <v>19</v>
      </c>
      <c r="C1317" s="8" t="s">
        <v>249</v>
      </c>
      <c r="D1317" s="8" t="s">
        <v>141</v>
      </c>
      <c r="E1317" s="8" t="s">
        <v>351</v>
      </c>
      <c r="F1317" s="8" t="s">
        <v>143</v>
      </c>
      <c r="G1317" s="8" t="s">
        <v>706</v>
      </c>
      <c r="H1317" s="8" t="s">
        <v>206</v>
      </c>
      <c r="I1317" s="8" t="s">
        <v>706</v>
      </c>
      <c r="J1317" s="8" t="s">
        <v>353</v>
      </c>
      <c r="K1317" s="8" t="s">
        <v>7</v>
      </c>
      <c r="L1317" s="9">
        <v>346</v>
      </c>
      <c r="M1317" s="9">
        <v>8</v>
      </c>
      <c r="N1317" s="10">
        <v>2.312138728323699E-2</v>
      </c>
      <c r="O1317" s="11">
        <v>11.98</v>
      </c>
      <c r="P1317" s="11">
        <v>95.84</v>
      </c>
      <c r="Q1317" s="11">
        <v>0</v>
      </c>
      <c r="R1317" s="8">
        <v>0</v>
      </c>
      <c r="S1317" s="8">
        <v>0</v>
      </c>
      <c r="U1317" s="12">
        <v>0</v>
      </c>
      <c r="V1317" s="10">
        <v>0</v>
      </c>
      <c r="W1317" s="11">
        <v>15.5</v>
      </c>
      <c r="X1317" s="8" t="s">
        <v>148</v>
      </c>
      <c r="Y1317" s="8" t="s">
        <v>149</v>
      </c>
    </row>
    <row r="1318" spans="1:25" x14ac:dyDescent="0.3">
      <c r="A1318" s="7">
        <v>46278</v>
      </c>
      <c r="B1318" s="8" t="s">
        <v>12</v>
      </c>
      <c r="C1318" s="8" t="s">
        <v>140</v>
      </c>
      <c r="D1318" s="8" t="s">
        <v>141</v>
      </c>
      <c r="E1318" s="8" t="s">
        <v>142</v>
      </c>
      <c r="F1318" s="8" t="s">
        <v>143</v>
      </c>
      <c r="G1318" s="8" t="s">
        <v>151</v>
      </c>
      <c r="H1318" s="8" t="s">
        <v>145</v>
      </c>
      <c r="I1318" s="8" t="s">
        <v>581</v>
      </c>
      <c r="J1318" s="8" t="s">
        <v>147</v>
      </c>
      <c r="K1318" s="8" t="s">
        <v>21</v>
      </c>
      <c r="L1318" s="9">
        <v>270</v>
      </c>
      <c r="M1318" s="9">
        <v>1</v>
      </c>
      <c r="N1318" s="10">
        <v>3.7037037037037038E-3</v>
      </c>
      <c r="O1318" s="11">
        <v>11.64</v>
      </c>
      <c r="P1318" s="11">
        <v>11.64</v>
      </c>
      <c r="Q1318" s="11">
        <v>0</v>
      </c>
      <c r="R1318" s="8">
        <v>0</v>
      </c>
      <c r="S1318" s="8">
        <v>0</v>
      </c>
      <c r="U1318" s="12">
        <v>0</v>
      </c>
      <c r="V1318" s="10">
        <v>0</v>
      </c>
      <c r="W1318" s="11">
        <v>13.5</v>
      </c>
      <c r="X1318" s="8" t="s">
        <v>148</v>
      </c>
      <c r="Y1318" s="8" t="s">
        <v>149</v>
      </c>
    </row>
    <row r="1319" spans="1:25" x14ac:dyDescent="0.3">
      <c r="A1319" s="7">
        <v>46278</v>
      </c>
      <c r="B1319" s="8" t="s">
        <v>12</v>
      </c>
      <c r="C1319" s="8" t="s">
        <v>140</v>
      </c>
      <c r="D1319" s="8" t="s">
        <v>141</v>
      </c>
      <c r="E1319" s="8" t="s">
        <v>142</v>
      </c>
      <c r="F1319" s="8" t="s">
        <v>143</v>
      </c>
      <c r="G1319" s="8" t="s">
        <v>178</v>
      </c>
      <c r="H1319" s="8" t="s">
        <v>145</v>
      </c>
      <c r="I1319" s="8" t="s">
        <v>525</v>
      </c>
      <c r="J1319" s="8" t="s">
        <v>657</v>
      </c>
      <c r="K1319" s="8" t="s">
        <v>21</v>
      </c>
      <c r="L1319" s="9">
        <v>412</v>
      </c>
      <c r="M1319" s="9">
        <v>3</v>
      </c>
      <c r="N1319" s="10">
        <v>7.2815533980582527E-3</v>
      </c>
      <c r="O1319" s="11">
        <v>12.29</v>
      </c>
      <c r="P1319" s="11">
        <v>36.869999999999997</v>
      </c>
      <c r="Q1319" s="11">
        <v>0</v>
      </c>
      <c r="R1319" s="8">
        <v>0</v>
      </c>
      <c r="S1319" s="8">
        <v>0</v>
      </c>
      <c r="U1319" s="12">
        <v>0</v>
      </c>
      <c r="V1319" s="10">
        <v>0</v>
      </c>
      <c r="W1319" s="11">
        <v>14.5</v>
      </c>
      <c r="X1319" s="8" t="s">
        <v>148</v>
      </c>
      <c r="Y1319" s="8" t="s">
        <v>149</v>
      </c>
    </row>
    <row r="1320" spans="1:25" x14ac:dyDescent="0.3">
      <c r="A1320" s="8" t="s">
        <v>880</v>
      </c>
      <c r="B1320" s="8" t="s">
        <v>12</v>
      </c>
      <c r="C1320" s="8" t="s">
        <v>140</v>
      </c>
      <c r="D1320" s="8" t="s">
        <v>141</v>
      </c>
      <c r="E1320" s="8" t="s">
        <v>150</v>
      </c>
      <c r="F1320" s="8" t="s">
        <v>143</v>
      </c>
      <c r="G1320" s="8" t="s">
        <v>144</v>
      </c>
      <c r="H1320" s="8" t="s">
        <v>145</v>
      </c>
      <c r="I1320" s="8" t="s">
        <v>374</v>
      </c>
      <c r="J1320" s="8" t="s">
        <v>153</v>
      </c>
      <c r="K1320" s="8" t="s">
        <v>21</v>
      </c>
      <c r="L1320" s="9">
        <v>365</v>
      </c>
      <c r="M1320" s="9">
        <v>5</v>
      </c>
      <c r="N1320" s="10">
        <v>1.3698630136986301E-2</v>
      </c>
      <c r="O1320" s="11">
        <v>12.5</v>
      </c>
      <c r="P1320" s="11">
        <v>62.5</v>
      </c>
      <c r="Q1320" s="11">
        <v>0</v>
      </c>
      <c r="R1320" s="8">
        <v>0</v>
      </c>
      <c r="S1320" s="8">
        <v>0</v>
      </c>
      <c r="U1320" s="12">
        <v>0</v>
      </c>
      <c r="V1320" s="10">
        <v>0</v>
      </c>
      <c r="W1320" s="11">
        <v>12.5</v>
      </c>
      <c r="X1320" s="8" t="s">
        <v>148</v>
      </c>
      <c r="Y1320" s="8" t="s">
        <v>149</v>
      </c>
    </row>
    <row r="1321" spans="1:25" x14ac:dyDescent="0.3">
      <c r="A1321" s="7">
        <v>46278</v>
      </c>
      <c r="B1321" s="8" t="s">
        <v>12</v>
      </c>
      <c r="C1321" s="8" t="s">
        <v>140</v>
      </c>
      <c r="D1321" s="8" t="s">
        <v>141</v>
      </c>
      <c r="E1321" s="8" t="s">
        <v>150</v>
      </c>
      <c r="F1321" s="8" t="s">
        <v>143</v>
      </c>
      <c r="G1321" s="8" t="s">
        <v>170</v>
      </c>
      <c r="H1321" s="8" t="s">
        <v>145</v>
      </c>
      <c r="I1321" s="8" t="s">
        <v>457</v>
      </c>
      <c r="J1321" s="8" t="s">
        <v>153</v>
      </c>
      <c r="K1321" s="8" t="s">
        <v>14</v>
      </c>
      <c r="L1321" s="9">
        <v>882</v>
      </c>
      <c r="M1321" s="9">
        <v>2</v>
      </c>
      <c r="N1321" s="10">
        <v>2.2675736961451252E-3</v>
      </c>
      <c r="O1321" s="11">
        <v>12.97</v>
      </c>
      <c r="P1321" s="11">
        <v>25.94</v>
      </c>
      <c r="Q1321" s="11">
        <v>0</v>
      </c>
      <c r="R1321" s="8">
        <v>0</v>
      </c>
      <c r="S1321" s="8">
        <v>0</v>
      </c>
      <c r="U1321" s="12">
        <v>0</v>
      </c>
      <c r="V1321" s="10">
        <v>0</v>
      </c>
      <c r="W1321" s="11">
        <v>16.5</v>
      </c>
      <c r="X1321" s="8" t="s">
        <v>148</v>
      </c>
      <c r="Y1321" s="8" t="s">
        <v>149</v>
      </c>
    </row>
    <row r="1322" spans="1:25" x14ac:dyDescent="0.3">
      <c r="A1322" s="7">
        <v>46278</v>
      </c>
      <c r="B1322" s="8" t="s">
        <v>12</v>
      </c>
      <c r="C1322" s="8" t="s">
        <v>140</v>
      </c>
      <c r="D1322" s="8" t="s">
        <v>141</v>
      </c>
      <c r="E1322" s="8" t="s">
        <v>150</v>
      </c>
      <c r="F1322" s="8" t="s">
        <v>143</v>
      </c>
      <c r="G1322" s="8" t="s">
        <v>144</v>
      </c>
      <c r="H1322" s="8" t="s">
        <v>145</v>
      </c>
      <c r="I1322" s="8" t="s">
        <v>210</v>
      </c>
      <c r="J1322" s="8" t="s">
        <v>153</v>
      </c>
      <c r="K1322" s="8" t="s">
        <v>14</v>
      </c>
      <c r="L1322" s="9">
        <v>3230</v>
      </c>
      <c r="M1322" s="9">
        <v>11</v>
      </c>
      <c r="N1322" s="10">
        <v>3.4055727554179569E-3</v>
      </c>
      <c r="O1322" s="11">
        <v>8.27</v>
      </c>
      <c r="P1322" s="11">
        <v>90.97</v>
      </c>
      <c r="Q1322" s="11">
        <v>0</v>
      </c>
      <c r="R1322" s="8">
        <v>0</v>
      </c>
      <c r="S1322" s="8">
        <v>0</v>
      </c>
      <c r="U1322" s="12">
        <v>0</v>
      </c>
      <c r="V1322" s="10">
        <v>0</v>
      </c>
      <c r="W1322" s="11">
        <v>10</v>
      </c>
      <c r="X1322" s="8" t="s">
        <v>148</v>
      </c>
      <c r="Y1322" s="8" t="s">
        <v>149</v>
      </c>
    </row>
    <row r="1323" spans="1:25" x14ac:dyDescent="0.3">
      <c r="A1323" s="7">
        <v>46278</v>
      </c>
      <c r="B1323" s="8" t="s">
        <v>12</v>
      </c>
      <c r="C1323" s="8" t="s">
        <v>140</v>
      </c>
      <c r="D1323" s="8" t="s">
        <v>141</v>
      </c>
      <c r="E1323" s="8" t="s">
        <v>150</v>
      </c>
      <c r="F1323" s="8" t="s">
        <v>143</v>
      </c>
      <c r="G1323" s="8" t="s">
        <v>151</v>
      </c>
      <c r="H1323" s="8" t="s">
        <v>145</v>
      </c>
      <c r="I1323" s="8" t="s">
        <v>156</v>
      </c>
      <c r="J1323" s="8" t="s">
        <v>153</v>
      </c>
      <c r="K1323" s="8" t="s">
        <v>14</v>
      </c>
      <c r="L1323" s="9">
        <v>1387</v>
      </c>
      <c r="M1323" s="9">
        <v>6</v>
      </c>
      <c r="N1323" s="10">
        <v>4.3258832011535686E-3</v>
      </c>
      <c r="O1323" s="11">
        <v>5.81</v>
      </c>
      <c r="P1323" s="11">
        <v>34.86</v>
      </c>
      <c r="Q1323" s="11">
        <v>0</v>
      </c>
      <c r="R1323" s="8">
        <v>0</v>
      </c>
      <c r="S1323" s="8">
        <v>0</v>
      </c>
      <c r="U1323" s="12">
        <v>0</v>
      </c>
      <c r="V1323" s="10">
        <v>0</v>
      </c>
      <c r="W1323" s="11">
        <v>10</v>
      </c>
      <c r="X1323" s="8" t="s">
        <v>148</v>
      </c>
      <c r="Y1323" s="8" t="s">
        <v>149</v>
      </c>
    </row>
    <row r="1324" spans="1:25" x14ac:dyDescent="0.3">
      <c r="A1324" s="7">
        <v>46279</v>
      </c>
      <c r="B1324" s="8" t="s">
        <v>12</v>
      </c>
      <c r="C1324" s="8" t="s">
        <v>140</v>
      </c>
      <c r="D1324" s="8" t="s">
        <v>141</v>
      </c>
      <c r="E1324" s="8" t="s">
        <v>142</v>
      </c>
      <c r="F1324" s="8" t="s">
        <v>143</v>
      </c>
      <c r="G1324" s="8" t="s">
        <v>151</v>
      </c>
      <c r="H1324" s="8" t="s">
        <v>145</v>
      </c>
      <c r="I1324" s="8" t="s">
        <v>881</v>
      </c>
      <c r="J1324" s="8" t="s">
        <v>147</v>
      </c>
      <c r="K1324" s="8" t="s">
        <v>7</v>
      </c>
      <c r="L1324" s="9">
        <v>176</v>
      </c>
      <c r="M1324" s="9">
        <v>0</v>
      </c>
      <c r="N1324" s="10">
        <v>0</v>
      </c>
      <c r="P1324" s="11">
        <v>0</v>
      </c>
      <c r="Q1324" s="11">
        <v>0</v>
      </c>
      <c r="R1324" s="8">
        <v>0</v>
      </c>
      <c r="S1324" s="8">
        <v>0</v>
      </c>
      <c r="W1324" s="11">
        <v>16</v>
      </c>
      <c r="X1324" s="8" t="s">
        <v>148</v>
      </c>
      <c r="Y1324" s="8" t="s">
        <v>149</v>
      </c>
    </row>
    <row r="1325" spans="1:25" x14ac:dyDescent="0.3">
      <c r="A1325" s="7">
        <v>46278</v>
      </c>
      <c r="B1325" s="8" t="s">
        <v>12</v>
      </c>
      <c r="C1325" s="8" t="s">
        <v>140</v>
      </c>
      <c r="D1325" s="8" t="s">
        <v>141</v>
      </c>
      <c r="E1325" s="8" t="s">
        <v>157</v>
      </c>
      <c r="F1325" s="8" t="s">
        <v>143</v>
      </c>
      <c r="G1325" s="8" t="s">
        <v>144</v>
      </c>
      <c r="H1325" s="8" t="s">
        <v>145</v>
      </c>
      <c r="I1325" s="8" t="s">
        <v>677</v>
      </c>
      <c r="J1325" s="8" t="s">
        <v>159</v>
      </c>
      <c r="K1325" s="8" t="s">
        <v>14</v>
      </c>
      <c r="L1325" s="9">
        <v>97</v>
      </c>
      <c r="M1325" s="9">
        <v>0</v>
      </c>
      <c r="N1325" s="10">
        <v>0</v>
      </c>
      <c r="P1325" s="11">
        <v>0</v>
      </c>
      <c r="Q1325" s="11">
        <v>0</v>
      </c>
      <c r="R1325" s="8">
        <v>0</v>
      </c>
      <c r="S1325" s="8">
        <v>0</v>
      </c>
      <c r="W1325" s="11">
        <v>11</v>
      </c>
      <c r="X1325" s="8" t="s">
        <v>148</v>
      </c>
      <c r="Y1325" s="8" t="s">
        <v>149</v>
      </c>
    </row>
    <row r="1326" spans="1:25" x14ac:dyDescent="0.3">
      <c r="A1326" s="7">
        <v>46278</v>
      </c>
      <c r="B1326" s="8" t="s">
        <v>12</v>
      </c>
      <c r="C1326" s="8" t="s">
        <v>140</v>
      </c>
      <c r="D1326" s="8" t="s">
        <v>141</v>
      </c>
      <c r="E1326" s="8" t="s">
        <v>157</v>
      </c>
      <c r="F1326" s="8" t="s">
        <v>143</v>
      </c>
      <c r="G1326" s="8" t="s">
        <v>144</v>
      </c>
      <c r="H1326" s="8" t="s">
        <v>145</v>
      </c>
      <c r="I1326" s="8" t="s">
        <v>162</v>
      </c>
      <c r="J1326" s="8" t="s">
        <v>159</v>
      </c>
      <c r="K1326" s="8" t="s">
        <v>7</v>
      </c>
      <c r="L1326" s="9">
        <v>2914</v>
      </c>
      <c r="M1326" s="9">
        <v>24</v>
      </c>
      <c r="N1326" s="10">
        <v>8.2361015785861365E-3</v>
      </c>
      <c r="O1326" s="11">
        <v>7.62</v>
      </c>
      <c r="P1326" s="11">
        <v>182.88</v>
      </c>
      <c r="Q1326" s="11">
        <v>0</v>
      </c>
      <c r="R1326" s="8">
        <v>0</v>
      </c>
      <c r="S1326" s="8">
        <v>0</v>
      </c>
      <c r="U1326" s="12">
        <v>0</v>
      </c>
      <c r="V1326" s="10">
        <v>0</v>
      </c>
      <c r="W1326" s="11">
        <v>12</v>
      </c>
      <c r="X1326" s="8" t="s">
        <v>148</v>
      </c>
      <c r="Y1326" s="8" t="s">
        <v>149</v>
      </c>
    </row>
    <row r="1327" spans="1:25" x14ac:dyDescent="0.3">
      <c r="A1327" s="7">
        <v>46278</v>
      </c>
      <c r="B1327" s="8" t="s">
        <v>12</v>
      </c>
      <c r="C1327" s="8" t="s">
        <v>140</v>
      </c>
      <c r="D1327" s="8" t="s">
        <v>141</v>
      </c>
      <c r="E1327" s="8" t="s">
        <v>157</v>
      </c>
      <c r="F1327" s="8" t="s">
        <v>143</v>
      </c>
      <c r="G1327" s="8" t="s">
        <v>151</v>
      </c>
      <c r="H1327" s="8" t="s">
        <v>145</v>
      </c>
      <c r="I1327" s="8" t="s">
        <v>882</v>
      </c>
      <c r="J1327" s="8" t="s">
        <v>159</v>
      </c>
      <c r="K1327" s="8" t="s">
        <v>14</v>
      </c>
      <c r="L1327" s="9">
        <v>301</v>
      </c>
      <c r="M1327" s="9">
        <v>1</v>
      </c>
      <c r="N1327" s="10">
        <v>3.3222591362126251E-3</v>
      </c>
      <c r="O1327" s="11">
        <v>6.99</v>
      </c>
      <c r="P1327" s="11">
        <v>6.99</v>
      </c>
      <c r="Q1327" s="11">
        <v>0</v>
      </c>
      <c r="R1327" s="8">
        <v>0</v>
      </c>
      <c r="S1327" s="8">
        <v>0</v>
      </c>
      <c r="U1327" s="12">
        <v>0</v>
      </c>
      <c r="V1327" s="10">
        <v>0</v>
      </c>
      <c r="W1327" s="11">
        <v>9.5</v>
      </c>
      <c r="X1327" s="8" t="s">
        <v>148</v>
      </c>
      <c r="Y1327" s="8" t="s">
        <v>149</v>
      </c>
    </row>
    <row r="1328" spans="1:25" x14ac:dyDescent="0.3">
      <c r="A1328" s="7">
        <v>46278</v>
      </c>
      <c r="B1328" s="8" t="s">
        <v>12</v>
      </c>
      <c r="C1328" s="8" t="s">
        <v>140</v>
      </c>
      <c r="D1328" s="8" t="s">
        <v>141</v>
      </c>
      <c r="E1328" s="8" t="s">
        <v>157</v>
      </c>
      <c r="F1328" s="8" t="s">
        <v>143</v>
      </c>
      <c r="G1328" s="8" t="s">
        <v>144</v>
      </c>
      <c r="H1328" s="8" t="s">
        <v>145</v>
      </c>
      <c r="I1328" s="8" t="s">
        <v>161</v>
      </c>
      <c r="J1328" s="8" t="s">
        <v>159</v>
      </c>
      <c r="K1328" s="8" t="s">
        <v>21</v>
      </c>
      <c r="L1328" s="9">
        <v>229</v>
      </c>
      <c r="M1328" s="9">
        <v>3</v>
      </c>
      <c r="N1328" s="10">
        <v>1.310043668122271E-2</v>
      </c>
      <c r="O1328" s="11">
        <v>10.5</v>
      </c>
      <c r="P1328" s="11">
        <v>31.5</v>
      </c>
      <c r="Q1328" s="11">
        <v>399</v>
      </c>
      <c r="R1328" s="8">
        <v>1</v>
      </c>
      <c r="S1328" s="8">
        <v>1</v>
      </c>
      <c r="T1328" s="10">
        <v>7.8899999999999998E-2</v>
      </c>
      <c r="U1328" s="12">
        <v>12.67</v>
      </c>
      <c r="V1328" s="10">
        <v>0.33329999999999999</v>
      </c>
      <c r="W1328" s="11">
        <v>10.5</v>
      </c>
      <c r="X1328" s="8" t="s">
        <v>148</v>
      </c>
      <c r="Y1328" s="8" t="s">
        <v>149</v>
      </c>
    </row>
    <row r="1329" spans="1:26" x14ac:dyDescent="0.3">
      <c r="A1329" s="7">
        <v>46278</v>
      </c>
      <c r="B1329" s="8" t="s">
        <v>12</v>
      </c>
      <c r="C1329" s="8" t="s">
        <v>140</v>
      </c>
      <c r="D1329" s="8" t="s">
        <v>141</v>
      </c>
      <c r="E1329" s="8" t="s">
        <v>164</v>
      </c>
      <c r="F1329" s="8" t="s">
        <v>143</v>
      </c>
      <c r="G1329" s="8" t="s">
        <v>144</v>
      </c>
      <c r="H1329" s="8" t="s">
        <v>145</v>
      </c>
      <c r="I1329" s="8" t="s">
        <v>509</v>
      </c>
      <c r="J1329" s="8" t="s">
        <v>166</v>
      </c>
      <c r="K1329" s="8" t="s">
        <v>14</v>
      </c>
      <c r="L1329" s="9">
        <v>726</v>
      </c>
      <c r="M1329" s="9">
        <v>6</v>
      </c>
      <c r="N1329" s="10">
        <v>8.2644628099173556E-3</v>
      </c>
      <c r="O1329" s="11">
        <v>5.51</v>
      </c>
      <c r="P1329" s="11">
        <v>33.06</v>
      </c>
      <c r="Q1329" s="11">
        <v>449</v>
      </c>
      <c r="R1329" s="8">
        <v>1</v>
      </c>
      <c r="S1329" s="8">
        <v>1</v>
      </c>
      <c r="T1329" s="10">
        <v>7.3599999999999999E-2</v>
      </c>
      <c r="U1329" s="12">
        <v>13.58</v>
      </c>
      <c r="V1329" s="10">
        <v>0.16669999999999999</v>
      </c>
      <c r="W1329" s="11">
        <v>9.5</v>
      </c>
      <c r="X1329" s="8" t="s">
        <v>148</v>
      </c>
      <c r="Y1329" s="8" t="s">
        <v>149</v>
      </c>
    </row>
    <row r="1330" spans="1:26" x14ac:dyDescent="0.3">
      <c r="A1330" s="7">
        <v>46278</v>
      </c>
      <c r="B1330" s="8" t="s">
        <v>12</v>
      </c>
      <c r="C1330" s="8" t="s">
        <v>140</v>
      </c>
      <c r="D1330" s="8" t="s">
        <v>141</v>
      </c>
      <c r="E1330" s="8" t="s">
        <v>164</v>
      </c>
      <c r="F1330" s="8" t="s">
        <v>143</v>
      </c>
      <c r="G1330" s="8" t="s">
        <v>178</v>
      </c>
      <c r="H1330" s="8" t="s">
        <v>145</v>
      </c>
      <c r="I1330" s="8" t="s">
        <v>826</v>
      </c>
      <c r="J1330" s="8" t="s">
        <v>166</v>
      </c>
      <c r="K1330" s="8" t="s">
        <v>7</v>
      </c>
      <c r="L1330" s="9">
        <v>322</v>
      </c>
      <c r="M1330" s="9">
        <v>2</v>
      </c>
      <c r="N1330" s="10">
        <v>6.2111801242236021E-3</v>
      </c>
      <c r="O1330" s="11">
        <v>8.9700000000000006</v>
      </c>
      <c r="P1330" s="11">
        <v>17.940000000000001</v>
      </c>
      <c r="Q1330" s="11">
        <v>0</v>
      </c>
      <c r="R1330" s="8">
        <v>0</v>
      </c>
      <c r="S1330" s="8">
        <v>0</v>
      </c>
      <c r="U1330" s="12">
        <v>0</v>
      </c>
      <c r="V1330" s="10">
        <v>0</v>
      </c>
      <c r="W1330" s="11">
        <v>12.5</v>
      </c>
      <c r="X1330" s="8" t="s">
        <v>148</v>
      </c>
      <c r="Y1330" s="8" t="s">
        <v>149</v>
      </c>
    </row>
    <row r="1331" spans="1:26" x14ac:dyDescent="0.3">
      <c r="A1331" s="7">
        <v>46278</v>
      </c>
      <c r="B1331" s="8" t="s">
        <v>12</v>
      </c>
      <c r="C1331" s="8" t="s">
        <v>140</v>
      </c>
      <c r="D1331" s="8" t="s">
        <v>141</v>
      </c>
      <c r="E1331" s="8" t="s">
        <v>164</v>
      </c>
      <c r="F1331" s="8" t="s">
        <v>143</v>
      </c>
      <c r="G1331" s="8" t="s">
        <v>170</v>
      </c>
      <c r="H1331" s="8" t="s">
        <v>145</v>
      </c>
      <c r="I1331" s="8" t="s">
        <v>883</v>
      </c>
      <c r="J1331" s="8" t="s">
        <v>166</v>
      </c>
      <c r="K1331" s="8" t="s">
        <v>14</v>
      </c>
      <c r="L1331" s="9">
        <v>339</v>
      </c>
      <c r="M1331" s="9">
        <v>2</v>
      </c>
      <c r="N1331" s="10">
        <v>5.8997050147492616E-3</v>
      </c>
      <c r="O1331" s="11">
        <v>8.08</v>
      </c>
      <c r="P1331" s="11">
        <v>16.16</v>
      </c>
      <c r="Q1331" s="11">
        <v>0</v>
      </c>
      <c r="R1331" s="8">
        <v>0</v>
      </c>
      <c r="S1331" s="8">
        <v>0</v>
      </c>
      <c r="U1331" s="12">
        <v>0</v>
      </c>
      <c r="V1331" s="10">
        <v>0</v>
      </c>
      <c r="W1331" s="11">
        <v>12</v>
      </c>
      <c r="X1331" s="8" t="s">
        <v>148</v>
      </c>
      <c r="Y1331" s="8" t="s">
        <v>149</v>
      </c>
    </row>
    <row r="1332" spans="1:26" x14ac:dyDescent="0.3">
      <c r="A1332" s="7">
        <v>46278</v>
      </c>
      <c r="B1332" s="8" t="s">
        <v>12</v>
      </c>
      <c r="C1332" s="8" t="s">
        <v>140</v>
      </c>
      <c r="D1332" s="8" t="s">
        <v>141</v>
      </c>
      <c r="E1332" s="8" t="s">
        <v>164</v>
      </c>
      <c r="F1332" s="8" t="s">
        <v>143</v>
      </c>
      <c r="G1332" s="8" t="s">
        <v>151</v>
      </c>
      <c r="H1332" s="8" t="s">
        <v>145</v>
      </c>
      <c r="I1332" s="8" t="s">
        <v>508</v>
      </c>
      <c r="J1332" s="8" t="s">
        <v>166</v>
      </c>
      <c r="K1332" s="8" t="s">
        <v>14</v>
      </c>
      <c r="L1332" s="9">
        <v>755</v>
      </c>
      <c r="M1332" s="9">
        <v>4</v>
      </c>
      <c r="N1332" s="10">
        <v>5.2980132450331126E-3</v>
      </c>
      <c r="O1332" s="11">
        <v>6.32</v>
      </c>
      <c r="P1332" s="11">
        <v>25.28</v>
      </c>
      <c r="Q1332" s="11">
        <v>0</v>
      </c>
      <c r="R1332" s="8">
        <v>0</v>
      </c>
      <c r="S1332" s="8">
        <v>0</v>
      </c>
      <c r="U1332" s="12">
        <v>0</v>
      </c>
      <c r="V1332" s="10">
        <v>0</v>
      </c>
      <c r="W1332" s="11">
        <v>8</v>
      </c>
      <c r="X1332" s="8" t="s">
        <v>148</v>
      </c>
      <c r="Y1332" s="8" t="s">
        <v>149</v>
      </c>
    </row>
    <row r="1333" spans="1:26" x14ac:dyDescent="0.3">
      <c r="A1333" s="7">
        <v>46278</v>
      </c>
      <c r="B1333" s="8" t="s">
        <v>12</v>
      </c>
      <c r="C1333" s="8" t="s">
        <v>140</v>
      </c>
      <c r="D1333" s="8" t="s">
        <v>141</v>
      </c>
      <c r="E1333" s="8" t="s">
        <v>239</v>
      </c>
      <c r="F1333" s="8" t="s">
        <v>143</v>
      </c>
      <c r="G1333" s="8" t="s">
        <v>151</v>
      </c>
      <c r="H1333" s="8" t="s">
        <v>145</v>
      </c>
      <c r="I1333" s="8" t="s">
        <v>388</v>
      </c>
      <c r="J1333" s="8" t="s">
        <v>242</v>
      </c>
      <c r="K1333" s="8" t="s">
        <v>14</v>
      </c>
      <c r="L1333" s="9">
        <v>2835</v>
      </c>
      <c r="M1333" s="9">
        <v>19</v>
      </c>
      <c r="N1333" s="10">
        <v>6.7019400352733684E-3</v>
      </c>
      <c r="O1333" s="11">
        <v>4.46</v>
      </c>
      <c r="P1333" s="11">
        <v>84.74</v>
      </c>
      <c r="Q1333" s="11">
        <v>0</v>
      </c>
      <c r="R1333" s="8">
        <v>0</v>
      </c>
      <c r="S1333" s="8">
        <v>0</v>
      </c>
      <c r="U1333" s="12">
        <v>0</v>
      </c>
      <c r="V1333" s="10">
        <v>0</v>
      </c>
      <c r="W1333" s="11">
        <v>6</v>
      </c>
      <c r="X1333" s="8" t="s">
        <v>148</v>
      </c>
      <c r="Y1333" s="8" t="s">
        <v>149</v>
      </c>
    </row>
    <row r="1334" spans="1:26" x14ac:dyDescent="0.3">
      <c r="A1334" s="8" t="s">
        <v>884</v>
      </c>
      <c r="B1334" s="8" t="s">
        <v>12</v>
      </c>
      <c r="C1334" s="8" t="s">
        <v>140</v>
      </c>
      <c r="D1334" s="8" t="s">
        <v>141</v>
      </c>
      <c r="E1334" s="8" t="s">
        <v>239</v>
      </c>
      <c r="F1334" s="8" t="s">
        <v>143</v>
      </c>
      <c r="G1334" s="8" t="s">
        <v>170</v>
      </c>
      <c r="H1334" s="8" t="s">
        <v>145</v>
      </c>
      <c r="I1334" s="8" t="s">
        <v>440</v>
      </c>
      <c r="J1334" s="8" t="s">
        <v>242</v>
      </c>
      <c r="K1334" s="8" t="s">
        <v>7</v>
      </c>
      <c r="L1334" s="9">
        <v>657</v>
      </c>
      <c r="M1334" s="9">
        <v>5</v>
      </c>
      <c r="N1334" s="10">
        <v>7.6103500761035003E-3</v>
      </c>
      <c r="O1334" s="11">
        <v>4.6399999999999997</v>
      </c>
      <c r="P1334" s="11">
        <v>23.2</v>
      </c>
      <c r="Q1334" s="11">
        <v>0</v>
      </c>
      <c r="R1334" s="8">
        <v>0</v>
      </c>
      <c r="S1334" s="8">
        <v>0</v>
      </c>
      <c r="U1334" s="12">
        <v>0</v>
      </c>
      <c r="V1334" s="10">
        <v>0</v>
      </c>
      <c r="W1334" s="11">
        <v>6.5</v>
      </c>
      <c r="X1334" s="8" t="s">
        <v>148</v>
      </c>
      <c r="Y1334" s="8" t="s">
        <v>149</v>
      </c>
    </row>
    <row r="1335" spans="1:26" x14ac:dyDescent="0.3">
      <c r="A1335" s="7">
        <v>46278</v>
      </c>
      <c r="B1335" s="8" t="s">
        <v>12</v>
      </c>
      <c r="C1335" s="8" t="s">
        <v>140</v>
      </c>
      <c r="D1335" s="8" t="s">
        <v>141</v>
      </c>
      <c r="E1335" s="8" t="s">
        <v>167</v>
      </c>
      <c r="F1335" s="8" t="s">
        <v>143</v>
      </c>
      <c r="G1335" s="8" t="s">
        <v>170</v>
      </c>
      <c r="H1335" s="8" t="s">
        <v>145</v>
      </c>
      <c r="I1335" s="8" t="s">
        <v>171</v>
      </c>
      <c r="J1335" s="8" t="s">
        <v>169</v>
      </c>
      <c r="K1335" s="8" t="s">
        <v>14</v>
      </c>
      <c r="L1335" s="9">
        <v>378</v>
      </c>
      <c r="M1335" s="9">
        <v>3</v>
      </c>
      <c r="N1335" s="10">
        <v>1.2699999999999999E-2</v>
      </c>
      <c r="O1335" s="11">
        <v>4.0199999999999996</v>
      </c>
      <c r="P1335" s="11">
        <v>12.06</v>
      </c>
      <c r="Q1335" s="11">
        <v>0</v>
      </c>
      <c r="R1335" s="8">
        <v>0</v>
      </c>
      <c r="S1335" s="8">
        <v>0</v>
      </c>
      <c r="U1335" s="12">
        <v>0</v>
      </c>
      <c r="V1335" s="10">
        <v>0</v>
      </c>
      <c r="W1335" s="11">
        <v>5.5</v>
      </c>
      <c r="X1335" s="8" t="s">
        <v>148</v>
      </c>
      <c r="Y1335" s="8" t="s">
        <v>149</v>
      </c>
    </row>
    <row r="1336" spans="1:26" x14ac:dyDescent="0.3">
      <c r="A1336" s="7">
        <v>46278</v>
      </c>
      <c r="B1336" s="8" t="s">
        <v>5</v>
      </c>
      <c r="C1336" s="8" t="s">
        <v>173</v>
      </c>
      <c r="D1336" s="8" t="s">
        <v>141</v>
      </c>
      <c r="E1336" s="8" t="s">
        <v>174</v>
      </c>
      <c r="F1336" s="8" t="s">
        <v>143</v>
      </c>
      <c r="G1336" s="8" t="s">
        <v>144</v>
      </c>
      <c r="H1336" s="8" t="s">
        <v>145</v>
      </c>
      <c r="I1336" s="8" t="s">
        <v>175</v>
      </c>
      <c r="J1336" s="8" t="s">
        <v>176</v>
      </c>
      <c r="K1336" s="8" t="s">
        <v>7</v>
      </c>
      <c r="L1336" s="9">
        <v>502</v>
      </c>
      <c r="M1336" s="9">
        <v>2</v>
      </c>
      <c r="N1336" s="10">
        <v>3.9840637450199202E-3</v>
      </c>
      <c r="O1336" s="11">
        <v>8.94</v>
      </c>
      <c r="P1336" s="11">
        <v>17.88</v>
      </c>
      <c r="Q1336" s="11">
        <v>0</v>
      </c>
      <c r="R1336" s="8">
        <v>0</v>
      </c>
      <c r="S1336" s="8">
        <v>0</v>
      </c>
      <c r="U1336" s="12">
        <v>0</v>
      </c>
      <c r="V1336" s="10">
        <v>0</v>
      </c>
      <c r="W1336" s="11">
        <v>12</v>
      </c>
      <c r="X1336" s="8" t="s">
        <v>148</v>
      </c>
      <c r="Y1336" s="8" t="s">
        <v>149</v>
      </c>
    </row>
    <row r="1337" spans="1:26" x14ac:dyDescent="0.3">
      <c r="A1337" s="7">
        <v>46278</v>
      </c>
      <c r="B1337" s="8" t="s">
        <v>5</v>
      </c>
      <c r="C1337" s="8" t="s">
        <v>173</v>
      </c>
      <c r="D1337" s="8" t="s">
        <v>141</v>
      </c>
      <c r="E1337" s="8" t="s">
        <v>174</v>
      </c>
      <c r="F1337" s="8" t="s">
        <v>143</v>
      </c>
      <c r="G1337" s="8" t="s">
        <v>151</v>
      </c>
      <c r="H1337" s="8" t="s">
        <v>145</v>
      </c>
      <c r="I1337" s="8" t="s">
        <v>476</v>
      </c>
      <c r="J1337" s="8" t="s">
        <v>176</v>
      </c>
      <c r="K1337" s="8" t="s">
        <v>21</v>
      </c>
      <c r="L1337" s="9">
        <v>392</v>
      </c>
      <c r="M1337" s="9">
        <v>4</v>
      </c>
      <c r="N1337" s="10">
        <v>1.020408163265306E-2</v>
      </c>
      <c r="O1337" s="11">
        <v>11.93</v>
      </c>
      <c r="P1337" s="11">
        <v>47.72</v>
      </c>
      <c r="Q1337" s="11">
        <v>0</v>
      </c>
      <c r="R1337" s="8">
        <v>0</v>
      </c>
      <c r="S1337" s="8">
        <v>0</v>
      </c>
      <c r="U1337" s="12">
        <v>0</v>
      </c>
      <c r="V1337" s="10">
        <v>0</v>
      </c>
      <c r="W1337" s="11">
        <v>13</v>
      </c>
      <c r="X1337" s="8" t="s">
        <v>148</v>
      </c>
      <c r="Y1337" s="8" t="s">
        <v>149</v>
      </c>
    </row>
    <row r="1338" spans="1:26" x14ac:dyDescent="0.3">
      <c r="A1338" s="7">
        <v>46278</v>
      </c>
      <c r="B1338" s="8" t="s">
        <v>5</v>
      </c>
      <c r="C1338" s="8" t="s">
        <v>173</v>
      </c>
      <c r="D1338" s="8" t="s">
        <v>141</v>
      </c>
      <c r="E1338" s="8" t="s">
        <v>174</v>
      </c>
      <c r="F1338" s="8" t="s">
        <v>143</v>
      </c>
      <c r="G1338" s="8" t="s">
        <v>144</v>
      </c>
      <c r="H1338" s="8" t="s">
        <v>145</v>
      </c>
      <c r="I1338" s="8" t="s">
        <v>848</v>
      </c>
      <c r="J1338" s="8" t="s">
        <v>176</v>
      </c>
      <c r="K1338" s="8" t="s">
        <v>7</v>
      </c>
      <c r="L1338" s="9">
        <v>232</v>
      </c>
      <c r="M1338" s="9">
        <v>0</v>
      </c>
      <c r="N1338" s="10">
        <v>0</v>
      </c>
      <c r="P1338" s="11">
        <v>0</v>
      </c>
      <c r="Q1338" s="11">
        <v>0</v>
      </c>
      <c r="R1338" s="8">
        <v>0</v>
      </c>
      <c r="S1338" s="8">
        <v>0</v>
      </c>
      <c r="W1338" s="11">
        <v>11</v>
      </c>
      <c r="X1338" s="8" t="s">
        <v>148</v>
      </c>
      <c r="Y1338" s="8" t="s">
        <v>149</v>
      </c>
    </row>
    <row r="1339" spans="1:26" x14ac:dyDescent="0.3">
      <c r="A1339" s="7">
        <v>46278</v>
      </c>
      <c r="B1339" s="8" t="s">
        <v>5</v>
      </c>
      <c r="C1339" s="8" t="s">
        <v>173</v>
      </c>
      <c r="D1339" s="8" t="s">
        <v>141</v>
      </c>
      <c r="E1339" s="8" t="s">
        <v>174</v>
      </c>
      <c r="F1339" s="8" t="s">
        <v>143</v>
      </c>
      <c r="G1339" s="8" t="s">
        <v>144</v>
      </c>
      <c r="H1339" s="8" t="s">
        <v>145</v>
      </c>
      <c r="I1339" s="8" t="s">
        <v>552</v>
      </c>
      <c r="J1339" s="8" t="s">
        <v>176</v>
      </c>
      <c r="K1339" s="8" t="s">
        <v>21</v>
      </c>
      <c r="L1339" s="9">
        <v>257</v>
      </c>
      <c r="M1339" s="9">
        <v>2</v>
      </c>
      <c r="N1339" s="10">
        <v>7.7821011673151752E-3</v>
      </c>
      <c r="O1339" s="11">
        <v>13</v>
      </c>
      <c r="P1339" s="11">
        <v>26</v>
      </c>
      <c r="Q1339" s="11">
        <v>0</v>
      </c>
      <c r="R1339" s="8">
        <v>0</v>
      </c>
      <c r="S1339" s="8">
        <v>0</v>
      </c>
      <c r="U1339" s="12">
        <v>0</v>
      </c>
      <c r="V1339" s="10">
        <v>0</v>
      </c>
      <c r="W1339" s="11">
        <v>13</v>
      </c>
      <c r="X1339" s="8" t="s">
        <v>148</v>
      </c>
      <c r="Y1339" s="8" t="s">
        <v>149</v>
      </c>
    </row>
    <row r="1340" spans="1:26" x14ac:dyDescent="0.3">
      <c r="A1340" s="7">
        <v>46278</v>
      </c>
      <c r="B1340" s="8" t="s">
        <v>5</v>
      </c>
      <c r="C1340" s="8" t="s">
        <v>173</v>
      </c>
      <c r="D1340" s="8" t="s">
        <v>141</v>
      </c>
      <c r="E1340" s="8" t="s">
        <v>174</v>
      </c>
      <c r="F1340" s="8" t="s">
        <v>143</v>
      </c>
      <c r="G1340" s="8" t="s">
        <v>151</v>
      </c>
      <c r="H1340" s="8" t="s">
        <v>145</v>
      </c>
      <c r="I1340" s="8" t="s">
        <v>408</v>
      </c>
      <c r="J1340" s="8" t="s">
        <v>176</v>
      </c>
      <c r="K1340" s="8" t="s">
        <v>21</v>
      </c>
      <c r="L1340" s="9">
        <v>1449</v>
      </c>
      <c r="M1340" s="9">
        <v>21</v>
      </c>
      <c r="N1340" s="10">
        <v>1.4492753623188409E-2</v>
      </c>
      <c r="O1340" s="11">
        <v>11.85</v>
      </c>
      <c r="P1340" s="11">
        <v>248.85</v>
      </c>
      <c r="Q1340" s="11">
        <v>1347</v>
      </c>
      <c r="R1340" s="8">
        <v>2</v>
      </c>
      <c r="S1340" s="8">
        <v>3</v>
      </c>
      <c r="T1340" s="10">
        <v>0.1847</v>
      </c>
      <c r="U1340" s="12">
        <v>5.41</v>
      </c>
      <c r="V1340" s="10">
        <v>9.5200000000000007E-2</v>
      </c>
      <c r="W1340" s="11">
        <v>14</v>
      </c>
      <c r="X1340" s="8" t="s">
        <v>148</v>
      </c>
      <c r="Y1340" s="8" t="s">
        <v>149</v>
      </c>
    </row>
    <row r="1341" spans="1:26" x14ac:dyDescent="0.3">
      <c r="A1341" s="7">
        <v>46278</v>
      </c>
      <c r="B1341" s="8" t="s">
        <v>5</v>
      </c>
      <c r="C1341" s="8" t="s">
        <v>173</v>
      </c>
      <c r="D1341" s="8" t="s">
        <v>141</v>
      </c>
      <c r="E1341" s="8" t="s">
        <v>186</v>
      </c>
      <c r="F1341" s="8" t="s">
        <v>143</v>
      </c>
      <c r="G1341" s="8" t="s">
        <v>170</v>
      </c>
      <c r="H1341" s="8" t="s">
        <v>145</v>
      </c>
      <c r="I1341" s="8" t="s">
        <v>718</v>
      </c>
      <c r="J1341" s="8" t="s">
        <v>188</v>
      </c>
      <c r="K1341" s="8" t="s">
        <v>7</v>
      </c>
      <c r="L1341" s="9">
        <v>286</v>
      </c>
      <c r="M1341" s="9">
        <v>0</v>
      </c>
      <c r="N1341" s="10">
        <v>0</v>
      </c>
      <c r="P1341" s="11">
        <v>0</v>
      </c>
      <c r="Q1341" s="11">
        <v>0</v>
      </c>
      <c r="R1341" s="8">
        <v>0</v>
      </c>
      <c r="S1341" s="8">
        <v>0</v>
      </c>
      <c r="W1341" s="11">
        <v>7</v>
      </c>
      <c r="X1341" s="8" t="s">
        <v>148</v>
      </c>
      <c r="Y1341" s="8" t="s">
        <v>149</v>
      </c>
    </row>
    <row r="1342" spans="1:26" x14ac:dyDescent="0.3">
      <c r="A1342" s="7">
        <v>46278</v>
      </c>
      <c r="B1342" s="8" t="s">
        <v>5</v>
      </c>
      <c r="C1342" s="8" t="s">
        <v>173</v>
      </c>
      <c r="D1342" s="8" t="s">
        <v>141</v>
      </c>
      <c r="E1342" s="8" t="s">
        <v>186</v>
      </c>
      <c r="F1342" s="8" t="s">
        <v>143</v>
      </c>
      <c r="G1342" s="8" t="s">
        <v>144</v>
      </c>
      <c r="H1342" s="8" t="s">
        <v>145</v>
      </c>
      <c r="I1342" s="8" t="s">
        <v>412</v>
      </c>
      <c r="J1342" s="8" t="s">
        <v>188</v>
      </c>
      <c r="K1342" s="8" t="s">
        <v>21</v>
      </c>
      <c r="L1342" s="9">
        <v>310</v>
      </c>
      <c r="M1342" s="9">
        <v>4</v>
      </c>
      <c r="N1342" s="10">
        <v>1.2903225806451609E-2</v>
      </c>
      <c r="O1342" s="11">
        <v>6.05</v>
      </c>
      <c r="P1342" s="11">
        <v>24.2</v>
      </c>
      <c r="Q1342" s="11">
        <v>0</v>
      </c>
      <c r="R1342" s="8">
        <v>0</v>
      </c>
      <c r="S1342" s="8">
        <v>0</v>
      </c>
      <c r="U1342" s="12">
        <v>0</v>
      </c>
      <c r="V1342" s="10">
        <v>0</v>
      </c>
      <c r="W1342" s="11">
        <v>7</v>
      </c>
      <c r="X1342" s="8" t="s">
        <v>148</v>
      </c>
      <c r="Y1342" s="8" t="s">
        <v>149</v>
      </c>
    </row>
    <row r="1343" spans="1:26" x14ac:dyDescent="0.3">
      <c r="A1343" s="7">
        <v>46278</v>
      </c>
      <c r="B1343" s="8" t="s">
        <v>5</v>
      </c>
      <c r="C1343" s="8" t="s">
        <v>173</v>
      </c>
      <c r="D1343" s="8" t="s">
        <v>141</v>
      </c>
      <c r="E1343" s="8" t="s">
        <v>186</v>
      </c>
      <c r="F1343" s="8" t="s">
        <v>143</v>
      </c>
      <c r="G1343" s="8" t="s">
        <v>151</v>
      </c>
      <c r="H1343" s="8" t="s">
        <v>145</v>
      </c>
      <c r="I1343" s="8" t="s">
        <v>885</v>
      </c>
      <c r="J1343" s="8" t="s">
        <v>188</v>
      </c>
      <c r="K1343" s="8" t="s">
        <v>21</v>
      </c>
      <c r="L1343" s="9">
        <v>153</v>
      </c>
      <c r="M1343" s="9">
        <v>4</v>
      </c>
      <c r="N1343" s="10">
        <v>2.61437908496732E-2</v>
      </c>
      <c r="O1343" s="11">
        <v>7.5</v>
      </c>
      <c r="P1343" s="11">
        <v>30</v>
      </c>
      <c r="Q1343" s="11">
        <v>0</v>
      </c>
      <c r="R1343" s="8">
        <v>0</v>
      </c>
      <c r="S1343" s="8">
        <v>0</v>
      </c>
      <c r="U1343" s="12">
        <v>0</v>
      </c>
      <c r="V1343" s="10">
        <v>0</v>
      </c>
      <c r="W1343" s="11">
        <v>7.5</v>
      </c>
      <c r="X1343" s="8" t="s">
        <v>223</v>
      </c>
      <c r="Y1343" s="8" t="s">
        <v>149</v>
      </c>
    </row>
    <row r="1344" spans="1:26" x14ac:dyDescent="0.3">
      <c r="A1344" s="7">
        <v>46278</v>
      </c>
      <c r="B1344" s="8" t="s">
        <v>5</v>
      </c>
      <c r="C1344" s="8" t="s">
        <v>173</v>
      </c>
      <c r="D1344" s="8" t="s">
        <v>141</v>
      </c>
      <c r="E1344" s="8" t="s">
        <v>186</v>
      </c>
      <c r="F1344" s="8" t="s">
        <v>143</v>
      </c>
      <c r="G1344" s="8" t="s">
        <v>151</v>
      </c>
      <c r="H1344" s="8" t="s">
        <v>145</v>
      </c>
      <c r="I1344" s="8" t="s">
        <v>615</v>
      </c>
      <c r="J1344" s="8" t="s">
        <v>188</v>
      </c>
      <c r="K1344" s="8" t="s">
        <v>7</v>
      </c>
      <c r="L1344" s="9">
        <v>222</v>
      </c>
      <c r="M1344" s="9">
        <v>1</v>
      </c>
      <c r="N1344" s="10">
        <v>4.5045045045045036E-3</v>
      </c>
      <c r="O1344" s="11">
        <v>4.96</v>
      </c>
      <c r="P1344" s="11">
        <v>4.96</v>
      </c>
      <c r="Q1344" s="11">
        <v>0</v>
      </c>
      <c r="R1344" s="8">
        <v>0</v>
      </c>
      <c r="S1344" s="8">
        <v>0</v>
      </c>
      <c r="U1344" s="12">
        <v>0</v>
      </c>
      <c r="V1344" s="10">
        <v>0</v>
      </c>
      <c r="W1344" s="11">
        <v>8</v>
      </c>
      <c r="X1344" s="8" t="s">
        <v>148</v>
      </c>
      <c r="Y1344" s="8" t="s">
        <v>149</v>
      </c>
      <c r="Z1344" s="8" t="s">
        <v>497</v>
      </c>
    </row>
    <row r="1345" spans="1:25" x14ac:dyDescent="0.3">
      <c r="A1345" s="7">
        <v>46278</v>
      </c>
      <c r="B1345" s="8" t="s">
        <v>5</v>
      </c>
      <c r="C1345" s="8" t="s">
        <v>173</v>
      </c>
      <c r="D1345" s="8" t="s">
        <v>141</v>
      </c>
      <c r="E1345" s="8" t="s">
        <v>193</v>
      </c>
      <c r="F1345" s="8" t="s">
        <v>143</v>
      </c>
      <c r="G1345" s="8" t="s">
        <v>144</v>
      </c>
      <c r="H1345" s="8" t="s">
        <v>145</v>
      </c>
      <c r="I1345" s="8" t="s">
        <v>516</v>
      </c>
      <c r="J1345" s="8" t="s">
        <v>195</v>
      </c>
      <c r="K1345" s="8" t="s">
        <v>21</v>
      </c>
      <c r="L1345" s="9">
        <v>490</v>
      </c>
      <c r="M1345" s="9">
        <v>3</v>
      </c>
      <c r="N1345" s="10">
        <v>6.1224489795918364E-3</v>
      </c>
      <c r="O1345" s="11">
        <v>9.5</v>
      </c>
      <c r="P1345" s="11">
        <v>28.5</v>
      </c>
      <c r="Q1345" s="11">
        <v>0</v>
      </c>
      <c r="R1345" s="8">
        <v>0</v>
      </c>
      <c r="S1345" s="8">
        <v>0</v>
      </c>
      <c r="U1345" s="12">
        <v>0</v>
      </c>
      <c r="V1345" s="10">
        <v>0</v>
      </c>
      <c r="W1345" s="11">
        <v>9.5</v>
      </c>
      <c r="X1345" s="8" t="s">
        <v>148</v>
      </c>
      <c r="Y1345" s="8" t="s">
        <v>149</v>
      </c>
    </row>
    <row r="1346" spans="1:25" x14ac:dyDescent="0.3">
      <c r="A1346" s="7">
        <v>46285</v>
      </c>
      <c r="B1346" s="8" t="s">
        <v>37</v>
      </c>
      <c r="C1346" s="8" t="s">
        <v>140</v>
      </c>
      <c r="D1346" s="8" t="s">
        <v>141</v>
      </c>
      <c r="E1346" s="8" t="s">
        <v>239</v>
      </c>
      <c r="F1346" s="8" t="s">
        <v>143</v>
      </c>
      <c r="G1346" s="8" t="s">
        <v>388</v>
      </c>
      <c r="H1346" s="8" t="s">
        <v>220</v>
      </c>
      <c r="I1346" s="8" t="s">
        <v>442</v>
      </c>
      <c r="J1346" s="8" t="s">
        <v>242</v>
      </c>
      <c r="K1346" s="8" t="s">
        <v>21</v>
      </c>
      <c r="L1346" s="9">
        <v>219</v>
      </c>
      <c r="M1346" s="9">
        <v>4</v>
      </c>
      <c r="N1346" s="10">
        <v>1.8264840182648401E-2</v>
      </c>
      <c r="O1346" s="11">
        <v>8</v>
      </c>
      <c r="P1346" s="11">
        <v>32</v>
      </c>
      <c r="Q1346" s="11">
        <v>897</v>
      </c>
      <c r="R1346" s="8">
        <v>3</v>
      </c>
      <c r="S1346" s="8">
        <v>3</v>
      </c>
      <c r="T1346" s="10">
        <v>3.5700000000000003E-2</v>
      </c>
      <c r="U1346" s="12">
        <v>28.03</v>
      </c>
      <c r="V1346" s="10">
        <v>0.75</v>
      </c>
      <c r="W1346" s="11">
        <v>8</v>
      </c>
      <c r="X1346" s="8" t="s">
        <v>148</v>
      </c>
      <c r="Y1346" s="8" t="s">
        <v>149</v>
      </c>
    </row>
    <row r="1347" spans="1:25" x14ac:dyDescent="0.3">
      <c r="A1347" s="7">
        <v>46278</v>
      </c>
      <c r="B1347" s="8" t="s">
        <v>5</v>
      </c>
      <c r="C1347" s="8" t="s">
        <v>173</v>
      </c>
      <c r="D1347" s="8" t="s">
        <v>141</v>
      </c>
      <c r="E1347" s="8" t="s">
        <v>193</v>
      </c>
      <c r="F1347" s="8" t="s">
        <v>143</v>
      </c>
      <c r="G1347" s="8" t="s">
        <v>144</v>
      </c>
      <c r="H1347" s="8" t="s">
        <v>145</v>
      </c>
      <c r="I1347" s="8" t="s">
        <v>886</v>
      </c>
      <c r="J1347" s="8" t="s">
        <v>195</v>
      </c>
      <c r="K1347" s="8" t="s">
        <v>21</v>
      </c>
      <c r="L1347" s="9">
        <v>35</v>
      </c>
      <c r="M1347" s="9">
        <v>0</v>
      </c>
      <c r="N1347" s="10">
        <v>0</v>
      </c>
      <c r="P1347" s="11">
        <v>0</v>
      </c>
      <c r="Q1347" s="11">
        <v>0</v>
      </c>
      <c r="R1347" s="8">
        <v>0</v>
      </c>
      <c r="S1347" s="8">
        <v>0</v>
      </c>
      <c r="W1347" s="11">
        <v>11.5</v>
      </c>
      <c r="X1347" s="8" t="s">
        <v>148</v>
      </c>
      <c r="Y1347" s="8" t="s">
        <v>149</v>
      </c>
    </row>
    <row r="1348" spans="1:25" x14ac:dyDescent="0.3">
      <c r="A1348" s="7">
        <v>46278</v>
      </c>
      <c r="B1348" s="8" t="s">
        <v>5</v>
      </c>
      <c r="C1348" s="8" t="s">
        <v>173</v>
      </c>
      <c r="D1348" s="8" t="s">
        <v>141</v>
      </c>
      <c r="E1348" s="8" t="s">
        <v>193</v>
      </c>
      <c r="F1348" s="8" t="s">
        <v>143</v>
      </c>
      <c r="G1348" s="8" t="s">
        <v>144</v>
      </c>
      <c r="H1348" s="8" t="s">
        <v>145</v>
      </c>
      <c r="I1348" s="8" t="s">
        <v>547</v>
      </c>
      <c r="J1348" s="8" t="s">
        <v>195</v>
      </c>
      <c r="K1348" s="8" t="s">
        <v>14</v>
      </c>
      <c r="L1348" s="9">
        <v>754</v>
      </c>
      <c r="M1348" s="9">
        <v>9</v>
      </c>
      <c r="N1348" s="10">
        <v>1.193633952254642E-2</v>
      </c>
      <c r="O1348" s="11">
        <v>8.23</v>
      </c>
      <c r="P1348" s="11">
        <v>74.069999999999993</v>
      </c>
      <c r="Q1348" s="11">
        <v>0</v>
      </c>
      <c r="R1348" s="8">
        <v>0</v>
      </c>
      <c r="S1348" s="8">
        <v>0</v>
      </c>
      <c r="U1348" s="12">
        <v>0</v>
      </c>
      <c r="V1348" s="10">
        <v>0</v>
      </c>
      <c r="W1348" s="11">
        <v>10</v>
      </c>
      <c r="X1348" s="8" t="s">
        <v>148</v>
      </c>
      <c r="Y1348" s="8" t="s">
        <v>149</v>
      </c>
    </row>
    <row r="1349" spans="1:25" x14ac:dyDescent="0.3">
      <c r="A1349" s="7">
        <v>46278</v>
      </c>
      <c r="B1349" s="8" t="s">
        <v>5</v>
      </c>
      <c r="C1349" s="8" t="s">
        <v>173</v>
      </c>
      <c r="D1349" s="8" t="s">
        <v>141</v>
      </c>
      <c r="E1349" s="8" t="s">
        <v>200</v>
      </c>
      <c r="F1349" s="8" t="s">
        <v>143</v>
      </c>
      <c r="G1349" s="8" t="s">
        <v>151</v>
      </c>
      <c r="H1349" s="8" t="s">
        <v>145</v>
      </c>
      <c r="I1349" s="8" t="s">
        <v>201</v>
      </c>
      <c r="J1349" s="8" t="s">
        <v>202</v>
      </c>
      <c r="K1349" s="8" t="s">
        <v>14</v>
      </c>
      <c r="L1349" s="9">
        <v>736</v>
      </c>
      <c r="M1349" s="9">
        <v>5</v>
      </c>
      <c r="N1349" s="10">
        <v>6.793478260869565E-3</v>
      </c>
      <c r="O1349" s="11">
        <v>6.66</v>
      </c>
      <c r="P1349" s="8" t="s">
        <v>887</v>
      </c>
      <c r="Q1349" s="11">
        <v>0</v>
      </c>
      <c r="R1349" s="8">
        <v>0</v>
      </c>
      <c r="S1349" s="8">
        <v>0</v>
      </c>
      <c r="U1349" s="12">
        <v>0</v>
      </c>
      <c r="V1349" s="10">
        <v>0</v>
      </c>
      <c r="W1349" s="11">
        <v>9</v>
      </c>
      <c r="X1349" s="8" t="s">
        <v>148</v>
      </c>
      <c r="Y1349" s="8" t="s">
        <v>149</v>
      </c>
    </row>
    <row r="1350" spans="1:25" x14ac:dyDescent="0.3">
      <c r="A1350" s="7">
        <v>46278</v>
      </c>
      <c r="B1350" s="8" t="s">
        <v>5</v>
      </c>
      <c r="C1350" s="8" t="s">
        <v>173</v>
      </c>
      <c r="D1350" s="8" t="s">
        <v>141</v>
      </c>
      <c r="E1350" s="8" t="s">
        <v>200</v>
      </c>
      <c r="F1350" s="8" t="s">
        <v>143</v>
      </c>
      <c r="G1350" s="8" t="s">
        <v>144</v>
      </c>
      <c r="H1350" s="8" t="s">
        <v>145</v>
      </c>
      <c r="I1350" s="8" t="s">
        <v>270</v>
      </c>
      <c r="J1350" s="8" t="s">
        <v>202</v>
      </c>
      <c r="K1350" s="8" t="s">
        <v>7</v>
      </c>
      <c r="L1350" s="9">
        <v>4910</v>
      </c>
      <c r="M1350" s="9">
        <v>19</v>
      </c>
      <c r="N1350" s="10">
        <v>3.8696537678207738E-3</v>
      </c>
      <c r="O1350" s="11">
        <v>5.13</v>
      </c>
      <c r="P1350" s="11">
        <v>97.47</v>
      </c>
      <c r="Q1350" s="11">
        <v>429</v>
      </c>
      <c r="R1350" s="8">
        <v>1</v>
      </c>
      <c r="S1350" s="8">
        <v>1</v>
      </c>
      <c r="T1350" s="10">
        <v>0.22720000000000001</v>
      </c>
      <c r="U1350" s="12">
        <v>4.4000000000000004</v>
      </c>
      <c r="V1350" s="10">
        <v>5.2600000000000001E-2</v>
      </c>
      <c r="W1350" s="11">
        <v>8</v>
      </c>
      <c r="X1350" s="8" t="s">
        <v>148</v>
      </c>
      <c r="Y1350" s="8" t="s">
        <v>149</v>
      </c>
    </row>
    <row r="1351" spans="1:25" x14ac:dyDescent="0.3">
      <c r="A1351" s="7">
        <v>46278</v>
      </c>
      <c r="B1351" s="8" t="s">
        <v>32</v>
      </c>
      <c r="C1351" s="8" t="s">
        <v>140</v>
      </c>
      <c r="D1351" s="8" t="s">
        <v>141</v>
      </c>
      <c r="E1351" s="8" t="s">
        <v>150</v>
      </c>
      <c r="F1351" s="8" t="s">
        <v>143</v>
      </c>
      <c r="G1351" s="8" t="s">
        <v>519</v>
      </c>
      <c r="H1351" s="8" t="s">
        <v>206</v>
      </c>
      <c r="I1351" s="8" t="s">
        <v>519</v>
      </c>
      <c r="J1351" s="8" t="s">
        <v>153</v>
      </c>
      <c r="K1351" s="8" t="s">
        <v>14</v>
      </c>
      <c r="L1351" s="9">
        <v>855</v>
      </c>
      <c r="M1351" s="9">
        <v>2</v>
      </c>
      <c r="N1351" s="10">
        <v>2.3391812865497081E-3</v>
      </c>
      <c r="O1351" s="11">
        <v>9.74</v>
      </c>
      <c r="P1351" s="11">
        <v>19.48</v>
      </c>
      <c r="Q1351" s="11">
        <v>0</v>
      </c>
      <c r="R1351" s="8">
        <v>0</v>
      </c>
      <c r="S1351" s="8">
        <v>0</v>
      </c>
      <c r="U1351" s="12">
        <v>0</v>
      </c>
      <c r="V1351" s="10">
        <v>0</v>
      </c>
      <c r="W1351" s="11">
        <v>16.5</v>
      </c>
      <c r="X1351" s="8" t="s">
        <v>148</v>
      </c>
      <c r="Y1351" s="8" t="s">
        <v>149</v>
      </c>
    </row>
    <row r="1352" spans="1:25" x14ac:dyDescent="0.3">
      <c r="A1352" s="7">
        <v>46278</v>
      </c>
      <c r="B1352" s="8" t="s">
        <v>32</v>
      </c>
      <c r="C1352" s="8" t="s">
        <v>140</v>
      </c>
      <c r="D1352" s="8" t="s">
        <v>141</v>
      </c>
      <c r="E1352" s="8" t="s">
        <v>211</v>
      </c>
      <c r="F1352" s="8" t="s">
        <v>143</v>
      </c>
      <c r="G1352" s="8" t="s">
        <v>215</v>
      </c>
      <c r="H1352" s="8" t="s">
        <v>206</v>
      </c>
      <c r="I1352" s="8" t="s">
        <v>888</v>
      </c>
      <c r="J1352" s="8" t="s">
        <v>214</v>
      </c>
      <c r="K1352" s="8" t="s">
        <v>21</v>
      </c>
      <c r="L1352" s="9">
        <v>513</v>
      </c>
      <c r="M1352" s="9">
        <v>7</v>
      </c>
      <c r="N1352" s="10">
        <v>1.364522417153996E-2</v>
      </c>
      <c r="O1352" s="11">
        <v>20.14</v>
      </c>
      <c r="P1352" s="11">
        <v>140.97999999999999</v>
      </c>
      <c r="Q1352" s="11">
        <v>1298</v>
      </c>
      <c r="R1352" s="8">
        <v>1</v>
      </c>
      <c r="S1352" s="8">
        <v>2</v>
      </c>
      <c r="T1352" s="10">
        <v>0.1086</v>
      </c>
      <c r="U1352" s="12">
        <v>9.2100000000000009</v>
      </c>
      <c r="V1352" s="10">
        <v>0.1429</v>
      </c>
      <c r="W1352" s="11">
        <v>25</v>
      </c>
      <c r="X1352" s="8" t="s">
        <v>148</v>
      </c>
      <c r="Y1352" s="8" t="s">
        <v>149</v>
      </c>
    </row>
    <row r="1353" spans="1:25" x14ac:dyDescent="0.3">
      <c r="A1353" s="7">
        <v>46278</v>
      </c>
      <c r="B1353" s="8" t="s">
        <v>32</v>
      </c>
      <c r="C1353" s="8" t="s">
        <v>140</v>
      </c>
      <c r="D1353" s="8" t="s">
        <v>141</v>
      </c>
      <c r="E1353" s="8" t="s">
        <v>217</v>
      </c>
      <c r="F1353" s="8" t="s">
        <v>143</v>
      </c>
      <c r="G1353" s="8" t="s">
        <v>522</v>
      </c>
      <c r="H1353" s="8" t="s">
        <v>206</v>
      </c>
      <c r="I1353" s="8" t="s">
        <v>522</v>
      </c>
      <c r="J1353" s="8" t="s">
        <v>219</v>
      </c>
      <c r="K1353" s="8" t="s">
        <v>7</v>
      </c>
      <c r="L1353" s="9">
        <v>112</v>
      </c>
      <c r="M1353" s="9">
        <v>2</v>
      </c>
      <c r="N1353" s="10">
        <v>1.785714285714286E-2</v>
      </c>
      <c r="O1353" s="11">
        <v>15.83</v>
      </c>
      <c r="P1353" s="8" t="s">
        <v>889</v>
      </c>
      <c r="Q1353" s="11">
        <v>0</v>
      </c>
      <c r="R1353" s="8">
        <v>0</v>
      </c>
      <c r="S1353" s="8">
        <v>0</v>
      </c>
      <c r="U1353" s="12">
        <v>0</v>
      </c>
      <c r="V1353" s="10">
        <v>0</v>
      </c>
      <c r="W1353" s="11">
        <v>26.5</v>
      </c>
      <c r="X1353" s="8" t="s">
        <v>148</v>
      </c>
      <c r="Y1353" s="8" t="s">
        <v>149</v>
      </c>
    </row>
    <row r="1354" spans="1:25" x14ac:dyDescent="0.3">
      <c r="A1354" s="7">
        <v>46278</v>
      </c>
      <c r="B1354" s="8" t="s">
        <v>32</v>
      </c>
      <c r="C1354" s="8" t="s">
        <v>140</v>
      </c>
      <c r="D1354" s="8" t="s">
        <v>141</v>
      </c>
      <c r="E1354" s="8" t="s">
        <v>217</v>
      </c>
      <c r="F1354" s="8" t="s">
        <v>143</v>
      </c>
      <c r="G1354" s="8" t="s">
        <v>447</v>
      </c>
      <c r="H1354" s="8" t="s">
        <v>206</v>
      </c>
      <c r="I1354" s="8" t="s">
        <v>447</v>
      </c>
      <c r="J1354" s="8" t="s">
        <v>219</v>
      </c>
      <c r="K1354" s="8" t="s">
        <v>7</v>
      </c>
      <c r="L1354" s="9">
        <v>2331</v>
      </c>
      <c r="M1354" s="9">
        <v>12</v>
      </c>
      <c r="N1354" s="10">
        <v>5.1480051480051478E-3</v>
      </c>
      <c r="O1354" s="11">
        <v>10.58</v>
      </c>
      <c r="P1354" s="11">
        <v>126.96</v>
      </c>
      <c r="Q1354" s="11">
        <v>799</v>
      </c>
      <c r="R1354" s="8">
        <v>1</v>
      </c>
      <c r="S1354" s="8">
        <v>1</v>
      </c>
      <c r="T1354" s="10">
        <v>0.15890000000000001</v>
      </c>
      <c r="U1354" s="12">
        <v>6.29</v>
      </c>
      <c r="V1354" s="10">
        <v>8.3299999999999999E-2</v>
      </c>
      <c r="W1354" s="11">
        <v>20.5</v>
      </c>
      <c r="X1354" s="8" t="s">
        <v>148</v>
      </c>
      <c r="Y1354" s="8" t="s">
        <v>149</v>
      </c>
    </row>
    <row r="1355" spans="1:25" x14ac:dyDescent="0.3">
      <c r="A1355" s="7">
        <v>46278</v>
      </c>
      <c r="B1355" s="8" t="s">
        <v>32</v>
      </c>
      <c r="C1355" s="8" t="s">
        <v>140</v>
      </c>
      <c r="D1355" s="8" t="s">
        <v>141</v>
      </c>
      <c r="E1355" s="8" t="s">
        <v>217</v>
      </c>
      <c r="F1355" s="8" t="s">
        <v>143</v>
      </c>
      <c r="G1355" s="8" t="s">
        <v>372</v>
      </c>
      <c r="H1355" s="8" t="s">
        <v>206</v>
      </c>
      <c r="I1355" s="8" t="s">
        <v>372</v>
      </c>
      <c r="J1355" s="8" t="s">
        <v>219</v>
      </c>
      <c r="K1355" s="8" t="s">
        <v>14</v>
      </c>
      <c r="L1355" s="9">
        <v>1417</v>
      </c>
      <c r="M1355" s="9">
        <v>7</v>
      </c>
      <c r="N1355" s="10">
        <v>4.9400141143260412E-3</v>
      </c>
      <c r="O1355" s="11">
        <v>14.33</v>
      </c>
      <c r="P1355" s="11">
        <v>100.31</v>
      </c>
      <c r="Q1355" s="11">
        <v>0</v>
      </c>
      <c r="R1355" s="8">
        <v>0</v>
      </c>
      <c r="S1355" s="8">
        <v>0</v>
      </c>
      <c r="U1355" s="12">
        <v>0</v>
      </c>
      <c r="V1355" s="10">
        <v>0</v>
      </c>
      <c r="W1355" s="11">
        <v>21.5</v>
      </c>
      <c r="X1355" s="8" t="s">
        <v>148</v>
      </c>
      <c r="Y1355" s="8" t="s">
        <v>149</v>
      </c>
    </row>
    <row r="1356" spans="1:25" x14ac:dyDescent="0.3">
      <c r="A1356" s="7">
        <v>46278</v>
      </c>
      <c r="B1356" s="8" t="s">
        <v>32</v>
      </c>
      <c r="C1356" s="8" t="s">
        <v>140</v>
      </c>
      <c r="D1356" s="8" t="s">
        <v>141</v>
      </c>
      <c r="E1356" s="8" t="s">
        <v>217</v>
      </c>
      <c r="F1356" s="8" t="s">
        <v>143</v>
      </c>
      <c r="G1356" s="8" t="s">
        <v>521</v>
      </c>
      <c r="H1356" s="8" t="s">
        <v>204</v>
      </c>
      <c r="I1356" s="8" t="s">
        <v>521</v>
      </c>
      <c r="J1356" s="8" t="s">
        <v>219</v>
      </c>
      <c r="K1356" s="8" t="s">
        <v>7</v>
      </c>
      <c r="L1356" s="9">
        <v>387</v>
      </c>
      <c r="M1356" s="9">
        <v>8</v>
      </c>
      <c r="N1356" s="10">
        <v>2.0671834625322998E-2</v>
      </c>
      <c r="O1356" s="11">
        <v>13.44</v>
      </c>
      <c r="P1356" s="11">
        <v>107.52</v>
      </c>
      <c r="Q1356" s="11">
        <v>0</v>
      </c>
      <c r="R1356" s="8">
        <v>0</v>
      </c>
      <c r="S1356" s="8">
        <v>0</v>
      </c>
      <c r="U1356" s="12">
        <v>0</v>
      </c>
      <c r="V1356" s="10">
        <v>0</v>
      </c>
      <c r="W1356" s="11">
        <v>21</v>
      </c>
      <c r="X1356" s="8" t="s">
        <v>148</v>
      </c>
      <c r="Y1356" s="8" t="s">
        <v>149</v>
      </c>
    </row>
    <row r="1357" spans="1:25" x14ac:dyDescent="0.3">
      <c r="A1357" s="7">
        <v>46278</v>
      </c>
      <c r="B1357" s="8" t="s">
        <v>26</v>
      </c>
      <c r="C1357" s="8" t="s">
        <v>140</v>
      </c>
      <c r="D1357" s="8" t="s">
        <v>141</v>
      </c>
      <c r="E1357" s="8" t="s">
        <v>142</v>
      </c>
      <c r="F1357" s="8" t="s">
        <v>143</v>
      </c>
      <c r="G1357" s="8" t="s">
        <v>454</v>
      </c>
      <c r="H1357" s="8" t="s">
        <v>220</v>
      </c>
      <c r="I1357" s="8" t="s">
        <v>623</v>
      </c>
      <c r="J1357" s="8" t="s">
        <v>147</v>
      </c>
      <c r="K1357" s="8" t="s">
        <v>21</v>
      </c>
      <c r="L1357" s="9">
        <v>304</v>
      </c>
      <c r="M1357" s="9">
        <v>4</v>
      </c>
      <c r="N1357" s="10">
        <v>1.3157894736842099E-2</v>
      </c>
      <c r="O1357" s="11">
        <v>19</v>
      </c>
      <c r="P1357" s="11">
        <v>76</v>
      </c>
      <c r="Q1357" s="11">
        <v>0</v>
      </c>
      <c r="R1357" s="8">
        <v>0</v>
      </c>
      <c r="S1357" s="8">
        <v>0</v>
      </c>
      <c r="U1357" s="12">
        <v>0</v>
      </c>
      <c r="V1357" s="10">
        <v>0</v>
      </c>
      <c r="W1357" s="11">
        <v>19</v>
      </c>
      <c r="X1357" s="8" t="s">
        <v>148</v>
      </c>
      <c r="Y1357" s="8" t="s">
        <v>149</v>
      </c>
    </row>
    <row r="1358" spans="1:25" x14ac:dyDescent="0.3">
      <c r="A1358" s="7">
        <v>46278</v>
      </c>
      <c r="B1358" s="8" t="s">
        <v>26</v>
      </c>
      <c r="C1358" s="8" t="s">
        <v>140</v>
      </c>
      <c r="D1358" s="8" t="s">
        <v>141</v>
      </c>
      <c r="E1358" s="8" t="s">
        <v>142</v>
      </c>
      <c r="F1358" s="8" t="s">
        <v>143</v>
      </c>
      <c r="G1358" s="8" t="s">
        <v>454</v>
      </c>
      <c r="H1358" s="8" t="s">
        <v>220</v>
      </c>
      <c r="I1358" s="8" t="s">
        <v>525</v>
      </c>
      <c r="J1358" s="8" t="s">
        <v>147</v>
      </c>
      <c r="K1358" s="8" t="s">
        <v>14</v>
      </c>
      <c r="L1358" s="9">
        <v>363</v>
      </c>
      <c r="M1358" s="9">
        <v>1</v>
      </c>
      <c r="N1358" s="10">
        <v>2.754820936639119E-3</v>
      </c>
      <c r="O1358" s="11">
        <v>11.56</v>
      </c>
      <c r="P1358" s="11">
        <v>11.56</v>
      </c>
      <c r="Q1358" s="11">
        <v>0</v>
      </c>
      <c r="R1358" s="8">
        <v>0</v>
      </c>
      <c r="S1358" s="8">
        <v>0</v>
      </c>
      <c r="U1358" s="12">
        <v>0</v>
      </c>
      <c r="V1358" s="10">
        <v>0</v>
      </c>
      <c r="W1358" s="11">
        <v>18.5</v>
      </c>
      <c r="X1358" s="8" t="s">
        <v>148</v>
      </c>
      <c r="Y1358" s="8" t="s">
        <v>149</v>
      </c>
    </row>
    <row r="1359" spans="1:25" x14ac:dyDescent="0.3">
      <c r="A1359" s="8" t="s">
        <v>884</v>
      </c>
      <c r="B1359" s="8" t="s">
        <v>26</v>
      </c>
      <c r="C1359" s="8" t="s">
        <v>140</v>
      </c>
      <c r="D1359" s="8" t="s">
        <v>141</v>
      </c>
      <c r="E1359" s="8" t="s">
        <v>142</v>
      </c>
      <c r="F1359" s="8" t="s">
        <v>143</v>
      </c>
      <c r="G1359" s="8" t="s">
        <v>454</v>
      </c>
      <c r="H1359" s="8" t="s">
        <v>220</v>
      </c>
      <c r="I1359" s="8" t="s">
        <v>207</v>
      </c>
      <c r="J1359" s="8" t="s">
        <v>147</v>
      </c>
      <c r="K1359" s="8" t="s">
        <v>7</v>
      </c>
      <c r="L1359" s="9">
        <v>274</v>
      </c>
      <c r="M1359" s="9">
        <v>4</v>
      </c>
      <c r="N1359" s="10">
        <v>1.4598540145985399E-2</v>
      </c>
      <c r="O1359" s="11">
        <v>8.35</v>
      </c>
      <c r="P1359" s="11">
        <v>33.4</v>
      </c>
      <c r="Q1359" s="11">
        <v>0</v>
      </c>
      <c r="R1359" s="8">
        <v>0</v>
      </c>
      <c r="S1359" s="8">
        <v>0</v>
      </c>
      <c r="U1359" s="12">
        <v>0</v>
      </c>
      <c r="V1359" s="10">
        <v>0</v>
      </c>
      <c r="W1359" s="11">
        <v>15.5</v>
      </c>
      <c r="X1359" s="8" t="s">
        <v>223</v>
      </c>
      <c r="Y1359" s="8" t="s">
        <v>149</v>
      </c>
    </row>
    <row r="1360" spans="1:25" x14ac:dyDescent="0.3">
      <c r="A1360" s="7">
        <v>46278</v>
      </c>
      <c r="B1360" s="8" t="s">
        <v>26</v>
      </c>
      <c r="C1360" s="8" t="s">
        <v>140</v>
      </c>
      <c r="D1360" s="8" t="s">
        <v>141</v>
      </c>
      <c r="E1360" s="8" t="s">
        <v>150</v>
      </c>
      <c r="F1360" s="8" t="s">
        <v>143</v>
      </c>
      <c r="G1360" s="8" t="s">
        <v>210</v>
      </c>
      <c r="H1360" s="8" t="s">
        <v>220</v>
      </c>
      <c r="I1360" s="8" t="s">
        <v>210</v>
      </c>
      <c r="J1360" s="8" t="s">
        <v>153</v>
      </c>
      <c r="K1360" s="8" t="s">
        <v>21</v>
      </c>
      <c r="L1360" s="9">
        <v>918</v>
      </c>
      <c r="M1360" s="9">
        <v>13</v>
      </c>
      <c r="N1360" s="10">
        <v>1.4161220043572981E-2</v>
      </c>
      <c r="O1360" s="11">
        <v>16.5</v>
      </c>
      <c r="P1360" s="11">
        <v>214.5</v>
      </c>
      <c r="Q1360" s="11">
        <v>0</v>
      </c>
      <c r="R1360" s="8">
        <v>0</v>
      </c>
      <c r="S1360" s="8">
        <v>0</v>
      </c>
      <c r="U1360" s="12">
        <v>0</v>
      </c>
      <c r="V1360" s="10">
        <v>0</v>
      </c>
      <c r="W1360" s="11">
        <v>16.5</v>
      </c>
      <c r="X1360" s="8" t="s">
        <v>148</v>
      </c>
      <c r="Y1360" s="8" t="s">
        <v>149</v>
      </c>
    </row>
    <row r="1361" spans="1:25" x14ac:dyDescent="0.3">
      <c r="A1361" s="7">
        <v>46278</v>
      </c>
      <c r="B1361" s="8" t="s">
        <v>26</v>
      </c>
      <c r="C1361" s="8" t="s">
        <v>140</v>
      </c>
      <c r="D1361" s="8" t="s">
        <v>141</v>
      </c>
      <c r="E1361" s="8" t="s">
        <v>150</v>
      </c>
      <c r="F1361" s="8" t="s">
        <v>143</v>
      </c>
      <c r="G1361" s="8" t="s">
        <v>210</v>
      </c>
      <c r="H1361" s="8" t="s">
        <v>220</v>
      </c>
      <c r="I1361" s="8" t="s">
        <v>890</v>
      </c>
      <c r="J1361" s="8" t="s">
        <v>153</v>
      </c>
      <c r="K1361" s="8" t="s">
        <v>14</v>
      </c>
      <c r="L1361" s="9">
        <v>171</v>
      </c>
      <c r="M1361" s="9">
        <v>1</v>
      </c>
      <c r="N1361" s="10">
        <v>5.8479532163742687E-3</v>
      </c>
      <c r="O1361" s="11">
        <v>11.23</v>
      </c>
      <c r="P1361" s="11">
        <v>11.23</v>
      </c>
      <c r="Q1361" s="11">
        <v>0</v>
      </c>
      <c r="R1361" s="8">
        <v>0</v>
      </c>
      <c r="S1361" s="8">
        <v>0</v>
      </c>
      <c r="U1361" s="12">
        <v>0</v>
      </c>
      <c r="V1361" s="10">
        <v>0</v>
      </c>
      <c r="W1361" s="11">
        <v>16</v>
      </c>
      <c r="X1361" s="8" t="s">
        <v>148</v>
      </c>
      <c r="Y1361" s="8" t="s">
        <v>149</v>
      </c>
    </row>
    <row r="1362" spans="1:25" x14ac:dyDescent="0.3">
      <c r="A1362" s="7">
        <v>46278</v>
      </c>
      <c r="B1362" s="8" t="s">
        <v>26</v>
      </c>
      <c r="C1362" s="8" t="s">
        <v>140</v>
      </c>
      <c r="D1362" s="8" t="s">
        <v>141</v>
      </c>
      <c r="E1362" s="8" t="s">
        <v>150</v>
      </c>
      <c r="F1362" s="8" t="s">
        <v>143</v>
      </c>
      <c r="G1362" s="8" t="s">
        <v>156</v>
      </c>
      <c r="H1362" s="8" t="s">
        <v>183</v>
      </c>
      <c r="I1362" s="8" t="s">
        <v>504</v>
      </c>
      <c r="J1362" s="8" t="s">
        <v>153</v>
      </c>
      <c r="K1362" s="8" t="s">
        <v>14</v>
      </c>
      <c r="L1362" s="9">
        <v>300</v>
      </c>
      <c r="M1362" s="9">
        <v>3</v>
      </c>
      <c r="N1362" s="10">
        <v>0.01</v>
      </c>
      <c r="O1362" s="11">
        <v>8.4600000000000009</v>
      </c>
      <c r="P1362" s="11">
        <v>25.38</v>
      </c>
      <c r="Q1362" s="11">
        <v>0</v>
      </c>
      <c r="R1362" s="8">
        <v>0</v>
      </c>
      <c r="S1362" s="8">
        <v>0</v>
      </c>
      <c r="U1362" s="12">
        <v>0</v>
      </c>
      <c r="V1362" s="10">
        <v>0</v>
      </c>
      <c r="W1362" s="11">
        <v>13</v>
      </c>
      <c r="X1362" s="8" t="s">
        <v>148</v>
      </c>
      <c r="Y1362" s="8" t="s">
        <v>149</v>
      </c>
    </row>
    <row r="1363" spans="1:25" x14ac:dyDescent="0.3">
      <c r="A1363" s="7">
        <v>46278</v>
      </c>
      <c r="B1363" s="8" t="s">
        <v>26</v>
      </c>
      <c r="C1363" s="8" t="s">
        <v>140</v>
      </c>
      <c r="D1363" s="8" t="s">
        <v>141</v>
      </c>
      <c r="E1363" s="8" t="s">
        <v>150</v>
      </c>
      <c r="F1363" s="8" t="s">
        <v>143</v>
      </c>
      <c r="G1363" s="8" t="s">
        <v>156</v>
      </c>
      <c r="H1363" s="8" t="s">
        <v>220</v>
      </c>
      <c r="I1363" s="8" t="s">
        <v>156</v>
      </c>
      <c r="J1363" s="8" t="s">
        <v>153</v>
      </c>
      <c r="K1363" s="8" t="s">
        <v>14</v>
      </c>
      <c r="L1363" s="9">
        <v>1663</v>
      </c>
      <c r="M1363" s="9">
        <v>13</v>
      </c>
      <c r="N1363" s="10">
        <v>7.8171978352375229E-3</v>
      </c>
      <c r="O1363" s="11">
        <v>8.94</v>
      </c>
      <c r="P1363" s="11">
        <v>116.22</v>
      </c>
      <c r="Q1363" s="11">
        <v>1098</v>
      </c>
      <c r="R1363" s="8">
        <v>2</v>
      </c>
      <c r="S1363" s="8">
        <v>2</v>
      </c>
      <c r="T1363" s="10">
        <v>0.10580000000000001</v>
      </c>
      <c r="U1363" s="12">
        <v>9.4499999999999993</v>
      </c>
      <c r="V1363" s="10">
        <v>0.15379999999999999</v>
      </c>
      <c r="W1363" s="11">
        <v>11</v>
      </c>
      <c r="X1363" s="8" t="s">
        <v>148</v>
      </c>
      <c r="Y1363" s="8" t="s">
        <v>149</v>
      </c>
    </row>
    <row r="1364" spans="1:25" x14ac:dyDescent="0.3">
      <c r="A1364" s="7">
        <v>46278</v>
      </c>
      <c r="B1364" s="8" t="s">
        <v>26</v>
      </c>
      <c r="C1364" s="8" t="s">
        <v>140</v>
      </c>
      <c r="D1364" s="8" t="s">
        <v>141</v>
      </c>
      <c r="E1364" s="8" t="s">
        <v>211</v>
      </c>
      <c r="F1364" s="8" t="s">
        <v>143</v>
      </c>
      <c r="G1364" s="8" t="s">
        <v>215</v>
      </c>
      <c r="H1364" s="8" t="s">
        <v>220</v>
      </c>
      <c r="I1364" s="8" t="s">
        <v>891</v>
      </c>
      <c r="J1364" s="8" t="s">
        <v>214</v>
      </c>
      <c r="K1364" s="8" t="s">
        <v>14</v>
      </c>
      <c r="L1364" s="9">
        <v>301</v>
      </c>
      <c r="M1364" s="9">
        <v>2</v>
      </c>
      <c r="N1364" s="10">
        <v>6.6445182724252493E-3</v>
      </c>
      <c r="O1364" s="11">
        <v>14.51</v>
      </c>
      <c r="P1364" s="11">
        <v>29.02</v>
      </c>
      <c r="Q1364" s="11">
        <v>0</v>
      </c>
      <c r="R1364" s="8">
        <v>0</v>
      </c>
      <c r="S1364" s="8">
        <v>0</v>
      </c>
      <c r="U1364" s="12">
        <v>0</v>
      </c>
      <c r="V1364" s="10">
        <v>0</v>
      </c>
      <c r="W1364" s="11">
        <v>17</v>
      </c>
      <c r="X1364" s="8" t="s">
        <v>148</v>
      </c>
      <c r="Y1364" s="8" t="s">
        <v>149</v>
      </c>
    </row>
    <row r="1365" spans="1:25" x14ac:dyDescent="0.3">
      <c r="A1365" s="7">
        <v>46267</v>
      </c>
      <c r="B1365" s="8" t="s">
        <v>26</v>
      </c>
      <c r="C1365" s="8" t="s">
        <v>140</v>
      </c>
      <c r="D1365" s="8" t="s">
        <v>141</v>
      </c>
      <c r="E1365" s="8" t="s">
        <v>211</v>
      </c>
      <c r="F1365" s="8" t="s">
        <v>143</v>
      </c>
      <c r="G1365" s="8" t="s">
        <v>215</v>
      </c>
      <c r="H1365" s="8" t="s">
        <v>220</v>
      </c>
      <c r="I1365" s="8" t="s">
        <v>261</v>
      </c>
      <c r="J1365" s="8" t="s">
        <v>214</v>
      </c>
      <c r="K1365" s="8" t="s">
        <v>14</v>
      </c>
      <c r="L1365" s="9">
        <v>391</v>
      </c>
      <c r="M1365" s="9">
        <v>6</v>
      </c>
      <c r="N1365" s="10">
        <v>0</v>
      </c>
      <c r="O1365" s="11">
        <v>11.5</v>
      </c>
      <c r="Q1365" s="11">
        <v>0</v>
      </c>
      <c r="R1365" s="8">
        <v>0</v>
      </c>
      <c r="S1365" s="8">
        <v>0</v>
      </c>
      <c r="W1365" s="11">
        <v>15</v>
      </c>
      <c r="X1365" s="8" t="s">
        <v>148</v>
      </c>
      <c r="Y1365" s="8" t="s">
        <v>149</v>
      </c>
    </row>
    <row r="1366" spans="1:25" x14ac:dyDescent="0.3">
      <c r="A1366" s="7">
        <v>46278</v>
      </c>
      <c r="B1366" s="8" t="s">
        <v>26</v>
      </c>
      <c r="C1366" s="8" t="s">
        <v>140</v>
      </c>
      <c r="D1366" s="8" t="s">
        <v>141</v>
      </c>
      <c r="E1366" s="8" t="s">
        <v>211</v>
      </c>
      <c r="F1366" s="8" t="s">
        <v>143</v>
      </c>
      <c r="G1366" s="8" t="s">
        <v>225</v>
      </c>
      <c r="H1366" s="8" t="s">
        <v>220</v>
      </c>
      <c r="I1366" s="8" t="s">
        <v>457</v>
      </c>
      <c r="J1366" s="8" t="s">
        <v>214</v>
      </c>
      <c r="K1366" s="8" t="s">
        <v>7</v>
      </c>
      <c r="L1366" s="9">
        <v>428</v>
      </c>
      <c r="M1366" s="9">
        <v>2</v>
      </c>
      <c r="N1366" s="10">
        <v>4.6728971962616819E-3</v>
      </c>
      <c r="O1366" s="11">
        <v>9.41</v>
      </c>
      <c r="P1366" s="11">
        <v>18.82</v>
      </c>
      <c r="Q1366" s="11">
        <v>0</v>
      </c>
      <c r="R1366" s="8">
        <v>0</v>
      </c>
      <c r="S1366" s="8">
        <v>0</v>
      </c>
      <c r="U1366" s="12">
        <v>0</v>
      </c>
      <c r="V1366" s="10">
        <v>0</v>
      </c>
      <c r="W1366" s="11">
        <v>13</v>
      </c>
      <c r="X1366" s="8" t="s">
        <v>148</v>
      </c>
      <c r="Y1366" s="8" t="s">
        <v>149</v>
      </c>
    </row>
    <row r="1367" spans="1:25" x14ac:dyDescent="0.3">
      <c r="A1367" s="8" t="s">
        <v>880</v>
      </c>
      <c r="B1367" s="8" t="s">
        <v>26</v>
      </c>
      <c r="C1367" s="8" t="s">
        <v>140</v>
      </c>
      <c r="D1367" s="8" t="s">
        <v>141</v>
      </c>
      <c r="E1367" s="8" t="s">
        <v>211</v>
      </c>
      <c r="F1367" s="8" t="s">
        <v>143</v>
      </c>
      <c r="G1367" s="8" t="s">
        <v>225</v>
      </c>
      <c r="H1367" s="8" t="s">
        <v>220</v>
      </c>
      <c r="I1367" s="8" t="s">
        <v>619</v>
      </c>
      <c r="J1367" s="8" t="s">
        <v>214</v>
      </c>
      <c r="K1367" s="8" t="s">
        <v>21</v>
      </c>
      <c r="L1367" s="9">
        <v>337</v>
      </c>
      <c r="M1367" s="9">
        <v>3</v>
      </c>
      <c r="N1367" s="10">
        <v>8.9020771513353119E-3</v>
      </c>
      <c r="O1367" s="11">
        <v>18.399999999999999</v>
      </c>
      <c r="P1367" s="11">
        <v>55.2</v>
      </c>
      <c r="Q1367" s="11">
        <v>0</v>
      </c>
      <c r="R1367" s="8">
        <v>0</v>
      </c>
      <c r="S1367" s="8">
        <v>0</v>
      </c>
      <c r="U1367" s="12">
        <v>0</v>
      </c>
      <c r="V1367" s="10">
        <v>0</v>
      </c>
      <c r="W1367" s="11">
        <v>20</v>
      </c>
      <c r="X1367" s="8" t="s">
        <v>148</v>
      </c>
      <c r="Y1367" s="8" t="s">
        <v>149</v>
      </c>
    </row>
    <row r="1368" spans="1:25" x14ac:dyDescent="0.3">
      <c r="A1368" s="7">
        <v>46278</v>
      </c>
      <c r="B1368" s="8" t="s">
        <v>26</v>
      </c>
      <c r="C1368" s="8" t="s">
        <v>140</v>
      </c>
      <c r="D1368" s="8" t="s">
        <v>141</v>
      </c>
      <c r="E1368" s="8" t="s">
        <v>211</v>
      </c>
      <c r="F1368" s="8" t="s">
        <v>143</v>
      </c>
      <c r="G1368" s="8" t="s">
        <v>215</v>
      </c>
      <c r="H1368" s="8" t="s">
        <v>385</v>
      </c>
      <c r="I1368" s="8" t="s">
        <v>888</v>
      </c>
      <c r="J1368" s="8" t="s">
        <v>214</v>
      </c>
      <c r="K1368" s="8" t="s">
        <v>14</v>
      </c>
      <c r="L1368" s="9">
        <v>1873</v>
      </c>
      <c r="M1368" s="9">
        <v>12</v>
      </c>
      <c r="N1368" s="10">
        <v>6.4068339562199676E-3</v>
      </c>
      <c r="O1368" s="11">
        <v>11.64</v>
      </c>
      <c r="P1368" s="11">
        <v>139.68</v>
      </c>
      <c r="Q1368" s="11">
        <v>1298</v>
      </c>
      <c r="R1368" s="8">
        <v>2</v>
      </c>
      <c r="S1368" s="8">
        <v>2</v>
      </c>
      <c r="T1368" s="10">
        <v>0.1076</v>
      </c>
      <c r="U1368" s="12">
        <v>9.2899999999999991</v>
      </c>
      <c r="V1368" s="10">
        <v>0.16669999999999999</v>
      </c>
      <c r="W1368" s="11">
        <v>14</v>
      </c>
      <c r="X1368" s="8" t="s">
        <v>148</v>
      </c>
      <c r="Y1368" s="8" t="s">
        <v>149</v>
      </c>
    </row>
    <row r="1369" spans="1:25" x14ac:dyDescent="0.3">
      <c r="A1369" s="7">
        <v>46278</v>
      </c>
      <c r="B1369" s="8" t="s">
        <v>42</v>
      </c>
      <c r="C1369" s="8" t="s">
        <v>140</v>
      </c>
      <c r="D1369" s="8" t="s">
        <v>141</v>
      </c>
      <c r="E1369" s="8" t="s">
        <v>164</v>
      </c>
      <c r="F1369" s="8" t="s">
        <v>143</v>
      </c>
      <c r="G1369" s="8" t="s">
        <v>165</v>
      </c>
      <c r="H1369" s="8" t="s">
        <v>231</v>
      </c>
      <c r="I1369" s="8" t="s">
        <v>807</v>
      </c>
      <c r="J1369" s="8" t="s">
        <v>166</v>
      </c>
      <c r="K1369" s="8" t="s">
        <v>7</v>
      </c>
      <c r="L1369" s="9">
        <v>823</v>
      </c>
      <c r="M1369" s="9">
        <v>3</v>
      </c>
      <c r="N1369" s="10">
        <v>3.6452004860267309E-3</v>
      </c>
      <c r="O1369" s="11">
        <v>7.38</v>
      </c>
      <c r="P1369" s="11">
        <v>22.14</v>
      </c>
      <c r="Q1369" s="11">
        <v>0</v>
      </c>
      <c r="R1369" s="8">
        <v>0</v>
      </c>
      <c r="S1369" s="8">
        <v>0</v>
      </c>
      <c r="U1369" s="12">
        <v>0</v>
      </c>
      <c r="V1369" s="10">
        <v>0</v>
      </c>
      <c r="W1369" s="11">
        <v>10</v>
      </c>
      <c r="X1369" s="8" t="s">
        <v>148</v>
      </c>
      <c r="Y1369" s="8" t="s">
        <v>149</v>
      </c>
    </row>
    <row r="1370" spans="1:25" x14ac:dyDescent="0.3">
      <c r="A1370" s="8" t="s">
        <v>884</v>
      </c>
      <c r="B1370" s="8" t="s">
        <v>37</v>
      </c>
      <c r="C1370" s="8" t="s">
        <v>140</v>
      </c>
      <c r="D1370" s="8" t="s">
        <v>141</v>
      </c>
      <c r="E1370" s="8" t="s">
        <v>157</v>
      </c>
      <c r="F1370" s="8" t="s">
        <v>143</v>
      </c>
      <c r="G1370" s="8" t="s">
        <v>162</v>
      </c>
      <c r="H1370" s="8" t="s">
        <v>220</v>
      </c>
      <c r="I1370" s="8" t="s">
        <v>162</v>
      </c>
      <c r="J1370" s="8" t="s">
        <v>159</v>
      </c>
      <c r="K1370" s="8" t="s">
        <v>14</v>
      </c>
      <c r="L1370" s="9">
        <v>2486</v>
      </c>
      <c r="M1370" s="9">
        <v>25</v>
      </c>
      <c r="N1370" s="10">
        <v>1.0056315366049879E-2</v>
      </c>
      <c r="O1370" s="11">
        <v>8.1300000000000008</v>
      </c>
      <c r="P1370" s="11">
        <v>203.25</v>
      </c>
      <c r="Q1370" s="11">
        <v>0</v>
      </c>
      <c r="R1370" s="8">
        <v>0</v>
      </c>
      <c r="S1370" s="8">
        <v>0</v>
      </c>
      <c r="U1370" s="12">
        <v>0</v>
      </c>
      <c r="V1370" s="10">
        <v>0</v>
      </c>
      <c r="W1370" s="11">
        <v>10</v>
      </c>
      <c r="X1370" s="8" t="s">
        <v>148</v>
      </c>
      <c r="Y1370" s="8" t="s">
        <v>149</v>
      </c>
    </row>
    <row r="1371" spans="1:25" x14ac:dyDescent="0.3">
      <c r="A1371" s="7">
        <v>46278</v>
      </c>
      <c r="B1371" s="8" t="s">
        <v>37</v>
      </c>
      <c r="C1371" s="8" t="s">
        <v>140</v>
      </c>
      <c r="D1371" s="8" t="s">
        <v>141</v>
      </c>
      <c r="E1371" s="8" t="s">
        <v>157</v>
      </c>
      <c r="F1371" s="8" t="s">
        <v>143</v>
      </c>
      <c r="G1371" s="8" t="s">
        <v>162</v>
      </c>
      <c r="H1371" s="8" t="s">
        <v>220</v>
      </c>
      <c r="I1371" s="8" t="s">
        <v>161</v>
      </c>
      <c r="J1371" s="8" t="s">
        <v>159</v>
      </c>
      <c r="K1371" s="8" t="s">
        <v>21</v>
      </c>
      <c r="L1371" s="9">
        <v>257</v>
      </c>
      <c r="M1371" s="9">
        <v>3</v>
      </c>
      <c r="N1371" s="10">
        <v>1.1673151750972759E-2</v>
      </c>
      <c r="O1371" s="11">
        <v>9.17</v>
      </c>
      <c r="P1371" s="11">
        <v>27.51</v>
      </c>
      <c r="Q1371" s="11">
        <v>0</v>
      </c>
      <c r="R1371" s="8">
        <v>0</v>
      </c>
      <c r="S1371" s="8">
        <v>0</v>
      </c>
      <c r="U1371" s="12">
        <v>0</v>
      </c>
      <c r="V1371" s="10">
        <v>0</v>
      </c>
      <c r="W1371" s="11">
        <v>11.5</v>
      </c>
      <c r="X1371" s="8" t="s">
        <v>148</v>
      </c>
      <c r="Y1371" s="8" t="s">
        <v>149</v>
      </c>
    </row>
    <row r="1372" spans="1:25" x14ac:dyDescent="0.3">
      <c r="A1372" s="8" t="s">
        <v>884</v>
      </c>
      <c r="B1372" s="8" t="s">
        <v>37</v>
      </c>
      <c r="C1372" s="8" t="s">
        <v>140</v>
      </c>
      <c r="D1372" s="8" t="s">
        <v>141</v>
      </c>
      <c r="E1372" s="8" t="s">
        <v>157</v>
      </c>
      <c r="F1372" s="8" t="s">
        <v>143</v>
      </c>
      <c r="G1372" s="8" t="s">
        <v>162</v>
      </c>
      <c r="H1372" s="8" t="s">
        <v>236</v>
      </c>
      <c r="I1372" s="8" t="s">
        <v>537</v>
      </c>
      <c r="J1372" s="8" t="s">
        <v>159</v>
      </c>
      <c r="K1372" s="8" t="s">
        <v>14</v>
      </c>
      <c r="L1372" s="9">
        <v>1317</v>
      </c>
      <c r="M1372" s="9">
        <v>4</v>
      </c>
      <c r="N1372" s="10">
        <v>3.037205770690964E-3</v>
      </c>
      <c r="O1372" s="11">
        <v>7.33</v>
      </c>
      <c r="P1372" s="11">
        <v>29.32</v>
      </c>
      <c r="Q1372" s="11">
        <v>0</v>
      </c>
      <c r="R1372" s="8">
        <v>0</v>
      </c>
      <c r="S1372" s="8">
        <v>0</v>
      </c>
      <c r="U1372" s="12">
        <v>0</v>
      </c>
      <c r="V1372" s="10">
        <v>0</v>
      </c>
      <c r="W1372" s="11">
        <v>12.5</v>
      </c>
      <c r="X1372" s="8" t="s">
        <v>148</v>
      </c>
      <c r="Y1372" s="8" t="s">
        <v>149</v>
      </c>
    </row>
    <row r="1373" spans="1:25" x14ac:dyDescent="0.3">
      <c r="A1373" s="7">
        <v>46278</v>
      </c>
      <c r="B1373" s="8" t="s">
        <v>37</v>
      </c>
      <c r="C1373" s="8" t="s">
        <v>140</v>
      </c>
      <c r="D1373" s="8" t="s">
        <v>141</v>
      </c>
      <c r="E1373" s="8" t="s">
        <v>157</v>
      </c>
      <c r="F1373" s="8" t="s">
        <v>143</v>
      </c>
      <c r="G1373" s="8" t="s">
        <v>234</v>
      </c>
      <c r="H1373" s="8" t="s">
        <v>220</v>
      </c>
      <c r="I1373" s="8" t="s">
        <v>892</v>
      </c>
      <c r="J1373" s="8" t="s">
        <v>159</v>
      </c>
      <c r="K1373" s="8" t="s">
        <v>14</v>
      </c>
      <c r="L1373" s="9">
        <v>266</v>
      </c>
      <c r="M1373" s="9">
        <v>0</v>
      </c>
      <c r="N1373" s="10">
        <v>0</v>
      </c>
      <c r="P1373" s="11">
        <v>0</v>
      </c>
      <c r="Q1373" s="11">
        <v>0</v>
      </c>
      <c r="R1373" s="8">
        <v>0</v>
      </c>
      <c r="S1373" s="8">
        <v>0</v>
      </c>
      <c r="W1373" s="11">
        <v>8</v>
      </c>
      <c r="X1373" s="8" t="s">
        <v>148</v>
      </c>
      <c r="Y1373" s="8" t="s">
        <v>149</v>
      </c>
    </row>
    <row r="1374" spans="1:25" x14ac:dyDescent="0.3">
      <c r="A1374" s="7">
        <v>46278</v>
      </c>
      <c r="B1374" s="8" t="s">
        <v>37</v>
      </c>
      <c r="C1374" s="8" t="s">
        <v>140</v>
      </c>
      <c r="D1374" s="8" t="s">
        <v>141</v>
      </c>
      <c r="E1374" s="8" t="s">
        <v>239</v>
      </c>
      <c r="F1374" s="8" t="s">
        <v>143</v>
      </c>
      <c r="G1374" s="8" t="s">
        <v>240</v>
      </c>
      <c r="H1374" s="8" t="s">
        <v>220</v>
      </c>
      <c r="I1374" s="8" t="s">
        <v>388</v>
      </c>
      <c r="J1374" s="8" t="s">
        <v>242</v>
      </c>
      <c r="K1374" s="8" t="s">
        <v>21</v>
      </c>
      <c r="L1374" s="9">
        <v>1311</v>
      </c>
      <c r="M1374" s="9">
        <v>14</v>
      </c>
      <c r="N1374" s="10">
        <v>1.0678871090770399E-2</v>
      </c>
      <c r="O1374" s="11">
        <v>7.43</v>
      </c>
      <c r="P1374" s="11">
        <v>104.02</v>
      </c>
      <c r="Q1374" s="11">
        <v>0</v>
      </c>
      <c r="R1374" s="8">
        <v>0</v>
      </c>
      <c r="S1374" s="8">
        <v>0</v>
      </c>
      <c r="U1374" s="12">
        <v>0</v>
      </c>
      <c r="V1374" s="10">
        <v>0</v>
      </c>
      <c r="W1374" s="11">
        <v>9</v>
      </c>
      <c r="X1374" s="8" t="s">
        <v>148</v>
      </c>
      <c r="Y1374" s="8" t="s">
        <v>149</v>
      </c>
    </row>
    <row r="1375" spans="1:25" x14ac:dyDescent="0.3">
      <c r="A1375" s="7">
        <v>46278</v>
      </c>
      <c r="B1375" s="8" t="s">
        <v>37</v>
      </c>
      <c r="C1375" s="8" t="s">
        <v>140</v>
      </c>
      <c r="D1375" s="8" t="s">
        <v>141</v>
      </c>
      <c r="E1375" s="8" t="s">
        <v>239</v>
      </c>
      <c r="F1375" s="8" t="s">
        <v>143</v>
      </c>
      <c r="G1375" s="8" t="s">
        <v>240</v>
      </c>
      <c r="H1375" s="8" t="s">
        <v>220</v>
      </c>
      <c r="I1375" s="8" t="s">
        <v>663</v>
      </c>
      <c r="J1375" s="8" t="s">
        <v>242</v>
      </c>
      <c r="K1375" s="8" t="s">
        <v>7</v>
      </c>
      <c r="L1375" s="9">
        <v>426</v>
      </c>
      <c r="M1375" s="9">
        <v>1</v>
      </c>
      <c r="N1375" s="10">
        <v>2.3474178403755869E-3</v>
      </c>
      <c r="O1375" s="11">
        <v>3.23</v>
      </c>
      <c r="P1375" s="11">
        <v>3.23</v>
      </c>
      <c r="Q1375" s="11">
        <v>0</v>
      </c>
      <c r="R1375" s="8">
        <v>0</v>
      </c>
      <c r="S1375" s="8">
        <v>0</v>
      </c>
      <c r="U1375" s="12">
        <v>0</v>
      </c>
      <c r="V1375" s="10">
        <v>0</v>
      </c>
      <c r="W1375" s="11">
        <v>5.5</v>
      </c>
      <c r="X1375" s="8" t="s">
        <v>148</v>
      </c>
      <c r="Y1375" s="8" t="s">
        <v>149</v>
      </c>
    </row>
    <row r="1376" spans="1:25" x14ac:dyDescent="0.3">
      <c r="A1376" s="7">
        <v>46278</v>
      </c>
      <c r="B1376" s="8" t="s">
        <v>37</v>
      </c>
      <c r="C1376" s="8" t="s">
        <v>140</v>
      </c>
      <c r="D1376" s="8" t="s">
        <v>141</v>
      </c>
      <c r="E1376" s="8" t="s">
        <v>167</v>
      </c>
      <c r="F1376" s="8" t="s">
        <v>143</v>
      </c>
      <c r="G1376" s="8" t="s">
        <v>255</v>
      </c>
      <c r="H1376" s="8" t="s">
        <v>220</v>
      </c>
      <c r="I1376" s="8" t="s">
        <v>256</v>
      </c>
      <c r="J1376" s="8" t="s">
        <v>169</v>
      </c>
      <c r="K1376" s="8" t="s">
        <v>21</v>
      </c>
      <c r="L1376" s="9">
        <v>422</v>
      </c>
      <c r="M1376" s="9">
        <v>1</v>
      </c>
      <c r="N1376" s="10">
        <v>2.3696682464454978E-3</v>
      </c>
      <c r="O1376" s="11">
        <v>6</v>
      </c>
      <c r="P1376" s="11">
        <v>6</v>
      </c>
      <c r="Q1376" s="11">
        <v>0</v>
      </c>
      <c r="R1376" s="8">
        <v>0</v>
      </c>
      <c r="S1376" s="8">
        <v>0</v>
      </c>
      <c r="U1376" s="12">
        <v>0</v>
      </c>
      <c r="V1376" s="10">
        <v>0</v>
      </c>
      <c r="W1376" s="11">
        <v>6</v>
      </c>
      <c r="X1376" s="8" t="s">
        <v>148</v>
      </c>
      <c r="Y1376" s="8" t="s">
        <v>149</v>
      </c>
    </row>
    <row r="1377" spans="1:26" x14ac:dyDescent="0.3">
      <c r="A1377" s="8" t="s">
        <v>884</v>
      </c>
      <c r="B1377" s="8" t="s">
        <v>37</v>
      </c>
      <c r="C1377" s="8" t="s">
        <v>140</v>
      </c>
      <c r="D1377" s="8" t="s">
        <v>141</v>
      </c>
      <c r="E1377" s="8" t="s">
        <v>167</v>
      </c>
      <c r="F1377" s="8" t="s">
        <v>143</v>
      </c>
      <c r="G1377" s="8" t="s">
        <v>168</v>
      </c>
      <c r="H1377" s="8" t="s">
        <v>220</v>
      </c>
      <c r="I1377" s="8" t="s">
        <v>893</v>
      </c>
      <c r="J1377" s="8" t="s">
        <v>169</v>
      </c>
      <c r="K1377" s="8" t="s">
        <v>14</v>
      </c>
      <c r="L1377" s="9">
        <v>1022</v>
      </c>
      <c r="M1377" s="9">
        <v>6</v>
      </c>
      <c r="N1377" s="10">
        <v>5.8708414872798431E-3</v>
      </c>
      <c r="O1377" s="11">
        <v>5.79</v>
      </c>
      <c r="P1377" s="11">
        <v>34.74</v>
      </c>
      <c r="Q1377" s="11">
        <v>0</v>
      </c>
      <c r="R1377" s="8">
        <v>0</v>
      </c>
      <c r="S1377" s="8">
        <v>0</v>
      </c>
      <c r="U1377" s="12">
        <v>0</v>
      </c>
      <c r="V1377" s="10">
        <v>0</v>
      </c>
      <c r="W1377" s="11">
        <v>7</v>
      </c>
      <c r="X1377" s="8" t="s">
        <v>148</v>
      </c>
      <c r="Y1377" s="8" t="s">
        <v>149</v>
      </c>
    </row>
    <row r="1378" spans="1:26" x14ac:dyDescent="0.3">
      <c r="A1378" s="7">
        <v>46278</v>
      </c>
      <c r="B1378" s="8" t="s">
        <v>37</v>
      </c>
      <c r="C1378" s="8" t="s">
        <v>140</v>
      </c>
      <c r="D1378" s="8" t="s">
        <v>141</v>
      </c>
      <c r="E1378" s="8" t="s">
        <v>167</v>
      </c>
      <c r="F1378" s="8" t="s">
        <v>143</v>
      </c>
      <c r="G1378" s="8" t="s">
        <v>168</v>
      </c>
      <c r="H1378" s="8" t="s">
        <v>220</v>
      </c>
      <c r="I1378" s="8" t="s">
        <v>894</v>
      </c>
      <c r="J1378" s="8" t="s">
        <v>169</v>
      </c>
      <c r="K1378" s="8" t="s">
        <v>7</v>
      </c>
      <c r="L1378" s="9">
        <v>164</v>
      </c>
      <c r="M1378" s="9">
        <v>1</v>
      </c>
      <c r="N1378" s="10">
        <v>6.0975609756097563E-3</v>
      </c>
      <c r="O1378" s="11">
        <v>4.33</v>
      </c>
      <c r="P1378" s="11">
        <v>4.33</v>
      </c>
      <c r="Q1378" s="11">
        <v>0</v>
      </c>
      <c r="R1378" s="8">
        <v>0</v>
      </c>
      <c r="S1378" s="8">
        <v>0</v>
      </c>
      <c r="U1378" s="12">
        <v>0</v>
      </c>
      <c r="V1378" s="10">
        <v>0</v>
      </c>
      <c r="W1378" s="11">
        <v>7.5</v>
      </c>
      <c r="X1378" s="8" t="s">
        <v>148</v>
      </c>
      <c r="Y1378" s="8" t="s">
        <v>149</v>
      </c>
    </row>
    <row r="1379" spans="1:26" x14ac:dyDescent="0.3">
      <c r="A1379" s="7">
        <v>46278</v>
      </c>
      <c r="B1379" s="8" t="s">
        <v>37</v>
      </c>
      <c r="C1379" s="8" t="s">
        <v>140</v>
      </c>
      <c r="D1379" s="8" t="s">
        <v>141</v>
      </c>
      <c r="E1379" s="8" t="s">
        <v>167</v>
      </c>
      <c r="F1379" s="8" t="s">
        <v>143</v>
      </c>
      <c r="G1379" s="8" t="s">
        <v>168</v>
      </c>
      <c r="H1379" s="8" t="s">
        <v>183</v>
      </c>
      <c r="I1379" s="8" t="s">
        <v>343</v>
      </c>
      <c r="J1379" s="8" t="s">
        <v>169</v>
      </c>
      <c r="K1379" s="8" t="s">
        <v>21</v>
      </c>
      <c r="L1379" s="9">
        <v>304</v>
      </c>
      <c r="M1379" s="9">
        <v>5</v>
      </c>
      <c r="N1379" s="10">
        <v>1.6447368421052631E-2</v>
      </c>
      <c r="O1379" s="11">
        <v>6.5</v>
      </c>
      <c r="P1379" s="11">
        <v>32.5</v>
      </c>
      <c r="Q1379" s="11">
        <v>0</v>
      </c>
      <c r="R1379" s="8">
        <v>0</v>
      </c>
      <c r="S1379" s="8">
        <v>0</v>
      </c>
      <c r="U1379" s="12">
        <v>0</v>
      </c>
      <c r="V1379" s="10">
        <v>0</v>
      </c>
      <c r="W1379" s="11">
        <v>6.5</v>
      </c>
      <c r="X1379" s="8" t="s">
        <v>148</v>
      </c>
      <c r="Y1379" s="8" t="s">
        <v>149</v>
      </c>
    </row>
    <row r="1380" spans="1:26" x14ac:dyDescent="0.3">
      <c r="A1380" s="7">
        <v>46278</v>
      </c>
      <c r="B1380" s="8" t="s">
        <v>37</v>
      </c>
      <c r="C1380" s="8" t="s">
        <v>140</v>
      </c>
      <c r="D1380" s="8" t="s">
        <v>141</v>
      </c>
      <c r="E1380" s="8" t="s">
        <v>257</v>
      </c>
      <c r="F1380" s="8" t="s">
        <v>143</v>
      </c>
      <c r="G1380" s="8" t="s">
        <v>262</v>
      </c>
      <c r="H1380" s="8" t="s">
        <v>236</v>
      </c>
      <c r="I1380" s="8" t="s">
        <v>399</v>
      </c>
      <c r="J1380" s="8" t="s">
        <v>260</v>
      </c>
      <c r="K1380" s="8" t="s">
        <v>7</v>
      </c>
      <c r="L1380" s="9">
        <v>243</v>
      </c>
      <c r="M1380" s="9">
        <v>2</v>
      </c>
      <c r="N1380" s="10">
        <v>8.23045267489712E-3</v>
      </c>
      <c r="O1380" s="11">
        <v>3.95</v>
      </c>
      <c r="P1380" s="8" t="s">
        <v>895</v>
      </c>
      <c r="Q1380" s="11">
        <v>0</v>
      </c>
      <c r="R1380" s="8">
        <v>0</v>
      </c>
      <c r="S1380" s="8">
        <v>0</v>
      </c>
      <c r="U1380" s="12">
        <v>0</v>
      </c>
      <c r="V1380" s="10">
        <v>0</v>
      </c>
      <c r="W1380" s="11">
        <v>7</v>
      </c>
      <c r="X1380" s="8" t="s">
        <v>148</v>
      </c>
      <c r="Y1380" s="8" t="s">
        <v>149</v>
      </c>
    </row>
    <row r="1381" spans="1:26" x14ac:dyDescent="0.3">
      <c r="A1381" s="7">
        <v>46278</v>
      </c>
      <c r="B1381" s="8" t="s">
        <v>37</v>
      </c>
      <c r="C1381" s="8" t="s">
        <v>140</v>
      </c>
      <c r="D1381" s="8" t="s">
        <v>141</v>
      </c>
      <c r="E1381" s="8" t="s">
        <v>257</v>
      </c>
      <c r="F1381" s="8" t="s">
        <v>143</v>
      </c>
      <c r="G1381" s="8" t="s">
        <v>258</v>
      </c>
      <c r="H1381" s="8" t="s">
        <v>13</v>
      </c>
      <c r="I1381" s="8" t="s">
        <v>896</v>
      </c>
      <c r="J1381" s="8" t="s">
        <v>260</v>
      </c>
      <c r="K1381" s="8" t="s">
        <v>21</v>
      </c>
      <c r="L1381" s="9">
        <v>181</v>
      </c>
      <c r="M1381" s="9">
        <v>2</v>
      </c>
      <c r="N1381" s="10">
        <v>1.104972375690608E-2</v>
      </c>
      <c r="O1381" s="11">
        <v>7.5</v>
      </c>
      <c r="P1381" s="11">
        <v>15</v>
      </c>
      <c r="Q1381" s="11">
        <v>0</v>
      </c>
      <c r="R1381" s="8">
        <v>0</v>
      </c>
      <c r="S1381" s="8">
        <v>0</v>
      </c>
      <c r="U1381" s="12">
        <v>0</v>
      </c>
      <c r="V1381" s="10">
        <v>0</v>
      </c>
      <c r="W1381" s="11">
        <v>7.5</v>
      </c>
      <c r="X1381" s="8" t="s">
        <v>148</v>
      </c>
      <c r="Y1381" s="8" t="s">
        <v>149</v>
      </c>
    </row>
    <row r="1382" spans="1:26" x14ac:dyDescent="0.3">
      <c r="A1382" s="7">
        <v>46278</v>
      </c>
      <c r="B1382" s="8" t="s">
        <v>37</v>
      </c>
      <c r="C1382" s="8" t="s">
        <v>140</v>
      </c>
      <c r="D1382" s="8" t="s">
        <v>141</v>
      </c>
      <c r="E1382" s="8" t="s">
        <v>257</v>
      </c>
      <c r="F1382" s="8" t="s">
        <v>143</v>
      </c>
      <c r="G1382" s="8" t="s">
        <v>262</v>
      </c>
      <c r="H1382" s="8" t="s">
        <v>220</v>
      </c>
      <c r="I1382" s="8" t="s">
        <v>897</v>
      </c>
      <c r="J1382" s="8" t="s">
        <v>260</v>
      </c>
      <c r="K1382" s="8" t="s">
        <v>14</v>
      </c>
      <c r="L1382" s="9">
        <v>769</v>
      </c>
      <c r="M1382" s="9">
        <v>2</v>
      </c>
      <c r="N1382" s="10">
        <v>2.6007802340702211E-3</v>
      </c>
      <c r="O1382" s="11">
        <v>5.0199999999999996</v>
      </c>
      <c r="P1382" s="11">
        <v>10.039999999999999</v>
      </c>
      <c r="Q1382" s="11">
        <v>0</v>
      </c>
      <c r="R1382" s="8">
        <v>0</v>
      </c>
      <c r="S1382" s="8">
        <v>0</v>
      </c>
      <c r="U1382" s="12">
        <v>0</v>
      </c>
      <c r="V1382" s="10">
        <v>0</v>
      </c>
      <c r="W1382" s="11">
        <v>8.5</v>
      </c>
      <c r="X1382" s="8" t="s">
        <v>148</v>
      </c>
      <c r="Y1382" s="8" t="s">
        <v>149</v>
      </c>
    </row>
    <row r="1383" spans="1:26" x14ac:dyDescent="0.3">
      <c r="A1383" s="8" t="s">
        <v>884</v>
      </c>
      <c r="B1383" s="8" t="s">
        <v>33</v>
      </c>
      <c r="C1383" s="8" t="s">
        <v>173</v>
      </c>
      <c r="D1383" s="8" t="s">
        <v>141</v>
      </c>
      <c r="E1383" s="8" t="s">
        <v>193</v>
      </c>
      <c r="F1383" s="8" t="s">
        <v>143</v>
      </c>
      <c r="G1383" s="8" t="s">
        <v>194</v>
      </c>
      <c r="H1383" s="8" t="s">
        <v>24</v>
      </c>
      <c r="I1383" s="8" t="s">
        <v>199</v>
      </c>
      <c r="J1383" s="8" t="s">
        <v>195</v>
      </c>
      <c r="K1383" s="8" t="s">
        <v>7</v>
      </c>
      <c r="L1383" s="9">
        <v>496</v>
      </c>
      <c r="M1383" s="9">
        <v>2</v>
      </c>
      <c r="N1383" s="10">
        <v>4.0322580645161289E-3</v>
      </c>
      <c r="O1383" s="11">
        <v>6.79</v>
      </c>
      <c r="P1383" s="11">
        <v>13.58</v>
      </c>
      <c r="Q1383" s="11">
        <v>0</v>
      </c>
      <c r="R1383" s="8">
        <v>0</v>
      </c>
      <c r="S1383" s="8">
        <v>0</v>
      </c>
      <c r="U1383" s="12">
        <v>0</v>
      </c>
      <c r="V1383" s="10">
        <v>0</v>
      </c>
      <c r="W1383" s="11">
        <v>10.5</v>
      </c>
      <c r="X1383" s="8" t="s">
        <v>148</v>
      </c>
      <c r="Y1383" s="8" t="s">
        <v>149</v>
      </c>
      <c r="Z1383" s="8" t="s">
        <v>404</v>
      </c>
    </row>
    <row r="1384" spans="1:26" x14ac:dyDescent="0.3">
      <c r="A1384" s="7">
        <v>46278</v>
      </c>
      <c r="B1384" s="8" t="s">
        <v>33</v>
      </c>
      <c r="C1384" s="8" t="s">
        <v>173</v>
      </c>
      <c r="D1384" s="8" t="s">
        <v>141</v>
      </c>
      <c r="E1384" s="8" t="s">
        <v>193</v>
      </c>
      <c r="F1384" s="8" t="s">
        <v>143</v>
      </c>
      <c r="G1384" s="8" t="s">
        <v>264</v>
      </c>
      <c r="H1384" s="8" t="s">
        <v>229</v>
      </c>
      <c r="I1384" s="8" t="s">
        <v>685</v>
      </c>
      <c r="J1384" s="8" t="s">
        <v>195</v>
      </c>
      <c r="K1384" s="8" t="s">
        <v>21</v>
      </c>
      <c r="L1384" s="9">
        <v>490</v>
      </c>
      <c r="M1384" s="9">
        <v>4</v>
      </c>
      <c r="N1384" s="10">
        <v>8.1632653061224497E-3</v>
      </c>
      <c r="O1384" s="11">
        <v>11.51</v>
      </c>
      <c r="P1384" s="11">
        <v>46.04</v>
      </c>
      <c r="Q1384" s="11">
        <v>0</v>
      </c>
      <c r="R1384" s="8">
        <v>0</v>
      </c>
      <c r="S1384" s="8">
        <v>0</v>
      </c>
      <c r="U1384" s="12">
        <v>0</v>
      </c>
      <c r="V1384" s="10">
        <v>0</v>
      </c>
      <c r="W1384" s="11">
        <v>12.5</v>
      </c>
      <c r="X1384" s="8" t="s">
        <v>148</v>
      </c>
      <c r="Y1384" s="8" t="s">
        <v>149</v>
      </c>
    </row>
    <row r="1385" spans="1:26" x14ac:dyDescent="0.3">
      <c r="A1385" s="7">
        <v>46278</v>
      </c>
      <c r="B1385" s="8" t="s">
        <v>33</v>
      </c>
      <c r="C1385" s="8" t="s">
        <v>173</v>
      </c>
      <c r="D1385" s="8" t="s">
        <v>141</v>
      </c>
      <c r="E1385" s="8" t="s">
        <v>200</v>
      </c>
      <c r="F1385" s="8" t="s">
        <v>143</v>
      </c>
      <c r="G1385" s="8" t="s">
        <v>268</v>
      </c>
      <c r="H1385" s="8" t="s">
        <v>229</v>
      </c>
      <c r="I1385" s="8" t="s">
        <v>201</v>
      </c>
      <c r="J1385" s="8" t="s">
        <v>202</v>
      </c>
      <c r="K1385" s="8" t="s">
        <v>21</v>
      </c>
      <c r="L1385" s="8" t="s">
        <v>898</v>
      </c>
      <c r="M1385" s="9">
        <v>0</v>
      </c>
      <c r="N1385" s="10">
        <v>0</v>
      </c>
      <c r="P1385" s="11">
        <v>0</v>
      </c>
      <c r="Q1385" s="11">
        <v>0</v>
      </c>
      <c r="R1385" s="8">
        <v>0</v>
      </c>
      <c r="S1385" s="8">
        <v>0</v>
      </c>
      <c r="W1385" s="11">
        <v>11</v>
      </c>
      <c r="X1385" s="8" t="s">
        <v>148</v>
      </c>
      <c r="Y1385" s="8" t="s">
        <v>149</v>
      </c>
    </row>
    <row r="1386" spans="1:26" x14ac:dyDescent="0.3">
      <c r="A1386" s="7">
        <v>46278</v>
      </c>
      <c r="B1386" s="8" t="s">
        <v>33</v>
      </c>
      <c r="C1386" s="8" t="s">
        <v>173</v>
      </c>
      <c r="D1386" s="8" t="s">
        <v>141</v>
      </c>
      <c r="E1386" s="8" t="s">
        <v>200</v>
      </c>
      <c r="F1386" s="8" t="s">
        <v>143</v>
      </c>
      <c r="G1386" s="8" t="s">
        <v>270</v>
      </c>
      <c r="H1386" s="8" t="s">
        <v>231</v>
      </c>
      <c r="I1386" s="8" t="s">
        <v>474</v>
      </c>
      <c r="J1386" s="8" t="s">
        <v>202</v>
      </c>
      <c r="K1386" s="8" t="s">
        <v>21</v>
      </c>
      <c r="L1386" s="9">
        <v>168</v>
      </c>
      <c r="M1386" s="9">
        <v>7</v>
      </c>
      <c r="N1386" s="10">
        <v>4.1666666666666657E-2</v>
      </c>
      <c r="O1386" s="11">
        <v>9.5</v>
      </c>
      <c r="P1386" s="11">
        <v>66.5</v>
      </c>
      <c r="Q1386" s="11">
        <v>1287</v>
      </c>
      <c r="R1386" s="8">
        <v>3</v>
      </c>
      <c r="S1386" s="8">
        <v>3</v>
      </c>
      <c r="T1386" s="10">
        <v>5.1700000000000003E-2</v>
      </c>
      <c r="U1386" s="12">
        <v>19.350000000000001</v>
      </c>
      <c r="V1386" s="10">
        <v>0.42859999999999998</v>
      </c>
      <c r="W1386" s="11">
        <v>9.5</v>
      </c>
      <c r="X1386" s="8" t="s">
        <v>148</v>
      </c>
      <c r="Y1386" s="8" t="s">
        <v>149</v>
      </c>
    </row>
    <row r="1387" spans="1:26" x14ac:dyDescent="0.3">
      <c r="A1387" s="7">
        <v>46278</v>
      </c>
      <c r="B1387" s="8" t="s">
        <v>33</v>
      </c>
      <c r="C1387" s="8" t="s">
        <v>173</v>
      </c>
      <c r="D1387" s="8" t="s">
        <v>141</v>
      </c>
      <c r="E1387" s="8" t="s">
        <v>200</v>
      </c>
      <c r="F1387" s="8" t="s">
        <v>143</v>
      </c>
      <c r="G1387" s="8" t="s">
        <v>270</v>
      </c>
      <c r="H1387" s="8" t="s">
        <v>231</v>
      </c>
      <c r="I1387" s="8" t="s">
        <v>572</v>
      </c>
      <c r="J1387" s="8" t="s">
        <v>202</v>
      </c>
      <c r="K1387" s="8" t="s">
        <v>14</v>
      </c>
      <c r="L1387" s="9">
        <v>534</v>
      </c>
      <c r="M1387" s="9">
        <v>4</v>
      </c>
      <c r="N1387" s="10">
        <v>7.4906367041198503E-3</v>
      </c>
      <c r="O1387" s="11">
        <v>7.68</v>
      </c>
      <c r="P1387" s="11">
        <v>30.72</v>
      </c>
      <c r="Q1387" s="11">
        <v>858</v>
      </c>
      <c r="R1387" s="8">
        <v>2</v>
      </c>
      <c r="S1387" s="8">
        <v>2</v>
      </c>
      <c r="T1387" s="10">
        <v>6.4399999999999999E-2</v>
      </c>
      <c r="U1387" s="12">
        <v>27.93</v>
      </c>
      <c r="V1387" s="10">
        <v>0.5</v>
      </c>
      <c r="W1387" s="11">
        <v>12.5</v>
      </c>
      <c r="X1387" s="8" t="s">
        <v>148</v>
      </c>
      <c r="Y1387" s="8" t="s">
        <v>149</v>
      </c>
    </row>
    <row r="1388" spans="1:26" x14ac:dyDescent="0.3">
      <c r="A1388" s="7">
        <v>46278</v>
      </c>
      <c r="B1388" s="8" t="s">
        <v>33</v>
      </c>
      <c r="C1388" s="8" t="s">
        <v>173</v>
      </c>
      <c r="D1388" s="8" t="s">
        <v>141</v>
      </c>
      <c r="E1388" s="8" t="s">
        <v>271</v>
      </c>
      <c r="F1388" s="8" t="s">
        <v>143</v>
      </c>
      <c r="G1388" s="8" t="s">
        <v>272</v>
      </c>
      <c r="H1388" s="8" t="s">
        <v>231</v>
      </c>
      <c r="I1388" s="8" t="s">
        <v>273</v>
      </c>
      <c r="J1388" s="8" t="s">
        <v>274</v>
      </c>
      <c r="K1388" s="8" t="s">
        <v>14</v>
      </c>
      <c r="L1388" s="9">
        <v>779</v>
      </c>
      <c r="M1388" s="9">
        <v>6</v>
      </c>
      <c r="N1388" s="10">
        <v>7.7021822849807449E-3</v>
      </c>
      <c r="O1388" s="11">
        <v>10.02</v>
      </c>
      <c r="P1388" s="11">
        <v>60.12</v>
      </c>
      <c r="Q1388" s="11">
        <v>0</v>
      </c>
      <c r="R1388" s="8">
        <v>0</v>
      </c>
      <c r="S1388" s="8">
        <v>0</v>
      </c>
      <c r="U1388" s="12">
        <v>0</v>
      </c>
      <c r="V1388" s="10">
        <v>0</v>
      </c>
      <c r="W1388" s="11">
        <v>12</v>
      </c>
      <c r="X1388" s="8" t="s">
        <v>148</v>
      </c>
      <c r="Y1388" s="8" t="s">
        <v>149</v>
      </c>
    </row>
    <row r="1389" spans="1:26" x14ac:dyDescent="0.3">
      <c r="A1389" s="7">
        <v>46278</v>
      </c>
      <c r="B1389" s="8" t="s">
        <v>33</v>
      </c>
      <c r="C1389" s="8" t="s">
        <v>173</v>
      </c>
      <c r="D1389" s="8" t="s">
        <v>141</v>
      </c>
      <c r="E1389" s="8" t="s">
        <v>271</v>
      </c>
      <c r="F1389" s="8" t="s">
        <v>143</v>
      </c>
      <c r="G1389" s="8" t="s">
        <v>275</v>
      </c>
      <c r="H1389" s="8" t="s">
        <v>231</v>
      </c>
      <c r="I1389" s="8" t="s">
        <v>899</v>
      </c>
      <c r="J1389" s="8" t="s">
        <v>274</v>
      </c>
      <c r="K1389" s="8" t="s">
        <v>21</v>
      </c>
      <c r="L1389" s="9">
        <v>184</v>
      </c>
      <c r="M1389" s="9">
        <v>0</v>
      </c>
      <c r="N1389" s="10">
        <v>0</v>
      </c>
      <c r="P1389" s="11">
        <v>0</v>
      </c>
      <c r="Q1389" s="11">
        <v>0</v>
      </c>
      <c r="R1389" s="8">
        <v>0</v>
      </c>
      <c r="S1389" s="8">
        <v>0</v>
      </c>
      <c r="W1389" s="11">
        <v>14.5</v>
      </c>
      <c r="X1389" s="8" t="s">
        <v>148</v>
      </c>
      <c r="Y1389" s="8" t="s">
        <v>149</v>
      </c>
    </row>
    <row r="1390" spans="1:26" x14ac:dyDescent="0.3">
      <c r="A1390" s="7">
        <v>46278</v>
      </c>
      <c r="B1390" s="8" t="s">
        <v>23</v>
      </c>
      <c r="C1390" s="8" t="s">
        <v>173</v>
      </c>
      <c r="D1390" s="8" t="s">
        <v>141</v>
      </c>
      <c r="E1390" s="8" t="s">
        <v>186</v>
      </c>
      <c r="F1390" s="8" t="s">
        <v>143</v>
      </c>
      <c r="G1390" s="8" t="s">
        <v>280</v>
      </c>
      <c r="H1390" s="8" t="s">
        <v>206</v>
      </c>
      <c r="I1390" s="8" t="s">
        <v>280</v>
      </c>
      <c r="J1390" s="8" t="s">
        <v>188</v>
      </c>
      <c r="K1390" s="8" t="s">
        <v>14</v>
      </c>
      <c r="L1390" s="9">
        <v>1160</v>
      </c>
      <c r="M1390" s="9">
        <v>8</v>
      </c>
      <c r="N1390" s="10">
        <v>6.8965517241379309E-3</v>
      </c>
      <c r="O1390" s="11">
        <v>7.41</v>
      </c>
      <c r="P1390" s="11">
        <v>59.28</v>
      </c>
      <c r="Q1390" s="11">
        <v>0</v>
      </c>
      <c r="R1390" s="8">
        <v>0</v>
      </c>
      <c r="S1390" s="8">
        <v>0</v>
      </c>
      <c r="U1390" s="12">
        <v>0</v>
      </c>
      <c r="V1390" s="10">
        <v>0</v>
      </c>
      <c r="W1390" s="11">
        <v>13</v>
      </c>
      <c r="X1390" s="8" t="s">
        <v>315</v>
      </c>
      <c r="Y1390" s="8" t="s">
        <v>149</v>
      </c>
    </row>
    <row r="1391" spans="1:26" x14ac:dyDescent="0.3">
      <c r="A1391" s="7">
        <v>46278</v>
      </c>
      <c r="B1391" s="8" t="s">
        <v>23</v>
      </c>
      <c r="C1391" s="8" t="s">
        <v>173</v>
      </c>
      <c r="D1391" s="8" t="s">
        <v>141</v>
      </c>
      <c r="E1391" s="8" t="s">
        <v>186</v>
      </c>
      <c r="F1391" s="8" t="s">
        <v>143</v>
      </c>
      <c r="G1391" s="8" t="s">
        <v>363</v>
      </c>
      <c r="H1391" s="8" t="s">
        <v>206</v>
      </c>
      <c r="I1391" s="8" t="s">
        <v>363</v>
      </c>
      <c r="J1391" s="8" t="s">
        <v>188</v>
      </c>
      <c r="K1391" s="8" t="s">
        <v>21</v>
      </c>
      <c r="L1391" s="9">
        <v>341</v>
      </c>
      <c r="M1391" s="9">
        <v>5</v>
      </c>
      <c r="N1391" s="10">
        <v>1.466275659824047E-2</v>
      </c>
      <c r="O1391" s="11">
        <v>13</v>
      </c>
      <c r="P1391" s="11">
        <v>65</v>
      </c>
      <c r="Q1391" s="11">
        <v>0</v>
      </c>
      <c r="R1391" s="8">
        <v>0</v>
      </c>
      <c r="S1391" s="8">
        <v>0</v>
      </c>
      <c r="U1391" s="12">
        <v>0</v>
      </c>
      <c r="V1391" s="10">
        <v>0</v>
      </c>
      <c r="W1391" s="11">
        <v>13</v>
      </c>
      <c r="X1391" s="8" t="s">
        <v>148</v>
      </c>
      <c r="Y1391" s="8" t="s">
        <v>149</v>
      </c>
    </row>
    <row r="1392" spans="1:26" x14ac:dyDescent="0.3">
      <c r="A1392" s="7">
        <v>46278</v>
      </c>
      <c r="B1392" s="8" t="s">
        <v>23</v>
      </c>
      <c r="C1392" s="8" t="s">
        <v>173</v>
      </c>
      <c r="D1392" s="8" t="s">
        <v>141</v>
      </c>
      <c r="E1392" s="8" t="s">
        <v>281</v>
      </c>
      <c r="F1392" s="8" t="s">
        <v>143</v>
      </c>
      <c r="G1392" s="8" t="s">
        <v>284</v>
      </c>
      <c r="H1392" s="8" t="s">
        <v>333</v>
      </c>
      <c r="I1392" s="8" t="s">
        <v>284</v>
      </c>
      <c r="J1392" s="8" t="s">
        <v>283</v>
      </c>
      <c r="K1392" s="8" t="s">
        <v>14</v>
      </c>
      <c r="L1392" s="9">
        <v>948</v>
      </c>
      <c r="M1392" s="9">
        <v>8</v>
      </c>
      <c r="N1392" s="10">
        <v>8.4388185654008432E-3</v>
      </c>
      <c r="O1392" s="11">
        <v>6.73</v>
      </c>
      <c r="P1392" s="11">
        <v>53.84</v>
      </c>
      <c r="Q1392" s="11">
        <v>0</v>
      </c>
      <c r="R1392" s="8">
        <v>0</v>
      </c>
      <c r="S1392" s="8">
        <v>0</v>
      </c>
      <c r="U1392" s="12">
        <v>0</v>
      </c>
      <c r="V1392" s="10">
        <v>0</v>
      </c>
      <c r="W1392" s="11">
        <v>8</v>
      </c>
      <c r="X1392" s="8" t="s">
        <v>148</v>
      </c>
      <c r="Y1392" s="8" t="s">
        <v>149</v>
      </c>
    </row>
    <row r="1393" spans="1:25" x14ac:dyDescent="0.3">
      <c r="A1393" s="7">
        <v>46278</v>
      </c>
      <c r="B1393" s="8" t="s">
        <v>23</v>
      </c>
      <c r="C1393" s="8" t="s">
        <v>173</v>
      </c>
      <c r="D1393" s="8" t="s">
        <v>141</v>
      </c>
      <c r="E1393" s="8" t="s">
        <v>281</v>
      </c>
      <c r="F1393" s="8" t="s">
        <v>143</v>
      </c>
      <c r="G1393" s="8" t="s">
        <v>598</v>
      </c>
      <c r="H1393" s="8" t="s">
        <v>206</v>
      </c>
      <c r="I1393" s="8" t="s">
        <v>598</v>
      </c>
      <c r="J1393" s="8" t="s">
        <v>283</v>
      </c>
      <c r="K1393" s="8" t="s">
        <v>7</v>
      </c>
      <c r="L1393" s="9">
        <v>256</v>
      </c>
      <c r="M1393" s="9">
        <v>0</v>
      </c>
      <c r="N1393" s="10">
        <v>0</v>
      </c>
      <c r="P1393" s="11">
        <v>0</v>
      </c>
      <c r="Q1393" s="11">
        <v>0</v>
      </c>
      <c r="R1393" s="8">
        <v>0</v>
      </c>
      <c r="S1393" s="8">
        <v>0</v>
      </c>
      <c r="W1393" s="11">
        <v>8</v>
      </c>
      <c r="X1393" s="8" t="s">
        <v>148</v>
      </c>
      <c r="Y1393" s="8" t="s">
        <v>149</v>
      </c>
    </row>
    <row r="1394" spans="1:25" x14ac:dyDescent="0.3">
      <c r="A1394" s="7">
        <v>46278</v>
      </c>
      <c r="B1394" s="8" t="s">
        <v>23</v>
      </c>
      <c r="C1394" s="8" t="s">
        <v>173</v>
      </c>
      <c r="D1394" s="8" t="s">
        <v>141</v>
      </c>
      <c r="E1394" s="8" t="s">
        <v>285</v>
      </c>
      <c r="F1394" s="8" t="s">
        <v>143</v>
      </c>
      <c r="G1394" s="8" t="s">
        <v>480</v>
      </c>
      <c r="H1394" s="8" t="s">
        <v>206</v>
      </c>
      <c r="I1394" s="8" t="s">
        <v>480</v>
      </c>
      <c r="J1394" s="8" t="s">
        <v>287</v>
      </c>
      <c r="K1394" s="8" t="s">
        <v>7</v>
      </c>
      <c r="L1394" s="9">
        <v>671</v>
      </c>
      <c r="M1394" s="9">
        <v>2</v>
      </c>
      <c r="N1394" s="10">
        <v>2.980625931445604E-3</v>
      </c>
      <c r="O1394" s="11">
        <v>5.59</v>
      </c>
      <c r="P1394" s="11">
        <v>11.18</v>
      </c>
      <c r="Q1394" s="11">
        <v>498</v>
      </c>
      <c r="R1394" s="8">
        <v>1</v>
      </c>
      <c r="S1394" s="8">
        <v>2</v>
      </c>
      <c r="T1394" s="10">
        <v>2.24E-2</v>
      </c>
      <c r="U1394" s="12">
        <v>44.54</v>
      </c>
      <c r="V1394" s="10">
        <v>0.5</v>
      </c>
      <c r="W1394" s="11">
        <v>8.5</v>
      </c>
      <c r="X1394" s="8" t="s">
        <v>148</v>
      </c>
      <c r="Y1394" s="8" t="s">
        <v>303</v>
      </c>
    </row>
    <row r="1395" spans="1:25" x14ac:dyDescent="0.3">
      <c r="A1395" s="7">
        <v>46278</v>
      </c>
      <c r="B1395" s="8" t="s">
        <v>23</v>
      </c>
      <c r="C1395" s="8" t="s">
        <v>173</v>
      </c>
      <c r="D1395" s="8" t="s">
        <v>141</v>
      </c>
      <c r="E1395" s="8" t="s">
        <v>285</v>
      </c>
      <c r="F1395" s="8" t="s">
        <v>143</v>
      </c>
      <c r="G1395" s="8" t="s">
        <v>736</v>
      </c>
      <c r="H1395" s="8" t="s">
        <v>204</v>
      </c>
      <c r="I1395" s="8" t="s">
        <v>736</v>
      </c>
      <c r="J1395" s="8" t="s">
        <v>287</v>
      </c>
      <c r="K1395" s="8" t="s">
        <v>21</v>
      </c>
      <c r="L1395" s="9">
        <v>163</v>
      </c>
      <c r="M1395" s="9">
        <v>2</v>
      </c>
      <c r="N1395" s="10">
        <v>1.226993865030675E-2</v>
      </c>
      <c r="O1395" s="11">
        <v>5.18</v>
      </c>
      <c r="P1395" s="11">
        <v>10.36</v>
      </c>
      <c r="Q1395" s="11">
        <v>0</v>
      </c>
      <c r="R1395" s="8">
        <v>0</v>
      </c>
      <c r="S1395" s="8">
        <v>0</v>
      </c>
      <c r="U1395" s="12">
        <v>0</v>
      </c>
      <c r="V1395" s="10">
        <v>0</v>
      </c>
      <c r="W1395" s="11">
        <v>6</v>
      </c>
      <c r="X1395" s="8" t="s">
        <v>148</v>
      </c>
      <c r="Y1395" s="8" t="s">
        <v>149</v>
      </c>
    </row>
    <row r="1396" spans="1:25" x14ac:dyDescent="0.3">
      <c r="A1396" s="7">
        <v>46278</v>
      </c>
      <c r="B1396" s="8" t="s">
        <v>23</v>
      </c>
      <c r="C1396" s="8" t="s">
        <v>173</v>
      </c>
      <c r="D1396" s="8" t="s">
        <v>141</v>
      </c>
      <c r="E1396" s="8" t="s">
        <v>285</v>
      </c>
      <c r="F1396" s="8" t="s">
        <v>143</v>
      </c>
      <c r="G1396" s="8" t="s">
        <v>288</v>
      </c>
      <c r="H1396" s="8" t="s">
        <v>206</v>
      </c>
      <c r="I1396" s="8" t="s">
        <v>288</v>
      </c>
      <c r="J1396" s="8" t="s">
        <v>287</v>
      </c>
      <c r="K1396" s="8" t="s">
        <v>21</v>
      </c>
      <c r="L1396" s="9">
        <v>227</v>
      </c>
      <c r="M1396" s="9">
        <v>1</v>
      </c>
      <c r="N1396" s="10">
        <v>4.4052863436123352E-3</v>
      </c>
      <c r="O1396" s="11">
        <v>6</v>
      </c>
      <c r="P1396" s="11">
        <v>6</v>
      </c>
      <c r="Q1396" s="11">
        <v>0</v>
      </c>
      <c r="R1396" s="8">
        <v>0</v>
      </c>
      <c r="S1396" s="8">
        <v>0</v>
      </c>
      <c r="U1396" s="12">
        <v>0</v>
      </c>
      <c r="V1396" s="10">
        <v>0</v>
      </c>
      <c r="W1396" s="11">
        <v>6</v>
      </c>
      <c r="X1396" s="8" t="s">
        <v>148</v>
      </c>
      <c r="Y1396" s="8" t="s">
        <v>149</v>
      </c>
    </row>
    <row r="1397" spans="1:25" x14ac:dyDescent="0.3">
      <c r="A1397" s="7">
        <v>46278</v>
      </c>
      <c r="B1397" s="8" t="s">
        <v>43</v>
      </c>
      <c r="C1397" s="8" t="s">
        <v>140</v>
      </c>
      <c r="D1397" s="8" t="s">
        <v>141</v>
      </c>
      <c r="E1397" s="8" t="s">
        <v>142</v>
      </c>
      <c r="F1397" s="8" t="s">
        <v>143</v>
      </c>
      <c r="G1397" s="8" t="s">
        <v>839</v>
      </c>
      <c r="H1397" s="8" t="s">
        <v>292</v>
      </c>
      <c r="I1397" s="8" t="s">
        <v>840</v>
      </c>
      <c r="J1397" s="8" t="s">
        <v>147</v>
      </c>
      <c r="K1397" s="8" t="s">
        <v>7</v>
      </c>
      <c r="L1397" s="9">
        <v>206</v>
      </c>
      <c r="M1397" s="9">
        <v>2</v>
      </c>
      <c r="N1397" s="10">
        <v>9.7087378640776691E-3</v>
      </c>
      <c r="O1397" s="11">
        <v>10.24</v>
      </c>
      <c r="P1397" s="11">
        <v>20.48</v>
      </c>
      <c r="Q1397" s="11">
        <v>0</v>
      </c>
      <c r="R1397" s="8">
        <v>0</v>
      </c>
      <c r="S1397" s="8">
        <v>0</v>
      </c>
      <c r="U1397" s="12">
        <v>0</v>
      </c>
      <c r="V1397" s="10">
        <v>0</v>
      </c>
      <c r="W1397" s="11">
        <v>17</v>
      </c>
      <c r="X1397" s="8" t="s">
        <v>148</v>
      </c>
      <c r="Y1397" s="8" t="s">
        <v>149</v>
      </c>
    </row>
    <row r="1398" spans="1:25" x14ac:dyDescent="0.3">
      <c r="A1398" s="7">
        <v>46278</v>
      </c>
      <c r="B1398" s="8" t="s">
        <v>43</v>
      </c>
      <c r="C1398" s="8" t="s">
        <v>140</v>
      </c>
      <c r="D1398" s="8" t="s">
        <v>141</v>
      </c>
      <c r="E1398" s="8" t="s">
        <v>164</v>
      </c>
      <c r="F1398" s="8" t="s">
        <v>143</v>
      </c>
      <c r="G1398" s="8" t="s">
        <v>301</v>
      </c>
      <c r="H1398" s="8" t="s">
        <v>292</v>
      </c>
      <c r="I1398" s="8" t="s">
        <v>302</v>
      </c>
      <c r="J1398" s="8" t="s">
        <v>232</v>
      </c>
      <c r="K1398" s="8" t="s">
        <v>7</v>
      </c>
      <c r="L1398" s="9">
        <v>2419</v>
      </c>
      <c r="M1398" s="9">
        <v>15</v>
      </c>
      <c r="N1398" s="10">
        <v>6.2009094667217846E-3</v>
      </c>
      <c r="O1398" s="11">
        <v>5.76</v>
      </c>
      <c r="P1398" s="11">
        <v>86.4</v>
      </c>
      <c r="Q1398" s="11">
        <v>0</v>
      </c>
      <c r="R1398" s="8">
        <v>0</v>
      </c>
      <c r="S1398" s="8">
        <v>0</v>
      </c>
      <c r="U1398" s="12">
        <v>0</v>
      </c>
      <c r="V1398" s="10">
        <v>0</v>
      </c>
      <c r="W1398" s="11">
        <v>7.5</v>
      </c>
      <c r="X1398" s="8" t="s">
        <v>148</v>
      </c>
      <c r="Y1398" s="8" t="s">
        <v>149</v>
      </c>
    </row>
    <row r="1399" spans="1:25" x14ac:dyDescent="0.3">
      <c r="A1399" s="7">
        <v>46278</v>
      </c>
      <c r="B1399" s="8" t="s">
        <v>43</v>
      </c>
      <c r="C1399" s="8" t="s">
        <v>140</v>
      </c>
      <c r="D1399" s="8" t="s">
        <v>141</v>
      </c>
      <c r="E1399" s="8" t="s">
        <v>164</v>
      </c>
      <c r="F1399" s="8" t="s">
        <v>143</v>
      </c>
      <c r="G1399" s="8" t="s">
        <v>645</v>
      </c>
      <c r="H1399" s="8" t="s">
        <v>292</v>
      </c>
      <c r="I1399" s="8" t="s">
        <v>646</v>
      </c>
      <c r="J1399" s="8" t="s">
        <v>166</v>
      </c>
      <c r="K1399" s="8" t="s">
        <v>7</v>
      </c>
      <c r="L1399" s="9">
        <v>541</v>
      </c>
      <c r="M1399" s="9">
        <v>6</v>
      </c>
      <c r="N1399" s="10">
        <v>1.1090573012939E-2</v>
      </c>
      <c r="O1399" s="11">
        <v>5.96</v>
      </c>
      <c r="P1399" s="11">
        <v>35.76</v>
      </c>
      <c r="Q1399" s="11">
        <v>0</v>
      </c>
      <c r="R1399" s="8">
        <v>0</v>
      </c>
      <c r="S1399" s="8">
        <v>0</v>
      </c>
      <c r="U1399" s="12">
        <v>0</v>
      </c>
      <c r="V1399" s="10">
        <v>0</v>
      </c>
      <c r="W1399" s="11">
        <v>11.5</v>
      </c>
      <c r="X1399" s="8" t="s">
        <v>148</v>
      </c>
      <c r="Y1399" s="8" t="s">
        <v>149</v>
      </c>
    </row>
    <row r="1400" spans="1:25" x14ac:dyDescent="0.3">
      <c r="A1400" s="8" t="s">
        <v>884</v>
      </c>
      <c r="B1400" s="8" t="s">
        <v>43</v>
      </c>
      <c r="C1400" s="8" t="s">
        <v>140</v>
      </c>
      <c r="D1400" s="8" t="s">
        <v>141</v>
      </c>
      <c r="E1400" s="8" t="s">
        <v>239</v>
      </c>
      <c r="F1400" s="8" t="s">
        <v>143</v>
      </c>
      <c r="G1400" s="8" t="s">
        <v>316</v>
      </c>
      <c r="H1400" s="8" t="s">
        <v>292</v>
      </c>
      <c r="I1400" s="8" t="s">
        <v>317</v>
      </c>
      <c r="J1400" s="8" t="s">
        <v>242</v>
      </c>
      <c r="K1400" s="8" t="s">
        <v>7</v>
      </c>
      <c r="L1400" s="9">
        <v>453</v>
      </c>
      <c r="M1400" s="9">
        <v>3</v>
      </c>
      <c r="N1400" s="10">
        <v>1.46E-2</v>
      </c>
      <c r="O1400" s="11">
        <v>6.44</v>
      </c>
      <c r="P1400" s="11">
        <v>19.32</v>
      </c>
      <c r="Q1400" s="11">
        <v>0</v>
      </c>
      <c r="R1400" s="8">
        <v>0</v>
      </c>
      <c r="S1400" s="8">
        <v>0</v>
      </c>
      <c r="U1400" s="12">
        <v>0</v>
      </c>
      <c r="V1400" s="10">
        <v>0</v>
      </c>
      <c r="W1400" s="11">
        <v>8.5</v>
      </c>
      <c r="X1400" s="8" t="s">
        <v>148</v>
      </c>
      <c r="Y1400" s="8" t="s">
        <v>149</v>
      </c>
    </row>
    <row r="1401" spans="1:25" x14ac:dyDescent="0.3">
      <c r="A1401" s="7">
        <v>46278</v>
      </c>
      <c r="B1401" s="8" t="s">
        <v>34</v>
      </c>
      <c r="C1401" s="8" t="s">
        <v>140</v>
      </c>
      <c r="D1401" s="8" t="s">
        <v>141</v>
      </c>
      <c r="E1401" s="8" t="s">
        <v>322</v>
      </c>
      <c r="F1401" s="8" t="s">
        <v>143</v>
      </c>
      <c r="G1401" s="8" t="s">
        <v>608</v>
      </c>
      <c r="H1401" s="8" t="s">
        <v>206</v>
      </c>
      <c r="I1401" s="8" t="s">
        <v>608</v>
      </c>
      <c r="J1401" s="8" t="s">
        <v>324</v>
      </c>
      <c r="K1401" s="8" t="s">
        <v>21</v>
      </c>
      <c r="L1401" s="9">
        <v>958</v>
      </c>
      <c r="M1401" s="9">
        <v>17</v>
      </c>
      <c r="N1401" s="10">
        <v>1.7745302713987471E-2</v>
      </c>
      <c r="O1401" s="11">
        <v>19.28</v>
      </c>
      <c r="P1401" s="11">
        <v>327.76</v>
      </c>
      <c r="Q1401" s="11">
        <v>1497</v>
      </c>
      <c r="R1401" s="8">
        <v>2</v>
      </c>
      <c r="S1401" s="8">
        <v>3</v>
      </c>
      <c r="T1401" s="10">
        <v>0.21890000000000001</v>
      </c>
      <c r="U1401" s="12">
        <v>4.57</v>
      </c>
      <c r="V1401" s="10">
        <v>0.1176</v>
      </c>
      <c r="W1401" s="11">
        <v>19.5</v>
      </c>
      <c r="X1401" s="8" t="s">
        <v>148</v>
      </c>
      <c r="Y1401" s="8" t="s">
        <v>149</v>
      </c>
    </row>
    <row r="1402" spans="1:25" x14ac:dyDescent="0.3">
      <c r="A1402" s="7">
        <v>46278</v>
      </c>
      <c r="B1402" s="8" t="s">
        <v>34</v>
      </c>
      <c r="C1402" s="8" t="s">
        <v>140</v>
      </c>
      <c r="D1402" s="8" t="s">
        <v>141</v>
      </c>
      <c r="E1402" s="8" t="s">
        <v>322</v>
      </c>
      <c r="F1402" s="8" t="s">
        <v>143</v>
      </c>
      <c r="G1402" s="8" t="s">
        <v>606</v>
      </c>
      <c r="H1402" s="8" t="s">
        <v>206</v>
      </c>
      <c r="I1402" s="8" t="s">
        <v>606</v>
      </c>
      <c r="J1402" s="8" t="s">
        <v>324</v>
      </c>
      <c r="K1402" s="8" t="s">
        <v>14</v>
      </c>
      <c r="L1402" s="9">
        <v>494</v>
      </c>
      <c r="M1402" s="9">
        <v>2</v>
      </c>
      <c r="N1402" s="10">
        <v>4.048582995951417E-3</v>
      </c>
      <c r="O1402" s="11">
        <v>16.260000000000002</v>
      </c>
      <c r="P1402" s="11">
        <v>32.520000000000003</v>
      </c>
      <c r="Q1402" s="11">
        <v>0</v>
      </c>
      <c r="R1402" s="8">
        <v>0</v>
      </c>
      <c r="S1402" s="8">
        <v>0</v>
      </c>
      <c r="U1402" s="12">
        <v>0</v>
      </c>
      <c r="V1402" s="10">
        <v>0</v>
      </c>
      <c r="W1402" s="11">
        <v>19.5</v>
      </c>
      <c r="X1402" s="8" t="s">
        <v>148</v>
      </c>
      <c r="Y1402" s="8" t="s">
        <v>149</v>
      </c>
    </row>
    <row r="1403" spans="1:25" x14ac:dyDescent="0.3">
      <c r="A1403" s="7">
        <v>46278</v>
      </c>
      <c r="B1403" s="8" t="s">
        <v>34</v>
      </c>
      <c r="C1403" s="8" t="s">
        <v>140</v>
      </c>
      <c r="D1403" s="8" t="s">
        <v>141</v>
      </c>
      <c r="E1403" s="8" t="s">
        <v>322</v>
      </c>
      <c r="F1403" s="8" t="s">
        <v>143</v>
      </c>
      <c r="G1403" s="8" t="s">
        <v>323</v>
      </c>
      <c r="H1403" s="8" t="s">
        <v>206</v>
      </c>
      <c r="I1403" s="8" t="s">
        <v>323</v>
      </c>
      <c r="J1403" s="8" t="s">
        <v>324</v>
      </c>
      <c r="K1403" s="8" t="s">
        <v>7</v>
      </c>
      <c r="L1403" s="9">
        <v>1389</v>
      </c>
      <c r="M1403" s="9">
        <v>4</v>
      </c>
      <c r="N1403" s="10">
        <v>2.879769618430525E-3</v>
      </c>
      <c r="O1403" s="11">
        <v>7.73</v>
      </c>
      <c r="P1403" s="11">
        <v>30.92</v>
      </c>
      <c r="Q1403" s="11">
        <v>0</v>
      </c>
      <c r="R1403" s="8">
        <v>0</v>
      </c>
      <c r="S1403" s="8">
        <v>0</v>
      </c>
      <c r="U1403" s="12">
        <v>0</v>
      </c>
      <c r="V1403" s="10">
        <v>0</v>
      </c>
      <c r="W1403" s="11">
        <v>11.5</v>
      </c>
      <c r="X1403" s="8" t="s">
        <v>148</v>
      </c>
      <c r="Y1403" s="8" t="s">
        <v>149</v>
      </c>
    </row>
    <row r="1404" spans="1:25" x14ac:dyDescent="0.3">
      <c r="A1404" s="7">
        <v>46278</v>
      </c>
      <c r="B1404" s="8" t="s">
        <v>34</v>
      </c>
      <c r="C1404" s="8" t="s">
        <v>140</v>
      </c>
      <c r="D1404" s="8" t="s">
        <v>141</v>
      </c>
      <c r="E1404" s="8" t="s">
        <v>325</v>
      </c>
      <c r="F1404" s="8" t="s">
        <v>143</v>
      </c>
      <c r="G1404" s="8" t="s">
        <v>326</v>
      </c>
      <c r="H1404" s="8" t="s">
        <v>206</v>
      </c>
      <c r="I1404" s="8" t="s">
        <v>326</v>
      </c>
      <c r="J1404" s="8" t="s">
        <v>327</v>
      </c>
      <c r="K1404" s="8" t="s">
        <v>7</v>
      </c>
      <c r="L1404" s="9">
        <v>1439</v>
      </c>
      <c r="M1404" s="9">
        <v>9</v>
      </c>
      <c r="N1404" s="10">
        <v>6.2543432939541352E-3</v>
      </c>
      <c r="O1404" s="11">
        <v>4.28</v>
      </c>
      <c r="P1404" s="11">
        <v>38.520000000000003</v>
      </c>
      <c r="Q1404" s="11">
        <v>199</v>
      </c>
      <c r="R1404" s="8">
        <v>1</v>
      </c>
      <c r="S1404" s="8">
        <v>1</v>
      </c>
      <c r="T1404" s="10">
        <v>0.19359999999999999</v>
      </c>
      <c r="U1404" s="12">
        <v>5.17</v>
      </c>
      <c r="V1404" s="10">
        <v>0.1111</v>
      </c>
      <c r="W1404" s="11">
        <v>6</v>
      </c>
      <c r="X1404" s="8" t="s">
        <v>148</v>
      </c>
      <c r="Y1404" s="8" t="s">
        <v>149</v>
      </c>
    </row>
    <row r="1405" spans="1:25" x14ac:dyDescent="0.3">
      <c r="A1405" s="8" t="s">
        <v>884</v>
      </c>
      <c r="B1405" s="8" t="s">
        <v>34</v>
      </c>
      <c r="C1405" s="8" t="s">
        <v>140</v>
      </c>
      <c r="D1405" s="8" t="s">
        <v>141</v>
      </c>
      <c r="E1405" s="8" t="s">
        <v>325</v>
      </c>
      <c r="F1405" s="8" t="s">
        <v>143</v>
      </c>
      <c r="G1405" s="8" t="s">
        <v>423</v>
      </c>
      <c r="H1405" s="8" t="s">
        <v>206</v>
      </c>
      <c r="I1405" s="8" t="s">
        <v>423</v>
      </c>
      <c r="J1405" s="8" t="s">
        <v>327</v>
      </c>
      <c r="K1405" s="8" t="s">
        <v>14</v>
      </c>
      <c r="L1405" s="9">
        <v>490</v>
      </c>
      <c r="M1405" s="9">
        <v>5</v>
      </c>
      <c r="N1405" s="10">
        <v>1.020408163265306E-2</v>
      </c>
      <c r="O1405" s="11">
        <v>2.91</v>
      </c>
      <c r="P1405" s="11">
        <v>14.55</v>
      </c>
      <c r="Q1405" s="11">
        <v>199</v>
      </c>
      <c r="R1405" s="8">
        <v>1</v>
      </c>
      <c r="S1405" s="8">
        <v>1</v>
      </c>
      <c r="T1405" s="10">
        <v>7.3099999999999998E-2</v>
      </c>
      <c r="U1405" s="12">
        <v>13.68</v>
      </c>
      <c r="V1405" s="10">
        <v>0.2</v>
      </c>
      <c r="W1405" s="11">
        <v>5</v>
      </c>
      <c r="X1405" s="8" t="s">
        <v>148</v>
      </c>
      <c r="Y1405" s="8" t="s">
        <v>149</v>
      </c>
    </row>
    <row r="1406" spans="1:25" x14ac:dyDescent="0.3">
      <c r="A1406" s="7">
        <v>46278</v>
      </c>
      <c r="B1406" s="8" t="s">
        <v>34</v>
      </c>
      <c r="C1406" s="8" t="s">
        <v>140</v>
      </c>
      <c r="D1406" s="8" t="s">
        <v>141</v>
      </c>
      <c r="E1406" s="8" t="s">
        <v>328</v>
      </c>
      <c r="F1406" s="8" t="s">
        <v>143</v>
      </c>
      <c r="G1406" s="8" t="s">
        <v>332</v>
      </c>
      <c r="H1406" s="8" t="s">
        <v>206</v>
      </c>
      <c r="I1406" s="8" t="s">
        <v>332</v>
      </c>
      <c r="J1406" s="8" t="s">
        <v>330</v>
      </c>
      <c r="K1406" s="8" t="s">
        <v>21</v>
      </c>
      <c r="L1406" s="9">
        <v>508</v>
      </c>
      <c r="M1406" s="9">
        <v>8</v>
      </c>
      <c r="N1406" s="10">
        <v>1.5748031496062988E-2</v>
      </c>
      <c r="O1406" s="11">
        <v>9.3699999999999992</v>
      </c>
      <c r="P1406" s="11">
        <v>74.959999999999994</v>
      </c>
      <c r="Q1406" s="11">
        <v>299</v>
      </c>
      <c r="R1406" s="8">
        <v>1</v>
      </c>
      <c r="S1406" s="8">
        <v>1</v>
      </c>
      <c r="T1406" s="10">
        <v>0.25069999999999998</v>
      </c>
      <c r="U1406" s="12">
        <v>3.99</v>
      </c>
      <c r="V1406" s="10">
        <v>0.125</v>
      </c>
      <c r="W1406" s="11">
        <v>12</v>
      </c>
      <c r="X1406" s="8" t="s">
        <v>148</v>
      </c>
      <c r="Y1406" s="8" t="s">
        <v>149</v>
      </c>
    </row>
    <row r="1407" spans="1:25" x14ac:dyDescent="0.3">
      <c r="A1407" s="7">
        <v>46278</v>
      </c>
      <c r="B1407" s="8" t="s">
        <v>34</v>
      </c>
      <c r="C1407" s="8" t="s">
        <v>140</v>
      </c>
      <c r="D1407" s="8" t="s">
        <v>141</v>
      </c>
      <c r="E1407" s="8" t="s">
        <v>328</v>
      </c>
      <c r="F1407" s="8" t="s">
        <v>143</v>
      </c>
      <c r="G1407" s="8" t="s">
        <v>331</v>
      </c>
      <c r="H1407" s="8" t="s">
        <v>206</v>
      </c>
      <c r="I1407" s="8" t="s">
        <v>331</v>
      </c>
      <c r="J1407" s="8" t="s">
        <v>330</v>
      </c>
      <c r="K1407" s="8" t="s">
        <v>7</v>
      </c>
      <c r="L1407" s="9">
        <v>310</v>
      </c>
      <c r="M1407" s="9">
        <v>1</v>
      </c>
      <c r="N1407" s="10">
        <v>3.2258064516129028E-3</v>
      </c>
      <c r="O1407" s="11">
        <v>6.8</v>
      </c>
      <c r="P1407" s="8" t="s">
        <v>900</v>
      </c>
      <c r="Q1407" s="11">
        <v>0</v>
      </c>
      <c r="R1407" s="8">
        <v>0</v>
      </c>
      <c r="S1407" s="8">
        <v>0</v>
      </c>
      <c r="U1407" s="12">
        <v>0</v>
      </c>
      <c r="V1407" s="10">
        <v>0</v>
      </c>
      <c r="W1407" s="11">
        <v>10</v>
      </c>
      <c r="X1407" s="8" t="s">
        <v>148</v>
      </c>
      <c r="Y1407" s="8" t="s">
        <v>149</v>
      </c>
    </row>
    <row r="1408" spans="1:25" x14ac:dyDescent="0.3">
      <c r="A1408" s="7">
        <v>46278</v>
      </c>
      <c r="B1408" s="8" t="s">
        <v>34</v>
      </c>
      <c r="C1408" s="8" t="s">
        <v>140</v>
      </c>
      <c r="D1408" s="8" t="s">
        <v>141</v>
      </c>
      <c r="E1408" s="8" t="s">
        <v>328</v>
      </c>
      <c r="F1408" s="8" t="s">
        <v>143</v>
      </c>
      <c r="G1408" s="8" t="s">
        <v>699</v>
      </c>
      <c r="H1408" s="8" t="s">
        <v>333</v>
      </c>
      <c r="I1408" s="8" t="s">
        <v>699</v>
      </c>
      <c r="J1408" s="8" t="s">
        <v>330</v>
      </c>
      <c r="K1408" s="8" t="s">
        <v>7</v>
      </c>
      <c r="L1408" s="9">
        <v>581</v>
      </c>
      <c r="M1408" s="9">
        <v>0</v>
      </c>
      <c r="N1408" s="10">
        <v>0</v>
      </c>
      <c r="P1408" s="11">
        <v>0</v>
      </c>
      <c r="Q1408" s="11">
        <v>0</v>
      </c>
      <c r="R1408" s="8">
        <v>0</v>
      </c>
      <c r="S1408" s="8">
        <v>0</v>
      </c>
      <c r="W1408" s="11">
        <v>8</v>
      </c>
      <c r="X1408" s="8" t="s">
        <v>148</v>
      </c>
      <c r="Y1408" s="8" t="s">
        <v>149</v>
      </c>
    </row>
    <row r="1409" spans="1:25" x14ac:dyDescent="0.3">
      <c r="A1409" s="7">
        <v>46278</v>
      </c>
      <c r="B1409" s="8" t="s">
        <v>36</v>
      </c>
      <c r="C1409" s="8" t="s">
        <v>140</v>
      </c>
      <c r="D1409" s="8" t="s">
        <v>180</v>
      </c>
      <c r="E1409" s="8" t="s">
        <v>181</v>
      </c>
      <c r="F1409" s="8" t="s">
        <v>143</v>
      </c>
      <c r="G1409" s="8" t="s">
        <v>335</v>
      </c>
      <c r="H1409" s="8" t="s">
        <v>183</v>
      </c>
      <c r="I1409" s="8" t="s">
        <v>901</v>
      </c>
      <c r="J1409" s="8" t="s">
        <v>184</v>
      </c>
      <c r="K1409" s="8" t="s">
        <v>21</v>
      </c>
      <c r="L1409" s="9">
        <v>99</v>
      </c>
      <c r="M1409" s="9">
        <v>0</v>
      </c>
      <c r="N1409" s="10">
        <v>0</v>
      </c>
      <c r="P1409" s="11">
        <v>0</v>
      </c>
      <c r="Q1409" s="11">
        <v>0</v>
      </c>
      <c r="R1409" s="8">
        <v>0</v>
      </c>
      <c r="S1409" s="8">
        <v>0</v>
      </c>
      <c r="W1409" s="11">
        <v>10.5</v>
      </c>
      <c r="X1409" s="8" t="s">
        <v>148</v>
      </c>
      <c r="Y1409" s="8" t="s">
        <v>149</v>
      </c>
    </row>
    <row r="1410" spans="1:25" x14ac:dyDescent="0.3">
      <c r="A1410" s="7">
        <v>46278</v>
      </c>
      <c r="B1410" s="8" t="s">
        <v>36</v>
      </c>
      <c r="C1410" s="8" t="s">
        <v>140</v>
      </c>
      <c r="D1410" s="8" t="s">
        <v>180</v>
      </c>
      <c r="E1410" s="8" t="s">
        <v>181</v>
      </c>
      <c r="F1410" s="8" t="s">
        <v>143</v>
      </c>
      <c r="G1410" s="8" t="s">
        <v>335</v>
      </c>
      <c r="H1410" s="8" t="s">
        <v>220</v>
      </c>
      <c r="I1410" s="8" t="s">
        <v>335</v>
      </c>
      <c r="J1410" s="8" t="s">
        <v>184</v>
      </c>
      <c r="K1410" s="8" t="s">
        <v>7</v>
      </c>
      <c r="L1410" s="9">
        <v>2756</v>
      </c>
      <c r="M1410" s="9">
        <v>19</v>
      </c>
      <c r="N1410" s="10">
        <v>6.8940493468795357E-3</v>
      </c>
      <c r="O1410" s="11">
        <v>6.31</v>
      </c>
      <c r="P1410" s="11">
        <v>119.89</v>
      </c>
      <c r="Q1410" s="11">
        <v>0</v>
      </c>
      <c r="R1410" s="8">
        <v>0</v>
      </c>
      <c r="S1410" s="8">
        <v>0</v>
      </c>
      <c r="U1410" s="12">
        <v>0</v>
      </c>
      <c r="V1410" s="10">
        <v>0</v>
      </c>
      <c r="W1410" s="11">
        <v>11</v>
      </c>
      <c r="X1410" s="8" t="s">
        <v>148</v>
      </c>
      <c r="Y1410" s="8" t="s">
        <v>149</v>
      </c>
    </row>
    <row r="1411" spans="1:25" x14ac:dyDescent="0.3">
      <c r="A1411" s="7">
        <v>46278</v>
      </c>
      <c r="B1411" s="8" t="s">
        <v>36</v>
      </c>
      <c r="C1411" s="8" t="s">
        <v>140</v>
      </c>
      <c r="D1411" s="8" t="s">
        <v>180</v>
      </c>
      <c r="E1411" s="8" t="s">
        <v>337</v>
      </c>
      <c r="F1411" s="8" t="s">
        <v>143</v>
      </c>
      <c r="G1411" s="8" t="s">
        <v>341</v>
      </c>
      <c r="H1411" s="8" t="s">
        <v>220</v>
      </c>
      <c r="I1411" s="8" t="s">
        <v>338</v>
      </c>
      <c r="J1411" s="8" t="s">
        <v>340</v>
      </c>
      <c r="K1411" s="8" t="s">
        <v>14</v>
      </c>
      <c r="L1411" s="9">
        <v>3714</v>
      </c>
      <c r="M1411" s="9">
        <v>17</v>
      </c>
      <c r="N1411" s="10">
        <v>4.5772751750134616E-3</v>
      </c>
      <c r="O1411" s="11">
        <v>4.24</v>
      </c>
      <c r="P1411" s="11">
        <v>72.08</v>
      </c>
      <c r="Q1411" s="11">
        <v>0</v>
      </c>
      <c r="R1411" s="8">
        <v>0</v>
      </c>
      <c r="S1411" s="8">
        <v>0</v>
      </c>
      <c r="U1411" s="12">
        <v>0</v>
      </c>
      <c r="V1411" s="10">
        <v>0</v>
      </c>
      <c r="W1411" s="11">
        <v>5</v>
      </c>
      <c r="X1411" s="8" t="s">
        <v>148</v>
      </c>
      <c r="Y1411" s="8" t="s">
        <v>149</v>
      </c>
    </row>
    <row r="1412" spans="1:25" x14ac:dyDescent="0.3">
      <c r="A1412" s="7">
        <v>46278</v>
      </c>
      <c r="B1412" s="8" t="s">
        <v>19</v>
      </c>
      <c r="C1412" s="8" t="s">
        <v>249</v>
      </c>
      <c r="D1412" s="8" t="s">
        <v>141</v>
      </c>
      <c r="E1412" s="8" t="s">
        <v>142</v>
      </c>
      <c r="F1412" s="8" t="s">
        <v>143</v>
      </c>
      <c r="G1412" s="8" t="s">
        <v>350</v>
      </c>
      <c r="H1412" s="8" t="s">
        <v>206</v>
      </c>
      <c r="I1412" s="8" t="s">
        <v>350</v>
      </c>
      <c r="J1412" s="8" t="s">
        <v>147</v>
      </c>
      <c r="K1412" s="8" t="s">
        <v>7</v>
      </c>
      <c r="L1412" s="9">
        <v>182</v>
      </c>
      <c r="M1412" s="9">
        <v>3</v>
      </c>
      <c r="N1412" s="10">
        <v>1.648351648351648E-2</v>
      </c>
      <c r="O1412" s="11">
        <v>5.16</v>
      </c>
      <c r="P1412" s="11">
        <v>15.48</v>
      </c>
      <c r="Q1412" s="11">
        <v>0</v>
      </c>
      <c r="R1412" s="8">
        <v>0</v>
      </c>
      <c r="S1412" s="8">
        <v>0</v>
      </c>
      <c r="U1412" s="12">
        <v>0</v>
      </c>
      <c r="V1412" s="10">
        <v>0</v>
      </c>
      <c r="W1412" s="11">
        <v>8.5</v>
      </c>
      <c r="X1412" s="8" t="s">
        <v>148</v>
      </c>
      <c r="Y1412" s="8" t="s">
        <v>149</v>
      </c>
    </row>
    <row r="1413" spans="1:25" x14ac:dyDescent="0.3">
      <c r="A1413" s="7">
        <v>46278</v>
      </c>
      <c r="B1413" s="8" t="s">
        <v>19</v>
      </c>
      <c r="C1413" s="8" t="s">
        <v>249</v>
      </c>
      <c r="D1413" s="8" t="s">
        <v>141</v>
      </c>
      <c r="E1413" s="8" t="s">
        <v>164</v>
      </c>
      <c r="F1413" s="8" t="s">
        <v>143</v>
      </c>
      <c r="G1413" s="8" t="s">
        <v>432</v>
      </c>
      <c r="H1413" s="8" t="s">
        <v>206</v>
      </c>
      <c r="I1413" s="8" t="s">
        <v>432</v>
      </c>
      <c r="J1413" s="8" t="s">
        <v>166</v>
      </c>
      <c r="K1413" s="8" t="s">
        <v>21</v>
      </c>
      <c r="L1413" s="9">
        <v>319</v>
      </c>
      <c r="M1413" s="9">
        <v>7</v>
      </c>
      <c r="N1413" s="10">
        <v>2.1943573667711599E-2</v>
      </c>
      <c r="O1413" s="11">
        <v>6</v>
      </c>
      <c r="P1413" s="11">
        <v>42</v>
      </c>
      <c r="Q1413" s="11">
        <v>0</v>
      </c>
      <c r="R1413" s="8">
        <v>0</v>
      </c>
      <c r="S1413" s="8">
        <v>0</v>
      </c>
      <c r="U1413" s="12">
        <v>0</v>
      </c>
      <c r="V1413" s="10">
        <v>0</v>
      </c>
      <c r="W1413" s="11">
        <v>6</v>
      </c>
      <c r="X1413" s="8" t="s">
        <v>148</v>
      </c>
      <c r="Y1413" s="8" t="s">
        <v>149</v>
      </c>
    </row>
    <row r="1414" spans="1:25" x14ac:dyDescent="0.3">
      <c r="A1414" s="7">
        <v>46278</v>
      </c>
      <c r="B1414" s="8" t="s">
        <v>19</v>
      </c>
      <c r="C1414" s="8" t="s">
        <v>249</v>
      </c>
      <c r="D1414" s="8" t="s">
        <v>141</v>
      </c>
      <c r="E1414" s="8" t="s">
        <v>164</v>
      </c>
      <c r="F1414" s="8" t="s">
        <v>143</v>
      </c>
      <c r="G1414" s="8" t="s">
        <v>431</v>
      </c>
      <c r="H1414" s="8" t="s">
        <v>206</v>
      </c>
      <c r="I1414" s="8" t="s">
        <v>431</v>
      </c>
      <c r="J1414" s="8" t="s">
        <v>166</v>
      </c>
      <c r="K1414" s="8" t="s">
        <v>7</v>
      </c>
      <c r="L1414" s="9">
        <v>1014</v>
      </c>
      <c r="M1414" s="9">
        <v>20</v>
      </c>
      <c r="N1414" s="10">
        <v>1.9723865877712032E-2</v>
      </c>
      <c r="O1414" s="11">
        <v>3.54</v>
      </c>
      <c r="P1414" s="11">
        <v>70.8</v>
      </c>
      <c r="Q1414" s="11">
        <v>449</v>
      </c>
      <c r="R1414" s="8">
        <v>1</v>
      </c>
      <c r="S1414" s="8">
        <v>1</v>
      </c>
      <c r="T1414" s="10">
        <v>0.15770000000000001</v>
      </c>
      <c r="U1414" s="12">
        <v>6.34</v>
      </c>
      <c r="V1414" s="10">
        <v>0.05</v>
      </c>
      <c r="W1414" s="11">
        <v>5.5</v>
      </c>
      <c r="X1414" s="8" t="s">
        <v>148</v>
      </c>
      <c r="Y1414" s="8" t="s">
        <v>149</v>
      </c>
    </row>
    <row r="1415" spans="1:25" x14ac:dyDescent="0.3">
      <c r="A1415" s="7">
        <v>46279</v>
      </c>
      <c r="B1415" s="8" t="s">
        <v>12</v>
      </c>
      <c r="C1415" s="8" t="s">
        <v>140</v>
      </c>
      <c r="D1415" s="8" t="s">
        <v>141</v>
      </c>
      <c r="E1415" s="8" t="s">
        <v>142</v>
      </c>
      <c r="F1415" s="8" t="s">
        <v>143</v>
      </c>
      <c r="G1415" s="8" t="s">
        <v>151</v>
      </c>
      <c r="H1415" s="8" t="s">
        <v>145</v>
      </c>
      <c r="I1415" s="8" t="s">
        <v>656</v>
      </c>
      <c r="J1415" s="8" t="s">
        <v>147</v>
      </c>
      <c r="K1415" s="8" t="s">
        <v>7</v>
      </c>
      <c r="L1415" s="9">
        <v>176</v>
      </c>
      <c r="M1415" s="9">
        <v>0</v>
      </c>
      <c r="N1415" s="10">
        <v>0</v>
      </c>
      <c r="P1415" s="11">
        <v>0</v>
      </c>
      <c r="Q1415" s="11">
        <v>0</v>
      </c>
      <c r="R1415" s="8">
        <v>0</v>
      </c>
      <c r="S1415" s="8">
        <v>0</v>
      </c>
      <c r="W1415" s="11">
        <v>16</v>
      </c>
      <c r="X1415" s="8" t="s">
        <v>148</v>
      </c>
      <c r="Y1415" s="8" t="s">
        <v>149</v>
      </c>
    </row>
    <row r="1416" spans="1:25" x14ac:dyDescent="0.3">
      <c r="A1416" s="7">
        <v>46279</v>
      </c>
      <c r="B1416" s="8" t="s">
        <v>12</v>
      </c>
      <c r="C1416" s="8" t="s">
        <v>140</v>
      </c>
      <c r="D1416" s="8" t="s">
        <v>141</v>
      </c>
      <c r="E1416" s="8" t="s">
        <v>142</v>
      </c>
      <c r="F1416" s="8" t="s">
        <v>143</v>
      </c>
      <c r="G1416" s="8" t="s">
        <v>151</v>
      </c>
      <c r="H1416" s="8" t="s">
        <v>145</v>
      </c>
      <c r="I1416" s="8" t="s">
        <v>454</v>
      </c>
      <c r="J1416" s="8" t="s">
        <v>147</v>
      </c>
      <c r="K1416" s="8" t="s">
        <v>7</v>
      </c>
      <c r="L1416" s="9">
        <v>1066</v>
      </c>
      <c r="M1416" s="9">
        <v>16</v>
      </c>
      <c r="N1416" s="10">
        <v>1.50093808630394E-2</v>
      </c>
      <c r="O1416" s="11">
        <v>8.65</v>
      </c>
      <c r="P1416" s="11">
        <v>138.4</v>
      </c>
      <c r="Q1416" s="11">
        <v>0</v>
      </c>
      <c r="R1416" s="8">
        <v>0</v>
      </c>
      <c r="S1416" s="8">
        <v>0</v>
      </c>
      <c r="U1416" s="12">
        <v>0</v>
      </c>
      <c r="V1416" s="10">
        <v>0</v>
      </c>
      <c r="W1416" s="11">
        <v>13.5</v>
      </c>
      <c r="X1416" s="8" t="s">
        <v>148</v>
      </c>
      <c r="Y1416" s="8" t="s">
        <v>149</v>
      </c>
    </row>
    <row r="1417" spans="1:25" x14ac:dyDescent="0.3">
      <c r="A1417" s="7">
        <v>46279</v>
      </c>
      <c r="B1417" s="8" t="s">
        <v>12</v>
      </c>
      <c r="C1417" s="8" t="s">
        <v>140</v>
      </c>
      <c r="D1417" s="8" t="s">
        <v>141</v>
      </c>
      <c r="E1417" s="8" t="s">
        <v>142</v>
      </c>
      <c r="F1417" s="8" t="s">
        <v>143</v>
      </c>
      <c r="G1417" s="8" t="s">
        <v>144</v>
      </c>
      <c r="H1417" s="8" t="s">
        <v>145</v>
      </c>
      <c r="I1417" s="8" t="s">
        <v>902</v>
      </c>
      <c r="J1417" s="8" t="s">
        <v>147</v>
      </c>
      <c r="K1417" s="8" t="s">
        <v>21</v>
      </c>
      <c r="L1417" s="9">
        <v>122</v>
      </c>
      <c r="M1417" s="9">
        <v>1</v>
      </c>
      <c r="N1417" s="10">
        <v>8.1967213114754103E-3</v>
      </c>
      <c r="O1417" s="11">
        <v>9.2899999999999991</v>
      </c>
      <c r="P1417" s="11">
        <v>9.2899999999999991</v>
      </c>
      <c r="Q1417" s="11">
        <v>0</v>
      </c>
      <c r="R1417" s="8">
        <v>0</v>
      </c>
      <c r="S1417" s="8">
        <v>0</v>
      </c>
      <c r="U1417" s="12">
        <v>0</v>
      </c>
      <c r="V1417" s="10">
        <v>0</v>
      </c>
      <c r="W1417" s="11">
        <v>11</v>
      </c>
      <c r="X1417" s="8" t="s">
        <v>148</v>
      </c>
      <c r="Y1417" s="8" t="s">
        <v>149</v>
      </c>
    </row>
    <row r="1418" spans="1:25" x14ac:dyDescent="0.3">
      <c r="A1418" s="8" t="s">
        <v>903</v>
      </c>
      <c r="B1418" s="8" t="s">
        <v>12</v>
      </c>
      <c r="C1418" s="8" t="s">
        <v>140</v>
      </c>
      <c r="D1418" s="8" t="s">
        <v>141</v>
      </c>
      <c r="E1418" s="8" t="s">
        <v>150</v>
      </c>
      <c r="F1418" s="8" t="s">
        <v>143</v>
      </c>
      <c r="G1418" s="8" t="s">
        <v>144</v>
      </c>
      <c r="H1418" s="8" t="s">
        <v>145</v>
      </c>
      <c r="I1418" s="8" t="s">
        <v>505</v>
      </c>
      <c r="J1418" s="8" t="s">
        <v>153</v>
      </c>
      <c r="K1418" s="8" t="s">
        <v>21</v>
      </c>
      <c r="L1418" s="9">
        <v>429</v>
      </c>
      <c r="M1418" s="9">
        <v>4</v>
      </c>
      <c r="N1418" s="10">
        <v>9.324009324009324E-3</v>
      </c>
      <c r="O1418" s="11">
        <v>16</v>
      </c>
      <c r="P1418" s="11">
        <v>64</v>
      </c>
      <c r="Q1418" s="11">
        <v>0</v>
      </c>
      <c r="R1418" s="8">
        <v>0</v>
      </c>
      <c r="S1418" s="8">
        <v>0</v>
      </c>
      <c r="U1418" s="12">
        <v>0</v>
      </c>
      <c r="V1418" s="10">
        <v>0</v>
      </c>
      <c r="W1418" s="11">
        <v>16</v>
      </c>
      <c r="X1418" s="8" t="s">
        <v>148</v>
      </c>
      <c r="Y1418" s="8" t="s">
        <v>149</v>
      </c>
    </row>
    <row r="1419" spans="1:25" x14ac:dyDescent="0.3">
      <c r="A1419" s="7">
        <v>46279</v>
      </c>
      <c r="B1419" s="8" t="s">
        <v>12</v>
      </c>
      <c r="C1419" s="8" t="s">
        <v>140</v>
      </c>
      <c r="D1419" s="8" t="s">
        <v>141</v>
      </c>
      <c r="E1419" s="8" t="s">
        <v>150</v>
      </c>
      <c r="F1419" s="8" t="s">
        <v>143</v>
      </c>
      <c r="G1419" s="8" t="s">
        <v>178</v>
      </c>
      <c r="H1419" s="8" t="s">
        <v>145</v>
      </c>
      <c r="I1419" s="8" t="s">
        <v>436</v>
      </c>
      <c r="J1419" s="8" t="s">
        <v>153</v>
      </c>
      <c r="K1419" s="8" t="s">
        <v>21</v>
      </c>
      <c r="L1419" s="9">
        <v>207</v>
      </c>
      <c r="M1419" s="9">
        <v>2</v>
      </c>
      <c r="N1419" s="10">
        <v>9.6618357487922701E-3</v>
      </c>
      <c r="O1419" s="11">
        <v>12.19</v>
      </c>
      <c r="P1419" s="11">
        <v>24.38</v>
      </c>
      <c r="Q1419" s="11">
        <v>0</v>
      </c>
      <c r="R1419" s="8">
        <v>0</v>
      </c>
      <c r="S1419" s="8">
        <v>0</v>
      </c>
      <c r="U1419" s="12">
        <v>0</v>
      </c>
      <c r="V1419" s="10">
        <v>0</v>
      </c>
      <c r="W1419" s="11">
        <v>13</v>
      </c>
      <c r="X1419" s="8" t="s">
        <v>148</v>
      </c>
      <c r="Y1419" s="8" t="s">
        <v>149</v>
      </c>
    </row>
    <row r="1420" spans="1:25" x14ac:dyDescent="0.3">
      <c r="A1420" s="8" t="s">
        <v>904</v>
      </c>
      <c r="B1420" s="8" t="s">
        <v>12</v>
      </c>
      <c r="C1420" s="8" t="s">
        <v>140</v>
      </c>
      <c r="D1420" s="8" t="s">
        <v>141</v>
      </c>
      <c r="E1420" s="8" t="s">
        <v>150</v>
      </c>
      <c r="F1420" s="8" t="s">
        <v>143</v>
      </c>
      <c r="G1420" s="8" t="s">
        <v>144</v>
      </c>
      <c r="H1420" s="8" t="s">
        <v>145</v>
      </c>
      <c r="I1420" s="8" t="s">
        <v>210</v>
      </c>
      <c r="J1420" s="8" t="s">
        <v>153</v>
      </c>
      <c r="K1420" s="8" t="s">
        <v>14</v>
      </c>
      <c r="L1420" s="9">
        <v>1249</v>
      </c>
      <c r="M1420" s="9">
        <v>8</v>
      </c>
      <c r="N1420" s="10">
        <v>6.4051240992794231E-3</v>
      </c>
      <c r="O1420" s="11">
        <v>7.42</v>
      </c>
      <c r="P1420" s="11">
        <v>59.36</v>
      </c>
      <c r="Q1420" s="11">
        <v>0</v>
      </c>
      <c r="R1420" s="8">
        <v>0</v>
      </c>
      <c r="S1420" s="8">
        <v>0</v>
      </c>
      <c r="U1420" s="12">
        <v>0</v>
      </c>
      <c r="V1420" s="10">
        <v>0</v>
      </c>
      <c r="W1420" s="11">
        <v>10</v>
      </c>
      <c r="X1420" s="8" t="s">
        <v>148</v>
      </c>
      <c r="Y1420" s="8" t="s">
        <v>149</v>
      </c>
    </row>
    <row r="1421" spans="1:25" x14ac:dyDescent="0.3">
      <c r="A1421" s="7">
        <v>46279</v>
      </c>
      <c r="B1421" s="8" t="s">
        <v>12</v>
      </c>
      <c r="C1421" s="8" t="s">
        <v>140</v>
      </c>
      <c r="D1421" s="8" t="s">
        <v>141</v>
      </c>
      <c r="E1421" s="8" t="s">
        <v>157</v>
      </c>
      <c r="F1421" s="8" t="s">
        <v>143</v>
      </c>
      <c r="G1421" s="8" t="s">
        <v>151</v>
      </c>
      <c r="H1421" s="8" t="s">
        <v>145</v>
      </c>
      <c r="I1421" s="8" t="s">
        <v>238</v>
      </c>
      <c r="J1421" s="8" t="s">
        <v>159</v>
      </c>
      <c r="K1421" s="8" t="s">
        <v>7</v>
      </c>
      <c r="L1421" s="9">
        <v>168</v>
      </c>
      <c r="M1421" s="9">
        <v>0</v>
      </c>
      <c r="N1421" s="10">
        <v>0</v>
      </c>
      <c r="P1421" s="11">
        <v>0</v>
      </c>
      <c r="Q1421" s="11">
        <v>0</v>
      </c>
      <c r="R1421" s="8">
        <v>0</v>
      </c>
      <c r="S1421" s="8">
        <v>0</v>
      </c>
      <c r="W1421" s="11">
        <v>12</v>
      </c>
      <c r="X1421" s="8" t="s">
        <v>148</v>
      </c>
      <c r="Y1421" s="8" t="s">
        <v>149</v>
      </c>
    </row>
    <row r="1422" spans="1:25" x14ac:dyDescent="0.3">
      <c r="A1422" s="7">
        <v>46279</v>
      </c>
      <c r="B1422" s="8" t="s">
        <v>12</v>
      </c>
      <c r="C1422" s="8" t="s">
        <v>140</v>
      </c>
      <c r="D1422" s="8" t="s">
        <v>141</v>
      </c>
      <c r="E1422" s="8" t="s">
        <v>157</v>
      </c>
      <c r="F1422" s="8" t="s">
        <v>143</v>
      </c>
      <c r="G1422" s="8" t="s">
        <v>144</v>
      </c>
      <c r="H1422" s="8" t="s">
        <v>145</v>
      </c>
      <c r="I1422" s="8" t="s">
        <v>162</v>
      </c>
      <c r="J1422" s="8" t="s">
        <v>159</v>
      </c>
      <c r="K1422" s="8" t="s">
        <v>14</v>
      </c>
      <c r="L1422" s="9">
        <v>3348</v>
      </c>
      <c r="M1422" s="9">
        <v>28</v>
      </c>
      <c r="N1422" s="10">
        <v>8.3632019115890081E-3</v>
      </c>
      <c r="O1422" s="11">
        <v>9.59</v>
      </c>
      <c r="P1422" s="11">
        <v>268.52</v>
      </c>
      <c r="Q1422" s="11">
        <v>1197</v>
      </c>
      <c r="R1422" s="8">
        <v>3</v>
      </c>
      <c r="S1422" s="8">
        <v>3</v>
      </c>
      <c r="T1422" s="10">
        <v>0.2243</v>
      </c>
      <c r="U1422" s="12">
        <v>4.46</v>
      </c>
      <c r="V1422" s="10">
        <v>0.1071</v>
      </c>
      <c r="W1422" s="11">
        <v>12</v>
      </c>
      <c r="X1422" s="8" t="s">
        <v>148</v>
      </c>
      <c r="Y1422" s="8" t="s">
        <v>149</v>
      </c>
    </row>
    <row r="1423" spans="1:25" x14ac:dyDescent="0.3">
      <c r="A1423" s="7">
        <v>46279</v>
      </c>
      <c r="B1423" s="8" t="s">
        <v>12</v>
      </c>
      <c r="C1423" s="8" t="s">
        <v>140</v>
      </c>
      <c r="D1423" s="8" t="s">
        <v>141</v>
      </c>
      <c r="E1423" s="8" t="s">
        <v>157</v>
      </c>
      <c r="F1423" s="8" t="s">
        <v>143</v>
      </c>
      <c r="G1423" s="8" t="s">
        <v>151</v>
      </c>
      <c r="H1423" s="8" t="s">
        <v>145</v>
      </c>
      <c r="I1423" s="8" t="s">
        <v>343</v>
      </c>
      <c r="J1423" s="8" t="s">
        <v>159</v>
      </c>
      <c r="K1423" s="8" t="s">
        <v>21</v>
      </c>
      <c r="L1423" s="9">
        <v>112</v>
      </c>
      <c r="M1423" s="9">
        <v>1</v>
      </c>
      <c r="N1423" s="10">
        <v>8.9285714285714281E-3</v>
      </c>
      <c r="O1423" s="11">
        <v>7.8</v>
      </c>
      <c r="P1423" s="11">
        <v>7.8</v>
      </c>
      <c r="Q1423" s="11">
        <v>0</v>
      </c>
      <c r="R1423" s="8">
        <v>0</v>
      </c>
      <c r="S1423" s="8">
        <v>0</v>
      </c>
      <c r="U1423" s="12">
        <v>0</v>
      </c>
      <c r="V1423" s="10">
        <v>0</v>
      </c>
      <c r="W1423" s="11">
        <v>8.5</v>
      </c>
      <c r="X1423" s="8" t="s">
        <v>148</v>
      </c>
      <c r="Y1423" s="8" t="s">
        <v>149</v>
      </c>
    </row>
    <row r="1424" spans="1:25" x14ac:dyDescent="0.3">
      <c r="A1424" s="7">
        <v>46292</v>
      </c>
      <c r="B1424" s="8" t="s">
        <v>12</v>
      </c>
      <c r="C1424" s="8" t="s">
        <v>140</v>
      </c>
      <c r="D1424" s="8" t="s">
        <v>141</v>
      </c>
      <c r="E1424" s="8" t="s">
        <v>142</v>
      </c>
      <c r="F1424" s="8" t="s">
        <v>143</v>
      </c>
      <c r="G1424" s="8" t="s">
        <v>144</v>
      </c>
      <c r="H1424" s="8" t="s">
        <v>145</v>
      </c>
      <c r="I1424" s="8" t="s">
        <v>205</v>
      </c>
      <c r="J1424" s="8" t="s">
        <v>147</v>
      </c>
      <c r="K1424" s="8" t="s">
        <v>7</v>
      </c>
      <c r="L1424" s="9">
        <v>1412</v>
      </c>
      <c r="M1424" s="9">
        <v>21</v>
      </c>
      <c r="N1424" s="10">
        <v>1.4872521246458921E-2</v>
      </c>
      <c r="O1424" s="11">
        <v>6.36</v>
      </c>
      <c r="P1424" s="11">
        <v>133.56</v>
      </c>
      <c r="Q1424" s="11">
        <v>599</v>
      </c>
      <c r="R1424" s="8">
        <v>1</v>
      </c>
      <c r="S1424" s="8">
        <v>1</v>
      </c>
      <c r="T1424" s="10">
        <v>0.223</v>
      </c>
      <c r="U1424" s="12">
        <v>4.4800000000000004</v>
      </c>
      <c r="V1424" s="10">
        <v>4.7600000000000003E-2</v>
      </c>
      <c r="W1424" s="11">
        <v>12</v>
      </c>
      <c r="X1424" s="8" t="s">
        <v>148</v>
      </c>
      <c r="Y1424" s="8" t="s">
        <v>149</v>
      </c>
    </row>
    <row r="1425" spans="1:25" x14ac:dyDescent="0.3">
      <c r="A1425" s="7">
        <v>46279</v>
      </c>
      <c r="B1425" s="8" t="s">
        <v>12</v>
      </c>
      <c r="C1425" s="8" t="s">
        <v>140</v>
      </c>
      <c r="D1425" s="8" t="s">
        <v>141</v>
      </c>
      <c r="E1425" s="8" t="s">
        <v>164</v>
      </c>
      <c r="F1425" s="8" t="s">
        <v>143</v>
      </c>
      <c r="G1425" s="8" t="s">
        <v>151</v>
      </c>
      <c r="H1425" s="8" t="s">
        <v>145</v>
      </c>
      <c r="I1425" s="8" t="s">
        <v>359</v>
      </c>
      <c r="J1425" s="8" t="s">
        <v>166</v>
      </c>
      <c r="K1425" s="8" t="s">
        <v>14</v>
      </c>
      <c r="L1425" s="9">
        <v>1177</v>
      </c>
      <c r="M1425" s="9">
        <v>7</v>
      </c>
      <c r="N1425" s="10">
        <v>5.9473237043330502E-3</v>
      </c>
      <c r="O1425" s="11">
        <v>6.83</v>
      </c>
      <c r="P1425" s="11">
        <v>47.81</v>
      </c>
      <c r="Q1425" s="11">
        <v>0</v>
      </c>
      <c r="R1425" s="8">
        <v>0</v>
      </c>
      <c r="S1425" s="8">
        <v>0</v>
      </c>
      <c r="U1425" s="12">
        <v>0</v>
      </c>
      <c r="V1425" s="10">
        <v>0</v>
      </c>
      <c r="W1425" s="11">
        <v>8</v>
      </c>
      <c r="X1425" s="8" t="s">
        <v>315</v>
      </c>
      <c r="Y1425" s="8" t="s">
        <v>149</v>
      </c>
    </row>
    <row r="1426" spans="1:25" x14ac:dyDescent="0.3">
      <c r="A1426" s="7">
        <v>46279</v>
      </c>
      <c r="B1426" s="8" t="s">
        <v>12</v>
      </c>
      <c r="C1426" s="8" t="s">
        <v>140</v>
      </c>
      <c r="D1426" s="8" t="s">
        <v>141</v>
      </c>
      <c r="E1426" s="8" t="s">
        <v>164</v>
      </c>
      <c r="F1426" s="8" t="s">
        <v>143</v>
      </c>
      <c r="G1426" s="8" t="s">
        <v>144</v>
      </c>
      <c r="H1426" s="8" t="s">
        <v>145</v>
      </c>
      <c r="I1426" s="8" t="s">
        <v>165</v>
      </c>
      <c r="J1426" s="8" t="s">
        <v>166</v>
      </c>
      <c r="K1426" s="8" t="s">
        <v>7</v>
      </c>
      <c r="L1426" s="9">
        <v>1655</v>
      </c>
      <c r="M1426" s="9">
        <v>6</v>
      </c>
      <c r="N1426" s="10">
        <v>3.6253776435045322E-3</v>
      </c>
      <c r="O1426" s="11">
        <v>8.11</v>
      </c>
      <c r="P1426" s="8" t="s">
        <v>905</v>
      </c>
      <c r="Q1426" s="11">
        <v>0</v>
      </c>
      <c r="R1426" s="8">
        <v>0</v>
      </c>
      <c r="S1426" s="8">
        <v>0</v>
      </c>
      <c r="U1426" s="12">
        <v>0</v>
      </c>
      <c r="V1426" s="10">
        <v>0</v>
      </c>
      <c r="W1426" s="11">
        <v>12</v>
      </c>
      <c r="X1426" s="8" t="s">
        <v>148</v>
      </c>
      <c r="Y1426" s="8" t="s">
        <v>149</v>
      </c>
    </row>
    <row r="1427" spans="1:25" x14ac:dyDescent="0.3">
      <c r="A1427" s="7">
        <v>46279</v>
      </c>
      <c r="B1427" s="8" t="s">
        <v>12</v>
      </c>
      <c r="C1427" s="8" t="s">
        <v>140</v>
      </c>
      <c r="D1427" s="8" t="s">
        <v>141</v>
      </c>
      <c r="E1427" s="8" t="s">
        <v>239</v>
      </c>
      <c r="F1427" s="8" t="s">
        <v>143</v>
      </c>
      <c r="G1427" s="8" t="s">
        <v>151</v>
      </c>
      <c r="H1427" s="8" t="s">
        <v>145</v>
      </c>
      <c r="I1427" s="8" t="s">
        <v>629</v>
      </c>
      <c r="J1427" s="8" t="s">
        <v>242</v>
      </c>
      <c r="K1427" s="8" t="s">
        <v>21</v>
      </c>
      <c r="L1427" s="9">
        <v>205</v>
      </c>
      <c r="M1427" s="9">
        <v>4</v>
      </c>
      <c r="N1427" s="10">
        <v>1.9512195121951219E-2</v>
      </c>
      <c r="O1427" s="11">
        <v>6.5</v>
      </c>
      <c r="P1427" s="11">
        <v>26</v>
      </c>
      <c r="Q1427" s="11">
        <v>0</v>
      </c>
      <c r="R1427" s="8">
        <v>0</v>
      </c>
      <c r="S1427" s="8">
        <v>0</v>
      </c>
      <c r="U1427" s="12">
        <v>0</v>
      </c>
      <c r="V1427" s="10">
        <v>0</v>
      </c>
      <c r="W1427" s="11">
        <v>6.5</v>
      </c>
      <c r="X1427" s="8" t="s">
        <v>148</v>
      </c>
      <c r="Y1427" s="8" t="s">
        <v>149</v>
      </c>
    </row>
    <row r="1428" spans="1:25" x14ac:dyDescent="0.3">
      <c r="A1428" s="7">
        <v>46279</v>
      </c>
      <c r="B1428" s="8" t="s">
        <v>12</v>
      </c>
      <c r="C1428" s="8" t="s">
        <v>140</v>
      </c>
      <c r="D1428" s="8" t="s">
        <v>141</v>
      </c>
      <c r="E1428" s="8" t="s">
        <v>167</v>
      </c>
      <c r="F1428" s="8" t="s">
        <v>143</v>
      </c>
      <c r="G1428" s="8" t="s">
        <v>151</v>
      </c>
      <c r="H1428" s="8" t="s">
        <v>145</v>
      </c>
      <c r="I1428" s="8" t="s">
        <v>396</v>
      </c>
      <c r="J1428" s="8" t="s">
        <v>169</v>
      </c>
      <c r="K1428" s="8" t="s">
        <v>21</v>
      </c>
      <c r="L1428" s="9">
        <v>529</v>
      </c>
      <c r="M1428" s="9">
        <v>10</v>
      </c>
      <c r="N1428" s="10">
        <v>1.890359168241966E-2</v>
      </c>
      <c r="O1428" s="11">
        <v>6.5</v>
      </c>
      <c r="P1428" s="11">
        <v>65</v>
      </c>
      <c r="Q1428" s="11">
        <v>0</v>
      </c>
      <c r="R1428" s="8">
        <v>0</v>
      </c>
      <c r="S1428" s="8">
        <v>0</v>
      </c>
      <c r="U1428" s="12">
        <v>0</v>
      </c>
      <c r="V1428" s="10">
        <v>0</v>
      </c>
      <c r="W1428" s="11">
        <v>6.5</v>
      </c>
      <c r="X1428" s="8" t="s">
        <v>148</v>
      </c>
      <c r="Y1428" s="8" t="s">
        <v>149</v>
      </c>
    </row>
    <row r="1429" spans="1:25" x14ac:dyDescent="0.3">
      <c r="A1429" s="7">
        <v>46279</v>
      </c>
      <c r="B1429" s="8" t="s">
        <v>12</v>
      </c>
      <c r="C1429" s="8" t="s">
        <v>140</v>
      </c>
      <c r="D1429" s="8" t="s">
        <v>141</v>
      </c>
      <c r="E1429" s="8" t="s">
        <v>167</v>
      </c>
      <c r="F1429" s="8" t="s">
        <v>143</v>
      </c>
      <c r="G1429" s="8" t="s">
        <v>151</v>
      </c>
      <c r="H1429" s="8" t="s">
        <v>145</v>
      </c>
      <c r="I1429" s="8" t="s">
        <v>906</v>
      </c>
      <c r="J1429" s="8" t="s">
        <v>169</v>
      </c>
      <c r="K1429" s="8" t="s">
        <v>21</v>
      </c>
      <c r="L1429" s="9">
        <v>177</v>
      </c>
      <c r="M1429" s="9">
        <v>1</v>
      </c>
      <c r="N1429" s="10">
        <v>5.6497175141242938E-3</v>
      </c>
      <c r="O1429" s="11">
        <v>3.92</v>
      </c>
      <c r="P1429" s="11">
        <v>3.92</v>
      </c>
      <c r="Q1429" s="11">
        <v>0</v>
      </c>
      <c r="R1429" s="8">
        <v>0</v>
      </c>
      <c r="S1429" s="8">
        <v>0</v>
      </c>
      <c r="U1429" s="12">
        <v>0</v>
      </c>
      <c r="V1429" s="10">
        <v>0</v>
      </c>
      <c r="W1429" s="11">
        <v>5</v>
      </c>
      <c r="X1429" s="8" t="s">
        <v>148</v>
      </c>
      <c r="Y1429" s="8" t="s">
        <v>149</v>
      </c>
    </row>
    <row r="1430" spans="1:25" x14ac:dyDescent="0.3">
      <c r="A1430" s="7">
        <v>46279</v>
      </c>
      <c r="B1430" s="8" t="s">
        <v>5</v>
      </c>
      <c r="C1430" s="8" t="s">
        <v>173</v>
      </c>
      <c r="D1430" s="8" t="s">
        <v>141</v>
      </c>
      <c r="E1430" s="8" t="s">
        <v>174</v>
      </c>
      <c r="F1430" s="8" t="s">
        <v>143</v>
      </c>
      <c r="G1430" s="8" t="s">
        <v>144</v>
      </c>
      <c r="H1430" s="8" t="s">
        <v>145</v>
      </c>
      <c r="I1430" s="8" t="s">
        <v>689</v>
      </c>
      <c r="J1430" s="8" t="s">
        <v>176</v>
      </c>
      <c r="K1430" s="8" t="s">
        <v>14</v>
      </c>
      <c r="L1430" s="9">
        <v>436</v>
      </c>
      <c r="M1430" s="9">
        <v>0</v>
      </c>
      <c r="N1430" s="10">
        <v>0</v>
      </c>
      <c r="P1430" s="11">
        <v>0</v>
      </c>
      <c r="Q1430" s="11">
        <v>0</v>
      </c>
      <c r="R1430" s="8">
        <v>0</v>
      </c>
      <c r="S1430" s="8">
        <v>0</v>
      </c>
      <c r="W1430" s="11">
        <v>14</v>
      </c>
      <c r="X1430" s="8" t="s">
        <v>148</v>
      </c>
      <c r="Y1430" s="8" t="s">
        <v>149</v>
      </c>
    </row>
    <row r="1431" spans="1:25" x14ac:dyDescent="0.3">
      <c r="A1431" s="7">
        <v>46279</v>
      </c>
      <c r="B1431" s="8" t="s">
        <v>5</v>
      </c>
      <c r="C1431" s="8" t="s">
        <v>173</v>
      </c>
      <c r="D1431" s="8" t="s">
        <v>141</v>
      </c>
      <c r="E1431" s="8" t="s">
        <v>174</v>
      </c>
      <c r="F1431" s="8" t="s">
        <v>143</v>
      </c>
      <c r="G1431" s="8" t="s">
        <v>151</v>
      </c>
      <c r="H1431" s="8" t="s">
        <v>145</v>
      </c>
      <c r="I1431" s="8" t="s">
        <v>185</v>
      </c>
      <c r="J1431" s="8" t="s">
        <v>176</v>
      </c>
      <c r="K1431" s="8" t="s">
        <v>7</v>
      </c>
      <c r="L1431" s="9">
        <v>933</v>
      </c>
      <c r="M1431" s="9">
        <v>5</v>
      </c>
      <c r="N1431" s="10">
        <v>5.3590568060021444E-3</v>
      </c>
      <c r="O1431" s="11">
        <v>5.46</v>
      </c>
      <c r="P1431" s="11">
        <v>27.3</v>
      </c>
      <c r="Q1431" s="11">
        <v>0</v>
      </c>
      <c r="R1431" s="8">
        <v>0</v>
      </c>
      <c r="S1431" s="8">
        <v>0</v>
      </c>
      <c r="U1431" s="12">
        <v>0</v>
      </c>
      <c r="V1431" s="10">
        <v>0</v>
      </c>
      <c r="W1431" s="11">
        <v>9</v>
      </c>
      <c r="X1431" s="8" t="s">
        <v>223</v>
      </c>
      <c r="Y1431" s="8" t="s">
        <v>149</v>
      </c>
    </row>
    <row r="1432" spans="1:25" x14ac:dyDescent="0.3">
      <c r="A1432" s="7">
        <v>46279</v>
      </c>
      <c r="B1432" s="8" t="s">
        <v>5</v>
      </c>
      <c r="C1432" s="8" t="s">
        <v>173</v>
      </c>
      <c r="D1432" s="8" t="s">
        <v>141</v>
      </c>
      <c r="E1432" s="8" t="s">
        <v>186</v>
      </c>
      <c r="F1432" s="8" t="s">
        <v>143</v>
      </c>
      <c r="G1432" s="8" t="s">
        <v>144</v>
      </c>
      <c r="H1432" s="8" t="s">
        <v>145</v>
      </c>
      <c r="I1432" s="8" t="s">
        <v>187</v>
      </c>
      <c r="J1432" s="8" t="s">
        <v>188</v>
      </c>
      <c r="K1432" s="8" t="s">
        <v>7</v>
      </c>
      <c r="L1432" s="9">
        <v>107</v>
      </c>
      <c r="M1432" s="9">
        <v>1</v>
      </c>
      <c r="N1432" s="10">
        <v>9.3457943925233638E-3</v>
      </c>
      <c r="O1432" s="11">
        <v>6.81</v>
      </c>
      <c r="P1432" s="11">
        <v>6.81</v>
      </c>
      <c r="Q1432" s="11">
        <v>0</v>
      </c>
      <c r="R1432" s="8">
        <v>0</v>
      </c>
      <c r="S1432" s="8">
        <v>0</v>
      </c>
      <c r="U1432" s="12">
        <v>0</v>
      </c>
      <c r="V1432" s="10">
        <v>0</v>
      </c>
      <c r="W1432" s="11">
        <v>8.5</v>
      </c>
      <c r="X1432" s="8" t="s">
        <v>148</v>
      </c>
      <c r="Y1432" s="8" t="s">
        <v>149</v>
      </c>
    </row>
    <row r="1433" spans="1:25" x14ac:dyDescent="0.3">
      <c r="A1433" s="7">
        <v>46279</v>
      </c>
      <c r="B1433" s="8" t="s">
        <v>5</v>
      </c>
      <c r="C1433" s="8" t="s">
        <v>173</v>
      </c>
      <c r="D1433" s="8" t="s">
        <v>141</v>
      </c>
      <c r="E1433" s="8" t="s">
        <v>186</v>
      </c>
      <c r="F1433" s="8" t="s">
        <v>143</v>
      </c>
      <c r="G1433" s="8" t="s">
        <v>178</v>
      </c>
      <c r="H1433" s="8" t="s">
        <v>145</v>
      </c>
      <c r="I1433" s="8" t="s">
        <v>514</v>
      </c>
      <c r="J1433" s="8" t="s">
        <v>188</v>
      </c>
      <c r="K1433" s="8" t="s">
        <v>21</v>
      </c>
      <c r="L1433" s="9">
        <v>142</v>
      </c>
      <c r="M1433" s="9">
        <v>2</v>
      </c>
      <c r="N1433" s="10">
        <v>1.408450704225352E-2</v>
      </c>
      <c r="O1433" s="11">
        <v>7.9</v>
      </c>
      <c r="P1433" s="11">
        <v>15.8</v>
      </c>
      <c r="Q1433" s="11">
        <v>0</v>
      </c>
      <c r="R1433" s="8">
        <v>0</v>
      </c>
      <c r="S1433" s="8">
        <v>0</v>
      </c>
      <c r="U1433" s="12">
        <v>0</v>
      </c>
      <c r="V1433" s="10">
        <v>0</v>
      </c>
      <c r="W1433" s="11">
        <v>10</v>
      </c>
      <c r="X1433" s="8" t="s">
        <v>148</v>
      </c>
      <c r="Y1433" s="8" t="s">
        <v>149</v>
      </c>
    </row>
    <row r="1434" spans="1:25" x14ac:dyDescent="0.3">
      <c r="A1434" s="8" t="s">
        <v>904</v>
      </c>
      <c r="B1434" s="8" t="s">
        <v>5</v>
      </c>
      <c r="C1434" s="8" t="s">
        <v>173</v>
      </c>
      <c r="D1434" s="8" t="s">
        <v>141</v>
      </c>
      <c r="E1434" s="8" t="s">
        <v>186</v>
      </c>
      <c r="F1434" s="8" t="s">
        <v>143</v>
      </c>
      <c r="G1434" s="8" t="s">
        <v>144</v>
      </c>
      <c r="H1434" s="8" t="s">
        <v>145</v>
      </c>
      <c r="I1434" s="8" t="s">
        <v>413</v>
      </c>
      <c r="J1434" s="8" t="s">
        <v>188</v>
      </c>
      <c r="K1434" s="8" t="s">
        <v>7</v>
      </c>
      <c r="L1434" s="9">
        <v>558</v>
      </c>
      <c r="M1434" s="9">
        <v>4</v>
      </c>
      <c r="N1434" s="10">
        <v>7.1684587813620072E-3</v>
      </c>
      <c r="O1434" s="11">
        <v>7.24</v>
      </c>
      <c r="P1434" s="11">
        <v>28.96</v>
      </c>
      <c r="Q1434" s="11">
        <v>349</v>
      </c>
      <c r="R1434" s="8">
        <v>1</v>
      </c>
      <c r="S1434" s="8">
        <v>1</v>
      </c>
      <c r="T1434" s="10">
        <v>8.3000000000000004E-2</v>
      </c>
      <c r="U1434" s="12">
        <v>12.05</v>
      </c>
      <c r="V1434" s="10">
        <v>0.25</v>
      </c>
      <c r="W1434" s="11">
        <v>10.5</v>
      </c>
      <c r="X1434" s="8" t="s">
        <v>148</v>
      </c>
      <c r="Y1434" s="8" t="s">
        <v>149</v>
      </c>
    </row>
    <row r="1435" spans="1:25" x14ac:dyDescent="0.3">
      <c r="A1435" s="7">
        <v>46279</v>
      </c>
      <c r="B1435" s="8" t="s">
        <v>5</v>
      </c>
      <c r="C1435" s="8" t="s">
        <v>173</v>
      </c>
      <c r="D1435" s="8" t="s">
        <v>141</v>
      </c>
      <c r="E1435" s="8" t="s">
        <v>193</v>
      </c>
      <c r="F1435" s="8" t="s">
        <v>143</v>
      </c>
      <c r="G1435" s="8" t="s">
        <v>151</v>
      </c>
      <c r="H1435" s="8" t="s">
        <v>145</v>
      </c>
      <c r="I1435" s="8" t="s">
        <v>571</v>
      </c>
      <c r="J1435" s="8" t="s">
        <v>195</v>
      </c>
      <c r="K1435" s="8" t="s">
        <v>21</v>
      </c>
      <c r="L1435" s="9">
        <v>401</v>
      </c>
      <c r="M1435" s="9">
        <v>4</v>
      </c>
      <c r="N1435" s="10">
        <v>9.9750623441396506E-3</v>
      </c>
      <c r="O1435" s="11">
        <v>10.5</v>
      </c>
      <c r="P1435" s="11">
        <v>42</v>
      </c>
      <c r="Q1435" s="11">
        <v>0</v>
      </c>
      <c r="R1435" s="8">
        <v>0</v>
      </c>
      <c r="S1435" s="8">
        <v>0</v>
      </c>
      <c r="U1435" s="12">
        <v>0</v>
      </c>
      <c r="V1435" s="10">
        <v>0</v>
      </c>
      <c r="W1435" s="11">
        <v>10.5</v>
      </c>
      <c r="X1435" s="8" t="s">
        <v>148</v>
      </c>
      <c r="Y1435" s="8" t="s">
        <v>149</v>
      </c>
    </row>
    <row r="1436" spans="1:25" x14ac:dyDescent="0.3">
      <c r="A1436" s="7">
        <v>46279</v>
      </c>
      <c r="B1436" s="8" t="s">
        <v>5</v>
      </c>
      <c r="C1436" s="8" t="s">
        <v>173</v>
      </c>
      <c r="D1436" s="8" t="s">
        <v>141</v>
      </c>
      <c r="E1436" s="8" t="s">
        <v>193</v>
      </c>
      <c r="F1436" s="8" t="s">
        <v>143</v>
      </c>
      <c r="G1436" s="8" t="s">
        <v>178</v>
      </c>
      <c r="H1436" s="8" t="s">
        <v>145</v>
      </c>
      <c r="I1436" s="8" t="s">
        <v>265</v>
      </c>
      <c r="J1436" s="8" t="s">
        <v>195</v>
      </c>
      <c r="K1436" s="8" t="s">
        <v>21</v>
      </c>
      <c r="L1436" s="9">
        <v>273</v>
      </c>
      <c r="M1436" s="9">
        <v>4</v>
      </c>
      <c r="N1436" s="10">
        <v>1.465201465201465E-2</v>
      </c>
      <c r="O1436" s="11">
        <v>10</v>
      </c>
      <c r="P1436" s="11">
        <v>40</v>
      </c>
      <c r="Q1436" s="11">
        <v>0</v>
      </c>
      <c r="R1436" s="8">
        <v>0</v>
      </c>
      <c r="S1436" s="8">
        <v>0</v>
      </c>
      <c r="U1436" s="12">
        <v>0</v>
      </c>
      <c r="V1436" s="10">
        <v>0</v>
      </c>
      <c r="W1436" s="11">
        <v>10</v>
      </c>
      <c r="X1436" s="8" t="s">
        <v>148</v>
      </c>
      <c r="Y1436" s="8" t="s">
        <v>149</v>
      </c>
    </row>
    <row r="1437" spans="1:25" x14ac:dyDescent="0.3">
      <c r="A1437" s="8" t="s">
        <v>903</v>
      </c>
      <c r="B1437" s="8" t="s">
        <v>5</v>
      </c>
      <c r="C1437" s="8" t="s">
        <v>173</v>
      </c>
      <c r="D1437" s="8" t="s">
        <v>141</v>
      </c>
      <c r="E1437" s="8" t="s">
        <v>193</v>
      </c>
      <c r="F1437" s="8" t="s">
        <v>143</v>
      </c>
      <c r="G1437" s="8" t="s">
        <v>144</v>
      </c>
      <c r="H1437" s="8" t="s">
        <v>145</v>
      </c>
      <c r="I1437" s="8" t="s">
        <v>547</v>
      </c>
      <c r="J1437" s="8" t="s">
        <v>195</v>
      </c>
      <c r="K1437" s="8" t="s">
        <v>7</v>
      </c>
      <c r="L1437" s="9">
        <v>417</v>
      </c>
      <c r="M1437" s="9">
        <v>2</v>
      </c>
      <c r="N1437" s="10">
        <v>4.7961630695443642E-3</v>
      </c>
      <c r="O1437" s="11">
        <v>6.01</v>
      </c>
      <c r="P1437" s="11">
        <v>12.02</v>
      </c>
      <c r="Q1437" s="11">
        <v>0</v>
      </c>
      <c r="R1437" s="8">
        <v>0</v>
      </c>
      <c r="S1437" s="8">
        <v>0</v>
      </c>
      <c r="U1437" s="12">
        <v>0</v>
      </c>
      <c r="V1437" s="10">
        <v>0</v>
      </c>
      <c r="W1437" s="11">
        <v>10</v>
      </c>
      <c r="X1437" s="8" t="s">
        <v>148</v>
      </c>
      <c r="Y1437" s="8" t="s">
        <v>149</v>
      </c>
    </row>
    <row r="1438" spans="1:25" x14ac:dyDescent="0.3">
      <c r="A1438" s="7">
        <v>46279</v>
      </c>
      <c r="B1438" s="8" t="s">
        <v>5</v>
      </c>
      <c r="C1438" s="8" t="s">
        <v>173</v>
      </c>
      <c r="D1438" s="8" t="s">
        <v>141</v>
      </c>
      <c r="E1438" s="8" t="s">
        <v>200</v>
      </c>
      <c r="F1438" s="8" t="s">
        <v>143</v>
      </c>
      <c r="G1438" s="8" t="s">
        <v>151</v>
      </c>
      <c r="H1438" s="8" t="s">
        <v>145</v>
      </c>
      <c r="I1438" s="8" t="s">
        <v>201</v>
      </c>
      <c r="J1438" s="8" t="s">
        <v>202</v>
      </c>
      <c r="K1438" s="8" t="s">
        <v>21</v>
      </c>
      <c r="L1438" s="9">
        <v>435</v>
      </c>
      <c r="M1438" s="9">
        <v>6</v>
      </c>
      <c r="N1438" s="10">
        <v>1.379310344827586E-2</v>
      </c>
      <c r="O1438" s="11">
        <v>9</v>
      </c>
      <c r="P1438" s="11">
        <v>54</v>
      </c>
      <c r="Q1438" s="11">
        <v>429</v>
      </c>
      <c r="R1438" s="8">
        <v>1</v>
      </c>
      <c r="S1438" s="8">
        <v>1</v>
      </c>
      <c r="T1438" s="10">
        <v>0.12590000000000001</v>
      </c>
      <c r="U1438" s="12">
        <v>7.94</v>
      </c>
      <c r="V1438" s="10">
        <v>0.16669999999999999</v>
      </c>
      <c r="W1438" s="11">
        <v>9</v>
      </c>
      <c r="X1438" s="8" t="s">
        <v>148</v>
      </c>
      <c r="Y1438" s="8" t="s">
        <v>149</v>
      </c>
    </row>
    <row r="1439" spans="1:25" x14ac:dyDescent="0.3">
      <c r="A1439" s="7">
        <v>46279</v>
      </c>
      <c r="B1439" s="8" t="s">
        <v>32</v>
      </c>
      <c r="C1439" s="8" t="s">
        <v>140</v>
      </c>
      <c r="D1439" s="8" t="s">
        <v>141</v>
      </c>
      <c r="E1439" s="8" t="s">
        <v>142</v>
      </c>
      <c r="F1439" s="8" t="s">
        <v>143</v>
      </c>
      <c r="G1439" s="8" t="s">
        <v>205</v>
      </c>
      <c r="H1439" s="8" t="s">
        <v>206</v>
      </c>
      <c r="I1439" s="8" t="s">
        <v>205</v>
      </c>
      <c r="J1439" s="8" t="s">
        <v>147</v>
      </c>
      <c r="K1439" s="8" t="s">
        <v>7</v>
      </c>
      <c r="L1439" s="9">
        <v>1195</v>
      </c>
      <c r="M1439" s="9">
        <v>14</v>
      </c>
      <c r="N1439" s="10">
        <v>1.1715481171548119E-2</v>
      </c>
      <c r="O1439" s="11">
        <v>10.87</v>
      </c>
      <c r="P1439" s="11">
        <v>152.18</v>
      </c>
      <c r="Q1439" s="11">
        <v>0</v>
      </c>
      <c r="R1439" s="8">
        <v>0</v>
      </c>
      <c r="S1439" s="8">
        <v>0</v>
      </c>
      <c r="U1439" s="12">
        <v>0</v>
      </c>
      <c r="V1439" s="10">
        <v>0</v>
      </c>
      <c r="W1439" s="11">
        <v>14</v>
      </c>
      <c r="X1439" s="8" t="s">
        <v>148</v>
      </c>
      <c r="Y1439" s="8" t="s">
        <v>149</v>
      </c>
    </row>
    <row r="1440" spans="1:25" x14ac:dyDescent="0.3">
      <c r="A1440" s="7">
        <v>46279</v>
      </c>
      <c r="B1440" s="8" t="s">
        <v>32</v>
      </c>
      <c r="C1440" s="8" t="s">
        <v>140</v>
      </c>
      <c r="D1440" s="8" t="s">
        <v>141</v>
      </c>
      <c r="E1440" s="8" t="s">
        <v>142</v>
      </c>
      <c r="F1440" s="8" t="s">
        <v>143</v>
      </c>
      <c r="G1440" s="8" t="s">
        <v>455</v>
      </c>
      <c r="H1440" s="8" t="s">
        <v>206</v>
      </c>
      <c r="I1440" s="8" t="s">
        <v>455</v>
      </c>
      <c r="J1440" s="8" t="s">
        <v>147</v>
      </c>
      <c r="K1440" s="8" t="s">
        <v>14</v>
      </c>
      <c r="L1440" s="9">
        <v>554</v>
      </c>
      <c r="M1440" s="9">
        <v>3</v>
      </c>
      <c r="N1440" s="10">
        <v>5.415162454873646E-3</v>
      </c>
      <c r="O1440" s="11">
        <v>16.97</v>
      </c>
      <c r="P1440" s="11">
        <v>50.91</v>
      </c>
      <c r="Q1440" s="11">
        <v>599</v>
      </c>
      <c r="R1440" s="8">
        <v>1</v>
      </c>
      <c r="S1440" s="8">
        <v>1</v>
      </c>
      <c r="T1440" s="10">
        <v>8.5000000000000006E-2</v>
      </c>
      <c r="U1440" s="12">
        <v>11.77</v>
      </c>
      <c r="V1440" s="10">
        <v>0.33329999999999999</v>
      </c>
      <c r="W1440" s="11">
        <v>20</v>
      </c>
      <c r="X1440" s="8" t="s">
        <v>148</v>
      </c>
      <c r="Y1440" s="8" t="s">
        <v>149</v>
      </c>
    </row>
    <row r="1441" spans="1:26" x14ac:dyDescent="0.3">
      <c r="A1441" s="7">
        <v>46279</v>
      </c>
      <c r="B1441" s="8" t="s">
        <v>32</v>
      </c>
      <c r="C1441" s="8" t="s">
        <v>140</v>
      </c>
      <c r="D1441" s="8" t="s">
        <v>141</v>
      </c>
      <c r="E1441" s="8" t="s">
        <v>211</v>
      </c>
      <c r="F1441" s="8" t="s">
        <v>143</v>
      </c>
      <c r="G1441" s="8" t="s">
        <v>224</v>
      </c>
      <c r="H1441" s="8" t="s">
        <v>206</v>
      </c>
      <c r="I1441" s="8" t="s">
        <v>224</v>
      </c>
      <c r="J1441" s="8" t="s">
        <v>214</v>
      </c>
      <c r="K1441" s="8" t="s">
        <v>14</v>
      </c>
      <c r="L1441" s="9">
        <v>508</v>
      </c>
      <c r="M1441" s="9">
        <v>4</v>
      </c>
      <c r="N1441" s="10">
        <v>7.874015748031496E-3</v>
      </c>
      <c r="O1441" s="11">
        <v>14.04</v>
      </c>
      <c r="P1441" s="11">
        <v>56.16</v>
      </c>
      <c r="Q1441" s="11">
        <v>0</v>
      </c>
      <c r="R1441" s="8">
        <v>0</v>
      </c>
      <c r="S1441" s="8">
        <v>0</v>
      </c>
      <c r="U1441" s="12">
        <v>0</v>
      </c>
      <c r="V1441" s="10">
        <v>0</v>
      </c>
      <c r="W1441" s="11">
        <v>20.5</v>
      </c>
      <c r="X1441" s="8" t="s">
        <v>148</v>
      </c>
      <c r="Y1441" s="8" t="s">
        <v>149</v>
      </c>
      <c r="Z1441" s="8" t="s">
        <v>433</v>
      </c>
    </row>
    <row r="1442" spans="1:26" x14ac:dyDescent="0.3">
      <c r="A1442" s="7">
        <v>46279</v>
      </c>
      <c r="B1442" s="8" t="s">
        <v>32</v>
      </c>
      <c r="C1442" s="8" t="s">
        <v>140</v>
      </c>
      <c r="D1442" s="8" t="s">
        <v>141</v>
      </c>
      <c r="E1442" s="8" t="s">
        <v>211</v>
      </c>
      <c r="F1442" s="8" t="s">
        <v>143</v>
      </c>
      <c r="G1442" s="8" t="s">
        <v>370</v>
      </c>
      <c r="H1442" s="8" t="s">
        <v>206</v>
      </c>
      <c r="I1442" s="8" t="s">
        <v>370</v>
      </c>
      <c r="J1442" s="8" t="s">
        <v>214</v>
      </c>
      <c r="K1442" s="8" t="s">
        <v>14</v>
      </c>
      <c r="L1442" s="9">
        <v>597</v>
      </c>
      <c r="M1442" s="9">
        <v>2</v>
      </c>
      <c r="N1442" s="10">
        <v>3.350083752093802E-3</v>
      </c>
      <c r="O1442" s="11">
        <v>17.27</v>
      </c>
      <c r="P1442" s="11">
        <v>34.54</v>
      </c>
      <c r="Q1442" s="11">
        <v>0</v>
      </c>
      <c r="R1442" s="8">
        <v>0</v>
      </c>
      <c r="S1442" s="8">
        <v>0</v>
      </c>
      <c r="U1442" s="12">
        <v>0</v>
      </c>
      <c r="V1442" s="10">
        <v>0</v>
      </c>
      <c r="W1442" s="11">
        <v>21.5</v>
      </c>
      <c r="X1442" s="8" t="s">
        <v>148</v>
      </c>
      <c r="Y1442" s="8" t="s">
        <v>149</v>
      </c>
    </row>
    <row r="1443" spans="1:26" x14ac:dyDescent="0.3">
      <c r="A1443" s="7">
        <v>46279</v>
      </c>
      <c r="B1443" s="8" t="s">
        <v>32</v>
      </c>
      <c r="C1443" s="8" t="s">
        <v>140</v>
      </c>
      <c r="D1443" s="8" t="s">
        <v>141</v>
      </c>
      <c r="E1443" s="8" t="s">
        <v>211</v>
      </c>
      <c r="F1443" s="8" t="s">
        <v>143</v>
      </c>
      <c r="G1443" s="8" t="s">
        <v>215</v>
      </c>
      <c r="H1443" s="8" t="s">
        <v>20</v>
      </c>
      <c r="I1443" s="8" t="s">
        <v>215</v>
      </c>
      <c r="J1443" s="8" t="s">
        <v>214</v>
      </c>
      <c r="K1443" s="8" t="s">
        <v>21</v>
      </c>
      <c r="L1443" s="9">
        <v>761</v>
      </c>
      <c r="M1443" s="9">
        <v>22</v>
      </c>
      <c r="N1443" s="10">
        <v>2.8909329829172142E-2</v>
      </c>
      <c r="O1443" s="11">
        <v>25</v>
      </c>
      <c r="P1443" s="11">
        <v>550</v>
      </c>
      <c r="Q1443" s="11">
        <v>2596</v>
      </c>
      <c r="R1443" s="8">
        <v>4</v>
      </c>
      <c r="S1443" s="8">
        <v>4</v>
      </c>
      <c r="T1443" s="10">
        <v>0.21190000000000001</v>
      </c>
      <c r="U1443" s="12">
        <v>4.72</v>
      </c>
      <c r="V1443" s="10">
        <v>0.18179999999999999</v>
      </c>
      <c r="W1443" s="11">
        <v>25</v>
      </c>
      <c r="X1443" s="8" t="s">
        <v>148</v>
      </c>
      <c r="Y1443" s="8" t="s">
        <v>149</v>
      </c>
    </row>
    <row r="1444" spans="1:26" x14ac:dyDescent="0.3">
      <c r="A1444" s="8" t="s">
        <v>903</v>
      </c>
      <c r="B1444" s="8" t="s">
        <v>32</v>
      </c>
      <c r="C1444" s="8" t="s">
        <v>140</v>
      </c>
      <c r="D1444" s="8" t="s">
        <v>141</v>
      </c>
      <c r="E1444" s="8" t="s">
        <v>217</v>
      </c>
      <c r="F1444" s="8" t="s">
        <v>143</v>
      </c>
      <c r="G1444" s="8" t="s">
        <v>372</v>
      </c>
      <c r="H1444" s="8" t="s">
        <v>206</v>
      </c>
      <c r="I1444" s="8" t="s">
        <v>372</v>
      </c>
      <c r="J1444" s="8" t="s">
        <v>219</v>
      </c>
      <c r="K1444" s="8" t="s">
        <v>7</v>
      </c>
      <c r="L1444" s="9">
        <v>962</v>
      </c>
      <c r="M1444" s="9">
        <v>11</v>
      </c>
      <c r="N1444" s="10">
        <v>1.143451143451144E-2</v>
      </c>
      <c r="O1444" s="11">
        <v>16.12</v>
      </c>
      <c r="P1444" s="11">
        <v>177.32</v>
      </c>
      <c r="Q1444" s="11">
        <v>0</v>
      </c>
      <c r="R1444" s="8">
        <v>0</v>
      </c>
      <c r="S1444" s="8">
        <v>0</v>
      </c>
      <c r="U1444" s="12">
        <v>0</v>
      </c>
      <c r="V1444" s="10">
        <v>0</v>
      </c>
      <c r="W1444" s="11">
        <v>21.5</v>
      </c>
      <c r="X1444" s="8" t="s">
        <v>148</v>
      </c>
      <c r="Y1444" s="8" t="s">
        <v>149</v>
      </c>
    </row>
    <row r="1445" spans="1:26" x14ac:dyDescent="0.3">
      <c r="A1445" s="7">
        <v>46279</v>
      </c>
      <c r="B1445" s="8" t="s">
        <v>32</v>
      </c>
      <c r="C1445" s="8" t="s">
        <v>140</v>
      </c>
      <c r="D1445" s="8" t="s">
        <v>141</v>
      </c>
      <c r="E1445" s="8" t="s">
        <v>217</v>
      </c>
      <c r="F1445" s="8" t="s">
        <v>143</v>
      </c>
      <c r="G1445" s="8" t="s">
        <v>447</v>
      </c>
      <c r="H1445" s="8" t="s">
        <v>206</v>
      </c>
      <c r="I1445" s="8" t="s">
        <v>447</v>
      </c>
      <c r="J1445" s="8" t="s">
        <v>219</v>
      </c>
      <c r="K1445" s="8" t="s">
        <v>21</v>
      </c>
      <c r="L1445" s="9">
        <v>997</v>
      </c>
      <c r="M1445" s="9">
        <v>17</v>
      </c>
      <c r="N1445" s="10">
        <v>1.7051153460381139E-2</v>
      </c>
      <c r="O1445" s="11">
        <v>16.75</v>
      </c>
      <c r="P1445" s="11">
        <v>284.75</v>
      </c>
      <c r="Q1445" s="11">
        <v>799</v>
      </c>
      <c r="R1445" s="8">
        <v>1</v>
      </c>
      <c r="S1445" s="8">
        <v>1</v>
      </c>
      <c r="T1445" s="10">
        <v>0.35639999999999999</v>
      </c>
      <c r="U1445" s="12">
        <v>2.81</v>
      </c>
      <c r="V1445" s="10">
        <v>5.8799999999999998E-2</v>
      </c>
      <c r="W1445" s="11">
        <v>20.5</v>
      </c>
      <c r="X1445" s="8" t="s">
        <v>148</v>
      </c>
      <c r="Y1445" s="8" t="s">
        <v>149</v>
      </c>
    </row>
    <row r="1446" spans="1:26" x14ac:dyDescent="0.3">
      <c r="A1446" s="7">
        <v>46279</v>
      </c>
      <c r="B1446" s="8" t="s">
        <v>32</v>
      </c>
      <c r="C1446" s="8" t="s">
        <v>140</v>
      </c>
      <c r="D1446" s="8" t="s">
        <v>141</v>
      </c>
      <c r="E1446" s="8" t="s">
        <v>217</v>
      </c>
      <c r="F1446" s="8" t="s">
        <v>143</v>
      </c>
      <c r="G1446" s="8" t="s">
        <v>449</v>
      </c>
      <c r="H1446" s="8" t="s">
        <v>206</v>
      </c>
      <c r="I1446" s="8" t="s">
        <v>449</v>
      </c>
      <c r="J1446" s="8" t="s">
        <v>219</v>
      </c>
      <c r="K1446" s="8" t="s">
        <v>14</v>
      </c>
      <c r="L1446" s="9">
        <v>1514</v>
      </c>
      <c r="M1446" s="9">
        <v>9</v>
      </c>
      <c r="N1446" s="10">
        <v>5.9445178335535004E-3</v>
      </c>
      <c r="O1446" s="11">
        <v>18.579999999999998</v>
      </c>
      <c r="P1446" s="11">
        <v>167.22</v>
      </c>
      <c r="Q1446" s="11">
        <v>799</v>
      </c>
      <c r="R1446" s="8">
        <v>1</v>
      </c>
      <c r="S1446" s="8">
        <v>1</v>
      </c>
      <c r="T1446" s="10">
        <v>0.20930000000000001</v>
      </c>
      <c r="U1446" s="12">
        <v>4.78</v>
      </c>
      <c r="V1446" s="10">
        <v>0.1111</v>
      </c>
      <c r="W1446" s="11">
        <v>22.5</v>
      </c>
      <c r="X1446" s="8" t="s">
        <v>223</v>
      </c>
      <c r="Y1446" s="8" t="s">
        <v>149</v>
      </c>
    </row>
    <row r="1447" spans="1:26" x14ac:dyDescent="0.3">
      <c r="A1447" s="7">
        <v>46279</v>
      </c>
      <c r="B1447" s="8" t="s">
        <v>26</v>
      </c>
      <c r="C1447" s="8" t="s">
        <v>140</v>
      </c>
      <c r="D1447" s="8" t="s">
        <v>141</v>
      </c>
      <c r="E1447" s="8" t="s">
        <v>142</v>
      </c>
      <c r="F1447" s="8" t="s">
        <v>143</v>
      </c>
      <c r="G1447" s="8" t="s">
        <v>205</v>
      </c>
      <c r="H1447" s="8" t="s">
        <v>183</v>
      </c>
      <c r="I1447" s="8" t="s">
        <v>454</v>
      </c>
      <c r="J1447" s="8" t="s">
        <v>147</v>
      </c>
      <c r="K1447" s="8" t="s">
        <v>21</v>
      </c>
      <c r="L1447" s="9">
        <v>2188</v>
      </c>
      <c r="M1447" s="9">
        <v>33</v>
      </c>
      <c r="N1447" s="10">
        <v>1.5082266910420481E-2</v>
      </c>
      <c r="O1447" s="11">
        <v>15.5</v>
      </c>
      <c r="P1447" s="11">
        <v>511.5</v>
      </c>
      <c r="Q1447" s="11">
        <v>2396</v>
      </c>
      <c r="R1447" s="8">
        <v>4</v>
      </c>
      <c r="S1447" s="8">
        <v>4</v>
      </c>
      <c r="T1447" s="10">
        <v>0.2135</v>
      </c>
      <c r="U1447" s="12">
        <v>4.68</v>
      </c>
      <c r="V1447" s="10">
        <v>0.1212</v>
      </c>
      <c r="W1447" s="11">
        <v>15.5</v>
      </c>
      <c r="X1447" s="8" t="s">
        <v>148</v>
      </c>
      <c r="Y1447" s="8" t="s">
        <v>149</v>
      </c>
    </row>
    <row r="1448" spans="1:26" x14ac:dyDescent="0.3">
      <c r="A1448" s="7">
        <v>46279</v>
      </c>
      <c r="B1448" s="8" t="s">
        <v>26</v>
      </c>
      <c r="C1448" s="8" t="s">
        <v>140</v>
      </c>
      <c r="D1448" s="8" t="s">
        <v>141</v>
      </c>
      <c r="E1448" s="8" t="s">
        <v>142</v>
      </c>
      <c r="F1448" s="8" t="s">
        <v>143</v>
      </c>
      <c r="G1448" s="8" t="s">
        <v>205</v>
      </c>
      <c r="H1448" s="8" t="s">
        <v>220</v>
      </c>
      <c r="I1448" s="8" t="s">
        <v>203</v>
      </c>
      <c r="J1448" s="8" t="s">
        <v>147</v>
      </c>
      <c r="K1448" s="8" t="s">
        <v>7</v>
      </c>
      <c r="L1448" s="9">
        <v>239</v>
      </c>
      <c r="M1448" s="9">
        <v>0</v>
      </c>
      <c r="N1448" s="10">
        <v>0</v>
      </c>
      <c r="P1448" s="11">
        <v>0</v>
      </c>
      <c r="Q1448" s="11">
        <v>0</v>
      </c>
      <c r="R1448" s="8">
        <v>0</v>
      </c>
      <c r="S1448" s="8">
        <v>0</v>
      </c>
      <c r="W1448" s="11">
        <v>14</v>
      </c>
      <c r="X1448" s="8" t="s">
        <v>148</v>
      </c>
      <c r="Y1448" s="8" t="s">
        <v>149</v>
      </c>
    </row>
    <row r="1449" spans="1:26" x14ac:dyDescent="0.3">
      <c r="A1449" s="8" t="s">
        <v>903</v>
      </c>
      <c r="B1449" s="8" t="s">
        <v>26</v>
      </c>
      <c r="C1449" s="8" t="s">
        <v>140</v>
      </c>
      <c r="D1449" s="8" t="s">
        <v>141</v>
      </c>
      <c r="E1449" s="8" t="s">
        <v>150</v>
      </c>
      <c r="F1449" s="8" t="s">
        <v>143</v>
      </c>
      <c r="G1449" s="8" t="s">
        <v>210</v>
      </c>
      <c r="H1449" s="8" t="s">
        <v>13</v>
      </c>
      <c r="I1449" s="8" t="s">
        <v>209</v>
      </c>
      <c r="J1449" s="8" t="s">
        <v>153</v>
      </c>
      <c r="K1449" s="8" t="s">
        <v>21</v>
      </c>
      <c r="L1449" s="9">
        <v>321</v>
      </c>
      <c r="M1449" s="9">
        <v>5</v>
      </c>
      <c r="N1449" s="10">
        <v>1.5576323987538941E-2</v>
      </c>
      <c r="O1449" s="11">
        <v>14.83</v>
      </c>
      <c r="P1449" s="11">
        <v>74.150000000000006</v>
      </c>
      <c r="Q1449" s="11">
        <v>549</v>
      </c>
      <c r="R1449" s="8">
        <v>1</v>
      </c>
      <c r="S1449" s="8">
        <v>1</v>
      </c>
      <c r="T1449" s="10">
        <v>0.1351</v>
      </c>
      <c r="U1449" s="12">
        <v>7.4</v>
      </c>
      <c r="V1449" s="10">
        <v>0.2</v>
      </c>
      <c r="W1449" s="11">
        <v>15</v>
      </c>
      <c r="X1449" s="8" t="s">
        <v>148</v>
      </c>
      <c r="Y1449" s="8" t="s">
        <v>149</v>
      </c>
    </row>
    <row r="1450" spans="1:26" x14ac:dyDescent="0.3">
      <c r="A1450" s="7">
        <v>46279</v>
      </c>
      <c r="B1450" s="8" t="s">
        <v>26</v>
      </c>
      <c r="C1450" s="8" t="s">
        <v>140</v>
      </c>
      <c r="D1450" s="8" t="s">
        <v>141</v>
      </c>
      <c r="E1450" s="8" t="s">
        <v>150</v>
      </c>
      <c r="F1450" s="8" t="s">
        <v>143</v>
      </c>
      <c r="G1450" s="8" t="s">
        <v>210</v>
      </c>
      <c r="H1450" s="8" t="s">
        <v>220</v>
      </c>
      <c r="I1450" s="8" t="s">
        <v>907</v>
      </c>
      <c r="J1450" s="8" t="s">
        <v>153</v>
      </c>
      <c r="K1450" s="8" t="s">
        <v>14</v>
      </c>
      <c r="L1450" s="9">
        <v>242</v>
      </c>
      <c r="M1450" s="9">
        <v>3</v>
      </c>
      <c r="N1450" s="10">
        <v>1.239669421487603E-2</v>
      </c>
      <c r="O1450" s="11">
        <v>13.06</v>
      </c>
      <c r="P1450" s="11">
        <v>39.18</v>
      </c>
      <c r="Q1450" s="11">
        <v>0</v>
      </c>
      <c r="R1450" s="8">
        <v>0</v>
      </c>
      <c r="S1450" s="8">
        <v>0</v>
      </c>
      <c r="U1450" s="12">
        <v>0</v>
      </c>
      <c r="V1450" s="10">
        <v>0</v>
      </c>
      <c r="W1450" s="11">
        <v>16</v>
      </c>
      <c r="X1450" s="8" t="s">
        <v>148</v>
      </c>
      <c r="Y1450" s="8" t="s">
        <v>149</v>
      </c>
    </row>
    <row r="1451" spans="1:26" x14ac:dyDescent="0.3">
      <c r="A1451" s="7">
        <v>46279</v>
      </c>
      <c r="B1451" s="8" t="s">
        <v>26</v>
      </c>
      <c r="C1451" s="8" t="s">
        <v>140</v>
      </c>
      <c r="D1451" s="8" t="s">
        <v>141</v>
      </c>
      <c r="E1451" s="8" t="s">
        <v>150</v>
      </c>
      <c r="F1451" s="8" t="s">
        <v>143</v>
      </c>
      <c r="G1451" s="8" t="s">
        <v>210</v>
      </c>
      <c r="H1451" s="8" t="s">
        <v>220</v>
      </c>
      <c r="I1451" s="8" t="s">
        <v>210</v>
      </c>
      <c r="J1451" s="8" t="s">
        <v>153</v>
      </c>
      <c r="K1451" s="8" t="s">
        <v>21</v>
      </c>
      <c r="L1451" s="9">
        <v>1132</v>
      </c>
      <c r="M1451" s="9">
        <v>25</v>
      </c>
      <c r="N1451" s="10">
        <v>2.2084805653710252E-2</v>
      </c>
      <c r="O1451" s="11">
        <v>16.5</v>
      </c>
      <c r="P1451" s="11">
        <v>412.5</v>
      </c>
      <c r="Q1451" s="11">
        <v>0</v>
      </c>
      <c r="R1451" s="8">
        <v>0</v>
      </c>
      <c r="S1451" s="8">
        <v>0</v>
      </c>
      <c r="U1451" s="12">
        <v>0</v>
      </c>
      <c r="V1451" s="10">
        <v>0</v>
      </c>
      <c r="W1451" s="11">
        <v>16.5</v>
      </c>
      <c r="X1451" s="8" t="s">
        <v>148</v>
      </c>
      <c r="Y1451" s="8" t="s">
        <v>149</v>
      </c>
    </row>
    <row r="1452" spans="1:26" x14ac:dyDescent="0.3">
      <c r="A1452" s="7">
        <v>46279</v>
      </c>
      <c r="B1452" s="8" t="s">
        <v>26</v>
      </c>
      <c r="C1452" s="8" t="s">
        <v>140</v>
      </c>
      <c r="D1452" s="8" t="s">
        <v>141</v>
      </c>
      <c r="E1452" s="8" t="s">
        <v>150</v>
      </c>
      <c r="F1452" s="8" t="s">
        <v>143</v>
      </c>
      <c r="G1452" s="8" t="s">
        <v>156</v>
      </c>
      <c r="H1452" s="8" t="s">
        <v>220</v>
      </c>
      <c r="I1452" s="8" t="s">
        <v>576</v>
      </c>
      <c r="J1452" s="8" t="s">
        <v>153</v>
      </c>
      <c r="K1452" s="8" t="s">
        <v>21</v>
      </c>
      <c r="L1452" s="9">
        <v>190</v>
      </c>
      <c r="M1452" s="9">
        <v>0</v>
      </c>
      <c r="N1452" s="10">
        <v>0</v>
      </c>
      <c r="P1452" s="11">
        <v>0</v>
      </c>
      <c r="Q1452" s="11">
        <v>0</v>
      </c>
      <c r="R1452" s="8">
        <v>0</v>
      </c>
      <c r="S1452" s="8">
        <v>0</v>
      </c>
      <c r="W1452" s="11">
        <v>10.5</v>
      </c>
      <c r="X1452" s="8" t="s">
        <v>148</v>
      </c>
      <c r="Y1452" s="8" t="s">
        <v>149</v>
      </c>
    </row>
    <row r="1453" spans="1:26" x14ac:dyDescent="0.3">
      <c r="A1453" s="7">
        <v>46279</v>
      </c>
      <c r="B1453" s="8" t="s">
        <v>26</v>
      </c>
      <c r="C1453" s="8" t="s">
        <v>140</v>
      </c>
      <c r="D1453" s="8" t="s">
        <v>141</v>
      </c>
      <c r="E1453" s="8" t="s">
        <v>211</v>
      </c>
      <c r="F1453" s="8" t="s">
        <v>143</v>
      </c>
      <c r="G1453" s="8" t="s">
        <v>225</v>
      </c>
      <c r="H1453" s="8" t="s">
        <v>220</v>
      </c>
      <c r="I1453" s="8" t="s">
        <v>225</v>
      </c>
      <c r="J1453" s="8" t="s">
        <v>214</v>
      </c>
      <c r="K1453" s="8" t="s">
        <v>14</v>
      </c>
      <c r="L1453" s="9">
        <v>2974</v>
      </c>
      <c r="M1453" s="9">
        <v>15</v>
      </c>
      <c r="N1453" s="10">
        <v>5.0437121721587088E-3</v>
      </c>
      <c r="O1453" s="11">
        <v>9.0399999999999991</v>
      </c>
      <c r="P1453" s="11">
        <v>135.6</v>
      </c>
      <c r="Q1453" s="11">
        <v>649</v>
      </c>
      <c r="R1453" s="8">
        <v>1</v>
      </c>
      <c r="S1453" s="8">
        <v>1</v>
      </c>
      <c r="T1453" s="10">
        <v>0.2089</v>
      </c>
      <c r="U1453" s="12">
        <v>4.79</v>
      </c>
      <c r="V1453" s="10">
        <v>6.6699999999999995E-2</v>
      </c>
      <c r="W1453" s="11">
        <v>16</v>
      </c>
      <c r="X1453" s="8" t="s">
        <v>148</v>
      </c>
      <c r="Y1453" s="8" t="s">
        <v>149</v>
      </c>
    </row>
    <row r="1454" spans="1:26" x14ac:dyDescent="0.3">
      <c r="A1454" s="7">
        <v>46279</v>
      </c>
      <c r="B1454" s="8" t="s">
        <v>26</v>
      </c>
      <c r="C1454" s="8" t="s">
        <v>140</v>
      </c>
      <c r="D1454" s="8" t="s">
        <v>141</v>
      </c>
      <c r="E1454" s="8" t="s">
        <v>211</v>
      </c>
      <c r="F1454" s="8" t="s">
        <v>143</v>
      </c>
      <c r="G1454" s="8" t="s">
        <v>215</v>
      </c>
      <c r="H1454" s="8" t="s">
        <v>220</v>
      </c>
      <c r="I1454" s="8" t="s">
        <v>908</v>
      </c>
      <c r="J1454" s="8" t="s">
        <v>214</v>
      </c>
      <c r="K1454" s="8" t="s">
        <v>14</v>
      </c>
      <c r="L1454" s="9">
        <v>191</v>
      </c>
      <c r="M1454" s="9">
        <v>2</v>
      </c>
      <c r="N1454" s="10">
        <v>1.0471204188481679E-2</v>
      </c>
      <c r="O1454" s="11">
        <v>10</v>
      </c>
      <c r="P1454" s="11">
        <v>20</v>
      </c>
      <c r="Q1454" s="11">
        <v>0</v>
      </c>
      <c r="R1454" s="8">
        <v>0</v>
      </c>
      <c r="S1454" s="8">
        <v>0</v>
      </c>
      <c r="U1454" s="12">
        <v>0</v>
      </c>
      <c r="V1454" s="10">
        <v>0</v>
      </c>
      <c r="W1454" s="11">
        <v>18.5</v>
      </c>
      <c r="X1454" s="8" t="s">
        <v>315</v>
      </c>
      <c r="Y1454" s="8" t="s">
        <v>149</v>
      </c>
    </row>
    <row r="1455" spans="1:26" x14ac:dyDescent="0.3">
      <c r="A1455" s="7">
        <v>46279</v>
      </c>
      <c r="B1455" s="8" t="s">
        <v>42</v>
      </c>
      <c r="C1455" s="8" t="s">
        <v>140</v>
      </c>
      <c r="D1455" s="8" t="s">
        <v>141</v>
      </c>
      <c r="E1455" s="8" t="s">
        <v>164</v>
      </c>
      <c r="F1455" s="8" t="s">
        <v>143</v>
      </c>
      <c r="G1455" s="8" t="s">
        <v>165</v>
      </c>
      <c r="H1455" s="8" t="s">
        <v>231</v>
      </c>
      <c r="I1455" s="8" t="s">
        <v>807</v>
      </c>
      <c r="J1455" s="8" t="s">
        <v>166</v>
      </c>
      <c r="K1455" s="8" t="s">
        <v>14</v>
      </c>
      <c r="L1455" s="9">
        <v>786</v>
      </c>
      <c r="M1455" s="9">
        <v>6</v>
      </c>
      <c r="N1455" s="10">
        <v>7.6335877862595417E-3</v>
      </c>
      <c r="O1455" s="11">
        <v>5.76</v>
      </c>
      <c r="P1455" s="11">
        <v>34.56</v>
      </c>
      <c r="Q1455" s="11">
        <v>0</v>
      </c>
      <c r="R1455" s="8">
        <v>0</v>
      </c>
      <c r="S1455" s="8">
        <v>0</v>
      </c>
      <c r="U1455" s="12">
        <v>0</v>
      </c>
      <c r="V1455" s="10">
        <v>0</v>
      </c>
      <c r="W1455" s="11">
        <v>10</v>
      </c>
      <c r="X1455" s="8" t="s">
        <v>148</v>
      </c>
      <c r="Y1455" s="8" t="s">
        <v>149</v>
      </c>
    </row>
    <row r="1456" spans="1:26" x14ac:dyDescent="0.3">
      <c r="A1456" s="7">
        <v>46279</v>
      </c>
      <c r="B1456" s="8" t="s">
        <v>42</v>
      </c>
      <c r="C1456" s="8" t="s">
        <v>140</v>
      </c>
      <c r="D1456" s="8" t="s">
        <v>141</v>
      </c>
      <c r="E1456" s="8" t="s">
        <v>164</v>
      </c>
      <c r="F1456" s="8" t="s">
        <v>143</v>
      </c>
      <c r="G1456" s="8" t="s">
        <v>165</v>
      </c>
      <c r="H1456" s="8" t="s">
        <v>231</v>
      </c>
      <c r="I1456" s="8" t="s">
        <v>628</v>
      </c>
      <c r="J1456" s="8" t="s">
        <v>166</v>
      </c>
      <c r="K1456" s="8" t="s">
        <v>7</v>
      </c>
      <c r="L1456" s="9">
        <v>90</v>
      </c>
      <c r="M1456" s="9">
        <v>2</v>
      </c>
      <c r="N1456" s="10">
        <v>2.222222222222222E-2</v>
      </c>
      <c r="O1456" s="11">
        <v>7.72</v>
      </c>
      <c r="P1456" s="11">
        <v>15.44</v>
      </c>
      <c r="Q1456" s="11">
        <v>0</v>
      </c>
      <c r="R1456" s="8">
        <v>0</v>
      </c>
      <c r="S1456" s="8">
        <v>0</v>
      </c>
      <c r="U1456" s="12">
        <v>0</v>
      </c>
      <c r="V1456" s="10">
        <v>0</v>
      </c>
      <c r="W1456" s="11">
        <v>10</v>
      </c>
      <c r="X1456" s="8" t="s">
        <v>148</v>
      </c>
      <c r="Y1456" s="8" t="s">
        <v>149</v>
      </c>
    </row>
    <row r="1457" spans="1:25" x14ac:dyDescent="0.3">
      <c r="A1457" s="7">
        <v>46279</v>
      </c>
      <c r="B1457" s="8" t="s">
        <v>42</v>
      </c>
      <c r="C1457" s="8" t="s">
        <v>140</v>
      </c>
      <c r="D1457" s="8" t="s">
        <v>141</v>
      </c>
      <c r="E1457" s="8" t="s">
        <v>164</v>
      </c>
      <c r="F1457" s="8" t="s">
        <v>143</v>
      </c>
      <c r="G1457" s="8" t="s">
        <v>165</v>
      </c>
      <c r="H1457" s="8" t="s">
        <v>470</v>
      </c>
      <c r="I1457" s="8" t="s">
        <v>625</v>
      </c>
      <c r="J1457" s="8" t="s">
        <v>166</v>
      </c>
      <c r="K1457" s="8" t="s">
        <v>21</v>
      </c>
      <c r="L1457" s="9">
        <v>144</v>
      </c>
      <c r="M1457" s="9">
        <v>1</v>
      </c>
      <c r="N1457" s="10">
        <v>6.9444444444444441E-3</v>
      </c>
      <c r="O1457" s="11">
        <v>14</v>
      </c>
      <c r="P1457" s="8" t="s">
        <v>909</v>
      </c>
      <c r="Q1457" s="11">
        <v>449</v>
      </c>
      <c r="R1457" s="8">
        <v>1</v>
      </c>
      <c r="S1457" s="8">
        <v>1</v>
      </c>
      <c r="T1457" s="10">
        <v>3.1199999999999999E-2</v>
      </c>
      <c r="U1457" s="12">
        <v>32.07</v>
      </c>
      <c r="V1457" s="10">
        <v>1</v>
      </c>
      <c r="W1457" s="11">
        <v>14</v>
      </c>
      <c r="X1457" s="8" t="s">
        <v>148</v>
      </c>
      <c r="Y1457" s="8" t="s">
        <v>149</v>
      </c>
    </row>
    <row r="1458" spans="1:25" x14ac:dyDescent="0.3">
      <c r="A1458" s="7">
        <v>46279</v>
      </c>
      <c r="B1458" s="8" t="s">
        <v>42</v>
      </c>
      <c r="C1458" s="8" t="s">
        <v>140</v>
      </c>
      <c r="D1458" s="8" t="s">
        <v>141</v>
      </c>
      <c r="E1458" s="8" t="s">
        <v>377</v>
      </c>
      <c r="F1458" s="8" t="s">
        <v>143</v>
      </c>
      <c r="G1458" s="8" t="s">
        <v>378</v>
      </c>
      <c r="H1458" s="8" t="s">
        <v>231</v>
      </c>
      <c r="I1458" s="8" t="s">
        <v>381</v>
      </c>
      <c r="J1458" s="8" t="s">
        <v>380</v>
      </c>
      <c r="K1458" s="8" t="s">
        <v>7</v>
      </c>
      <c r="L1458" s="9">
        <v>2290</v>
      </c>
      <c r="M1458" s="9">
        <v>15</v>
      </c>
      <c r="N1458" s="10">
        <v>6.5502183406113534E-3</v>
      </c>
      <c r="O1458" s="11">
        <v>8.4</v>
      </c>
      <c r="P1458" s="11">
        <v>126</v>
      </c>
      <c r="Q1458" s="11">
        <v>0</v>
      </c>
      <c r="R1458" s="8">
        <v>0</v>
      </c>
      <c r="S1458" s="8">
        <v>0</v>
      </c>
      <c r="U1458" s="12">
        <v>0</v>
      </c>
      <c r="V1458" s="10">
        <v>0</v>
      </c>
      <c r="W1458" s="11">
        <v>12</v>
      </c>
      <c r="X1458" s="8" t="s">
        <v>148</v>
      </c>
      <c r="Y1458" s="8" t="s">
        <v>149</v>
      </c>
    </row>
    <row r="1459" spans="1:25" x14ac:dyDescent="0.3">
      <c r="A1459" s="8" t="s">
        <v>903</v>
      </c>
      <c r="B1459" s="8" t="s">
        <v>42</v>
      </c>
      <c r="C1459" s="8" t="s">
        <v>140</v>
      </c>
      <c r="D1459" s="8" t="s">
        <v>141</v>
      </c>
      <c r="E1459" s="8" t="s">
        <v>377</v>
      </c>
      <c r="F1459" s="8" t="s">
        <v>143</v>
      </c>
      <c r="G1459" s="8" t="s">
        <v>378</v>
      </c>
      <c r="H1459" s="8" t="s">
        <v>231</v>
      </c>
      <c r="I1459" s="8" t="s">
        <v>910</v>
      </c>
      <c r="J1459" s="8" t="s">
        <v>380</v>
      </c>
      <c r="K1459" s="8" t="s">
        <v>14</v>
      </c>
      <c r="L1459" s="9">
        <v>207</v>
      </c>
      <c r="M1459" s="9">
        <v>1</v>
      </c>
      <c r="N1459" s="10">
        <v>4.830917874396135E-3</v>
      </c>
      <c r="O1459" s="11">
        <v>8.43</v>
      </c>
      <c r="P1459" s="11">
        <v>8.43</v>
      </c>
      <c r="Q1459" s="11">
        <v>0</v>
      </c>
      <c r="R1459" s="8">
        <v>0</v>
      </c>
      <c r="S1459" s="8">
        <v>0</v>
      </c>
      <c r="U1459" s="12">
        <v>0</v>
      </c>
      <c r="V1459" s="10">
        <v>0</v>
      </c>
      <c r="W1459" s="11">
        <v>14.5</v>
      </c>
      <c r="X1459" s="8" t="s">
        <v>148</v>
      </c>
      <c r="Y1459" s="8" t="s">
        <v>149</v>
      </c>
    </row>
    <row r="1460" spans="1:25" x14ac:dyDescent="0.3">
      <c r="A1460" s="7">
        <v>46279</v>
      </c>
      <c r="B1460" s="8" t="s">
        <v>42</v>
      </c>
      <c r="C1460" s="8" t="s">
        <v>140</v>
      </c>
      <c r="D1460" s="8" t="s">
        <v>141</v>
      </c>
      <c r="E1460" s="8" t="s">
        <v>377</v>
      </c>
      <c r="F1460" s="8" t="s">
        <v>143</v>
      </c>
      <c r="G1460" s="8" t="s">
        <v>378</v>
      </c>
      <c r="H1460" s="8" t="s">
        <v>231</v>
      </c>
      <c r="I1460" s="8" t="s">
        <v>674</v>
      </c>
      <c r="J1460" s="8" t="s">
        <v>380</v>
      </c>
      <c r="K1460" s="8" t="s">
        <v>7</v>
      </c>
      <c r="L1460" s="9">
        <v>569</v>
      </c>
      <c r="M1460" s="9">
        <v>7</v>
      </c>
      <c r="N1460" s="10">
        <v>1.2302284710017569E-2</v>
      </c>
      <c r="O1460" s="11">
        <v>6.96</v>
      </c>
      <c r="P1460" s="11">
        <v>48.72</v>
      </c>
      <c r="Q1460" s="11">
        <v>0</v>
      </c>
      <c r="R1460" s="8">
        <v>0</v>
      </c>
      <c r="S1460" s="8">
        <v>0</v>
      </c>
      <c r="U1460" s="12">
        <v>0</v>
      </c>
      <c r="V1460" s="10">
        <v>0</v>
      </c>
      <c r="W1460" s="11">
        <v>12.5</v>
      </c>
      <c r="X1460" s="8" t="s">
        <v>148</v>
      </c>
      <c r="Y1460" s="8" t="s">
        <v>149</v>
      </c>
    </row>
    <row r="1461" spans="1:25" x14ac:dyDescent="0.3">
      <c r="A1461" s="7">
        <v>46282</v>
      </c>
      <c r="B1461" s="8" t="s">
        <v>32</v>
      </c>
      <c r="C1461" s="8" t="s">
        <v>140</v>
      </c>
      <c r="D1461" s="8" t="s">
        <v>141</v>
      </c>
      <c r="E1461" s="8" t="s">
        <v>217</v>
      </c>
      <c r="F1461" s="8" t="s">
        <v>143</v>
      </c>
      <c r="G1461" s="8" t="s">
        <v>447</v>
      </c>
      <c r="H1461" s="8" t="s">
        <v>206</v>
      </c>
      <c r="I1461" s="8" t="s">
        <v>447</v>
      </c>
      <c r="J1461" s="8" t="s">
        <v>219</v>
      </c>
      <c r="K1461" s="8" t="s">
        <v>14</v>
      </c>
      <c r="L1461" s="9">
        <v>0</v>
      </c>
      <c r="M1461" s="9">
        <v>0</v>
      </c>
      <c r="P1461" s="11">
        <v>59.12</v>
      </c>
      <c r="Q1461" s="11">
        <v>0</v>
      </c>
      <c r="R1461" s="8">
        <v>0</v>
      </c>
      <c r="S1461" s="8">
        <v>0</v>
      </c>
      <c r="U1461" s="12">
        <v>0</v>
      </c>
      <c r="W1461" s="11">
        <v>20.5</v>
      </c>
      <c r="X1461" s="8" t="s">
        <v>148</v>
      </c>
      <c r="Y1461" s="8" t="s">
        <v>149</v>
      </c>
    </row>
    <row r="1462" spans="1:25" x14ac:dyDescent="0.3">
      <c r="A1462" s="8" t="s">
        <v>903</v>
      </c>
      <c r="B1462" s="8" t="s">
        <v>42</v>
      </c>
      <c r="C1462" s="8" t="s">
        <v>140</v>
      </c>
      <c r="D1462" s="8" t="s">
        <v>141</v>
      </c>
      <c r="E1462" s="8" t="s">
        <v>377</v>
      </c>
      <c r="F1462" s="8" t="s">
        <v>143</v>
      </c>
      <c r="G1462" s="8" t="s">
        <v>381</v>
      </c>
      <c r="H1462" s="8" t="s">
        <v>382</v>
      </c>
      <c r="I1462" s="8" t="s">
        <v>383</v>
      </c>
      <c r="J1462" s="8" t="s">
        <v>380</v>
      </c>
      <c r="K1462" s="8" t="s">
        <v>21</v>
      </c>
      <c r="L1462" s="9">
        <v>236</v>
      </c>
      <c r="M1462" s="9">
        <v>2</v>
      </c>
      <c r="N1462" s="10">
        <v>8.4745762711864406E-3</v>
      </c>
      <c r="O1462" s="11">
        <v>17</v>
      </c>
      <c r="P1462" s="11">
        <v>34</v>
      </c>
      <c r="Q1462" s="11">
        <v>0</v>
      </c>
      <c r="R1462" s="8">
        <v>0</v>
      </c>
      <c r="S1462" s="8">
        <v>0</v>
      </c>
      <c r="U1462" s="12">
        <v>0</v>
      </c>
      <c r="V1462" s="10">
        <v>0</v>
      </c>
      <c r="W1462" s="11">
        <v>17</v>
      </c>
      <c r="X1462" s="8" t="s">
        <v>148</v>
      </c>
      <c r="Y1462" s="8" t="s">
        <v>149</v>
      </c>
    </row>
    <row r="1463" spans="1:25" x14ac:dyDescent="0.3">
      <c r="A1463" s="7">
        <v>46279</v>
      </c>
      <c r="B1463" s="8" t="s">
        <v>42</v>
      </c>
      <c r="C1463" s="8" t="s">
        <v>140</v>
      </c>
      <c r="D1463" s="8" t="s">
        <v>141</v>
      </c>
      <c r="E1463" s="8" t="s">
        <v>377</v>
      </c>
      <c r="F1463" s="8" t="s">
        <v>143</v>
      </c>
      <c r="G1463" s="8" t="s">
        <v>381</v>
      </c>
      <c r="H1463" s="8" t="s">
        <v>229</v>
      </c>
      <c r="I1463" s="8" t="s">
        <v>911</v>
      </c>
      <c r="J1463" s="8" t="s">
        <v>380</v>
      </c>
      <c r="K1463" s="8" t="s">
        <v>14</v>
      </c>
      <c r="L1463" s="9">
        <v>548</v>
      </c>
      <c r="M1463" s="9">
        <v>1</v>
      </c>
      <c r="N1463" s="10">
        <v>1.8248175182481749E-3</v>
      </c>
      <c r="O1463" s="11">
        <v>6.58</v>
      </c>
      <c r="P1463" s="11">
        <v>6.58</v>
      </c>
      <c r="Q1463" s="11">
        <v>0</v>
      </c>
      <c r="R1463" s="8">
        <v>0</v>
      </c>
      <c r="S1463" s="8">
        <v>0</v>
      </c>
      <c r="U1463" s="12">
        <v>0</v>
      </c>
      <c r="V1463" s="10">
        <v>0</v>
      </c>
      <c r="W1463" s="11">
        <v>11.5</v>
      </c>
      <c r="X1463" s="8" t="s">
        <v>148</v>
      </c>
      <c r="Y1463" s="8" t="s">
        <v>149</v>
      </c>
    </row>
    <row r="1464" spans="1:25" x14ac:dyDescent="0.3">
      <c r="A1464" s="7">
        <v>46279</v>
      </c>
      <c r="B1464" s="8" t="s">
        <v>37</v>
      </c>
      <c r="C1464" s="8" t="s">
        <v>140</v>
      </c>
      <c r="D1464" s="8" t="s">
        <v>141</v>
      </c>
      <c r="E1464" s="8" t="s">
        <v>157</v>
      </c>
      <c r="F1464" s="8" t="s">
        <v>143</v>
      </c>
      <c r="G1464" s="8" t="s">
        <v>234</v>
      </c>
      <c r="H1464" s="8" t="s">
        <v>220</v>
      </c>
      <c r="I1464" s="8" t="s">
        <v>234</v>
      </c>
      <c r="J1464" s="8" t="s">
        <v>159</v>
      </c>
      <c r="K1464" s="8" t="s">
        <v>21</v>
      </c>
      <c r="L1464" s="9">
        <v>238</v>
      </c>
      <c r="M1464" s="9">
        <v>2</v>
      </c>
      <c r="N1464" s="10">
        <v>8.4033613445378148E-3</v>
      </c>
      <c r="O1464" s="11">
        <v>10.029999999999999</v>
      </c>
      <c r="P1464" s="11">
        <v>20.059999999999999</v>
      </c>
      <c r="Q1464" s="11">
        <v>0</v>
      </c>
      <c r="R1464" s="8">
        <v>0</v>
      </c>
      <c r="S1464" s="8">
        <v>0</v>
      </c>
      <c r="U1464" s="12">
        <v>0</v>
      </c>
      <c r="V1464" s="10">
        <v>0</v>
      </c>
      <c r="W1464" s="11">
        <v>11</v>
      </c>
      <c r="X1464" s="8" t="s">
        <v>148</v>
      </c>
      <c r="Y1464" s="8" t="s">
        <v>149</v>
      </c>
    </row>
    <row r="1465" spans="1:25" x14ac:dyDescent="0.3">
      <c r="A1465" s="7">
        <v>46286</v>
      </c>
      <c r="B1465" s="8" t="s">
        <v>34</v>
      </c>
      <c r="C1465" s="8" t="s">
        <v>140</v>
      </c>
      <c r="D1465" s="8" t="s">
        <v>141</v>
      </c>
      <c r="E1465" s="8" t="s">
        <v>322</v>
      </c>
      <c r="F1465" s="8" t="s">
        <v>143</v>
      </c>
      <c r="G1465" s="8" t="s">
        <v>323</v>
      </c>
      <c r="H1465" s="8" t="s">
        <v>206</v>
      </c>
      <c r="I1465" s="8" t="s">
        <v>323</v>
      </c>
      <c r="J1465" s="8" t="s">
        <v>324</v>
      </c>
      <c r="K1465" s="8" t="s">
        <v>21</v>
      </c>
      <c r="L1465" s="9">
        <v>720</v>
      </c>
      <c r="M1465" s="9">
        <v>9</v>
      </c>
      <c r="N1465" s="10">
        <v>1.2500000000000001E-2</v>
      </c>
      <c r="O1465" s="11">
        <v>11.5</v>
      </c>
      <c r="P1465" s="11">
        <v>103.5</v>
      </c>
      <c r="Q1465" s="11">
        <v>5988</v>
      </c>
      <c r="R1465" s="8">
        <v>12</v>
      </c>
      <c r="S1465" s="8">
        <v>12</v>
      </c>
      <c r="T1465" s="10">
        <v>1.7299999999999999E-2</v>
      </c>
      <c r="U1465" s="12">
        <v>57.86</v>
      </c>
      <c r="V1465" s="10">
        <v>1.3332999999999999</v>
      </c>
      <c r="W1465" s="11">
        <v>11.5</v>
      </c>
      <c r="X1465" s="8" t="s">
        <v>148</v>
      </c>
      <c r="Y1465" s="8" t="s">
        <v>149</v>
      </c>
    </row>
    <row r="1466" spans="1:25" x14ac:dyDescent="0.3">
      <c r="A1466" s="7">
        <v>46279</v>
      </c>
      <c r="B1466" s="8" t="s">
        <v>37</v>
      </c>
      <c r="C1466" s="8" t="s">
        <v>140</v>
      </c>
      <c r="D1466" s="8" t="s">
        <v>141</v>
      </c>
      <c r="E1466" s="8" t="s">
        <v>239</v>
      </c>
      <c r="F1466" s="8" t="s">
        <v>143</v>
      </c>
      <c r="G1466" s="8" t="s">
        <v>240</v>
      </c>
      <c r="H1466" s="8" t="s">
        <v>220</v>
      </c>
      <c r="I1466" s="8" t="s">
        <v>631</v>
      </c>
      <c r="J1466" s="8" t="s">
        <v>242</v>
      </c>
      <c r="K1466" s="8" t="s">
        <v>7</v>
      </c>
      <c r="L1466" s="9">
        <v>114</v>
      </c>
      <c r="M1466" s="9">
        <v>2</v>
      </c>
      <c r="N1466" s="10">
        <v>1.754385964912281E-2</v>
      </c>
      <c r="O1466" s="11">
        <v>5.67</v>
      </c>
      <c r="P1466" s="11">
        <v>11.34</v>
      </c>
      <c r="Q1466" s="8" t="s">
        <v>742</v>
      </c>
      <c r="R1466" s="8">
        <v>1</v>
      </c>
      <c r="S1466" s="8">
        <v>1</v>
      </c>
      <c r="T1466" s="10">
        <v>3.7900000000000003E-2</v>
      </c>
      <c r="U1466" s="12">
        <v>26.37</v>
      </c>
      <c r="V1466" s="10">
        <v>0.5</v>
      </c>
      <c r="W1466" s="11">
        <v>7.5</v>
      </c>
      <c r="X1466" s="8" t="s">
        <v>148</v>
      </c>
      <c r="Y1466" s="8" t="s">
        <v>149</v>
      </c>
    </row>
    <row r="1467" spans="1:25" x14ac:dyDescent="0.3">
      <c r="A1467" s="7">
        <v>46279</v>
      </c>
      <c r="B1467" s="8" t="s">
        <v>37</v>
      </c>
      <c r="C1467" s="8" t="s">
        <v>140</v>
      </c>
      <c r="D1467" s="8" t="s">
        <v>141</v>
      </c>
      <c r="E1467" s="8" t="s">
        <v>244</v>
      </c>
      <c r="F1467" s="8" t="s">
        <v>143</v>
      </c>
      <c r="G1467" s="8" t="s">
        <v>245</v>
      </c>
      <c r="H1467" s="8" t="s">
        <v>220</v>
      </c>
      <c r="I1467" s="8" t="s">
        <v>584</v>
      </c>
      <c r="J1467" s="8" t="s">
        <v>247</v>
      </c>
      <c r="K1467" s="8" t="s">
        <v>21</v>
      </c>
      <c r="L1467" s="9">
        <v>40</v>
      </c>
      <c r="M1467" s="9">
        <v>1</v>
      </c>
      <c r="N1467" s="10">
        <v>2.5000000000000001E-2</v>
      </c>
      <c r="O1467" s="11">
        <v>6.83</v>
      </c>
      <c r="P1467" s="11">
        <v>6.83</v>
      </c>
      <c r="Q1467" s="11">
        <v>0</v>
      </c>
      <c r="R1467" s="8">
        <v>0</v>
      </c>
      <c r="S1467" s="8">
        <v>0</v>
      </c>
      <c r="U1467" s="12">
        <v>0</v>
      </c>
      <c r="V1467" s="10">
        <v>0</v>
      </c>
      <c r="W1467" s="11">
        <v>8.5</v>
      </c>
      <c r="X1467" s="8" t="s">
        <v>148</v>
      </c>
      <c r="Y1467" s="8" t="s">
        <v>149</v>
      </c>
    </row>
    <row r="1468" spans="1:25" x14ac:dyDescent="0.3">
      <c r="A1468" s="7">
        <v>46279</v>
      </c>
      <c r="B1468" s="8" t="s">
        <v>37</v>
      </c>
      <c r="C1468" s="8" t="s">
        <v>140</v>
      </c>
      <c r="D1468" s="8" t="s">
        <v>141</v>
      </c>
      <c r="E1468" s="8" t="s">
        <v>244</v>
      </c>
      <c r="F1468" s="8" t="s">
        <v>143</v>
      </c>
      <c r="G1468" s="8" t="s">
        <v>245</v>
      </c>
      <c r="H1468" s="8" t="s">
        <v>220</v>
      </c>
      <c r="I1468" s="8" t="s">
        <v>912</v>
      </c>
      <c r="J1468" s="8" t="s">
        <v>247</v>
      </c>
      <c r="K1468" s="8" t="s">
        <v>21</v>
      </c>
      <c r="L1468" s="9">
        <v>428</v>
      </c>
      <c r="M1468" s="9">
        <v>2</v>
      </c>
      <c r="N1468" s="10">
        <v>4.6728971962616819E-3</v>
      </c>
      <c r="O1468" s="11">
        <v>7.42</v>
      </c>
      <c r="P1468" s="11">
        <v>14.84</v>
      </c>
      <c r="Q1468" s="11">
        <v>279</v>
      </c>
      <c r="R1468" s="8">
        <v>1</v>
      </c>
      <c r="S1468" s="8">
        <v>1</v>
      </c>
      <c r="T1468" s="10">
        <v>5.3199999999999997E-2</v>
      </c>
      <c r="U1468" s="12">
        <v>18.8</v>
      </c>
      <c r="V1468" s="10">
        <v>0.5</v>
      </c>
      <c r="W1468" s="11">
        <v>8</v>
      </c>
      <c r="X1468" s="8" t="s">
        <v>148</v>
      </c>
      <c r="Y1468" s="8" t="s">
        <v>149</v>
      </c>
    </row>
    <row r="1469" spans="1:25" x14ac:dyDescent="0.3">
      <c r="A1469" s="8" t="s">
        <v>903</v>
      </c>
      <c r="B1469" s="8" t="s">
        <v>37</v>
      </c>
      <c r="C1469" s="8" t="s">
        <v>140</v>
      </c>
      <c r="D1469" s="8" t="s">
        <v>141</v>
      </c>
      <c r="E1469" s="8" t="s">
        <v>244</v>
      </c>
      <c r="F1469" s="8" t="s">
        <v>143</v>
      </c>
      <c r="G1469" s="8" t="s">
        <v>245</v>
      </c>
      <c r="H1469" s="8" t="s">
        <v>13</v>
      </c>
      <c r="I1469" s="8" t="s">
        <v>913</v>
      </c>
      <c r="J1469" s="8" t="s">
        <v>247</v>
      </c>
      <c r="K1469" s="8" t="s">
        <v>14</v>
      </c>
      <c r="L1469" s="9">
        <v>422</v>
      </c>
      <c r="M1469" s="9">
        <v>1</v>
      </c>
      <c r="N1469" s="10">
        <v>2.3696682464454978E-3</v>
      </c>
      <c r="O1469" s="11">
        <v>4.87</v>
      </c>
      <c r="P1469" s="11">
        <v>4.87</v>
      </c>
      <c r="Q1469" s="11">
        <v>0</v>
      </c>
      <c r="R1469" s="8">
        <v>0</v>
      </c>
      <c r="S1469" s="8">
        <v>0</v>
      </c>
      <c r="U1469" s="12">
        <v>0</v>
      </c>
      <c r="V1469" s="10">
        <v>0</v>
      </c>
      <c r="W1469" s="11">
        <v>6.5</v>
      </c>
      <c r="X1469" s="8" t="s">
        <v>148</v>
      </c>
      <c r="Y1469" s="8" t="s">
        <v>149</v>
      </c>
    </row>
    <row r="1470" spans="1:25" x14ac:dyDescent="0.3">
      <c r="A1470" s="7">
        <v>46279</v>
      </c>
      <c r="B1470" s="8" t="s">
        <v>37</v>
      </c>
      <c r="C1470" s="8" t="s">
        <v>140</v>
      </c>
      <c r="D1470" s="8" t="s">
        <v>141</v>
      </c>
      <c r="E1470" s="8" t="s">
        <v>244</v>
      </c>
      <c r="F1470" s="8" t="s">
        <v>143</v>
      </c>
      <c r="G1470" s="8" t="s">
        <v>394</v>
      </c>
      <c r="H1470" s="8" t="s">
        <v>236</v>
      </c>
      <c r="I1470" s="8" t="s">
        <v>544</v>
      </c>
      <c r="J1470" s="8" t="s">
        <v>247</v>
      </c>
      <c r="K1470" s="8" t="s">
        <v>14</v>
      </c>
      <c r="L1470" s="9">
        <v>215</v>
      </c>
      <c r="M1470" s="9">
        <v>1</v>
      </c>
      <c r="N1470" s="10">
        <v>4.6511627906976744E-3</v>
      </c>
      <c r="O1470" s="11">
        <v>3.42</v>
      </c>
      <c r="P1470" s="11">
        <v>3.42</v>
      </c>
      <c r="Q1470" s="11">
        <v>0</v>
      </c>
      <c r="R1470" s="8">
        <v>0</v>
      </c>
      <c r="S1470" s="8">
        <v>0</v>
      </c>
      <c r="U1470" s="12">
        <v>0</v>
      </c>
      <c r="V1470" s="10">
        <v>0</v>
      </c>
      <c r="W1470" s="11">
        <v>5</v>
      </c>
      <c r="X1470" s="8" t="s">
        <v>148</v>
      </c>
      <c r="Y1470" s="8" t="s">
        <v>149</v>
      </c>
    </row>
    <row r="1471" spans="1:25" x14ac:dyDescent="0.3">
      <c r="A1471" s="7">
        <v>46279</v>
      </c>
      <c r="B1471" s="8" t="s">
        <v>37</v>
      </c>
      <c r="C1471" s="8" t="s">
        <v>140</v>
      </c>
      <c r="D1471" s="8" t="s">
        <v>141</v>
      </c>
      <c r="E1471" s="8" t="s">
        <v>167</v>
      </c>
      <c r="F1471" s="8" t="s">
        <v>143</v>
      </c>
      <c r="G1471" s="8" t="s">
        <v>255</v>
      </c>
      <c r="H1471" s="8" t="s">
        <v>220</v>
      </c>
      <c r="I1471" s="8" t="s">
        <v>914</v>
      </c>
      <c r="J1471" s="8" t="s">
        <v>169</v>
      </c>
      <c r="K1471" s="8" t="s">
        <v>14</v>
      </c>
      <c r="L1471" s="9">
        <v>291</v>
      </c>
      <c r="M1471" s="9">
        <v>0</v>
      </c>
      <c r="N1471" s="10">
        <v>0</v>
      </c>
      <c r="P1471" s="11">
        <v>0</v>
      </c>
      <c r="Q1471" s="11">
        <v>0</v>
      </c>
      <c r="R1471" s="8">
        <v>0</v>
      </c>
      <c r="S1471" s="8">
        <v>0</v>
      </c>
      <c r="W1471" s="11">
        <v>6.5</v>
      </c>
      <c r="X1471" s="8" t="s">
        <v>148</v>
      </c>
      <c r="Y1471" s="8" t="s">
        <v>149</v>
      </c>
    </row>
    <row r="1472" spans="1:25" x14ac:dyDescent="0.3">
      <c r="A1472" s="8" t="s">
        <v>903</v>
      </c>
      <c r="B1472" s="8" t="s">
        <v>37</v>
      </c>
      <c r="C1472" s="8" t="s">
        <v>140</v>
      </c>
      <c r="D1472" s="8" t="s">
        <v>141</v>
      </c>
      <c r="E1472" s="8" t="s">
        <v>257</v>
      </c>
      <c r="F1472" s="8" t="s">
        <v>143</v>
      </c>
      <c r="G1472" s="8" t="s">
        <v>258</v>
      </c>
      <c r="H1472" s="8" t="s">
        <v>220</v>
      </c>
      <c r="I1472" s="8" t="s">
        <v>258</v>
      </c>
      <c r="J1472" s="8" t="s">
        <v>260</v>
      </c>
      <c r="K1472" s="8" t="s">
        <v>21</v>
      </c>
      <c r="L1472" s="9">
        <v>1084</v>
      </c>
      <c r="M1472" s="9">
        <v>10</v>
      </c>
      <c r="N1472" s="10">
        <v>9.2250922509225092E-3</v>
      </c>
      <c r="O1472" s="11">
        <v>9</v>
      </c>
      <c r="P1472" s="11">
        <v>90</v>
      </c>
      <c r="Q1472" s="11">
        <v>349</v>
      </c>
      <c r="R1472" s="8">
        <v>1</v>
      </c>
      <c r="S1472" s="8">
        <v>1</v>
      </c>
      <c r="T1472" s="10">
        <v>0.20630000000000001</v>
      </c>
      <c r="U1472" s="12">
        <v>3.88</v>
      </c>
      <c r="V1472" s="10">
        <v>0.1</v>
      </c>
      <c r="W1472" s="11">
        <v>9</v>
      </c>
      <c r="X1472" s="8" t="s">
        <v>315</v>
      </c>
      <c r="Y1472" s="8" t="s">
        <v>149</v>
      </c>
    </row>
    <row r="1473" spans="1:26" x14ac:dyDescent="0.3">
      <c r="A1473" s="7">
        <v>46279</v>
      </c>
      <c r="B1473" s="8" t="s">
        <v>33</v>
      </c>
      <c r="C1473" s="8" t="s">
        <v>173</v>
      </c>
      <c r="D1473" s="8" t="s">
        <v>141</v>
      </c>
      <c r="E1473" s="8" t="s">
        <v>193</v>
      </c>
      <c r="F1473" s="8" t="s">
        <v>143</v>
      </c>
      <c r="G1473" s="8" t="s">
        <v>264</v>
      </c>
      <c r="H1473" s="8" t="s">
        <v>231</v>
      </c>
      <c r="I1473" s="8" t="s">
        <v>194</v>
      </c>
      <c r="J1473" s="8" t="s">
        <v>195</v>
      </c>
      <c r="K1473" s="8" t="s">
        <v>14</v>
      </c>
      <c r="L1473" s="9">
        <v>2764</v>
      </c>
      <c r="M1473" s="9">
        <v>18</v>
      </c>
      <c r="N1473" s="10">
        <v>6.5123010130246021E-3</v>
      </c>
      <c r="O1473" s="11">
        <v>9.6199999999999992</v>
      </c>
      <c r="P1473" s="11">
        <v>173.16</v>
      </c>
      <c r="Q1473" s="11">
        <v>798</v>
      </c>
      <c r="R1473" s="8">
        <v>1</v>
      </c>
      <c r="S1473" s="8">
        <v>2</v>
      </c>
      <c r="T1473" s="10">
        <v>0.217</v>
      </c>
      <c r="U1473" s="12">
        <v>4.6100000000000003</v>
      </c>
      <c r="V1473" s="10">
        <v>5.5599999999999997E-2</v>
      </c>
      <c r="W1473" s="11">
        <v>13.5</v>
      </c>
      <c r="X1473" s="8" t="s">
        <v>148</v>
      </c>
      <c r="Y1473" s="8" t="s">
        <v>149</v>
      </c>
      <c r="Z1473" s="8" t="s">
        <v>497</v>
      </c>
    </row>
    <row r="1474" spans="1:26" x14ac:dyDescent="0.3">
      <c r="A1474" s="7">
        <v>46279</v>
      </c>
      <c r="B1474" s="8" t="s">
        <v>33</v>
      </c>
      <c r="C1474" s="8" t="s">
        <v>173</v>
      </c>
      <c r="D1474" s="8" t="s">
        <v>141</v>
      </c>
      <c r="E1474" s="8" t="s">
        <v>193</v>
      </c>
      <c r="F1474" s="8" t="s">
        <v>143</v>
      </c>
      <c r="G1474" s="8" t="s">
        <v>264</v>
      </c>
      <c r="H1474" s="8" t="s">
        <v>231</v>
      </c>
      <c r="I1474" s="8" t="s">
        <v>198</v>
      </c>
      <c r="J1474" s="8" t="s">
        <v>915</v>
      </c>
      <c r="K1474" s="8" t="s">
        <v>21</v>
      </c>
      <c r="L1474" s="9">
        <v>566</v>
      </c>
      <c r="M1474" s="9">
        <v>7</v>
      </c>
      <c r="N1474" s="10">
        <v>1.236749116607774E-2</v>
      </c>
      <c r="O1474" s="11">
        <v>8.5</v>
      </c>
      <c r="P1474" s="11">
        <v>59.5</v>
      </c>
      <c r="Q1474" s="11">
        <v>0</v>
      </c>
      <c r="R1474" s="8">
        <v>0</v>
      </c>
      <c r="S1474" s="8">
        <v>0</v>
      </c>
      <c r="U1474" s="12">
        <v>0</v>
      </c>
      <c r="V1474" s="10">
        <v>0</v>
      </c>
      <c r="W1474" s="11">
        <v>8.5</v>
      </c>
      <c r="X1474" s="8" t="s">
        <v>148</v>
      </c>
      <c r="Y1474" s="8" t="s">
        <v>149</v>
      </c>
    </row>
    <row r="1475" spans="1:26" x14ac:dyDescent="0.3">
      <c r="A1475" s="7">
        <v>46279</v>
      </c>
      <c r="B1475" s="8" t="s">
        <v>33</v>
      </c>
      <c r="C1475" s="8" t="s">
        <v>173</v>
      </c>
      <c r="D1475" s="8" t="s">
        <v>141</v>
      </c>
      <c r="E1475" s="8" t="s">
        <v>193</v>
      </c>
      <c r="F1475" s="8" t="s">
        <v>143</v>
      </c>
      <c r="G1475" s="8" t="s">
        <v>194</v>
      </c>
      <c r="H1475" s="8" t="s">
        <v>231</v>
      </c>
      <c r="I1475" s="8" t="s">
        <v>266</v>
      </c>
      <c r="J1475" s="8" t="s">
        <v>195</v>
      </c>
      <c r="K1475" s="8" t="s">
        <v>14</v>
      </c>
      <c r="L1475" s="9">
        <v>805</v>
      </c>
      <c r="M1475" s="9">
        <v>4</v>
      </c>
      <c r="N1475" s="10">
        <v>4.9689440993788822E-3</v>
      </c>
      <c r="O1475" s="11">
        <v>8.24</v>
      </c>
      <c r="P1475" s="11">
        <v>32.96</v>
      </c>
      <c r="Q1475" s="11">
        <v>0</v>
      </c>
      <c r="R1475" s="8">
        <v>0</v>
      </c>
      <c r="S1475" s="8">
        <v>0</v>
      </c>
      <c r="U1475" s="12">
        <v>0</v>
      </c>
      <c r="V1475" s="10">
        <v>0</v>
      </c>
      <c r="W1475" s="11">
        <v>10</v>
      </c>
      <c r="X1475" s="8" t="s">
        <v>148</v>
      </c>
      <c r="Y1475" s="8" t="s">
        <v>149</v>
      </c>
    </row>
    <row r="1476" spans="1:26" x14ac:dyDescent="0.3">
      <c r="A1476" s="7">
        <v>46279</v>
      </c>
      <c r="B1476" s="8" t="s">
        <v>33</v>
      </c>
      <c r="C1476" s="8" t="s">
        <v>173</v>
      </c>
      <c r="D1476" s="8" t="s">
        <v>141</v>
      </c>
      <c r="E1476" s="8" t="s">
        <v>200</v>
      </c>
      <c r="F1476" s="8" t="s">
        <v>143</v>
      </c>
      <c r="G1476" s="8" t="s">
        <v>270</v>
      </c>
      <c r="H1476" s="8" t="s">
        <v>231</v>
      </c>
      <c r="I1476" s="8" t="s">
        <v>550</v>
      </c>
      <c r="J1476" s="8" t="s">
        <v>202</v>
      </c>
      <c r="K1476" s="8" t="s">
        <v>21</v>
      </c>
      <c r="L1476" s="9">
        <v>383</v>
      </c>
      <c r="M1476" s="9">
        <v>4</v>
      </c>
      <c r="N1476" s="10">
        <v>1.044386422976501E-2</v>
      </c>
      <c r="O1476" s="11">
        <v>8.02</v>
      </c>
      <c r="P1476" s="11">
        <v>32.08</v>
      </c>
      <c r="Q1476" s="11">
        <v>0</v>
      </c>
      <c r="R1476" s="8">
        <v>0</v>
      </c>
      <c r="S1476" s="8">
        <v>0</v>
      </c>
      <c r="U1476" s="12">
        <v>0</v>
      </c>
      <c r="V1476" s="10">
        <v>0</v>
      </c>
      <c r="W1476" s="11">
        <v>9</v>
      </c>
      <c r="X1476" s="8" t="s">
        <v>148</v>
      </c>
      <c r="Y1476" s="8" t="s">
        <v>149</v>
      </c>
    </row>
    <row r="1477" spans="1:26" x14ac:dyDescent="0.3">
      <c r="A1477" s="7">
        <v>46279</v>
      </c>
      <c r="B1477" s="8" t="s">
        <v>33</v>
      </c>
      <c r="C1477" s="8" t="s">
        <v>173</v>
      </c>
      <c r="D1477" s="8" t="s">
        <v>141</v>
      </c>
      <c r="E1477" s="8" t="s">
        <v>271</v>
      </c>
      <c r="F1477" s="8" t="s">
        <v>143</v>
      </c>
      <c r="G1477" s="8" t="s">
        <v>275</v>
      </c>
      <c r="H1477" s="8" t="s">
        <v>231</v>
      </c>
      <c r="I1477" s="8" t="s">
        <v>916</v>
      </c>
      <c r="J1477" s="8" t="s">
        <v>274</v>
      </c>
      <c r="K1477" s="8" t="s">
        <v>21</v>
      </c>
      <c r="L1477" s="9">
        <v>225</v>
      </c>
      <c r="M1477" s="9">
        <v>3</v>
      </c>
      <c r="N1477" s="10">
        <v>1.3333333333333331E-2</v>
      </c>
      <c r="O1477" s="11">
        <v>18</v>
      </c>
      <c r="P1477" s="11">
        <v>54</v>
      </c>
      <c r="Q1477" s="11">
        <v>0</v>
      </c>
      <c r="R1477" s="8">
        <v>0</v>
      </c>
      <c r="S1477" s="8">
        <v>0</v>
      </c>
      <c r="U1477" s="12">
        <v>0</v>
      </c>
      <c r="V1477" s="10">
        <v>0</v>
      </c>
      <c r="W1477" s="11">
        <v>18</v>
      </c>
      <c r="X1477" s="8" t="s">
        <v>148</v>
      </c>
      <c r="Y1477" s="8" t="s">
        <v>149</v>
      </c>
    </row>
    <row r="1478" spans="1:26" x14ac:dyDescent="0.3">
      <c r="A1478" s="7">
        <v>46279</v>
      </c>
      <c r="B1478" s="8" t="s">
        <v>33</v>
      </c>
      <c r="C1478" s="8" t="s">
        <v>173</v>
      </c>
      <c r="D1478" s="8" t="s">
        <v>141</v>
      </c>
      <c r="E1478" s="8" t="s">
        <v>271</v>
      </c>
      <c r="F1478" s="8" t="s">
        <v>143</v>
      </c>
      <c r="G1478" s="8" t="s">
        <v>275</v>
      </c>
      <c r="H1478" s="8" t="s">
        <v>231</v>
      </c>
      <c r="I1478" s="8" t="s">
        <v>272</v>
      </c>
      <c r="J1478" s="8" t="s">
        <v>274</v>
      </c>
      <c r="K1478" s="8" t="s">
        <v>7</v>
      </c>
      <c r="L1478" s="9">
        <v>1972</v>
      </c>
      <c r="M1478" s="9">
        <v>14</v>
      </c>
      <c r="N1478" s="10">
        <v>7.099391480730223E-3</v>
      </c>
      <c r="O1478" s="11">
        <v>6.41</v>
      </c>
      <c r="P1478" s="11">
        <v>89.74</v>
      </c>
      <c r="Q1478" s="11">
        <v>0</v>
      </c>
      <c r="R1478" s="8">
        <v>0</v>
      </c>
      <c r="S1478" s="8">
        <v>0</v>
      </c>
      <c r="U1478" s="12">
        <v>0</v>
      </c>
      <c r="V1478" s="10">
        <v>0</v>
      </c>
      <c r="W1478" s="11">
        <v>12.5</v>
      </c>
      <c r="X1478" s="8" t="s">
        <v>148</v>
      </c>
      <c r="Y1478" s="8" t="s">
        <v>149</v>
      </c>
    </row>
    <row r="1479" spans="1:26" x14ac:dyDescent="0.3">
      <c r="A1479" s="7">
        <v>46279</v>
      </c>
      <c r="B1479" s="8" t="s">
        <v>33</v>
      </c>
      <c r="C1479" s="8" t="s">
        <v>173</v>
      </c>
      <c r="D1479" s="8" t="s">
        <v>141</v>
      </c>
      <c r="E1479" s="8" t="s">
        <v>271</v>
      </c>
      <c r="F1479" s="8" t="s">
        <v>143</v>
      </c>
      <c r="G1479" s="8" t="s">
        <v>272</v>
      </c>
      <c r="H1479" s="8" t="s">
        <v>231</v>
      </c>
      <c r="I1479" s="8" t="s">
        <v>277</v>
      </c>
      <c r="J1479" s="8" t="s">
        <v>274</v>
      </c>
      <c r="K1479" s="8" t="s">
        <v>14</v>
      </c>
      <c r="L1479" s="9">
        <v>383</v>
      </c>
      <c r="M1479" s="9">
        <v>4</v>
      </c>
      <c r="N1479" s="10">
        <v>1.044386422976501E-2</v>
      </c>
      <c r="O1479" s="11">
        <v>6.54</v>
      </c>
      <c r="P1479" s="11">
        <v>26.16</v>
      </c>
      <c r="Q1479" s="11">
        <v>0</v>
      </c>
      <c r="R1479" s="8">
        <v>0</v>
      </c>
      <c r="S1479" s="8">
        <v>0</v>
      </c>
      <c r="U1479" s="12">
        <v>0</v>
      </c>
      <c r="V1479" s="10">
        <v>0</v>
      </c>
      <c r="W1479" s="11">
        <v>12</v>
      </c>
      <c r="X1479" s="8" t="s">
        <v>148</v>
      </c>
      <c r="Y1479" s="8" t="s">
        <v>149</v>
      </c>
    </row>
    <row r="1480" spans="1:26" x14ac:dyDescent="0.3">
      <c r="A1480" s="7">
        <v>46279</v>
      </c>
      <c r="B1480" s="8" t="s">
        <v>23</v>
      </c>
      <c r="C1480" s="8" t="s">
        <v>173</v>
      </c>
      <c r="D1480" s="8" t="s">
        <v>141</v>
      </c>
      <c r="E1480" s="8" t="s">
        <v>174</v>
      </c>
      <c r="F1480" s="8" t="s">
        <v>143</v>
      </c>
      <c r="G1480" s="8" t="s">
        <v>409</v>
      </c>
      <c r="H1480" s="8" t="s">
        <v>206</v>
      </c>
      <c r="I1480" s="8" t="s">
        <v>409</v>
      </c>
      <c r="J1480" s="8" t="s">
        <v>176</v>
      </c>
      <c r="K1480" s="8" t="s">
        <v>7</v>
      </c>
      <c r="L1480" s="9">
        <v>818</v>
      </c>
      <c r="M1480" s="9">
        <v>3</v>
      </c>
      <c r="N1480" s="10">
        <v>3.667481662591687E-3</v>
      </c>
      <c r="O1480" s="11">
        <v>10.46</v>
      </c>
      <c r="P1480" s="11">
        <v>31.38</v>
      </c>
      <c r="Q1480" s="11">
        <v>0</v>
      </c>
      <c r="R1480" s="8">
        <v>0</v>
      </c>
      <c r="S1480" s="8">
        <v>0</v>
      </c>
      <c r="U1480" s="12">
        <v>0</v>
      </c>
      <c r="V1480" s="10">
        <v>0</v>
      </c>
      <c r="W1480" s="11">
        <v>16.5</v>
      </c>
      <c r="X1480" s="8" t="s">
        <v>148</v>
      </c>
      <c r="Y1480" s="8" t="s">
        <v>149</v>
      </c>
    </row>
    <row r="1481" spans="1:26" x14ac:dyDescent="0.3">
      <c r="A1481" s="7">
        <v>46279</v>
      </c>
      <c r="B1481" s="8" t="s">
        <v>23</v>
      </c>
      <c r="C1481" s="8" t="s">
        <v>173</v>
      </c>
      <c r="D1481" s="8" t="s">
        <v>141</v>
      </c>
      <c r="E1481" s="8" t="s">
        <v>186</v>
      </c>
      <c r="F1481" s="8" t="s">
        <v>143</v>
      </c>
      <c r="G1481" s="8" t="s">
        <v>190</v>
      </c>
      <c r="H1481" s="8" t="s">
        <v>206</v>
      </c>
      <c r="I1481" s="8" t="s">
        <v>190</v>
      </c>
      <c r="J1481" s="8" t="s">
        <v>188</v>
      </c>
      <c r="K1481" s="8" t="s">
        <v>7</v>
      </c>
      <c r="L1481" s="9">
        <v>430</v>
      </c>
      <c r="M1481" s="9">
        <v>5</v>
      </c>
      <c r="N1481" s="10">
        <v>1.1627906976744189E-2</v>
      </c>
      <c r="O1481" s="11">
        <v>9.31</v>
      </c>
      <c r="P1481" s="11">
        <v>46.55</v>
      </c>
      <c r="Q1481" s="11">
        <v>0</v>
      </c>
      <c r="R1481" s="8">
        <v>0</v>
      </c>
      <c r="S1481" s="8">
        <v>0</v>
      </c>
      <c r="U1481" s="12">
        <v>0</v>
      </c>
      <c r="V1481" s="10">
        <v>0</v>
      </c>
      <c r="W1481" s="11">
        <v>12</v>
      </c>
      <c r="X1481" s="8" t="s">
        <v>148</v>
      </c>
      <c r="Y1481" s="8" t="s">
        <v>149</v>
      </c>
    </row>
    <row r="1482" spans="1:26" x14ac:dyDescent="0.3">
      <c r="A1482" s="7">
        <v>46279</v>
      </c>
      <c r="B1482" s="8" t="s">
        <v>23</v>
      </c>
      <c r="C1482" s="8" t="s">
        <v>173</v>
      </c>
      <c r="D1482" s="8" t="s">
        <v>141</v>
      </c>
      <c r="E1482" s="8" t="s">
        <v>186</v>
      </c>
      <c r="F1482" s="8" t="s">
        <v>143</v>
      </c>
      <c r="G1482" s="8" t="s">
        <v>189</v>
      </c>
      <c r="H1482" s="8" t="s">
        <v>206</v>
      </c>
      <c r="I1482" s="8" t="s">
        <v>189</v>
      </c>
      <c r="J1482" s="8" t="s">
        <v>188</v>
      </c>
      <c r="K1482" s="8" t="s">
        <v>14</v>
      </c>
      <c r="L1482" s="9">
        <v>3535</v>
      </c>
      <c r="M1482" s="9">
        <v>22</v>
      </c>
      <c r="N1482" s="10">
        <v>6.2234794908062234E-3</v>
      </c>
      <c r="O1482" s="11">
        <v>6.3</v>
      </c>
      <c r="P1482" s="11">
        <v>138.6</v>
      </c>
      <c r="Q1482" s="11">
        <v>698</v>
      </c>
      <c r="R1482" s="8">
        <v>2</v>
      </c>
      <c r="S1482" s="8">
        <v>2</v>
      </c>
      <c r="T1482" s="10">
        <v>0.1986</v>
      </c>
      <c r="U1482" s="12">
        <v>5.04</v>
      </c>
      <c r="V1482" s="10">
        <v>9.0899999999999995E-2</v>
      </c>
      <c r="W1482" s="11">
        <v>8.5</v>
      </c>
      <c r="X1482" s="8" t="s">
        <v>148</v>
      </c>
      <c r="Y1482" s="8" t="s">
        <v>149</v>
      </c>
    </row>
    <row r="1483" spans="1:26" x14ac:dyDescent="0.3">
      <c r="A1483" s="7">
        <v>46279</v>
      </c>
      <c r="B1483" s="8" t="s">
        <v>23</v>
      </c>
      <c r="C1483" s="8" t="s">
        <v>173</v>
      </c>
      <c r="D1483" s="8" t="s">
        <v>141</v>
      </c>
      <c r="E1483" s="8" t="s">
        <v>186</v>
      </c>
      <c r="F1483" s="8" t="s">
        <v>143</v>
      </c>
      <c r="G1483" s="8" t="s">
        <v>412</v>
      </c>
      <c r="H1483" s="8" t="s">
        <v>206</v>
      </c>
      <c r="I1483" s="8" t="s">
        <v>412</v>
      </c>
      <c r="J1483" s="8" t="s">
        <v>188</v>
      </c>
      <c r="K1483" s="8" t="s">
        <v>14</v>
      </c>
      <c r="L1483" s="9">
        <v>812</v>
      </c>
      <c r="M1483" s="9">
        <v>4</v>
      </c>
      <c r="N1483" s="10">
        <v>4.9261083743842374E-3</v>
      </c>
      <c r="O1483" s="11">
        <v>5.56</v>
      </c>
      <c r="P1483" s="11">
        <v>22.24</v>
      </c>
      <c r="Q1483" s="11">
        <v>0</v>
      </c>
      <c r="R1483" s="8">
        <v>0</v>
      </c>
      <c r="S1483" s="8">
        <v>0</v>
      </c>
      <c r="U1483" s="12">
        <v>0</v>
      </c>
      <c r="V1483" s="10">
        <v>0</v>
      </c>
      <c r="W1483" s="11">
        <v>8.5</v>
      </c>
      <c r="X1483" s="8" t="s">
        <v>148</v>
      </c>
      <c r="Y1483" s="8" t="s">
        <v>149</v>
      </c>
    </row>
    <row r="1484" spans="1:26" x14ac:dyDescent="0.3">
      <c r="A1484" s="7">
        <v>46279</v>
      </c>
      <c r="B1484" s="8" t="s">
        <v>23</v>
      </c>
      <c r="C1484" s="8" t="s">
        <v>173</v>
      </c>
      <c r="D1484" s="8" t="s">
        <v>141</v>
      </c>
      <c r="E1484" s="8" t="s">
        <v>186</v>
      </c>
      <c r="F1484" s="8" t="s">
        <v>143</v>
      </c>
      <c r="G1484" s="8" t="s">
        <v>280</v>
      </c>
      <c r="H1484" s="8" t="s">
        <v>20</v>
      </c>
      <c r="I1484" s="8" t="s">
        <v>777</v>
      </c>
      <c r="J1484" s="8" t="s">
        <v>188</v>
      </c>
      <c r="K1484" s="8" t="s">
        <v>7</v>
      </c>
      <c r="L1484" s="9">
        <v>885</v>
      </c>
      <c r="M1484" s="9">
        <v>12</v>
      </c>
      <c r="N1484" s="10">
        <v>1.3559322033898299E-2</v>
      </c>
      <c r="O1484" s="11">
        <v>8.76</v>
      </c>
      <c r="P1484" s="11">
        <v>105.12</v>
      </c>
      <c r="Q1484" s="11">
        <v>349</v>
      </c>
      <c r="R1484" s="8">
        <v>1</v>
      </c>
      <c r="S1484" s="8">
        <v>1</v>
      </c>
      <c r="T1484" s="10">
        <v>0.30120000000000002</v>
      </c>
      <c r="U1484" s="12">
        <v>3.32</v>
      </c>
      <c r="V1484" s="10">
        <v>8.3299999999999999E-2</v>
      </c>
      <c r="W1484" s="11">
        <v>13</v>
      </c>
      <c r="X1484" s="8" t="s">
        <v>148</v>
      </c>
      <c r="Y1484" s="8" t="s">
        <v>149</v>
      </c>
    </row>
    <row r="1485" spans="1:26" x14ac:dyDescent="0.3">
      <c r="A1485" s="7">
        <v>46279</v>
      </c>
      <c r="B1485" s="8" t="s">
        <v>23</v>
      </c>
      <c r="C1485" s="8" t="s">
        <v>173</v>
      </c>
      <c r="D1485" s="8" t="s">
        <v>141</v>
      </c>
      <c r="E1485" s="8" t="s">
        <v>186</v>
      </c>
      <c r="F1485" s="8" t="s">
        <v>143</v>
      </c>
      <c r="G1485" s="8" t="s">
        <v>279</v>
      </c>
      <c r="H1485" s="8" t="s">
        <v>206</v>
      </c>
      <c r="I1485" s="8" t="s">
        <v>279</v>
      </c>
      <c r="J1485" s="8" t="s">
        <v>188</v>
      </c>
      <c r="K1485" s="8" t="s">
        <v>21</v>
      </c>
      <c r="L1485" s="9">
        <v>365</v>
      </c>
      <c r="M1485" s="9">
        <v>8</v>
      </c>
      <c r="N1485" s="10">
        <v>2.1917808219178079E-2</v>
      </c>
      <c r="O1485" s="11">
        <v>8.7799999999999994</v>
      </c>
      <c r="P1485" s="11">
        <v>70.239999999999995</v>
      </c>
      <c r="Q1485" s="11">
        <v>0</v>
      </c>
      <c r="R1485" s="8">
        <v>0</v>
      </c>
      <c r="S1485" s="8">
        <v>0</v>
      </c>
      <c r="U1485" s="12">
        <v>0</v>
      </c>
      <c r="V1485" s="10">
        <v>0</v>
      </c>
      <c r="W1485" s="11">
        <v>9</v>
      </c>
      <c r="X1485" s="8" t="s">
        <v>148</v>
      </c>
      <c r="Y1485" s="8" t="s">
        <v>149</v>
      </c>
    </row>
    <row r="1486" spans="1:26" x14ac:dyDescent="0.3">
      <c r="A1486" s="7">
        <v>46279</v>
      </c>
      <c r="B1486" s="8" t="s">
        <v>23</v>
      </c>
      <c r="C1486" s="8" t="s">
        <v>173</v>
      </c>
      <c r="D1486" s="8" t="s">
        <v>141</v>
      </c>
      <c r="E1486" s="8" t="s">
        <v>281</v>
      </c>
      <c r="F1486" s="8" t="s">
        <v>143</v>
      </c>
      <c r="G1486" s="8" t="s">
        <v>282</v>
      </c>
      <c r="H1486" s="8" t="s">
        <v>213</v>
      </c>
      <c r="I1486" s="8" t="s">
        <v>282</v>
      </c>
      <c r="J1486" s="8" t="s">
        <v>283</v>
      </c>
      <c r="K1486" s="8" t="s">
        <v>14</v>
      </c>
      <c r="L1486" s="9">
        <v>1076</v>
      </c>
      <c r="M1486" s="9">
        <v>10</v>
      </c>
      <c r="N1486" s="10">
        <v>9.2936802973977699E-3</v>
      </c>
      <c r="O1486" s="11">
        <v>6.25</v>
      </c>
      <c r="P1486" s="8" t="s">
        <v>917</v>
      </c>
      <c r="Q1486" s="11">
        <v>299</v>
      </c>
      <c r="R1486" s="8">
        <v>1</v>
      </c>
      <c r="S1486" s="8">
        <v>1</v>
      </c>
      <c r="T1486" s="10">
        <v>0.20899999999999999</v>
      </c>
      <c r="U1486" s="12">
        <v>4.78</v>
      </c>
      <c r="V1486" s="10">
        <v>0.1</v>
      </c>
      <c r="W1486" s="11">
        <v>8</v>
      </c>
      <c r="X1486" s="8" t="s">
        <v>148</v>
      </c>
      <c r="Y1486" s="8" t="s">
        <v>149</v>
      </c>
    </row>
    <row r="1487" spans="1:26" x14ac:dyDescent="0.3">
      <c r="A1487" s="7">
        <v>46279</v>
      </c>
      <c r="B1487" s="8" t="s">
        <v>23</v>
      </c>
      <c r="C1487" s="8" t="s">
        <v>173</v>
      </c>
      <c r="D1487" s="8" t="s">
        <v>141</v>
      </c>
      <c r="E1487" s="8" t="s">
        <v>281</v>
      </c>
      <c r="F1487" s="8" t="s">
        <v>143</v>
      </c>
      <c r="G1487" s="8" t="s">
        <v>779</v>
      </c>
      <c r="H1487" s="8" t="s">
        <v>206</v>
      </c>
      <c r="I1487" s="8" t="s">
        <v>779</v>
      </c>
      <c r="J1487" s="8" t="s">
        <v>283</v>
      </c>
      <c r="K1487" s="8" t="s">
        <v>14</v>
      </c>
      <c r="L1487" s="9">
        <v>723</v>
      </c>
      <c r="M1487" s="9">
        <v>5</v>
      </c>
      <c r="N1487" s="10">
        <v>6.9156293222683261E-3</v>
      </c>
      <c r="O1487" s="11">
        <v>7.21</v>
      </c>
      <c r="P1487" s="11">
        <v>36.049999999999997</v>
      </c>
      <c r="Q1487" s="11">
        <v>0</v>
      </c>
      <c r="R1487" s="8">
        <v>0</v>
      </c>
      <c r="S1487" s="8">
        <v>0</v>
      </c>
      <c r="U1487" s="12">
        <v>0</v>
      </c>
      <c r="V1487" s="10">
        <v>0</v>
      </c>
      <c r="W1487" s="11">
        <v>9</v>
      </c>
      <c r="X1487" s="8" t="s">
        <v>148</v>
      </c>
      <c r="Y1487" s="8" t="s">
        <v>149</v>
      </c>
    </row>
    <row r="1488" spans="1:26" x14ac:dyDescent="0.3">
      <c r="A1488" s="8" t="s">
        <v>903</v>
      </c>
      <c r="B1488" s="8" t="s">
        <v>23</v>
      </c>
      <c r="C1488" s="8" t="s">
        <v>173</v>
      </c>
      <c r="D1488" s="8" t="s">
        <v>141</v>
      </c>
      <c r="E1488" s="8" t="s">
        <v>281</v>
      </c>
      <c r="F1488" s="8" t="s">
        <v>143</v>
      </c>
      <c r="G1488" s="8" t="s">
        <v>479</v>
      </c>
      <c r="H1488" s="8" t="s">
        <v>206</v>
      </c>
      <c r="I1488" s="8" t="s">
        <v>479</v>
      </c>
      <c r="J1488" s="8" t="s">
        <v>283</v>
      </c>
      <c r="K1488" s="8" t="s">
        <v>21</v>
      </c>
      <c r="L1488" s="9">
        <v>694</v>
      </c>
      <c r="M1488" s="9">
        <v>9</v>
      </c>
      <c r="N1488" s="10">
        <v>1.296829971181556E-2</v>
      </c>
      <c r="O1488" s="11">
        <v>11</v>
      </c>
      <c r="P1488" s="11">
        <v>99</v>
      </c>
      <c r="Q1488" s="11">
        <v>0</v>
      </c>
      <c r="R1488" s="8">
        <v>0</v>
      </c>
      <c r="S1488" s="8">
        <v>0</v>
      </c>
      <c r="U1488" s="12">
        <v>0</v>
      </c>
      <c r="V1488" s="10">
        <v>0</v>
      </c>
      <c r="W1488" s="11">
        <v>11</v>
      </c>
      <c r="X1488" s="8" t="s">
        <v>148</v>
      </c>
      <c r="Y1488" s="8" t="s">
        <v>149</v>
      </c>
    </row>
    <row r="1489" spans="1:25" x14ac:dyDescent="0.3">
      <c r="A1489" s="7">
        <v>46279</v>
      </c>
      <c r="B1489" s="8" t="s">
        <v>23</v>
      </c>
      <c r="C1489" s="8" t="s">
        <v>173</v>
      </c>
      <c r="D1489" s="8" t="s">
        <v>141</v>
      </c>
      <c r="E1489" s="8" t="s">
        <v>281</v>
      </c>
      <c r="F1489" s="8" t="s">
        <v>143</v>
      </c>
      <c r="G1489" s="8" t="s">
        <v>643</v>
      </c>
      <c r="H1489" s="8" t="s">
        <v>206</v>
      </c>
      <c r="I1489" s="8" t="s">
        <v>643</v>
      </c>
      <c r="J1489" s="8" t="s">
        <v>283</v>
      </c>
      <c r="K1489" s="8" t="s">
        <v>14</v>
      </c>
      <c r="L1489" s="9">
        <v>720</v>
      </c>
      <c r="M1489" s="9">
        <v>3</v>
      </c>
      <c r="N1489" s="10">
        <v>4.1666666666666666E-3</v>
      </c>
      <c r="O1489" s="11">
        <v>7.71</v>
      </c>
      <c r="P1489" s="11">
        <v>23.13</v>
      </c>
      <c r="Q1489" s="11">
        <v>0</v>
      </c>
      <c r="R1489" s="8">
        <v>0</v>
      </c>
      <c r="S1489" s="8">
        <v>0</v>
      </c>
      <c r="U1489" s="12">
        <v>0</v>
      </c>
      <c r="V1489" s="10">
        <v>0</v>
      </c>
      <c r="W1489" s="11">
        <v>12</v>
      </c>
      <c r="X1489" s="8" t="s">
        <v>148</v>
      </c>
      <c r="Y1489" s="8" t="s">
        <v>149</v>
      </c>
    </row>
    <row r="1490" spans="1:25" x14ac:dyDescent="0.3">
      <c r="A1490" s="7">
        <v>46279</v>
      </c>
      <c r="B1490" s="8" t="s">
        <v>23</v>
      </c>
      <c r="C1490" s="8" t="s">
        <v>173</v>
      </c>
      <c r="D1490" s="8" t="s">
        <v>141</v>
      </c>
      <c r="E1490" s="8" t="s">
        <v>281</v>
      </c>
      <c r="F1490" s="8" t="s">
        <v>143</v>
      </c>
      <c r="G1490" s="8" t="s">
        <v>598</v>
      </c>
      <c r="H1490" s="8" t="s">
        <v>206</v>
      </c>
      <c r="I1490" s="8" t="s">
        <v>598</v>
      </c>
      <c r="J1490" s="8" t="s">
        <v>283</v>
      </c>
      <c r="K1490" s="8" t="s">
        <v>21</v>
      </c>
      <c r="L1490" s="9">
        <v>129</v>
      </c>
      <c r="M1490" s="9">
        <v>3</v>
      </c>
      <c r="N1490" s="10">
        <v>2.3255813953488368E-2</v>
      </c>
      <c r="O1490" s="11">
        <v>7.68</v>
      </c>
      <c r="P1490" s="11">
        <v>23.04</v>
      </c>
      <c r="Q1490" s="11">
        <v>0</v>
      </c>
      <c r="R1490" s="8">
        <v>0</v>
      </c>
      <c r="S1490" s="8">
        <v>0</v>
      </c>
      <c r="U1490" s="12">
        <v>0</v>
      </c>
      <c r="V1490" s="10">
        <v>0</v>
      </c>
      <c r="W1490" s="11">
        <v>8</v>
      </c>
      <c r="X1490" s="8" t="s">
        <v>148</v>
      </c>
      <c r="Y1490" s="8" t="s">
        <v>149</v>
      </c>
    </row>
    <row r="1491" spans="1:25" x14ac:dyDescent="0.3">
      <c r="A1491" s="7">
        <v>46279</v>
      </c>
      <c r="B1491" s="8" t="s">
        <v>23</v>
      </c>
      <c r="C1491" s="8" t="s">
        <v>173</v>
      </c>
      <c r="D1491" s="8" t="s">
        <v>141</v>
      </c>
      <c r="E1491" s="8" t="s">
        <v>281</v>
      </c>
      <c r="F1491" s="8" t="s">
        <v>143</v>
      </c>
      <c r="G1491" s="8" t="s">
        <v>690</v>
      </c>
      <c r="H1491" s="8" t="s">
        <v>206</v>
      </c>
      <c r="I1491" s="8" t="s">
        <v>690</v>
      </c>
      <c r="J1491" s="8" t="s">
        <v>283</v>
      </c>
      <c r="K1491" s="8" t="s">
        <v>7</v>
      </c>
      <c r="L1491" s="9">
        <v>249</v>
      </c>
      <c r="M1491" s="9">
        <v>1</v>
      </c>
      <c r="N1491" s="10">
        <v>4.0160642570281121E-3</v>
      </c>
      <c r="O1491" s="11">
        <v>6.43</v>
      </c>
      <c r="P1491" s="11">
        <v>6.43</v>
      </c>
      <c r="Q1491" s="11">
        <v>0</v>
      </c>
      <c r="R1491" s="8">
        <v>0</v>
      </c>
      <c r="S1491" s="8">
        <v>0</v>
      </c>
      <c r="U1491" s="12">
        <v>0</v>
      </c>
      <c r="V1491" s="10">
        <v>0</v>
      </c>
      <c r="W1491" s="11">
        <v>9</v>
      </c>
      <c r="X1491" s="8" t="s">
        <v>148</v>
      </c>
      <c r="Y1491" s="8" t="s">
        <v>149</v>
      </c>
    </row>
    <row r="1492" spans="1:25" x14ac:dyDescent="0.3">
      <c r="A1492" s="7">
        <v>46279</v>
      </c>
      <c r="B1492" s="8" t="s">
        <v>23</v>
      </c>
      <c r="C1492" s="8" t="s">
        <v>173</v>
      </c>
      <c r="D1492" s="8" t="s">
        <v>141</v>
      </c>
      <c r="E1492" s="8" t="s">
        <v>285</v>
      </c>
      <c r="F1492" s="8" t="s">
        <v>143</v>
      </c>
      <c r="G1492" s="8" t="s">
        <v>480</v>
      </c>
      <c r="H1492" s="8" t="s">
        <v>206</v>
      </c>
      <c r="I1492" s="8" t="s">
        <v>480</v>
      </c>
      <c r="J1492" s="8" t="s">
        <v>287</v>
      </c>
      <c r="K1492" s="8" t="s">
        <v>14</v>
      </c>
      <c r="L1492" s="9">
        <v>375</v>
      </c>
      <c r="M1492" s="9">
        <v>1</v>
      </c>
      <c r="N1492" s="10">
        <v>2.666666666666667E-3</v>
      </c>
      <c r="O1492" s="11">
        <v>6.1</v>
      </c>
      <c r="P1492" s="11">
        <v>6.1</v>
      </c>
      <c r="Q1492" s="11">
        <v>0</v>
      </c>
      <c r="R1492" s="8">
        <v>0</v>
      </c>
      <c r="S1492" s="8">
        <v>0</v>
      </c>
      <c r="U1492" s="12">
        <v>0</v>
      </c>
      <c r="V1492" s="10">
        <v>0</v>
      </c>
      <c r="W1492" s="11">
        <v>8.5</v>
      </c>
      <c r="X1492" s="8" t="s">
        <v>148</v>
      </c>
      <c r="Y1492" s="8" t="s">
        <v>149</v>
      </c>
    </row>
    <row r="1493" spans="1:25" x14ac:dyDescent="0.3">
      <c r="A1493" s="7">
        <v>46279</v>
      </c>
      <c r="B1493" s="8" t="s">
        <v>23</v>
      </c>
      <c r="C1493" s="8" t="s">
        <v>173</v>
      </c>
      <c r="D1493" s="8" t="s">
        <v>141</v>
      </c>
      <c r="E1493" s="8" t="s">
        <v>285</v>
      </c>
      <c r="F1493" s="8" t="s">
        <v>143</v>
      </c>
      <c r="G1493" s="8" t="s">
        <v>736</v>
      </c>
      <c r="H1493" s="8" t="s">
        <v>206</v>
      </c>
      <c r="I1493" s="8" t="s">
        <v>736</v>
      </c>
      <c r="J1493" s="8" t="s">
        <v>287</v>
      </c>
      <c r="K1493" s="8" t="s">
        <v>21</v>
      </c>
      <c r="L1493" s="9">
        <v>536</v>
      </c>
      <c r="M1493" s="9">
        <v>6</v>
      </c>
      <c r="N1493" s="10">
        <v>1.119402985074627E-2</v>
      </c>
      <c r="O1493" s="11">
        <v>5.48</v>
      </c>
      <c r="P1493" s="11">
        <v>32.880000000000003</v>
      </c>
      <c r="Q1493" s="11">
        <v>0</v>
      </c>
      <c r="R1493" s="8">
        <v>0</v>
      </c>
      <c r="S1493" s="8">
        <v>0</v>
      </c>
      <c r="U1493" s="12">
        <v>0</v>
      </c>
      <c r="V1493" s="10">
        <v>0</v>
      </c>
      <c r="W1493" s="11">
        <v>6</v>
      </c>
      <c r="X1493" s="8" t="s">
        <v>148</v>
      </c>
      <c r="Y1493" s="8" t="s">
        <v>149</v>
      </c>
    </row>
    <row r="1494" spans="1:25" x14ac:dyDescent="0.3">
      <c r="A1494" s="8" t="s">
        <v>903</v>
      </c>
      <c r="B1494" s="8" t="s">
        <v>23</v>
      </c>
      <c r="C1494" s="8" t="s">
        <v>173</v>
      </c>
      <c r="D1494" s="8" t="s">
        <v>141</v>
      </c>
      <c r="E1494" s="8" t="s">
        <v>285</v>
      </c>
      <c r="F1494" s="8" t="s">
        <v>143</v>
      </c>
      <c r="G1494" s="8" t="s">
        <v>289</v>
      </c>
      <c r="H1494" s="8" t="s">
        <v>206</v>
      </c>
      <c r="I1494" s="8" t="s">
        <v>289</v>
      </c>
      <c r="J1494" s="8" t="s">
        <v>287</v>
      </c>
      <c r="K1494" s="8" t="s">
        <v>7</v>
      </c>
      <c r="L1494" s="9">
        <v>521</v>
      </c>
      <c r="M1494" s="9">
        <v>4</v>
      </c>
      <c r="N1494" s="10">
        <v>7.677543186180422E-3</v>
      </c>
      <c r="O1494" s="11">
        <v>3.56</v>
      </c>
      <c r="P1494" s="11">
        <v>14.24</v>
      </c>
      <c r="Q1494" s="11">
        <v>0</v>
      </c>
      <c r="R1494" s="8">
        <v>0</v>
      </c>
      <c r="S1494" s="8">
        <v>0</v>
      </c>
      <c r="U1494" s="12">
        <v>0</v>
      </c>
      <c r="V1494" s="10">
        <v>0</v>
      </c>
      <c r="W1494" s="11">
        <v>6.5</v>
      </c>
      <c r="X1494" s="8" t="s">
        <v>148</v>
      </c>
      <c r="Y1494" s="8" t="s">
        <v>149</v>
      </c>
    </row>
    <row r="1495" spans="1:25" x14ac:dyDescent="0.3">
      <c r="A1495" s="7">
        <v>46279</v>
      </c>
      <c r="B1495" s="8" t="s">
        <v>43</v>
      </c>
      <c r="C1495" s="8" t="s">
        <v>140</v>
      </c>
      <c r="D1495" s="8" t="s">
        <v>141</v>
      </c>
      <c r="E1495" s="8" t="s">
        <v>142</v>
      </c>
      <c r="F1495" s="8" t="s">
        <v>143</v>
      </c>
      <c r="G1495" s="8" t="s">
        <v>555</v>
      </c>
      <c r="H1495" s="8" t="s">
        <v>292</v>
      </c>
      <c r="I1495" s="8" t="s">
        <v>556</v>
      </c>
      <c r="J1495" s="8" t="s">
        <v>147</v>
      </c>
      <c r="K1495" s="8" t="s">
        <v>7</v>
      </c>
      <c r="L1495" s="9">
        <v>1383</v>
      </c>
      <c r="M1495" s="9">
        <v>4</v>
      </c>
      <c r="N1495" s="10">
        <v>2.892263195950831E-3</v>
      </c>
      <c r="O1495" s="11">
        <v>7.21</v>
      </c>
      <c r="P1495" s="11">
        <v>28.84</v>
      </c>
      <c r="Q1495" s="11">
        <v>0</v>
      </c>
      <c r="R1495" s="8">
        <v>0</v>
      </c>
      <c r="S1495" s="8">
        <v>0</v>
      </c>
      <c r="U1495" s="12">
        <v>0</v>
      </c>
      <c r="V1495" s="10">
        <v>0</v>
      </c>
      <c r="W1495" s="11">
        <v>12.5</v>
      </c>
      <c r="X1495" s="8" t="s">
        <v>148</v>
      </c>
      <c r="Y1495" s="8" t="s">
        <v>149</v>
      </c>
    </row>
    <row r="1496" spans="1:25" x14ac:dyDescent="0.3">
      <c r="A1496" s="7">
        <v>46279</v>
      </c>
      <c r="B1496" s="8" t="s">
        <v>43</v>
      </c>
      <c r="C1496" s="8" t="s">
        <v>140</v>
      </c>
      <c r="D1496" s="8" t="s">
        <v>141</v>
      </c>
      <c r="E1496" s="8" t="s">
        <v>142</v>
      </c>
      <c r="F1496" s="8" t="s">
        <v>143</v>
      </c>
      <c r="G1496" s="8" t="s">
        <v>291</v>
      </c>
      <c r="H1496" s="8" t="s">
        <v>292</v>
      </c>
      <c r="I1496" s="8" t="s">
        <v>293</v>
      </c>
      <c r="J1496" s="8" t="s">
        <v>147</v>
      </c>
      <c r="K1496" s="8" t="s">
        <v>7</v>
      </c>
      <c r="L1496" s="9">
        <v>544</v>
      </c>
      <c r="M1496" s="9">
        <v>4</v>
      </c>
      <c r="N1496" s="10">
        <v>7.3529411764705881E-3</v>
      </c>
      <c r="O1496" s="11">
        <v>11.97</v>
      </c>
      <c r="P1496" s="8" t="s">
        <v>918</v>
      </c>
      <c r="Q1496" s="11">
        <v>0</v>
      </c>
      <c r="R1496" s="8">
        <v>0</v>
      </c>
      <c r="S1496" s="8">
        <v>0</v>
      </c>
      <c r="U1496" s="12">
        <v>0</v>
      </c>
      <c r="V1496" s="10">
        <v>0</v>
      </c>
      <c r="W1496" s="11">
        <v>15</v>
      </c>
      <c r="X1496" s="8" t="s">
        <v>148</v>
      </c>
      <c r="Y1496" s="8" t="s">
        <v>149</v>
      </c>
    </row>
    <row r="1497" spans="1:25" x14ac:dyDescent="0.3">
      <c r="A1497" s="7">
        <v>46279</v>
      </c>
      <c r="B1497" s="8" t="s">
        <v>43</v>
      </c>
      <c r="C1497" s="8" t="s">
        <v>140</v>
      </c>
      <c r="D1497" s="8" t="s">
        <v>141</v>
      </c>
      <c r="E1497" s="8" t="s">
        <v>142</v>
      </c>
      <c r="F1497" s="8" t="s">
        <v>143</v>
      </c>
      <c r="G1497" s="8" t="s">
        <v>294</v>
      </c>
      <c r="H1497" s="8" t="s">
        <v>292</v>
      </c>
      <c r="I1497" s="8" t="s">
        <v>919</v>
      </c>
      <c r="J1497" s="8" t="s">
        <v>147</v>
      </c>
      <c r="K1497" s="8" t="s">
        <v>7</v>
      </c>
      <c r="L1497" s="9">
        <v>1416</v>
      </c>
      <c r="M1497" s="9">
        <v>2</v>
      </c>
      <c r="N1497" s="10">
        <v>1.412429378531073E-3</v>
      </c>
      <c r="O1497" s="11">
        <v>9.18</v>
      </c>
      <c r="P1497" s="11">
        <v>18.36</v>
      </c>
      <c r="Q1497" s="11">
        <v>0</v>
      </c>
      <c r="R1497" s="8">
        <v>0</v>
      </c>
      <c r="S1497" s="8">
        <v>0</v>
      </c>
      <c r="U1497" s="12">
        <v>0</v>
      </c>
      <c r="V1497" s="10">
        <v>0</v>
      </c>
      <c r="W1497" s="11">
        <v>12</v>
      </c>
      <c r="X1497" s="8" t="s">
        <v>148</v>
      </c>
      <c r="Y1497" s="8" t="s">
        <v>149</v>
      </c>
    </row>
    <row r="1498" spans="1:25" x14ac:dyDescent="0.3">
      <c r="A1498" s="7">
        <v>46279</v>
      </c>
      <c r="B1498" s="8" t="s">
        <v>43</v>
      </c>
      <c r="C1498" s="8" t="s">
        <v>140</v>
      </c>
      <c r="D1498" s="8" t="s">
        <v>141</v>
      </c>
      <c r="E1498" s="8" t="s">
        <v>164</v>
      </c>
      <c r="F1498" s="8" t="s">
        <v>143</v>
      </c>
      <c r="G1498" s="8" t="s">
        <v>301</v>
      </c>
      <c r="H1498" s="8" t="s">
        <v>292</v>
      </c>
      <c r="I1498" s="8" t="s">
        <v>302</v>
      </c>
      <c r="J1498" s="8" t="s">
        <v>166</v>
      </c>
      <c r="K1498" s="8" t="s">
        <v>14</v>
      </c>
      <c r="L1498" s="9">
        <v>2005</v>
      </c>
      <c r="M1498" s="9">
        <v>3</v>
      </c>
      <c r="N1498" s="10">
        <v>1.4962593516209481E-3</v>
      </c>
      <c r="O1498" s="11">
        <v>4.76</v>
      </c>
      <c r="P1498" s="11">
        <v>14.28</v>
      </c>
      <c r="Q1498" s="11">
        <v>0</v>
      </c>
      <c r="R1498" s="8">
        <v>0</v>
      </c>
      <c r="S1498" s="8">
        <v>0</v>
      </c>
      <c r="U1498" s="12">
        <v>0</v>
      </c>
      <c r="V1498" s="10">
        <v>0</v>
      </c>
      <c r="W1498" s="11">
        <v>7.5</v>
      </c>
      <c r="X1498" s="8" t="s">
        <v>148</v>
      </c>
      <c r="Y1498" s="8" t="s">
        <v>149</v>
      </c>
    </row>
    <row r="1499" spans="1:25" x14ac:dyDescent="0.3">
      <c r="A1499" s="7">
        <v>46279</v>
      </c>
      <c r="B1499" s="8" t="s">
        <v>43</v>
      </c>
      <c r="C1499" s="8" t="s">
        <v>140</v>
      </c>
      <c r="D1499" s="8" t="s">
        <v>141</v>
      </c>
      <c r="E1499" s="8" t="s">
        <v>164</v>
      </c>
      <c r="F1499" s="8" t="s">
        <v>143</v>
      </c>
      <c r="G1499" s="8" t="s">
        <v>843</v>
      </c>
      <c r="H1499" s="8" t="s">
        <v>292</v>
      </c>
      <c r="I1499" s="8" t="s">
        <v>844</v>
      </c>
      <c r="J1499" s="8" t="s">
        <v>166</v>
      </c>
      <c r="K1499" s="8" t="s">
        <v>7</v>
      </c>
      <c r="L1499" s="9">
        <v>515</v>
      </c>
      <c r="M1499" s="9">
        <v>3</v>
      </c>
      <c r="N1499" s="10">
        <v>5.8252427184466021E-3</v>
      </c>
      <c r="O1499" s="11">
        <v>7.41</v>
      </c>
      <c r="P1499" s="11">
        <v>22.23</v>
      </c>
      <c r="Q1499" s="11">
        <v>0</v>
      </c>
      <c r="R1499" s="8">
        <v>0</v>
      </c>
      <c r="S1499" s="8">
        <v>0</v>
      </c>
      <c r="U1499" s="12">
        <v>0</v>
      </c>
      <c r="V1499" s="10">
        <v>0</v>
      </c>
      <c r="W1499" s="11">
        <v>12</v>
      </c>
      <c r="X1499" s="8" t="s">
        <v>148</v>
      </c>
      <c r="Y1499" s="8" t="s">
        <v>149</v>
      </c>
    </row>
    <row r="1500" spans="1:25" x14ac:dyDescent="0.3">
      <c r="A1500" s="7">
        <v>46279</v>
      </c>
      <c r="B1500" s="8" t="s">
        <v>43</v>
      </c>
      <c r="C1500" s="8" t="s">
        <v>140</v>
      </c>
      <c r="D1500" s="8" t="s">
        <v>141</v>
      </c>
      <c r="E1500" s="8" t="s">
        <v>239</v>
      </c>
      <c r="F1500" s="8" t="s">
        <v>143</v>
      </c>
      <c r="G1500" s="8" t="s">
        <v>737</v>
      </c>
      <c r="H1500" s="8" t="s">
        <v>292</v>
      </c>
      <c r="I1500" s="8" t="s">
        <v>738</v>
      </c>
      <c r="J1500" s="8" t="s">
        <v>242</v>
      </c>
      <c r="K1500" s="8" t="s">
        <v>7</v>
      </c>
      <c r="L1500" s="9">
        <v>186</v>
      </c>
      <c r="M1500" s="9">
        <v>3</v>
      </c>
      <c r="N1500" s="10">
        <v>1.6129032258064519E-2</v>
      </c>
      <c r="O1500" s="11">
        <v>4.09</v>
      </c>
      <c r="P1500" s="11">
        <v>12.27</v>
      </c>
      <c r="Q1500" s="11">
        <v>0</v>
      </c>
      <c r="R1500" s="8">
        <v>0</v>
      </c>
      <c r="S1500" s="8">
        <v>0</v>
      </c>
      <c r="U1500" s="12">
        <v>0</v>
      </c>
      <c r="V1500" s="10">
        <v>0</v>
      </c>
      <c r="W1500" s="11">
        <v>8</v>
      </c>
      <c r="X1500" s="8" t="s">
        <v>148</v>
      </c>
      <c r="Y1500" s="8" t="s">
        <v>149</v>
      </c>
    </row>
    <row r="1501" spans="1:25" x14ac:dyDescent="0.3">
      <c r="A1501" s="7">
        <v>46279</v>
      </c>
      <c r="B1501" s="8" t="s">
        <v>43</v>
      </c>
      <c r="C1501" s="8" t="s">
        <v>140</v>
      </c>
      <c r="D1501" s="8" t="s">
        <v>141</v>
      </c>
      <c r="E1501" s="8" t="s">
        <v>239</v>
      </c>
      <c r="F1501" s="8" t="s">
        <v>143</v>
      </c>
      <c r="G1501" s="8" t="s">
        <v>307</v>
      </c>
      <c r="H1501" s="8" t="s">
        <v>292</v>
      </c>
      <c r="I1501" s="8" t="s">
        <v>920</v>
      </c>
      <c r="J1501" s="8" t="s">
        <v>242</v>
      </c>
      <c r="K1501" s="8" t="s">
        <v>7</v>
      </c>
      <c r="L1501" s="9">
        <v>713</v>
      </c>
      <c r="M1501" s="9">
        <v>3</v>
      </c>
      <c r="N1501" s="10">
        <v>4.2075736325385693E-3</v>
      </c>
      <c r="O1501" s="11">
        <v>4.3</v>
      </c>
      <c r="P1501" s="11">
        <v>12.9</v>
      </c>
      <c r="Q1501" s="11">
        <v>0</v>
      </c>
      <c r="R1501" s="8">
        <v>0</v>
      </c>
      <c r="S1501" s="8">
        <v>0</v>
      </c>
      <c r="U1501" s="12">
        <v>0</v>
      </c>
      <c r="V1501" s="10">
        <v>0</v>
      </c>
      <c r="W1501" s="11">
        <v>5.5</v>
      </c>
      <c r="X1501" s="8" t="s">
        <v>148</v>
      </c>
      <c r="Y1501" s="8" t="s">
        <v>149</v>
      </c>
    </row>
    <row r="1502" spans="1:25" x14ac:dyDescent="0.3">
      <c r="A1502" s="7">
        <v>46279</v>
      </c>
      <c r="B1502" s="8" t="s">
        <v>43</v>
      </c>
      <c r="C1502" s="8" t="s">
        <v>140</v>
      </c>
      <c r="D1502" s="8" t="s">
        <v>141</v>
      </c>
      <c r="E1502" s="8" t="s">
        <v>239</v>
      </c>
      <c r="F1502" s="8" t="s">
        <v>143</v>
      </c>
      <c r="G1502" s="8" t="s">
        <v>921</v>
      </c>
      <c r="H1502" s="8" t="s">
        <v>292</v>
      </c>
      <c r="I1502" s="8" t="s">
        <v>922</v>
      </c>
      <c r="J1502" s="8" t="s">
        <v>242</v>
      </c>
      <c r="K1502" s="8" t="s">
        <v>7</v>
      </c>
      <c r="L1502" s="9">
        <v>341</v>
      </c>
      <c r="M1502" s="9">
        <v>1</v>
      </c>
      <c r="N1502" s="10">
        <v>2.9325513196480938E-3</v>
      </c>
      <c r="O1502" s="11">
        <v>4.32</v>
      </c>
      <c r="P1502" s="11">
        <v>4.32</v>
      </c>
      <c r="Q1502" s="11">
        <v>0</v>
      </c>
      <c r="R1502" s="8">
        <v>0</v>
      </c>
      <c r="S1502" s="8">
        <v>0</v>
      </c>
      <c r="U1502" s="12">
        <v>0</v>
      </c>
      <c r="V1502" s="10">
        <v>0</v>
      </c>
      <c r="W1502" s="11">
        <v>5.5</v>
      </c>
      <c r="X1502" s="8" t="s">
        <v>148</v>
      </c>
      <c r="Y1502" s="8" t="s">
        <v>149</v>
      </c>
    </row>
    <row r="1503" spans="1:25" x14ac:dyDescent="0.3">
      <c r="A1503" s="7">
        <v>46279</v>
      </c>
      <c r="B1503" s="8" t="s">
        <v>43</v>
      </c>
      <c r="C1503" s="8" t="s">
        <v>140</v>
      </c>
      <c r="D1503" s="8" t="s">
        <v>141</v>
      </c>
      <c r="E1503" s="8" t="s">
        <v>239</v>
      </c>
      <c r="F1503" s="8" t="s">
        <v>143</v>
      </c>
      <c r="G1503" s="8" t="s">
        <v>311</v>
      </c>
      <c r="H1503" s="8" t="s">
        <v>292</v>
      </c>
      <c r="I1503" s="8" t="s">
        <v>312</v>
      </c>
      <c r="J1503" s="8" t="s">
        <v>242</v>
      </c>
      <c r="K1503" s="8" t="s">
        <v>14</v>
      </c>
      <c r="L1503" s="9">
        <v>972</v>
      </c>
      <c r="M1503" s="9">
        <v>5</v>
      </c>
      <c r="N1503" s="10">
        <v>5.1440329218106996E-3</v>
      </c>
      <c r="O1503" s="11">
        <v>5.4</v>
      </c>
      <c r="P1503" s="11">
        <v>27</v>
      </c>
      <c r="Q1503" s="11">
        <v>0</v>
      </c>
      <c r="R1503" s="8">
        <v>0</v>
      </c>
      <c r="S1503" s="8">
        <v>0</v>
      </c>
      <c r="U1503" s="12">
        <v>0</v>
      </c>
      <c r="V1503" s="10">
        <v>0</v>
      </c>
      <c r="W1503" s="11">
        <v>8.5</v>
      </c>
      <c r="X1503" s="8" t="s">
        <v>148</v>
      </c>
      <c r="Y1503" s="8" t="s">
        <v>149</v>
      </c>
    </row>
    <row r="1504" spans="1:25" x14ac:dyDescent="0.3">
      <c r="A1504" s="7">
        <v>46279</v>
      </c>
      <c r="B1504" s="8" t="s">
        <v>43</v>
      </c>
      <c r="C1504" s="8" t="s">
        <v>140</v>
      </c>
      <c r="D1504" s="8" t="s">
        <v>141</v>
      </c>
      <c r="E1504" s="8" t="s">
        <v>239</v>
      </c>
      <c r="F1504" s="8" t="s">
        <v>143</v>
      </c>
      <c r="G1504" s="8" t="s">
        <v>318</v>
      </c>
      <c r="H1504" s="8" t="s">
        <v>292</v>
      </c>
      <c r="I1504" s="8" t="s">
        <v>319</v>
      </c>
      <c r="J1504" s="8" t="s">
        <v>242</v>
      </c>
      <c r="K1504" s="8" t="s">
        <v>21</v>
      </c>
      <c r="L1504" s="8" t="s">
        <v>923</v>
      </c>
      <c r="M1504" s="9">
        <v>0</v>
      </c>
      <c r="N1504" s="10">
        <v>0</v>
      </c>
      <c r="P1504" s="11">
        <v>0</v>
      </c>
      <c r="Q1504" s="11">
        <v>0</v>
      </c>
      <c r="R1504" s="8">
        <v>0</v>
      </c>
      <c r="S1504" s="8">
        <v>0</v>
      </c>
      <c r="W1504" s="11">
        <v>7</v>
      </c>
      <c r="X1504" s="8" t="s">
        <v>148</v>
      </c>
      <c r="Y1504" s="8" t="s">
        <v>149</v>
      </c>
    </row>
    <row r="1505" spans="1:26" x14ac:dyDescent="0.3">
      <c r="A1505" s="7">
        <v>46279</v>
      </c>
      <c r="B1505" s="8" t="s">
        <v>34</v>
      </c>
      <c r="C1505" s="8" t="s">
        <v>140</v>
      </c>
      <c r="D1505" s="8" t="s">
        <v>141</v>
      </c>
      <c r="E1505" s="8" t="s">
        <v>322</v>
      </c>
      <c r="F1505" s="8" t="s">
        <v>143</v>
      </c>
      <c r="G1505" s="8" t="s">
        <v>606</v>
      </c>
      <c r="H1505" s="8" t="s">
        <v>206</v>
      </c>
      <c r="I1505" s="8" t="s">
        <v>606</v>
      </c>
      <c r="J1505" s="8" t="s">
        <v>324</v>
      </c>
      <c r="K1505" s="8" t="s">
        <v>14</v>
      </c>
      <c r="L1505" s="9">
        <v>650</v>
      </c>
      <c r="M1505" s="9">
        <v>3</v>
      </c>
      <c r="N1505" s="10">
        <v>4.6153846153846158E-3</v>
      </c>
      <c r="O1505" s="11">
        <v>15.07</v>
      </c>
      <c r="P1505" s="11">
        <v>45.21</v>
      </c>
      <c r="Q1505" s="11">
        <v>0</v>
      </c>
      <c r="R1505" s="8">
        <v>0</v>
      </c>
      <c r="S1505" s="8">
        <v>0</v>
      </c>
      <c r="U1505" s="12">
        <v>0</v>
      </c>
      <c r="V1505" s="10">
        <v>0</v>
      </c>
      <c r="W1505" s="11">
        <v>19.5</v>
      </c>
      <c r="X1505" s="8" t="s">
        <v>148</v>
      </c>
      <c r="Y1505" s="8" t="s">
        <v>149</v>
      </c>
    </row>
    <row r="1506" spans="1:26" x14ac:dyDescent="0.3">
      <c r="A1506" s="8" t="s">
        <v>904</v>
      </c>
      <c r="B1506" s="8" t="s">
        <v>34</v>
      </c>
      <c r="C1506" s="8" t="s">
        <v>140</v>
      </c>
      <c r="D1506" s="8" t="s">
        <v>141</v>
      </c>
      <c r="E1506" s="8" t="s">
        <v>322</v>
      </c>
      <c r="F1506" s="8" t="s">
        <v>143</v>
      </c>
      <c r="G1506" s="8" t="s">
        <v>694</v>
      </c>
      <c r="H1506" s="8" t="s">
        <v>206</v>
      </c>
      <c r="I1506" s="8" t="s">
        <v>694</v>
      </c>
      <c r="J1506" s="8" t="s">
        <v>324</v>
      </c>
      <c r="K1506" s="8" t="s">
        <v>21</v>
      </c>
      <c r="L1506" s="9">
        <v>253</v>
      </c>
      <c r="M1506" s="9">
        <v>2</v>
      </c>
      <c r="N1506" s="10">
        <v>7.9051383399209481E-3</v>
      </c>
      <c r="O1506" s="11">
        <v>11.75</v>
      </c>
      <c r="P1506" s="11">
        <v>23.5</v>
      </c>
      <c r="Q1506" s="11">
        <v>0</v>
      </c>
      <c r="R1506" s="8">
        <v>0</v>
      </c>
      <c r="S1506" s="8">
        <v>0</v>
      </c>
      <c r="U1506" s="12">
        <v>0</v>
      </c>
      <c r="V1506" s="10">
        <v>0</v>
      </c>
      <c r="W1506" s="11">
        <v>14</v>
      </c>
      <c r="X1506" s="8" t="s">
        <v>148</v>
      </c>
      <c r="Y1506" s="8" t="s">
        <v>149</v>
      </c>
    </row>
    <row r="1507" spans="1:26" x14ac:dyDescent="0.3">
      <c r="A1507" s="7">
        <v>46279</v>
      </c>
      <c r="B1507" s="8" t="s">
        <v>34</v>
      </c>
      <c r="C1507" s="8" t="s">
        <v>140</v>
      </c>
      <c r="D1507" s="8" t="s">
        <v>141</v>
      </c>
      <c r="E1507" s="8" t="s">
        <v>322</v>
      </c>
      <c r="F1507" s="8" t="s">
        <v>143</v>
      </c>
      <c r="G1507" s="8" t="s">
        <v>560</v>
      </c>
      <c r="H1507" s="8" t="s">
        <v>206</v>
      </c>
      <c r="I1507" s="8" t="s">
        <v>560</v>
      </c>
      <c r="J1507" s="8" t="s">
        <v>324</v>
      </c>
      <c r="K1507" s="8" t="s">
        <v>21</v>
      </c>
      <c r="L1507" s="9">
        <v>177</v>
      </c>
      <c r="M1507" s="9">
        <v>2</v>
      </c>
      <c r="N1507" s="10">
        <v>1.1299435028248589E-2</v>
      </c>
      <c r="O1507" s="11">
        <v>19</v>
      </c>
      <c r="P1507" s="11">
        <v>38</v>
      </c>
      <c r="Q1507" s="11">
        <v>0</v>
      </c>
      <c r="R1507" s="8">
        <v>0</v>
      </c>
      <c r="S1507" s="8">
        <v>0</v>
      </c>
      <c r="U1507" s="12">
        <v>0</v>
      </c>
      <c r="V1507" s="10">
        <v>0</v>
      </c>
      <c r="W1507" s="11">
        <v>19</v>
      </c>
      <c r="X1507" s="8" t="s">
        <v>148</v>
      </c>
      <c r="Y1507" s="8" t="s">
        <v>149</v>
      </c>
    </row>
    <row r="1508" spans="1:26" x14ac:dyDescent="0.3">
      <c r="A1508" s="7">
        <v>46279</v>
      </c>
      <c r="B1508" s="8" t="s">
        <v>34</v>
      </c>
      <c r="C1508" s="8" t="s">
        <v>140</v>
      </c>
      <c r="D1508" s="8" t="s">
        <v>141</v>
      </c>
      <c r="E1508" s="8" t="s">
        <v>325</v>
      </c>
      <c r="F1508" s="8" t="s">
        <v>143</v>
      </c>
      <c r="G1508" s="8" t="s">
        <v>326</v>
      </c>
      <c r="H1508" s="8" t="s">
        <v>333</v>
      </c>
      <c r="I1508" s="8" t="s">
        <v>326</v>
      </c>
      <c r="J1508" s="8" t="s">
        <v>327</v>
      </c>
      <c r="K1508" s="8" t="s">
        <v>21</v>
      </c>
      <c r="L1508" s="9">
        <v>375</v>
      </c>
      <c r="M1508" s="9">
        <v>5</v>
      </c>
      <c r="N1508" s="10">
        <v>1.3333333333333331E-2</v>
      </c>
      <c r="O1508" s="11">
        <v>5.01</v>
      </c>
      <c r="P1508" s="11">
        <v>25.05</v>
      </c>
      <c r="Q1508" s="11">
        <v>199</v>
      </c>
      <c r="R1508" s="8">
        <v>1</v>
      </c>
      <c r="S1508" s="8">
        <v>1</v>
      </c>
      <c r="T1508" s="10">
        <v>0.12590000000000001</v>
      </c>
      <c r="U1508" s="12">
        <v>7.94</v>
      </c>
      <c r="V1508" s="10">
        <v>0.2</v>
      </c>
      <c r="W1508" s="11">
        <v>6</v>
      </c>
      <c r="X1508" s="8" t="s">
        <v>148</v>
      </c>
      <c r="Y1508" s="8" t="s">
        <v>149</v>
      </c>
    </row>
    <row r="1509" spans="1:26" x14ac:dyDescent="0.3">
      <c r="A1509" s="7">
        <v>46279</v>
      </c>
      <c r="B1509" s="8" t="s">
        <v>34</v>
      </c>
      <c r="C1509" s="8" t="s">
        <v>140</v>
      </c>
      <c r="D1509" s="8" t="s">
        <v>141</v>
      </c>
      <c r="E1509" s="8" t="s">
        <v>325</v>
      </c>
      <c r="F1509" s="8" t="s">
        <v>143</v>
      </c>
      <c r="G1509" s="8" t="s">
        <v>696</v>
      </c>
      <c r="H1509" s="8" t="s">
        <v>206</v>
      </c>
      <c r="I1509" s="8" t="s">
        <v>696</v>
      </c>
      <c r="J1509" s="8" t="s">
        <v>327</v>
      </c>
      <c r="K1509" s="8" t="s">
        <v>14</v>
      </c>
      <c r="L1509" s="9">
        <v>267</v>
      </c>
      <c r="M1509" s="9">
        <v>1</v>
      </c>
      <c r="N1509" s="10">
        <v>3.7453183520599251E-3</v>
      </c>
      <c r="O1509" s="11">
        <v>4.6100000000000003</v>
      </c>
      <c r="P1509" s="11">
        <v>4.6100000000000003</v>
      </c>
      <c r="Q1509" s="11">
        <v>0</v>
      </c>
      <c r="R1509" s="8">
        <v>0</v>
      </c>
      <c r="S1509" s="8">
        <v>0</v>
      </c>
      <c r="U1509" s="12">
        <v>0</v>
      </c>
      <c r="V1509" s="10">
        <v>0</v>
      </c>
      <c r="W1509" s="11">
        <v>7.5</v>
      </c>
      <c r="X1509" s="8" t="s">
        <v>148</v>
      </c>
      <c r="Y1509" s="8" t="s">
        <v>149</v>
      </c>
    </row>
    <row r="1510" spans="1:26" x14ac:dyDescent="0.3">
      <c r="A1510" s="7">
        <v>46279</v>
      </c>
      <c r="B1510" s="8" t="s">
        <v>34</v>
      </c>
      <c r="C1510" s="8" t="s">
        <v>140</v>
      </c>
      <c r="D1510" s="8" t="s">
        <v>141</v>
      </c>
      <c r="E1510" s="8" t="s">
        <v>328</v>
      </c>
      <c r="F1510" s="8" t="s">
        <v>143</v>
      </c>
      <c r="G1510" s="8" t="s">
        <v>329</v>
      </c>
      <c r="H1510" s="8" t="s">
        <v>206</v>
      </c>
      <c r="I1510" s="8" t="s">
        <v>329</v>
      </c>
      <c r="J1510" s="8" t="s">
        <v>330</v>
      </c>
      <c r="K1510" s="8" t="s">
        <v>21</v>
      </c>
      <c r="L1510" s="9">
        <v>580</v>
      </c>
      <c r="M1510" s="9">
        <v>9</v>
      </c>
      <c r="N1510" s="10">
        <v>1.5517241379310339E-2</v>
      </c>
      <c r="O1510" s="11">
        <v>8.57</v>
      </c>
      <c r="P1510" s="11">
        <v>77.13</v>
      </c>
      <c r="Q1510" s="11">
        <v>0</v>
      </c>
      <c r="R1510" s="8">
        <v>0</v>
      </c>
      <c r="S1510" s="8">
        <v>0</v>
      </c>
      <c r="U1510" s="12">
        <v>0</v>
      </c>
      <c r="V1510" s="10">
        <v>0</v>
      </c>
      <c r="W1510" s="11">
        <v>10</v>
      </c>
      <c r="X1510" s="8" t="s">
        <v>148</v>
      </c>
      <c r="Y1510" s="8" t="s">
        <v>149</v>
      </c>
    </row>
    <row r="1511" spans="1:26" x14ac:dyDescent="0.3">
      <c r="A1511" s="7">
        <v>46279</v>
      </c>
      <c r="B1511" s="8" t="s">
        <v>36</v>
      </c>
      <c r="C1511" s="8" t="s">
        <v>140</v>
      </c>
      <c r="D1511" s="8" t="s">
        <v>180</v>
      </c>
      <c r="E1511" s="8" t="s">
        <v>181</v>
      </c>
      <c r="F1511" s="8" t="s">
        <v>143</v>
      </c>
      <c r="G1511" s="8" t="s">
        <v>335</v>
      </c>
      <c r="H1511" s="8" t="s">
        <v>220</v>
      </c>
      <c r="I1511" s="8" t="s">
        <v>335</v>
      </c>
      <c r="J1511" s="8" t="s">
        <v>184</v>
      </c>
      <c r="K1511" s="8" t="s">
        <v>14</v>
      </c>
      <c r="L1511" s="9">
        <v>1535</v>
      </c>
      <c r="M1511" s="9">
        <v>10</v>
      </c>
      <c r="N1511" s="10">
        <v>6.5146579804560263E-3</v>
      </c>
      <c r="O1511" s="11">
        <v>9.2899999999999991</v>
      </c>
      <c r="P1511" s="11">
        <v>92.9</v>
      </c>
      <c r="Q1511" s="11">
        <v>0</v>
      </c>
      <c r="R1511" s="8">
        <v>0</v>
      </c>
      <c r="S1511" s="8">
        <v>0</v>
      </c>
      <c r="U1511" s="12">
        <v>0</v>
      </c>
      <c r="V1511" s="10">
        <v>0</v>
      </c>
      <c r="W1511" s="11">
        <v>11</v>
      </c>
      <c r="X1511" s="8" t="s">
        <v>148</v>
      </c>
      <c r="Y1511" s="8" t="s">
        <v>149</v>
      </c>
    </row>
    <row r="1512" spans="1:26" x14ac:dyDescent="0.3">
      <c r="A1512" s="7">
        <v>46279</v>
      </c>
      <c r="B1512" s="8" t="s">
        <v>36</v>
      </c>
      <c r="C1512" s="8" t="s">
        <v>140</v>
      </c>
      <c r="D1512" s="8" t="s">
        <v>180</v>
      </c>
      <c r="E1512" s="8" t="s">
        <v>181</v>
      </c>
      <c r="F1512" s="8" t="s">
        <v>143</v>
      </c>
      <c r="G1512" s="8" t="s">
        <v>182</v>
      </c>
      <c r="H1512" s="8" t="s">
        <v>220</v>
      </c>
      <c r="I1512" s="8" t="s">
        <v>924</v>
      </c>
      <c r="J1512" s="8" t="s">
        <v>184</v>
      </c>
      <c r="K1512" s="8" t="s">
        <v>21</v>
      </c>
      <c r="L1512" s="9">
        <v>103</v>
      </c>
      <c r="M1512" s="9">
        <v>1</v>
      </c>
      <c r="N1512" s="10">
        <v>9.7087378640776691E-3</v>
      </c>
      <c r="O1512" s="11">
        <v>11</v>
      </c>
      <c r="P1512" s="11">
        <v>11</v>
      </c>
      <c r="Q1512" s="11">
        <v>0</v>
      </c>
      <c r="R1512" s="8">
        <v>0</v>
      </c>
      <c r="S1512" s="8">
        <v>0</v>
      </c>
      <c r="U1512" s="12">
        <v>0</v>
      </c>
      <c r="V1512" s="10">
        <v>0</v>
      </c>
      <c r="W1512" s="11">
        <v>11</v>
      </c>
      <c r="X1512" s="8" t="s">
        <v>148</v>
      </c>
      <c r="Y1512" s="8" t="s">
        <v>149</v>
      </c>
    </row>
    <row r="1513" spans="1:26" x14ac:dyDescent="0.3">
      <c r="A1513" s="8" t="s">
        <v>903</v>
      </c>
      <c r="B1513" s="8" t="s">
        <v>36</v>
      </c>
      <c r="C1513" s="8" t="s">
        <v>140</v>
      </c>
      <c r="D1513" s="8" t="s">
        <v>180</v>
      </c>
      <c r="E1513" s="8" t="s">
        <v>181</v>
      </c>
      <c r="F1513" s="8" t="s">
        <v>143</v>
      </c>
      <c r="G1513" s="8" t="s">
        <v>182</v>
      </c>
      <c r="H1513" s="8" t="s">
        <v>236</v>
      </c>
      <c r="I1513" s="8" t="s">
        <v>744</v>
      </c>
      <c r="J1513" s="8" t="s">
        <v>184</v>
      </c>
      <c r="K1513" s="8" t="s">
        <v>21</v>
      </c>
      <c r="L1513" s="9">
        <v>227</v>
      </c>
      <c r="M1513" s="9">
        <v>2</v>
      </c>
      <c r="N1513" s="10">
        <v>8.8105726872246704E-3</v>
      </c>
      <c r="O1513" s="11">
        <v>7</v>
      </c>
      <c r="P1513" s="11">
        <v>14</v>
      </c>
      <c r="Q1513" s="11">
        <v>379</v>
      </c>
      <c r="R1513" s="8">
        <v>1</v>
      </c>
      <c r="S1513" s="8">
        <v>1</v>
      </c>
      <c r="T1513" s="10">
        <v>3.6900000000000002E-2</v>
      </c>
      <c r="U1513" s="12">
        <v>27.07</v>
      </c>
      <c r="V1513" s="10">
        <v>0.5</v>
      </c>
      <c r="W1513" s="11">
        <v>7</v>
      </c>
      <c r="X1513" s="8" t="s">
        <v>148</v>
      </c>
      <c r="Y1513" s="8" t="s">
        <v>149</v>
      </c>
    </row>
    <row r="1514" spans="1:26" x14ac:dyDescent="0.3">
      <c r="A1514" s="7">
        <v>46279</v>
      </c>
      <c r="B1514" s="8" t="s">
        <v>36</v>
      </c>
      <c r="C1514" s="8" t="s">
        <v>140</v>
      </c>
      <c r="D1514" s="8" t="s">
        <v>180</v>
      </c>
      <c r="E1514" s="8" t="s">
        <v>337</v>
      </c>
      <c r="F1514" s="8" t="s">
        <v>143</v>
      </c>
      <c r="G1514" s="8" t="s">
        <v>341</v>
      </c>
      <c r="H1514" s="8" t="s">
        <v>220</v>
      </c>
      <c r="I1514" s="8" t="s">
        <v>925</v>
      </c>
      <c r="J1514" s="8" t="s">
        <v>340</v>
      </c>
      <c r="K1514" s="8" t="s">
        <v>7</v>
      </c>
      <c r="L1514" s="9">
        <v>415</v>
      </c>
      <c r="M1514" s="9">
        <v>0</v>
      </c>
      <c r="N1514" s="10">
        <v>0</v>
      </c>
      <c r="P1514" s="11">
        <v>0</v>
      </c>
      <c r="Q1514" s="11">
        <v>0</v>
      </c>
      <c r="R1514" s="8">
        <v>0</v>
      </c>
      <c r="S1514" s="8">
        <v>0</v>
      </c>
      <c r="W1514" s="11">
        <v>5.5</v>
      </c>
      <c r="X1514" s="8" t="s">
        <v>148</v>
      </c>
      <c r="Y1514" s="8" t="s">
        <v>149</v>
      </c>
    </row>
    <row r="1515" spans="1:26" x14ac:dyDescent="0.3">
      <c r="A1515" s="8" t="s">
        <v>903</v>
      </c>
      <c r="B1515" s="8" t="s">
        <v>19</v>
      </c>
      <c r="C1515" s="8" t="s">
        <v>249</v>
      </c>
      <c r="D1515" s="8" t="s">
        <v>141</v>
      </c>
      <c r="E1515" s="8" t="s">
        <v>142</v>
      </c>
      <c r="F1515" s="8" t="s">
        <v>143</v>
      </c>
      <c r="G1515" s="8" t="s">
        <v>345</v>
      </c>
      <c r="H1515" s="8" t="s">
        <v>20</v>
      </c>
      <c r="I1515" s="8" t="s">
        <v>345</v>
      </c>
      <c r="J1515" s="8" t="s">
        <v>147</v>
      </c>
      <c r="K1515" s="8" t="s">
        <v>14</v>
      </c>
      <c r="L1515" s="9">
        <v>265</v>
      </c>
      <c r="M1515" s="9">
        <v>6</v>
      </c>
      <c r="N1515" s="10">
        <v>2.2641509433962259E-2</v>
      </c>
      <c r="O1515" s="11">
        <v>3.71</v>
      </c>
      <c r="P1515" s="11">
        <v>22.26</v>
      </c>
      <c r="Q1515" s="11">
        <v>599</v>
      </c>
      <c r="R1515" s="8">
        <v>1</v>
      </c>
      <c r="S1515" s="8">
        <v>1</v>
      </c>
      <c r="T1515" s="10">
        <v>3.7199999999999997E-2</v>
      </c>
      <c r="U1515" s="12">
        <v>26.91</v>
      </c>
      <c r="V1515" s="10">
        <v>0.16669999999999999</v>
      </c>
      <c r="W1515" s="11">
        <v>6.5</v>
      </c>
      <c r="X1515" s="8" t="s">
        <v>148</v>
      </c>
      <c r="Y1515" s="8" t="s">
        <v>149</v>
      </c>
      <c r="Z1515" s="8" t="s">
        <v>836</v>
      </c>
    </row>
    <row r="1516" spans="1:26" x14ac:dyDescent="0.3">
      <c r="A1516" s="7">
        <v>46279</v>
      </c>
      <c r="B1516" s="8" t="s">
        <v>19</v>
      </c>
      <c r="C1516" s="8" t="s">
        <v>249</v>
      </c>
      <c r="D1516" s="8" t="s">
        <v>141</v>
      </c>
      <c r="E1516" s="8" t="s">
        <v>142</v>
      </c>
      <c r="F1516" s="8" t="s">
        <v>143</v>
      </c>
      <c r="G1516" s="8" t="s">
        <v>496</v>
      </c>
      <c r="H1516" s="8" t="s">
        <v>204</v>
      </c>
      <c r="I1516" s="8" t="s">
        <v>496</v>
      </c>
      <c r="J1516" s="8" t="s">
        <v>147</v>
      </c>
      <c r="K1516" s="8" t="s">
        <v>7</v>
      </c>
      <c r="L1516" s="9">
        <v>181</v>
      </c>
      <c r="M1516" s="9">
        <v>5</v>
      </c>
      <c r="N1516" s="10">
        <v>2.7624309392265189E-2</v>
      </c>
      <c r="O1516" s="11">
        <v>5.85</v>
      </c>
      <c r="P1516" s="11">
        <v>29.25</v>
      </c>
      <c r="Q1516" s="11">
        <v>1198</v>
      </c>
      <c r="R1516" s="8">
        <v>2</v>
      </c>
      <c r="S1516" s="8">
        <v>2</v>
      </c>
      <c r="T1516" s="10">
        <v>2.4400000000000002E-2</v>
      </c>
      <c r="U1516" s="12">
        <v>40.96</v>
      </c>
      <c r="V1516" s="10">
        <v>0.4</v>
      </c>
      <c r="W1516" s="11">
        <v>8</v>
      </c>
      <c r="X1516" s="8" t="s">
        <v>148</v>
      </c>
      <c r="Y1516" s="8" t="s">
        <v>149</v>
      </c>
    </row>
    <row r="1517" spans="1:26" x14ac:dyDescent="0.3">
      <c r="A1517" s="7">
        <v>46279</v>
      </c>
      <c r="B1517" s="8" t="s">
        <v>19</v>
      </c>
      <c r="C1517" s="8" t="s">
        <v>249</v>
      </c>
      <c r="D1517" s="8" t="s">
        <v>141</v>
      </c>
      <c r="E1517" s="8" t="s">
        <v>142</v>
      </c>
      <c r="F1517" s="8" t="s">
        <v>143</v>
      </c>
      <c r="G1517" s="8" t="s">
        <v>346</v>
      </c>
      <c r="H1517" s="8" t="s">
        <v>206</v>
      </c>
      <c r="I1517" s="8" t="s">
        <v>346</v>
      </c>
      <c r="J1517" s="8" t="s">
        <v>147</v>
      </c>
      <c r="K1517" s="8" t="s">
        <v>7</v>
      </c>
      <c r="L1517" s="9">
        <v>199</v>
      </c>
      <c r="M1517" s="9">
        <v>3</v>
      </c>
      <c r="N1517" s="10">
        <v>1.507537688442211E-2</v>
      </c>
      <c r="O1517" s="11">
        <v>4.6500000000000004</v>
      </c>
      <c r="P1517" s="11">
        <v>13.95</v>
      </c>
      <c r="Q1517" s="11">
        <v>0</v>
      </c>
      <c r="R1517" s="8">
        <v>0</v>
      </c>
      <c r="S1517" s="8">
        <v>0</v>
      </c>
      <c r="U1517" s="12">
        <v>0</v>
      </c>
      <c r="V1517" s="10">
        <v>0</v>
      </c>
      <c r="W1517" s="11">
        <v>9</v>
      </c>
      <c r="X1517" s="8" t="s">
        <v>148</v>
      </c>
      <c r="Y1517" s="8" t="s">
        <v>149</v>
      </c>
    </row>
    <row r="1518" spans="1:26" x14ac:dyDescent="0.3">
      <c r="A1518" s="7">
        <v>46279</v>
      </c>
      <c r="B1518" s="8" t="s">
        <v>19</v>
      </c>
      <c r="C1518" s="8" t="s">
        <v>249</v>
      </c>
      <c r="D1518" s="8" t="s">
        <v>141</v>
      </c>
      <c r="E1518" s="8" t="s">
        <v>164</v>
      </c>
      <c r="F1518" s="8" t="s">
        <v>143</v>
      </c>
      <c r="G1518" s="8" t="s">
        <v>431</v>
      </c>
      <c r="H1518" s="8" t="s">
        <v>206</v>
      </c>
      <c r="I1518" s="8" t="s">
        <v>431</v>
      </c>
      <c r="J1518" s="8" t="s">
        <v>166</v>
      </c>
      <c r="K1518" s="8" t="s">
        <v>14</v>
      </c>
      <c r="L1518" s="9">
        <v>745</v>
      </c>
      <c r="M1518" s="9">
        <v>15</v>
      </c>
      <c r="N1518" s="10">
        <v>2.0134228187919458E-2</v>
      </c>
      <c r="O1518" s="11">
        <v>3.93</v>
      </c>
      <c r="P1518" s="11">
        <v>58.95</v>
      </c>
      <c r="Q1518" s="11">
        <v>1347</v>
      </c>
      <c r="R1518" s="8">
        <v>2</v>
      </c>
      <c r="S1518" s="8">
        <v>3</v>
      </c>
      <c r="T1518" s="10">
        <v>4.4000000000000004</v>
      </c>
      <c r="U1518" s="12">
        <v>22.85</v>
      </c>
      <c r="V1518" s="10">
        <v>0.1333</v>
      </c>
      <c r="W1518" s="11">
        <v>5.5</v>
      </c>
      <c r="X1518" s="8" t="s">
        <v>148</v>
      </c>
      <c r="Y1518" s="8" t="s">
        <v>149</v>
      </c>
    </row>
    <row r="1519" spans="1:26" x14ac:dyDescent="0.3">
      <c r="A1519" s="7">
        <v>46279</v>
      </c>
      <c r="B1519" s="8" t="s">
        <v>19</v>
      </c>
      <c r="C1519" s="8" t="s">
        <v>249</v>
      </c>
      <c r="D1519" s="8" t="s">
        <v>141</v>
      </c>
      <c r="E1519" s="8" t="s">
        <v>351</v>
      </c>
      <c r="F1519" s="8" t="s">
        <v>143</v>
      </c>
      <c r="G1519" s="8" t="s">
        <v>350</v>
      </c>
      <c r="H1519" s="8" t="s">
        <v>206</v>
      </c>
      <c r="I1519" s="8" t="s">
        <v>350</v>
      </c>
      <c r="J1519" s="8" t="s">
        <v>353</v>
      </c>
      <c r="K1519" s="8" t="s">
        <v>7</v>
      </c>
      <c r="L1519" s="9">
        <v>245</v>
      </c>
      <c r="M1519" s="9">
        <v>6</v>
      </c>
      <c r="N1519" s="10">
        <v>2.4489795918367349E-2</v>
      </c>
      <c r="O1519" s="11">
        <v>9.61</v>
      </c>
      <c r="P1519" s="11">
        <v>57.66</v>
      </c>
      <c r="Q1519" s="11">
        <v>0</v>
      </c>
      <c r="R1519" s="8">
        <v>0</v>
      </c>
      <c r="S1519" s="8">
        <v>0</v>
      </c>
      <c r="U1519" s="12">
        <v>0</v>
      </c>
      <c r="V1519" s="10">
        <v>0</v>
      </c>
      <c r="W1519" s="11">
        <v>15</v>
      </c>
      <c r="X1519" s="8" t="s">
        <v>315</v>
      </c>
      <c r="Y1519" s="8" t="s">
        <v>149</v>
      </c>
    </row>
    <row r="1520" spans="1:26" x14ac:dyDescent="0.3">
      <c r="A1520" s="7">
        <v>46290</v>
      </c>
      <c r="B1520" s="8" t="s">
        <v>37</v>
      </c>
      <c r="C1520" s="8" t="s">
        <v>140</v>
      </c>
      <c r="D1520" s="8" t="s">
        <v>141</v>
      </c>
      <c r="E1520" s="8" t="s">
        <v>239</v>
      </c>
      <c r="F1520" s="8" t="s">
        <v>143</v>
      </c>
      <c r="G1520" s="8" t="s">
        <v>388</v>
      </c>
      <c r="H1520" s="8" t="s">
        <v>220</v>
      </c>
      <c r="I1520" s="8" t="s">
        <v>926</v>
      </c>
      <c r="J1520" s="8" t="s">
        <v>242</v>
      </c>
      <c r="K1520" s="8" t="s">
        <v>14</v>
      </c>
      <c r="L1520" s="9">
        <v>985</v>
      </c>
      <c r="M1520" s="9">
        <v>2</v>
      </c>
      <c r="N1520" s="10">
        <v>2.0304568527918778E-3</v>
      </c>
      <c r="O1520" s="11">
        <v>4.87</v>
      </c>
      <c r="P1520" s="11">
        <v>9.74</v>
      </c>
      <c r="Q1520" s="11">
        <v>299</v>
      </c>
      <c r="R1520" s="8">
        <v>1</v>
      </c>
      <c r="S1520" s="8">
        <v>1</v>
      </c>
      <c r="T1520" s="10">
        <v>3.2599999999999997E-2</v>
      </c>
      <c r="U1520" s="12">
        <v>30.7</v>
      </c>
      <c r="V1520" s="10">
        <v>0.5</v>
      </c>
      <c r="W1520" s="11">
        <v>8</v>
      </c>
      <c r="X1520" s="8" t="s">
        <v>148</v>
      </c>
      <c r="Y1520" s="8" t="s">
        <v>149</v>
      </c>
    </row>
    <row r="1521" spans="1:25" x14ac:dyDescent="0.3">
      <c r="A1521" s="7">
        <v>46280</v>
      </c>
      <c r="B1521" s="8" t="s">
        <v>12</v>
      </c>
      <c r="C1521" s="8" t="s">
        <v>140</v>
      </c>
      <c r="D1521" s="8" t="s">
        <v>141</v>
      </c>
      <c r="E1521" s="8" t="s">
        <v>142</v>
      </c>
      <c r="F1521" s="8" t="s">
        <v>143</v>
      </c>
      <c r="G1521" s="8" t="s">
        <v>178</v>
      </c>
      <c r="H1521" s="8" t="s">
        <v>145</v>
      </c>
      <c r="I1521" s="8" t="s">
        <v>525</v>
      </c>
      <c r="J1521" s="8" t="s">
        <v>147</v>
      </c>
      <c r="K1521" s="8" t="s">
        <v>21</v>
      </c>
      <c r="L1521" s="9">
        <v>283</v>
      </c>
      <c r="M1521" s="9">
        <v>4</v>
      </c>
      <c r="N1521" s="10">
        <v>1.413427561837456E-2</v>
      </c>
      <c r="O1521" s="11">
        <v>14.18</v>
      </c>
      <c r="P1521" s="11">
        <v>56.72</v>
      </c>
      <c r="Q1521" s="11">
        <v>0</v>
      </c>
      <c r="R1521" s="8">
        <v>0</v>
      </c>
      <c r="S1521" s="8">
        <v>0</v>
      </c>
      <c r="U1521" s="12">
        <v>0</v>
      </c>
      <c r="V1521" s="10">
        <v>0</v>
      </c>
      <c r="W1521" s="11">
        <v>14.5</v>
      </c>
      <c r="X1521" s="8" t="s">
        <v>148</v>
      </c>
      <c r="Y1521" s="8" t="s">
        <v>149</v>
      </c>
    </row>
    <row r="1522" spans="1:25" x14ac:dyDescent="0.3">
      <c r="A1522" s="7">
        <v>46280</v>
      </c>
      <c r="B1522" s="8" t="s">
        <v>12</v>
      </c>
      <c r="C1522" s="8" t="s">
        <v>140</v>
      </c>
      <c r="D1522" s="8" t="s">
        <v>141</v>
      </c>
      <c r="E1522" s="8" t="s">
        <v>142</v>
      </c>
      <c r="F1522" s="8" t="s">
        <v>143</v>
      </c>
      <c r="G1522" s="8" t="s">
        <v>151</v>
      </c>
      <c r="H1522" s="8" t="s">
        <v>145</v>
      </c>
      <c r="I1522" s="8" t="s">
        <v>454</v>
      </c>
      <c r="J1522" s="8" t="s">
        <v>147</v>
      </c>
      <c r="K1522" s="8" t="s">
        <v>21</v>
      </c>
      <c r="L1522" s="9">
        <v>813</v>
      </c>
      <c r="M1522" s="9">
        <v>12</v>
      </c>
      <c r="N1522" s="10">
        <v>1.4760147601476011E-2</v>
      </c>
      <c r="O1522" s="11">
        <v>13.12</v>
      </c>
      <c r="P1522" s="11">
        <v>157.44</v>
      </c>
      <c r="Q1522" s="11">
        <v>1797</v>
      </c>
      <c r="R1522" s="8">
        <v>2</v>
      </c>
      <c r="S1522" s="8">
        <v>3</v>
      </c>
      <c r="T1522" s="10">
        <v>8.7599999999999997E-2</v>
      </c>
      <c r="U1522" s="12">
        <v>11.41</v>
      </c>
      <c r="V1522" s="10">
        <v>0.16669999999999999</v>
      </c>
      <c r="W1522" s="11">
        <v>13.5</v>
      </c>
      <c r="X1522" s="8" t="s">
        <v>148</v>
      </c>
      <c r="Y1522" s="8" t="s">
        <v>149</v>
      </c>
    </row>
    <row r="1523" spans="1:25" x14ac:dyDescent="0.3">
      <c r="A1523" s="8" t="s">
        <v>927</v>
      </c>
      <c r="B1523" s="8" t="s">
        <v>12</v>
      </c>
      <c r="C1523" s="8" t="s">
        <v>140</v>
      </c>
      <c r="D1523" s="8" t="s">
        <v>141</v>
      </c>
      <c r="E1523" s="8" t="s">
        <v>150</v>
      </c>
      <c r="F1523" s="8" t="s">
        <v>143</v>
      </c>
      <c r="G1523" s="8" t="s">
        <v>144</v>
      </c>
      <c r="H1523" s="8" t="s">
        <v>145</v>
      </c>
      <c r="I1523" s="8" t="s">
        <v>210</v>
      </c>
      <c r="J1523" s="8" t="s">
        <v>153</v>
      </c>
      <c r="K1523" s="8" t="s">
        <v>14</v>
      </c>
      <c r="L1523" s="9">
        <v>4907</v>
      </c>
      <c r="M1523" s="9">
        <v>41</v>
      </c>
      <c r="N1523" s="10">
        <v>8.3554106378642759E-3</v>
      </c>
      <c r="O1523" s="11">
        <v>7.48</v>
      </c>
      <c r="P1523" s="11">
        <v>306.68</v>
      </c>
      <c r="Q1523" s="11">
        <v>0</v>
      </c>
      <c r="R1523" s="8">
        <v>0</v>
      </c>
      <c r="S1523" s="8">
        <v>0</v>
      </c>
      <c r="U1523" s="12">
        <v>0</v>
      </c>
      <c r="V1523" s="10">
        <v>0</v>
      </c>
      <c r="W1523" s="11">
        <v>10</v>
      </c>
      <c r="X1523" s="8" t="s">
        <v>148</v>
      </c>
      <c r="Y1523" s="8" t="s">
        <v>149</v>
      </c>
    </row>
    <row r="1524" spans="1:25" x14ac:dyDescent="0.3">
      <c r="A1524" s="8" t="s">
        <v>928</v>
      </c>
      <c r="B1524" s="8" t="s">
        <v>12</v>
      </c>
      <c r="C1524" s="8" t="s">
        <v>140</v>
      </c>
      <c r="D1524" s="8" t="s">
        <v>141</v>
      </c>
      <c r="E1524" s="8" t="s">
        <v>150</v>
      </c>
      <c r="F1524" s="8" t="s">
        <v>143</v>
      </c>
      <c r="G1524" s="8" t="s">
        <v>144</v>
      </c>
      <c r="H1524" s="8" t="s">
        <v>145</v>
      </c>
      <c r="I1524" s="8" t="s">
        <v>929</v>
      </c>
      <c r="J1524" s="8" t="s">
        <v>153</v>
      </c>
      <c r="K1524" s="8" t="s">
        <v>21</v>
      </c>
      <c r="L1524" s="9">
        <v>79</v>
      </c>
      <c r="M1524" s="9">
        <v>1</v>
      </c>
      <c r="N1524" s="10">
        <v>1.2658227848101271E-2</v>
      </c>
      <c r="O1524" s="11">
        <v>10.94</v>
      </c>
      <c r="P1524" s="11">
        <v>10.94</v>
      </c>
      <c r="Q1524" s="11">
        <v>0</v>
      </c>
      <c r="R1524" s="8">
        <v>0</v>
      </c>
      <c r="S1524" s="8">
        <v>0</v>
      </c>
      <c r="U1524" s="12">
        <v>0</v>
      </c>
      <c r="V1524" s="10">
        <v>0</v>
      </c>
      <c r="W1524" s="11">
        <v>13</v>
      </c>
      <c r="X1524" s="8" t="s">
        <v>148</v>
      </c>
      <c r="Y1524" s="8" t="s">
        <v>149</v>
      </c>
    </row>
    <row r="1525" spans="1:25" x14ac:dyDescent="0.3">
      <c r="A1525" s="7">
        <v>46280</v>
      </c>
      <c r="B1525" s="8" t="s">
        <v>12</v>
      </c>
      <c r="C1525" s="8" t="s">
        <v>140</v>
      </c>
      <c r="D1525" s="8" t="s">
        <v>141</v>
      </c>
      <c r="E1525" s="8" t="s">
        <v>150</v>
      </c>
      <c r="F1525" s="8" t="s">
        <v>143</v>
      </c>
      <c r="G1525" s="8" t="s">
        <v>144</v>
      </c>
      <c r="H1525" s="8" t="s">
        <v>145</v>
      </c>
      <c r="I1525" s="8" t="s">
        <v>930</v>
      </c>
      <c r="J1525" s="8" t="s">
        <v>153</v>
      </c>
      <c r="K1525" s="8" t="s">
        <v>7</v>
      </c>
      <c r="L1525" s="9">
        <v>697</v>
      </c>
      <c r="M1525" s="9">
        <v>3</v>
      </c>
      <c r="N1525" s="10">
        <v>4.30416068866571E-3</v>
      </c>
      <c r="O1525" s="11">
        <v>6.28</v>
      </c>
      <c r="P1525" s="11">
        <v>18.84</v>
      </c>
      <c r="Q1525" s="11">
        <v>549</v>
      </c>
      <c r="R1525" s="8">
        <v>1</v>
      </c>
      <c r="S1525" s="8">
        <v>1</v>
      </c>
      <c r="T1525" s="10">
        <v>3.4299999999999997E-2</v>
      </c>
      <c r="U1525" s="12">
        <v>29.14</v>
      </c>
      <c r="V1525" s="10">
        <v>0.33329999999999999</v>
      </c>
      <c r="W1525" s="11">
        <v>10.5</v>
      </c>
      <c r="X1525" s="8" t="s">
        <v>148</v>
      </c>
      <c r="Y1525" s="8" t="s">
        <v>149</v>
      </c>
    </row>
    <row r="1526" spans="1:25" x14ac:dyDescent="0.3">
      <c r="A1526" s="7">
        <v>46280</v>
      </c>
      <c r="B1526" s="8" t="s">
        <v>12</v>
      </c>
      <c r="C1526" s="8" t="s">
        <v>140</v>
      </c>
      <c r="D1526" s="8" t="s">
        <v>141</v>
      </c>
      <c r="E1526" s="8" t="s">
        <v>150</v>
      </c>
      <c r="F1526" s="8" t="s">
        <v>143</v>
      </c>
      <c r="G1526" s="8" t="s">
        <v>170</v>
      </c>
      <c r="H1526" s="8" t="s">
        <v>145</v>
      </c>
      <c r="I1526" s="8" t="s">
        <v>237</v>
      </c>
      <c r="J1526" s="8" t="s">
        <v>153</v>
      </c>
      <c r="K1526" s="8" t="s">
        <v>21</v>
      </c>
      <c r="L1526" s="9">
        <v>57</v>
      </c>
      <c r="M1526" s="9">
        <v>0</v>
      </c>
      <c r="N1526" s="10">
        <v>0</v>
      </c>
      <c r="P1526" s="11">
        <v>0</v>
      </c>
      <c r="Q1526" s="11">
        <v>0</v>
      </c>
      <c r="R1526" s="8">
        <v>0</v>
      </c>
      <c r="S1526" s="8">
        <v>0</v>
      </c>
      <c r="W1526" s="11">
        <v>10</v>
      </c>
      <c r="X1526" s="8" t="s">
        <v>148</v>
      </c>
      <c r="Y1526" s="8" t="s">
        <v>149</v>
      </c>
    </row>
    <row r="1527" spans="1:25" x14ac:dyDescent="0.3">
      <c r="A1527" s="7">
        <v>45918</v>
      </c>
      <c r="B1527" s="8" t="s">
        <v>23</v>
      </c>
      <c r="C1527" s="8" t="s">
        <v>173</v>
      </c>
      <c r="D1527" s="8" t="s">
        <v>141</v>
      </c>
      <c r="E1527" s="8" t="s">
        <v>285</v>
      </c>
      <c r="F1527" s="8" t="s">
        <v>143</v>
      </c>
      <c r="G1527" s="8" t="s">
        <v>286</v>
      </c>
      <c r="H1527" s="8" t="s">
        <v>206</v>
      </c>
      <c r="I1527" s="8" t="s">
        <v>286</v>
      </c>
      <c r="J1527" s="8" t="s">
        <v>287</v>
      </c>
      <c r="K1527" s="8" t="s">
        <v>14</v>
      </c>
      <c r="L1527" s="9">
        <v>1688</v>
      </c>
      <c r="M1527" s="9">
        <v>14</v>
      </c>
      <c r="N1527" s="10">
        <v>8.2938388625592423E-3</v>
      </c>
      <c r="O1527" s="11">
        <v>5.76</v>
      </c>
      <c r="P1527" s="11">
        <v>80.64</v>
      </c>
      <c r="Q1527" s="11">
        <v>249</v>
      </c>
      <c r="R1527" s="8">
        <v>1</v>
      </c>
      <c r="S1527" s="8">
        <v>1</v>
      </c>
      <c r="T1527" s="10">
        <v>0.32390000000000002</v>
      </c>
      <c r="U1527" s="12">
        <v>3.09</v>
      </c>
      <c r="V1527" s="10">
        <v>7.1400000000000005E-2</v>
      </c>
      <c r="W1527" s="11">
        <v>9.5</v>
      </c>
      <c r="X1527" s="8" t="s">
        <v>148</v>
      </c>
      <c r="Y1527" s="8" t="s">
        <v>149</v>
      </c>
    </row>
    <row r="1528" spans="1:25" x14ac:dyDescent="0.3">
      <c r="A1528" s="8" t="s">
        <v>928</v>
      </c>
      <c r="B1528" s="8" t="s">
        <v>12</v>
      </c>
      <c r="C1528" s="8" t="s">
        <v>140</v>
      </c>
      <c r="D1528" s="8" t="s">
        <v>141</v>
      </c>
      <c r="E1528" s="8" t="s">
        <v>150</v>
      </c>
      <c r="F1528" s="8" t="s">
        <v>143</v>
      </c>
      <c r="G1528" s="8" t="s">
        <v>178</v>
      </c>
      <c r="H1528" s="8" t="s">
        <v>145</v>
      </c>
      <c r="I1528" s="8" t="s">
        <v>436</v>
      </c>
      <c r="J1528" s="8" t="s">
        <v>153</v>
      </c>
      <c r="K1528" s="8" t="s">
        <v>7</v>
      </c>
      <c r="L1528" s="9">
        <v>310</v>
      </c>
      <c r="M1528" s="9">
        <v>4</v>
      </c>
      <c r="N1528" s="10">
        <v>1.2903225806451609E-2</v>
      </c>
      <c r="O1528" s="11">
        <v>7.95</v>
      </c>
      <c r="P1528" s="11">
        <v>31.8</v>
      </c>
      <c r="Q1528" s="11">
        <v>0</v>
      </c>
      <c r="R1528" s="8">
        <v>0</v>
      </c>
      <c r="S1528" s="8">
        <v>0</v>
      </c>
      <c r="U1528" s="12">
        <v>0</v>
      </c>
      <c r="V1528" s="10">
        <v>0</v>
      </c>
      <c r="W1528" s="11">
        <v>13</v>
      </c>
      <c r="X1528" s="8" t="s">
        <v>148</v>
      </c>
      <c r="Y1528" s="8" t="s">
        <v>149</v>
      </c>
    </row>
    <row r="1529" spans="1:25" x14ac:dyDescent="0.3">
      <c r="A1529" s="7">
        <v>46280</v>
      </c>
      <c r="B1529" s="8" t="s">
        <v>12</v>
      </c>
      <c r="C1529" s="8" t="s">
        <v>140</v>
      </c>
      <c r="D1529" s="8" t="s">
        <v>141</v>
      </c>
      <c r="E1529" s="8" t="s">
        <v>157</v>
      </c>
      <c r="F1529" s="8" t="s">
        <v>143</v>
      </c>
      <c r="G1529" s="8" t="s">
        <v>144</v>
      </c>
      <c r="H1529" s="8" t="s">
        <v>145</v>
      </c>
      <c r="I1529" s="8" t="s">
        <v>162</v>
      </c>
      <c r="J1529" s="8" t="s">
        <v>159</v>
      </c>
      <c r="K1529" s="8" t="s">
        <v>21</v>
      </c>
      <c r="L1529" s="9">
        <v>1335</v>
      </c>
      <c r="M1529" s="9">
        <v>23</v>
      </c>
      <c r="N1529" s="10">
        <v>1.7228464419475651E-2</v>
      </c>
      <c r="O1529" s="11">
        <v>10.92</v>
      </c>
      <c r="P1529" s="11">
        <v>251.16</v>
      </c>
      <c r="Q1529" s="11">
        <v>399</v>
      </c>
      <c r="R1529" s="8">
        <v>1</v>
      </c>
      <c r="S1529" s="8">
        <v>1</v>
      </c>
      <c r="T1529" s="10">
        <v>0.62949999999999995</v>
      </c>
      <c r="U1529" s="12">
        <v>1.59</v>
      </c>
      <c r="V1529" s="10">
        <v>4.3499999999999997E-2</v>
      </c>
      <c r="W1529" s="11">
        <v>12</v>
      </c>
      <c r="X1529" s="8" t="s">
        <v>148</v>
      </c>
      <c r="Y1529" s="8" t="s">
        <v>149</v>
      </c>
    </row>
    <row r="1530" spans="1:25" x14ac:dyDescent="0.3">
      <c r="A1530" s="7">
        <v>46280</v>
      </c>
      <c r="B1530" s="8" t="s">
        <v>12</v>
      </c>
      <c r="C1530" s="8" t="s">
        <v>140</v>
      </c>
      <c r="D1530" s="8" t="s">
        <v>141</v>
      </c>
      <c r="E1530" s="8" t="s">
        <v>164</v>
      </c>
      <c r="F1530" s="8" t="s">
        <v>143</v>
      </c>
      <c r="G1530" s="8" t="s">
        <v>151</v>
      </c>
      <c r="H1530" s="8" t="s">
        <v>145</v>
      </c>
      <c r="I1530" s="8" t="s">
        <v>376</v>
      </c>
      <c r="J1530" s="8" t="s">
        <v>166</v>
      </c>
      <c r="K1530" s="8" t="s">
        <v>14</v>
      </c>
      <c r="L1530" s="9">
        <v>756</v>
      </c>
      <c r="M1530" s="9">
        <v>9</v>
      </c>
      <c r="N1530" s="10">
        <v>1.1904761904761901E-2</v>
      </c>
      <c r="O1530" s="11">
        <v>10.17</v>
      </c>
      <c r="P1530" s="11">
        <v>91.53</v>
      </c>
      <c r="Q1530" s="11">
        <v>449</v>
      </c>
      <c r="R1530" s="8">
        <v>1</v>
      </c>
      <c r="S1530" s="8">
        <v>1</v>
      </c>
      <c r="T1530" s="10">
        <v>0.2039</v>
      </c>
      <c r="U1530" s="12">
        <v>4.91</v>
      </c>
      <c r="V1530" s="10">
        <v>0.1111</v>
      </c>
      <c r="W1530" s="11">
        <v>12.5</v>
      </c>
      <c r="X1530" s="8" t="s">
        <v>148</v>
      </c>
      <c r="Y1530" s="8" t="s">
        <v>149</v>
      </c>
    </row>
    <row r="1531" spans="1:25" x14ac:dyDescent="0.3">
      <c r="A1531" s="7">
        <v>46280</v>
      </c>
      <c r="B1531" s="8" t="s">
        <v>12</v>
      </c>
      <c r="C1531" s="8" t="s">
        <v>140</v>
      </c>
      <c r="D1531" s="8" t="s">
        <v>141</v>
      </c>
      <c r="E1531" s="8" t="s">
        <v>164</v>
      </c>
      <c r="F1531" s="8" t="s">
        <v>143</v>
      </c>
      <c r="G1531" s="8" t="s">
        <v>151</v>
      </c>
      <c r="H1531" s="8" t="s">
        <v>145</v>
      </c>
      <c r="I1531" s="8" t="s">
        <v>359</v>
      </c>
      <c r="J1531" s="8" t="s">
        <v>166</v>
      </c>
      <c r="K1531" s="8" t="s">
        <v>21</v>
      </c>
      <c r="L1531" s="9">
        <v>487</v>
      </c>
      <c r="M1531" s="9">
        <v>5</v>
      </c>
      <c r="N1531" s="10">
        <v>1.0266940451745379E-2</v>
      </c>
      <c r="O1531" s="11">
        <v>7.94</v>
      </c>
      <c r="P1531" s="8" t="s">
        <v>931</v>
      </c>
      <c r="Q1531" s="11">
        <v>0</v>
      </c>
      <c r="R1531" s="8">
        <v>0</v>
      </c>
      <c r="S1531" s="8">
        <v>0</v>
      </c>
      <c r="U1531" s="12">
        <v>0</v>
      </c>
      <c r="V1531" s="10">
        <v>0</v>
      </c>
      <c r="W1531" s="11">
        <v>8</v>
      </c>
      <c r="X1531" s="8" t="s">
        <v>148</v>
      </c>
      <c r="Y1531" s="8" t="s">
        <v>149</v>
      </c>
    </row>
    <row r="1532" spans="1:25" x14ac:dyDescent="0.3">
      <c r="A1532" s="7">
        <v>46280</v>
      </c>
      <c r="B1532" s="8" t="s">
        <v>12</v>
      </c>
      <c r="C1532" s="8" t="s">
        <v>140</v>
      </c>
      <c r="D1532" s="8" t="s">
        <v>141</v>
      </c>
      <c r="E1532" s="8" t="s">
        <v>239</v>
      </c>
      <c r="F1532" s="8" t="s">
        <v>143</v>
      </c>
      <c r="G1532" s="8" t="s">
        <v>151</v>
      </c>
      <c r="H1532" s="8" t="s">
        <v>145</v>
      </c>
      <c r="I1532" s="8" t="s">
        <v>932</v>
      </c>
      <c r="J1532" s="8" t="s">
        <v>242</v>
      </c>
      <c r="K1532" s="8" t="s">
        <v>14</v>
      </c>
      <c r="L1532" s="9">
        <v>252</v>
      </c>
      <c r="M1532" s="9">
        <v>2</v>
      </c>
      <c r="N1532" s="10">
        <v>7.9365079365079361E-3</v>
      </c>
      <c r="O1532" s="11">
        <v>4.78</v>
      </c>
      <c r="P1532" s="11">
        <v>9.56</v>
      </c>
      <c r="Q1532" s="11">
        <v>0</v>
      </c>
      <c r="R1532" s="8">
        <v>0</v>
      </c>
      <c r="S1532" s="8">
        <v>0</v>
      </c>
      <c r="U1532" s="12">
        <v>0</v>
      </c>
      <c r="V1532" s="10">
        <v>0</v>
      </c>
      <c r="W1532" s="11">
        <v>7</v>
      </c>
      <c r="X1532" s="8" t="s">
        <v>148</v>
      </c>
      <c r="Y1532" s="8" t="s">
        <v>149</v>
      </c>
    </row>
    <row r="1533" spans="1:25" x14ac:dyDescent="0.3">
      <c r="A1533" s="8" t="s">
        <v>927</v>
      </c>
      <c r="B1533" s="8" t="s">
        <v>12</v>
      </c>
      <c r="C1533" s="8" t="s">
        <v>140</v>
      </c>
      <c r="D1533" s="8" t="s">
        <v>141</v>
      </c>
      <c r="E1533" s="8" t="s">
        <v>167</v>
      </c>
      <c r="F1533" s="8" t="s">
        <v>143</v>
      </c>
      <c r="G1533" s="8" t="s">
        <v>144</v>
      </c>
      <c r="H1533" s="8" t="s">
        <v>145</v>
      </c>
      <c r="I1533" s="8" t="s">
        <v>255</v>
      </c>
      <c r="J1533" s="8" t="s">
        <v>169</v>
      </c>
      <c r="K1533" s="8" t="s">
        <v>7</v>
      </c>
      <c r="L1533" s="9">
        <v>630</v>
      </c>
      <c r="M1533" s="9">
        <v>3</v>
      </c>
      <c r="N1533" s="10">
        <v>4.7619047619047623E-3</v>
      </c>
      <c r="O1533" s="11">
        <v>3.07</v>
      </c>
      <c r="P1533" s="11">
        <v>9.2100000000000009</v>
      </c>
      <c r="Q1533" s="11">
        <v>0</v>
      </c>
      <c r="R1533" s="8">
        <v>0</v>
      </c>
      <c r="S1533" s="8">
        <v>0</v>
      </c>
      <c r="U1533" s="12">
        <v>0</v>
      </c>
      <c r="V1533" s="10">
        <v>0</v>
      </c>
      <c r="W1533" s="11">
        <v>6</v>
      </c>
      <c r="X1533" s="8" t="s">
        <v>148</v>
      </c>
      <c r="Y1533" s="8" t="s">
        <v>149</v>
      </c>
    </row>
    <row r="1534" spans="1:25" x14ac:dyDescent="0.3">
      <c r="A1534" s="7">
        <v>46280</v>
      </c>
      <c r="B1534" s="8" t="s">
        <v>5</v>
      </c>
      <c r="C1534" s="8" t="s">
        <v>173</v>
      </c>
      <c r="D1534" s="8" t="s">
        <v>141</v>
      </c>
      <c r="E1534" s="8" t="s">
        <v>174</v>
      </c>
      <c r="F1534" s="8" t="s">
        <v>143</v>
      </c>
      <c r="G1534" s="8" t="s">
        <v>144</v>
      </c>
      <c r="H1534" s="8" t="s">
        <v>145</v>
      </c>
      <c r="I1534" s="8" t="s">
        <v>175</v>
      </c>
      <c r="J1534" s="8" t="s">
        <v>176</v>
      </c>
      <c r="K1534" s="8" t="s">
        <v>21</v>
      </c>
      <c r="L1534" s="9">
        <v>700</v>
      </c>
      <c r="M1534" s="9">
        <v>12</v>
      </c>
      <c r="N1534" s="10">
        <v>1.714285714285714E-2</v>
      </c>
      <c r="O1534" s="11">
        <v>11.97</v>
      </c>
      <c r="P1534" s="11">
        <v>143.63999999999999</v>
      </c>
      <c r="Q1534" s="11">
        <v>0</v>
      </c>
      <c r="R1534" s="8">
        <v>0</v>
      </c>
      <c r="S1534" s="8">
        <v>0</v>
      </c>
      <c r="U1534" s="12">
        <v>0</v>
      </c>
      <c r="V1534" s="10">
        <v>0</v>
      </c>
      <c r="W1534" s="11">
        <v>12</v>
      </c>
      <c r="X1534" s="8" t="s">
        <v>148</v>
      </c>
      <c r="Y1534" s="8" t="s">
        <v>149</v>
      </c>
    </row>
    <row r="1535" spans="1:25" x14ac:dyDescent="0.3">
      <c r="A1535" s="7">
        <v>46280</v>
      </c>
      <c r="B1535" s="8" t="s">
        <v>5</v>
      </c>
      <c r="C1535" s="8" t="s">
        <v>173</v>
      </c>
      <c r="D1535" s="8" t="s">
        <v>141</v>
      </c>
      <c r="E1535" s="8" t="s">
        <v>174</v>
      </c>
      <c r="F1535" s="8" t="s">
        <v>143</v>
      </c>
      <c r="G1535" s="8" t="s">
        <v>151</v>
      </c>
      <c r="H1535" s="8" t="s">
        <v>145</v>
      </c>
      <c r="I1535" s="8" t="s">
        <v>407</v>
      </c>
      <c r="J1535" s="8" t="s">
        <v>176</v>
      </c>
      <c r="K1535" s="8" t="s">
        <v>21</v>
      </c>
      <c r="L1535" s="9">
        <v>151</v>
      </c>
      <c r="M1535" s="9">
        <v>3</v>
      </c>
      <c r="N1535" s="10">
        <v>1.986754966887417E-2</v>
      </c>
      <c r="O1535" s="11">
        <v>7.78</v>
      </c>
      <c r="P1535" s="11">
        <v>23.34</v>
      </c>
      <c r="Q1535" s="11">
        <v>0</v>
      </c>
      <c r="R1535" s="8">
        <v>0</v>
      </c>
      <c r="S1535" s="8">
        <v>0</v>
      </c>
      <c r="U1535" s="12">
        <v>0</v>
      </c>
      <c r="V1535" s="10">
        <v>0</v>
      </c>
      <c r="W1535" s="11">
        <v>9</v>
      </c>
      <c r="X1535" s="8" t="s">
        <v>148</v>
      </c>
      <c r="Y1535" s="8" t="s">
        <v>149</v>
      </c>
    </row>
    <row r="1536" spans="1:25" x14ac:dyDescent="0.3">
      <c r="A1536" s="7">
        <v>46280</v>
      </c>
      <c r="B1536" s="8" t="s">
        <v>5</v>
      </c>
      <c r="C1536" s="8" t="s">
        <v>173</v>
      </c>
      <c r="D1536" s="8" t="s">
        <v>141</v>
      </c>
      <c r="E1536" s="8" t="s">
        <v>174</v>
      </c>
      <c r="F1536" s="8" t="s">
        <v>143</v>
      </c>
      <c r="G1536" s="8" t="s">
        <v>151</v>
      </c>
      <c r="H1536" s="8" t="s">
        <v>145</v>
      </c>
      <c r="I1536" s="8" t="s">
        <v>411</v>
      </c>
      <c r="J1536" s="8" t="s">
        <v>176</v>
      </c>
      <c r="K1536" s="8" t="s">
        <v>7</v>
      </c>
      <c r="L1536" s="9">
        <v>801</v>
      </c>
      <c r="M1536" s="9">
        <v>13</v>
      </c>
      <c r="N1536" s="10">
        <v>1.622971285892634E-2</v>
      </c>
      <c r="O1536" s="11">
        <v>6.02</v>
      </c>
      <c r="P1536" s="11">
        <v>78.260000000000005</v>
      </c>
      <c r="Q1536" s="11">
        <v>449</v>
      </c>
      <c r="R1536" s="8">
        <v>1</v>
      </c>
      <c r="S1536" s="8">
        <v>1</v>
      </c>
      <c r="T1536" s="10">
        <v>0.17430000000000001</v>
      </c>
      <c r="U1536" s="12">
        <v>5.74</v>
      </c>
      <c r="V1536" s="10">
        <v>7.6899999999999996E-2</v>
      </c>
      <c r="W1536" s="11">
        <v>9</v>
      </c>
      <c r="X1536" s="8" t="s">
        <v>148</v>
      </c>
      <c r="Y1536" s="8" t="s">
        <v>149</v>
      </c>
    </row>
    <row r="1537" spans="1:25" x14ac:dyDescent="0.3">
      <c r="A1537" s="7">
        <v>46280</v>
      </c>
      <c r="B1537" s="8" t="s">
        <v>5</v>
      </c>
      <c r="C1537" s="8" t="s">
        <v>173</v>
      </c>
      <c r="D1537" s="8" t="s">
        <v>141</v>
      </c>
      <c r="E1537" s="8" t="s">
        <v>186</v>
      </c>
      <c r="F1537" s="8" t="s">
        <v>143</v>
      </c>
      <c r="G1537" s="8" t="s">
        <v>144</v>
      </c>
      <c r="H1537" s="8" t="s">
        <v>145</v>
      </c>
      <c r="I1537" s="8" t="s">
        <v>933</v>
      </c>
      <c r="J1537" s="8" t="s">
        <v>188</v>
      </c>
      <c r="K1537" s="8" t="s">
        <v>21</v>
      </c>
      <c r="L1537" s="9">
        <v>89</v>
      </c>
      <c r="M1537" s="9">
        <v>2</v>
      </c>
      <c r="N1537" s="10">
        <v>2.247191011235955E-2</v>
      </c>
      <c r="O1537" s="11">
        <v>7.65</v>
      </c>
      <c r="P1537" s="11">
        <v>15.3</v>
      </c>
      <c r="Q1537" s="11">
        <v>0</v>
      </c>
      <c r="R1537" s="8">
        <v>0</v>
      </c>
      <c r="S1537" s="8">
        <v>0</v>
      </c>
      <c r="U1537" s="12">
        <v>0</v>
      </c>
      <c r="V1537" s="10">
        <v>0</v>
      </c>
      <c r="W1537" s="11">
        <v>8</v>
      </c>
      <c r="X1537" s="8" t="s">
        <v>148</v>
      </c>
      <c r="Y1537" s="8" t="s">
        <v>149</v>
      </c>
    </row>
    <row r="1538" spans="1:25" x14ac:dyDescent="0.3">
      <c r="A1538" s="7">
        <v>46280</v>
      </c>
      <c r="B1538" s="8" t="s">
        <v>5</v>
      </c>
      <c r="C1538" s="8" t="s">
        <v>173</v>
      </c>
      <c r="D1538" s="8" t="s">
        <v>141</v>
      </c>
      <c r="E1538" s="8" t="s">
        <v>186</v>
      </c>
      <c r="F1538" s="8" t="s">
        <v>143</v>
      </c>
      <c r="G1538" s="8" t="s">
        <v>144</v>
      </c>
      <c r="H1538" s="8" t="s">
        <v>145</v>
      </c>
      <c r="I1538" s="8" t="s">
        <v>413</v>
      </c>
      <c r="J1538" s="8" t="s">
        <v>188</v>
      </c>
      <c r="K1538" s="8" t="s">
        <v>21</v>
      </c>
      <c r="L1538" s="9">
        <v>451</v>
      </c>
      <c r="M1538" s="9">
        <v>10</v>
      </c>
      <c r="N1538" s="10">
        <v>2.21729490022173E-2</v>
      </c>
      <c r="O1538" s="11">
        <v>10.5</v>
      </c>
      <c r="P1538" s="11">
        <v>105</v>
      </c>
      <c r="Q1538" s="11">
        <v>0</v>
      </c>
      <c r="R1538" s="8">
        <v>0</v>
      </c>
      <c r="S1538" s="8">
        <v>0</v>
      </c>
      <c r="U1538" s="12">
        <v>0</v>
      </c>
      <c r="V1538" s="10">
        <v>0</v>
      </c>
      <c r="W1538" s="11">
        <v>10.5</v>
      </c>
      <c r="X1538" s="8" t="s">
        <v>148</v>
      </c>
      <c r="Y1538" s="8" t="s">
        <v>149</v>
      </c>
    </row>
    <row r="1539" spans="1:25" x14ac:dyDescent="0.3">
      <c r="A1539" s="7">
        <v>46280</v>
      </c>
      <c r="B1539" s="8" t="s">
        <v>5</v>
      </c>
      <c r="C1539" s="8" t="s">
        <v>173</v>
      </c>
      <c r="D1539" s="8" t="s">
        <v>141</v>
      </c>
      <c r="E1539" s="8" t="s">
        <v>186</v>
      </c>
      <c r="F1539" s="8" t="s">
        <v>143</v>
      </c>
      <c r="G1539" s="8" t="s">
        <v>170</v>
      </c>
      <c r="H1539" s="8" t="s">
        <v>145</v>
      </c>
      <c r="I1539" s="8" t="s">
        <v>569</v>
      </c>
      <c r="J1539" s="8" t="s">
        <v>188</v>
      </c>
      <c r="K1539" s="8" t="s">
        <v>21</v>
      </c>
      <c r="L1539" s="9">
        <v>411</v>
      </c>
      <c r="M1539" s="9">
        <v>8</v>
      </c>
      <c r="N1539" s="10">
        <v>1.9464720194647199E-2</v>
      </c>
      <c r="O1539" s="11">
        <v>7</v>
      </c>
      <c r="P1539" s="11">
        <v>56</v>
      </c>
      <c r="Q1539" s="11">
        <v>0</v>
      </c>
      <c r="R1539" s="8">
        <v>0</v>
      </c>
      <c r="S1539" s="8">
        <v>0</v>
      </c>
      <c r="U1539" s="12">
        <v>0</v>
      </c>
      <c r="V1539" s="10">
        <v>0</v>
      </c>
      <c r="W1539" s="11">
        <v>7</v>
      </c>
      <c r="X1539" s="8" t="s">
        <v>148</v>
      </c>
      <c r="Y1539" s="8" t="s">
        <v>149</v>
      </c>
    </row>
    <row r="1540" spans="1:25" x14ac:dyDescent="0.3">
      <c r="A1540" s="7">
        <v>46280</v>
      </c>
      <c r="B1540" s="8" t="s">
        <v>5</v>
      </c>
      <c r="C1540" s="8" t="s">
        <v>173</v>
      </c>
      <c r="D1540" s="8" t="s">
        <v>141</v>
      </c>
      <c r="E1540" s="8" t="s">
        <v>186</v>
      </c>
      <c r="F1540" s="8" t="s">
        <v>143</v>
      </c>
      <c r="G1540" s="8" t="s">
        <v>144</v>
      </c>
      <c r="H1540" s="8" t="s">
        <v>145</v>
      </c>
      <c r="I1540" s="8" t="s">
        <v>934</v>
      </c>
      <c r="J1540" s="8" t="s">
        <v>188</v>
      </c>
      <c r="K1540" s="8" t="s">
        <v>7</v>
      </c>
      <c r="L1540" s="9">
        <v>2623</v>
      </c>
      <c r="M1540" s="9">
        <v>22</v>
      </c>
      <c r="N1540" s="10">
        <v>8.3873427373236751E-3</v>
      </c>
      <c r="O1540" s="11">
        <v>6.02</v>
      </c>
      <c r="P1540" s="11">
        <v>132.44</v>
      </c>
      <c r="Q1540" s="11">
        <v>1396</v>
      </c>
      <c r="R1540" s="8">
        <v>4</v>
      </c>
      <c r="S1540" s="8">
        <v>4</v>
      </c>
      <c r="T1540" s="10">
        <v>0.17080000000000001</v>
      </c>
      <c r="U1540" s="12">
        <v>10.54</v>
      </c>
      <c r="V1540" s="10">
        <v>0.18179999999999999</v>
      </c>
      <c r="W1540" s="11">
        <v>8.5</v>
      </c>
      <c r="X1540" s="8" t="s">
        <v>148</v>
      </c>
      <c r="Y1540" s="8" t="s">
        <v>149</v>
      </c>
    </row>
    <row r="1541" spans="1:25" x14ac:dyDescent="0.3">
      <c r="A1541" s="8" t="s">
        <v>927</v>
      </c>
      <c r="B1541" s="8" t="s">
        <v>5</v>
      </c>
      <c r="C1541" s="8" t="s">
        <v>173</v>
      </c>
      <c r="D1541" s="8" t="s">
        <v>141</v>
      </c>
      <c r="E1541" s="8" t="s">
        <v>193</v>
      </c>
      <c r="F1541" s="8" t="s">
        <v>143</v>
      </c>
      <c r="G1541" s="8" t="s">
        <v>144</v>
      </c>
      <c r="H1541" s="8" t="s">
        <v>145</v>
      </c>
      <c r="I1541" s="8" t="s">
        <v>264</v>
      </c>
      <c r="J1541" s="8" t="s">
        <v>195</v>
      </c>
      <c r="K1541" s="8" t="s">
        <v>21</v>
      </c>
      <c r="L1541" s="9">
        <v>260</v>
      </c>
      <c r="M1541" s="9">
        <v>1</v>
      </c>
      <c r="N1541" s="10">
        <v>3.8461538461538459E-3</v>
      </c>
      <c r="O1541" s="11">
        <v>8.58</v>
      </c>
      <c r="P1541" s="11">
        <v>8.58</v>
      </c>
      <c r="Q1541" s="11">
        <v>0</v>
      </c>
      <c r="R1541" s="8">
        <v>0</v>
      </c>
      <c r="S1541" s="8">
        <v>0</v>
      </c>
      <c r="U1541" s="12">
        <v>0</v>
      </c>
      <c r="V1541" s="10">
        <v>0</v>
      </c>
      <c r="W1541" s="11">
        <v>9</v>
      </c>
      <c r="X1541" s="8" t="s">
        <v>148</v>
      </c>
      <c r="Y1541" s="8" t="s">
        <v>149</v>
      </c>
    </row>
    <row r="1542" spans="1:25" x14ac:dyDescent="0.3">
      <c r="A1542" s="7">
        <v>46280</v>
      </c>
      <c r="B1542" s="8" t="s">
        <v>5</v>
      </c>
      <c r="C1542" s="8" t="s">
        <v>173</v>
      </c>
      <c r="D1542" s="8" t="s">
        <v>141</v>
      </c>
      <c r="E1542" s="8" t="s">
        <v>193</v>
      </c>
      <c r="F1542" s="8" t="s">
        <v>143</v>
      </c>
      <c r="G1542" s="8" t="s">
        <v>151</v>
      </c>
      <c r="H1542" s="8" t="s">
        <v>145</v>
      </c>
      <c r="I1542" s="8" t="s">
        <v>935</v>
      </c>
      <c r="J1542" s="8" t="s">
        <v>195</v>
      </c>
      <c r="K1542" s="8" t="s">
        <v>21</v>
      </c>
      <c r="L1542" s="9">
        <v>82</v>
      </c>
      <c r="M1542" s="9">
        <v>1</v>
      </c>
      <c r="N1542" s="10">
        <v>1.2195121951219509E-2</v>
      </c>
      <c r="O1542" s="11">
        <v>6.5</v>
      </c>
      <c r="P1542" s="11">
        <v>6.5</v>
      </c>
      <c r="Q1542" s="11">
        <v>0</v>
      </c>
      <c r="R1542" s="8">
        <v>0</v>
      </c>
      <c r="S1542" s="8">
        <v>0</v>
      </c>
      <c r="U1542" s="12">
        <v>0</v>
      </c>
      <c r="V1542" s="10">
        <v>0</v>
      </c>
      <c r="W1542" s="11">
        <v>8</v>
      </c>
      <c r="X1542" s="8" t="s">
        <v>148</v>
      </c>
      <c r="Y1542" s="8" t="s">
        <v>149</v>
      </c>
    </row>
    <row r="1543" spans="1:25" x14ac:dyDescent="0.3">
      <c r="A1543" s="7">
        <v>46280</v>
      </c>
      <c r="B1543" s="8" t="s">
        <v>5</v>
      </c>
      <c r="C1543" s="8" t="s">
        <v>173</v>
      </c>
      <c r="D1543" s="8" t="s">
        <v>141</v>
      </c>
      <c r="E1543" s="8" t="s">
        <v>200</v>
      </c>
      <c r="F1543" s="8" t="s">
        <v>143</v>
      </c>
      <c r="G1543" s="8" t="s">
        <v>151</v>
      </c>
      <c r="H1543" s="8" t="s">
        <v>145</v>
      </c>
      <c r="I1543" s="8" t="s">
        <v>550</v>
      </c>
      <c r="J1543" s="8" t="s">
        <v>202</v>
      </c>
      <c r="K1543" s="8" t="s">
        <v>14</v>
      </c>
      <c r="L1543" s="9">
        <v>427</v>
      </c>
      <c r="M1543" s="9">
        <v>2</v>
      </c>
      <c r="N1543" s="10">
        <v>4.6838407494145199E-3</v>
      </c>
      <c r="O1543" s="11">
        <v>7.6</v>
      </c>
      <c r="P1543" s="11">
        <v>15.2</v>
      </c>
      <c r="Q1543" s="11">
        <v>429</v>
      </c>
      <c r="R1543" s="8">
        <v>1</v>
      </c>
      <c r="S1543" s="8">
        <v>1</v>
      </c>
      <c r="T1543" s="10">
        <v>3.5400000000000001E-2</v>
      </c>
      <c r="U1543" s="12">
        <v>28.22</v>
      </c>
      <c r="V1543" s="10">
        <v>0.5</v>
      </c>
      <c r="W1543" s="11">
        <v>12</v>
      </c>
      <c r="X1543" s="8" t="s">
        <v>148</v>
      </c>
      <c r="Y1543" s="8" t="s">
        <v>149</v>
      </c>
    </row>
    <row r="1544" spans="1:25" x14ac:dyDescent="0.3">
      <c r="A1544" s="8" t="s">
        <v>927</v>
      </c>
      <c r="B1544" s="8" t="s">
        <v>5</v>
      </c>
      <c r="C1544" s="8" t="s">
        <v>173</v>
      </c>
      <c r="D1544" s="8" t="s">
        <v>141</v>
      </c>
      <c r="E1544" s="8" t="s">
        <v>200</v>
      </c>
      <c r="F1544" s="8" t="s">
        <v>143</v>
      </c>
      <c r="G1544" s="8" t="s">
        <v>144</v>
      </c>
      <c r="H1544" s="8" t="s">
        <v>145</v>
      </c>
      <c r="I1544" s="8" t="s">
        <v>270</v>
      </c>
      <c r="J1544" s="8" t="s">
        <v>202</v>
      </c>
      <c r="K1544" s="8" t="s">
        <v>7</v>
      </c>
      <c r="L1544" s="9">
        <v>959</v>
      </c>
      <c r="M1544" s="9">
        <v>2</v>
      </c>
      <c r="N1544" s="10">
        <v>2.0855057351407721E-3</v>
      </c>
      <c r="O1544" s="11">
        <v>5.91</v>
      </c>
      <c r="P1544" s="11">
        <v>11.82</v>
      </c>
      <c r="Q1544" s="11">
        <v>0</v>
      </c>
      <c r="R1544" s="8">
        <v>0</v>
      </c>
      <c r="S1544" s="8">
        <v>0</v>
      </c>
      <c r="U1544" s="12">
        <v>0</v>
      </c>
      <c r="V1544" s="10">
        <v>0</v>
      </c>
      <c r="W1544" s="11">
        <v>8</v>
      </c>
      <c r="X1544" s="8" t="s">
        <v>148</v>
      </c>
      <c r="Y1544" s="8" t="s">
        <v>149</v>
      </c>
    </row>
    <row r="1545" spans="1:25" x14ac:dyDescent="0.3">
      <c r="A1545" s="7">
        <v>46280</v>
      </c>
      <c r="B1545" s="8" t="s">
        <v>32</v>
      </c>
      <c r="C1545" s="8" t="s">
        <v>140</v>
      </c>
      <c r="D1545" s="8" t="s">
        <v>141</v>
      </c>
      <c r="E1545" s="8" t="s">
        <v>142</v>
      </c>
      <c r="F1545" s="8" t="s">
        <v>143</v>
      </c>
      <c r="G1545" s="8" t="s">
        <v>524</v>
      </c>
      <c r="H1545" s="8" t="s">
        <v>206</v>
      </c>
      <c r="I1545" s="8" t="s">
        <v>524</v>
      </c>
      <c r="J1545" s="8" t="s">
        <v>147</v>
      </c>
      <c r="K1545" s="8" t="s">
        <v>14</v>
      </c>
      <c r="L1545" s="9">
        <v>1020</v>
      </c>
      <c r="M1545" s="9">
        <v>11</v>
      </c>
      <c r="N1545" s="10">
        <v>1.0784313725490199E-2</v>
      </c>
      <c r="O1545" s="11">
        <v>15.21</v>
      </c>
      <c r="P1545" s="11">
        <v>167.31</v>
      </c>
      <c r="Q1545" s="11">
        <v>1797</v>
      </c>
      <c r="R1545" s="8">
        <v>3</v>
      </c>
      <c r="S1545" s="8">
        <v>3</v>
      </c>
      <c r="T1545" s="10">
        <v>9.3100000000000002E-2</v>
      </c>
      <c r="U1545" s="12">
        <v>10.74</v>
      </c>
      <c r="V1545" s="10">
        <v>0.2727</v>
      </c>
      <c r="W1545" s="11">
        <v>22</v>
      </c>
      <c r="X1545" s="8" t="s">
        <v>148</v>
      </c>
      <c r="Y1545" s="8" t="s">
        <v>149</v>
      </c>
    </row>
    <row r="1546" spans="1:25" x14ac:dyDescent="0.3">
      <c r="A1546" s="7">
        <v>46280</v>
      </c>
      <c r="B1546" s="8" t="s">
        <v>32</v>
      </c>
      <c r="C1546" s="8" t="s">
        <v>140</v>
      </c>
      <c r="D1546" s="8" t="s">
        <v>141</v>
      </c>
      <c r="E1546" s="8" t="s">
        <v>142</v>
      </c>
      <c r="F1546" s="8" t="s">
        <v>143</v>
      </c>
      <c r="G1546" s="8" t="s">
        <v>454</v>
      </c>
      <c r="H1546" s="8" t="s">
        <v>206</v>
      </c>
      <c r="I1546" s="8" t="s">
        <v>936</v>
      </c>
      <c r="J1546" s="8" t="s">
        <v>147</v>
      </c>
      <c r="K1546" s="8" t="s">
        <v>14</v>
      </c>
      <c r="L1546" s="9">
        <v>1052</v>
      </c>
      <c r="M1546" s="9">
        <v>12</v>
      </c>
      <c r="N1546" s="10">
        <v>1.140684410646388E-2</v>
      </c>
      <c r="O1546" s="11">
        <v>16.600000000000001</v>
      </c>
      <c r="P1546" s="11">
        <v>199.2</v>
      </c>
      <c r="Q1546" s="11">
        <v>0</v>
      </c>
      <c r="R1546" s="8">
        <v>0</v>
      </c>
      <c r="S1546" s="8">
        <v>0</v>
      </c>
      <c r="U1546" s="12">
        <v>0</v>
      </c>
      <c r="V1546" s="10">
        <v>0</v>
      </c>
      <c r="W1546" s="11">
        <v>19.5</v>
      </c>
      <c r="X1546" s="8" t="s">
        <v>148</v>
      </c>
      <c r="Y1546" s="8" t="s">
        <v>149</v>
      </c>
    </row>
    <row r="1547" spans="1:25" x14ac:dyDescent="0.3">
      <c r="A1547" s="7">
        <v>46280</v>
      </c>
      <c r="B1547" s="8" t="s">
        <v>32</v>
      </c>
      <c r="C1547" s="8" t="s">
        <v>140</v>
      </c>
      <c r="D1547" s="8" t="s">
        <v>141</v>
      </c>
      <c r="E1547" s="8" t="s">
        <v>211</v>
      </c>
      <c r="F1547" s="8" t="s">
        <v>143</v>
      </c>
      <c r="G1547" s="8" t="s">
        <v>212</v>
      </c>
      <c r="H1547" s="8" t="s">
        <v>206</v>
      </c>
      <c r="I1547" s="8" t="s">
        <v>212</v>
      </c>
      <c r="J1547" s="8" t="s">
        <v>214</v>
      </c>
      <c r="K1547" s="8" t="s">
        <v>14</v>
      </c>
      <c r="L1547" s="9">
        <v>229</v>
      </c>
      <c r="M1547" s="9">
        <v>0</v>
      </c>
      <c r="N1547" s="10">
        <v>0</v>
      </c>
      <c r="P1547" s="11">
        <v>0</v>
      </c>
      <c r="Q1547" s="11">
        <v>0</v>
      </c>
      <c r="R1547" s="8">
        <v>0</v>
      </c>
      <c r="S1547" s="8">
        <v>0</v>
      </c>
      <c r="W1547" s="11">
        <v>24</v>
      </c>
      <c r="X1547" s="8" t="s">
        <v>148</v>
      </c>
      <c r="Y1547" s="8" t="s">
        <v>149</v>
      </c>
    </row>
    <row r="1548" spans="1:25" x14ac:dyDescent="0.3">
      <c r="A1548" s="7">
        <v>46280</v>
      </c>
      <c r="B1548" s="8" t="s">
        <v>32</v>
      </c>
      <c r="C1548" s="8" t="s">
        <v>140</v>
      </c>
      <c r="D1548" s="8" t="s">
        <v>141</v>
      </c>
      <c r="E1548" s="8" t="s">
        <v>211</v>
      </c>
      <c r="F1548" s="8" t="s">
        <v>143</v>
      </c>
      <c r="G1548" s="8" t="s">
        <v>215</v>
      </c>
      <c r="H1548" s="8" t="s">
        <v>206</v>
      </c>
      <c r="I1548" s="8" t="s">
        <v>215</v>
      </c>
      <c r="J1548" s="8" t="s">
        <v>214</v>
      </c>
      <c r="K1548" s="8" t="s">
        <v>7</v>
      </c>
      <c r="L1548" s="9">
        <v>970</v>
      </c>
      <c r="M1548" s="9">
        <v>17</v>
      </c>
      <c r="N1548" s="10">
        <v>1.7525773195876289E-2</v>
      </c>
      <c r="O1548" s="11">
        <v>14.99</v>
      </c>
      <c r="P1548" s="8" t="s">
        <v>937</v>
      </c>
      <c r="Q1548" s="11">
        <v>649</v>
      </c>
      <c r="R1548" s="8">
        <v>1</v>
      </c>
      <c r="S1548" s="8">
        <v>1</v>
      </c>
      <c r="T1548" s="10">
        <v>0.39269999999999999</v>
      </c>
      <c r="U1548" s="12">
        <v>2.5499999999999998</v>
      </c>
      <c r="V1548" s="10">
        <v>5.8799999999999998E-2</v>
      </c>
      <c r="W1548" s="11">
        <v>25</v>
      </c>
      <c r="X1548" s="8" t="s">
        <v>148</v>
      </c>
      <c r="Y1548" s="8" t="s">
        <v>149</v>
      </c>
    </row>
    <row r="1549" spans="1:25" x14ac:dyDescent="0.3">
      <c r="A1549" s="7">
        <v>46280</v>
      </c>
      <c r="B1549" s="8" t="s">
        <v>32</v>
      </c>
      <c r="C1549" s="8" t="s">
        <v>140</v>
      </c>
      <c r="D1549" s="8" t="s">
        <v>141</v>
      </c>
      <c r="E1549" s="8" t="s">
        <v>211</v>
      </c>
      <c r="F1549" s="8" t="s">
        <v>143</v>
      </c>
      <c r="G1549" s="8" t="s">
        <v>619</v>
      </c>
      <c r="H1549" s="8" t="s">
        <v>206</v>
      </c>
      <c r="I1549" s="8" t="s">
        <v>619</v>
      </c>
      <c r="J1549" s="8" t="s">
        <v>214</v>
      </c>
      <c r="K1549" s="8" t="s">
        <v>21</v>
      </c>
      <c r="L1549" s="9">
        <v>436</v>
      </c>
      <c r="M1549" s="9">
        <v>7</v>
      </c>
      <c r="N1549" s="10">
        <v>1.605504587155963E-2</v>
      </c>
      <c r="O1549" s="11">
        <v>18.5</v>
      </c>
      <c r="P1549" s="11">
        <v>129.5</v>
      </c>
      <c r="Q1549" s="11">
        <v>0</v>
      </c>
      <c r="R1549" s="8">
        <v>0</v>
      </c>
      <c r="S1549" s="8">
        <v>0</v>
      </c>
      <c r="U1549" s="12">
        <v>0</v>
      </c>
      <c r="V1549" s="10">
        <v>0</v>
      </c>
      <c r="W1549" s="11">
        <v>18.5</v>
      </c>
      <c r="X1549" s="8" t="s">
        <v>148</v>
      </c>
      <c r="Y1549" s="8" t="s">
        <v>149</v>
      </c>
    </row>
    <row r="1550" spans="1:25" x14ac:dyDescent="0.3">
      <c r="A1550" s="7">
        <v>46280</v>
      </c>
      <c r="B1550" s="8" t="s">
        <v>32</v>
      </c>
      <c r="C1550" s="8" t="s">
        <v>140</v>
      </c>
      <c r="D1550" s="8" t="s">
        <v>141</v>
      </c>
      <c r="E1550" s="8" t="s">
        <v>211</v>
      </c>
      <c r="F1550" s="8" t="s">
        <v>143</v>
      </c>
      <c r="G1550" s="8" t="s">
        <v>224</v>
      </c>
      <c r="H1550" s="8" t="s">
        <v>213</v>
      </c>
      <c r="I1550" s="8" t="s">
        <v>224</v>
      </c>
      <c r="J1550" s="8" t="s">
        <v>214</v>
      </c>
      <c r="K1550" s="8" t="s">
        <v>7</v>
      </c>
      <c r="L1550" s="9">
        <v>461</v>
      </c>
      <c r="M1550" s="9">
        <v>1</v>
      </c>
      <c r="N1550" s="10">
        <v>2.1691973969631241E-3</v>
      </c>
      <c r="O1550" s="11">
        <v>16.09</v>
      </c>
      <c r="P1550" s="11">
        <v>16.09</v>
      </c>
      <c r="Q1550" s="11">
        <v>0</v>
      </c>
      <c r="R1550" s="8">
        <v>0</v>
      </c>
      <c r="S1550" s="8">
        <v>0</v>
      </c>
      <c r="U1550" s="12">
        <v>0</v>
      </c>
      <c r="V1550" s="10">
        <v>0</v>
      </c>
      <c r="W1550" s="11">
        <v>20.5</v>
      </c>
      <c r="X1550" s="8" t="s">
        <v>148</v>
      </c>
      <c r="Y1550" s="8" t="s">
        <v>149</v>
      </c>
    </row>
    <row r="1551" spans="1:25" x14ac:dyDescent="0.3">
      <c r="A1551" s="7">
        <v>46280</v>
      </c>
      <c r="B1551" s="8" t="s">
        <v>32</v>
      </c>
      <c r="C1551" s="8" t="s">
        <v>140</v>
      </c>
      <c r="D1551" s="8" t="s">
        <v>141</v>
      </c>
      <c r="E1551" s="8" t="s">
        <v>217</v>
      </c>
      <c r="F1551" s="8" t="s">
        <v>143</v>
      </c>
      <c r="G1551" s="8" t="s">
        <v>452</v>
      </c>
      <c r="H1551" s="8" t="s">
        <v>213</v>
      </c>
      <c r="I1551" s="8" t="s">
        <v>452</v>
      </c>
      <c r="J1551" s="8" t="s">
        <v>219</v>
      </c>
      <c r="K1551" s="8" t="s">
        <v>7</v>
      </c>
      <c r="L1551" s="9">
        <v>308</v>
      </c>
      <c r="M1551" s="9">
        <v>0</v>
      </c>
      <c r="N1551" s="10">
        <v>0</v>
      </c>
      <c r="P1551" s="11">
        <v>0</v>
      </c>
      <c r="Q1551" s="11">
        <v>0</v>
      </c>
      <c r="R1551" s="8">
        <v>0</v>
      </c>
      <c r="S1551" s="8">
        <v>0</v>
      </c>
      <c r="W1551" s="11">
        <v>23.5</v>
      </c>
      <c r="X1551" s="8" t="s">
        <v>148</v>
      </c>
      <c r="Y1551" s="8" t="s">
        <v>303</v>
      </c>
    </row>
    <row r="1552" spans="1:25" x14ac:dyDescent="0.3">
      <c r="A1552" s="7">
        <v>46280</v>
      </c>
      <c r="B1552" s="8" t="s">
        <v>32</v>
      </c>
      <c r="C1552" s="8" t="s">
        <v>140</v>
      </c>
      <c r="D1552" s="8" t="s">
        <v>141</v>
      </c>
      <c r="E1552" s="8" t="s">
        <v>217</v>
      </c>
      <c r="F1552" s="8" t="s">
        <v>143</v>
      </c>
      <c r="G1552" s="8" t="s">
        <v>449</v>
      </c>
      <c r="H1552" s="8" t="s">
        <v>20</v>
      </c>
      <c r="I1552" s="8" t="s">
        <v>449</v>
      </c>
      <c r="J1552" s="8" t="s">
        <v>219</v>
      </c>
      <c r="K1552" s="8" t="s">
        <v>14</v>
      </c>
      <c r="L1552" s="9">
        <v>297</v>
      </c>
      <c r="M1552" s="9">
        <v>4</v>
      </c>
      <c r="N1552" s="10">
        <v>1.3468013468013469E-2</v>
      </c>
      <c r="O1552" s="11">
        <v>18.45</v>
      </c>
      <c r="P1552" s="8" t="s">
        <v>938</v>
      </c>
      <c r="Q1552" s="11">
        <v>799</v>
      </c>
      <c r="R1552" s="8">
        <v>1</v>
      </c>
      <c r="S1552" s="8">
        <v>1</v>
      </c>
      <c r="T1552" s="10">
        <v>9.2399999999999996E-2</v>
      </c>
      <c r="U1552" s="12">
        <v>10.83</v>
      </c>
      <c r="V1552" s="10">
        <v>0.25</v>
      </c>
      <c r="W1552" s="11">
        <v>22.5</v>
      </c>
      <c r="X1552" s="8" t="s">
        <v>148</v>
      </c>
      <c r="Y1552" s="8" t="s">
        <v>149</v>
      </c>
    </row>
    <row r="1553" spans="1:26" x14ac:dyDescent="0.3">
      <c r="A1553" s="8" t="s">
        <v>927</v>
      </c>
      <c r="B1553" s="8" t="s">
        <v>32</v>
      </c>
      <c r="C1553" s="8" t="s">
        <v>140</v>
      </c>
      <c r="D1553" s="8" t="s">
        <v>141</v>
      </c>
      <c r="E1553" s="8" t="s">
        <v>217</v>
      </c>
      <c r="F1553" s="8" t="s">
        <v>143</v>
      </c>
      <c r="G1553" s="8" t="s">
        <v>447</v>
      </c>
      <c r="H1553" s="8" t="s">
        <v>206</v>
      </c>
      <c r="I1553" s="8" t="s">
        <v>447</v>
      </c>
      <c r="J1553" s="8" t="s">
        <v>219</v>
      </c>
      <c r="K1553" s="8" t="s">
        <v>7</v>
      </c>
      <c r="L1553" s="9">
        <v>2164</v>
      </c>
      <c r="M1553" s="9">
        <v>19</v>
      </c>
      <c r="N1553" s="10">
        <v>8.7800369685767099E-3</v>
      </c>
      <c r="O1553" s="11">
        <v>13.82</v>
      </c>
      <c r="P1553" s="11">
        <v>262.58</v>
      </c>
      <c r="Q1553" s="11">
        <v>0</v>
      </c>
      <c r="R1553" s="8">
        <v>0</v>
      </c>
      <c r="S1553" s="8">
        <v>0</v>
      </c>
      <c r="U1553" s="12">
        <v>0</v>
      </c>
      <c r="V1553" s="10">
        <v>0</v>
      </c>
      <c r="W1553" s="11">
        <v>20.5</v>
      </c>
      <c r="X1553" s="8" t="s">
        <v>148</v>
      </c>
      <c r="Y1553" s="8" t="s">
        <v>149</v>
      </c>
    </row>
    <row r="1554" spans="1:26" x14ac:dyDescent="0.3">
      <c r="A1554" s="8" t="s">
        <v>927</v>
      </c>
      <c r="B1554" s="8" t="s">
        <v>26</v>
      </c>
      <c r="C1554" s="8" t="s">
        <v>140</v>
      </c>
      <c r="D1554" s="8" t="s">
        <v>141</v>
      </c>
      <c r="E1554" s="8" t="s">
        <v>142</v>
      </c>
      <c r="F1554" s="8" t="s">
        <v>143</v>
      </c>
      <c r="G1554" s="8" t="s">
        <v>205</v>
      </c>
      <c r="H1554" s="8" t="s">
        <v>220</v>
      </c>
      <c r="I1554" s="8" t="s">
        <v>454</v>
      </c>
      <c r="J1554" s="8" t="s">
        <v>147</v>
      </c>
      <c r="K1554" s="8" t="s">
        <v>14</v>
      </c>
      <c r="L1554" s="9">
        <v>2305</v>
      </c>
      <c r="M1554" s="9">
        <v>13</v>
      </c>
      <c r="N1554" s="10">
        <v>5.6399132321041214E-3</v>
      </c>
      <c r="O1554" s="11">
        <v>10.19</v>
      </c>
      <c r="P1554" s="11">
        <v>132.47</v>
      </c>
      <c r="Q1554" s="11">
        <v>599</v>
      </c>
      <c r="R1554" s="8">
        <v>1</v>
      </c>
      <c r="S1554" s="8">
        <v>1</v>
      </c>
      <c r="T1554" s="10">
        <v>0.22120000000000001</v>
      </c>
      <c r="U1554" s="12">
        <v>4.5199999999999996</v>
      </c>
      <c r="V1554" s="10">
        <v>7.6899999999999996E-2</v>
      </c>
      <c r="W1554" s="11">
        <v>15.5</v>
      </c>
      <c r="X1554" s="8" t="s">
        <v>148</v>
      </c>
      <c r="Y1554" s="8" t="s">
        <v>149</v>
      </c>
    </row>
    <row r="1555" spans="1:26" x14ac:dyDescent="0.3">
      <c r="A1555" s="7">
        <v>46280</v>
      </c>
      <c r="B1555" s="8" t="s">
        <v>26</v>
      </c>
      <c r="C1555" s="8" t="s">
        <v>140</v>
      </c>
      <c r="D1555" s="8" t="s">
        <v>141</v>
      </c>
      <c r="E1555" s="8" t="s">
        <v>142</v>
      </c>
      <c r="F1555" s="8" t="s">
        <v>143</v>
      </c>
      <c r="G1555" s="8" t="s">
        <v>205</v>
      </c>
      <c r="H1555" s="8" t="s">
        <v>183</v>
      </c>
      <c r="I1555" s="8" t="s">
        <v>524</v>
      </c>
      <c r="J1555" s="8" t="s">
        <v>147</v>
      </c>
      <c r="K1555" s="8" t="s">
        <v>7</v>
      </c>
      <c r="L1555" s="9">
        <v>459</v>
      </c>
      <c r="M1555" s="9">
        <v>4</v>
      </c>
      <c r="N1555" s="10">
        <v>8.7145969498910684E-3</v>
      </c>
      <c r="O1555" s="11">
        <v>9.42</v>
      </c>
      <c r="P1555" s="11">
        <v>37.68</v>
      </c>
      <c r="Q1555" s="11">
        <v>0</v>
      </c>
      <c r="R1555" s="8">
        <v>0</v>
      </c>
      <c r="S1555" s="8">
        <v>0</v>
      </c>
      <c r="U1555" s="12">
        <v>0</v>
      </c>
      <c r="V1555" s="10">
        <v>0</v>
      </c>
      <c r="W1555" s="11">
        <v>13</v>
      </c>
      <c r="X1555" s="8" t="s">
        <v>148</v>
      </c>
      <c r="Y1555" s="8" t="s">
        <v>149</v>
      </c>
    </row>
    <row r="1556" spans="1:26" x14ac:dyDescent="0.3">
      <c r="A1556" s="7">
        <v>46280</v>
      </c>
      <c r="B1556" s="8" t="s">
        <v>26</v>
      </c>
      <c r="C1556" s="8" t="s">
        <v>140</v>
      </c>
      <c r="D1556" s="8" t="s">
        <v>141</v>
      </c>
      <c r="E1556" s="8" t="s">
        <v>142</v>
      </c>
      <c r="F1556" s="8" t="s">
        <v>143</v>
      </c>
      <c r="G1556" s="8" t="s">
        <v>205</v>
      </c>
      <c r="H1556" s="8" t="s">
        <v>220</v>
      </c>
      <c r="I1556" s="8" t="s">
        <v>939</v>
      </c>
      <c r="J1556" s="8" t="s">
        <v>147</v>
      </c>
      <c r="K1556" s="8" t="s">
        <v>14</v>
      </c>
      <c r="L1556" s="9">
        <v>214</v>
      </c>
      <c r="M1556" s="9">
        <v>1</v>
      </c>
      <c r="N1556" s="10">
        <v>4.6728971962616819E-3</v>
      </c>
      <c r="O1556" s="11">
        <v>9.15</v>
      </c>
      <c r="P1556" s="11">
        <v>9.15</v>
      </c>
      <c r="Q1556" s="11">
        <v>0</v>
      </c>
      <c r="R1556" s="8">
        <v>0</v>
      </c>
      <c r="S1556" s="8">
        <v>0</v>
      </c>
      <c r="U1556" s="12">
        <v>0</v>
      </c>
      <c r="V1556" s="10">
        <v>0</v>
      </c>
      <c r="W1556" s="11">
        <v>14</v>
      </c>
      <c r="X1556" s="8" t="s">
        <v>148</v>
      </c>
      <c r="Y1556" s="8" t="s">
        <v>149</v>
      </c>
    </row>
    <row r="1557" spans="1:26" x14ac:dyDescent="0.3">
      <c r="A1557" s="7">
        <v>46280</v>
      </c>
      <c r="B1557" s="8" t="s">
        <v>26</v>
      </c>
      <c r="C1557" s="8" t="s">
        <v>140</v>
      </c>
      <c r="D1557" s="8" t="s">
        <v>141</v>
      </c>
      <c r="E1557" s="8" t="s">
        <v>142</v>
      </c>
      <c r="F1557" s="8" t="s">
        <v>143</v>
      </c>
      <c r="G1557" s="8" t="s">
        <v>205</v>
      </c>
      <c r="H1557" s="8" t="s">
        <v>220</v>
      </c>
      <c r="I1557" s="8" t="s">
        <v>940</v>
      </c>
      <c r="J1557" s="8" t="s">
        <v>147</v>
      </c>
      <c r="K1557" s="8" t="s">
        <v>7</v>
      </c>
      <c r="L1557" s="9">
        <v>327</v>
      </c>
      <c r="M1557" s="9">
        <v>3</v>
      </c>
      <c r="N1557" s="10">
        <v>9.1743119266055051E-3</v>
      </c>
      <c r="O1557" s="11">
        <v>8.01</v>
      </c>
      <c r="P1557" s="11">
        <v>24.03</v>
      </c>
      <c r="Q1557" s="11">
        <v>0</v>
      </c>
      <c r="R1557" s="8">
        <v>0</v>
      </c>
      <c r="S1557" s="8">
        <v>0</v>
      </c>
      <c r="U1557" s="12">
        <v>0</v>
      </c>
      <c r="V1557" s="10">
        <v>0</v>
      </c>
      <c r="W1557" s="11">
        <v>15.5</v>
      </c>
      <c r="X1557" s="8" t="s">
        <v>148</v>
      </c>
      <c r="Y1557" s="8" t="s">
        <v>149</v>
      </c>
    </row>
    <row r="1558" spans="1:26" x14ac:dyDescent="0.3">
      <c r="A1558" s="7">
        <v>46280</v>
      </c>
      <c r="B1558" s="8" t="s">
        <v>26</v>
      </c>
      <c r="C1558" s="8" t="s">
        <v>140</v>
      </c>
      <c r="D1558" s="8" t="s">
        <v>141</v>
      </c>
      <c r="E1558" s="8" t="s">
        <v>142</v>
      </c>
      <c r="F1558" s="8" t="s">
        <v>143</v>
      </c>
      <c r="G1558" s="8" t="s">
        <v>454</v>
      </c>
      <c r="H1558" s="8" t="s">
        <v>220</v>
      </c>
      <c r="I1558" s="8" t="s">
        <v>525</v>
      </c>
      <c r="J1558" s="8" t="s">
        <v>147</v>
      </c>
      <c r="K1558" s="8" t="s">
        <v>14</v>
      </c>
      <c r="L1558" s="9">
        <v>443</v>
      </c>
      <c r="M1558" s="9">
        <v>1</v>
      </c>
      <c r="N1558" s="10">
        <v>2.257336343115124E-3</v>
      </c>
      <c r="O1558" s="11">
        <v>14.22</v>
      </c>
      <c r="P1558" s="11">
        <v>14.22</v>
      </c>
      <c r="Q1558" s="11">
        <v>0</v>
      </c>
      <c r="R1558" s="8">
        <v>0</v>
      </c>
      <c r="S1558" s="8">
        <v>0</v>
      </c>
      <c r="U1558" s="12">
        <v>0</v>
      </c>
      <c r="V1558" s="10">
        <v>0</v>
      </c>
      <c r="W1558" s="11">
        <v>18.5</v>
      </c>
      <c r="X1558" s="8" t="s">
        <v>148</v>
      </c>
      <c r="Y1558" s="8" t="s">
        <v>149</v>
      </c>
    </row>
    <row r="1559" spans="1:26" x14ac:dyDescent="0.3">
      <c r="A1559" s="7">
        <v>46280</v>
      </c>
      <c r="B1559" s="8" t="s">
        <v>26</v>
      </c>
      <c r="C1559" s="8" t="s">
        <v>140</v>
      </c>
      <c r="D1559" s="8" t="s">
        <v>141</v>
      </c>
      <c r="E1559" s="8" t="s">
        <v>150</v>
      </c>
      <c r="F1559" s="8" t="s">
        <v>143</v>
      </c>
      <c r="G1559" s="8" t="s">
        <v>156</v>
      </c>
      <c r="H1559" s="8" t="s">
        <v>183</v>
      </c>
      <c r="I1559" s="8" t="s">
        <v>156</v>
      </c>
      <c r="J1559" s="8" t="s">
        <v>153</v>
      </c>
      <c r="K1559" s="8" t="s">
        <v>21</v>
      </c>
      <c r="L1559" s="9">
        <v>389</v>
      </c>
      <c r="M1559" s="9">
        <v>4</v>
      </c>
      <c r="N1559" s="10">
        <v>1.02827763496144E-2</v>
      </c>
      <c r="O1559" s="11">
        <v>11</v>
      </c>
      <c r="P1559" s="11">
        <v>44</v>
      </c>
      <c r="Q1559" s="11">
        <v>549</v>
      </c>
      <c r="R1559" s="8">
        <v>1</v>
      </c>
      <c r="S1559" s="8">
        <v>1</v>
      </c>
      <c r="T1559" s="10">
        <v>8.0100000000000005E-2</v>
      </c>
      <c r="U1559" s="12">
        <v>12.48</v>
      </c>
      <c r="V1559" s="10">
        <v>0.25</v>
      </c>
      <c r="W1559" s="11">
        <v>11</v>
      </c>
      <c r="X1559" s="8" t="s">
        <v>148</v>
      </c>
      <c r="Y1559" s="8" t="s">
        <v>149</v>
      </c>
    </row>
    <row r="1560" spans="1:26" x14ac:dyDescent="0.3">
      <c r="A1560" s="8" t="s">
        <v>927</v>
      </c>
      <c r="B1560" s="8" t="s">
        <v>26</v>
      </c>
      <c r="C1560" s="8" t="s">
        <v>140</v>
      </c>
      <c r="D1560" s="8" t="s">
        <v>141</v>
      </c>
      <c r="E1560" s="8" t="s">
        <v>211</v>
      </c>
      <c r="F1560" s="8" t="s">
        <v>143</v>
      </c>
      <c r="G1560" s="8" t="s">
        <v>225</v>
      </c>
      <c r="H1560" s="8" t="s">
        <v>220</v>
      </c>
      <c r="I1560" s="8" t="s">
        <v>941</v>
      </c>
      <c r="J1560" s="8" t="s">
        <v>214</v>
      </c>
      <c r="K1560" s="8" t="s">
        <v>7</v>
      </c>
      <c r="L1560" s="9">
        <v>207</v>
      </c>
      <c r="M1560" s="9">
        <v>1</v>
      </c>
      <c r="N1560" s="10">
        <v>4.830917874396135E-3</v>
      </c>
      <c r="O1560" s="11">
        <v>11.61</v>
      </c>
      <c r="P1560" s="11">
        <v>11.61</v>
      </c>
      <c r="Q1560" s="11">
        <v>0</v>
      </c>
      <c r="R1560" s="8">
        <v>0</v>
      </c>
      <c r="S1560" s="8">
        <v>0</v>
      </c>
      <c r="U1560" s="12">
        <v>0</v>
      </c>
      <c r="V1560" s="10">
        <v>0</v>
      </c>
      <c r="W1560" s="11">
        <v>15</v>
      </c>
      <c r="X1560" s="8" t="s">
        <v>148</v>
      </c>
      <c r="Y1560" s="8" t="s">
        <v>149</v>
      </c>
      <c r="Z1560" s="8" t="s">
        <v>497</v>
      </c>
    </row>
    <row r="1561" spans="1:26" x14ac:dyDescent="0.3">
      <c r="A1561" s="8" t="s">
        <v>928</v>
      </c>
      <c r="B1561" s="8" t="s">
        <v>26</v>
      </c>
      <c r="C1561" s="8" t="s">
        <v>140</v>
      </c>
      <c r="D1561" s="8" t="s">
        <v>141</v>
      </c>
      <c r="E1561" s="8" t="s">
        <v>211</v>
      </c>
      <c r="F1561" s="8" t="s">
        <v>143</v>
      </c>
      <c r="G1561" s="8" t="s">
        <v>225</v>
      </c>
      <c r="H1561" s="8" t="s">
        <v>220</v>
      </c>
      <c r="I1561" s="8" t="s">
        <v>225</v>
      </c>
      <c r="J1561" s="8" t="s">
        <v>214</v>
      </c>
      <c r="K1561" s="8" t="s">
        <v>14</v>
      </c>
      <c r="L1561" s="9">
        <v>1954</v>
      </c>
      <c r="M1561" s="9">
        <v>13</v>
      </c>
      <c r="N1561" s="10">
        <v>6.6530194472876154E-3</v>
      </c>
      <c r="O1561" s="11">
        <v>12.71</v>
      </c>
      <c r="P1561" s="11">
        <v>165.23</v>
      </c>
      <c r="Q1561" s="11">
        <v>649</v>
      </c>
      <c r="R1561" s="8">
        <v>1</v>
      </c>
      <c r="S1561" s="8">
        <v>1</v>
      </c>
      <c r="T1561" s="10">
        <v>0.25459999999999999</v>
      </c>
      <c r="U1561" s="12">
        <v>3.93</v>
      </c>
      <c r="V1561" s="10">
        <v>7.6899999999999996E-2</v>
      </c>
      <c r="W1561" s="11">
        <v>16</v>
      </c>
      <c r="X1561" s="8" t="s">
        <v>148</v>
      </c>
      <c r="Y1561" s="8" t="s">
        <v>149</v>
      </c>
    </row>
    <row r="1562" spans="1:26" x14ac:dyDescent="0.3">
      <c r="A1562" s="7">
        <v>46280</v>
      </c>
      <c r="B1562" s="8" t="s">
        <v>26</v>
      </c>
      <c r="C1562" s="8" t="s">
        <v>140</v>
      </c>
      <c r="D1562" s="8" t="s">
        <v>141</v>
      </c>
      <c r="E1562" s="8" t="s">
        <v>211</v>
      </c>
      <c r="F1562" s="8" t="s">
        <v>143</v>
      </c>
      <c r="G1562" s="8" t="s">
        <v>215</v>
      </c>
      <c r="H1562" s="8" t="s">
        <v>183</v>
      </c>
      <c r="I1562" s="8" t="s">
        <v>942</v>
      </c>
      <c r="J1562" s="8" t="s">
        <v>214</v>
      </c>
      <c r="K1562" s="8" t="s">
        <v>21</v>
      </c>
      <c r="L1562" s="9">
        <v>327</v>
      </c>
      <c r="M1562" s="9">
        <v>3</v>
      </c>
      <c r="N1562" s="10">
        <v>9.1743119266055051E-3</v>
      </c>
      <c r="O1562" s="11">
        <v>15.79</v>
      </c>
      <c r="P1562" s="11">
        <v>47.37</v>
      </c>
      <c r="Q1562" s="11">
        <v>0</v>
      </c>
      <c r="R1562" s="8">
        <v>0</v>
      </c>
      <c r="S1562" s="8">
        <v>0</v>
      </c>
      <c r="U1562" s="12">
        <v>0</v>
      </c>
      <c r="V1562" s="10">
        <v>0</v>
      </c>
      <c r="W1562" s="11">
        <v>19.5</v>
      </c>
      <c r="X1562" s="8" t="s">
        <v>148</v>
      </c>
      <c r="Y1562" s="8" t="s">
        <v>149</v>
      </c>
    </row>
    <row r="1563" spans="1:26" x14ac:dyDescent="0.3">
      <c r="A1563" s="7">
        <v>46280</v>
      </c>
      <c r="B1563" s="8" t="s">
        <v>42</v>
      </c>
      <c r="C1563" s="8" t="s">
        <v>140</v>
      </c>
      <c r="D1563" s="8" t="s">
        <v>141</v>
      </c>
      <c r="E1563" s="8" t="s">
        <v>164</v>
      </c>
      <c r="F1563" s="8" t="s">
        <v>143</v>
      </c>
      <c r="G1563" s="8" t="s">
        <v>228</v>
      </c>
      <c r="H1563" s="8" t="s">
        <v>231</v>
      </c>
      <c r="I1563" s="8" t="s">
        <v>943</v>
      </c>
      <c r="J1563" s="8" t="s">
        <v>166</v>
      </c>
      <c r="K1563" s="8" t="s">
        <v>21</v>
      </c>
      <c r="L1563" s="9">
        <v>796</v>
      </c>
      <c r="M1563" s="9">
        <v>5</v>
      </c>
      <c r="N1563" s="10">
        <v>6.2814070351758797E-3</v>
      </c>
      <c r="O1563" s="11">
        <v>11</v>
      </c>
      <c r="P1563" s="11">
        <v>55</v>
      </c>
      <c r="Q1563" s="11">
        <v>0</v>
      </c>
      <c r="R1563" s="8">
        <v>0</v>
      </c>
      <c r="S1563" s="8">
        <v>0</v>
      </c>
      <c r="U1563" s="12">
        <v>0</v>
      </c>
      <c r="V1563" s="10">
        <v>0</v>
      </c>
      <c r="W1563" s="11">
        <v>11</v>
      </c>
      <c r="X1563" s="8" t="s">
        <v>148</v>
      </c>
      <c r="Y1563" s="8" t="s">
        <v>149</v>
      </c>
    </row>
    <row r="1564" spans="1:26" x14ac:dyDescent="0.3">
      <c r="A1564" s="7">
        <v>46280</v>
      </c>
      <c r="B1564" s="8" t="s">
        <v>42</v>
      </c>
      <c r="C1564" s="8" t="s">
        <v>140</v>
      </c>
      <c r="D1564" s="8" t="s">
        <v>141</v>
      </c>
      <c r="E1564" s="8" t="s">
        <v>164</v>
      </c>
      <c r="F1564" s="8" t="s">
        <v>143</v>
      </c>
      <c r="G1564" s="8" t="s">
        <v>228</v>
      </c>
      <c r="H1564" s="8" t="s">
        <v>231</v>
      </c>
      <c r="I1564" s="8" t="s">
        <v>944</v>
      </c>
      <c r="J1564" s="8" t="s">
        <v>166</v>
      </c>
      <c r="K1564" s="8" t="s">
        <v>21</v>
      </c>
      <c r="L1564" s="9">
        <v>1637</v>
      </c>
      <c r="M1564" s="9">
        <v>27</v>
      </c>
      <c r="N1564" s="10">
        <v>1.6493585827733661E-2</v>
      </c>
      <c r="O1564" s="11">
        <v>14.92</v>
      </c>
      <c r="P1564" s="11">
        <v>402.84</v>
      </c>
      <c r="Q1564" s="11">
        <v>0</v>
      </c>
      <c r="R1564" s="8">
        <v>0</v>
      </c>
      <c r="S1564" s="8">
        <v>0</v>
      </c>
      <c r="U1564" s="12">
        <v>0</v>
      </c>
      <c r="V1564" s="10">
        <v>0</v>
      </c>
      <c r="W1564" s="11">
        <v>15</v>
      </c>
      <c r="X1564" s="8" t="s">
        <v>148</v>
      </c>
      <c r="Y1564" s="8" t="s">
        <v>149</v>
      </c>
    </row>
    <row r="1565" spans="1:26" x14ac:dyDescent="0.3">
      <c r="A1565" s="7">
        <v>46280</v>
      </c>
      <c r="B1565" s="8" t="s">
        <v>42</v>
      </c>
      <c r="C1565" s="8" t="s">
        <v>140</v>
      </c>
      <c r="D1565" s="8" t="s">
        <v>141</v>
      </c>
      <c r="E1565" s="8" t="s">
        <v>164</v>
      </c>
      <c r="F1565" s="8" t="s">
        <v>143</v>
      </c>
      <c r="G1565" s="8" t="s">
        <v>165</v>
      </c>
      <c r="H1565" s="8" t="s">
        <v>231</v>
      </c>
      <c r="I1565" s="8" t="s">
        <v>461</v>
      </c>
      <c r="J1565" s="8" t="s">
        <v>166</v>
      </c>
      <c r="K1565" s="8" t="s">
        <v>7</v>
      </c>
      <c r="L1565" s="9">
        <v>307</v>
      </c>
      <c r="M1565" s="9">
        <v>4</v>
      </c>
      <c r="N1565" s="10">
        <v>1.3029315960912049E-2</v>
      </c>
      <c r="O1565" s="11">
        <v>5.87</v>
      </c>
      <c r="P1565" s="11">
        <v>23.48</v>
      </c>
      <c r="Q1565" s="11">
        <v>0</v>
      </c>
      <c r="R1565" s="8">
        <v>0</v>
      </c>
      <c r="S1565" s="8">
        <v>0</v>
      </c>
      <c r="U1565" s="12">
        <v>0</v>
      </c>
      <c r="V1565" s="10">
        <v>0</v>
      </c>
      <c r="W1565" s="11">
        <v>10.5</v>
      </c>
      <c r="X1565" s="8" t="s">
        <v>148</v>
      </c>
      <c r="Y1565" s="8" t="s">
        <v>149</v>
      </c>
    </row>
    <row r="1566" spans="1:26" x14ac:dyDescent="0.3">
      <c r="A1566" s="7">
        <v>46280</v>
      </c>
      <c r="B1566" s="8" t="s">
        <v>42</v>
      </c>
      <c r="C1566" s="8" t="s">
        <v>140</v>
      </c>
      <c r="D1566" s="8" t="s">
        <v>141</v>
      </c>
      <c r="E1566" s="8" t="s">
        <v>164</v>
      </c>
      <c r="F1566" s="8" t="s">
        <v>143</v>
      </c>
      <c r="G1566" s="8" t="s">
        <v>165</v>
      </c>
      <c r="H1566" s="8" t="s">
        <v>229</v>
      </c>
      <c r="I1566" s="8" t="s">
        <v>945</v>
      </c>
      <c r="J1566" s="8" t="s">
        <v>166</v>
      </c>
      <c r="K1566" s="8" t="s">
        <v>14</v>
      </c>
      <c r="L1566" s="9">
        <v>209</v>
      </c>
      <c r="M1566" s="9">
        <v>0</v>
      </c>
      <c r="N1566" s="10">
        <v>0</v>
      </c>
      <c r="P1566" s="11">
        <v>0</v>
      </c>
      <c r="Q1566" s="11">
        <v>0</v>
      </c>
      <c r="R1566" s="8">
        <v>0</v>
      </c>
      <c r="S1566" s="8">
        <v>0</v>
      </c>
      <c r="W1566" s="11">
        <v>15.5</v>
      </c>
      <c r="X1566" s="8" t="s">
        <v>148</v>
      </c>
      <c r="Y1566" s="8" t="s">
        <v>149</v>
      </c>
    </row>
    <row r="1567" spans="1:26" x14ac:dyDescent="0.3">
      <c r="A1567" s="7">
        <v>46292</v>
      </c>
      <c r="B1567" s="8" t="s">
        <v>5</v>
      </c>
      <c r="C1567" s="8" t="s">
        <v>173</v>
      </c>
      <c r="D1567" s="8" t="s">
        <v>141</v>
      </c>
      <c r="E1567" s="8" t="s">
        <v>174</v>
      </c>
      <c r="F1567" s="8" t="s">
        <v>143</v>
      </c>
      <c r="G1567" s="8" t="s">
        <v>151</v>
      </c>
      <c r="H1567" s="8" t="s">
        <v>145</v>
      </c>
      <c r="I1567" s="8" t="s">
        <v>946</v>
      </c>
      <c r="J1567" s="8" t="s">
        <v>176</v>
      </c>
      <c r="K1567" s="8" t="s">
        <v>14</v>
      </c>
      <c r="L1567" s="9">
        <v>388</v>
      </c>
      <c r="M1567" s="9">
        <v>6</v>
      </c>
      <c r="N1567" s="10">
        <v>1.54639175257732E-2</v>
      </c>
      <c r="O1567" s="11">
        <v>5.31</v>
      </c>
      <c r="P1567" s="11">
        <v>31.86</v>
      </c>
      <c r="Q1567" s="11">
        <v>449</v>
      </c>
      <c r="R1567" s="8">
        <v>1</v>
      </c>
      <c r="S1567" s="8">
        <v>1</v>
      </c>
      <c r="T1567" s="10">
        <v>7.0999999999999994E-2</v>
      </c>
      <c r="U1567" s="12">
        <v>14.09</v>
      </c>
      <c r="V1567" s="10">
        <v>0.16669999999999999</v>
      </c>
      <c r="W1567" s="11">
        <v>9</v>
      </c>
      <c r="X1567" s="8" t="s">
        <v>148</v>
      </c>
      <c r="Y1567" s="8" t="s">
        <v>149</v>
      </c>
    </row>
    <row r="1568" spans="1:26" x14ac:dyDescent="0.3">
      <c r="A1568" s="7">
        <v>46280</v>
      </c>
      <c r="B1568" s="8" t="s">
        <v>42</v>
      </c>
      <c r="C1568" s="8" t="s">
        <v>140</v>
      </c>
      <c r="D1568" s="8" t="s">
        <v>141</v>
      </c>
      <c r="E1568" s="8" t="s">
        <v>164</v>
      </c>
      <c r="F1568" s="8" t="s">
        <v>143</v>
      </c>
      <c r="G1568" s="8" t="s">
        <v>165</v>
      </c>
      <c r="H1568" s="8" t="s">
        <v>231</v>
      </c>
      <c r="I1568" s="8" t="s">
        <v>441</v>
      </c>
      <c r="J1568" s="8" t="s">
        <v>166</v>
      </c>
      <c r="K1568" s="8" t="s">
        <v>7</v>
      </c>
      <c r="L1568" s="9">
        <v>572</v>
      </c>
      <c r="M1568" s="9">
        <v>3</v>
      </c>
      <c r="N1568" s="10">
        <v>5.244755244755245E-3</v>
      </c>
      <c r="O1568" s="11">
        <v>9.33</v>
      </c>
      <c r="P1568" s="11">
        <v>27.99</v>
      </c>
      <c r="Q1568" s="11">
        <v>0</v>
      </c>
      <c r="R1568" s="8">
        <v>0</v>
      </c>
      <c r="S1568" s="8">
        <v>0</v>
      </c>
      <c r="U1568" s="12">
        <v>0</v>
      </c>
      <c r="V1568" s="10">
        <v>0</v>
      </c>
      <c r="W1568" s="11">
        <v>13</v>
      </c>
      <c r="X1568" s="8" t="s">
        <v>148</v>
      </c>
      <c r="Y1568" s="8" t="s">
        <v>149</v>
      </c>
    </row>
    <row r="1569" spans="1:25" x14ac:dyDescent="0.3">
      <c r="A1569" s="7">
        <v>46280</v>
      </c>
      <c r="B1569" s="8" t="s">
        <v>42</v>
      </c>
      <c r="C1569" s="8" t="s">
        <v>140</v>
      </c>
      <c r="D1569" s="8" t="s">
        <v>141</v>
      </c>
      <c r="E1569" s="8" t="s">
        <v>164</v>
      </c>
      <c r="F1569" s="8" t="s">
        <v>143</v>
      </c>
      <c r="G1569" s="8" t="s">
        <v>228</v>
      </c>
      <c r="H1569" s="8" t="s">
        <v>231</v>
      </c>
      <c r="I1569" s="8" t="s">
        <v>947</v>
      </c>
      <c r="J1569" s="8" t="s">
        <v>166</v>
      </c>
      <c r="K1569" s="8" t="s">
        <v>14</v>
      </c>
      <c r="L1569" s="9">
        <v>161</v>
      </c>
      <c r="M1569" s="9">
        <v>0</v>
      </c>
      <c r="N1569" s="10">
        <v>0</v>
      </c>
      <c r="P1569" s="11">
        <v>0</v>
      </c>
      <c r="Q1569" s="11">
        <v>0</v>
      </c>
      <c r="R1569" s="8">
        <v>0</v>
      </c>
      <c r="S1569" s="8">
        <v>0</v>
      </c>
      <c r="W1569" s="11">
        <v>14.5</v>
      </c>
      <c r="X1569" s="8" t="s">
        <v>148</v>
      </c>
      <c r="Y1569" s="8" t="s">
        <v>149</v>
      </c>
    </row>
    <row r="1570" spans="1:25" x14ac:dyDescent="0.3">
      <c r="A1570" s="7">
        <v>46280</v>
      </c>
      <c r="B1570" s="8" t="s">
        <v>42</v>
      </c>
      <c r="C1570" s="8" t="s">
        <v>140</v>
      </c>
      <c r="D1570" s="8" t="s">
        <v>141</v>
      </c>
      <c r="E1570" s="8" t="s">
        <v>377</v>
      </c>
      <c r="F1570" s="8" t="s">
        <v>143</v>
      </c>
      <c r="G1570" s="8" t="s">
        <v>378</v>
      </c>
      <c r="H1570" s="8" t="s">
        <v>231</v>
      </c>
      <c r="I1570" s="8" t="s">
        <v>948</v>
      </c>
      <c r="J1570" s="8" t="s">
        <v>380</v>
      </c>
      <c r="K1570" s="8" t="s">
        <v>14</v>
      </c>
      <c r="L1570" s="9">
        <v>799</v>
      </c>
      <c r="M1570" s="9">
        <v>2</v>
      </c>
      <c r="N1570" s="10">
        <v>2.5031289111389242E-3</v>
      </c>
      <c r="O1570" s="11">
        <v>8.1</v>
      </c>
      <c r="P1570" s="8" t="s">
        <v>949</v>
      </c>
      <c r="Q1570" s="11">
        <v>0</v>
      </c>
      <c r="R1570" s="8">
        <v>0</v>
      </c>
      <c r="S1570" s="8">
        <v>0</v>
      </c>
      <c r="U1570" s="12">
        <v>0</v>
      </c>
      <c r="V1570" s="10">
        <v>0</v>
      </c>
      <c r="W1570" s="11">
        <v>13</v>
      </c>
      <c r="X1570" s="8" t="s">
        <v>148</v>
      </c>
      <c r="Y1570" s="8" t="s">
        <v>149</v>
      </c>
    </row>
    <row r="1571" spans="1:25" x14ac:dyDescent="0.3">
      <c r="A1571" s="7">
        <v>46280</v>
      </c>
      <c r="B1571" s="8" t="s">
        <v>42</v>
      </c>
      <c r="C1571" s="8" t="s">
        <v>140</v>
      </c>
      <c r="D1571" s="8" t="s">
        <v>141</v>
      </c>
      <c r="E1571" s="8" t="s">
        <v>377</v>
      </c>
      <c r="F1571" s="8" t="s">
        <v>143</v>
      </c>
      <c r="G1571" s="8" t="s">
        <v>378</v>
      </c>
      <c r="H1571" s="8" t="s">
        <v>231</v>
      </c>
      <c r="I1571" s="8" t="s">
        <v>379</v>
      </c>
      <c r="J1571" s="8" t="s">
        <v>380</v>
      </c>
      <c r="K1571" s="8" t="s">
        <v>21</v>
      </c>
      <c r="L1571" s="9">
        <v>80</v>
      </c>
      <c r="M1571" s="9">
        <v>1</v>
      </c>
      <c r="N1571" s="10">
        <v>1.2500000000000001E-2</v>
      </c>
      <c r="O1571" s="11">
        <v>17.5</v>
      </c>
      <c r="P1571" s="11">
        <v>17.5</v>
      </c>
      <c r="Q1571" s="11">
        <v>0</v>
      </c>
      <c r="R1571" s="8">
        <v>0</v>
      </c>
      <c r="S1571" s="8">
        <v>0</v>
      </c>
      <c r="U1571" s="12">
        <v>0</v>
      </c>
      <c r="V1571" s="10">
        <v>0</v>
      </c>
      <c r="W1571" s="11">
        <v>17.5</v>
      </c>
      <c r="X1571" s="8" t="s">
        <v>148</v>
      </c>
      <c r="Y1571" s="8" t="s">
        <v>149</v>
      </c>
    </row>
    <row r="1572" spans="1:25" x14ac:dyDescent="0.3">
      <c r="A1572" s="7">
        <v>46280</v>
      </c>
      <c r="B1572" s="8" t="s">
        <v>42</v>
      </c>
      <c r="C1572" s="8" t="s">
        <v>140</v>
      </c>
      <c r="D1572" s="8" t="s">
        <v>141</v>
      </c>
      <c r="E1572" s="8" t="s">
        <v>377</v>
      </c>
      <c r="F1572" s="8" t="s">
        <v>143</v>
      </c>
      <c r="G1572" s="8" t="s">
        <v>378</v>
      </c>
      <c r="H1572" s="8" t="s">
        <v>24</v>
      </c>
      <c r="I1572" s="8" t="s">
        <v>950</v>
      </c>
      <c r="J1572" s="8" t="s">
        <v>380</v>
      </c>
      <c r="K1572" s="8" t="s">
        <v>21</v>
      </c>
      <c r="L1572" s="9">
        <v>108</v>
      </c>
      <c r="M1572" s="9">
        <v>1</v>
      </c>
      <c r="N1572" s="10">
        <v>9.2592592592592587E-3</v>
      </c>
      <c r="O1572" s="11">
        <v>15.5</v>
      </c>
      <c r="P1572" s="11">
        <v>15.5</v>
      </c>
      <c r="Q1572" s="11">
        <v>0</v>
      </c>
      <c r="R1572" s="8">
        <v>0</v>
      </c>
      <c r="S1572" s="8">
        <v>0</v>
      </c>
      <c r="U1572" s="12">
        <v>0</v>
      </c>
      <c r="V1572" s="10">
        <v>0</v>
      </c>
      <c r="W1572" s="11">
        <v>15.5</v>
      </c>
      <c r="X1572" s="8" t="s">
        <v>148</v>
      </c>
      <c r="Y1572" s="8" t="s">
        <v>149</v>
      </c>
    </row>
    <row r="1573" spans="1:25" x14ac:dyDescent="0.3">
      <c r="A1573" s="7">
        <v>46280</v>
      </c>
      <c r="B1573" s="8" t="s">
        <v>42</v>
      </c>
      <c r="C1573" s="8" t="s">
        <v>140</v>
      </c>
      <c r="D1573" s="8" t="s">
        <v>141</v>
      </c>
      <c r="E1573" s="8" t="s">
        <v>377</v>
      </c>
      <c r="F1573" s="8" t="s">
        <v>143</v>
      </c>
      <c r="G1573" s="8" t="s">
        <v>381</v>
      </c>
      <c r="H1573" s="8" t="s">
        <v>231</v>
      </c>
      <c r="I1573" s="8" t="s">
        <v>383</v>
      </c>
      <c r="J1573" s="8" t="s">
        <v>380</v>
      </c>
      <c r="K1573" s="8" t="s">
        <v>14</v>
      </c>
      <c r="L1573" s="9">
        <v>325</v>
      </c>
      <c r="M1573" s="9">
        <v>0</v>
      </c>
      <c r="N1573" s="10">
        <v>0</v>
      </c>
      <c r="P1573" s="11">
        <v>0</v>
      </c>
      <c r="Q1573" s="11">
        <v>0</v>
      </c>
      <c r="R1573" s="8">
        <v>0</v>
      </c>
      <c r="S1573" s="8">
        <v>0</v>
      </c>
      <c r="W1573" s="11">
        <v>17</v>
      </c>
      <c r="X1573" s="8" t="s">
        <v>223</v>
      </c>
      <c r="Y1573" s="8" t="s">
        <v>149</v>
      </c>
    </row>
    <row r="1574" spans="1:25" x14ac:dyDescent="0.3">
      <c r="A1574" s="7">
        <v>46280</v>
      </c>
      <c r="B1574" s="8" t="s">
        <v>42</v>
      </c>
      <c r="C1574" s="8" t="s">
        <v>140</v>
      </c>
      <c r="D1574" s="8" t="s">
        <v>141</v>
      </c>
      <c r="E1574" s="8" t="s">
        <v>377</v>
      </c>
      <c r="F1574" s="8" t="s">
        <v>143</v>
      </c>
      <c r="G1574" s="8" t="s">
        <v>378</v>
      </c>
      <c r="H1574" s="8" t="s">
        <v>231</v>
      </c>
      <c r="I1574" s="8" t="s">
        <v>384</v>
      </c>
      <c r="J1574" s="8" t="s">
        <v>380</v>
      </c>
      <c r="K1574" s="8" t="s">
        <v>7</v>
      </c>
      <c r="L1574" s="9">
        <v>870</v>
      </c>
      <c r="M1574" s="9">
        <v>7</v>
      </c>
      <c r="N1574" s="10">
        <v>8.0459770114942528E-3</v>
      </c>
      <c r="O1574" s="11">
        <v>10.16</v>
      </c>
      <c r="P1574" s="11">
        <v>71.12</v>
      </c>
      <c r="Q1574" s="11">
        <v>0</v>
      </c>
      <c r="R1574" s="8">
        <v>0</v>
      </c>
      <c r="S1574" s="8">
        <v>0</v>
      </c>
      <c r="U1574" s="12">
        <v>0</v>
      </c>
      <c r="V1574" s="10">
        <v>0</v>
      </c>
      <c r="W1574" s="11">
        <v>18.5</v>
      </c>
      <c r="X1574" s="8" t="s">
        <v>148</v>
      </c>
      <c r="Y1574" s="8" t="s">
        <v>149</v>
      </c>
    </row>
    <row r="1575" spans="1:25" x14ac:dyDescent="0.3">
      <c r="A1575" s="7">
        <v>46280</v>
      </c>
      <c r="B1575" s="8" t="s">
        <v>42</v>
      </c>
      <c r="C1575" s="8" t="s">
        <v>140</v>
      </c>
      <c r="D1575" s="8" t="s">
        <v>141</v>
      </c>
      <c r="E1575" s="8" t="s">
        <v>377</v>
      </c>
      <c r="F1575" s="8" t="s">
        <v>143</v>
      </c>
      <c r="G1575" s="8" t="s">
        <v>378</v>
      </c>
      <c r="H1575" s="8" t="s">
        <v>231</v>
      </c>
      <c r="I1575" s="8" t="s">
        <v>951</v>
      </c>
      <c r="J1575" s="8" t="s">
        <v>380</v>
      </c>
      <c r="K1575" s="8" t="s">
        <v>21</v>
      </c>
      <c r="L1575" s="9">
        <v>103</v>
      </c>
      <c r="M1575" s="9">
        <v>0</v>
      </c>
      <c r="N1575" s="10">
        <v>0</v>
      </c>
      <c r="P1575" s="11">
        <v>0</v>
      </c>
      <c r="Q1575" s="11">
        <v>0</v>
      </c>
      <c r="R1575" s="8">
        <v>0</v>
      </c>
      <c r="S1575" s="8">
        <v>0</v>
      </c>
      <c r="W1575" s="11">
        <v>14.5</v>
      </c>
      <c r="X1575" s="8" t="s">
        <v>148</v>
      </c>
      <c r="Y1575" s="8" t="s">
        <v>149</v>
      </c>
    </row>
    <row r="1576" spans="1:25" x14ac:dyDescent="0.3">
      <c r="A1576" s="8" t="s">
        <v>927</v>
      </c>
      <c r="B1576" s="8" t="s">
        <v>37</v>
      </c>
      <c r="C1576" s="8" t="s">
        <v>140</v>
      </c>
      <c r="D1576" s="8" t="s">
        <v>141</v>
      </c>
      <c r="E1576" s="8" t="s">
        <v>157</v>
      </c>
      <c r="F1576" s="8" t="s">
        <v>143</v>
      </c>
      <c r="G1576" s="8" t="s">
        <v>162</v>
      </c>
      <c r="H1576" s="8" t="s">
        <v>236</v>
      </c>
      <c r="I1576" s="8" t="s">
        <v>809</v>
      </c>
      <c r="J1576" s="8" t="s">
        <v>159</v>
      </c>
      <c r="K1576" s="8" t="s">
        <v>21</v>
      </c>
      <c r="L1576" s="9">
        <v>31</v>
      </c>
      <c r="M1576" s="9">
        <v>0</v>
      </c>
      <c r="N1576" s="10">
        <v>0</v>
      </c>
      <c r="P1576" s="11">
        <v>0</v>
      </c>
      <c r="Q1576" s="11">
        <v>0</v>
      </c>
      <c r="R1576" s="8">
        <v>0</v>
      </c>
      <c r="S1576" s="8">
        <v>0</v>
      </c>
      <c r="W1576" s="11">
        <v>10.5</v>
      </c>
      <c r="X1576" s="8" t="s">
        <v>148</v>
      </c>
      <c r="Y1576" s="8" t="s">
        <v>149</v>
      </c>
    </row>
    <row r="1577" spans="1:25" x14ac:dyDescent="0.3">
      <c r="A1577" s="7">
        <v>46280</v>
      </c>
      <c r="B1577" s="8" t="s">
        <v>37</v>
      </c>
      <c r="C1577" s="8" t="s">
        <v>140</v>
      </c>
      <c r="D1577" s="8" t="s">
        <v>141</v>
      </c>
      <c r="E1577" s="8" t="s">
        <v>157</v>
      </c>
      <c r="F1577" s="8" t="s">
        <v>143</v>
      </c>
      <c r="G1577" s="8" t="s">
        <v>162</v>
      </c>
      <c r="H1577" s="8" t="s">
        <v>236</v>
      </c>
      <c r="I1577" s="8" t="s">
        <v>161</v>
      </c>
      <c r="J1577" s="8" t="s">
        <v>159</v>
      </c>
      <c r="K1577" s="8" t="s">
        <v>7</v>
      </c>
      <c r="L1577" s="9">
        <v>363</v>
      </c>
      <c r="M1577" s="9">
        <v>2</v>
      </c>
      <c r="N1577" s="10">
        <v>5.5096418732782371E-3</v>
      </c>
      <c r="O1577" s="11">
        <v>5.95</v>
      </c>
      <c r="P1577" s="11">
        <v>11.9</v>
      </c>
      <c r="Q1577" s="11">
        <v>399</v>
      </c>
      <c r="R1577" s="8">
        <v>1</v>
      </c>
      <c r="S1577" s="8">
        <v>1</v>
      </c>
      <c r="T1577" s="10">
        <v>2.98E-2</v>
      </c>
      <c r="U1577" s="12">
        <v>33.53</v>
      </c>
      <c r="V1577" s="10">
        <v>0.5</v>
      </c>
      <c r="W1577" s="11">
        <v>11.5</v>
      </c>
      <c r="X1577" s="8" t="s">
        <v>148</v>
      </c>
      <c r="Y1577" s="8" t="s">
        <v>149</v>
      </c>
    </row>
    <row r="1578" spans="1:25" x14ac:dyDescent="0.3">
      <c r="A1578" s="7">
        <v>46280</v>
      </c>
      <c r="B1578" s="8" t="s">
        <v>37</v>
      </c>
      <c r="C1578" s="8" t="s">
        <v>140</v>
      </c>
      <c r="D1578" s="8" t="s">
        <v>141</v>
      </c>
      <c r="E1578" s="8" t="s">
        <v>239</v>
      </c>
      <c r="F1578" s="8" t="s">
        <v>143</v>
      </c>
      <c r="G1578" s="8" t="s">
        <v>240</v>
      </c>
      <c r="H1578" s="8" t="s">
        <v>385</v>
      </c>
      <c r="I1578" s="8" t="s">
        <v>952</v>
      </c>
      <c r="J1578" s="8" t="s">
        <v>242</v>
      </c>
      <c r="K1578" s="8" t="s">
        <v>21</v>
      </c>
      <c r="L1578" s="9">
        <v>97</v>
      </c>
      <c r="M1578" s="9">
        <v>3</v>
      </c>
      <c r="N1578" s="10">
        <v>3.0927835051546389E-2</v>
      </c>
      <c r="O1578" s="11">
        <v>7.5</v>
      </c>
      <c r="P1578" s="11">
        <v>22.5</v>
      </c>
      <c r="Q1578" s="11">
        <v>0</v>
      </c>
      <c r="R1578" s="8">
        <v>0</v>
      </c>
      <c r="S1578" s="8">
        <v>0</v>
      </c>
      <c r="U1578" s="12">
        <v>0</v>
      </c>
      <c r="V1578" s="10">
        <v>0</v>
      </c>
      <c r="W1578" s="11">
        <v>7.5</v>
      </c>
      <c r="X1578" s="8" t="s">
        <v>148</v>
      </c>
      <c r="Y1578" s="8" t="s">
        <v>149</v>
      </c>
    </row>
    <row r="1579" spans="1:25" x14ac:dyDescent="0.3">
      <c r="A1579" s="7">
        <v>46280</v>
      </c>
      <c r="B1579" s="8" t="s">
        <v>37</v>
      </c>
      <c r="C1579" s="8" t="s">
        <v>140</v>
      </c>
      <c r="D1579" s="8" t="s">
        <v>141</v>
      </c>
      <c r="E1579" s="8" t="s">
        <v>239</v>
      </c>
      <c r="F1579" s="8" t="s">
        <v>143</v>
      </c>
      <c r="G1579" s="8" t="s">
        <v>240</v>
      </c>
      <c r="H1579" s="8" t="s">
        <v>220</v>
      </c>
      <c r="I1579" s="8" t="s">
        <v>588</v>
      </c>
      <c r="J1579" s="8" t="s">
        <v>242</v>
      </c>
      <c r="K1579" s="8" t="s">
        <v>14</v>
      </c>
      <c r="L1579" s="9">
        <v>458</v>
      </c>
      <c r="M1579" s="9">
        <v>0</v>
      </c>
      <c r="N1579" s="10">
        <v>0</v>
      </c>
      <c r="P1579" s="11">
        <v>0</v>
      </c>
      <c r="Q1579" s="11">
        <v>0</v>
      </c>
      <c r="R1579" s="8">
        <v>0</v>
      </c>
      <c r="S1579" s="8">
        <v>0</v>
      </c>
      <c r="W1579" s="11">
        <v>8.5</v>
      </c>
      <c r="X1579" s="8" t="s">
        <v>148</v>
      </c>
      <c r="Y1579" s="8" t="s">
        <v>149</v>
      </c>
    </row>
    <row r="1580" spans="1:25" x14ac:dyDescent="0.3">
      <c r="A1580" s="7">
        <v>46280</v>
      </c>
      <c r="B1580" s="8" t="s">
        <v>37</v>
      </c>
      <c r="C1580" s="8" t="s">
        <v>140</v>
      </c>
      <c r="D1580" s="8" t="s">
        <v>141</v>
      </c>
      <c r="E1580" s="8" t="s">
        <v>239</v>
      </c>
      <c r="F1580" s="8" t="s">
        <v>143</v>
      </c>
      <c r="G1580" s="8" t="s">
        <v>240</v>
      </c>
      <c r="H1580" s="8" t="s">
        <v>220</v>
      </c>
      <c r="I1580" s="8" t="s">
        <v>361</v>
      </c>
      <c r="J1580" s="8" t="s">
        <v>242</v>
      </c>
      <c r="K1580" s="8" t="s">
        <v>14</v>
      </c>
      <c r="L1580" s="9">
        <v>1074</v>
      </c>
      <c r="M1580" s="9">
        <v>7</v>
      </c>
      <c r="N1580" s="10">
        <v>6.5176908752327747E-3</v>
      </c>
      <c r="O1580" s="11">
        <v>5.0999999999999996</v>
      </c>
      <c r="P1580" s="11">
        <v>35.700000000000003</v>
      </c>
      <c r="Q1580" s="11">
        <v>0</v>
      </c>
      <c r="R1580" s="8">
        <v>0</v>
      </c>
      <c r="S1580" s="8">
        <v>0</v>
      </c>
      <c r="U1580" s="12">
        <v>0</v>
      </c>
      <c r="V1580" s="10">
        <v>0</v>
      </c>
      <c r="W1580" s="11">
        <v>7.5</v>
      </c>
      <c r="X1580" s="8" t="s">
        <v>148</v>
      </c>
      <c r="Y1580" s="8" t="s">
        <v>149</v>
      </c>
    </row>
    <row r="1581" spans="1:25" x14ac:dyDescent="0.3">
      <c r="A1581" s="7">
        <v>46280</v>
      </c>
      <c r="B1581" s="8" t="s">
        <v>37</v>
      </c>
      <c r="C1581" s="8" t="s">
        <v>140</v>
      </c>
      <c r="D1581" s="8" t="s">
        <v>141</v>
      </c>
      <c r="E1581" s="8" t="s">
        <v>239</v>
      </c>
      <c r="F1581" s="8" t="s">
        <v>143</v>
      </c>
      <c r="G1581" s="8" t="s">
        <v>240</v>
      </c>
      <c r="H1581" s="8" t="s">
        <v>220</v>
      </c>
      <c r="I1581" s="8" t="s">
        <v>953</v>
      </c>
      <c r="J1581" s="8" t="s">
        <v>242</v>
      </c>
      <c r="K1581" s="8" t="s">
        <v>14</v>
      </c>
      <c r="L1581" s="9">
        <v>494</v>
      </c>
      <c r="M1581" s="9">
        <v>3</v>
      </c>
      <c r="N1581" s="10">
        <v>6.0728744939271256E-3</v>
      </c>
      <c r="O1581" s="11">
        <v>7.22</v>
      </c>
      <c r="P1581" s="11">
        <v>21.66</v>
      </c>
      <c r="Q1581" s="11">
        <v>0</v>
      </c>
      <c r="R1581" s="8">
        <v>0</v>
      </c>
      <c r="S1581" s="8">
        <v>0</v>
      </c>
      <c r="U1581" s="12">
        <v>0</v>
      </c>
      <c r="V1581" s="10">
        <v>0</v>
      </c>
      <c r="W1581" s="11">
        <v>9</v>
      </c>
      <c r="X1581" s="8" t="s">
        <v>148</v>
      </c>
      <c r="Y1581" s="8" t="s">
        <v>149</v>
      </c>
    </row>
    <row r="1582" spans="1:25" x14ac:dyDescent="0.3">
      <c r="A1582" s="7">
        <v>46280</v>
      </c>
      <c r="B1582" s="8" t="s">
        <v>37</v>
      </c>
      <c r="C1582" s="8" t="s">
        <v>140</v>
      </c>
      <c r="D1582" s="8" t="s">
        <v>141</v>
      </c>
      <c r="E1582" s="8" t="s">
        <v>244</v>
      </c>
      <c r="F1582" s="8" t="s">
        <v>143</v>
      </c>
      <c r="G1582" s="8" t="s">
        <v>245</v>
      </c>
      <c r="H1582" s="8" t="s">
        <v>220</v>
      </c>
      <c r="I1582" s="8" t="s">
        <v>954</v>
      </c>
      <c r="J1582" s="8" t="s">
        <v>247</v>
      </c>
      <c r="K1582" s="8" t="s">
        <v>14</v>
      </c>
      <c r="L1582" s="9">
        <v>133</v>
      </c>
      <c r="M1582" s="9">
        <v>2</v>
      </c>
      <c r="N1582" s="10">
        <v>1.503759398496241E-2</v>
      </c>
      <c r="O1582" s="11">
        <v>4.4000000000000004</v>
      </c>
      <c r="P1582" s="11">
        <v>8.8000000000000007</v>
      </c>
      <c r="Q1582" s="11">
        <v>0</v>
      </c>
      <c r="R1582" s="8">
        <v>0</v>
      </c>
      <c r="S1582" s="8">
        <v>0</v>
      </c>
      <c r="U1582" s="12">
        <v>0</v>
      </c>
      <c r="V1582" s="10">
        <v>0</v>
      </c>
      <c r="W1582" s="11">
        <v>7</v>
      </c>
      <c r="X1582" s="8" t="s">
        <v>148</v>
      </c>
      <c r="Y1582" s="8" t="s">
        <v>149</v>
      </c>
    </row>
    <row r="1583" spans="1:25" x14ac:dyDescent="0.3">
      <c r="A1583" s="7">
        <v>46280</v>
      </c>
      <c r="B1583" s="8" t="s">
        <v>37</v>
      </c>
      <c r="C1583" s="8" t="s">
        <v>140</v>
      </c>
      <c r="D1583" s="8" t="s">
        <v>141</v>
      </c>
      <c r="E1583" s="8" t="s">
        <v>244</v>
      </c>
      <c r="F1583" s="8" t="s">
        <v>143</v>
      </c>
      <c r="G1583" s="8" t="s">
        <v>245</v>
      </c>
      <c r="H1583" s="8" t="s">
        <v>220</v>
      </c>
      <c r="I1583" s="8" t="s">
        <v>955</v>
      </c>
      <c r="J1583" s="8" t="s">
        <v>247</v>
      </c>
      <c r="K1583" s="8" t="s">
        <v>14</v>
      </c>
      <c r="L1583" s="9">
        <v>458</v>
      </c>
      <c r="M1583" s="9">
        <v>2</v>
      </c>
      <c r="N1583" s="10">
        <v>4.3668122270742356E-3</v>
      </c>
      <c r="O1583" s="11">
        <v>6.22</v>
      </c>
      <c r="P1583" s="11">
        <v>12.44</v>
      </c>
      <c r="Q1583" s="11">
        <v>0</v>
      </c>
      <c r="R1583" s="8">
        <v>0</v>
      </c>
      <c r="S1583" s="8">
        <v>0</v>
      </c>
      <c r="U1583" s="12">
        <v>0</v>
      </c>
      <c r="V1583" s="10">
        <v>0</v>
      </c>
      <c r="W1583" s="11">
        <v>8.5</v>
      </c>
      <c r="X1583" s="8" t="s">
        <v>148</v>
      </c>
      <c r="Y1583" s="8" t="s">
        <v>149</v>
      </c>
    </row>
    <row r="1584" spans="1:25" x14ac:dyDescent="0.3">
      <c r="A1584" s="7">
        <v>46280</v>
      </c>
      <c r="B1584" s="8" t="s">
        <v>37</v>
      </c>
      <c r="C1584" s="8" t="s">
        <v>140</v>
      </c>
      <c r="D1584" s="8" t="s">
        <v>141</v>
      </c>
      <c r="E1584" s="8" t="s">
        <v>244</v>
      </c>
      <c r="F1584" s="8" t="s">
        <v>143</v>
      </c>
      <c r="G1584" s="8" t="s">
        <v>245</v>
      </c>
      <c r="H1584" s="8" t="s">
        <v>220</v>
      </c>
      <c r="I1584" s="8" t="s">
        <v>864</v>
      </c>
      <c r="J1584" s="8" t="s">
        <v>247</v>
      </c>
      <c r="K1584" s="8" t="s">
        <v>7</v>
      </c>
      <c r="L1584" s="9">
        <v>98</v>
      </c>
      <c r="M1584" s="9">
        <v>1</v>
      </c>
      <c r="N1584" s="10">
        <v>1.020408163265306E-2</v>
      </c>
      <c r="O1584" s="11">
        <v>5.53</v>
      </c>
      <c r="P1584" s="11">
        <v>5.53</v>
      </c>
      <c r="Q1584" s="11">
        <v>0</v>
      </c>
      <c r="R1584" s="8">
        <v>0</v>
      </c>
      <c r="S1584" s="8">
        <v>0</v>
      </c>
      <c r="U1584" s="12">
        <v>0</v>
      </c>
      <c r="V1584" s="10">
        <v>0</v>
      </c>
      <c r="W1584" s="11">
        <v>8.5</v>
      </c>
      <c r="X1584" s="8" t="s">
        <v>148</v>
      </c>
      <c r="Y1584" s="8" t="s">
        <v>149</v>
      </c>
    </row>
    <row r="1585" spans="1:25" x14ac:dyDescent="0.3">
      <c r="A1585" s="7">
        <v>46280</v>
      </c>
      <c r="B1585" s="8" t="s">
        <v>37</v>
      </c>
      <c r="C1585" s="8" t="s">
        <v>140</v>
      </c>
      <c r="D1585" s="8" t="s">
        <v>141</v>
      </c>
      <c r="E1585" s="8" t="s">
        <v>167</v>
      </c>
      <c r="F1585" s="8" t="s">
        <v>143</v>
      </c>
      <c r="G1585" s="8" t="s">
        <v>255</v>
      </c>
      <c r="H1585" s="8" t="s">
        <v>220</v>
      </c>
      <c r="I1585" s="8" t="s">
        <v>440</v>
      </c>
      <c r="J1585" s="8" t="s">
        <v>169</v>
      </c>
      <c r="K1585" s="8" t="s">
        <v>7</v>
      </c>
      <c r="L1585" s="9">
        <v>255</v>
      </c>
      <c r="M1585" s="9">
        <v>1</v>
      </c>
      <c r="N1585" s="10">
        <v>3.9215686274509803E-3</v>
      </c>
      <c r="O1585" s="11">
        <v>5.0199999999999996</v>
      </c>
      <c r="P1585" s="11">
        <v>5.0199999999999996</v>
      </c>
      <c r="Q1585" s="11">
        <v>0</v>
      </c>
      <c r="R1585" s="8">
        <v>0</v>
      </c>
      <c r="S1585" s="8">
        <v>0</v>
      </c>
      <c r="U1585" s="12">
        <v>0</v>
      </c>
      <c r="V1585" s="10">
        <v>0</v>
      </c>
      <c r="W1585" s="11">
        <v>6.5</v>
      </c>
      <c r="X1585" s="8" t="s">
        <v>148</v>
      </c>
      <c r="Y1585" s="8" t="s">
        <v>149</v>
      </c>
    </row>
    <row r="1586" spans="1:25" x14ac:dyDescent="0.3">
      <c r="A1586" s="7">
        <v>46280</v>
      </c>
      <c r="B1586" s="8" t="s">
        <v>37</v>
      </c>
      <c r="C1586" s="8" t="s">
        <v>140</v>
      </c>
      <c r="D1586" s="8" t="s">
        <v>141</v>
      </c>
      <c r="E1586" s="8" t="s">
        <v>167</v>
      </c>
      <c r="F1586" s="8" t="s">
        <v>143</v>
      </c>
      <c r="G1586" s="8" t="s">
        <v>255</v>
      </c>
      <c r="H1586" s="8" t="s">
        <v>220</v>
      </c>
      <c r="I1586" s="8" t="s">
        <v>255</v>
      </c>
      <c r="J1586" s="8" t="s">
        <v>169</v>
      </c>
      <c r="K1586" s="8" t="s">
        <v>14</v>
      </c>
      <c r="L1586" s="9">
        <v>1248</v>
      </c>
      <c r="M1586" s="9">
        <v>11</v>
      </c>
      <c r="N1586" s="10">
        <v>8.814102564102564E-3</v>
      </c>
      <c r="O1586" s="11">
        <v>4.9800000000000004</v>
      </c>
      <c r="P1586" s="11">
        <v>54.78</v>
      </c>
      <c r="Q1586" s="11">
        <v>0</v>
      </c>
      <c r="R1586" s="8">
        <v>0</v>
      </c>
      <c r="S1586" s="8">
        <v>0</v>
      </c>
      <c r="U1586" s="12">
        <v>0</v>
      </c>
      <c r="V1586" s="10">
        <v>0</v>
      </c>
      <c r="W1586" s="11">
        <v>6</v>
      </c>
      <c r="X1586" s="8" t="s">
        <v>148</v>
      </c>
      <c r="Y1586" s="8" t="s">
        <v>149</v>
      </c>
    </row>
    <row r="1587" spans="1:25" x14ac:dyDescent="0.3">
      <c r="A1587" s="7">
        <v>46280</v>
      </c>
      <c r="B1587" s="8" t="s">
        <v>37</v>
      </c>
      <c r="C1587" s="8" t="s">
        <v>140</v>
      </c>
      <c r="D1587" s="8" t="s">
        <v>141</v>
      </c>
      <c r="E1587" s="8" t="s">
        <v>167</v>
      </c>
      <c r="F1587" s="8" t="s">
        <v>143</v>
      </c>
      <c r="G1587" s="8" t="s">
        <v>255</v>
      </c>
      <c r="H1587" s="8" t="s">
        <v>220</v>
      </c>
      <c r="I1587" s="8" t="s">
        <v>512</v>
      </c>
      <c r="J1587" s="8" t="s">
        <v>169</v>
      </c>
      <c r="K1587" s="8" t="s">
        <v>21</v>
      </c>
      <c r="L1587" s="9">
        <v>262</v>
      </c>
      <c r="M1587" s="9">
        <v>2</v>
      </c>
      <c r="N1587" s="10">
        <v>7.6335877862595417E-3</v>
      </c>
      <c r="O1587" s="11">
        <v>3.76</v>
      </c>
      <c r="P1587" s="11">
        <v>7.52</v>
      </c>
      <c r="Q1587" s="11">
        <v>0</v>
      </c>
      <c r="R1587" s="8">
        <v>0</v>
      </c>
      <c r="S1587" s="8">
        <v>0</v>
      </c>
      <c r="U1587" s="12">
        <v>0</v>
      </c>
      <c r="V1587" s="10">
        <v>0</v>
      </c>
      <c r="W1587" s="11">
        <v>4.5</v>
      </c>
      <c r="X1587" s="8" t="s">
        <v>148</v>
      </c>
      <c r="Y1587" s="8" t="s">
        <v>149</v>
      </c>
    </row>
    <row r="1588" spans="1:25" x14ac:dyDescent="0.3">
      <c r="A1588" s="7">
        <v>46280</v>
      </c>
      <c r="B1588" s="8" t="s">
        <v>37</v>
      </c>
      <c r="C1588" s="8" t="s">
        <v>140</v>
      </c>
      <c r="D1588" s="8" t="s">
        <v>141</v>
      </c>
      <c r="E1588" s="8" t="s">
        <v>167</v>
      </c>
      <c r="F1588" s="8" t="s">
        <v>143</v>
      </c>
      <c r="G1588" s="8" t="s">
        <v>255</v>
      </c>
      <c r="H1588" s="8" t="s">
        <v>220</v>
      </c>
      <c r="I1588" s="8" t="s">
        <v>956</v>
      </c>
      <c r="J1588" s="8" t="s">
        <v>169</v>
      </c>
      <c r="K1588" s="8" t="s">
        <v>21</v>
      </c>
      <c r="L1588" s="9">
        <v>143</v>
      </c>
      <c r="M1588" s="9">
        <v>2</v>
      </c>
      <c r="N1588" s="10">
        <v>1.3986013986013989E-2</v>
      </c>
      <c r="O1588" s="11">
        <v>6.5</v>
      </c>
      <c r="P1588" s="11">
        <v>13</v>
      </c>
      <c r="Q1588" s="11">
        <v>0</v>
      </c>
      <c r="R1588" s="8">
        <v>0</v>
      </c>
      <c r="S1588" s="8">
        <v>0</v>
      </c>
      <c r="U1588" s="12">
        <v>0</v>
      </c>
      <c r="V1588" s="10">
        <v>0</v>
      </c>
      <c r="W1588" s="11">
        <v>6.5</v>
      </c>
      <c r="X1588" s="8" t="s">
        <v>148</v>
      </c>
      <c r="Y1588" s="8" t="s">
        <v>149</v>
      </c>
    </row>
    <row r="1589" spans="1:25" x14ac:dyDescent="0.3">
      <c r="A1589" s="7">
        <v>46280</v>
      </c>
      <c r="B1589" s="8" t="s">
        <v>37</v>
      </c>
      <c r="C1589" s="8" t="s">
        <v>140</v>
      </c>
      <c r="D1589" s="8" t="s">
        <v>141</v>
      </c>
      <c r="E1589" s="8" t="s">
        <v>167</v>
      </c>
      <c r="F1589" s="8" t="s">
        <v>143</v>
      </c>
      <c r="G1589" s="8" t="s">
        <v>255</v>
      </c>
      <c r="H1589" s="8" t="s">
        <v>220</v>
      </c>
      <c r="I1589" s="8" t="s">
        <v>256</v>
      </c>
      <c r="J1589" s="8" t="s">
        <v>169</v>
      </c>
      <c r="K1589" s="8" t="s">
        <v>14</v>
      </c>
      <c r="L1589" s="9">
        <v>1159</v>
      </c>
      <c r="M1589" s="9">
        <v>10</v>
      </c>
      <c r="N1589" s="10">
        <v>8.6281276962899053E-3</v>
      </c>
      <c r="O1589" s="11">
        <v>3.73</v>
      </c>
      <c r="P1589" s="11">
        <v>37.299999999999997</v>
      </c>
      <c r="Q1589" s="11">
        <v>0</v>
      </c>
      <c r="R1589" s="8">
        <v>0</v>
      </c>
      <c r="S1589" s="8">
        <v>0</v>
      </c>
      <c r="U1589" s="12">
        <v>0</v>
      </c>
      <c r="V1589" s="10">
        <v>0</v>
      </c>
      <c r="W1589" s="11">
        <v>6</v>
      </c>
      <c r="X1589" s="8" t="s">
        <v>148</v>
      </c>
      <c r="Y1589" s="8" t="s">
        <v>149</v>
      </c>
    </row>
    <row r="1590" spans="1:25" x14ac:dyDescent="0.3">
      <c r="A1590" s="7">
        <v>46280</v>
      </c>
      <c r="B1590" s="8" t="s">
        <v>37</v>
      </c>
      <c r="C1590" s="8" t="s">
        <v>140</v>
      </c>
      <c r="D1590" s="8" t="s">
        <v>141</v>
      </c>
      <c r="E1590" s="8" t="s">
        <v>257</v>
      </c>
      <c r="F1590" s="8" t="s">
        <v>143</v>
      </c>
      <c r="G1590" s="8" t="s">
        <v>262</v>
      </c>
      <c r="H1590" s="8" t="s">
        <v>220</v>
      </c>
      <c r="I1590" s="8" t="s">
        <v>957</v>
      </c>
      <c r="J1590" s="8" t="s">
        <v>260</v>
      </c>
      <c r="K1590" s="8" t="s">
        <v>14</v>
      </c>
      <c r="L1590" s="9">
        <v>516</v>
      </c>
      <c r="M1590" s="9">
        <v>4</v>
      </c>
      <c r="N1590" s="10">
        <v>7.7519379844961239E-3</v>
      </c>
      <c r="O1590" s="11">
        <v>5.72</v>
      </c>
      <c r="P1590" s="11">
        <v>22.88</v>
      </c>
      <c r="Q1590" s="11">
        <v>0</v>
      </c>
      <c r="R1590" s="8">
        <v>0</v>
      </c>
      <c r="S1590" s="8">
        <v>0</v>
      </c>
      <c r="U1590" s="12">
        <v>0</v>
      </c>
      <c r="V1590" s="10">
        <v>0</v>
      </c>
      <c r="W1590" s="11">
        <v>7.5</v>
      </c>
      <c r="X1590" s="8" t="s">
        <v>148</v>
      </c>
      <c r="Y1590" s="8" t="s">
        <v>149</v>
      </c>
    </row>
    <row r="1591" spans="1:25" x14ac:dyDescent="0.3">
      <c r="A1591" s="7">
        <v>46280</v>
      </c>
      <c r="B1591" s="8" t="s">
        <v>37</v>
      </c>
      <c r="C1591" s="8" t="s">
        <v>140</v>
      </c>
      <c r="D1591" s="8" t="s">
        <v>141</v>
      </c>
      <c r="E1591" s="8" t="s">
        <v>257</v>
      </c>
      <c r="F1591" s="8" t="s">
        <v>143</v>
      </c>
      <c r="G1591" s="8" t="s">
        <v>258</v>
      </c>
      <c r="H1591" s="8" t="s">
        <v>220</v>
      </c>
      <c r="I1591" s="8" t="s">
        <v>261</v>
      </c>
      <c r="J1591" s="8" t="s">
        <v>260</v>
      </c>
      <c r="K1591" s="8" t="s">
        <v>21</v>
      </c>
      <c r="L1591" s="9">
        <v>276</v>
      </c>
      <c r="M1591" s="9">
        <v>5</v>
      </c>
      <c r="N1591" s="10">
        <v>1.8115942028985511E-2</v>
      </c>
      <c r="O1591" s="11">
        <v>10</v>
      </c>
      <c r="P1591" s="11">
        <v>50</v>
      </c>
      <c r="Q1591" s="11">
        <v>0</v>
      </c>
      <c r="R1591" s="8">
        <v>0</v>
      </c>
      <c r="S1591" s="8">
        <v>0</v>
      </c>
      <c r="U1591" s="12">
        <v>0</v>
      </c>
      <c r="V1591" s="10">
        <v>0</v>
      </c>
      <c r="W1591" s="11">
        <v>10</v>
      </c>
      <c r="X1591" s="8" t="s">
        <v>223</v>
      </c>
      <c r="Y1591" s="8" t="s">
        <v>149</v>
      </c>
    </row>
    <row r="1592" spans="1:25" x14ac:dyDescent="0.3">
      <c r="A1592" s="7">
        <v>46280</v>
      </c>
      <c r="B1592" s="8" t="s">
        <v>37</v>
      </c>
      <c r="C1592" s="8" t="s">
        <v>140</v>
      </c>
      <c r="D1592" s="8" t="s">
        <v>141</v>
      </c>
      <c r="E1592" s="8" t="s">
        <v>257</v>
      </c>
      <c r="F1592" s="8" t="s">
        <v>143</v>
      </c>
      <c r="G1592" s="8" t="s">
        <v>258</v>
      </c>
      <c r="H1592" s="8" t="s">
        <v>220</v>
      </c>
      <c r="I1592" s="8" t="s">
        <v>440</v>
      </c>
      <c r="J1592" s="8" t="s">
        <v>260</v>
      </c>
      <c r="K1592" s="8" t="s">
        <v>14</v>
      </c>
      <c r="L1592" s="9">
        <v>523</v>
      </c>
      <c r="M1592" s="9">
        <v>5</v>
      </c>
      <c r="N1592" s="10">
        <v>9.5602294455066923E-3</v>
      </c>
      <c r="O1592" s="11">
        <v>6.35</v>
      </c>
      <c r="P1592" s="11">
        <v>31.75</v>
      </c>
      <c r="Q1592" s="11">
        <v>0</v>
      </c>
      <c r="R1592" s="8">
        <v>0</v>
      </c>
      <c r="S1592" s="8">
        <v>0</v>
      </c>
      <c r="U1592" s="12">
        <v>0</v>
      </c>
      <c r="V1592" s="10">
        <v>0</v>
      </c>
      <c r="W1592" s="11">
        <v>9</v>
      </c>
      <c r="X1592" s="8" t="s">
        <v>148</v>
      </c>
      <c r="Y1592" s="8" t="s">
        <v>149</v>
      </c>
    </row>
    <row r="1593" spans="1:25" x14ac:dyDescent="0.3">
      <c r="A1593" s="7">
        <v>46280</v>
      </c>
      <c r="B1593" s="8" t="s">
        <v>37</v>
      </c>
      <c r="C1593" s="8" t="s">
        <v>140</v>
      </c>
      <c r="D1593" s="8" t="s">
        <v>141</v>
      </c>
      <c r="E1593" s="8" t="s">
        <v>257</v>
      </c>
      <c r="F1593" s="8" t="s">
        <v>143</v>
      </c>
      <c r="G1593" s="8" t="s">
        <v>258</v>
      </c>
      <c r="H1593" s="8" t="s">
        <v>220</v>
      </c>
      <c r="I1593" s="8" t="s">
        <v>262</v>
      </c>
      <c r="J1593" s="8" t="s">
        <v>260</v>
      </c>
      <c r="K1593" s="8" t="s">
        <v>21</v>
      </c>
      <c r="L1593" s="9">
        <v>311</v>
      </c>
      <c r="M1593" s="9">
        <v>2</v>
      </c>
      <c r="N1593" s="10">
        <v>6.4308681672025723E-3</v>
      </c>
      <c r="O1593" s="11">
        <v>9.56</v>
      </c>
      <c r="P1593" s="11">
        <v>19.12</v>
      </c>
      <c r="Q1593" s="11">
        <v>0</v>
      </c>
      <c r="R1593" s="8">
        <v>0</v>
      </c>
      <c r="S1593" s="8">
        <v>0</v>
      </c>
      <c r="U1593" s="12">
        <v>0</v>
      </c>
      <c r="V1593" s="10">
        <v>0</v>
      </c>
      <c r="W1593" s="11">
        <v>10.5</v>
      </c>
      <c r="X1593" s="8" t="s">
        <v>148</v>
      </c>
      <c r="Y1593" s="8" t="s">
        <v>149</v>
      </c>
    </row>
    <row r="1594" spans="1:25" x14ac:dyDescent="0.3">
      <c r="A1594" s="7">
        <v>46280</v>
      </c>
      <c r="B1594" s="8" t="s">
        <v>33</v>
      </c>
      <c r="C1594" s="8" t="s">
        <v>173</v>
      </c>
      <c r="D1594" s="8" t="s">
        <v>141</v>
      </c>
      <c r="E1594" s="8" t="s">
        <v>193</v>
      </c>
      <c r="F1594" s="8" t="s">
        <v>143</v>
      </c>
      <c r="G1594" s="8" t="s">
        <v>194</v>
      </c>
      <c r="H1594" s="8" t="s">
        <v>470</v>
      </c>
      <c r="I1594" s="8" t="s">
        <v>772</v>
      </c>
      <c r="J1594" s="8" t="s">
        <v>195</v>
      </c>
      <c r="K1594" s="8" t="s">
        <v>14</v>
      </c>
      <c r="L1594" s="9">
        <v>130</v>
      </c>
      <c r="M1594" s="9">
        <v>3</v>
      </c>
      <c r="N1594" s="10">
        <v>2.3076923076923082E-2</v>
      </c>
      <c r="O1594" s="11">
        <v>6.61</v>
      </c>
      <c r="P1594" s="11">
        <v>19.829999999999998</v>
      </c>
      <c r="Q1594" s="11">
        <v>0</v>
      </c>
      <c r="R1594" s="8">
        <v>0</v>
      </c>
      <c r="S1594" s="8">
        <v>0</v>
      </c>
      <c r="U1594" s="12">
        <v>0</v>
      </c>
      <c r="V1594" s="10">
        <v>0</v>
      </c>
      <c r="W1594" s="11">
        <v>9.5</v>
      </c>
      <c r="X1594" s="8" t="s">
        <v>148</v>
      </c>
      <c r="Y1594" s="8" t="s">
        <v>149</v>
      </c>
    </row>
    <row r="1595" spans="1:25" x14ac:dyDescent="0.3">
      <c r="A1595" s="7">
        <v>46280</v>
      </c>
      <c r="B1595" s="8" t="s">
        <v>33</v>
      </c>
      <c r="C1595" s="8" t="s">
        <v>173</v>
      </c>
      <c r="D1595" s="8" t="s">
        <v>141</v>
      </c>
      <c r="E1595" s="8" t="s">
        <v>193</v>
      </c>
      <c r="F1595" s="8" t="s">
        <v>143</v>
      </c>
      <c r="G1595" s="8" t="s">
        <v>264</v>
      </c>
      <c r="H1595" s="8" t="s">
        <v>231</v>
      </c>
      <c r="I1595" s="8" t="s">
        <v>958</v>
      </c>
      <c r="J1595" s="8" t="s">
        <v>195</v>
      </c>
      <c r="K1595" s="8" t="s">
        <v>21</v>
      </c>
      <c r="L1595" s="9">
        <v>292</v>
      </c>
      <c r="M1595" s="9">
        <v>5</v>
      </c>
      <c r="N1595" s="10">
        <v>1.7123287671232879E-2</v>
      </c>
      <c r="O1595" s="11">
        <v>10</v>
      </c>
      <c r="P1595" s="11">
        <v>50</v>
      </c>
      <c r="Q1595" s="11">
        <v>0</v>
      </c>
      <c r="R1595" s="8">
        <v>0</v>
      </c>
      <c r="S1595" s="8">
        <v>0</v>
      </c>
      <c r="U1595" s="12">
        <v>0</v>
      </c>
      <c r="V1595" s="10">
        <v>0</v>
      </c>
      <c r="W1595" s="11">
        <v>10</v>
      </c>
      <c r="X1595" s="8" t="s">
        <v>148</v>
      </c>
      <c r="Y1595" s="8" t="s">
        <v>149</v>
      </c>
    </row>
    <row r="1596" spans="1:25" x14ac:dyDescent="0.3">
      <c r="A1596" s="7">
        <v>46274</v>
      </c>
      <c r="B1596" s="8" t="s">
        <v>23</v>
      </c>
      <c r="C1596" s="8" t="s">
        <v>173</v>
      </c>
      <c r="D1596" s="8" t="s">
        <v>141</v>
      </c>
      <c r="E1596" s="8" t="s">
        <v>285</v>
      </c>
      <c r="F1596" s="8" t="s">
        <v>143</v>
      </c>
      <c r="G1596" s="8" t="s">
        <v>736</v>
      </c>
      <c r="H1596" s="8" t="s">
        <v>206</v>
      </c>
      <c r="I1596" s="8" t="s">
        <v>736</v>
      </c>
      <c r="J1596" s="8" t="s">
        <v>287</v>
      </c>
      <c r="K1596" s="8" t="s">
        <v>7</v>
      </c>
      <c r="L1596" s="9">
        <v>264</v>
      </c>
      <c r="M1596" s="9">
        <v>0</v>
      </c>
      <c r="N1596" s="10">
        <v>0</v>
      </c>
      <c r="P1596" s="11">
        <v>0</v>
      </c>
      <c r="Q1596" s="11">
        <v>0</v>
      </c>
      <c r="R1596" s="8">
        <v>0</v>
      </c>
      <c r="S1596" s="8">
        <v>0</v>
      </c>
      <c r="W1596" s="11">
        <v>6</v>
      </c>
      <c r="X1596" s="8" t="s">
        <v>148</v>
      </c>
      <c r="Y1596" s="8" t="s">
        <v>149</v>
      </c>
    </row>
    <row r="1597" spans="1:25" x14ac:dyDescent="0.3">
      <c r="A1597" s="7">
        <v>46280</v>
      </c>
      <c r="B1597" s="8" t="s">
        <v>33</v>
      </c>
      <c r="C1597" s="8" t="s">
        <v>173</v>
      </c>
      <c r="D1597" s="8" t="s">
        <v>141</v>
      </c>
      <c r="E1597" s="8" t="s">
        <v>193</v>
      </c>
      <c r="F1597" s="8" t="s">
        <v>143</v>
      </c>
      <c r="G1597" s="8" t="s">
        <v>194</v>
      </c>
      <c r="H1597" s="8" t="s">
        <v>231</v>
      </c>
      <c r="I1597" s="8" t="s">
        <v>959</v>
      </c>
      <c r="J1597" s="8" t="s">
        <v>195</v>
      </c>
      <c r="K1597" s="8" t="s">
        <v>14</v>
      </c>
      <c r="L1597" s="9">
        <v>151</v>
      </c>
      <c r="M1597" s="9">
        <v>1</v>
      </c>
      <c r="N1597" s="10">
        <v>6.6225165562913907E-3</v>
      </c>
      <c r="O1597" s="11">
        <v>4.7300000000000004</v>
      </c>
      <c r="P1597" s="11">
        <v>4.7300000000000004</v>
      </c>
      <c r="Q1597" s="11">
        <v>0</v>
      </c>
      <c r="R1597" s="8">
        <v>0</v>
      </c>
      <c r="S1597" s="8">
        <v>0</v>
      </c>
      <c r="U1597" s="12">
        <v>0</v>
      </c>
      <c r="V1597" s="10">
        <v>0</v>
      </c>
      <c r="W1597" s="11">
        <v>8.5</v>
      </c>
      <c r="X1597" s="8" t="s">
        <v>148</v>
      </c>
      <c r="Y1597" s="8" t="s">
        <v>149</v>
      </c>
    </row>
    <row r="1598" spans="1:25" x14ac:dyDescent="0.3">
      <c r="A1598" s="7">
        <v>46280</v>
      </c>
      <c r="B1598" s="8" t="s">
        <v>33</v>
      </c>
      <c r="C1598" s="8" t="s">
        <v>173</v>
      </c>
      <c r="D1598" s="8" t="s">
        <v>141</v>
      </c>
      <c r="E1598" s="8" t="s">
        <v>193</v>
      </c>
      <c r="F1598" s="8" t="s">
        <v>143</v>
      </c>
      <c r="G1598" s="8" t="s">
        <v>194</v>
      </c>
      <c r="H1598" s="8" t="s">
        <v>231</v>
      </c>
      <c r="I1598" s="8" t="s">
        <v>197</v>
      </c>
      <c r="J1598" s="8" t="s">
        <v>195</v>
      </c>
      <c r="K1598" s="8" t="s">
        <v>21</v>
      </c>
      <c r="L1598" s="9">
        <v>687</v>
      </c>
      <c r="M1598" s="9">
        <v>6</v>
      </c>
      <c r="N1598" s="10">
        <v>8.7336244541484712E-3</v>
      </c>
      <c r="O1598" s="11">
        <v>9</v>
      </c>
      <c r="P1598" s="11">
        <v>54</v>
      </c>
      <c r="Q1598" s="11">
        <v>399</v>
      </c>
      <c r="R1598" s="8">
        <v>1</v>
      </c>
      <c r="S1598" s="8">
        <v>1</v>
      </c>
      <c r="T1598" s="10">
        <v>7.4399999999999994E-2</v>
      </c>
      <c r="U1598" s="12">
        <v>7.39</v>
      </c>
      <c r="V1598" s="10">
        <v>0.16669999999999999</v>
      </c>
      <c r="W1598" s="11">
        <v>9</v>
      </c>
      <c r="X1598" s="8" t="s">
        <v>148</v>
      </c>
      <c r="Y1598" s="8" t="s">
        <v>149</v>
      </c>
    </row>
    <row r="1599" spans="1:25" x14ac:dyDescent="0.3">
      <c r="A1599" s="7">
        <v>46280</v>
      </c>
      <c r="B1599" s="8" t="s">
        <v>33</v>
      </c>
      <c r="C1599" s="8" t="s">
        <v>173</v>
      </c>
      <c r="D1599" s="8" t="s">
        <v>141</v>
      </c>
      <c r="E1599" s="8" t="s">
        <v>193</v>
      </c>
      <c r="F1599" s="8" t="s">
        <v>143</v>
      </c>
      <c r="G1599" s="8" t="s">
        <v>264</v>
      </c>
      <c r="H1599" s="8" t="s">
        <v>231</v>
      </c>
      <c r="I1599" s="8" t="s">
        <v>960</v>
      </c>
      <c r="J1599" s="8" t="s">
        <v>195</v>
      </c>
      <c r="K1599" s="8" t="s">
        <v>7</v>
      </c>
      <c r="L1599" s="9">
        <v>242</v>
      </c>
      <c r="M1599" s="9">
        <v>1</v>
      </c>
      <c r="N1599" s="10">
        <v>4.1322314049586778E-3</v>
      </c>
      <c r="O1599" s="11">
        <v>9.18</v>
      </c>
      <c r="P1599" s="11">
        <v>9.18</v>
      </c>
      <c r="Q1599" s="11">
        <v>0</v>
      </c>
      <c r="R1599" s="8">
        <v>0</v>
      </c>
      <c r="S1599" s="8">
        <v>0</v>
      </c>
      <c r="U1599" s="12">
        <v>0</v>
      </c>
      <c r="V1599" s="10">
        <v>0</v>
      </c>
      <c r="W1599" s="11">
        <v>13.5</v>
      </c>
      <c r="X1599" s="8" t="s">
        <v>148</v>
      </c>
      <c r="Y1599" s="8" t="s">
        <v>149</v>
      </c>
    </row>
    <row r="1600" spans="1:25" x14ac:dyDescent="0.3">
      <c r="A1600" s="7">
        <v>46280</v>
      </c>
      <c r="B1600" s="8" t="s">
        <v>33</v>
      </c>
      <c r="C1600" s="8" t="s">
        <v>173</v>
      </c>
      <c r="D1600" s="8" t="s">
        <v>141</v>
      </c>
      <c r="E1600" s="8" t="s">
        <v>200</v>
      </c>
      <c r="F1600" s="8" t="s">
        <v>143</v>
      </c>
      <c r="G1600" s="8" t="s">
        <v>268</v>
      </c>
      <c r="H1600" s="8" t="s">
        <v>229</v>
      </c>
      <c r="I1600" s="8" t="s">
        <v>199</v>
      </c>
      <c r="J1600" s="8" t="s">
        <v>202</v>
      </c>
      <c r="K1600" s="8" t="s">
        <v>14</v>
      </c>
      <c r="L1600" s="9">
        <v>767</v>
      </c>
      <c r="M1600" s="9">
        <v>2</v>
      </c>
      <c r="N1600" s="10">
        <v>2.6075619295958278E-3</v>
      </c>
      <c r="O1600" s="11">
        <v>9.4700000000000006</v>
      </c>
      <c r="P1600" s="11">
        <v>18.940000000000001</v>
      </c>
      <c r="Q1600" s="11">
        <v>0</v>
      </c>
      <c r="R1600" s="8">
        <v>0</v>
      </c>
      <c r="S1600" s="8">
        <v>0</v>
      </c>
      <c r="U1600" s="12">
        <v>0</v>
      </c>
      <c r="V1600" s="10">
        <v>0</v>
      </c>
      <c r="W1600" s="11">
        <v>11.5</v>
      </c>
      <c r="X1600" s="8" t="s">
        <v>148</v>
      </c>
      <c r="Y1600" s="8" t="s">
        <v>149</v>
      </c>
    </row>
    <row r="1601" spans="1:25" x14ac:dyDescent="0.3">
      <c r="A1601" s="7">
        <v>46280</v>
      </c>
      <c r="B1601" s="8" t="s">
        <v>33</v>
      </c>
      <c r="C1601" s="8" t="s">
        <v>173</v>
      </c>
      <c r="D1601" s="8" t="s">
        <v>141</v>
      </c>
      <c r="E1601" s="8" t="s">
        <v>200</v>
      </c>
      <c r="F1601" s="8" t="s">
        <v>143</v>
      </c>
      <c r="G1601" s="8" t="s">
        <v>268</v>
      </c>
      <c r="H1601" s="8" t="s">
        <v>24</v>
      </c>
      <c r="I1601" s="8" t="s">
        <v>638</v>
      </c>
      <c r="J1601" s="8" t="s">
        <v>202</v>
      </c>
      <c r="K1601" s="8" t="s">
        <v>21</v>
      </c>
      <c r="L1601" s="9">
        <v>238</v>
      </c>
      <c r="M1601" s="9">
        <v>2</v>
      </c>
      <c r="N1601" s="10">
        <v>8.4033613445378148E-3</v>
      </c>
      <c r="O1601" s="11">
        <v>13.48</v>
      </c>
      <c r="P1601" s="11">
        <v>26.96</v>
      </c>
      <c r="Q1601" s="11">
        <v>0</v>
      </c>
      <c r="R1601" s="8">
        <v>0</v>
      </c>
      <c r="S1601" s="8">
        <v>0</v>
      </c>
      <c r="U1601" s="12">
        <v>0</v>
      </c>
      <c r="V1601" s="10">
        <v>0</v>
      </c>
      <c r="W1601" s="11">
        <v>14.5</v>
      </c>
      <c r="X1601" s="8" t="s">
        <v>223</v>
      </c>
      <c r="Y1601" s="8" t="s">
        <v>149</v>
      </c>
    </row>
    <row r="1602" spans="1:25" x14ac:dyDescent="0.3">
      <c r="A1602" s="7">
        <v>46280</v>
      </c>
      <c r="B1602" s="8" t="s">
        <v>33</v>
      </c>
      <c r="C1602" s="8" t="s">
        <v>173</v>
      </c>
      <c r="D1602" s="8" t="s">
        <v>141</v>
      </c>
      <c r="E1602" s="8" t="s">
        <v>200</v>
      </c>
      <c r="F1602" s="8" t="s">
        <v>143</v>
      </c>
      <c r="G1602" s="8" t="s">
        <v>268</v>
      </c>
      <c r="H1602" s="8" t="s">
        <v>229</v>
      </c>
      <c r="I1602" s="8" t="s">
        <v>270</v>
      </c>
      <c r="J1602" s="8" t="s">
        <v>202</v>
      </c>
      <c r="K1602" s="8" t="s">
        <v>21</v>
      </c>
      <c r="L1602" s="9">
        <v>523</v>
      </c>
      <c r="M1602" s="9">
        <v>3</v>
      </c>
      <c r="N1602" s="10">
        <v>5.7361376673040164E-3</v>
      </c>
      <c r="O1602" s="11">
        <v>10.5</v>
      </c>
      <c r="P1602" s="11">
        <v>31.5</v>
      </c>
      <c r="Q1602" s="11">
        <v>0</v>
      </c>
      <c r="R1602" s="8">
        <v>0</v>
      </c>
      <c r="S1602" s="8">
        <v>0</v>
      </c>
      <c r="U1602" s="12">
        <v>0</v>
      </c>
      <c r="V1602" s="10">
        <v>0</v>
      </c>
      <c r="W1602" s="11">
        <v>10.5</v>
      </c>
      <c r="X1602" s="8" t="s">
        <v>148</v>
      </c>
      <c r="Y1602" s="8" t="s">
        <v>149</v>
      </c>
    </row>
    <row r="1603" spans="1:25" x14ac:dyDescent="0.3">
      <c r="A1603" s="7">
        <v>46280</v>
      </c>
      <c r="B1603" s="8" t="s">
        <v>33</v>
      </c>
      <c r="C1603" s="8" t="s">
        <v>173</v>
      </c>
      <c r="D1603" s="8" t="s">
        <v>141</v>
      </c>
      <c r="E1603" s="8" t="s">
        <v>271</v>
      </c>
      <c r="F1603" s="8" t="s">
        <v>143</v>
      </c>
      <c r="G1603" s="8" t="s">
        <v>272</v>
      </c>
      <c r="H1603" s="8" t="s">
        <v>231</v>
      </c>
      <c r="I1603" s="8" t="s">
        <v>277</v>
      </c>
      <c r="J1603" s="8" t="s">
        <v>274</v>
      </c>
      <c r="K1603" s="8" t="s">
        <v>21</v>
      </c>
      <c r="L1603" s="9">
        <v>299</v>
      </c>
      <c r="M1603" s="9">
        <v>7</v>
      </c>
      <c r="N1603" s="10">
        <v>2.3411371237458189E-2</v>
      </c>
      <c r="O1603" s="11">
        <v>9.92</v>
      </c>
      <c r="P1603" s="11">
        <v>69.44</v>
      </c>
      <c r="Q1603" s="11">
        <v>0</v>
      </c>
      <c r="R1603" s="8">
        <v>0</v>
      </c>
      <c r="S1603" s="8">
        <v>0</v>
      </c>
      <c r="U1603" s="12">
        <v>0</v>
      </c>
      <c r="V1603" s="10">
        <v>0</v>
      </c>
      <c r="W1603" s="11">
        <v>12</v>
      </c>
      <c r="X1603" s="8" t="s">
        <v>148</v>
      </c>
      <c r="Y1603" s="8" t="s">
        <v>149</v>
      </c>
    </row>
    <row r="1604" spans="1:25" x14ac:dyDescent="0.3">
      <c r="A1604" s="7">
        <v>46280</v>
      </c>
      <c r="B1604" s="8" t="s">
        <v>33</v>
      </c>
      <c r="C1604" s="8" t="s">
        <v>173</v>
      </c>
      <c r="D1604" s="8" t="s">
        <v>141</v>
      </c>
      <c r="E1604" s="8" t="s">
        <v>271</v>
      </c>
      <c r="F1604" s="8" t="s">
        <v>143</v>
      </c>
      <c r="G1604" s="8" t="s">
        <v>275</v>
      </c>
      <c r="H1604" s="8" t="s">
        <v>231</v>
      </c>
      <c r="I1604" s="8" t="s">
        <v>275</v>
      </c>
      <c r="J1604" s="8" t="s">
        <v>274</v>
      </c>
      <c r="K1604" s="8" t="s">
        <v>21</v>
      </c>
      <c r="L1604" s="9">
        <v>724</v>
      </c>
      <c r="M1604" s="9">
        <v>12</v>
      </c>
      <c r="N1604" s="10">
        <v>1.6574585635359119E-2</v>
      </c>
      <c r="O1604" s="11">
        <v>12.57</v>
      </c>
      <c r="P1604" s="11">
        <v>150.84</v>
      </c>
      <c r="Q1604" s="11">
        <v>549</v>
      </c>
      <c r="R1604" s="8">
        <v>1</v>
      </c>
      <c r="S1604" s="8">
        <v>1</v>
      </c>
      <c r="T1604" s="10">
        <v>0.35720000000000002</v>
      </c>
      <c r="U1604" s="12">
        <v>3.64</v>
      </c>
      <c r="V1604" s="10">
        <v>8.3299999999999999E-2</v>
      </c>
      <c r="W1604" s="11">
        <v>15</v>
      </c>
      <c r="X1604" s="8" t="s">
        <v>148</v>
      </c>
      <c r="Y1604" s="8" t="s">
        <v>149</v>
      </c>
    </row>
    <row r="1605" spans="1:25" x14ac:dyDescent="0.3">
      <c r="A1605" s="7">
        <v>46280</v>
      </c>
      <c r="B1605" s="8" t="s">
        <v>33</v>
      </c>
      <c r="C1605" s="8" t="s">
        <v>173</v>
      </c>
      <c r="D1605" s="8" t="s">
        <v>141</v>
      </c>
      <c r="E1605" s="8" t="s">
        <v>271</v>
      </c>
      <c r="F1605" s="8" t="s">
        <v>143</v>
      </c>
      <c r="G1605" s="8" t="s">
        <v>272</v>
      </c>
      <c r="H1605" s="8" t="s">
        <v>231</v>
      </c>
      <c r="I1605" s="8" t="s">
        <v>574</v>
      </c>
      <c r="J1605" s="8" t="s">
        <v>274</v>
      </c>
      <c r="K1605" s="8" t="s">
        <v>14</v>
      </c>
      <c r="L1605" s="9">
        <v>1292</v>
      </c>
      <c r="M1605" s="9">
        <v>5</v>
      </c>
      <c r="N1605" s="10">
        <v>3.869969040247678E-3</v>
      </c>
      <c r="O1605" s="11">
        <v>10.39</v>
      </c>
      <c r="P1605" s="11">
        <v>51.95</v>
      </c>
      <c r="Q1605" s="11">
        <v>0</v>
      </c>
      <c r="R1605" s="8">
        <v>0</v>
      </c>
      <c r="S1605" s="8">
        <v>0</v>
      </c>
      <c r="U1605" s="12">
        <v>0</v>
      </c>
      <c r="V1605" s="10">
        <v>0</v>
      </c>
      <c r="W1605" s="11">
        <v>12.5</v>
      </c>
      <c r="X1605" s="8" t="s">
        <v>148</v>
      </c>
      <c r="Y1605" s="8" t="s">
        <v>149</v>
      </c>
    </row>
    <row r="1606" spans="1:25" x14ac:dyDescent="0.3">
      <c r="A1606" s="7">
        <v>46280</v>
      </c>
      <c r="B1606" s="8" t="s">
        <v>23</v>
      </c>
      <c r="C1606" s="8" t="s">
        <v>173</v>
      </c>
      <c r="D1606" s="8" t="s">
        <v>141</v>
      </c>
      <c r="E1606" s="8" t="s">
        <v>174</v>
      </c>
      <c r="F1606" s="8" t="s">
        <v>143</v>
      </c>
      <c r="G1606" s="8" t="s">
        <v>688</v>
      </c>
      <c r="H1606" s="8" t="s">
        <v>213</v>
      </c>
      <c r="I1606" s="8" t="s">
        <v>688</v>
      </c>
      <c r="J1606" s="8" t="s">
        <v>176</v>
      </c>
      <c r="K1606" s="8" t="s">
        <v>14</v>
      </c>
      <c r="L1606" s="9">
        <v>417</v>
      </c>
      <c r="M1606" s="9">
        <v>0</v>
      </c>
      <c r="N1606" s="10">
        <v>0</v>
      </c>
      <c r="P1606" s="11">
        <v>0</v>
      </c>
      <c r="Q1606" s="11">
        <v>0</v>
      </c>
      <c r="R1606" s="8">
        <v>0</v>
      </c>
      <c r="S1606" s="8">
        <v>0</v>
      </c>
      <c r="W1606" s="11">
        <v>12.5</v>
      </c>
      <c r="X1606" s="8" t="s">
        <v>148</v>
      </c>
      <c r="Y1606" s="8" t="s">
        <v>149</v>
      </c>
    </row>
    <row r="1607" spans="1:25" x14ac:dyDescent="0.3">
      <c r="A1607" s="7">
        <v>46280</v>
      </c>
      <c r="B1607" s="8" t="s">
        <v>23</v>
      </c>
      <c r="C1607" s="8" t="s">
        <v>173</v>
      </c>
      <c r="D1607" s="8" t="s">
        <v>141</v>
      </c>
      <c r="E1607" s="8" t="s">
        <v>186</v>
      </c>
      <c r="F1607" s="8" t="s">
        <v>143</v>
      </c>
      <c r="G1607" s="8" t="s">
        <v>189</v>
      </c>
      <c r="H1607" s="8" t="s">
        <v>206</v>
      </c>
      <c r="I1607" s="8" t="s">
        <v>189</v>
      </c>
      <c r="J1607" s="8" t="s">
        <v>188</v>
      </c>
      <c r="K1607" s="8" t="s">
        <v>14</v>
      </c>
      <c r="L1607" s="9">
        <v>2267</v>
      </c>
      <c r="M1607" s="9">
        <v>17</v>
      </c>
      <c r="N1607" s="10">
        <v>7.4988972209969126E-3</v>
      </c>
      <c r="O1607" s="11">
        <v>6.33</v>
      </c>
      <c r="P1607" s="11">
        <v>107.61</v>
      </c>
      <c r="Q1607" s="11">
        <v>0</v>
      </c>
      <c r="R1607" s="8">
        <v>0</v>
      </c>
      <c r="S1607" s="8">
        <v>0</v>
      </c>
      <c r="U1607" s="12">
        <v>0</v>
      </c>
      <c r="V1607" s="10">
        <v>0</v>
      </c>
      <c r="W1607" s="11">
        <v>8.5</v>
      </c>
      <c r="X1607" s="8" t="s">
        <v>148</v>
      </c>
      <c r="Y1607" s="8" t="s">
        <v>149</v>
      </c>
    </row>
    <row r="1608" spans="1:25" x14ac:dyDescent="0.3">
      <c r="A1608" s="7">
        <v>46280</v>
      </c>
      <c r="B1608" s="8" t="s">
        <v>23</v>
      </c>
      <c r="C1608" s="8" t="s">
        <v>173</v>
      </c>
      <c r="D1608" s="8" t="s">
        <v>141</v>
      </c>
      <c r="E1608" s="8" t="s">
        <v>186</v>
      </c>
      <c r="F1608" s="8" t="s">
        <v>143</v>
      </c>
      <c r="G1608" s="8" t="s">
        <v>279</v>
      </c>
      <c r="H1608" s="8" t="s">
        <v>206</v>
      </c>
      <c r="I1608" s="8" t="s">
        <v>279</v>
      </c>
      <c r="J1608" s="8" t="s">
        <v>188</v>
      </c>
      <c r="K1608" s="8" t="s">
        <v>7</v>
      </c>
      <c r="L1608" s="9">
        <v>394</v>
      </c>
      <c r="M1608" s="9">
        <v>2</v>
      </c>
      <c r="N1608" s="10">
        <v>5.076142131979695E-3</v>
      </c>
      <c r="O1608" s="11">
        <v>6.05</v>
      </c>
      <c r="P1608" s="11">
        <v>12.1</v>
      </c>
      <c r="Q1608" s="11">
        <v>0</v>
      </c>
      <c r="R1608" s="8">
        <v>0</v>
      </c>
      <c r="S1608" s="8">
        <v>0</v>
      </c>
      <c r="U1608" s="12">
        <v>0</v>
      </c>
      <c r="V1608" s="10">
        <v>0</v>
      </c>
      <c r="W1608" s="11">
        <v>9</v>
      </c>
      <c r="X1608" s="8" t="s">
        <v>148</v>
      </c>
      <c r="Y1608" s="8" t="s">
        <v>149</v>
      </c>
    </row>
    <row r="1609" spans="1:25" x14ac:dyDescent="0.3">
      <c r="A1609" s="8" t="s">
        <v>927</v>
      </c>
      <c r="B1609" s="8" t="s">
        <v>23</v>
      </c>
      <c r="C1609" s="8" t="s">
        <v>173</v>
      </c>
      <c r="D1609" s="8" t="s">
        <v>141</v>
      </c>
      <c r="E1609" s="8" t="s">
        <v>186</v>
      </c>
      <c r="F1609" s="8" t="s">
        <v>143</v>
      </c>
      <c r="G1609" s="8" t="s">
        <v>280</v>
      </c>
      <c r="H1609" s="8" t="s">
        <v>206</v>
      </c>
      <c r="I1609" s="8" t="s">
        <v>280</v>
      </c>
      <c r="J1609" s="8" t="s">
        <v>188</v>
      </c>
      <c r="K1609" s="8" t="s">
        <v>21</v>
      </c>
      <c r="L1609" s="9">
        <v>371</v>
      </c>
      <c r="M1609" s="9">
        <v>7</v>
      </c>
      <c r="N1609" s="10">
        <v>1.886792452830189E-2</v>
      </c>
      <c r="O1609" s="11">
        <v>10.7</v>
      </c>
      <c r="P1609" s="11">
        <v>74.900000000000006</v>
      </c>
      <c r="Q1609" s="11">
        <v>0</v>
      </c>
      <c r="R1609" s="8">
        <v>0</v>
      </c>
      <c r="S1609" s="8">
        <v>0</v>
      </c>
      <c r="U1609" s="12">
        <v>0</v>
      </c>
      <c r="V1609" s="10">
        <v>0</v>
      </c>
      <c r="W1609" s="11">
        <v>13</v>
      </c>
      <c r="X1609" s="8" t="s">
        <v>148</v>
      </c>
      <c r="Y1609" s="8" t="s">
        <v>149</v>
      </c>
    </row>
    <row r="1610" spans="1:25" x14ac:dyDescent="0.3">
      <c r="A1610" s="7">
        <v>46280</v>
      </c>
      <c r="B1610" s="8" t="s">
        <v>23</v>
      </c>
      <c r="C1610" s="8" t="s">
        <v>173</v>
      </c>
      <c r="D1610" s="8" t="s">
        <v>141</v>
      </c>
      <c r="E1610" s="8" t="s">
        <v>281</v>
      </c>
      <c r="F1610" s="8" t="s">
        <v>143</v>
      </c>
      <c r="G1610" s="8" t="s">
        <v>282</v>
      </c>
      <c r="H1610" s="8" t="s">
        <v>206</v>
      </c>
      <c r="I1610" s="8" t="s">
        <v>282</v>
      </c>
      <c r="J1610" s="8" t="s">
        <v>283</v>
      </c>
      <c r="K1610" s="8" t="s">
        <v>7</v>
      </c>
      <c r="L1610" s="9">
        <v>4727</v>
      </c>
      <c r="M1610" s="9">
        <v>24</v>
      </c>
      <c r="N1610" s="10">
        <v>5.0772159932303794E-3</v>
      </c>
      <c r="O1610" s="11">
        <v>5.44</v>
      </c>
      <c r="P1610" s="11">
        <v>130.56</v>
      </c>
      <c r="Q1610" s="11">
        <v>1495</v>
      </c>
      <c r="R1610" s="8">
        <v>5</v>
      </c>
      <c r="S1610" s="8">
        <v>5</v>
      </c>
      <c r="T1610" s="10">
        <v>8.7300000000000003E-2</v>
      </c>
      <c r="U1610" s="12">
        <v>11.45</v>
      </c>
      <c r="V1610" s="10">
        <v>0.20830000000000001</v>
      </c>
      <c r="W1610" s="11">
        <v>8</v>
      </c>
      <c r="X1610" s="8" t="s">
        <v>148</v>
      </c>
      <c r="Y1610" s="8" t="s">
        <v>149</v>
      </c>
    </row>
    <row r="1611" spans="1:25" x14ac:dyDescent="0.3">
      <c r="A1611" s="8" t="s">
        <v>928</v>
      </c>
      <c r="B1611" s="8" t="s">
        <v>23</v>
      </c>
      <c r="C1611" s="8" t="s">
        <v>173</v>
      </c>
      <c r="D1611" s="8" t="s">
        <v>141</v>
      </c>
      <c r="E1611" s="8" t="s">
        <v>285</v>
      </c>
      <c r="F1611" s="8" t="s">
        <v>143</v>
      </c>
      <c r="G1611" s="8" t="s">
        <v>286</v>
      </c>
      <c r="H1611" s="8" t="s">
        <v>206</v>
      </c>
      <c r="I1611" s="8" t="s">
        <v>286</v>
      </c>
      <c r="J1611" s="8" t="s">
        <v>287</v>
      </c>
      <c r="K1611" s="8" t="s">
        <v>21</v>
      </c>
      <c r="L1611" s="9">
        <v>368</v>
      </c>
      <c r="M1611" s="9">
        <v>4</v>
      </c>
      <c r="N1611" s="10">
        <v>1.0869565217391301E-2</v>
      </c>
      <c r="O1611" s="11">
        <v>8.42</v>
      </c>
      <c r="P1611" s="11">
        <v>33.68</v>
      </c>
      <c r="Q1611" s="11">
        <v>0</v>
      </c>
      <c r="R1611" s="8">
        <v>0</v>
      </c>
      <c r="S1611" s="8">
        <v>0</v>
      </c>
      <c r="U1611" s="12">
        <v>0</v>
      </c>
      <c r="V1611" s="10">
        <v>0</v>
      </c>
      <c r="W1611" s="11">
        <v>9.5</v>
      </c>
      <c r="X1611" s="8" t="s">
        <v>148</v>
      </c>
      <c r="Y1611" s="8" t="s">
        <v>149</v>
      </c>
    </row>
    <row r="1612" spans="1:25" x14ac:dyDescent="0.3">
      <c r="A1612" s="7">
        <v>46280</v>
      </c>
      <c r="B1612" s="8" t="s">
        <v>23</v>
      </c>
      <c r="C1612" s="8" t="s">
        <v>173</v>
      </c>
      <c r="D1612" s="8" t="s">
        <v>141</v>
      </c>
      <c r="E1612" s="8" t="s">
        <v>285</v>
      </c>
      <c r="F1612" s="8" t="s">
        <v>143</v>
      </c>
      <c r="G1612" s="8" t="s">
        <v>290</v>
      </c>
      <c r="H1612" s="8" t="s">
        <v>206</v>
      </c>
      <c r="I1612" s="8" t="s">
        <v>290</v>
      </c>
      <c r="J1612" s="8" t="s">
        <v>287</v>
      </c>
      <c r="K1612" s="8" t="s">
        <v>7</v>
      </c>
      <c r="L1612" s="9">
        <v>1162</v>
      </c>
      <c r="M1612" s="9">
        <v>6</v>
      </c>
      <c r="N1612" s="10">
        <v>5.1635111876075744E-3</v>
      </c>
      <c r="O1612" s="11">
        <v>6.56</v>
      </c>
      <c r="P1612" s="11">
        <v>39.36</v>
      </c>
      <c r="Q1612" s="11">
        <v>249</v>
      </c>
      <c r="R1612" s="8">
        <v>1</v>
      </c>
      <c r="S1612" s="8">
        <v>1</v>
      </c>
      <c r="T1612" s="10">
        <v>0.15809999999999999</v>
      </c>
      <c r="U1612" s="12">
        <v>6.33</v>
      </c>
      <c r="V1612" s="10">
        <v>0.16669999999999999</v>
      </c>
      <c r="W1612" s="11">
        <v>9</v>
      </c>
      <c r="X1612" s="8" t="s">
        <v>148</v>
      </c>
      <c r="Y1612" s="8" t="s">
        <v>149</v>
      </c>
    </row>
    <row r="1613" spans="1:25" x14ac:dyDescent="0.3">
      <c r="A1613" s="7">
        <v>46280</v>
      </c>
      <c r="B1613" s="8" t="s">
        <v>23</v>
      </c>
      <c r="C1613" s="8" t="s">
        <v>173</v>
      </c>
      <c r="D1613" s="8" t="s">
        <v>141</v>
      </c>
      <c r="E1613" s="8" t="s">
        <v>285</v>
      </c>
      <c r="F1613" s="8" t="s">
        <v>143</v>
      </c>
      <c r="G1613" s="8" t="s">
        <v>482</v>
      </c>
      <c r="H1613" s="8" t="s">
        <v>206</v>
      </c>
      <c r="I1613" s="8" t="s">
        <v>482</v>
      </c>
      <c r="J1613" s="8" t="s">
        <v>287</v>
      </c>
      <c r="K1613" s="8" t="s">
        <v>7</v>
      </c>
      <c r="L1613" s="9">
        <v>872</v>
      </c>
      <c r="M1613" s="9">
        <v>8</v>
      </c>
      <c r="N1613" s="10">
        <v>9.1743119266055051E-3</v>
      </c>
      <c r="O1613" s="11">
        <v>4.6500000000000004</v>
      </c>
      <c r="P1613" s="11">
        <v>37.200000000000003</v>
      </c>
      <c r="Q1613" s="11">
        <v>249</v>
      </c>
      <c r="R1613" s="8">
        <v>1</v>
      </c>
      <c r="S1613" s="8">
        <v>1</v>
      </c>
      <c r="T1613" s="10">
        <v>0.14940000000000001</v>
      </c>
      <c r="U1613" s="12">
        <v>6.69</v>
      </c>
      <c r="V1613" s="10">
        <v>0.125</v>
      </c>
      <c r="W1613" s="11">
        <v>7</v>
      </c>
      <c r="X1613" s="8" t="s">
        <v>148</v>
      </c>
      <c r="Y1613" s="8" t="s">
        <v>149</v>
      </c>
    </row>
    <row r="1614" spans="1:25" x14ac:dyDescent="0.3">
      <c r="A1614" s="8" t="s">
        <v>927</v>
      </c>
      <c r="B1614" s="8" t="s">
        <v>23</v>
      </c>
      <c r="C1614" s="8" t="s">
        <v>173</v>
      </c>
      <c r="D1614" s="8" t="s">
        <v>141</v>
      </c>
      <c r="E1614" s="8" t="s">
        <v>285</v>
      </c>
      <c r="F1614" s="8" t="s">
        <v>143</v>
      </c>
      <c r="G1614" s="8" t="s">
        <v>600</v>
      </c>
      <c r="H1614" s="8" t="s">
        <v>206</v>
      </c>
      <c r="I1614" s="8" t="s">
        <v>600</v>
      </c>
      <c r="J1614" s="8" t="s">
        <v>287</v>
      </c>
      <c r="K1614" s="8" t="s">
        <v>21</v>
      </c>
      <c r="L1614" s="9">
        <v>224</v>
      </c>
      <c r="M1614" s="9">
        <v>2</v>
      </c>
      <c r="N1614" s="10">
        <v>8.9285714285714281E-3</v>
      </c>
      <c r="O1614" s="11">
        <v>7.83</v>
      </c>
      <c r="P1614" s="11">
        <v>15.66</v>
      </c>
      <c r="Q1614" s="11">
        <v>0</v>
      </c>
      <c r="R1614" s="8">
        <v>0</v>
      </c>
      <c r="S1614" s="8">
        <v>0</v>
      </c>
      <c r="U1614" s="12">
        <v>0</v>
      </c>
      <c r="V1614" s="10">
        <v>0</v>
      </c>
      <c r="W1614" s="11">
        <v>8</v>
      </c>
      <c r="X1614" s="8" t="s">
        <v>148</v>
      </c>
      <c r="Y1614" s="8" t="s">
        <v>149</v>
      </c>
    </row>
    <row r="1615" spans="1:25" x14ac:dyDescent="0.3">
      <c r="A1615" s="7">
        <v>46280</v>
      </c>
      <c r="B1615" s="8" t="s">
        <v>23</v>
      </c>
      <c r="C1615" s="8" t="s">
        <v>173</v>
      </c>
      <c r="D1615" s="8" t="s">
        <v>141</v>
      </c>
      <c r="E1615" s="8" t="s">
        <v>285</v>
      </c>
      <c r="F1615" s="8" t="s">
        <v>143</v>
      </c>
      <c r="G1615" s="8" t="s">
        <v>480</v>
      </c>
      <c r="H1615" s="8" t="s">
        <v>206</v>
      </c>
      <c r="I1615" s="8" t="s">
        <v>480</v>
      </c>
      <c r="J1615" s="8" t="s">
        <v>287</v>
      </c>
      <c r="K1615" s="8" t="s">
        <v>14</v>
      </c>
      <c r="L1615" s="9">
        <v>630</v>
      </c>
      <c r="M1615" s="9">
        <v>2</v>
      </c>
      <c r="N1615" s="10">
        <v>3.174603174603175E-3</v>
      </c>
      <c r="O1615" s="11">
        <v>6.91</v>
      </c>
      <c r="P1615" s="8" t="s">
        <v>961</v>
      </c>
      <c r="Q1615" s="11">
        <v>0</v>
      </c>
      <c r="R1615" s="8">
        <v>0</v>
      </c>
      <c r="S1615" s="8">
        <v>0</v>
      </c>
      <c r="U1615" s="12">
        <v>0</v>
      </c>
      <c r="V1615" s="10">
        <v>0</v>
      </c>
      <c r="W1615" s="11">
        <v>8.5</v>
      </c>
      <c r="X1615" s="8" t="s">
        <v>148</v>
      </c>
      <c r="Y1615" s="8" t="s">
        <v>149</v>
      </c>
    </row>
    <row r="1616" spans="1:25" x14ac:dyDescent="0.3">
      <c r="A1616" s="7">
        <v>46280</v>
      </c>
      <c r="B1616" s="8" t="s">
        <v>23</v>
      </c>
      <c r="C1616" s="8" t="s">
        <v>173</v>
      </c>
      <c r="D1616" s="8" t="s">
        <v>141</v>
      </c>
      <c r="E1616" s="8" t="s">
        <v>285</v>
      </c>
      <c r="F1616" s="8" t="s">
        <v>143</v>
      </c>
      <c r="G1616" s="8" t="s">
        <v>288</v>
      </c>
      <c r="H1616" s="8" t="s">
        <v>206</v>
      </c>
      <c r="I1616" s="8" t="s">
        <v>288</v>
      </c>
      <c r="J1616" s="8" t="s">
        <v>287</v>
      </c>
      <c r="K1616" s="8" t="s">
        <v>7</v>
      </c>
      <c r="L1616" s="9">
        <v>388</v>
      </c>
      <c r="M1616" s="9">
        <v>4</v>
      </c>
      <c r="N1616" s="10">
        <v>1.030927835051546E-2</v>
      </c>
      <c r="O1616" s="11">
        <v>4.0599999999999996</v>
      </c>
      <c r="P1616" s="8" t="s">
        <v>962</v>
      </c>
      <c r="Q1616" s="11">
        <v>0</v>
      </c>
      <c r="R1616" s="8">
        <v>0</v>
      </c>
      <c r="S1616" s="8">
        <v>0</v>
      </c>
      <c r="U1616" s="12">
        <v>0</v>
      </c>
      <c r="V1616" s="10">
        <v>0</v>
      </c>
      <c r="W1616" s="11">
        <v>6</v>
      </c>
      <c r="X1616" s="8" t="s">
        <v>148</v>
      </c>
      <c r="Y1616" s="8" t="s">
        <v>149</v>
      </c>
    </row>
    <row r="1617" spans="1:25" x14ac:dyDescent="0.3">
      <c r="A1617" s="7">
        <v>46280</v>
      </c>
      <c r="B1617" s="8" t="s">
        <v>23</v>
      </c>
      <c r="C1617" s="8" t="s">
        <v>173</v>
      </c>
      <c r="D1617" s="8" t="s">
        <v>141</v>
      </c>
      <c r="E1617" s="8" t="s">
        <v>285</v>
      </c>
      <c r="F1617" s="8" t="s">
        <v>143</v>
      </c>
      <c r="G1617" s="8" t="s">
        <v>736</v>
      </c>
      <c r="H1617" s="8" t="s">
        <v>206</v>
      </c>
      <c r="I1617" s="8" t="s">
        <v>736</v>
      </c>
      <c r="J1617" s="8" t="s">
        <v>287</v>
      </c>
      <c r="K1617" s="8" t="s">
        <v>14</v>
      </c>
      <c r="L1617" s="9">
        <v>772</v>
      </c>
      <c r="M1617" s="9">
        <v>4</v>
      </c>
      <c r="N1617" s="10">
        <v>5.1813471502590684E-3</v>
      </c>
      <c r="O1617" s="11">
        <v>3.51</v>
      </c>
      <c r="P1617" s="11">
        <v>14.04</v>
      </c>
      <c r="Q1617" s="11">
        <v>0</v>
      </c>
      <c r="R1617" s="8">
        <v>0</v>
      </c>
      <c r="S1617" s="8">
        <v>0</v>
      </c>
      <c r="U1617" s="12">
        <v>0</v>
      </c>
      <c r="V1617" s="10">
        <v>0</v>
      </c>
      <c r="W1617" s="11">
        <v>6</v>
      </c>
      <c r="X1617" s="8" t="s">
        <v>148</v>
      </c>
      <c r="Y1617" s="8" t="s">
        <v>149</v>
      </c>
    </row>
    <row r="1618" spans="1:25" x14ac:dyDescent="0.3">
      <c r="A1618" s="7">
        <v>46280</v>
      </c>
      <c r="B1618" s="8" t="s">
        <v>23</v>
      </c>
      <c r="C1618" s="8" t="s">
        <v>173</v>
      </c>
      <c r="D1618" s="8" t="s">
        <v>141</v>
      </c>
      <c r="E1618" s="8" t="s">
        <v>285</v>
      </c>
      <c r="F1618" s="8" t="s">
        <v>143</v>
      </c>
      <c r="G1618" s="8" t="s">
        <v>289</v>
      </c>
      <c r="H1618" s="8" t="s">
        <v>206</v>
      </c>
      <c r="I1618" s="8" t="s">
        <v>289</v>
      </c>
      <c r="J1618" s="8" t="s">
        <v>287</v>
      </c>
      <c r="K1618" s="8" t="s">
        <v>14</v>
      </c>
      <c r="L1618" s="9">
        <v>334</v>
      </c>
      <c r="M1618" s="9">
        <v>4</v>
      </c>
      <c r="N1618" s="10">
        <v>1.1976047904191619E-2</v>
      </c>
      <c r="O1618" s="11">
        <v>5.31</v>
      </c>
      <c r="P1618" s="11">
        <v>21.24</v>
      </c>
      <c r="Q1618" s="11">
        <v>0</v>
      </c>
      <c r="R1618" s="8">
        <v>0</v>
      </c>
      <c r="S1618" s="8">
        <v>0</v>
      </c>
      <c r="U1618" s="12">
        <v>0</v>
      </c>
      <c r="V1618" s="10">
        <v>0</v>
      </c>
      <c r="W1618" s="11">
        <v>6.5</v>
      </c>
      <c r="X1618" s="8" t="s">
        <v>148</v>
      </c>
      <c r="Y1618" s="8" t="s">
        <v>149</v>
      </c>
    </row>
    <row r="1619" spans="1:25" x14ac:dyDescent="0.3">
      <c r="A1619" s="7">
        <v>46280</v>
      </c>
      <c r="B1619" s="8" t="s">
        <v>43</v>
      </c>
      <c r="C1619" s="8" t="s">
        <v>140</v>
      </c>
      <c r="D1619" s="8" t="s">
        <v>141</v>
      </c>
      <c r="E1619" s="8" t="s">
        <v>142</v>
      </c>
      <c r="F1619" s="8" t="s">
        <v>143</v>
      </c>
      <c r="G1619" s="8" t="s">
        <v>555</v>
      </c>
      <c r="H1619" s="8" t="s">
        <v>292</v>
      </c>
      <c r="I1619" s="8" t="s">
        <v>556</v>
      </c>
      <c r="J1619" s="8" t="s">
        <v>147</v>
      </c>
      <c r="K1619" s="8" t="s">
        <v>7</v>
      </c>
      <c r="L1619" s="9">
        <v>511</v>
      </c>
      <c r="M1619" s="9">
        <v>2</v>
      </c>
      <c r="N1619" s="10">
        <v>3.9138943248532287E-3</v>
      </c>
      <c r="O1619" s="11">
        <v>8.59</v>
      </c>
      <c r="P1619" s="11">
        <v>17.18</v>
      </c>
      <c r="Q1619" s="11">
        <v>0</v>
      </c>
      <c r="R1619" s="8">
        <v>0</v>
      </c>
      <c r="S1619" s="8">
        <v>0</v>
      </c>
      <c r="U1619" s="12">
        <v>0</v>
      </c>
      <c r="V1619" s="10">
        <v>0</v>
      </c>
      <c r="W1619" s="11">
        <v>12.5</v>
      </c>
      <c r="X1619" s="8" t="s">
        <v>148</v>
      </c>
      <c r="Y1619" s="8" t="s">
        <v>149</v>
      </c>
    </row>
    <row r="1620" spans="1:25" x14ac:dyDescent="0.3">
      <c r="A1620" s="7">
        <v>46280</v>
      </c>
      <c r="B1620" s="8" t="s">
        <v>43</v>
      </c>
      <c r="C1620" s="8" t="s">
        <v>140</v>
      </c>
      <c r="D1620" s="8" t="s">
        <v>141</v>
      </c>
      <c r="E1620" s="8" t="s">
        <v>142</v>
      </c>
      <c r="F1620" s="8" t="s">
        <v>143</v>
      </c>
      <c r="G1620" s="8" t="s">
        <v>291</v>
      </c>
      <c r="H1620" s="8" t="s">
        <v>292</v>
      </c>
      <c r="I1620" s="8" t="s">
        <v>293</v>
      </c>
      <c r="J1620" s="8" t="s">
        <v>147</v>
      </c>
      <c r="K1620" s="8" t="s">
        <v>7</v>
      </c>
      <c r="L1620" s="9">
        <v>357</v>
      </c>
      <c r="M1620" s="9">
        <v>2</v>
      </c>
      <c r="N1620" s="10">
        <v>5.6022408963585426E-3</v>
      </c>
      <c r="O1620" s="11">
        <v>7.65</v>
      </c>
      <c r="P1620" s="11">
        <v>15.3</v>
      </c>
      <c r="Q1620" s="11">
        <v>0</v>
      </c>
      <c r="R1620" s="8">
        <v>0</v>
      </c>
      <c r="S1620" s="8">
        <v>0</v>
      </c>
      <c r="U1620" s="12">
        <v>0</v>
      </c>
      <c r="V1620" s="10">
        <v>0</v>
      </c>
      <c r="W1620" s="11">
        <v>15</v>
      </c>
      <c r="X1620" s="8" t="s">
        <v>148</v>
      </c>
      <c r="Y1620" s="8" t="s">
        <v>149</v>
      </c>
    </row>
    <row r="1621" spans="1:25" x14ac:dyDescent="0.3">
      <c r="A1621" s="7">
        <v>46280</v>
      </c>
      <c r="B1621" s="8" t="s">
        <v>43</v>
      </c>
      <c r="C1621" s="8" t="s">
        <v>140</v>
      </c>
      <c r="D1621" s="8" t="s">
        <v>141</v>
      </c>
      <c r="E1621" s="8" t="s">
        <v>142</v>
      </c>
      <c r="F1621" s="8" t="s">
        <v>143</v>
      </c>
      <c r="G1621" s="8" t="s">
        <v>841</v>
      </c>
      <c r="H1621" s="8" t="s">
        <v>292</v>
      </c>
      <c r="I1621" s="8" t="s">
        <v>842</v>
      </c>
      <c r="J1621" s="8" t="s">
        <v>147</v>
      </c>
      <c r="K1621" s="8" t="s">
        <v>7</v>
      </c>
      <c r="L1621" s="9">
        <v>253</v>
      </c>
      <c r="M1621" s="9">
        <v>2</v>
      </c>
      <c r="N1621" s="10">
        <v>7.9051383399209481E-3</v>
      </c>
      <c r="O1621" s="11">
        <v>7.09</v>
      </c>
      <c r="P1621" s="11">
        <v>14.18</v>
      </c>
      <c r="Q1621" s="11">
        <v>0</v>
      </c>
      <c r="R1621" s="8">
        <v>0</v>
      </c>
      <c r="S1621" s="8">
        <v>0</v>
      </c>
      <c r="U1621" s="12">
        <v>0</v>
      </c>
      <c r="V1621" s="10">
        <v>0</v>
      </c>
      <c r="W1621" s="11">
        <v>11.5</v>
      </c>
      <c r="X1621" s="8" t="s">
        <v>148</v>
      </c>
      <c r="Y1621" s="8" t="s">
        <v>149</v>
      </c>
    </row>
    <row r="1622" spans="1:25" x14ac:dyDescent="0.3">
      <c r="A1622" s="7">
        <v>46280</v>
      </c>
      <c r="B1622" s="8" t="s">
        <v>43</v>
      </c>
      <c r="C1622" s="8" t="s">
        <v>140</v>
      </c>
      <c r="D1622" s="8" t="s">
        <v>141</v>
      </c>
      <c r="E1622" s="8" t="s">
        <v>142</v>
      </c>
      <c r="F1622" s="8" t="s">
        <v>143</v>
      </c>
      <c r="G1622" s="8" t="s">
        <v>294</v>
      </c>
      <c r="H1622" s="8" t="s">
        <v>292</v>
      </c>
      <c r="I1622" s="8" t="s">
        <v>295</v>
      </c>
      <c r="J1622" s="8" t="s">
        <v>147</v>
      </c>
      <c r="K1622" s="8" t="s">
        <v>7</v>
      </c>
      <c r="L1622" s="9">
        <v>291</v>
      </c>
      <c r="M1622" s="9">
        <v>2</v>
      </c>
      <c r="N1622" s="10">
        <v>6.8728522336769758E-3</v>
      </c>
      <c r="O1622" s="11">
        <v>7.69</v>
      </c>
      <c r="P1622" s="11">
        <v>15.38</v>
      </c>
      <c r="Q1622" s="11">
        <v>0</v>
      </c>
      <c r="R1622" s="8">
        <v>0</v>
      </c>
      <c r="S1622" s="8">
        <v>0</v>
      </c>
      <c r="U1622" s="12">
        <v>0</v>
      </c>
      <c r="V1622" s="10">
        <v>0</v>
      </c>
      <c r="W1622" s="11">
        <v>12</v>
      </c>
      <c r="X1622" s="8" t="s">
        <v>148</v>
      </c>
      <c r="Y1622" s="8" t="s">
        <v>149</v>
      </c>
    </row>
    <row r="1623" spans="1:25" x14ac:dyDescent="0.3">
      <c r="A1623" s="7">
        <v>46280</v>
      </c>
      <c r="B1623" s="8" t="s">
        <v>43</v>
      </c>
      <c r="C1623" s="8" t="s">
        <v>140</v>
      </c>
      <c r="D1623" s="8" t="s">
        <v>141</v>
      </c>
      <c r="E1623" s="8" t="s">
        <v>164</v>
      </c>
      <c r="F1623" s="8" t="s">
        <v>143</v>
      </c>
      <c r="G1623" s="8" t="s">
        <v>963</v>
      </c>
      <c r="H1623" s="8" t="s">
        <v>292</v>
      </c>
      <c r="I1623" s="8" t="s">
        <v>964</v>
      </c>
      <c r="J1623" s="8" t="s">
        <v>166</v>
      </c>
      <c r="K1623" s="8" t="s">
        <v>7</v>
      </c>
      <c r="L1623" s="9">
        <v>361</v>
      </c>
      <c r="M1623" s="9">
        <v>1</v>
      </c>
      <c r="N1623" s="10">
        <v>2.7700831024930748E-3</v>
      </c>
      <c r="O1623" s="11">
        <v>5.79</v>
      </c>
      <c r="P1623" s="11">
        <v>5.79</v>
      </c>
      <c r="Q1623" s="11">
        <v>0</v>
      </c>
      <c r="R1623" s="8">
        <v>0</v>
      </c>
      <c r="S1623" s="8">
        <v>0</v>
      </c>
      <c r="U1623" s="12">
        <v>0</v>
      </c>
      <c r="V1623" s="10">
        <v>0</v>
      </c>
      <c r="W1623" s="11">
        <v>8.5</v>
      </c>
      <c r="X1623" s="8" t="s">
        <v>148</v>
      </c>
      <c r="Y1623" s="8" t="s">
        <v>149</v>
      </c>
    </row>
    <row r="1624" spans="1:25" x14ac:dyDescent="0.3">
      <c r="A1624" s="7">
        <v>46280</v>
      </c>
      <c r="B1624" s="8" t="s">
        <v>43</v>
      </c>
      <c r="C1624" s="8" t="s">
        <v>140</v>
      </c>
      <c r="D1624" s="8" t="s">
        <v>141</v>
      </c>
      <c r="E1624" s="8" t="s">
        <v>164</v>
      </c>
      <c r="F1624" s="8" t="s">
        <v>143</v>
      </c>
      <c r="G1624" s="8" t="s">
        <v>304</v>
      </c>
      <c r="H1624" s="8" t="s">
        <v>292</v>
      </c>
      <c r="I1624" s="8" t="s">
        <v>305</v>
      </c>
      <c r="J1624" s="8" t="s">
        <v>166</v>
      </c>
      <c r="K1624" s="8" t="s">
        <v>7</v>
      </c>
      <c r="L1624" s="9">
        <v>689</v>
      </c>
      <c r="M1624" s="9">
        <v>2</v>
      </c>
      <c r="N1624" s="10">
        <v>2.9027576197387518E-3</v>
      </c>
      <c r="O1624" s="11">
        <v>5.0599999999999996</v>
      </c>
      <c r="P1624" s="11">
        <v>10.119999999999999</v>
      </c>
      <c r="Q1624" s="11">
        <v>0</v>
      </c>
      <c r="R1624" s="8">
        <v>0</v>
      </c>
      <c r="S1624" s="8">
        <v>0</v>
      </c>
      <c r="U1624" s="12">
        <v>0</v>
      </c>
      <c r="V1624" s="10">
        <v>0</v>
      </c>
      <c r="W1624" s="11">
        <v>9.5</v>
      </c>
      <c r="X1624" s="8" t="s">
        <v>148</v>
      </c>
      <c r="Y1624" s="8" t="s">
        <v>149</v>
      </c>
    </row>
    <row r="1625" spans="1:25" x14ac:dyDescent="0.3">
      <c r="A1625" s="7">
        <v>46280</v>
      </c>
      <c r="B1625" s="8" t="s">
        <v>43</v>
      </c>
      <c r="C1625" s="8" t="s">
        <v>140</v>
      </c>
      <c r="D1625" s="8" t="s">
        <v>141</v>
      </c>
      <c r="E1625" s="8" t="s">
        <v>164</v>
      </c>
      <c r="F1625" s="8" t="s">
        <v>143</v>
      </c>
      <c r="G1625" s="8" t="s">
        <v>843</v>
      </c>
      <c r="H1625" s="8" t="s">
        <v>292</v>
      </c>
      <c r="I1625" s="8" t="s">
        <v>844</v>
      </c>
      <c r="J1625" s="8" t="s">
        <v>166</v>
      </c>
      <c r="K1625" s="8" t="s">
        <v>7</v>
      </c>
      <c r="L1625" s="9">
        <v>1070</v>
      </c>
      <c r="M1625" s="9">
        <v>7</v>
      </c>
      <c r="N1625" s="10">
        <v>6.5420560747663564E-3</v>
      </c>
      <c r="O1625" s="11">
        <v>8.5399999999999991</v>
      </c>
      <c r="P1625" s="11">
        <v>59.78</v>
      </c>
      <c r="Q1625" s="11">
        <v>0</v>
      </c>
      <c r="R1625" s="8">
        <v>0</v>
      </c>
      <c r="S1625" s="8">
        <v>0</v>
      </c>
      <c r="U1625" s="12">
        <v>0</v>
      </c>
      <c r="V1625" s="10">
        <v>0</v>
      </c>
      <c r="W1625" s="11">
        <v>12</v>
      </c>
      <c r="X1625" s="8" t="s">
        <v>148</v>
      </c>
      <c r="Y1625" s="8" t="s">
        <v>149</v>
      </c>
    </row>
    <row r="1626" spans="1:25" x14ac:dyDescent="0.3">
      <c r="A1626" s="7">
        <v>46280</v>
      </c>
      <c r="B1626" s="8" t="s">
        <v>43</v>
      </c>
      <c r="C1626" s="8" t="s">
        <v>140</v>
      </c>
      <c r="D1626" s="8" t="s">
        <v>141</v>
      </c>
      <c r="E1626" s="8" t="s">
        <v>164</v>
      </c>
      <c r="F1626" s="8" t="s">
        <v>143</v>
      </c>
      <c r="G1626" s="8" t="s">
        <v>301</v>
      </c>
      <c r="H1626" s="8" t="s">
        <v>292</v>
      </c>
      <c r="I1626" s="8" t="s">
        <v>784</v>
      </c>
      <c r="J1626" s="8" t="s">
        <v>166</v>
      </c>
      <c r="K1626" s="8" t="s">
        <v>7</v>
      </c>
      <c r="L1626" s="9">
        <v>1199</v>
      </c>
      <c r="M1626" s="9">
        <v>10</v>
      </c>
      <c r="N1626" s="10">
        <v>8.3402835696413675E-3</v>
      </c>
      <c r="O1626" s="11">
        <v>4.5599999999999996</v>
      </c>
      <c r="P1626" s="11">
        <v>45.6</v>
      </c>
      <c r="Q1626" s="11">
        <v>0</v>
      </c>
      <c r="R1626" s="8">
        <v>0</v>
      </c>
      <c r="S1626" s="8">
        <v>0</v>
      </c>
      <c r="U1626" s="12">
        <v>0</v>
      </c>
      <c r="V1626" s="10">
        <v>0</v>
      </c>
      <c r="W1626" s="11">
        <v>7.5</v>
      </c>
      <c r="X1626" s="8" t="s">
        <v>148</v>
      </c>
      <c r="Y1626" s="8" t="s">
        <v>149</v>
      </c>
    </row>
    <row r="1627" spans="1:25" x14ac:dyDescent="0.3">
      <c r="A1627" s="8" t="s">
        <v>927</v>
      </c>
      <c r="B1627" s="8" t="s">
        <v>43</v>
      </c>
      <c r="C1627" s="8" t="s">
        <v>140</v>
      </c>
      <c r="D1627" s="8" t="s">
        <v>141</v>
      </c>
      <c r="E1627" s="8" t="s">
        <v>239</v>
      </c>
      <c r="F1627" s="8" t="s">
        <v>143</v>
      </c>
      <c r="G1627" s="8" t="s">
        <v>307</v>
      </c>
      <c r="H1627" s="8" t="s">
        <v>292</v>
      </c>
      <c r="I1627" s="8" t="s">
        <v>308</v>
      </c>
      <c r="J1627" s="8" t="s">
        <v>242</v>
      </c>
      <c r="K1627" s="8" t="s">
        <v>14</v>
      </c>
      <c r="L1627" s="9">
        <v>1642</v>
      </c>
      <c r="M1627" s="9">
        <v>5</v>
      </c>
      <c r="N1627" s="10">
        <v>3.0450669914738118E-3</v>
      </c>
      <c r="O1627" s="11">
        <v>4.24</v>
      </c>
      <c r="P1627" s="11">
        <v>21.2</v>
      </c>
      <c r="Q1627" s="11">
        <v>0</v>
      </c>
      <c r="R1627" s="8">
        <v>0</v>
      </c>
      <c r="S1627" s="8">
        <v>0</v>
      </c>
      <c r="U1627" s="12">
        <v>0</v>
      </c>
      <c r="V1627" s="10">
        <v>0</v>
      </c>
      <c r="W1627" s="11">
        <v>5.5</v>
      </c>
      <c r="X1627" s="8" t="s">
        <v>148</v>
      </c>
      <c r="Y1627" s="8" t="s">
        <v>149</v>
      </c>
    </row>
    <row r="1628" spans="1:25" x14ac:dyDescent="0.3">
      <c r="A1628" s="7">
        <v>46280</v>
      </c>
      <c r="B1628" s="8" t="s">
        <v>34</v>
      </c>
      <c r="C1628" s="8" t="s">
        <v>140</v>
      </c>
      <c r="D1628" s="8" t="s">
        <v>141</v>
      </c>
      <c r="E1628" s="8" t="s">
        <v>322</v>
      </c>
      <c r="F1628" s="8" t="s">
        <v>143</v>
      </c>
      <c r="G1628" s="8" t="s">
        <v>323</v>
      </c>
      <c r="H1628" s="8" t="s">
        <v>206</v>
      </c>
      <c r="I1628" s="8" t="s">
        <v>323</v>
      </c>
      <c r="J1628" s="8" t="s">
        <v>324</v>
      </c>
      <c r="K1628" s="8" t="s">
        <v>21</v>
      </c>
      <c r="L1628" s="9">
        <v>844</v>
      </c>
      <c r="M1628" s="9">
        <v>5</v>
      </c>
      <c r="N1628" s="10">
        <v>5.9241706161137437E-3</v>
      </c>
      <c r="O1628" s="11">
        <v>11.5</v>
      </c>
      <c r="P1628" s="11">
        <v>57.5</v>
      </c>
      <c r="Q1628" s="11">
        <v>499</v>
      </c>
      <c r="R1628" s="8">
        <v>1</v>
      </c>
      <c r="S1628" s="8">
        <v>1</v>
      </c>
      <c r="T1628" s="10">
        <v>0.1152</v>
      </c>
      <c r="U1628" s="12">
        <v>8.68</v>
      </c>
      <c r="V1628" s="10">
        <v>0.2</v>
      </c>
      <c r="W1628" s="11">
        <v>11.5</v>
      </c>
      <c r="X1628" s="8" t="s">
        <v>148</v>
      </c>
      <c r="Y1628" s="8" t="s">
        <v>149</v>
      </c>
    </row>
    <row r="1629" spans="1:25" x14ac:dyDescent="0.3">
      <c r="A1629" s="8" t="s">
        <v>927</v>
      </c>
      <c r="B1629" s="8" t="s">
        <v>34</v>
      </c>
      <c r="C1629" s="8" t="s">
        <v>140</v>
      </c>
      <c r="D1629" s="8" t="s">
        <v>141</v>
      </c>
      <c r="E1629" s="8" t="s">
        <v>322</v>
      </c>
      <c r="F1629" s="8" t="s">
        <v>143</v>
      </c>
      <c r="G1629" s="8" t="s">
        <v>606</v>
      </c>
      <c r="H1629" s="8" t="s">
        <v>206</v>
      </c>
      <c r="I1629" s="8" t="s">
        <v>606</v>
      </c>
      <c r="J1629" s="8" t="s">
        <v>324</v>
      </c>
      <c r="K1629" s="8" t="s">
        <v>21</v>
      </c>
      <c r="L1629" s="9">
        <v>1029</v>
      </c>
      <c r="M1629" s="9">
        <v>9</v>
      </c>
      <c r="N1629" s="10">
        <v>8.7463556851311956E-3</v>
      </c>
      <c r="O1629" s="11">
        <v>19.5</v>
      </c>
      <c r="P1629" s="11">
        <v>175.5</v>
      </c>
      <c r="Q1629" s="11">
        <v>998</v>
      </c>
      <c r="R1629" s="8">
        <v>2</v>
      </c>
      <c r="S1629" s="8">
        <v>2</v>
      </c>
      <c r="T1629" s="10">
        <v>0.1759</v>
      </c>
      <c r="U1629" s="12">
        <v>5.69</v>
      </c>
      <c r="V1629" s="10">
        <v>0.22220000000000001</v>
      </c>
      <c r="W1629" s="11">
        <v>19.5</v>
      </c>
      <c r="X1629" s="8" t="s">
        <v>148</v>
      </c>
      <c r="Y1629" s="8" t="s">
        <v>149</v>
      </c>
    </row>
    <row r="1630" spans="1:25" x14ac:dyDescent="0.3">
      <c r="A1630" s="7">
        <v>46280</v>
      </c>
      <c r="B1630" s="8" t="s">
        <v>34</v>
      </c>
      <c r="C1630" s="8" t="s">
        <v>140</v>
      </c>
      <c r="D1630" s="8" t="s">
        <v>141</v>
      </c>
      <c r="E1630" s="8" t="s">
        <v>322</v>
      </c>
      <c r="F1630" s="8" t="s">
        <v>143</v>
      </c>
      <c r="G1630" s="8" t="s">
        <v>421</v>
      </c>
      <c r="H1630" s="8" t="s">
        <v>206</v>
      </c>
      <c r="I1630" s="8" t="s">
        <v>421</v>
      </c>
      <c r="J1630" s="8" t="s">
        <v>324</v>
      </c>
      <c r="K1630" s="8" t="s">
        <v>21</v>
      </c>
      <c r="L1630" s="9">
        <v>240</v>
      </c>
      <c r="M1630" s="9">
        <v>7</v>
      </c>
      <c r="N1630" s="10">
        <v>2.9166666666666671E-2</v>
      </c>
      <c r="O1630" s="11">
        <v>12.42</v>
      </c>
      <c r="P1630" s="11">
        <v>86.94</v>
      </c>
      <c r="Q1630" s="11">
        <v>0</v>
      </c>
      <c r="R1630" s="8">
        <v>0</v>
      </c>
      <c r="S1630" s="8">
        <v>0</v>
      </c>
      <c r="U1630" s="12">
        <v>0</v>
      </c>
      <c r="V1630" s="10">
        <v>0</v>
      </c>
      <c r="W1630" s="11">
        <v>15</v>
      </c>
      <c r="X1630" s="8" t="s">
        <v>148</v>
      </c>
      <c r="Y1630" s="8" t="s">
        <v>149</v>
      </c>
    </row>
    <row r="1631" spans="1:25" x14ac:dyDescent="0.3">
      <c r="A1631" s="7">
        <v>46280</v>
      </c>
      <c r="B1631" s="8" t="s">
        <v>34</v>
      </c>
      <c r="C1631" s="8" t="s">
        <v>140</v>
      </c>
      <c r="D1631" s="8" t="s">
        <v>141</v>
      </c>
      <c r="E1631" s="8" t="s">
        <v>328</v>
      </c>
      <c r="F1631" s="8" t="s">
        <v>143</v>
      </c>
      <c r="G1631" s="8" t="s">
        <v>490</v>
      </c>
      <c r="H1631" s="8" t="s">
        <v>206</v>
      </c>
      <c r="I1631" s="8" t="s">
        <v>490</v>
      </c>
      <c r="J1631" s="8" t="s">
        <v>330</v>
      </c>
      <c r="K1631" s="8" t="s">
        <v>14</v>
      </c>
      <c r="L1631" s="9">
        <v>340</v>
      </c>
      <c r="M1631" s="9">
        <v>6</v>
      </c>
      <c r="N1631" s="10">
        <v>1.7647058823529412E-2</v>
      </c>
      <c r="O1631" s="11">
        <v>9.15</v>
      </c>
      <c r="P1631" s="11">
        <v>54.9</v>
      </c>
      <c r="Q1631" s="11">
        <v>0</v>
      </c>
      <c r="R1631" s="8">
        <v>0</v>
      </c>
      <c r="S1631" s="8">
        <v>0</v>
      </c>
      <c r="U1631" s="12">
        <v>0</v>
      </c>
      <c r="V1631" s="10">
        <v>0</v>
      </c>
      <c r="W1631" s="11">
        <v>11.5</v>
      </c>
      <c r="X1631" s="8" t="s">
        <v>148</v>
      </c>
      <c r="Y1631" s="8" t="s">
        <v>149</v>
      </c>
    </row>
    <row r="1632" spans="1:25" x14ac:dyDescent="0.3">
      <c r="A1632" s="7">
        <v>46280</v>
      </c>
      <c r="B1632" s="8" t="s">
        <v>34</v>
      </c>
      <c r="C1632" s="8" t="s">
        <v>140</v>
      </c>
      <c r="D1632" s="8" t="s">
        <v>141</v>
      </c>
      <c r="E1632" s="8" t="s">
        <v>328</v>
      </c>
      <c r="F1632" s="8" t="s">
        <v>143</v>
      </c>
      <c r="G1632" s="8" t="s">
        <v>427</v>
      </c>
      <c r="H1632" s="8" t="s">
        <v>206</v>
      </c>
      <c r="I1632" s="8" t="s">
        <v>427</v>
      </c>
      <c r="J1632" s="8" t="s">
        <v>330</v>
      </c>
      <c r="K1632" s="8" t="s">
        <v>21</v>
      </c>
      <c r="L1632" s="9">
        <v>119</v>
      </c>
      <c r="M1632" s="9">
        <v>0</v>
      </c>
      <c r="N1632" s="10">
        <v>0</v>
      </c>
      <c r="P1632" s="11">
        <v>0</v>
      </c>
      <c r="Q1632" s="11">
        <v>0</v>
      </c>
      <c r="R1632" s="8">
        <v>0</v>
      </c>
      <c r="S1632" s="8">
        <v>0</v>
      </c>
      <c r="W1632" s="11">
        <v>12</v>
      </c>
      <c r="X1632" s="8" t="s">
        <v>148</v>
      </c>
      <c r="Y1632" s="8" t="s">
        <v>149</v>
      </c>
    </row>
    <row r="1633" spans="1:25" x14ac:dyDescent="0.3">
      <c r="A1633" s="8" t="s">
        <v>927</v>
      </c>
      <c r="B1633" s="8" t="s">
        <v>34</v>
      </c>
      <c r="C1633" s="8" t="s">
        <v>140</v>
      </c>
      <c r="D1633" s="8" t="s">
        <v>141</v>
      </c>
      <c r="E1633" s="8" t="s">
        <v>328</v>
      </c>
      <c r="F1633" s="8" t="s">
        <v>143</v>
      </c>
      <c r="G1633" s="8" t="s">
        <v>331</v>
      </c>
      <c r="H1633" s="8" t="s">
        <v>206</v>
      </c>
      <c r="I1633" s="8" t="s">
        <v>331</v>
      </c>
      <c r="J1633" s="8" t="s">
        <v>330</v>
      </c>
      <c r="K1633" s="8" t="s">
        <v>7</v>
      </c>
      <c r="L1633" s="9">
        <v>602</v>
      </c>
      <c r="M1633" s="9">
        <v>5</v>
      </c>
      <c r="N1633" s="10">
        <v>8.3056478405315621E-3</v>
      </c>
      <c r="O1633" s="11">
        <v>7.39</v>
      </c>
      <c r="P1633" s="11">
        <v>36.950000000000003</v>
      </c>
      <c r="Q1633" s="11">
        <v>0</v>
      </c>
      <c r="R1633" s="8">
        <v>0</v>
      </c>
      <c r="S1633" s="8">
        <v>0</v>
      </c>
      <c r="U1633" s="12">
        <v>0</v>
      </c>
      <c r="V1633" s="10">
        <v>0</v>
      </c>
      <c r="W1633" s="11">
        <v>10</v>
      </c>
      <c r="X1633" s="8" t="s">
        <v>148</v>
      </c>
      <c r="Y1633" s="8" t="s">
        <v>149</v>
      </c>
    </row>
    <row r="1634" spans="1:25" x14ac:dyDescent="0.3">
      <c r="A1634" s="7">
        <v>46280</v>
      </c>
      <c r="B1634" s="8" t="s">
        <v>34</v>
      </c>
      <c r="C1634" s="8" t="s">
        <v>140</v>
      </c>
      <c r="D1634" s="8" t="s">
        <v>141</v>
      </c>
      <c r="E1634" s="8" t="s">
        <v>328</v>
      </c>
      <c r="F1634" s="8" t="s">
        <v>143</v>
      </c>
      <c r="G1634" s="8" t="s">
        <v>329</v>
      </c>
      <c r="H1634" s="8" t="s">
        <v>206</v>
      </c>
      <c r="I1634" s="8" t="s">
        <v>329</v>
      </c>
      <c r="J1634" s="8" t="s">
        <v>330</v>
      </c>
      <c r="K1634" s="8" t="s">
        <v>21</v>
      </c>
      <c r="L1634" s="9">
        <v>656</v>
      </c>
      <c r="M1634" s="9">
        <v>10</v>
      </c>
      <c r="N1634" s="10">
        <v>1.524390243902439E-2</v>
      </c>
      <c r="O1634" s="11">
        <v>9.58</v>
      </c>
      <c r="P1634" s="11">
        <v>95.8</v>
      </c>
      <c r="Q1634" s="11">
        <v>0</v>
      </c>
      <c r="R1634" s="8">
        <v>0</v>
      </c>
      <c r="S1634" s="8">
        <v>0</v>
      </c>
      <c r="U1634" s="12">
        <v>0</v>
      </c>
      <c r="V1634" s="10">
        <v>0</v>
      </c>
      <c r="W1634" s="11">
        <v>10</v>
      </c>
      <c r="X1634" s="8" t="s">
        <v>148</v>
      </c>
      <c r="Y1634" s="8" t="s">
        <v>149</v>
      </c>
    </row>
    <row r="1635" spans="1:25" x14ac:dyDescent="0.3">
      <c r="A1635" s="7">
        <v>46280</v>
      </c>
      <c r="B1635" s="8" t="s">
        <v>36</v>
      </c>
      <c r="C1635" s="8" t="s">
        <v>140</v>
      </c>
      <c r="D1635" s="8" t="s">
        <v>180</v>
      </c>
      <c r="E1635" s="8" t="s">
        <v>181</v>
      </c>
      <c r="F1635" s="8" t="s">
        <v>143</v>
      </c>
      <c r="G1635" s="8" t="s">
        <v>182</v>
      </c>
      <c r="H1635" s="8" t="s">
        <v>220</v>
      </c>
      <c r="I1635" s="8" t="s">
        <v>788</v>
      </c>
      <c r="J1635" s="8" t="s">
        <v>184</v>
      </c>
      <c r="K1635" s="8" t="s">
        <v>7</v>
      </c>
      <c r="L1635" s="9">
        <v>442</v>
      </c>
      <c r="M1635" s="9">
        <v>4</v>
      </c>
      <c r="N1635" s="10">
        <v>9.0497737556561094E-3</v>
      </c>
      <c r="O1635" s="11">
        <v>7.43</v>
      </c>
      <c r="P1635" s="11">
        <v>29.72</v>
      </c>
      <c r="Q1635" s="11">
        <v>0</v>
      </c>
      <c r="R1635" s="8">
        <v>0</v>
      </c>
      <c r="S1635" s="8">
        <v>0</v>
      </c>
      <c r="U1635" s="12">
        <v>0</v>
      </c>
      <c r="V1635" s="10">
        <v>0</v>
      </c>
      <c r="W1635" s="11">
        <v>10</v>
      </c>
      <c r="X1635" s="8" t="s">
        <v>148</v>
      </c>
      <c r="Y1635" s="8" t="s">
        <v>149</v>
      </c>
    </row>
    <row r="1636" spans="1:25" x14ac:dyDescent="0.3">
      <c r="A1636" s="8" t="s">
        <v>927</v>
      </c>
      <c r="B1636" s="8" t="s">
        <v>36</v>
      </c>
      <c r="C1636" s="8" t="s">
        <v>140</v>
      </c>
      <c r="D1636" s="8" t="s">
        <v>180</v>
      </c>
      <c r="E1636" s="8" t="s">
        <v>181</v>
      </c>
      <c r="F1636" s="8" t="s">
        <v>143</v>
      </c>
      <c r="G1636" s="8" t="s">
        <v>182</v>
      </c>
      <c r="H1636" s="8" t="s">
        <v>220</v>
      </c>
      <c r="I1636" s="8" t="s">
        <v>965</v>
      </c>
      <c r="J1636" s="8" t="s">
        <v>184</v>
      </c>
      <c r="K1636" s="8" t="s">
        <v>21</v>
      </c>
      <c r="L1636" s="9">
        <v>50</v>
      </c>
      <c r="M1636" s="9">
        <v>3</v>
      </c>
      <c r="N1636" s="10">
        <v>0.06</v>
      </c>
      <c r="O1636" s="11">
        <v>7.05</v>
      </c>
      <c r="P1636" s="11">
        <v>21.15</v>
      </c>
      <c r="Q1636" s="11">
        <v>0</v>
      </c>
      <c r="R1636" s="8">
        <v>0</v>
      </c>
      <c r="S1636" s="8">
        <v>0</v>
      </c>
      <c r="U1636" s="12">
        <v>0</v>
      </c>
      <c r="V1636" s="10">
        <v>0</v>
      </c>
      <c r="W1636" s="11">
        <v>8.5</v>
      </c>
      <c r="X1636" s="8" t="s">
        <v>148</v>
      </c>
      <c r="Y1636" s="8" t="s">
        <v>149</v>
      </c>
    </row>
    <row r="1637" spans="1:25" x14ac:dyDescent="0.3">
      <c r="A1637" s="7">
        <v>46280</v>
      </c>
      <c r="B1637" s="8" t="s">
        <v>36</v>
      </c>
      <c r="C1637" s="8" t="s">
        <v>140</v>
      </c>
      <c r="D1637" s="8" t="s">
        <v>180</v>
      </c>
      <c r="E1637" s="8" t="s">
        <v>181</v>
      </c>
      <c r="F1637" s="8" t="s">
        <v>143</v>
      </c>
      <c r="G1637" s="8" t="s">
        <v>182</v>
      </c>
      <c r="H1637" s="8" t="s">
        <v>183</v>
      </c>
      <c r="I1637" s="8" t="s">
        <v>610</v>
      </c>
      <c r="J1637" s="8" t="s">
        <v>184</v>
      </c>
      <c r="K1637" s="8" t="s">
        <v>21</v>
      </c>
      <c r="L1637" s="9">
        <v>75</v>
      </c>
      <c r="M1637" s="9">
        <v>0</v>
      </c>
      <c r="N1637" s="10">
        <v>0</v>
      </c>
      <c r="P1637" s="11">
        <v>0</v>
      </c>
      <c r="Q1637" s="11">
        <v>0</v>
      </c>
      <c r="R1637" s="8">
        <v>0</v>
      </c>
      <c r="S1637" s="8">
        <v>0</v>
      </c>
      <c r="W1637" s="11">
        <v>12</v>
      </c>
      <c r="X1637" s="8" t="s">
        <v>148</v>
      </c>
      <c r="Y1637" s="8" t="s">
        <v>149</v>
      </c>
    </row>
    <row r="1638" spans="1:25" x14ac:dyDescent="0.3">
      <c r="A1638" s="7">
        <v>46280</v>
      </c>
      <c r="B1638" s="8" t="s">
        <v>36</v>
      </c>
      <c r="C1638" s="8" t="s">
        <v>140</v>
      </c>
      <c r="D1638" s="8" t="s">
        <v>180</v>
      </c>
      <c r="E1638" s="8" t="s">
        <v>181</v>
      </c>
      <c r="F1638" s="8" t="s">
        <v>143</v>
      </c>
      <c r="G1638" s="8" t="s">
        <v>182</v>
      </c>
      <c r="H1638" s="8" t="s">
        <v>220</v>
      </c>
      <c r="I1638" s="8" t="s">
        <v>966</v>
      </c>
      <c r="J1638" s="8" t="s">
        <v>184</v>
      </c>
      <c r="K1638" s="8" t="s">
        <v>7</v>
      </c>
      <c r="L1638" s="9">
        <v>118</v>
      </c>
      <c r="M1638" s="9">
        <v>1</v>
      </c>
      <c r="N1638" s="10">
        <v>8.4745762711864406E-3</v>
      </c>
      <c r="O1638" s="11">
        <v>4.1399999999999997</v>
      </c>
      <c r="P1638" s="11">
        <v>4.1399999999999997</v>
      </c>
      <c r="Q1638" s="11">
        <v>0</v>
      </c>
      <c r="R1638" s="8">
        <v>0</v>
      </c>
      <c r="S1638" s="8">
        <v>0</v>
      </c>
      <c r="U1638" s="12">
        <v>0</v>
      </c>
      <c r="V1638" s="10">
        <v>0</v>
      </c>
      <c r="W1638" s="11">
        <v>7.5</v>
      </c>
      <c r="X1638" s="8" t="s">
        <v>148</v>
      </c>
      <c r="Y1638" s="8" t="s">
        <v>149</v>
      </c>
    </row>
    <row r="1639" spans="1:25" x14ac:dyDescent="0.3">
      <c r="A1639" s="7">
        <v>46280</v>
      </c>
      <c r="B1639" s="8" t="s">
        <v>36</v>
      </c>
      <c r="C1639" s="8" t="s">
        <v>140</v>
      </c>
      <c r="D1639" s="8" t="s">
        <v>180</v>
      </c>
      <c r="E1639" s="8" t="s">
        <v>337</v>
      </c>
      <c r="F1639" s="8" t="s">
        <v>143</v>
      </c>
      <c r="G1639" s="8" t="s">
        <v>341</v>
      </c>
      <c r="H1639" s="8" t="s">
        <v>13</v>
      </c>
      <c r="I1639" s="8" t="s">
        <v>338</v>
      </c>
      <c r="J1639" s="8" t="s">
        <v>340</v>
      </c>
      <c r="K1639" s="8" t="s">
        <v>14</v>
      </c>
      <c r="L1639" s="9">
        <v>1637</v>
      </c>
      <c r="M1639" s="9">
        <v>9</v>
      </c>
      <c r="N1639" s="10">
        <v>5.4978619425778861E-3</v>
      </c>
      <c r="O1639" s="11">
        <v>2.75</v>
      </c>
      <c r="P1639" s="11">
        <v>24.75</v>
      </c>
      <c r="Q1639" s="11">
        <v>0</v>
      </c>
      <c r="R1639" s="8">
        <v>0</v>
      </c>
      <c r="S1639" s="8">
        <v>0</v>
      </c>
      <c r="U1639" s="12">
        <v>0</v>
      </c>
      <c r="V1639" s="10">
        <v>0</v>
      </c>
      <c r="W1639" s="11">
        <v>5</v>
      </c>
      <c r="X1639" s="8" t="s">
        <v>148</v>
      </c>
      <c r="Y1639" s="8" t="s">
        <v>149</v>
      </c>
    </row>
    <row r="1640" spans="1:25" x14ac:dyDescent="0.3">
      <c r="A1640" s="8" t="s">
        <v>928</v>
      </c>
      <c r="B1640" s="8" t="s">
        <v>36</v>
      </c>
      <c r="C1640" s="8" t="s">
        <v>140</v>
      </c>
      <c r="D1640" s="8" t="s">
        <v>180</v>
      </c>
      <c r="E1640" s="8" t="s">
        <v>337</v>
      </c>
      <c r="F1640" s="8" t="s">
        <v>143</v>
      </c>
      <c r="G1640" s="8" t="s">
        <v>341</v>
      </c>
      <c r="H1640" s="8" t="s">
        <v>220</v>
      </c>
      <c r="I1640" s="8" t="s">
        <v>967</v>
      </c>
      <c r="J1640" s="8" t="s">
        <v>340</v>
      </c>
      <c r="K1640" s="8" t="s">
        <v>21</v>
      </c>
      <c r="L1640" s="9">
        <v>408</v>
      </c>
      <c r="M1640" s="9">
        <v>7</v>
      </c>
      <c r="N1640" s="10">
        <v>1.7156862745098041E-2</v>
      </c>
      <c r="O1640" s="11">
        <v>4.38</v>
      </c>
      <c r="P1640" s="11">
        <v>30.66</v>
      </c>
      <c r="Q1640" s="11">
        <v>498</v>
      </c>
      <c r="R1640" s="8">
        <v>1</v>
      </c>
      <c r="S1640" s="8">
        <v>2</v>
      </c>
      <c r="T1640" s="10">
        <v>6.1600000000000002E-2</v>
      </c>
      <c r="U1640" s="12">
        <v>16.239999999999998</v>
      </c>
      <c r="V1640" s="10">
        <v>0.1429</v>
      </c>
      <c r="W1640" s="11">
        <v>5.5</v>
      </c>
      <c r="X1640" s="8" t="s">
        <v>148</v>
      </c>
      <c r="Y1640" s="8" t="s">
        <v>303</v>
      </c>
    </row>
    <row r="1641" spans="1:25" x14ac:dyDescent="0.3">
      <c r="A1641" s="7">
        <v>46280</v>
      </c>
      <c r="B1641" s="8" t="s">
        <v>36</v>
      </c>
      <c r="C1641" s="8" t="s">
        <v>140</v>
      </c>
      <c r="D1641" s="8" t="s">
        <v>180</v>
      </c>
      <c r="E1641" s="8" t="s">
        <v>337</v>
      </c>
      <c r="F1641" s="8" t="s">
        <v>143</v>
      </c>
      <c r="G1641" s="8" t="s">
        <v>341</v>
      </c>
      <c r="H1641" s="8" t="s">
        <v>220</v>
      </c>
      <c r="I1641" s="8" t="s">
        <v>237</v>
      </c>
      <c r="J1641" s="8" t="s">
        <v>340</v>
      </c>
      <c r="K1641" s="8" t="s">
        <v>21</v>
      </c>
      <c r="L1641" s="9">
        <v>193</v>
      </c>
      <c r="M1641" s="9">
        <v>3</v>
      </c>
      <c r="N1641" s="10">
        <v>1.55440414507772E-2</v>
      </c>
      <c r="O1641" s="11">
        <v>5.54</v>
      </c>
      <c r="P1641" s="8" t="s">
        <v>968</v>
      </c>
      <c r="Q1641" s="11">
        <v>0</v>
      </c>
      <c r="R1641" s="8">
        <v>0</v>
      </c>
      <c r="S1641" s="8">
        <v>0</v>
      </c>
      <c r="U1641" s="12">
        <v>0</v>
      </c>
      <c r="V1641" s="10">
        <v>0</v>
      </c>
      <c r="W1641" s="11">
        <v>6</v>
      </c>
      <c r="X1641" s="8" t="s">
        <v>148</v>
      </c>
      <c r="Y1641" s="8" t="s">
        <v>149</v>
      </c>
    </row>
    <row r="1642" spans="1:25" x14ac:dyDescent="0.3">
      <c r="A1642" s="7">
        <v>46280</v>
      </c>
      <c r="B1642" s="8" t="s">
        <v>36</v>
      </c>
      <c r="C1642" s="8" t="s">
        <v>140</v>
      </c>
      <c r="D1642" s="8" t="s">
        <v>180</v>
      </c>
      <c r="E1642" s="8" t="s">
        <v>337</v>
      </c>
      <c r="F1642" s="8" t="s">
        <v>143</v>
      </c>
      <c r="G1642" s="8" t="s">
        <v>341</v>
      </c>
      <c r="H1642" s="8" t="s">
        <v>13</v>
      </c>
      <c r="I1642" s="8" t="s">
        <v>925</v>
      </c>
      <c r="J1642" s="8" t="s">
        <v>340</v>
      </c>
      <c r="K1642" s="8" t="s">
        <v>21</v>
      </c>
      <c r="L1642" s="9">
        <v>304</v>
      </c>
      <c r="M1642" s="9">
        <v>4</v>
      </c>
      <c r="N1642" s="10">
        <v>1.3157894736842099E-2</v>
      </c>
      <c r="O1642" s="11">
        <v>5.13</v>
      </c>
      <c r="P1642" s="8" t="s">
        <v>969</v>
      </c>
      <c r="Q1642" s="11">
        <v>0</v>
      </c>
      <c r="R1642" s="8">
        <v>0</v>
      </c>
      <c r="S1642" s="8">
        <v>0</v>
      </c>
      <c r="U1642" s="12">
        <v>0</v>
      </c>
      <c r="V1642" s="10">
        <v>0</v>
      </c>
      <c r="W1642" s="11">
        <v>5.5</v>
      </c>
      <c r="X1642" s="8" t="s">
        <v>148</v>
      </c>
      <c r="Y1642" s="8" t="s">
        <v>149</v>
      </c>
    </row>
    <row r="1643" spans="1:25" x14ac:dyDescent="0.3">
      <c r="A1643" s="7">
        <v>46280</v>
      </c>
      <c r="B1643" s="8" t="s">
        <v>36</v>
      </c>
      <c r="C1643" s="8" t="s">
        <v>140</v>
      </c>
      <c r="D1643" s="8" t="s">
        <v>180</v>
      </c>
      <c r="E1643" s="8" t="s">
        <v>337</v>
      </c>
      <c r="F1643" s="8" t="s">
        <v>143</v>
      </c>
      <c r="G1643" s="8" t="s">
        <v>338</v>
      </c>
      <c r="H1643" s="8" t="s">
        <v>220</v>
      </c>
      <c r="I1643" s="8" t="s">
        <v>970</v>
      </c>
      <c r="J1643" s="8" t="s">
        <v>340</v>
      </c>
      <c r="K1643" s="8" t="s">
        <v>21</v>
      </c>
      <c r="L1643" s="9">
        <v>54</v>
      </c>
      <c r="M1643" s="9">
        <v>1</v>
      </c>
      <c r="N1643" s="10">
        <v>1.8518518518518521E-2</v>
      </c>
      <c r="O1643" s="11">
        <v>4.5999999999999996</v>
      </c>
      <c r="P1643" s="11">
        <v>4.5999999999999996</v>
      </c>
      <c r="Q1643" s="11">
        <v>0</v>
      </c>
      <c r="R1643" s="8">
        <v>0</v>
      </c>
      <c r="S1643" s="8">
        <v>0</v>
      </c>
      <c r="U1643" s="12">
        <v>0</v>
      </c>
      <c r="V1643" s="10">
        <v>0</v>
      </c>
      <c r="W1643" s="11">
        <v>5.5</v>
      </c>
      <c r="X1643" s="8" t="s">
        <v>148</v>
      </c>
      <c r="Y1643" s="8" t="s">
        <v>149</v>
      </c>
    </row>
    <row r="1644" spans="1:25" x14ac:dyDescent="0.3">
      <c r="A1644" s="7">
        <v>46280</v>
      </c>
      <c r="B1644" s="8" t="s">
        <v>19</v>
      </c>
      <c r="C1644" s="8" t="s">
        <v>249</v>
      </c>
      <c r="D1644" s="8" t="s">
        <v>141</v>
      </c>
      <c r="E1644" s="8" t="s">
        <v>142</v>
      </c>
      <c r="F1644" s="8" t="s">
        <v>143</v>
      </c>
      <c r="G1644" s="8" t="s">
        <v>250</v>
      </c>
      <c r="H1644" s="8" t="s">
        <v>206</v>
      </c>
      <c r="I1644" s="8" t="s">
        <v>250</v>
      </c>
      <c r="J1644" s="8" t="s">
        <v>147</v>
      </c>
      <c r="K1644" s="8" t="s">
        <v>7</v>
      </c>
      <c r="L1644" s="9">
        <v>134</v>
      </c>
      <c r="M1644" s="9">
        <v>4</v>
      </c>
      <c r="N1644" s="10">
        <v>2.9850746268656719E-2</v>
      </c>
      <c r="O1644" s="11">
        <v>4.63</v>
      </c>
      <c r="P1644" s="11">
        <v>18.52</v>
      </c>
      <c r="Q1644" s="11">
        <v>0</v>
      </c>
      <c r="R1644" s="8">
        <v>0</v>
      </c>
      <c r="S1644" s="8">
        <v>0</v>
      </c>
      <c r="U1644" s="12">
        <v>0</v>
      </c>
      <c r="V1644" s="10">
        <v>0</v>
      </c>
      <c r="W1644" s="11">
        <v>8</v>
      </c>
      <c r="X1644" s="8" t="s">
        <v>148</v>
      </c>
      <c r="Y1644" s="8" t="s">
        <v>149</v>
      </c>
    </row>
    <row r="1645" spans="1:25" x14ac:dyDescent="0.3">
      <c r="A1645" s="8" t="s">
        <v>927</v>
      </c>
      <c r="B1645" s="8" t="s">
        <v>19</v>
      </c>
      <c r="C1645" s="8" t="s">
        <v>249</v>
      </c>
      <c r="D1645" s="8" t="s">
        <v>141</v>
      </c>
      <c r="E1645" s="8" t="s">
        <v>164</v>
      </c>
      <c r="F1645" s="8" t="s">
        <v>143</v>
      </c>
      <c r="G1645" s="8" t="s">
        <v>350</v>
      </c>
      <c r="H1645" s="8" t="s">
        <v>20</v>
      </c>
      <c r="I1645" s="8" t="s">
        <v>350</v>
      </c>
      <c r="J1645" s="8" t="s">
        <v>166</v>
      </c>
      <c r="K1645" s="8" t="s">
        <v>14</v>
      </c>
      <c r="L1645" s="9">
        <v>426</v>
      </c>
      <c r="M1645" s="9">
        <v>10</v>
      </c>
      <c r="N1645" s="10">
        <v>2.3474178403755871E-2</v>
      </c>
      <c r="O1645" s="11">
        <v>5.75</v>
      </c>
      <c r="P1645" s="11">
        <v>57.5</v>
      </c>
      <c r="Q1645" s="11">
        <v>0</v>
      </c>
      <c r="R1645" s="8">
        <v>0</v>
      </c>
      <c r="S1645" s="8">
        <v>0</v>
      </c>
      <c r="U1645" s="12">
        <v>0</v>
      </c>
      <c r="V1645" s="10">
        <v>0</v>
      </c>
      <c r="W1645" s="11">
        <v>7.5</v>
      </c>
      <c r="X1645" s="8" t="s">
        <v>148</v>
      </c>
      <c r="Y1645" s="8" t="s">
        <v>149</v>
      </c>
    </row>
    <row r="1646" spans="1:25" x14ac:dyDescent="0.3">
      <c r="A1646" s="7">
        <v>46280</v>
      </c>
      <c r="B1646" s="8" t="s">
        <v>19</v>
      </c>
      <c r="C1646" s="8" t="s">
        <v>249</v>
      </c>
      <c r="D1646" s="8" t="s">
        <v>141</v>
      </c>
      <c r="E1646" s="8" t="s">
        <v>164</v>
      </c>
      <c r="F1646" s="8" t="s">
        <v>143</v>
      </c>
      <c r="G1646" s="8" t="s">
        <v>431</v>
      </c>
      <c r="H1646" s="8" t="s">
        <v>206</v>
      </c>
      <c r="I1646" s="8" t="s">
        <v>431</v>
      </c>
      <c r="J1646" s="8" t="s">
        <v>166</v>
      </c>
      <c r="K1646" s="8" t="s">
        <v>21</v>
      </c>
      <c r="L1646" s="9">
        <v>281</v>
      </c>
      <c r="M1646" s="9">
        <v>17</v>
      </c>
      <c r="N1646" s="10">
        <v>6.0498220640569388E-2</v>
      </c>
      <c r="O1646" s="11">
        <v>5.5</v>
      </c>
      <c r="P1646" s="11">
        <v>93.5</v>
      </c>
      <c r="Q1646" s="11">
        <v>1347</v>
      </c>
      <c r="R1646" s="8">
        <v>3</v>
      </c>
      <c r="S1646" s="8">
        <v>3</v>
      </c>
      <c r="T1646" s="10">
        <v>3.8199999999999998E-2</v>
      </c>
      <c r="U1646" s="12">
        <v>14.41</v>
      </c>
      <c r="V1646" s="10">
        <v>0.17649999999999999</v>
      </c>
      <c r="W1646" s="11">
        <v>5.5</v>
      </c>
      <c r="X1646" s="8" t="s">
        <v>148</v>
      </c>
      <c r="Y1646" s="8" t="s">
        <v>149</v>
      </c>
    </row>
    <row r="1647" spans="1:25" x14ac:dyDescent="0.3">
      <c r="A1647" s="7">
        <v>46280</v>
      </c>
      <c r="B1647" s="8" t="s">
        <v>19</v>
      </c>
      <c r="C1647" s="8" t="s">
        <v>249</v>
      </c>
      <c r="D1647" s="8" t="s">
        <v>141</v>
      </c>
      <c r="E1647" s="8" t="s">
        <v>164</v>
      </c>
      <c r="F1647" s="8" t="s">
        <v>143</v>
      </c>
      <c r="G1647" s="8" t="s">
        <v>347</v>
      </c>
      <c r="H1647" s="8" t="s">
        <v>204</v>
      </c>
      <c r="I1647" s="8" t="s">
        <v>347</v>
      </c>
      <c r="J1647" s="8" t="s">
        <v>166</v>
      </c>
      <c r="K1647" s="8" t="s">
        <v>7</v>
      </c>
      <c r="L1647" s="9">
        <v>243</v>
      </c>
      <c r="M1647" s="9">
        <v>4</v>
      </c>
      <c r="N1647" s="10">
        <v>1.646090534979424E-2</v>
      </c>
      <c r="O1647" s="11">
        <v>2.82</v>
      </c>
      <c r="P1647" s="11">
        <v>11.28</v>
      </c>
      <c r="Q1647" s="11">
        <v>0</v>
      </c>
      <c r="R1647" s="8">
        <v>0</v>
      </c>
      <c r="S1647" s="8">
        <v>0</v>
      </c>
      <c r="U1647" s="12">
        <v>0</v>
      </c>
      <c r="V1647" s="10">
        <v>0</v>
      </c>
      <c r="W1647" s="11">
        <v>5</v>
      </c>
      <c r="X1647" s="8" t="s">
        <v>148</v>
      </c>
      <c r="Y1647" s="8" t="s">
        <v>149</v>
      </c>
    </row>
    <row r="1648" spans="1:25" x14ac:dyDescent="0.3">
      <c r="A1648" s="7">
        <v>46280</v>
      </c>
      <c r="B1648" s="8" t="s">
        <v>19</v>
      </c>
      <c r="C1648" s="8" t="s">
        <v>249</v>
      </c>
      <c r="D1648" s="8" t="s">
        <v>141</v>
      </c>
      <c r="E1648" s="8" t="s">
        <v>351</v>
      </c>
      <c r="F1648" s="8" t="s">
        <v>143</v>
      </c>
      <c r="G1648" s="8" t="s">
        <v>707</v>
      </c>
      <c r="H1648" s="8" t="s">
        <v>206</v>
      </c>
      <c r="I1648" s="8" t="s">
        <v>707</v>
      </c>
      <c r="J1648" s="8" t="s">
        <v>353</v>
      </c>
      <c r="K1648" s="8" t="s">
        <v>21</v>
      </c>
      <c r="L1648" s="9">
        <v>212</v>
      </c>
      <c r="M1648" s="9">
        <v>4</v>
      </c>
      <c r="N1648" s="10">
        <v>1.886792452830189E-2</v>
      </c>
      <c r="O1648" s="11">
        <v>19.03</v>
      </c>
      <c r="P1648" s="11">
        <v>76.12</v>
      </c>
      <c r="Q1648" s="11">
        <v>2598</v>
      </c>
      <c r="R1648" s="8">
        <v>1</v>
      </c>
      <c r="S1648" s="8">
        <v>2</v>
      </c>
      <c r="T1648" s="10">
        <v>2.93E-2</v>
      </c>
      <c r="U1648" s="12">
        <v>34.130000000000003</v>
      </c>
      <c r="V1648" s="10">
        <v>0.25</v>
      </c>
      <c r="W1648" s="11">
        <v>21.5</v>
      </c>
      <c r="X1648" s="8" t="s">
        <v>148</v>
      </c>
      <c r="Y1648" s="8" t="s">
        <v>149</v>
      </c>
    </row>
    <row r="1649" spans="1:26" x14ac:dyDescent="0.3">
      <c r="A1649" s="7">
        <v>46280</v>
      </c>
      <c r="B1649" s="8" t="s">
        <v>19</v>
      </c>
      <c r="C1649" s="8" t="s">
        <v>249</v>
      </c>
      <c r="D1649" s="8" t="s">
        <v>141</v>
      </c>
      <c r="E1649" s="8" t="s">
        <v>351</v>
      </c>
      <c r="F1649" s="8" t="s">
        <v>143</v>
      </c>
      <c r="G1649" s="8" t="s">
        <v>350</v>
      </c>
      <c r="H1649" s="8" t="s">
        <v>206</v>
      </c>
      <c r="I1649" s="8" t="s">
        <v>971</v>
      </c>
      <c r="J1649" s="8" t="s">
        <v>353</v>
      </c>
      <c r="K1649" s="8" t="s">
        <v>14</v>
      </c>
      <c r="L1649" s="9">
        <v>170</v>
      </c>
      <c r="M1649" s="9">
        <v>2</v>
      </c>
      <c r="N1649" s="10">
        <v>1.1764705882352939E-2</v>
      </c>
      <c r="O1649" s="11">
        <v>11.97</v>
      </c>
      <c r="P1649" s="11">
        <v>23.94</v>
      </c>
      <c r="Q1649" s="11">
        <v>0</v>
      </c>
      <c r="R1649" s="8">
        <v>0</v>
      </c>
      <c r="S1649" s="8">
        <v>0</v>
      </c>
      <c r="U1649" s="12">
        <v>0</v>
      </c>
      <c r="V1649" s="10">
        <v>0</v>
      </c>
      <c r="W1649" s="11">
        <v>15</v>
      </c>
      <c r="X1649" s="8" t="s">
        <v>148</v>
      </c>
      <c r="Y1649" s="8" t="s">
        <v>149</v>
      </c>
      <c r="Z1649" s="8" t="s">
        <v>836</v>
      </c>
    </row>
    <row r="1650" spans="1:26" x14ac:dyDescent="0.3">
      <c r="A1650" s="7">
        <v>46281</v>
      </c>
      <c r="B1650" s="8" t="s">
        <v>12</v>
      </c>
      <c r="C1650" s="8" t="s">
        <v>140</v>
      </c>
      <c r="D1650" s="8" t="s">
        <v>141</v>
      </c>
      <c r="E1650" s="8" t="s">
        <v>142</v>
      </c>
      <c r="F1650" s="8" t="s">
        <v>143</v>
      </c>
      <c r="G1650" s="8" t="s">
        <v>144</v>
      </c>
      <c r="H1650" s="8" t="s">
        <v>145</v>
      </c>
      <c r="I1650" s="8" t="s">
        <v>203</v>
      </c>
      <c r="J1650" s="8" t="s">
        <v>147</v>
      </c>
      <c r="K1650" s="8" t="s">
        <v>7</v>
      </c>
      <c r="L1650" s="9">
        <v>652</v>
      </c>
      <c r="M1650" s="9">
        <v>3</v>
      </c>
      <c r="N1650" s="10">
        <v>4.601226993865031E-3</v>
      </c>
      <c r="O1650" s="11">
        <v>6.55</v>
      </c>
      <c r="P1650" s="11">
        <v>19.649999999999999</v>
      </c>
      <c r="Q1650" s="11">
        <v>0</v>
      </c>
      <c r="R1650" s="8">
        <v>0</v>
      </c>
      <c r="S1650" s="8">
        <v>0</v>
      </c>
      <c r="U1650" s="12">
        <v>0</v>
      </c>
      <c r="V1650" s="10">
        <v>0</v>
      </c>
      <c r="W1650" s="11">
        <v>11.5</v>
      </c>
      <c r="X1650" s="8" t="s">
        <v>148</v>
      </c>
      <c r="Y1650" s="8" t="s">
        <v>149</v>
      </c>
    </row>
    <row r="1651" spans="1:26" x14ac:dyDescent="0.3">
      <c r="A1651" s="8" t="s">
        <v>972</v>
      </c>
      <c r="B1651" s="8" t="s">
        <v>12</v>
      </c>
      <c r="C1651" s="8" t="s">
        <v>140</v>
      </c>
      <c r="D1651" s="8" t="s">
        <v>141</v>
      </c>
      <c r="E1651" s="8" t="s">
        <v>142</v>
      </c>
      <c r="F1651" s="8" t="s">
        <v>143</v>
      </c>
      <c r="G1651" s="8" t="s">
        <v>151</v>
      </c>
      <c r="H1651" s="8" t="s">
        <v>145</v>
      </c>
      <c r="I1651" s="8" t="s">
        <v>973</v>
      </c>
      <c r="J1651" s="8" t="s">
        <v>147</v>
      </c>
      <c r="K1651" s="8" t="s">
        <v>14</v>
      </c>
      <c r="L1651" s="9">
        <v>359</v>
      </c>
      <c r="M1651" s="9">
        <v>1</v>
      </c>
      <c r="N1651" s="10">
        <v>2.7855153203342618E-3</v>
      </c>
      <c r="O1651" s="11">
        <v>10.67</v>
      </c>
      <c r="P1651" s="11">
        <v>10.67</v>
      </c>
      <c r="Q1651" s="11">
        <v>0</v>
      </c>
      <c r="R1651" s="8">
        <v>0</v>
      </c>
      <c r="S1651" s="8">
        <v>0</v>
      </c>
      <c r="U1651" s="12">
        <v>0</v>
      </c>
      <c r="V1651" s="10">
        <v>0</v>
      </c>
      <c r="W1651" s="11">
        <v>18.5</v>
      </c>
      <c r="X1651" s="8" t="s">
        <v>148</v>
      </c>
      <c r="Y1651" s="8" t="s">
        <v>149</v>
      </c>
    </row>
    <row r="1652" spans="1:26" x14ac:dyDescent="0.3">
      <c r="A1652" s="7">
        <v>46281</v>
      </c>
      <c r="B1652" s="8" t="s">
        <v>12</v>
      </c>
      <c r="C1652" s="8" t="s">
        <v>140</v>
      </c>
      <c r="D1652" s="8" t="s">
        <v>141</v>
      </c>
      <c r="E1652" s="8" t="s">
        <v>142</v>
      </c>
      <c r="F1652" s="8" t="s">
        <v>143</v>
      </c>
      <c r="G1652" s="8" t="s">
        <v>178</v>
      </c>
      <c r="H1652" s="8" t="s">
        <v>145</v>
      </c>
      <c r="I1652" s="8" t="s">
        <v>525</v>
      </c>
      <c r="J1652" s="8" t="s">
        <v>147</v>
      </c>
      <c r="K1652" s="8" t="s">
        <v>14</v>
      </c>
      <c r="L1652" s="9">
        <v>1038</v>
      </c>
      <c r="M1652" s="9">
        <v>3</v>
      </c>
      <c r="N1652" s="10">
        <v>2.8901734104046241E-3</v>
      </c>
      <c r="O1652" s="11">
        <v>10.45</v>
      </c>
      <c r="P1652" s="11">
        <v>31.35</v>
      </c>
      <c r="Q1652" s="11">
        <v>0</v>
      </c>
      <c r="R1652" s="8">
        <v>0</v>
      </c>
      <c r="S1652" s="8">
        <v>0</v>
      </c>
      <c r="U1652" s="12">
        <v>0</v>
      </c>
      <c r="V1652" s="10">
        <v>0</v>
      </c>
      <c r="W1652" s="11">
        <v>14.5</v>
      </c>
      <c r="X1652" s="8" t="s">
        <v>148</v>
      </c>
      <c r="Y1652" s="8" t="s">
        <v>149</v>
      </c>
    </row>
    <row r="1653" spans="1:26" x14ac:dyDescent="0.3">
      <c r="A1653" s="7">
        <v>46281</v>
      </c>
      <c r="B1653" s="8" t="s">
        <v>12</v>
      </c>
      <c r="C1653" s="8" t="s">
        <v>140</v>
      </c>
      <c r="D1653" s="8" t="s">
        <v>141</v>
      </c>
      <c r="E1653" s="8" t="s">
        <v>150</v>
      </c>
      <c r="F1653" s="8" t="s">
        <v>143</v>
      </c>
      <c r="G1653" s="8" t="s">
        <v>170</v>
      </c>
      <c r="H1653" s="8" t="s">
        <v>145</v>
      </c>
      <c r="I1653" s="8" t="s">
        <v>457</v>
      </c>
      <c r="J1653" s="8" t="s">
        <v>153</v>
      </c>
      <c r="K1653" s="8" t="s">
        <v>14</v>
      </c>
      <c r="L1653" s="9">
        <v>539</v>
      </c>
      <c r="M1653" s="9">
        <v>1</v>
      </c>
      <c r="N1653" s="10">
        <v>1.8552875695732841E-3</v>
      </c>
      <c r="O1653" s="11">
        <v>12.45</v>
      </c>
      <c r="P1653" s="11">
        <v>12.45</v>
      </c>
      <c r="Q1653" s="11">
        <v>0</v>
      </c>
      <c r="R1653" s="8">
        <v>0</v>
      </c>
      <c r="S1653" s="8">
        <v>0</v>
      </c>
      <c r="U1653" s="12">
        <v>0</v>
      </c>
      <c r="V1653" s="10">
        <v>0</v>
      </c>
      <c r="W1653" s="11">
        <v>16.5</v>
      </c>
      <c r="X1653" s="8" t="s">
        <v>148</v>
      </c>
      <c r="Y1653" s="8" t="s">
        <v>149</v>
      </c>
    </row>
    <row r="1654" spans="1:26" x14ac:dyDescent="0.3">
      <c r="A1654" s="7">
        <v>46281</v>
      </c>
      <c r="B1654" s="8" t="s">
        <v>12</v>
      </c>
      <c r="C1654" s="8" t="s">
        <v>140</v>
      </c>
      <c r="D1654" s="8" t="s">
        <v>141</v>
      </c>
      <c r="E1654" s="8" t="s">
        <v>157</v>
      </c>
      <c r="F1654" s="8" t="s">
        <v>143</v>
      </c>
      <c r="G1654" s="8" t="s">
        <v>144</v>
      </c>
      <c r="H1654" s="8" t="s">
        <v>145</v>
      </c>
      <c r="I1654" s="8" t="s">
        <v>162</v>
      </c>
      <c r="J1654" s="8" t="s">
        <v>159</v>
      </c>
      <c r="K1654" s="8" t="s">
        <v>14</v>
      </c>
      <c r="L1654" s="9">
        <v>2056</v>
      </c>
      <c r="M1654" s="9">
        <v>11</v>
      </c>
      <c r="N1654" s="10">
        <v>5.350194552529183E-3</v>
      </c>
      <c r="O1654" s="11">
        <v>8.0299999999999994</v>
      </c>
      <c r="P1654" s="8" t="s">
        <v>974</v>
      </c>
      <c r="Q1654" s="11">
        <v>0</v>
      </c>
      <c r="R1654" s="8">
        <v>0</v>
      </c>
      <c r="S1654" s="8">
        <v>0</v>
      </c>
      <c r="U1654" s="12">
        <v>0</v>
      </c>
      <c r="V1654" s="10">
        <v>0</v>
      </c>
      <c r="W1654" s="11">
        <v>12</v>
      </c>
      <c r="X1654" s="8" t="s">
        <v>148</v>
      </c>
      <c r="Y1654" s="8" t="s">
        <v>149</v>
      </c>
    </row>
    <row r="1655" spans="1:26" x14ac:dyDescent="0.3">
      <c r="A1655" s="7">
        <v>46281</v>
      </c>
      <c r="B1655" s="8" t="s">
        <v>12</v>
      </c>
      <c r="C1655" s="8" t="s">
        <v>140</v>
      </c>
      <c r="D1655" s="8" t="s">
        <v>141</v>
      </c>
      <c r="E1655" s="8" t="s">
        <v>164</v>
      </c>
      <c r="F1655" s="8" t="s">
        <v>143</v>
      </c>
      <c r="G1655" s="8" t="s">
        <v>151</v>
      </c>
      <c r="H1655" s="8" t="s">
        <v>145</v>
      </c>
      <c r="I1655" s="8" t="s">
        <v>508</v>
      </c>
      <c r="J1655" s="8" t="s">
        <v>166</v>
      </c>
      <c r="K1655" s="8" t="s">
        <v>14</v>
      </c>
      <c r="L1655" s="9">
        <v>838</v>
      </c>
      <c r="M1655" s="9">
        <v>6</v>
      </c>
      <c r="N1655" s="10">
        <v>7.1599045346062056E-3</v>
      </c>
      <c r="O1655" s="11">
        <v>4.33</v>
      </c>
      <c r="P1655" s="11">
        <v>25.98</v>
      </c>
      <c r="Q1655" s="11">
        <v>0</v>
      </c>
      <c r="R1655" s="8">
        <v>0</v>
      </c>
      <c r="S1655" s="8">
        <v>0</v>
      </c>
      <c r="U1655" s="12">
        <v>0</v>
      </c>
      <c r="V1655" s="10">
        <v>0</v>
      </c>
      <c r="W1655" s="11">
        <v>8</v>
      </c>
      <c r="X1655" s="8" t="s">
        <v>148</v>
      </c>
      <c r="Y1655" s="8" t="s">
        <v>149</v>
      </c>
    </row>
    <row r="1656" spans="1:26" x14ac:dyDescent="0.3">
      <c r="A1656" s="7">
        <v>46281</v>
      </c>
      <c r="B1656" s="8" t="s">
        <v>12</v>
      </c>
      <c r="C1656" s="8" t="s">
        <v>140</v>
      </c>
      <c r="D1656" s="8" t="s">
        <v>141</v>
      </c>
      <c r="E1656" s="8" t="s">
        <v>164</v>
      </c>
      <c r="F1656" s="8" t="s">
        <v>143</v>
      </c>
      <c r="G1656" s="8" t="s">
        <v>144</v>
      </c>
      <c r="H1656" s="8" t="s">
        <v>145</v>
      </c>
      <c r="I1656" s="8" t="s">
        <v>565</v>
      </c>
      <c r="J1656" s="8" t="s">
        <v>166</v>
      </c>
      <c r="K1656" s="8" t="s">
        <v>21</v>
      </c>
      <c r="L1656" s="9">
        <v>168</v>
      </c>
      <c r="M1656" s="9">
        <v>2</v>
      </c>
      <c r="N1656" s="10">
        <v>1.1904761904761901E-2</v>
      </c>
      <c r="O1656" s="11">
        <v>11.31</v>
      </c>
      <c r="P1656" s="11">
        <v>22.62</v>
      </c>
      <c r="Q1656" s="11">
        <v>0</v>
      </c>
      <c r="R1656" s="8">
        <v>0</v>
      </c>
      <c r="S1656" s="8">
        <v>0</v>
      </c>
      <c r="U1656" s="12">
        <v>0</v>
      </c>
      <c r="V1656" s="10">
        <v>0</v>
      </c>
      <c r="W1656" s="11">
        <v>12</v>
      </c>
      <c r="X1656" s="8" t="s">
        <v>148</v>
      </c>
      <c r="Y1656" s="8" t="s">
        <v>149</v>
      </c>
    </row>
    <row r="1657" spans="1:26" x14ac:dyDescent="0.3">
      <c r="A1657" s="7">
        <v>46281</v>
      </c>
      <c r="B1657" s="8" t="s">
        <v>12</v>
      </c>
      <c r="C1657" s="8" t="s">
        <v>140</v>
      </c>
      <c r="D1657" s="8" t="s">
        <v>141</v>
      </c>
      <c r="E1657" s="8" t="s">
        <v>164</v>
      </c>
      <c r="F1657" s="8" t="s">
        <v>143</v>
      </c>
      <c r="G1657" s="8" t="s">
        <v>144</v>
      </c>
      <c r="H1657" s="8" t="s">
        <v>145</v>
      </c>
      <c r="I1657" s="8" t="s">
        <v>509</v>
      </c>
      <c r="J1657" s="8" t="s">
        <v>166</v>
      </c>
      <c r="K1657" s="8" t="s">
        <v>21</v>
      </c>
      <c r="L1657" s="9">
        <v>164</v>
      </c>
      <c r="M1657" s="9">
        <v>4</v>
      </c>
      <c r="N1657" s="10">
        <v>2.4390243902439029E-2</v>
      </c>
      <c r="O1657" s="11">
        <v>8.6300000000000008</v>
      </c>
      <c r="P1657" s="11">
        <v>34.520000000000003</v>
      </c>
      <c r="Q1657" s="11">
        <v>449</v>
      </c>
      <c r="R1657" s="8">
        <v>1</v>
      </c>
      <c r="S1657" s="8">
        <v>1</v>
      </c>
      <c r="T1657" s="10">
        <v>7.6899999999999996E-2</v>
      </c>
      <c r="U1657" s="12">
        <v>13.01</v>
      </c>
      <c r="V1657" s="10">
        <v>0.25</v>
      </c>
      <c r="W1657" s="11">
        <v>9.5</v>
      </c>
      <c r="X1657" s="8" t="s">
        <v>148</v>
      </c>
      <c r="Y1657" s="8" t="s">
        <v>149</v>
      </c>
    </row>
    <row r="1658" spans="1:26" x14ac:dyDescent="0.3">
      <c r="A1658" s="7">
        <v>46281</v>
      </c>
      <c r="B1658" s="8" t="s">
        <v>12</v>
      </c>
      <c r="C1658" s="8" t="s">
        <v>140</v>
      </c>
      <c r="D1658" s="8" t="s">
        <v>141</v>
      </c>
      <c r="E1658" s="8" t="s">
        <v>239</v>
      </c>
      <c r="F1658" s="8" t="s">
        <v>143</v>
      </c>
      <c r="G1658" s="8" t="s">
        <v>151</v>
      </c>
      <c r="H1658" s="8" t="s">
        <v>145</v>
      </c>
      <c r="I1658" s="8" t="s">
        <v>629</v>
      </c>
      <c r="J1658" s="8" t="s">
        <v>242</v>
      </c>
      <c r="K1658" s="8" t="s">
        <v>14</v>
      </c>
      <c r="L1658" s="9">
        <v>219</v>
      </c>
      <c r="M1658" s="9">
        <v>1</v>
      </c>
      <c r="N1658" s="10">
        <v>4.5662100456621002E-3</v>
      </c>
      <c r="O1658" s="11">
        <v>4.16</v>
      </c>
      <c r="P1658" s="11">
        <v>4.16</v>
      </c>
      <c r="Q1658" s="11">
        <v>0</v>
      </c>
      <c r="R1658" s="8">
        <v>0</v>
      </c>
      <c r="S1658" s="8">
        <v>0</v>
      </c>
      <c r="U1658" s="12">
        <v>0</v>
      </c>
      <c r="V1658" s="10">
        <v>0</v>
      </c>
      <c r="W1658" s="11">
        <v>6.5</v>
      </c>
      <c r="X1658" s="8" t="s">
        <v>148</v>
      </c>
      <c r="Y1658" s="8" t="s">
        <v>149</v>
      </c>
    </row>
    <row r="1659" spans="1:26" x14ac:dyDescent="0.3">
      <c r="A1659" s="7">
        <v>46281</v>
      </c>
      <c r="B1659" s="8" t="s">
        <v>12</v>
      </c>
      <c r="C1659" s="8" t="s">
        <v>140</v>
      </c>
      <c r="D1659" s="8" t="s">
        <v>141</v>
      </c>
      <c r="E1659" s="8" t="s">
        <v>239</v>
      </c>
      <c r="F1659" s="8" t="s">
        <v>143</v>
      </c>
      <c r="G1659" s="8" t="s">
        <v>144</v>
      </c>
      <c r="H1659" s="8" t="s">
        <v>145</v>
      </c>
      <c r="I1659" s="8" t="s">
        <v>712</v>
      </c>
      <c r="J1659" s="8" t="s">
        <v>242</v>
      </c>
      <c r="K1659" s="8" t="s">
        <v>14</v>
      </c>
      <c r="L1659" s="9">
        <v>378</v>
      </c>
      <c r="M1659" s="9">
        <v>7</v>
      </c>
      <c r="N1659" s="10">
        <v>1.8518518518518521E-2</v>
      </c>
      <c r="O1659" s="11">
        <v>6.58</v>
      </c>
      <c r="P1659" s="11">
        <v>46.06</v>
      </c>
      <c r="Q1659" s="11">
        <v>299</v>
      </c>
      <c r="R1659" s="8">
        <v>1</v>
      </c>
      <c r="S1659" s="8">
        <v>1</v>
      </c>
      <c r="T1659" s="10">
        <v>0.154</v>
      </c>
      <c r="U1659" s="12">
        <v>6.49</v>
      </c>
      <c r="V1659" s="10">
        <v>0.1429</v>
      </c>
      <c r="W1659" s="11">
        <v>9</v>
      </c>
      <c r="X1659" s="8" t="s">
        <v>148</v>
      </c>
      <c r="Y1659" s="8" t="s">
        <v>149</v>
      </c>
    </row>
    <row r="1660" spans="1:26" x14ac:dyDescent="0.3">
      <c r="A1660" s="7">
        <v>46281</v>
      </c>
      <c r="B1660" s="8" t="s">
        <v>12</v>
      </c>
      <c r="C1660" s="8" t="s">
        <v>140</v>
      </c>
      <c r="D1660" s="8" t="s">
        <v>141</v>
      </c>
      <c r="E1660" s="8" t="s">
        <v>239</v>
      </c>
      <c r="F1660" s="8" t="s">
        <v>143</v>
      </c>
      <c r="G1660" s="8" t="s">
        <v>151</v>
      </c>
      <c r="H1660" s="8" t="s">
        <v>145</v>
      </c>
      <c r="I1660" s="8" t="s">
        <v>388</v>
      </c>
      <c r="J1660" s="8" t="s">
        <v>242</v>
      </c>
      <c r="K1660" s="8" t="s">
        <v>7</v>
      </c>
      <c r="L1660" s="9">
        <v>1335</v>
      </c>
      <c r="M1660" s="9">
        <v>6</v>
      </c>
      <c r="N1660" s="10">
        <v>4.4943820224719114E-3</v>
      </c>
      <c r="O1660" s="11">
        <v>4.7300000000000004</v>
      </c>
      <c r="P1660" s="11">
        <v>28.38</v>
      </c>
      <c r="Q1660" s="11">
        <v>0</v>
      </c>
      <c r="R1660" s="8">
        <v>0</v>
      </c>
      <c r="S1660" s="8">
        <v>0</v>
      </c>
      <c r="U1660" s="12">
        <v>0</v>
      </c>
      <c r="V1660" s="10">
        <v>0</v>
      </c>
      <c r="W1660" s="11">
        <v>6</v>
      </c>
      <c r="X1660" s="8" t="s">
        <v>148</v>
      </c>
      <c r="Y1660" s="8" t="s">
        <v>149</v>
      </c>
    </row>
    <row r="1661" spans="1:26" x14ac:dyDescent="0.3">
      <c r="A1661" s="7">
        <v>46281</v>
      </c>
      <c r="B1661" s="8" t="s">
        <v>12</v>
      </c>
      <c r="C1661" s="8" t="s">
        <v>140</v>
      </c>
      <c r="D1661" s="8" t="s">
        <v>141</v>
      </c>
      <c r="E1661" s="8" t="s">
        <v>167</v>
      </c>
      <c r="F1661" s="8" t="s">
        <v>143</v>
      </c>
      <c r="G1661" s="8" t="s">
        <v>144</v>
      </c>
      <c r="H1661" s="8" t="s">
        <v>145</v>
      </c>
      <c r="I1661" s="8" t="s">
        <v>168</v>
      </c>
      <c r="J1661" s="8" t="s">
        <v>169</v>
      </c>
      <c r="K1661" s="8" t="s">
        <v>21</v>
      </c>
      <c r="L1661" s="9">
        <v>696</v>
      </c>
      <c r="M1661" s="9">
        <v>6</v>
      </c>
      <c r="N1661" s="10">
        <v>8.6206896551724137E-3</v>
      </c>
      <c r="O1661" s="11">
        <v>7.84</v>
      </c>
      <c r="P1661" s="11">
        <v>47.04</v>
      </c>
      <c r="Q1661" s="11">
        <v>0</v>
      </c>
      <c r="R1661" s="8">
        <v>0</v>
      </c>
      <c r="S1661" s="8">
        <v>0</v>
      </c>
      <c r="U1661" s="12">
        <v>0</v>
      </c>
      <c r="V1661" s="10">
        <v>0</v>
      </c>
      <c r="W1661" s="11">
        <v>8</v>
      </c>
      <c r="X1661" s="8" t="s">
        <v>148</v>
      </c>
      <c r="Y1661" s="8" t="s">
        <v>149</v>
      </c>
    </row>
    <row r="1662" spans="1:26" x14ac:dyDescent="0.3">
      <c r="A1662" s="7">
        <v>46281</v>
      </c>
      <c r="B1662" s="8" t="s">
        <v>12</v>
      </c>
      <c r="C1662" s="8" t="s">
        <v>140</v>
      </c>
      <c r="D1662" s="8" t="s">
        <v>141</v>
      </c>
      <c r="E1662" s="8" t="s">
        <v>167</v>
      </c>
      <c r="F1662" s="8" t="s">
        <v>143</v>
      </c>
      <c r="G1662" s="8" t="s">
        <v>144</v>
      </c>
      <c r="H1662" s="8" t="s">
        <v>145</v>
      </c>
      <c r="I1662" s="8" t="s">
        <v>255</v>
      </c>
      <c r="J1662" s="8" t="s">
        <v>169</v>
      </c>
      <c r="K1662" s="8" t="s">
        <v>14</v>
      </c>
      <c r="L1662" s="9">
        <v>1324</v>
      </c>
      <c r="M1662" s="9">
        <v>7</v>
      </c>
      <c r="N1662" s="10">
        <v>5.287009063444109E-3</v>
      </c>
      <c r="O1662" s="11">
        <v>4.18</v>
      </c>
      <c r="P1662" s="11">
        <v>29.26</v>
      </c>
      <c r="Q1662" s="11">
        <v>0</v>
      </c>
      <c r="R1662" s="8">
        <v>0</v>
      </c>
      <c r="S1662" s="8">
        <v>0</v>
      </c>
      <c r="U1662" s="12">
        <v>0</v>
      </c>
      <c r="V1662" s="10">
        <v>0</v>
      </c>
      <c r="W1662" s="11">
        <v>6</v>
      </c>
      <c r="X1662" s="8" t="s">
        <v>148</v>
      </c>
      <c r="Y1662" s="8" t="s">
        <v>149</v>
      </c>
    </row>
    <row r="1663" spans="1:26" x14ac:dyDescent="0.3">
      <c r="A1663" s="7">
        <v>46281</v>
      </c>
      <c r="B1663" s="8" t="s">
        <v>5</v>
      </c>
      <c r="C1663" s="8" t="s">
        <v>173</v>
      </c>
      <c r="D1663" s="8" t="s">
        <v>141</v>
      </c>
      <c r="E1663" s="8" t="s">
        <v>174</v>
      </c>
      <c r="F1663" s="8" t="s">
        <v>143</v>
      </c>
      <c r="G1663" s="8" t="s">
        <v>178</v>
      </c>
      <c r="H1663" s="8" t="s">
        <v>145</v>
      </c>
      <c r="I1663" s="8" t="s">
        <v>975</v>
      </c>
      <c r="J1663" s="8" t="s">
        <v>176</v>
      </c>
      <c r="K1663" s="8" t="s">
        <v>21</v>
      </c>
      <c r="L1663" s="9">
        <v>509</v>
      </c>
      <c r="M1663" s="9">
        <v>5</v>
      </c>
      <c r="N1663" s="10">
        <v>9.823182711198428E-3</v>
      </c>
      <c r="O1663" s="11">
        <v>14</v>
      </c>
      <c r="P1663" s="8" t="s">
        <v>652</v>
      </c>
      <c r="Q1663" s="11">
        <v>0</v>
      </c>
      <c r="R1663" s="8">
        <v>0</v>
      </c>
      <c r="S1663" s="8">
        <v>0</v>
      </c>
      <c r="U1663" s="12">
        <v>0</v>
      </c>
      <c r="V1663" s="10">
        <v>0</v>
      </c>
      <c r="W1663" s="11">
        <v>14</v>
      </c>
      <c r="X1663" s="8" t="s">
        <v>315</v>
      </c>
      <c r="Y1663" s="8" t="s">
        <v>149</v>
      </c>
    </row>
    <row r="1664" spans="1:26" x14ac:dyDescent="0.3">
      <c r="A1664" s="7">
        <v>46281</v>
      </c>
      <c r="B1664" s="8" t="s">
        <v>5</v>
      </c>
      <c r="C1664" s="8" t="s">
        <v>173</v>
      </c>
      <c r="D1664" s="8" t="s">
        <v>141</v>
      </c>
      <c r="E1664" s="8" t="s">
        <v>193</v>
      </c>
      <c r="F1664" s="8" t="s">
        <v>143</v>
      </c>
      <c r="G1664" s="8" t="s">
        <v>144</v>
      </c>
      <c r="H1664" s="8" t="s">
        <v>145</v>
      </c>
      <c r="I1664" s="8" t="s">
        <v>976</v>
      </c>
      <c r="J1664" s="8" t="s">
        <v>195</v>
      </c>
      <c r="K1664" s="8" t="s">
        <v>7</v>
      </c>
      <c r="L1664" s="9">
        <v>156</v>
      </c>
      <c r="M1664" s="9">
        <v>0</v>
      </c>
      <c r="N1664" s="10">
        <v>0</v>
      </c>
      <c r="P1664" s="11">
        <v>0</v>
      </c>
      <c r="Q1664" s="11">
        <v>0</v>
      </c>
      <c r="R1664" s="8">
        <v>0</v>
      </c>
      <c r="S1664" s="8">
        <v>0</v>
      </c>
      <c r="W1664" s="11">
        <v>11</v>
      </c>
      <c r="X1664" s="8" t="s">
        <v>148</v>
      </c>
      <c r="Y1664" s="8" t="s">
        <v>149</v>
      </c>
    </row>
    <row r="1665" spans="1:26" x14ac:dyDescent="0.3">
      <c r="A1665" s="7">
        <v>46281</v>
      </c>
      <c r="B1665" s="8" t="s">
        <v>5</v>
      </c>
      <c r="C1665" s="8" t="s">
        <v>173</v>
      </c>
      <c r="D1665" s="8" t="s">
        <v>141</v>
      </c>
      <c r="E1665" s="8" t="s">
        <v>200</v>
      </c>
      <c r="F1665" s="8" t="s">
        <v>143</v>
      </c>
      <c r="G1665" s="8" t="s">
        <v>144</v>
      </c>
      <c r="H1665" s="8" t="s">
        <v>145</v>
      </c>
      <c r="I1665" s="8" t="s">
        <v>471</v>
      </c>
      <c r="J1665" s="8" t="s">
        <v>202</v>
      </c>
      <c r="K1665" s="8" t="s">
        <v>14</v>
      </c>
      <c r="L1665" s="9">
        <v>592</v>
      </c>
      <c r="M1665" s="9">
        <v>10</v>
      </c>
      <c r="N1665" s="10">
        <v>1.6891891891891889E-2</v>
      </c>
      <c r="O1665" s="11">
        <v>7.16</v>
      </c>
      <c r="P1665" s="11">
        <v>71.599999999999994</v>
      </c>
      <c r="Q1665" s="11">
        <v>0</v>
      </c>
      <c r="R1665" s="8">
        <v>0</v>
      </c>
      <c r="S1665" s="8">
        <v>0</v>
      </c>
      <c r="U1665" s="12">
        <v>0</v>
      </c>
      <c r="V1665" s="10">
        <v>0</v>
      </c>
      <c r="W1665" s="11">
        <v>11</v>
      </c>
      <c r="X1665" s="8" t="s">
        <v>148</v>
      </c>
      <c r="Y1665" s="8" t="s">
        <v>149</v>
      </c>
    </row>
    <row r="1666" spans="1:26" x14ac:dyDescent="0.3">
      <c r="A1666" s="7">
        <v>46281</v>
      </c>
      <c r="B1666" s="8" t="s">
        <v>5</v>
      </c>
      <c r="C1666" s="8" t="s">
        <v>173</v>
      </c>
      <c r="D1666" s="8" t="s">
        <v>141</v>
      </c>
      <c r="E1666" s="8" t="s">
        <v>200</v>
      </c>
      <c r="F1666" s="8" t="s">
        <v>143</v>
      </c>
      <c r="G1666" s="8" t="s">
        <v>178</v>
      </c>
      <c r="H1666" s="8" t="s">
        <v>145</v>
      </c>
      <c r="I1666" s="8" t="s">
        <v>977</v>
      </c>
      <c r="J1666" s="8" t="s">
        <v>202</v>
      </c>
      <c r="K1666" s="8" t="s">
        <v>14</v>
      </c>
      <c r="L1666" s="9">
        <v>528</v>
      </c>
      <c r="M1666" s="9">
        <v>1</v>
      </c>
      <c r="N1666" s="10">
        <v>1.893939393939394E-3</v>
      </c>
      <c r="O1666" s="11">
        <v>5.61</v>
      </c>
      <c r="P1666" s="11">
        <v>5.61</v>
      </c>
      <c r="Q1666" s="11">
        <v>0</v>
      </c>
      <c r="R1666" s="8">
        <v>0</v>
      </c>
      <c r="S1666" s="8">
        <v>0</v>
      </c>
      <c r="U1666" s="12">
        <v>0</v>
      </c>
      <c r="V1666" s="10">
        <v>0</v>
      </c>
      <c r="W1666" s="11">
        <v>8.5</v>
      </c>
      <c r="X1666" s="8" t="s">
        <v>148</v>
      </c>
      <c r="Y1666" s="8" t="s">
        <v>149</v>
      </c>
    </row>
    <row r="1667" spans="1:26" x14ac:dyDescent="0.3">
      <c r="A1667" s="7">
        <v>46281</v>
      </c>
      <c r="B1667" s="8" t="s">
        <v>5</v>
      </c>
      <c r="C1667" s="8" t="s">
        <v>173</v>
      </c>
      <c r="D1667" s="8" t="s">
        <v>141</v>
      </c>
      <c r="E1667" s="8" t="s">
        <v>200</v>
      </c>
      <c r="F1667" s="8" t="s">
        <v>143</v>
      </c>
      <c r="G1667" s="8" t="s">
        <v>151</v>
      </c>
      <c r="H1667" s="8" t="s">
        <v>145</v>
      </c>
      <c r="I1667" s="8" t="s">
        <v>201</v>
      </c>
      <c r="J1667" s="8" t="s">
        <v>202</v>
      </c>
      <c r="K1667" s="8" t="s">
        <v>14</v>
      </c>
      <c r="L1667" s="9">
        <v>561</v>
      </c>
      <c r="M1667" s="9">
        <v>4</v>
      </c>
      <c r="N1667" s="10">
        <v>7.1301247771836003E-3</v>
      </c>
      <c r="O1667" s="11">
        <v>6.78</v>
      </c>
      <c r="P1667" s="11">
        <v>27.12</v>
      </c>
      <c r="Q1667" s="11">
        <v>0</v>
      </c>
      <c r="R1667" s="8">
        <v>0</v>
      </c>
      <c r="S1667" s="8">
        <v>0</v>
      </c>
      <c r="U1667" s="12">
        <v>0</v>
      </c>
      <c r="V1667" s="10">
        <v>0</v>
      </c>
      <c r="W1667" s="11">
        <v>9</v>
      </c>
      <c r="X1667" s="8" t="s">
        <v>148</v>
      </c>
      <c r="Y1667" s="8" t="s">
        <v>149</v>
      </c>
    </row>
    <row r="1668" spans="1:26" x14ac:dyDescent="0.3">
      <c r="A1668" s="7">
        <v>46281</v>
      </c>
      <c r="B1668" s="8" t="s">
        <v>5</v>
      </c>
      <c r="C1668" s="8" t="s">
        <v>173</v>
      </c>
      <c r="D1668" s="8" t="s">
        <v>141</v>
      </c>
      <c r="E1668" s="8" t="s">
        <v>200</v>
      </c>
      <c r="F1668" s="8" t="s">
        <v>143</v>
      </c>
      <c r="G1668" s="8" t="s">
        <v>144</v>
      </c>
      <c r="H1668" s="8" t="s">
        <v>145</v>
      </c>
      <c r="I1668" s="8" t="s">
        <v>978</v>
      </c>
      <c r="J1668" s="8" t="s">
        <v>202</v>
      </c>
      <c r="K1668" s="8" t="s">
        <v>7</v>
      </c>
      <c r="L1668" s="9">
        <v>185</v>
      </c>
      <c r="M1668" s="9">
        <v>0</v>
      </c>
      <c r="N1668" s="10">
        <v>0</v>
      </c>
      <c r="P1668" s="11">
        <v>0</v>
      </c>
      <c r="Q1668" s="11">
        <v>0</v>
      </c>
      <c r="R1668" s="8">
        <v>0</v>
      </c>
      <c r="S1668" s="8">
        <v>0</v>
      </c>
      <c r="W1668" s="11">
        <v>12</v>
      </c>
      <c r="X1668" s="8" t="s">
        <v>148</v>
      </c>
      <c r="Y1668" s="8" t="s">
        <v>149</v>
      </c>
    </row>
    <row r="1669" spans="1:26" x14ac:dyDescent="0.3">
      <c r="A1669" s="8" t="s">
        <v>972</v>
      </c>
      <c r="B1669" s="8" t="s">
        <v>5</v>
      </c>
      <c r="C1669" s="8" t="s">
        <v>173</v>
      </c>
      <c r="D1669" s="8" t="s">
        <v>141</v>
      </c>
      <c r="E1669" s="8" t="s">
        <v>200</v>
      </c>
      <c r="F1669" s="8" t="s">
        <v>143</v>
      </c>
      <c r="G1669" s="8" t="s">
        <v>144</v>
      </c>
      <c r="H1669" s="8" t="s">
        <v>145</v>
      </c>
      <c r="I1669" s="8" t="s">
        <v>979</v>
      </c>
      <c r="J1669" s="8" t="s">
        <v>202</v>
      </c>
      <c r="K1669" s="8" t="s">
        <v>7</v>
      </c>
      <c r="L1669" s="9">
        <v>200</v>
      </c>
      <c r="M1669" s="9">
        <v>3</v>
      </c>
      <c r="N1669" s="10">
        <v>1.4999999999999999E-2</v>
      </c>
      <c r="O1669" s="11">
        <v>6.76</v>
      </c>
      <c r="P1669" s="11">
        <v>20.28</v>
      </c>
      <c r="Q1669" s="11">
        <v>0</v>
      </c>
      <c r="R1669" s="8">
        <v>0</v>
      </c>
      <c r="S1669" s="8">
        <v>0</v>
      </c>
      <c r="U1669" s="12">
        <v>0</v>
      </c>
      <c r="V1669" s="10">
        <v>0</v>
      </c>
      <c r="W1669" s="11">
        <v>9.5</v>
      </c>
      <c r="X1669" s="8" t="s">
        <v>148</v>
      </c>
      <c r="Y1669" s="8" t="s">
        <v>149</v>
      </c>
    </row>
    <row r="1670" spans="1:26" x14ac:dyDescent="0.3">
      <c r="A1670" s="8" t="s">
        <v>972</v>
      </c>
      <c r="B1670" s="8" t="s">
        <v>5</v>
      </c>
      <c r="C1670" s="8" t="s">
        <v>173</v>
      </c>
      <c r="D1670" s="8" t="s">
        <v>141</v>
      </c>
      <c r="E1670" s="8" t="s">
        <v>200</v>
      </c>
      <c r="F1670" s="8" t="s">
        <v>143</v>
      </c>
      <c r="G1670" s="8" t="s">
        <v>151</v>
      </c>
      <c r="H1670" s="8" t="s">
        <v>145</v>
      </c>
      <c r="I1670" s="8" t="s">
        <v>474</v>
      </c>
      <c r="J1670" s="8" t="s">
        <v>202</v>
      </c>
      <c r="K1670" s="8" t="s">
        <v>21</v>
      </c>
      <c r="L1670" s="9">
        <v>204</v>
      </c>
      <c r="M1670" s="9">
        <v>2</v>
      </c>
      <c r="N1670" s="10">
        <v>9.8039215686274508E-3</v>
      </c>
      <c r="O1670" s="11">
        <v>6.74</v>
      </c>
      <c r="P1670" s="11">
        <v>13.48</v>
      </c>
      <c r="Q1670" s="11">
        <v>0</v>
      </c>
      <c r="R1670" s="8">
        <v>0</v>
      </c>
      <c r="S1670" s="8">
        <v>0</v>
      </c>
      <c r="U1670" s="12">
        <v>0</v>
      </c>
      <c r="V1670" s="10">
        <v>0</v>
      </c>
      <c r="W1670" s="11">
        <v>7.5</v>
      </c>
      <c r="X1670" s="8" t="s">
        <v>148</v>
      </c>
      <c r="Y1670" s="8" t="s">
        <v>149</v>
      </c>
      <c r="Z1670" s="8" t="s">
        <v>387</v>
      </c>
    </row>
    <row r="1671" spans="1:26" x14ac:dyDescent="0.3">
      <c r="A1671" s="8" t="s">
        <v>972</v>
      </c>
      <c r="B1671" s="8" t="s">
        <v>32</v>
      </c>
      <c r="C1671" s="8" t="s">
        <v>140</v>
      </c>
      <c r="D1671" s="8" t="s">
        <v>141</v>
      </c>
      <c r="E1671" s="8" t="s">
        <v>142</v>
      </c>
      <c r="F1671" s="8" t="s">
        <v>143</v>
      </c>
      <c r="G1671" s="8" t="s">
        <v>203</v>
      </c>
      <c r="H1671" s="8" t="s">
        <v>206</v>
      </c>
      <c r="I1671" s="8" t="s">
        <v>203</v>
      </c>
      <c r="J1671" s="8" t="s">
        <v>147</v>
      </c>
      <c r="K1671" s="8" t="s">
        <v>7</v>
      </c>
      <c r="L1671" s="9">
        <v>411</v>
      </c>
      <c r="M1671" s="9">
        <v>1</v>
      </c>
      <c r="N1671" s="10">
        <v>2.4330900243308999E-3</v>
      </c>
      <c r="O1671" s="11">
        <v>10.23</v>
      </c>
      <c r="P1671" s="11">
        <v>10.23</v>
      </c>
      <c r="Q1671" s="11">
        <v>0</v>
      </c>
      <c r="R1671" s="8">
        <v>0</v>
      </c>
      <c r="S1671" s="8">
        <v>0</v>
      </c>
      <c r="U1671" s="12">
        <v>0</v>
      </c>
      <c r="V1671" s="10">
        <v>0</v>
      </c>
      <c r="W1671" s="11">
        <v>18.5</v>
      </c>
      <c r="X1671" s="8" t="s">
        <v>148</v>
      </c>
      <c r="Y1671" s="8" t="s">
        <v>149</v>
      </c>
    </row>
    <row r="1672" spans="1:26" x14ac:dyDescent="0.3">
      <c r="A1672" s="7">
        <v>46281</v>
      </c>
      <c r="B1672" s="8" t="s">
        <v>32</v>
      </c>
      <c r="C1672" s="8" t="s">
        <v>140</v>
      </c>
      <c r="D1672" s="8" t="s">
        <v>141</v>
      </c>
      <c r="E1672" s="8" t="s">
        <v>142</v>
      </c>
      <c r="F1672" s="8" t="s">
        <v>143</v>
      </c>
      <c r="G1672" s="8" t="s">
        <v>205</v>
      </c>
      <c r="H1672" s="8" t="s">
        <v>206</v>
      </c>
      <c r="I1672" s="8" t="s">
        <v>205</v>
      </c>
      <c r="J1672" s="8" t="s">
        <v>147</v>
      </c>
      <c r="K1672" s="8" t="s">
        <v>7</v>
      </c>
      <c r="L1672" s="9">
        <v>778</v>
      </c>
      <c r="M1672" s="9">
        <v>7</v>
      </c>
      <c r="N1672" s="10">
        <v>8.9974293059125968E-3</v>
      </c>
      <c r="O1672" s="11">
        <v>10.89</v>
      </c>
      <c r="P1672" s="11">
        <v>76.23</v>
      </c>
      <c r="Q1672" s="11">
        <v>599</v>
      </c>
      <c r="R1672" s="8">
        <v>1</v>
      </c>
      <c r="S1672" s="8">
        <v>1</v>
      </c>
      <c r="T1672" s="10">
        <v>0.1273</v>
      </c>
      <c r="U1672" s="12">
        <v>7.86</v>
      </c>
      <c r="V1672" s="10">
        <v>0.1429</v>
      </c>
      <c r="W1672" s="11">
        <v>14</v>
      </c>
      <c r="X1672" s="8" t="s">
        <v>148</v>
      </c>
      <c r="Y1672" s="8" t="s">
        <v>149</v>
      </c>
    </row>
    <row r="1673" spans="1:26" x14ac:dyDescent="0.3">
      <c r="A1673" s="7">
        <v>46281</v>
      </c>
      <c r="B1673" s="8" t="s">
        <v>32</v>
      </c>
      <c r="C1673" s="8" t="s">
        <v>140</v>
      </c>
      <c r="D1673" s="8" t="s">
        <v>141</v>
      </c>
      <c r="E1673" s="8" t="s">
        <v>211</v>
      </c>
      <c r="F1673" s="8" t="s">
        <v>143</v>
      </c>
      <c r="G1673" s="8" t="s">
        <v>368</v>
      </c>
      <c r="H1673" s="8" t="s">
        <v>206</v>
      </c>
      <c r="I1673" s="8" t="s">
        <v>368</v>
      </c>
      <c r="J1673" s="8" t="s">
        <v>214</v>
      </c>
      <c r="K1673" s="8" t="s">
        <v>7</v>
      </c>
      <c r="L1673" s="9">
        <v>1020</v>
      </c>
      <c r="M1673" s="9">
        <v>13</v>
      </c>
      <c r="N1673" s="10">
        <v>1.274509803921569E-2</v>
      </c>
      <c r="O1673" s="11">
        <v>13.01</v>
      </c>
      <c r="P1673" s="11">
        <v>169.13</v>
      </c>
      <c r="Q1673" s="11">
        <v>0</v>
      </c>
      <c r="R1673" s="8">
        <v>0</v>
      </c>
      <c r="S1673" s="8">
        <v>0</v>
      </c>
      <c r="U1673" s="12">
        <v>0</v>
      </c>
      <c r="V1673" s="10">
        <v>0</v>
      </c>
      <c r="W1673" s="11">
        <v>20.5</v>
      </c>
      <c r="X1673" s="8" t="s">
        <v>148</v>
      </c>
      <c r="Y1673" s="8" t="s">
        <v>149</v>
      </c>
    </row>
    <row r="1674" spans="1:26" x14ac:dyDescent="0.3">
      <c r="A1674" s="7">
        <v>46281</v>
      </c>
      <c r="B1674" s="8" t="s">
        <v>32</v>
      </c>
      <c r="C1674" s="8" t="s">
        <v>140</v>
      </c>
      <c r="D1674" s="8" t="s">
        <v>141</v>
      </c>
      <c r="E1674" s="8" t="s">
        <v>211</v>
      </c>
      <c r="F1674" s="8" t="s">
        <v>143</v>
      </c>
      <c r="G1674" s="8" t="s">
        <v>225</v>
      </c>
      <c r="H1674" s="8" t="s">
        <v>206</v>
      </c>
      <c r="I1674" s="8" t="s">
        <v>225</v>
      </c>
      <c r="J1674" s="8" t="s">
        <v>214</v>
      </c>
      <c r="K1674" s="8" t="s">
        <v>21</v>
      </c>
      <c r="L1674" s="9">
        <v>2404</v>
      </c>
      <c r="M1674" s="9">
        <v>29</v>
      </c>
      <c r="N1674" s="10">
        <v>1.206322795341098E-2</v>
      </c>
      <c r="O1674" s="11">
        <v>15.9</v>
      </c>
      <c r="P1674" s="11">
        <v>461.1</v>
      </c>
      <c r="Q1674" s="11">
        <v>4543</v>
      </c>
      <c r="R1674" s="8">
        <v>6</v>
      </c>
      <c r="S1674" s="8">
        <v>7</v>
      </c>
      <c r="T1674" s="10">
        <v>0.10150000000000001</v>
      </c>
      <c r="U1674" s="12">
        <v>9.85</v>
      </c>
      <c r="V1674" s="10">
        <v>0.2069</v>
      </c>
      <c r="W1674" s="11">
        <v>19.5</v>
      </c>
      <c r="X1674" s="8" t="s">
        <v>148</v>
      </c>
      <c r="Y1674" s="8" t="s">
        <v>149</v>
      </c>
    </row>
    <row r="1675" spans="1:26" x14ac:dyDescent="0.3">
      <c r="A1675" s="8" t="s">
        <v>980</v>
      </c>
      <c r="B1675" s="8" t="s">
        <v>32</v>
      </c>
      <c r="C1675" s="8" t="s">
        <v>140</v>
      </c>
      <c r="D1675" s="8" t="s">
        <v>141</v>
      </c>
      <c r="E1675" s="8" t="s">
        <v>211</v>
      </c>
      <c r="F1675" s="8" t="s">
        <v>143</v>
      </c>
      <c r="G1675" s="8" t="s">
        <v>215</v>
      </c>
      <c r="H1675" s="8" t="s">
        <v>206</v>
      </c>
      <c r="I1675" s="8" t="s">
        <v>215</v>
      </c>
      <c r="J1675" s="8" t="s">
        <v>214</v>
      </c>
      <c r="K1675" s="8" t="s">
        <v>14</v>
      </c>
      <c r="L1675" s="9">
        <v>2094</v>
      </c>
      <c r="M1675" s="9">
        <v>18</v>
      </c>
      <c r="N1675" s="10">
        <v>8.5959885386819486E-3</v>
      </c>
      <c r="O1675" s="11">
        <v>18.96</v>
      </c>
      <c r="P1675" s="11">
        <v>341.28</v>
      </c>
      <c r="Q1675" s="11">
        <v>1298</v>
      </c>
      <c r="R1675" s="8">
        <v>2</v>
      </c>
      <c r="S1675" s="8">
        <v>2</v>
      </c>
      <c r="T1675" s="10">
        <v>0.26290000000000002</v>
      </c>
      <c r="U1675" s="12">
        <v>3.8</v>
      </c>
      <c r="V1675" s="10">
        <v>0.1111</v>
      </c>
      <c r="W1675" s="11">
        <v>25</v>
      </c>
      <c r="X1675" s="8" t="s">
        <v>148</v>
      </c>
      <c r="Y1675" s="8" t="s">
        <v>149</v>
      </c>
    </row>
    <row r="1676" spans="1:26" x14ac:dyDescent="0.3">
      <c r="A1676" s="8" t="s">
        <v>972</v>
      </c>
      <c r="B1676" s="8" t="s">
        <v>32</v>
      </c>
      <c r="C1676" s="8" t="s">
        <v>140</v>
      </c>
      <c r="D1676" s="8" t="s">
        <v>141</v>
      </c>
      <c r="E1676" s="8" t="s">
        <v>217</v>
      </c>
      <c r="F1676" s="8" t="s">
        <v>143</v>
      </c>
      <c r="G1676" s="8" t="s">
        <v>372</v>
      </c>
      <c r="H1676" s="8" t="s">
        <v>206</v>
      </c>
      <c r="I1676" s="8" t="s">
        <v>372</v>
      </c>
      <c r="J1676" s="8" t="s">
        <v>219</v>
      </c>
      <c r="K1676" s="8" t="s">
        <v>7</v>
      </c>
      <c r="L1676" s="9">
        <v>554</v>
      </c>
      <c r="M1676" s="9">
        <v>5</v>
      </c>
      <c r="N1676" s="10">
        <v>9.0252707581227436E-3</v>
      </c>
      <c r="O1676" s="11">
        <v>16.989999999999998</v>
      </c>
      <c r="P1676" s="11">
        <v>84.95</v>
      </c>
      <c r="Q1676" s="11">
        <v>0</v>
      </c>
      <c r="R1676" s="8">
        <v>0</v>
      </c>
      <c r="S1676" s="8">
        <v>0</v>
      </c>
      <c r="U1676" s="12">
        <v>0</v>
      </c>
      <c r="V1676" s="10">
        <v>0</v>
      </c>
      <c r="W1676" s="11">
        <v>21.5</v>
      </c>
      <c r="X1676" s="8" t="s">
        <v>148</v>
      </c>
      <c r="Y1676" s="8" t="s">
        <v>149</v>
      </c>
    </row>
    <row r="1677" spans="1:26" x14ac:dyDescent="0.3">
      <c r="A1677" s="7">
        <v>46281</v>
      </c>
      <c r="B1677" s="8" t="s">
        <v>32</v>
      </c>
      <c r="C1677" s="8" t="s">
        <v>140</v>
      </c>
      <c r="D1677" s="8" t="s">
        <v>141</v>
      </c>
      <c r="E1677" s="8" t="s">
        <v>217</v>
      </c>
      <c r="F1677" s="8" t="s">
        <v>143</v>
      </c>
      <c r="G1677" s="8" t="s">
        <v>451</v>
      </c>
      <c r="H1677" s="8" t="s">
        <v>206</v>
      </c>
      <c r="I1677" s="8" t="s">
        <v>451</v>
      </c>
      <c r="J1677" s="8" t="s">
        <v>219</v>
      </c>
      <c r="K1677" s="8" t="s">
        <v>21</v>
      </c>
      <c r="L1677" s="9">
        <v>231</v>
      </c>
      <c r="M1677" s="9">
        <v>3</v>
      </c>
      <c r="N1677" s="10">
        <v>1.298701298701299E-2</v>
      </c>
      <c r="O1677" s="11">
        <v>21.5</v>
      </c>
      <c r="P1677" s="11">
        <v>64.5</v>
      </c>
      <c r="Q1677" s="11">
        <v>799</v>
      </c>
      <c r="R1677" s="8">
        <v>1</v>
      </c>
      <c r="S1677" s="8">
        <v>1</v>
      </c>
      <c r="T1677" s="10">
        <v>0.121</v>
      </c>
      <c r="U1677" s="12">
        <v>12.39</v>
      </c>
      <c r="V1677" s="10">
        <v>0.33329999999999999</v>
      </c>
      <c r="W1677" s="11">
        <v>21.5</v>
      </c>
      <c r="X1677" s="8" t="s">
        <v>148</v>
      </c>
      <c r="Y1677" s="8" t="s">
        <v>149</v>
      </c>
    </row>
    <row r="1678" spans="1:26" x14ac:dyDescent="0.3">
      <c r="A1678" s="8" t="s">
        <v>972</v>
      </c>
      <c r="B1678" s="8" t="s">
        <v>32</v>
      </c>
      <c r="C1678" s="8" t="s">
        <v>140</v>
      </c>
      <c r="D1678" s="8" t="s">
        <v>141</v>
      </c>
      <c r="E1678" s="8" t="s">
        <v>217</v>
      </c>
      <c r="F1678" s="8" t="s">
        <v>143</v>
      </c>
      <c r="G1678" s="8" t="s">
        <v>447</v>
      </c>
      <c r="H1678" s="8" t="s">
        <v>206</v>
      </c>
      <c r="I1678" s="8" t="s">
        <v>447</v>
      </c>
      <c r="J1678" s="8" t="s">
        <v>219</v>
      </c>
      <c r="K1678" s="8" t="s">
        <v>14</v>
      </c>
      <c r="L1678" s="9">
        <v>1379</v>
      </c>
      <c r="M1678" s="9">
        <v>6</v>
      </c>
      <c r="N1678" s="10">
        <v>4.3509789702683103E-3</v>
      </c>
      <c r="O1678" s="11">
        <v>16.489999999999998</v>
      </c>
      <c r="P1678" s="11">
        <v>98.94</v>
      </c>
      <c r="Q1678" s="11">
        <v>0</v>
      </c>
      <c r="R1678" s="8">
        <v>0</v>
      </c>
      <c r="S1678" s="8">
        <v>0</v>
      </c>
      <c r="U1678" s="12">
        <v>0</v>
      </c>
      <c r="V1678" s="10">
        <v>0</v>
      </c>
      <c r="W1678" s="11">
        <v>20.5</v>
      </c>
      <c r="X1678" s="8" t="s">
        <v>148</v>
      </c>
      <c r="Y1678" s="8" t="s">
        <v>149</v>
      </c>
    </row>
    <row r="1679" spans="1:26" x14ac:dyDescent="0.3">
      <c r="A1679" s="7">
        <v>46281</v>
      </c>
      <c r="B1679" s="8" t="s">
        <v>26</v>
      </c>
      <c r="C1679" s="8" t="s">
        <v>140</v>
      </c>
      <c r="D1679" s="8" t="s">
        <v>141</v>
      </c>
      <c r="E1679" s="8" t="s">
        <v>150</v>
      </c>
      <c r="F1679" s="8" t="s">
        <v>143</v>
      </c>
      <c r="G1679" s="8" t="s">
        <v>210</v>
      </c>
      <c r="H1679" s="8" t="s">
        <v>220</v>
      </c>
      <c r="I1679" s="8" t="s">
        <v>981</v>
      </c>
      <c r="J1679" s="8" t="s">
        <v>153</v>
      </c>
      <c r="K1679" s="8" t="s">
        <v>21</v>
      </c>
      <c r="L1679" s="9">
        <v>241</v>
      </c>
      <c r="M1679" s="9">
        <v>5</v>
      </c>
      <c r="N1679" s="10">
        <v>2.0746887966804978E-2</v>
      </c>
      <c r="O1679" s="11">
        <v>13.4</v>
      </c>
      <c r="P1679" s="11">
        <v>67</v>
      </c>
      <c r="Q1679" s="11">
        <v>0</v>
      </c>
      <c r="R1679" s="8">
        <v>0</v>
      </c>
      <c r="S1679" s="8">
        <v>0</v>
      </c>
      <c r="U1679" s="12">
        <v>0</v>
      </c>
      <c r="V1679" s="10">
        <v>0</v>
      </c>
      <c r="W1679" s="11">
        <v>14.5</v>
      </c>
      <c r="X1679" s="8" t="s">
        <v>148</v>
      </c>
      <c r="Y1679" s="8" t="s">
        <v>149</v>
      </c>
    </row>
    <row r="1680" spans="1:26" x14ac:dyDescent="0.3">
      <c r="A1680" s="8" t="s">
        <v>980</v>
      </c>
      <c r="B1680" s="8" t="s">
        <v>26</v>
      </c>
      <c r="C1680" s="8" t="s">
        <v>140</v>
      </c>
      <c r="D1680" s="8" t="s">
        <v>141</v>
      </c>
      <c r="E1680" s="8" t="s">
        <v>211</v>
      </c>
      <c r="F1680" s="8" t="s">
        <v>143</v>
      </c>
      <c r="G1680" s="8" t="s">
        <v>225</v>
      </c>
      <c r="H1680" s="8" t="s">
        <v>220</v>
      </c>
      <c r="I1680" s="8" t="s">
        <v>225</v>
      </c>
      <c r="J1680" s="8" t="s">
        <v>214</v>
      </c>
      <c r="K1680" s="8" t="s">
        <v>21</v>
      </c>
      <c r="L1680" s="9">
        <v>1213</v>
      </c>
      <c r="M1680" s="9">
        <v>21</v>
      </c>
      <c r="N1680" s="10">
        <v>1.7312448474855729E-2</v>
      </c>
      <c r="O1680" s="11">
        <v>13.77</v>
      </c>
      <c r="P1680" s="11">
        <v>289.17</v>
      </c>
      <c r="Q1680" s="11">
        <v>2596</v>
      </c>
      <c r="R1680" s="8">
        <v>3</v>
      </c>
      <c r="S1680" s="8">
        <v>4</v>
      </c>
      <c r="T1680" s="10">
        <v>0.1114</v>
      </c>
      <c r="U1680" s="12">
        <v>8.98</v>
      </c>
      <c r="V1680" s="10">
        <v>0.1429</v>
      </c>
      <c r="W1680" s="11">
        <v>16</v>
      </c>
      <c r="X1680" s="8" t="s">
        <v>148</v>
      </c>
      <c r="Y1680" s="8" t="s">
        <v>149</v>
      </c>
    </row>
    <row r="1681" spans="1:25" x14ac:dyDescent="0.3">
      <c r="A1681" s="8" t="s">
        <v>972</v>
      </c>
      <c r="B1681" s="8" t="s">
        <v>42</v>
      </c>
      <c r="C1681" s="8" t="s">
        <v>140</v>
      </c>
      <c r="D1681" s="8" t="s">
        <v>141</v>
      </c>
      <c r="E1681" s="8" t="s">
        <v>164</v>
      </c>
      <c r="F1681" s="8" t="s">
        <v>143</v>
      </c>
      <c r="G1681" s="8" t="s">
        <v>165</v>
      </c>
      <c r="H1681" s="8" t="s">
        <v>231</v>
      </c>
      <c r="I1681" s="8" t="s">
        <v>982</v>
      </c>
      <c r="J1681" s="8" t="s">
        <v>166</v>
      </c>
      <c r="K1681" s="8" t="s">
        <v>7</v>
      </c>
      <c r="L1681" s="9">
        <v>209</v>
      </c>
      <c r="M1681" s="9">
        <v>4</v>
      </c>
      <c r="N1681" s="10">
        <v>1.913875598086124E-2</v>
      </c>
      <c r="O1681" s="11">
        <v>11.42</v>
      </c>
      <c r="P1681" s="11">
        <v>45.68</v>
      </c>
      <c r="Q1681" s="11">
        <v>0</v>
      </c>
      <c r="R1681" s="8">
        <v>0</v>
      </c>
      <c r="S1681" s="8">
        <v>0</v>
      </c>
      <c r="U1681" s="12">
        <v>0</v>
      </c>
      <c r="V1681" s="10">
        <v>0</v>
      </c>
      <c r="W1681" s="11">
        <v>14.5</v>
      </c>
      <c r="X1681" s="8" t="s">
        <v>148</v>
      </c>
      <c r="Y1681" s="8" t="s">
        <v>149</v>
      </c>
    </row>
    <row r="1682" spans="1:25" x14ac:dyDescent="0.3">
      <c r="A1682" s="8" t="s">
        <v>980</v>
      </c>
      <c r="B1682" s="8" t="s">
        <v>42</v>
      </c>
      <c r="C1682" s="8" t="s">
        <v>140</v>
      </c>
      <c r="D1682" s="8" t="s">
        <v>141</v>
      </c>
      <c r="E1682" s="8" t="s">
        <v>377</v>
      </c>
      <c r="F1682" s="8" t="s">
        <v>143</v>
      </c>
      <c r="G1682" s="8" t="s">
        <v>381</v>
      </c>
      <c r="H1682" s="8" t="s">
        <v>231</v>
      </c>
      <c r="I1682" s="8" t="s">
        <v>983</v>
      </c>
      <c r="J1682" s="8" t="s">
        <v>380</v>
      </c>
      <c r="K1682" s="8" t="s">
        <v>7</v>
      </c>
      <c r="L1682" s="9">
        <v>135</v>
      </c>
      <c r="M1682" s="9">
        <v>1</v>
      </c>
      <c r="N1682" s="10">
        <v>7.4074074074074077E-3</v>
      </c>
      <c r="O1682" s="11">
        <v>8.42</v>
      </c>
      <c r="P1682" s="11">
        <v>8.42</v>
      </c>
      <c r="Q1682" s="11">
        <v>0</v>
      </c>
      <c r="R1682" s="8">
        <v>0</v>
      </c>
      <c r="S1682" s="8">
        <v>0</v>
      </c>
      <c r="U1682" s="12">
        <v>0</v>
      </c>
      <c r="V1682" s="10">
        <v>0</v>
      </c>
      <c r="W1682" s="11">
        <v>11</v>
      </c>
      <c r="X1682" s="8" t="s">
        <v>148</v>
      </c>
      <c r="Y1682" s="8" t="s">
        <v>149</v>
      </c>
    </row>
    <row r="1683" spans="1:25" x14ac:dyDescent="0.3">
      <c r="A1683" s="8" t="s">
        <v>980</v>
      </c>
      <c r="B1683" s="8" t="s">
        <v>42</v>
      </c>
      <c r="C1683" s="8" t="s">
        <v>140</v>
      </c>
      <c r="D1683" s="8" t="s">
        <v>141</v>
      </c>
      <c r="E1683" s="8" t="s">
        <v>377</v>
      </c>
      <c r="F1683" s="8" t="s">
        <v>143</v>
      </c>
      <c r="G1683" s="8" t="s">
        <v>381</v>
      </c>
      <c r="H1683" s="8" t="s">
        <v>231</v>
      </c>
      <c r="I1683" s="8" t="s">
        <v>911</v>
      </c>
      <c r="J1683" s="8" t="s">
        <v>380</v>
      </c>
      <c r="K1683" s="8" t="s">
        <v>14</v>
      </c>
      <c r="L1683" s="9">
        <v>207</v>
      </c>
      <c r="M1683" s="9">
        <v>1</v>
      </c>
      <c r="N1683" s="10">
        <v>4.830917874396135E-3</v>
      </c>
      <c r="O1683" s="11">
        <v>8.86</v>
      </c>
      <c r="P1683" s="11">
        <v>8.86</v>
      </c>
      <c r="Q1683" s="11">
        <v>0</v>
      </c>
      <c r="R1683" s="8">
        <v>0</v>
      </c>
      <c r="S1683" s="8">
        <v>0</v>
      </c>
      <c r="U1683" s="12">
        <v>0</v>
      </c>
      <c r="V1683" s="10">
        <v>0</v>
      </c>
      <c r="W1683" s="11">
        <v>11.5</v>
      </c>
      <c r="X1683" s="8" t="s">
        <v>148</v>
      </c>
      <c r="Y1683" s="8" t="s">
        <v>149</v>
      </c>
    </row>
    <row r="1684" spans="1:25" x14ac:dyDescent="0.3">
      <c r="A1684" s="7">
        <v>46281</v>
      </c>
      <c r="B1684" s="8" t="s">
        <v>42</v>
      </c>
      <c r="C1684" s="8" t="s">
        <v>140</v>
      </c>
      <c r="D1684" s="8" t="s">
        <v>141</v>
      </c>
      <c r="E1684" s="8" t="s">
        <v>377</v>
      </c>
      <c r="F1684" s="8" t="s">
        <v>143</v>
      </c>
      <c r="G1684" s="8" t="s">
        <v>381</v>
      </c>
      <c r="H1684" s="8" t="s">
        <v>229</v>
      </c>
      <c r="I1684" s="8" t="s">
        <v>984</v>
      </c>
      <c r="J1684" s="8" t="s">
        <v>380</v>
      </c>
      <c r="K1684" s="8" t="s">
        <v>21</v>
      </c>
      <c r="L1684" s="9">
        <v>788</v>
      </c>
      <c r="M1684" s="9">
        <v>13</v>
      </c>
      <c r="N1684" s="10">
        <v>1.6497461928934011E-2</v>
      </c>
      <c r="O1684" s="11">
        <v>15.36</v>
      </c>
      <c r="P1684" s="11">
        <v>199.68</v>
      </c>
      <c r="Q1684" s="11">
        <v>1098</v>
      </c>
      <c r="R1684" s="8">
        <v>2</v>
      </c>
      <c r="S1684" s="8">
        <v>2</v>
      </c>
      <c r="T1684" s="10">
        <v>0.18190000000000001</v>
      </c>
      <c r="U1684" s="12">
        <v>5.5</v>
      </c>
      <c r="V1684" s="10">
        <v>0.15379999999999999</v>
      </c>
      <c r="W1684" s="11">
        <v>19</v>
      </c>
      <c r="X1684" s="8" t="s">
        <v>148</v>
      </c>
      <c r="Y1684" s="8" t="s">
        <v>149</v>
      </c>
    </row>
    <row r="1685" spans="1:25" x14ac:dyDescent="0.3">
      <c r="A1685" s="7">
        <v>46281</v>
      </c>
      <c r="B1685" s="8" t="s">
        <v>42</v>
      </c>
      <c r="C1685" s="8" t="s">
        <v>140</v>
      </c>
      <c r="D1685" s="8" t="s">
        <v>141</v>
      </c>
      <c r="E1685" s="8" t="s">
        <v>377</v>
      </c>
      <c r="F1685" s="8" t="s">
        <v>143</v>
      </c>
      <c r="G1685" s="8" t="s">
        <v>381</v>
      </c>
      <c r="H1685" s="8" t="s">
        <v>231</v>
      </c>
      <c r="I1685" s="8" t="s">
        <v>985</v>
      </c>
      <c r="J1685" s="8" t="s">
        <v>380</v>
      </c>
      <c r="K1685" s="8" t="s">
        <v>14</v>
      </c>
      <c r="L1685" s="9">
        <v>145</v>
      </c>
      <c r="M1685" s="9">
        <v>3</v>
      </c>
      <c r="N1685" s="10">
        <v>2.0689655172413789E-2</v>
      </c>
      <c r="O1685" s="11">
        <v>9.64</v>
      </c>
      <c r="P1685" s="11">
        <v>28.92</v>
      </c>
      <c r="Q1685" s="11">
        <v>0</v>
      </c>
      <c r="R1685" s="8">
        <v>0</v>
      </c>
      <c r="S1685" s="8">
        <v>0</v>
      </c>
      <c r="U1685" s="12">
        <v>0</v>
      </c>
      <c r="V1685" s="10">
        <v>0</v>
      </c>
      <c r="W1685" s="11">
        <v>14.5</v>
      </c>
      <c r="X1685" s="8" t="s">
        <v>148</v>
      </c>
      <c r="Y1685" s="8" t="s">
        <v>149</v>
      </c>
    </row>
    <row r="1686" spans="1:25" x14ac:dyDescent="0.3">
      <c r="A1686" s="8" t="s">
        <v>980</v>
      </c>
      <c r="B1686" s="8" t="s">
        <v>37</v>
      </c>
      <c r="C1686" s="8" t="s">
        <v>140</v>
      </c>
      <c r="D1686" s="8" t="s">
        <v>141</v>
      </c>
      <c r="E1686" s="8" t="s">
        <v>157</v>
      </c>
      <c r="F1686" s="8" t="s">
        <v>143</v>
      </c>
      <c r="G1686" s="8" t="s">
        <v>162</v>
      </c>
      <c r="H1686" s="8" t="s">
        <v>220</v>
      </c>
      <c r="I1686" s="8" t="s">
        <v>537</v>
      </c>
      <c r="J1686" s="8" t="s">
        <v>159</v>
      </c>
      <c r="K1686" s="8" t="s">
        <v>7</v>
      </c>
      <c r="L1686" s="9">
        <v>519</v>
      </c>
      <c r="M1686" s="9">
        <v>2</v>
      </c>
      <c r="N1686" s="10">
        <v>3.8535645472061661E-3</v>
      </c>
      <c r="O1686" s="11">
        <v>7.87</v>
      </c>
      <c r="P1686" s="11">
        <v>15.74</v>
      </c>
      <c r="Q1686" s="11">
        <v>0</v>
      </c>
      <c r="R1686" s="8">
        <v>0</v>
      </c>
      <c r="S1686" s="8">
        <v>0</v>
      </c>
      <c r="U1686" s="12">
        <v>0</v>
      </c>
      <c r="V1686" s="10">
        <v>0</v>
      </c>
      <c r="W1686" s="11">
        <v>12.5</v>
      </c>
      <c r="X1686" s="8" t="s">
        <v>148</v>
      </c>
      <c r="Y1686" s="8" t="s">
        <v>149</v>
      </c>
    </row>
    <row r="1687" spans="1:25" x14ac:dyDescent="0.3">
      <c r="A1687" s="7">
        <v>46281</v>
      </c>
      <c r="B1687" s="8" t="s">
        <v>37</v>
      </c>
      <c r="C1687" s="8" t="s">
        <v>140</v>
      </c>
      <c r="D1687" s="8" t="s">
        <v>141</v>
      </c>
      <c r="E1687" s="8" t="s">
        <v>157</v>
      </c>
      <c r="F1687" s="8" t="s">
        <v>143</v>
      </c>
      <c r="G1687" s="8" t="s">
        <v>234</v>
      </c>
      <c r="H1687" s="8" t="s">
        <v>220</v>
      </c>
      <c r="I1687" s="8" t="s">
        <v>892</v>
      </c>
      <c r="J1687" s="8" t="s">
        <v>159</v>
      </c>
      <c r="K1687" s="8" t="s">
        <v>21</v>
      </c>
      <c r="L1687" s="9">
        <v>141</v>
      </c>
      <c r="M1687" s="9">
        <v>1</v>
      </c>
      <c r="N1687" s="10">
        <v>7.0921985815602844E-3</v>
      </c>
      <c r="O1687" s="11">
        <v>7.69</v>
      </c>
      <c r="P1687" s="11">
        <v>7.69</v>
      </c>
      <c r="Q1687" s="11">
        <v>0</v>
      </c>
      <c r="R1687" s="8">
        <v>0</v>
      </c>
      <c r="S1687" s="8">
        <v>0</v>
      </c>
      <c r="U1687" s="12">
        <v>0</v>
      </c>
      <c r="V1687" s="10">
        <v>0</v>
      </c>
      <c r="W1687" s="11">
        <v>8</v>
      </c>
      <c r="X1687" s="8" t="s">
        <v>148</v>
      </c>
      <c r="Y1687" s="8" t="s">
        <v>149</v>
      </c>
    </row>
    <row r="1688" spans="1:25" x14ac:dyDescent="0.3">
      <c r="A1688" s="8" t="s">
        <v>972</v>
      </c>
      <c r="B1688" s="8" t="s">
        <v>37</v>
      </c>
      <c r="C1688" s="8" t="s">
        <v>140</v>
      </c>
      <c r="D1688" s="8" t="s">
        <v>141</v>
      </c>
      <c r="E1688" s="8" t="s">
        <v>157</v>
      </c>
      <c r="F1688" s="8" t="s">
        <v>143</v>
      </c>
      <c r="G1688" s="8" t="s">
        <v>234</v>
      </c>
      <c r="H1688" s="8" t="s">
        <v>220</v>
      </c>
      <c r="I1688" s="8" t="s">
        <v>234</v>
      </c>
      <c r="J1688" s="8" t="s">
        <v>159</v>
      </c>
      <c r="K1688" s="8" t="s">
        <v>14</v>
      </c>
      <c r="L1688" s="9">
        <v>830</v>
      </c>
      <c r="M1688" s="9">
        <v>6</v>
      </c>
      <c r="N1688" s="10">
        <v>7.2289156626506026E-3</v>
      </c>
      <c r="O1688" s="11">
        <v>7.5</v>
      </c>
      <c r="P1688" s="11">
        <v>45</v>
      </c>
      <c r="Q1688" s="11">
        <v>798</v>
      </c>
      <c r="R1688" s="8">
        <v>2</v>
      </c>
      <c r="S1688" s="8">
        <v>2</v>
      </c>
      <c r="T1688" s="10">
        <v>5.6399999999999999E-2</v>
      </c>
      <c r="U1688" s="12">
        <v>17.73</v>
      </c>
      <c r="V1688" s="10">
        <v>0.33329999999999999</v>
      </c>
      <c r="W1688" s="11">
        <v>11</v>
      </c>
      <c r="X1688" s="8" t="s">
        <v>148</v>
      </c>
      <c r="Y1688" s="8" t="s">
        <v>149</v>
      </c>
    </row>
    <row r="1689" spans="1:25" x14ac:dyDescent="0.3">
      <c r="A1689" s="7">
        <v>46281</v>
      </c>
      <c r="B1689" s="8" t="s">
        <v>37</v>
      </c>
      <c r="C1689" s="8" t="s">
        <v>140</v>
      </c>
      <c r="D1689" s="8" t="s">
        <v>141</v>
      </c>
      <c r="E1689" s="8" t="s">
        <v>157</v>
      </c>
      <c r="F1689" s="8" t="s">
        <v>143</v>
      </c>
      <c r="G1689" s="8" t="s">
        <v>162</v>
      </c>
      <c r="H1689" s="8" t="s">
        <v>220</v>
      </c>
      <c r="I1689" s="8" t="s">
        <v>676</v>
      </c>
      <c r="J1689" s="8" t="s">
        <v>159</v>
      </c>
      <c r="K1689" s="8" t="s">
        <v>7</v>
      </c>
      <c r="L1689" s="9">
        <v>115</v>
      </c>
      <c r="M1689" s="9">
        <v>0</v>
      </c>
      <c r="N1689" s="10">
        <v>0</v>
      </c>
      <c r="P1689" s="11">
        <v>0</v>
      </c>
      <c r="Q1689" s="11">
        <v>0</v>
      </c>
      <c r="R1689" s="8">
        <v>0</v>
      </c>
      <c r="S1689" s="8">
        <v>0</v>
      </c>
      <c r="W1689" s="11">
        <v>9.5</v>
      </c>
      <c r="X1689" s="8" t="s">
        <v>148</v>
      </c>
      <c r="Y1689" s="8" t="s">
        <v>149</v>
      </c>
    </row>
    <row r="1690" spans="1:25" x14ac:dyDescent="0.3">
      <c r="A1690" s="7">
        <v>46281</v>
      </c>
      <c r="B1690" s="8" t="s">
        <v>37</v>
      </c>
      <c r="C1690" s="8" t="s">
        <v>140</v>
      </c>
      <c r="D1690" s="8" t="s">
        <v>141</v>
      </c>
      <c r="E1690" s="8" t="s">
        <v>157</v>
      </c>
      <c r="F1690" s="8" t="s">
        <v>143</v>
      </c>
      <c r="G1690" s="8" t="s">
        <v>162</v>
      </c>
      <c r="H1690" s="8" t="s">
        <v>220</v>
      </c>
      <c r="I1690" s="8" t="s">
        <v>375</v>
      </c>
      <c r="J1690" s="8" t="s">
        <v>159</v>
      </c>
      <c r="K1690" s="8" t="s">
        <v>21</v>
      </c>
      <c r="L1690" s="8" t="s">
        <v>986</v>
      </c>
      <c r="M1690" s="9">
        <v>13</v>
      </c>
      <c r="N1690" s="10">
        <v>2.3381294964028781E-2</v>
      </c>
      <c r="O1690" s="11">
        <v>9.83</v>
      </c>
      <c r="P1690" s="11">
        <v>127.79</v>
      </c>
      <c r="Q1690" s="11">
        <v>399</v>
      </c>
      <c r="R1690" s="8">
        <v>1</v>
      </c>
      <c r="S1690" s="8">
        <v>1</v>
      </c>
      <c r="T1690" s="10">
        <v>0.32029999999999997</v>
      </c>
      <c r="U1690" s="12">
        <v>3.12</v>
      </c>
      <c r="V1690" s="10">
        <v>7.6899999999999996E-2</v>
      </c>
      <c r="W1690" s="11">
        <v>11.5</v>
      </c>
      <c r="X1690" s="8" t="s">
        <v>148</v>
      </c>
      <c r="Y1690" s="8" t="s">
        <v>149</v>
      </c>
    </row>
    <row r="1691" spans="1:25" x14ac:dyDescent="0.3">
      <c r="A1691" s="7">
        <v>46281</v>
      </c>
      <c r="B1691" s="8" t="s">
        <v>37</v>
      </c>
      <c r="C1691" s="8" t="s">
        <v>140</v>
      </c>
      <c r="D1691" s="8" t="s">
        <v>141</v>
      </c>
      <c r="E1691" s="8" t="s">
        <v>157</v>
      </c>
      <c r="F1691" s="8" t="s">
        <v>143</v>
      </c>
      <c r="G1691" s="8" t="s">
        <v>234</v>
      </c>
      <c r="H1691" s="8" t="s">
        <v>13</v>
      </c>
      <c r="I1691" s="8" t="s">
        <v>171</v>
      </c>
      <c r="J1691" s="8" t="s">
        <v>159</v>
      </c>
      <c r="K1691" s="8" t="s">
        <v>21</v>
      </c>
      <c r="L1691" s="9">
        <v>170</v>
      </c>
      <c r="M1691" s="9">
        <v>0</v>
      </c>
      <c r="N1691" s="10">
        <v>0</v>
      </c>
      <c r="P1691" s="11">
        <v>0</v>
      </c>
      <c r="Q1691" s="11">
        <v>0</v>
      </c>
      <c r="R1691" s="8">
        <v>0</v>
      </c>
      <c r="S1691" s="8">
        <v>0</v>
      </c>
      <c r="W1691" s="11">
        <v>11.5</v>
      </c>
      <c r="X1691" s="8" t="s">
        <v>148</v>
      </c>
      <c r="Y1691" s="8" t="s">
        <v>149</v>
      </c>
    </row>
    <row r="1692" spans="1:25" x14ac:dyDescent="0.3">
      <c r="A1692" s="7">
        <v>46281</v>
      </c>
      <c r="B1692" s="8" t="s">
        <v>37</v>
      </c>
      <c r="C1692" s="8" t="s">
        <v>140</v>
      </c>
      <c r="D1692" s="8" t="s">
        <v>141</v>
      </c>
      <c r="E1692" s="8" t="s">
        <v>157</v>
      </c>
      <c r="F1692" s="8" t="s">
        <v>143</v>
      </c>
      <c r="G1692" s="8" t="s">
        <v>162</v>
      </c>
      <c r="H1692" s="8" t="s">
        <v>220</v>
      </c>
      <c r="I1692" s="8" t="s">
        <v>586</v>
      </c>
      <c r="J1692" s="8" t="s">
        <v>159</v>
      </c>
      <c r="K1692" s="8" t="s">
        <v>7</v>
      </c>
      <c r="L1692" s="9">
        <v>554</v>
      </c>
      <c r="M1692" s="9">
        <v>7</v>
      </c>
      <c r="N1692" s="10">
        <v>1.263537906137184E-2</v>
      </c>
      <c r="O1692" s="11">
        <v>4.57</v>
      </c>
      <c r="P1692" s="11">
        <v>31.99</v>
      </c>
      <c r="Q1692" s="11">
        <v>0</v>
      </c>
      <c r="R1692" s="8">
        <v>0</v>
      </c>
      <c r="S1692" s="8">
        <v>0</v>
      </c>
      <c r="U1692" s="12">
        <v>0</v>
      </c>
      <c r="V1692" s="10">
        <v>0</v>
      </c>
      <c r="W1692" s="11">
        <v>8</v>
      </c>
      <c r="X1692" s="8" t="s">
        <v>148</v>
      </c>
      <c r="Y1692" s="8" t="s">
        <v>149</v>
      </c>
    </row>
    <row r="1693" spans="1:25" x14ac:dyDescent="0.3">
      <c r="A1693" s="7">
        <v>46281</v>
      </c>
      <c r="B1693" s="8" t="s">
        <v>37</v>
      </c>
      <c r="C1693" s="8" t="s">
        <v>140</v>
      </c>
      <c r="D1693" s="8" t="s">
        <v>141</v>
      </c>
      <c r="E1693" s="8" t="s">
        <v>157</v>
      </c>
      <c r="F1693" s="8" t="s">
        <v>143</v>
      </c>
      <c r="G1693" s="8" t="s">
        <v>234</v>
      </c>
      <c r="H1693" s="8" t="s">
        <v>220</v>
      </c>
      <c r="I1693" s="8" t="s">
        <v>386</v>
      </c>
      <c r="J1693" s="8" t="s">
        <v>159</v>
      </c>
      <c r="K1693" s="8" t="s">
        <v>21</v>
      </c>
      <c r="L1693" s="9">
        <v>385</v>
      </c>
      <c r="M1693" s="9">
        <v>6</v>
      </c>
      <c r="N1693" s="10">
        <v>1.5584415584415579E-2</v>
      </c>
      <c r="O1693" s="11">
        <v>10.96</v>
      </c>
      <c r="P1693" s="11">
        <v>65.760000000000005</v>
      </c>
      <c r="Q1693" s="11">
        <v>0</v>
      </c>
      <c r="R1693" s="8">
        <v>0</v>
      </c>
      <c r="S1693" s="8">
        <v>0</v>
      </c>
      <c r="U1693" s="12">
        <v>0</v>
      </c>
      <c r="V1693" s="10">
        <v>0</v>
      </c>
      <c r="W1693" s="11">
        <v>11</v>
      </c>
      <c r="X1693" s="8" t="s">
        <v>148</v>
      </c>
      <c r="Y1693" s="8" t="s">
        <v>149</v>
      </c>
    </row>
    <row r="1694" spans="1:25" x14ac:dyDescent="0.3">
      <c r="A1694" s="7">
        <v>46281</v>
      </c>
      <c r="B1694" s="8" t="s">
        <v>37</v>
      </c>
      <c r="C1694" s="8" t="s">
        <v>140</v>
      </c>
      <c r="D1694" s="8" t="s">
        <v>141</v>
      </c>
      <c r="E1694" s="8" t="s">
        <v>239</v>
      </c>
      <c r="F1694" s="8" t="s">
        <v>143</v>
      </c>
      <c r="G1694" s="8" t="s">
        <v>388</v>
      </c>
      <c r="H1694" s="8" t="s">
        <v>220</v>
      </c>
      <c r="I1694" s="8" t="s">
        <v>539</v>
      </c>
      <c r="J1694" s="8" t="s">
        <v>242</v>
      </c>
      <c r="K1694" s="8" t="s">
        <v>7</v>
      </c>
      <c r="L1694" s="8" t="s">
        <v>987</v>
      </c>
      <c r="M1694" s="9">
        <v>2</v>
      </c>
      <c r="N1694" s="10">
        <v>6.4724919093851136E-3</v>
      </c>
      <c r="O1694" s="11">
        <v>4.17</v>
      </c>
      <c r="P1694" s="11">
        <v>8.34</v>
      </c>
      <c r="Q1694" s="11">
        <v>0</v>
      </c>
      <c r="R1694" s="8">
        <v>0</v>
      </c>
      <c r="S1694" s="8">
        <v>0</v>
      </c>
      <c r="U1694" s="12">
        <v>0</v>
      </c>
      <c r="V1694" s="10">
        <v>0</v>
      </c>
      <c r="W1694" s="11">
        <v>7.5</v>
      </c>
      <c r="X1694" s="8" t="s">
        <v>148</v>
      </c>
      <c r="Y1694" s="8" t="s">
        <v>149</v>
      </c>
    </row>
    <row r="1695" spans="1:25" x14ac:dyDescent="0.3">
      <c r="A1695" s="7">
        <v>46281</v>
      </c>
      <c r="B1695" s="8" t="s">
        <v>37</v>
      </c>
      <c r="C1695" s="8" t="s">
        <v>140</v>
      </c>
      <c r="D1695" s="8" t="s">
        <v>141</v>
      </c>
      <c r="E1695" s="8" t="s">
        <v>239</v>
      </c>
      <c r="F1695" s="8" t="s">
        <v>143</v>
      </c>
      <c r="G1695" s="8" t="s">
        <v>240</v>
      </c>
      <c r="H1695" s="8" t="s">
        <v>220</v>
      </c>
      <c r="I1695" s="8" t="s">
        <v>388</v>
      </c>
      <c r="J1695" s="8" t="s">
        <v>242</v>
      </c>
      <c r="K1695" s="8" t="s">
        <v>7</v>
      </c>
      <c r="L1695" s="9">
        <v>2274</v>
      </c>
      <c r="M1695" s="9">
        <v>9</v>
      </c>
      <c r="N1695" s="10">
        <v>3.9577836411609502E-3</v>
      </c>
      <c r="O1695" s="11">
        <v>7.22</v>
      </c>
      <c r="P1695" s="11">
        <v>64.98</v>
      </c>
      <c r="Q1695" s="11">
        <v>0</v>
      </c>
      <c r="R1695" s="8">
        <v>0</v>
      </c>
      <c r="S1695" s="8">
        <v>0</v>
      </c>
      <c r="U1695" s="12">
        <v>0</v>
      </c>
      <c r="V1695" s="10">
        <v>0</v>
      </c>
      <c r="W1695" s="11">
        <v>9</v>
      </c>
      <c r="X1695" s="8" t="s">
        <v>148</v>
      </c>
      <c r="Y1695" s="8" t="s">
        <v>149</v>
      </c>
    </row>
    <row r="1696" spans="1:25" x14ac:dyDescent="0.3">
      <c r="A1696" s="7">
        <v>46281</v>
      </c>
      <c r="B1696" s="8" t="s">
        <v>37</v>
      </c>
      <c r="C1696" s="8" t="s">
        <v>140</v>
      </c>
      <c r="D1696" s="8" t="s">
        <v>141</v>
      </c>
      <c r="E1696" s="8" t="s">
        <v>244</v>
      </c>
      <c r="F1696" s="8" t="s">
        <v>143</v>
      </c>
      <c r="G1696" s="8" t="s">
        <v>394</v>
      </c>
      <c r="H1696" s="8" t="s">
        <v>220</v>
      </c>
      <c r="I1696" s="8" t="s">
        <v>394</v>
      </c>
      <c r="J1696" s="8" t="s">
        <v>247</v>
      </c>
      <c r="K1696" s="8" t="s">
        <v>14</v>
      </c>
      <c r="L1696" s="9">
        <v>2313</v>
      </c>
      <c r="M1696" s="9">
        <v>13</v>
      </c>
      <c r="N1696" s="10">
        <v>5.6204063986165153E-3</v>
      </c>
      <c r="O1696" s="11">
        <v>3.64</v>
      </c>
      <c r="P1696" s="11">
        <v>47.32</v>
      </c>
      <c r="Q1696" s="11">
        <v>558</v>
      </c>
      <c r="R1696" s="8">
        <v>2</v>
      </c>
      <c r="S1696" s="8">
        <v>2</v>
      </c>
      <c r="T1696" s="10">
        <v>8.48E-2</v>
      </c>
      <c r="U1696" s="12">
        <v>11.79</v>
      </c>
      <c r="V1696" s="10">
        <v>0.15379999999999999</v>
      </c>
      <c r="W1696" s="11">
        <v>5.5</v>
      </c>
      <c r="X1696" s="8" t="s">
        <v>148</v>
      </c>
      <c r="Y1696" s="8" t="s">
        <v>149</v>
      </c>
    </row>
    <row r="1697" spans="1:25" x14ac:dyDescent="0.3">
      <c r="A1697" s="7">
        <v>46281</v>
      </c>
      <c r="B1697" s="8" t="s">
        <v>37</v>
      </c>
      <c r="C1697" s="8" t="s">
        <v>140</v>
      </c>
      <c r="D1697" s="8" t="s">
        <v>141</v>
      </c>
      <c r="E1697" s="8" t="s">
        <v>244</v>
      </c>
      <c r="F1697" s="8" t="s">
        <v>143</v>
      </c>
      <c r="G1697" s="8" t="s">
        <v>245</v>
      </c>
      <c r="H1697" s="8" t="s">
        <v>236</v>
      </c>
      <c r="I1697" s="8" t="s">
        <v>440</v>
      </c>
      <c r="J1697" s="8" t="s">
        <v>247</v>
      </c>
      <c r="K1697" s="8" t="s">
        <v>21</v>
      </c>
      <c r="L1697" s="9">
        <v>245</v>
      </c>
      <c r="M1697" s="9">
        <v>0</v>
      </c>
      <c r="N1697" s="10">
        <v>0</v>
      </c>
      <c r="P1697" s="11">
        <v>0</v>
      </c>
      <c r="Q1697" s="11">
        <v>0</v>
      </c>
      <c r="R1697" s="8">
        <v>0</v>
      </c>
      <c r="S1697" s="8">
        <v>0</v>
      </c>
      <c r="W1697" s="11">
        <v>8.5</v>
      </c>
      <c r="X1697" s="8" t="s">
        <v>148</v>
      </c>
      <c r="Y1697" s="8" t="s">
        <v>149</v>
      </c>
    </row>
    <row r="1698" spans="1:25" x14ac:dyDescent="0.3">
      <c r="A1698" s="7">
        <v>46281</v>
      </c>
      <c r="B1698" s="8" t="s">
        <v>37</v>
      </c>
      <c r="C1698" s="8" t="s">
        <v>140</v>
      </c>
      <c r="D1698" s="8" t="s">
        <v>141</v>
      </c>
      <c r="E1698" s="8" t="s">
        <v>244</v>
      </c>
      <c r="F1698" s="8" t="s">
        <v>143</v>
      </c>
      <c r="G1698" s="8" t="s">
        <v>394</v>
      </c>
      <c r="H1698" s="8" t="s">
        <v>220</v>
      </c>
      <c r="I1698" s="8" t="s">
        <v>261</v>
      </c>
      <c r="J1698" s="8" t="s">
        <v>247</v>
      </c>
      <c r="K1698" s="8" t="s">
        <v>14</v>
      </c>
      <c r="L1698" s="9">
        <v>253</v>
      </c>
      <c r="M1698" s="9">
        <v>2</v>
      </c>
      <c r="N1698" s="10">
        <v>7.9051383399209481E-3</v>
      </c>
      <c r="O1698" s="11">
        <v>3.67</v>
      </c>
      <c r="P1698" s="11">
        <v>7.34</v>
      </c>
      <c r="Q1698" s="11">
        <v>0</v>
      </c>
      <c r="R1698" s="8">
        <v>0</v>
      </c>
      <c r="S1698" s="8">
        <v>0</v>
      </c>
      <c r="U1698" s="12">
        <v>0</v>
      </c>
      <c r="V1698" s="10">
        <v>0</v>
      </c>
      <c r="W1698" s="11">
        <v>5</v>
      </c>
      <c r="X1698" s="8" t="s">
        <v>148</v>
      </c>
      <c r="Y1698" s="8" t="s">
        <v>149</v>
      </c>
    </row>
    <row r="1699" spans="1:25" x14ac:dyDescent="0.3">
      <c r="A1699" s="7">
        <v>46281</v>
      </c>
      <c r="B1699" s="8" t="s">
        <v>37</v>
      </c>
      <c r="C1699" s="8" t="s">
        <v>140</v>
      </c>
      <c r="D1699" s="8" t="s">
        <v>141</v>
      </c>
      <c r="E1699" s="8" t="s">
        <v>167</v>
      </c>
      <c r="F1699" s="8" t="s">
        <v>143</v>
      </c>
      <c r="G1699" s="8" t="s">
        <v>168</v>
      </c>
      <c r="H1699" s="8" t="s">
        <v>220</v>
      </c>
      <c r="I1699" s="8" t="s">
        <v>468</v>
      </c>
      <c r="J1699" s="8" t="s">
        <v>169</v>
      </c>
      <c r="K1699" s="8" t="s">
        <v>7</v>
      </c>
      <c r="L1699" s="9">
        <v>100</v>
      </c>
      <c r="M1699" s="9">
        <v>3</v>
      </c>
      <c r="N1699" s="10">
        <v>0.03</v>
      </c>
      <c r="O1699" s="11">
        <v>3.71</v>
      </c>
      <c r="P1699" s="11">
        <v>11.13</v>
      </c>
      <c r="Q1699" s="11">
        <v>249</v>
      </c>
      <c r="R1699" s="8">
        <v>1</v>
      </c>
      <c r="S1699" s="8">
        <v>1</v>
      </c>
      <c r="T1699" s="10">
        <v>4.4699999999999997E-2</v>
      </c>
      <c r="U1699" s="12">
        <v>22.37</v>
      </c>
      <c r="V1699" s="10">
        <v>0.33329999999999999</v>
      </c>
      <c r="W1699" s="11">
        <v>7</v>
      </c>
      <c r="X1699" s="8" t="s">
        <v>223</v>
      </c>
      <c r="Y1699" s="8" t="s">
        <v>149</v>
      </c>
    </row>
    <row r="1700" spans="1:25" x14ac:dyDescent="0.3">
      <c r="A1700" s="7">
        <v>46281</v>
      </c>
      <c r="B1700" s="8" t="s">
        <v>37</v>
      </c>
      <c r="C1700" s="8" t="s">
        <v>140</v>
      </c>
      <c r="D1700" s="8" t="s">
        <v>141</v>
      </c>
      <c r="E1700" s="8" t="s">
        <v>167</v>
      </c>
      <c r="F1700" s="8" t="s">
        <v>143</v>
      </c>
      <c r="G1700" s="8" t="s">
        <v>168</v>
      </c>
      <c r="H1700" s="8" t="s">
        <v>236</v>
      </c>
      <c r="I1700" s="8" t="s">
        <v>172</v>
      </c>
      <c r="J1700" s="8" t="s">
        <v>169</v>
      </c>
      <c r="K1700" s="8" t="s">
        <v>14</v>
      </c>
      <c r="L1700" s="9">
        <v>321</v>
      </c>
      <c r="M1700" s="9">
        <v>3</v>
      </c>
      <c r="N1700" s="10">
        <v>9.3457943925233638E-3</v>
      </c>
      <c r="O1700" s="11">
        <v>4.29</v>
      </c>
      <c r="P1700" s="11">
        <v>12.87</v>
      </c>
      <c r="Q1700" s="11">
        <v>0</v>
      </c>
      <c r="R1700" s="8">
        <v>0</v>
      </c>
      <c r="S1700" s="8">
        <v>0</v>
      </c>
      <c r="U1700" s="12">
        <v>0</v>
      </c>
      <c r="V1700" s="10">
        <v>0</v>
      </c>
      <c r="W1700" s="11">
        <v>7</v>
      </c>
      <c r="X1700" s="8" t="s">
        <v>148</v>
      </c>
      <c r="Y1700" s="8" t="s">
        <v>149</v>
      </c>
    </row>
    <row r="1701" spans="1:25" x14ac:dyDescent="0.3">
      <c r="A1701" s="7">
        <v>46281</v>
      </c>
      <c r="B1701" s="8" t="s">
        <v>37</v>
      </c>
      <c r="C1701" s="8" t="s">
        <v>140</v>
      </c>
      <c r="D1701" s="8" t="s">
        <v>141</v>
      </c>
      <c r="E1701" s="8" t="s">
        <v>167</v>
      </c>
      <c r="F1701" s="8" t="s">
        <v>143</v>
      </c>
      <c r="G1701" s="8" t="s">
        <v>168</v>
      </c>
      <c r="H1701" s="8" t="s">
        <v>220</v>
      </c>
      <c r="I1701" s="8" t="s">
        <v>237</v>
      </c>
      <c r="J1701" s="8" t="s">
        <v>169</v>
      </c>
      <c r="K1701" s="8" t="s">
        <v>21</v>
      </c>
      <c r="L1701" s="9">
        <v>120</v>
      </c>
      <c r="M1701" s="9">
        <v>0</v>
      </c>
      <c r="N1701" s="10">
        <v>0</v>
      </c>
      <c r="P1701" s="11">
        <v>0</v>
      </c>
      <c r="Q1701" s="11">
        <v>0</v>
      </c>
      <c r="R1701" s="8">
        <v>0</v>
      </c>
      <c r="S1701" s="8">
        <v>0</v>
      </c>
      <c r="W1701" s="11">
        <v>6</v>
      </c>
      <c r="X1701" s="8" t="s">
        <v>148</v>
      </c>
      <c r="Y1701" s="8" t="s">
        <v>149</v>
      </c>
    </row>
    <row r="1702" spans="1:25" x14ac:dyDescent="0.3">
      <c r="A1702" s="7">
        <v>46281</v>
      </c>
      <c r="B1702" s="8" t="s">
        <v>37</v>
      </c>
      <c r="C1702" s="8" t="s">
        <v>140</v>
      </c>
      <c r="D1702" s="8" t="s">
        <v>141</v>
      </c>
      <c r="E1702" s="8" t="s">
        <v>257</v>
      </c>
      <c r="F1702" s="8" t="s">
        <v>143</v>
      </c>
      <c r="G1702" s="8" t="s">
        <v>258</v>
      </c>
      <c r="H1702" s="8" t="s">
        <v>220</v>
      </c>
      <c r="I1702" s="8" t="s">
        <v>262</v>
      </c>
      <c r="J1702" s="8" t="s">
        <v>260</v>
      </c>
      <c r="K1702" s="8" t="s">
        <v>14</v>
      </c>
      <c r="L1702" s="9">
        <v>2718</v>
      </c>
      <c r="M1702" s="9">
        <v>12</v>
      </c>
      <c r="N1702" s="10">
        <v>4.4150110375275938E-3</v>
      </c>
      <c r="O1702" s="11">
        <v>6.25</v>
      </c>
      <c r="P1702" s="11">
        <v>75</v>
      </c>
      <c r="Q1702" s="11">
        <v>0</v>
      </c>
      <c r="R1702" s="8">
        <v>0</v>
      </c>
      <c r="S1702" s="8">
        <v>0</v>
      </c>
      <c r="U1702" s="12">
        <v>0</v>
      </c>
      <c r="V1702" s="10">
        <v>0</v>
      </c>
      <c r="W1702" s="11">
        <v>10.5</v>
      </c>
      <c r="X1702" s="8" t="s">
        <v>148</v>
      </c>
      <c r="Y1702" s="8" t="s">
        <v>149</v>
      </c>
    </row>
    <row r="1703" spans="1:25" x14ac:dyDescent="0.3">
      <c r="A1703" s="7">
        <v>46281</v>
      </c>
      <c r="B1703" s="8" t="s">
        <v>37</v>
      </c>
      <c r="C1703" s="8" t="s">
        <v>140</v>
      </c>
      <c r="D1703" s="8" t="s">
        <v>141</v>
      </c>
      <c r="E1703" s="8" t="s">
        <v>257</v>
      </c>
      <c r="F1703" s="8" t="s">
        <v>143</v>
      </c>
      <c r="G1703" s="8" t="s">
        <v>258</v>
      </c>
      <c r="H1703" s="8" t="s">
        <v>385</v>
      </c>
      <c r="I1703" s="8" t="s">
        <v>261</v>
      </c>
      <c r="J1703" s="8" t="s">
        <v>260</v>
      </c>
      <c r="K1703" s="8" t="s">
        <v>21</v>
      </c>
      <c r="L1703" s="9">
        <v>593</v>
      </c>
      <c r="M1703" s="9">
        <v>5</v>
      </c>
      <c r="N1703" s="10">
        <v>8.4317032040472171E-3</v>
      </c>
      <c r="O1703" s="11">
        <v>8.5299999999999994</v>
      </c>
      <c r="P1703" s="11">
        <v>42.65</v>
      </c>
      <c r="Q1703" s="11">
        <v>0</v>
      </c>
      <c r="R1703" s="8">
        <v>0</v>
      </c>
      <c r="S1703" s="8">
        <v>0</v>
      </c>
      <c r="U1703" s="12">
        <v>0</v>
      </c>
      <c r="V1703" s="10">
        <v>0</v>
      </c>
      <c r="W1703" s="11">
        <v>10</v>
      </c>
      <c r="X1703" s="8" t="s">
        <v>148</v>
      </c>
      <c r="Y1703" s="8" t="s">
        <v>149</v>
      </c>
    </row>
    <row r="1704" spans="1:25" x14ac:dyDescent="0.3">
      <c r="A1704" s="8" t="s">
        <v>972</v>
      </c>
      <c r="B1704" s="8" t="s">
        <v>37</v>
      </c>
      <c r="C1704" s="8" t="s">
        <v>140</v>
      </c>
      <c r="D1704" s="8" t="s">
        <v>141</v>
      </c>
      <c r="E1704" s="8" t="s">
        <v>257</v>
      </c>
      <c r="F1704" s="8" t="s">
        <v>143</v>
      </c>
      <c r="G1704" s="8" t="s">
        <v>262</v>
      </c>
      <c r="H1704" s="8" t="s">
        <v>220</v>
      </c>
      <c r="I1704" s="8" t="s">
        <v>988</v>
      </c>
      <c r="J1704" s="8" t="s">
        <v>260</v>
      </c>
      <c r="K1704" s="8" t="s">
        <v>7</v>
      </c>
      <c r="L1704" s="9">
        <v>184</v>
      </c>
      <c r="M1704" s="9">
        <v>2</v>
      </c>
      <c r="N1704" s="10">
        <v>1.0869565217391301E-2</v>
      </c>
      <c r="O1704" s="11">
        <v>6.16</v>
      </c>
      <c r="P1704" s="11">
        <v>12.32</v>
      </c>
      <c r="Q1704" s="11">
        <v>0</v>
      </c>
      <c r="R1704" s="8">
        <v>0</v>
      </c>
      <c r="S1704" s="8">
        <v>0</v>
      </c>
      <c r="U1704" s="12">
        <v>0</v>
      </c>
      <c r="V1704" s="10">
        <v>0</v>
      </c>
      <c r="W1704" s="11">
        <v>9</v>
      </c>
      <c r="X1704" s="8" t="s">
        <v>148</v>
      </c>
      <c r="Y1704" s="8" t="s">
        <v>149</v>
      </c>
    </row>
    <row r="1705" spans="1:25" x14ac:dyDescent="0.3">
      <c r="A1705" s="7">
        <v>46281</v>
      </c>
      <c r="B1705" s="8" t="s">
        <v>33</v>
      </c>
      <c r="C1705" s="8" t="s">
        <v>173</v>
      </c>
      <c r="D1705" s="8" t="s">
        <v>141</v>
      </c>
      <c r="E1705" s="8" t="s">
        <v>193</v>
      </c>
      <c r="F1705" s="8" t="s">
        <v>143</v>
      </c>
      <c r="G1705" s="8" t="s">
        <v>194</v>
      </c>
      <c r="H1705" s="8" t="s">
        <v>231</v>
      </c>
      <c r="I1705" s="8" t="s">
        <v>870</v>
      </c>
      <c r="J1705" s="8" t="s">
        <v>195</v>
      </c>
      <c r="K1705" s="8" t="s">
        <v>7</v>
      </c>
      <c r="L1705" s="9">
        <v>358</v>
      </c>
      <c r="M1705" s="9">
        <v>1</v>
      </c>
      <c r="N1705" s="10">
        <v>2.7932960893854749E-3</v>
      </c>
      <c r="O1705" s="11">
        <v>8.49</v>
      </c>
      <c r="P1705" s="11">
        <v>8.49</v>
      </c>
      <c r="Q1705" s="11">
        <v>0</v>
      </c>
      <c r="R1705" s="8">
        <v>0</v>
      </c>
      <c r="S1705" s="8">
        <v>0</v>
      </c>
      <c r="U1705" s="12">
        <v>0</v>
      </c>
      <c r="V1705" s="10">
        <v>0</v>
      </c>
      <c r="W1705" s="11">
        <v>11</v>
      </c>
      <c r="X1705" s="8" t="s">
        <v>148</v>
      </c>
      <c r="Y1705" s="8" t="s">
        <v>149</v>
      </c>
    </row>
    <row r="1706" spans="1:25" x14ac:dyDescent="0.3">
      <c r="A1706" s="7">
        <v>46281</v>
      </c>
      <c r="B1706" s="8" t="s">
        <v>33</v>
      </c>
      <c r="C1706" s="8" t="s">
        <v>173</v>
      </c>
      <c r="D1706" s="8" t="s">
        <v>141</v>
      </c>
      <c r="E1706" s="8" t="s">
        <v>193</v>
      </c>
      <c r="F1706" s="8" t="s">
        <v>143</v>
      </c>
      <c r="G1706" s="8" t="s">
        <v>264</v>
      </c>
      <c r="H1706" s="8" t="s">
        <v>382</v>
      </c>
      <c r="I1706" s="8" t="s">
        <v>685</v>
      </c>
      <c r="J1706" s="8" t="s">
        <v>195</v>
      </c>
      <c r="K1706" s="8" t="s">
        <v>21</v>
      </c>
      <c r="L1706" s="9">
        <v>627</v>
      </c>
      <c r="M1706" s="9">
        <v>4</v>
      </c>
      <c r="N1706" s="10">
        <v>6.379585326953748E-3</v>
      </c>
      <c r="O1706" s="11">
        <v>9.86</v>
      </c>
      <c r="P1706" s="11">
        <v>39.44</v>
      </c>
      <c r="Q1706" s="11">
        <v>0</v>
      </c>
      <c r="R1706" s="8">
        <v>0</v>
      </c>
      <c r="S1706" s="8">
        <v>0</v>
      </c>
      <c r="U1706" s="12">
        <v>0</v>
      </c>
      <c r="V1706" s="10">
        <v>0</v>
      </c>
      <c r="W1706" s="11">
        <v>12.5</v>
      </c>
      <c r="X1706" s="8" t="s">
        <v>148</v>
      </c>
      <c r="Y1706" s="8" t="s">
        <v>149</v>
      </c>
    </row>
    <row r="1707" spans="1:25" x14ac:dyDescent="0.3">
      <c r="A1707" s="8" t="s">
        <v>972</v>
      </c>
      <c r="B1707" s="8" t="s">
        <v>33</v>
      </c>
      <c r="C1707" s="8" t="s">
        <v>173</v>
      </c>
      <c r="D1707" s="8" t="s">
        <v>141</v>
      </c>
      <c r="E1707" s="8" t="s">
        <v>193</v>
      </c>
      <c r="F1707" s="8" t="s">
        <v>143</v>
      </c>
      <c r="G1707" s="8" t="s">
        <v>194</v>
      </c>
      <c r="H1707" s="8" t="s">
        <v>382</v>
      </c>
      <c r="I1707" s="8" t="s">
        <v>267</v>
      </c>
      <c r="J1707" s="8" t="s">
        <v>195</v>
      </c>
      <c r="K1707" s="8" t="s">
        <v>14</v>
      </c>
      <c r="L1707" s="9">
        <v>512</v>
      </c>
      <c r="M1707" s="9">
        <v>3</v>
      </c>
      <c r="N1707" s="10">
        <v>5.859375E-3</v>
      </c>
      <c r="O1707" s="11">
        <v>6.14</v>
      </c>
      <c r="P1707" s="11">
        <v>18.420000000000002</v>
      </c>
      <c r="Q1707" s="11">
        <v>0</v>
      </c>
      <c r="R1707" s="8">
        <v>0</v>
      </c>
      <c r="S1707" s="8">
        <v>0</v>
      </c>
      <c r="U1707" s="12">
        <v>0</v>
      </c>
      <c r="V1707" s="10">
        <v>0</v>
      </c>
      <c r="W1707" s="11">
        <v>11</v>
      </c>
      <c r="X1707" s="8" t="s">
        <v>148</v>
      </c>
      <c r="Y1707" s="8" t="s">
        <v>149</v>
      </c>
    </row>
    <row r="1708" spans="1:25" x14ac:dyDescent="0.3">
      <c r="A1708" s="7">
        <v>46281</v>
      </c>
      <c r="B1708" s="8" t="s">
        <v>33</v>
      </c>
      <c r="C1708" s="8" t="s">
        <v>173</v>
      </c>
      <c r="D1708" s="8" t="s">
        <v>141</v>
      </c>
      <c r="E1708" s="8" t="s">
        <v>193</v>
      </c>
      <c r="F1708" s="8" t="s">
        <v>143</v>
      </c>
      <c r="G1708" s="8" t="s">
        <v>264</v>
      </c>
      <c r="H1708" s="8" t="s">
        <v>231</v>
      </c>
      <c r="I1708" s="8" t="s">
        <v>194</v>
      </c>
      <c r="J1708" s="8" t="s">
        <v>195</v>
      </c>
      <c r="K1708" s="8" t="s">
        <v>21</v>
      </c>
      <c r="L1708" s="9">
        <v>790</v>
      </c>
      <c r="M1708" s="9">
        <v>5</v>
      </c>
      <c r="N1708" s="10">
        <v>6.3291139240506328E-3</v>
      </c>
      <c r="O1708" s="11">
        <v>13.5</v>
      </c>
      <c r="P1708" s="11">
        <v>67.5</v>
      </c>
      <c r="Q1708" s="11">
        <v>0</v>
      </c>
      <c r="R1708" s="8">
        <v>0</v>
      </c>
      <c r="S1708" s="8">
        <v>0</v>
      </c>
      <c r="U1708" s="12">
        <v>0</v>
      </c>
      <c r="V1708" s="10">
        <v>0</v>
      </c>
      <c r="W1708" s="11">
        <v>13.5</v>
      </c>
      <c r="X1708" s="8" t="s">
        <v>148</v>
      </c>
      <c r="Y1708" s="8" t="s">
        <v>149</v>
      </c>
    </row>
    <row r="1709" spans="1:25" x14ac:dyDescent="0.3">
      <c r="A1709" s="8" t="s">
        <v>972</v>
      </c>
      <c r="B1709" s="8" t="s">
        <v>33</v>
      </c>
      <c r="C1709" s="8" t="s">
        <v>173</v>
      </c>
      <c r="D1709" s="8" t="s">
        <v>141</v>
      </c>
      <c r="E1709" s="8" t="s">
        <v>193</v>
      </c>
      <c r="F1709" s="8" t="s">
        <v>143</v>
      </c>
      <c r="G1709" s="8" t="s">
        <v>264</v>
      </c>
      <c r="H1709" s="8" t="s">
        <v>231</v>
      </c>
      <c r="I1709" s="8" t="s">
        <v>958</v>
      </c>
      <c r="J1709" s="8" t="s">
        <v>195</v>
      </c>
      <c r="K1709" s="8" t="s">
        <v>7</v>
      </c>
      <c r="L1709" s="9">
        <v>353</v>
      </c>
      <c r="M1709" s="9">
        <v>5</v>
      </c>
      <c r="N1709" s="10">
        <v>1.4164305949008501E-2</v>
      </c>
      <c r="O1709" s="11">
        <v>5.47</v>
      </c>
      <c r="P1709" s="11">
        <v>27.35</v>
      </c>
      <c r="Q1709" s="11">
        <v>0</v>
      </c>
      <c r="R1709" s="8">
        <v>0</v>
      </c>
      <c r="S1709" s="8">
        <v>0</v>
      </c>
      <c r="U1709" s="12">
        <v>0</v>
      </c>
      <c r="V1709" s="10">
        <v>0</v>
      </c>
      <c r="W1709" s="11">
        <v>10</v>
      </c>
      <c r="X1709" s="8" t="s">
        <v>148</v>
      </c>
      <c r="Y1709" s="8" t="s">
        <v>149</v>
      </c>
    </row>
    <row r="1710" spans="1:25" x14ac:dyDescent="0.3">
      <c r="A1710" s="7">
        <v>46281</v>
      </c>
      <c r="B1710" s="8" t="s">
        <v>33</v>
      </c>
      <c r="C1710" s="8" t="s">
        <v>173</v>
      </c>
      <c r="D1710" s="8" t="s">
        <v>141</v>
      </c>
      <c r="E1710" s="8" t="s">
        <v>193</v>
      </c>
      <c r="F1710" s="8" t="s">
        <v>143</v>
      </c>
      <c r="G1710" s="8" t="s">
        <v>264</v>
      </c>
      <c r="H1710" s="8" t="s">
        <v>231</v>
      </c>
      <c r="I1710" s="8" t="s">
        <v>720</v>
      </c>
      <c r="J1710" s="8" t="s">
        <v>195</v>
      </c>
      <c r="K1710" s="8" t="s">
        <v>7</v>
      </c>
      <c r="L1710" s="9">
        <v>186</v>
      </c>
      <c r="M1710" s="9">
        <v>1</v>
      </c>
      <c r="N1710" s="10">
        <v>5.3763440860215058E-3</v>
      </c>
      <c r="O1710" s="11">
        <v>9.33</v>
      </c>
      <c r="P1710" s="11">
        <v>9.33</v>
      </c>
      <c r="Q1710" s="11">
        <v>0</v>
      </c>
      <c r="R1710" s="8">
        <v>0</v>
      </c>
      <c r="S1710" s="8">
        <v>0</v>
      </c>
      <c r="U1710" s="12">
        <v>0</v>
      </c>
      <c r="V1710" s="10">
        <v>0</v>
      </c>
      <c r="W1710" s="11">
        <v>13</v>
      </c>
      <c r="X1710" s="8" t="s">
        <v>148</v>
      </c>
      <c r="Y1710" s="8" t="s">
        <v>149</v>
      </c>
    </row>
    <row r="1711" spans="1:25" x14ac:dyDescent="0.3">
      <c r="A1711" s="7">
        <v>46281</v>
      </c>
      <c r="B1711" s="8" t="s">
        <v>33</v>
      </c>
      <c r="C1711" s="8" t="s">
        <v>173</v>
      </c>
      <c r="D1711" s="8" t="s">
        <v>141</v>
      </c>
      <c r="E1711" s="8" t="s">
        <v>193</v>
      </c>
      <c r="F1711" s="8" t="s">
        <v>143</v>
      </c>
      <c r="G1711" s="8" t="s">
        <v>194</v>
      </c>
      <c r="H1711" s="8" t="s">
        <v>231</v>
      </c>
      <c r="I1711" s="8" t="s">
        <v>364</v>
      </c>
      <c r="J1711" s="8" t="s">
        <v>195</v>
      </c>
      <c r="K1711" s="8" t="s">
        <v>14</v>
      </c>
      <c r="L1711" s="9">
        <v>241</v>
      </c>
      <c r="M1711" s="9">
        <v>1</v>
      </c>
      <c r="N1711" s="10">
        <v>4.1493775933609959E-3</v>
      </c>
      <c r="O1711" s="11">
        <v>10.15</v>
      </c>
      <c r="P1711" s="11">
        <v>10.15</v>
      </c>
      <c r="Q1711" s="11">
        <v>0</v>
      </c>
      <c r="R1711" s="8">
        <v>0</v>
      </c>
      <c r="S1711" s="8">
        <v>0</v>
      </c>
      <c r="U1711" s="12">
        <v>0</v>
      </c>
      <c r="V1711" s="10">
        <v>0</v>
      </c>
      <c r="W1711" s="11">
        <v>12</v>
      </c>
      <c r="X1711" s="8" t="s">
        <v>148</v>
      </c>
      <c r="Y1711" s="8" t="s">
        <v>149</v>
      </c>
    </row>
    <row r="1712" spans="1:25" x14ac:dyDescent="0.3">
      <c r="A1712" s="7">
        <v>46281</v>
      </c>
      <c r="B1712" s="8" t="s">
        <v>33</v>
      </c>
      <c r="C1712" s="8" t="s">
        <v>173</v>
      </c>
      <c r="D1712" s="8" t="s">
        <v>141</v>
      </c>
      <c r="E1712" s="8" t="s">
        <v>193</v>
      </c>
      <c r="F1712" s="8" t="s">
        <v>143</v>
      </c>
      <c r="G1712" s="8" t="s">
        <v>264</v>
      </c>
      <c r="H1712" s="8" t="s">
        <v>231</v>
      </c>
      <c r="I1712" s="8" t="s">
        <v>960</v>
      </c>
      <c r="J1712" s="8" t="s">
        <v>195</v>
      </c>
      <c r="K1712" s="8" t="s">
        <v>7</v>
      </c>
      <c r="L1712" s="9">
        <v>157</v>
      </c>
      <c r="M1712" s="9">
        <v>3</v>
      </c>
      <c r="N1712" s="10">
        <v>1.9108280254777069E-2</v>
      </c>
      <c r="O1712" s="11">
        <v>10.6</v>
      </c>
      <c r="P1712" s="11">
        <v>31.8</v>
      </c>
      <c r="Q1712" s="11">
        <v>0</v>
      </c>
      <c r="R1712" s="8">
        <v>0</v>
      </c>
      <c r="S1712" s="8">
        <v>0</v>
      </c>
      <c r="U1712" s="12">
        <v>0</v>
      </c>
      <c r="V1712" s="10">
        <v>0</v>
      </c>
      <c r="W1712" s="11">
        <v>13.5</v>
      </c>
      <c r="X1712" s="8" t="s">
        <v>148</v>
      </c>
      <c r="Y1712" s="8" t="s">
        <v>149</v>
      </c>
    </row>
    <row r="1713" spans="1:25" x14ac:dyDescent="0.3">
      <c r="A1713" s="8" t="s">
        <v>972</v>
      </c>
      <c r="B1713" s="8" t="s">
        <v>33</v>
      </c>
      <c r="C1713" s="8" t="s">
        <v>173</v>
      </c>
      <c r="D1713" s="8" t="s">
        <v>141</v>
      </c>
      <c r="E1713" s="8" t="s">
        <v>193</v>
      </c>
      <c r="F1713" s="8" t="s">
        <v>143</v>
      </c>
      <c r="G1713" s="8" t="s">
        <v>194</v>
      </c>
      <c r="H1713" s="8" t="s">
        <v>470</v>
      </c>
      <c r="I1713" s="8" t="s">
        <v>469</v>
      </c>
      <c r="J1713" s="8" t="s">
        <v>195</v>
      </c>
      <c r="K1713" s="8" t="s">
        <v>21</v>
      </c>
      <c r="L1713" s="9">
        <v>215</v>
      </c>
      <c r="M1713" s="9">
        <v>1</v>
      </c>
      <c r="N1713" s="10">
        <v>4.6511627906976744E-3</v>
      </c>
      <c r="O1713" s="11">
        <v>10.25</v>
      </c>
      <c r="P1713" s="11">
        <v>10.25</v>
      </c>
      <c r="Q1713" s="11">
        <v>0</v>
      </c>
      <c r="R1713" s="8">
        <v>0</v>
      </c>
      <c r="S1713" s="8">
        <v>0</v>
      </c>
      <c r="U1713" s="12">
        <v>0</v>
      </c>
      <c r="V1713" s="10">
        <v>0</v>
      </c>
      <c r="W1713" s="11">
        <v>11.5</v>
      </c>
      <c r="X1713" s="8" t="s">
        <v>148</v>
      </c>
      <c r="Y1713" s="8" t="s">
        <v>149</v>
      </c>
    </row>
    <row r="1714" spans="1:25" x14ac:dyDescent="0.3">
      <c r="A1714" s="7">
        <v>46281</v>
      </c>
      <c r="B1714" s="8" t="s">
        <v>33</v>
      </c>
      <c r="C1714" s="8" t="s">
        <v>173</v>
      </c>
      <c r="D1714" s="8" t="s">
        <v>141</v>
      </c>
      <c r="E1714" s="8" t="s">
        <v>200</v>
      </c>
      <c r="F1714" s="8" t="s">
        <v>143</v>
      </c>
      <c r="G1714" s="8" t="s">
        <v>268</v>
      </c>
      <c r="H1714" s="8" t="s">
        <v>231</v>
      </c>
      <c r="I1714" s="8" t="s">
        <v>721</v>
      </c>
      <c r="J1714" s="8" t="s">
        <v>202</v>
      </c>
      <c r="K1714" s="8" t="s">
        <v>21</v>
      </c>
      <c r="L1714" s="9">
        <v>512</v>
      </c>
      <c r="M1714" s="9">
        <v>11</v>
      </c>
      <c r="N1714" s="10">
        <v>2.1484375E-2</v>
      </c>
      <c r="O1714" s="11">
        <v>11</v>
      </c>
      <c r="P1714" s="11">
        <v>121</v>
      </c>
      <c r="Q1714" s="11">
        <v>0</v>
      </c>
      <c r="R1714" s="8">
        <v>0</v>
      </c>
      <c r="S1714" s="8">
        <v>0</v>
      </c>
      <c r="U1714" s="12">
        <v>0</v>
      </c>
      <c r="V1714" s="10">
        <v>0</v>
      </c>
      <c r="W1714" s="11">
        <v>11</v>
      </c>
      <c r="X1714" s="8" t="s">
        <v>148</v>
      </c>
      <c r="Y1714" s="8" t="s">
        <v>149</v>
      </c>
    </row>
    <row r="1715" spans="1:25" x14ac:dyDescent="0.3">
      <c r="A1715" s="7">
        <v>46281</v>
      </c>
      <c r="B1715" s="8" t="s">
        <v>33</v>
      </c>
      <c r="C1715" s="8" t="s">
        <v>173</v>
      </c>
      <c r="D1715" s="8" t="s">
        <v>141</v>
      </c>
      <c r="E1715" s="8" t="s">
        <v>271</v>
      </c>
      <c r="F1715" s="8" t="s">
        <v>143</v>
      </c>
      <c r="G1715" s="8" t="s">
        <v>275</v>
      </c>
      <c r="H1715" s="8" t="s">
        <v>231</v>
      </c>
      <c r="I1715" s="8" t="s">
        <v>571</v>
      </c>
      <c r="J1715" s="8" t="s">
        <v>274</v>
      </c>
      <c r="K1715" s="8" t="s">
        <v>7</v>
      </c>
      <c r="L1715" s="9">
        <v>1097</v>
      </c>
      <c r="M1715" s="9">
        <v>3</v>
      </c>
      <c r="N1715" s="10">
        <v>2.7347310847766642E-3</v>
      </c>
      <c r="O1715" s="11">
        <v>7.51</v>
      </c>
      <c r="P1715" s="11">
        <v>22.53</v>
      </c>
      <c r="Q1715" s="11">
        <v>0</v>
      </c>
      <c r="R1715" s="8">
        <v>0</v>
      </c>
      <c r="S1715" s="8">
        <v>0</v>
      </c>
      <c r="U1715" s="12">
        <v>0</v>
      </c>
      <c r="V1715" s="10">
        <v>0</v>
      </c>
      <c r="W1715" s="11">
        <v>13.5</v>
      </c>
      <c r="X1715" s="8" t="s">
        <v>148</v>
      </c>
      <c r="Y1715" s="8" t="s">
        <v>149</v>
      </c>
    </row>
    <row r="1716" spans="1:25" x14ac:dyDescent="0.3">
      <c r="A1716" s="7">
        <v>46281</v>
      </c>
      <c r="B1716" s="8" t="s">
        <v>33</v>
      </c>
      <c r="C1716" s="8" t="s">
        <v>173</v>
      </c>
      <c r="D1716" s="8" t="s">
        <v>141</v>
      </c>
      <c r="E1716" s="8" t="s">
        <v>271</v>
      </c>
      <c r="F1716" s="8" t="s">
        <v>143</v>
      </c>
      <c r="G1716" s="8" t="s">
        <v>272</v>
      </c>
      <c r="H1716" s="8" t="s">
        <v>231</v>
      </c>
      <c r="I1716" s="8" t="s">
        <v>574</v>
      </c>
      <c r="J1716" s="8" t="s">
        <v>274</v>
      </c>
      <c r="K1716" s="8" t="s">
        <v>14</v>
      </c>
      <c r="L1716" s="9">
        <v>460</v>
      </c>
      <c r="M1716" s="9">
        <v>1</v>
      </c>
      <c r="N1716" s="10">
        <v>2.1739130434782609E-3</v>
      </c>
      <c r="O1716" s="11">
        <v>7.14</v>
      </c>
      <c r="P1716" s="11">
        <v>7.14</v>
      </c>
      <c r="Q1716" s="11">
        <v>0</v>
      </c>
      <c r="R1716" s="8">
        <v>0</v>
      </c>
      <c r="S1716" s="8">
        <v>0</v>
      </c>
      <c r="U1716" s="12">
        <v>0</v>
      </c>
      <c r="V1716" s="10">
        <v>0</v>
      </c>
      <c r="W1716" s="11">
        <v>12.5</v>
      </c>
      <c r="X1716" s="8" t="s">
        <v>315</v>
      </c>
      <c r="Y1716" s="8" t="s">
        <v>149</v>
      </c>
    </row>
    <row r="1717" spans="1:25" x14ac:dyDescent="0.3">
      <c r="A1717" s="7">
        <v>46281</v>
      </c>
      <c r="B1717" s="8" t="s">
        <v>33</v>
      </c>
      <c r="C1717" s="8" t="s">
        <v>173</v>
      </c>
      <c r="D1717" s="8" t="s">
        <v>141</v>
      </c>
      <c r="E1717" s="8" t="s">
        <v>271</v>
      </c>
      <c r="F1717" s="8" t="s">
        <v>143</v>
      </c>
      <c r="G1717" s="8" t="s">
        <v>272</v>
      </c>
      <c r="H1717" s="8" t="s">
        <v>231</v>
      </c>
      <c r="I1717" s="8" t="s">
        <v>989</v>
      </c>
      <c r="J1717" s="8" t="s">
        <v>274</v>
      </c>
      <c r="K1717" s="8" t="s">
        <v>21</v>
      </c>
      <c r="L1717" s="9">
        <v>43</v>
      </c>
      <c r="M1717" s="9">
        <v>1</v>
      </c>
      <c r="N1717" s="10">
        <v>2.3255813953488368E-2</v>
      </c>
      <c r="O1717" s="11">
        <v>11.34</v>
      </c>
      <c r="P1717" s="11">
        <v>11.34</v>
      </c>
      <c r="Q1717" s="11">
        <v>0</v>
      </c>
      <c r="R1717" s="8">
        <v>0</v>
      </c>
      <c r="S1717" s="8">
        <v>0</v>
      </c>
      <c r="U1717" s="12">
        <v>0</v>
      </c>
      <c r="V1717" s="10">
        <v>0</v>
      </c>
      <c r="W1717" s="11">
        <v>13.5</v>
      </c>
      <c r="X1717" s="8" t="s">
        <v>148</v>
      </c>
      <c r="Y1717" s="8" t="s">
        <v>149</v>
      </c>
    </row>
    <row r="1718" spans="1:25" x14ac:dyDescent="0.3">
      <c r="A1718" s="7">
        <v>46281</v>
      </c>
      <c r="B1718" s="8" t="s">
        <v>33</v>
      </c>
      <c r="C1718" s="8" t="s">
        <v>173</v>
      </c>
      <c r="D1718" s="8" t="s">
        <v>141</v>
      </c>
      <c r="E1718" s="8" t="s">
        <v>271</v>
      </c>
      <c r="F1718" s="8" t="s">
        <v>143</v>
      </c>
      <c r="G1718" s="8" t="s">
        <v>275</v>
      </c>
      <c r="H1718" s="8" t="s">
        <v>24</v>
      </c>
      <c r="I1718" s="8" t="s">
        <v>276</v>
      </c>
      <c r="J1718" s="8" t="s">
        <v>274</v>
      </c>
      <c r="K1718" s="8" t="s">
        <v>14</v>
      </c>
      <c r="L1718" s="8" t="s">
        <v>990</v>
      </c>
      <c r="M1718" s="9">
        <v>3</v>
      </c>
      <c r="N1718" s="10">
        <v>7.1258907363420431E-3</v>
      </c>
      <c r="O1718" s="11">
        <v>8.18</v>
      </c>
      <c r="P1718" s="11">
        <v>24.54</v>
      </c>
      <c r="Q1718" s="11">
        <v>0</v>
      </c>
      <c r="R1718" s="8">
        <v>0</v>
      </c>
      <c r="S1718" s="8">
        <v>0</v>
      </c>
      <c r="U1718" s="12">
        <v>0</v>
      </c>
      <c r="V1718" s="10">
        <v>0</v>
      </c>
      <c r="W1718" s="11">
        <v>15</v>
      </c>
      <c r="X1718" s="8" t="s">
        <v>148</v>
      </c>
      <c r="Y1718" s="8" t="s">
        <v>149</v>
      </c>
    </row>
    <row r="1719" spans="1:25" x14ac:dyDescent="0.3">
      <c r="A1719" s="8" t="s">
        <v>972</v>
      </c>
      <c r="B1719" s="8" t="s">
        <v>33</v>
      </c>
      <c r="C1719" s="8" t="s">
        <v>173</v>
      </c>
      <c r="D1719" s="8" t="s">
        <v>141</v>
      </c>
      <c r="E1719" s="8" t="s">
        <v>271</v>
      </c>
      <c r="F1719" s="8" t="s">
        <v>143</v>
      </c>
      <c r="G1719" s="8" t="s">
        <v>275</v>
      </c>
      <c r="H1719" s="8" t="s">
        <v>231</v>
      </c>
      <c r="I1719" s="8" t="s">
        <v>991</v>
      </c>
      <c r="J1719" s="8" t="s">
        <v>274</v>
      </c>
      <c r="K1719" s="8" t="s">
        <v>14</v>
      </c>
      <c r="L1719" s="9">
        <v>165</v>
      </c>
      <c r="M1719" s="9">
        <v>1</v>
      </c>
      <c r="N1719" s="10">
        <v>6.0606060606060606E-3</v>
      </c>
      <c r="O1719" s="11">
        <v>9.2200000000000006</v>
      </c>
      <c r="P1719" s="11">
        <v>9.2200000000000006</v>
      </c>
      <c r="Q1719" s="11">
        <v>0</v>
      </c>
      <c r="R1719" s="8">
        <v>0</v>
      </c>
      <c r="S1719" s="8">
        <v>0</v>
      </c>
      <c r="U1719" s="12">
        <v>0</v>
      </c>
      <c r="V1719" s="10">
        <v>0</v>
      </c>
      <c r="W1719" s="11">
        <v>14</v>
      </c>
      <c r="X1719" s="8" t="s">
        <v>148</v>
      </c>
      <c r="Y1719" s="8" t="s">
        <v>149</v>
      </c>
    </row>
    <row r="1720" spans="1:25" x14ac:dyDescent="0.3">
      <c r="A1720" s="7">
        <v>46281</v>
      </c>
      <c r="B1720" s="8" t="s">
        <v>23</v>
      </c>
      <c r="C1720" s="8" t="s">
        <v>173</v>
      </c>
      <c r="D1720" s="8" t="s">
        <v>141</v>
      </c>
      <c r="E1720" s="8" t="s">
        <v>174</v>
      </c>
      <c r="F1720" s="8" t="s">
        <v>143</v>
      </c>
      <c r="G1720" s="8" t="s">
        <v>411</v>
      </c>
      <c r="H1720" s="8" t="s">
        <v>206</v>
      </c>
      <c r="I1720" s="8" t="s">
        <v>411</v>
      </c>
      <c r="J1720" s="8" t="s">
        <v>176</v>
      </c>
      <c r="K1720" s="8" t="s">
        <v>21</v>
      </c>
      <c r="L1720" s="9">
        <v>372</v>
      </c>
      <c r="M1720" s="9">
        <v>4</v>
      </c>
      <c r="N1720" s="10">
        <v>1.075268817204301E-2</v>
      </c>
      <c r="O1720" s="11">
        <v>11.45</v>
      </c>
      <c r="P1720" s="11">
        <v>45.8</v>
      </c>
      <c r="Q1720" s="11">
        <v>0</v>
      </c>
      <c r="R1720" s="8">
        <v>0</v>
      </c>
      <c r="S1720" s="8">
        <v>0</v>
      </c>
      <c r="U1720" s="12">
        <v>0</v>
      </c>
      <c r="V1720" s="10">
        <v>0</v>
      </c>
      <c r="W1720" s="11">
        <v>14.5</v>
      </c>
      <c r="X1720" s="8" t="s">
        <v>148</v>
      </c>
      <c r="Y1720" s="8" t="s">
        <v>149</v>
      </c>
    </row>
    <row r="1721" spans="1:25" x14ac:dyDescent="0.3">
      <c r="A1721" s="7">
        <v>46281</v>
      </c>
      <c r="B1721" s="8" t="s">
        <v>23</v>
      </c>
      <c r="C1721" s="8" t="s">
        <v>173</v>
      </c>
      <c r="D1721" s="8" t="s">
        <v>141</v>
      </c>
      <c r="E1721" s="8" t="s">
        <v>174</v>
      </c>
      <c r="F1721" s="8" t="s">
        <v>143</v>
      </c>
      <c r="G1721" s="8" t="s">
        <v>408</v>
      </c>
      <c r="H1721" s="8" t="s">
        <v>206</v>
      </c>
      <c r="I1721" s="8" t="s">
        <v>408</v>
      </c>
      <c r="J1721" s="8" t="s">
        <v>176</v>
      </c>
      <c r="K1721" s="8" t="s">
        <v>14</v>
      </c>
      <c r="L1721" s="9">
        <v>3019</v>
      </c>
      <c r="M1721" s="9">
        <v>26</v>
      </c>
      <c r="N1721" s="10">
        <v>8.6121232196091427E-3</v>
      </c>
      <c r="O1721" s="11">
        <v>9.02</v>
      </c>
      <c r="P1721" s="11">
        <v>234.52</v>
      </c>
      <c r="Q1721" s="11">
        <v>0</v>
      </c>
      <c r="R1721" s="8">
        <v>0</v>
      </c>
      <c r="S1721" s="8">
        <v>0</v>
      </c>
      <c r="U1721" s="12">
        <v>0</v>
      </c>
      <c r="V1721" s="10">
        <v>0</v>
      </c>
      <c r="W1721" s="11">
        <v>15.5</v>
      </c>
      <c r="X1721" s="8" t="s">
        <v>148</v>
      </c>
      <c r="Y1721" s="8" t="s">
        <v>149</v>
      </c>
    </row>
    <row r="1722" spans="1:25" x14ac:dyDescent="0.3">
      <c r="A1722" s="7">
        <v>46281</v>
      </c>
      <c r="B1722" s="8" t="s">
        <v>23</v>
      </c>
      <c r="C1722" s="8" t="s">
        <v>173</v>
      </c>
      <c r="D1722" s="8" t="s">
        <v>141</v>
      </c>
      <c r="E1722" s="8" t="s">
        <v>186</v>
      </c>
      <c r="F1722" s="8" t="s">
        <v>143</v>
      </c>
      <c r="G1722" s="8" t="s">
        <v>191</v>
      </c>
      <c r="H1722" s="8" t="s">
        <v>206</v>
      </c>
      <c r="I1722" s="8" t="s">
        <v>191</v>
      </c>
      <c r="J1722" s="8" t="s">
        <v>188</v>
      </c>
      <c r="K1722" s="8" t="s">
        <v>21</v>
      </c>
      <c r="L1722" s="9">
        <v>120</v>
      </c>
      <c r="M1722" s="9">
        <v>1</v>
      </c>
      <c r="N1722" s="10">
        <v>8.3333333333333332E-3</v>
      </c>
      <c r="O1722" s="11">
        <v>10.34</v>
      </c>
      <c r="P1722" s="11">
        <v>10.34</v>
      </c>
      <c r="Q1722" s="11">
        <v>0</v>
      </c>
      <c r="R1722" s="8">
        <v>0</v>
      </c>
      <c r="S1722" s="8">
        <v>0</v>
      </c>
      <c r="U1722" s="12">
        <v>0</v>
      </c>
      <c r="V1722" s="10">
        <v>0</v>
      </c>
      <c r="W1722" s="11">
        <v>12</v>
      </c>
      <c r="X1722" s="8" t="s">
        <v>148</v>
      </c>
      <c r="Y1722" s="8" t="s">
        <v>149</v>
      </c>
    </row>
    <row r="1723" spans="1:25" x14ac:dyDescent="0.3">
      <c r="A1723" s="7">
        <v>46281</v>
      </c>
      <c r="B1723" s="8" t="s">
        <v>23</v>
      </c>
      <c r="C1723" s="8" t="s">
        <v>173</v>
      </c>
      <c r="D1723" s="8" t="s">
        <v>141</v>
      </c>
      <c r="E1723" s="8" t="s">
        <v>186</v>
      </c>
      <c r="F1723" s="8" t="s">
        <v>143</v>
      </c>
      <c r="G1723" s="8" t="s">
        <v>279</v>
      </c>
      <c r="H1723" s="8" t="s">
        <v>206</v>
      </c>
      <c r="I1723" s="8" t="s">
        <v>279</v>
      </c>
      <c r="J1723" s="8" t="s">
        <v>188</v>
      </c>
      <c r="K1723" s="8" t="s">
        <v>7</v>
      </c>
      <c r="L1723" s="9">
        <v>147</v>
      </c>
      <c r="M1723" s="9">
        <v>0</v>
      </c>
      <c r="N1723" s="10">
        <v>0</v>
      </c>
      <c r="P1723" s="11">
        <v>0</v>
      </c>
      <c r="Q1723" s="11">
        <v>0</v>
      </c>
      <c r="R1723" s="8">
        <v>0</v>
      </c>
      <c r="S1723" s="8">
        <v>0</v>
      </c>
      <c r="W1723" s="11">
        <v>9</v>
      </c>
      <c r="X1723" s="8" t="s">
        <v>148</v>
      </c>
      <c r="Y1723" s="8" t="s">
        <v>303</v>
      </c>
    </row>
    <row r="1724" spans="1:25" x14ac:dyDescent="0.3">
      <c r="A1724" s="7">
        <v>46281</v>
      </c>
      <c r="B1724" s="8" t="s">
        <v>23</v>
      </c>
      <c r="C1724" s="8" t="s">
        <v>173</v>
      </c>
      <c r="D1724" s="8" t="s">
        <v>141</v>
      </c>
      <c r="E1724" s="8" t="s">
        <v>281</v>
      </c>
      <c r="F1724" s="8" t="s">
        <v>143</v>
      </c>
      <c r="G1724" s="8" t="s">
        <v>284</v>
      </c>
      <c r="H1724" s="8" t="s">
        <v>206</v>
      </c>
      <c r="I1724" s="8" t="s">
        <v>284</v>
      </c>
      <c r="J1724" s="8" t="s">
        <v>283</v>
      </c>
      <c r="K1724" s="8" t="s">
        <v>14</v>
      </c>
      <c r="L1724" s="9">
        <v>530</v>
      </c>
      <c r="M1724" s="9">
        <v>3</v>
      </c>
      <c r="N1724" s="10">
        <v>5.6603773584905656E-3</v>
      </c>
      <c r="O1724" s="11">
        <v>4.5999999999999996</v>
      </c>
      <c r="P1724" s="11">
        <v>13.8</v>
      </c>
      <c r="Q1724" s="11">
        <v>0</v>
      </c>
      <c r="R1724" s="8">
        <v>0</v>
      </c>
      <c r="S1724" s="8">
        <v>0</v>
      </c>
      <c r="U1724" s="12">
        <v>0</v>
      </c>
      <c r="V1724" s="10">
        <v>0</v>
      </c>
      <c r="W1724" s="11">
        <v>8</v>
      </c>
      <c r="X1724" s="8" t="s">
        <v>148</v>
      </c>
      <c r="Y1724" s="8" t="s">
        <v>149</v>
      </c>
    </row>
    <row r="1725" spans="1:25" x14ac:dyDescent="0.3">
      <c r="A1725" s="8" t="s">
        <v>980</v>
      </c>
      <c r="B1725" s="8" t="s">
        <v>23</v>
      </c>
      <c r="C1725" s="8" t="s">
        <v>173</v>
      </c>
      <c r="D1725" s="8" t="s">
        <v>141</v>
      </c>
      <c r="E1725" s="8" t="s">
        <v>285</v>
      </c>
      <c r="F1725" s="8" t="s">
        <v>143</v>
      </c>
      <c r="G1725" s="8" t="s">
        <v>482</v>
      </c>
      <c r="H1725" s="8" t="s">
        <v>206</v>
      </c>
      <c r="I1725" s="8" t="s">
        <v>482</v>
      </c>
      <c r="J1725" s="8" t="s">
        <v>287</v>
      </c>
      <c r="K1725" s="8" t="s">
        <v>21</v>
      </c>
      <c r="L1725" s="9">
        <v>588</v>
      </c>
      <c r="M1725" s="9">
        <v>7</v>
      </c>
      <c r="N1725" s="10">
        <v>1.1904761904761901E-2</v>
      </c>
      <c r="O1725" s="11">
        <v>7</v>
      </c>
      <c r="P1725" s="11">
        <v>49</v>
      </c>
      <c r="Q1725" s="11">
        <v>0</v>
      </c>
      <c r="R1725" s="8">
        <v>0</v>
      </c>
      <c r="S1725" s="8">
        <v>0</v>
      </c>
      <c r="U1725" s="12">
        <v>0</v>
      </c>
      <c r="V1725" s="10">
        <v>0</v>
      </c>
      <c r="W1725" s="11">
        <v>7</v>
      </c>
      <c r="X1725" s="8" t="s">
        <v>148</v>
      </c>
      <c r="Y1725" s="8" t="s">
        <v>303</v>
      </c>
    </row>
    <row r="1726" spans="1:25" x14ac:dyDescent="0.3">
      <c r="A1726" s="7">
        <v>46288</v>
      </c>
      <c r="B1726" s="8" t="s">
        <v>12</v>
      </c>
      <c r="C1726" s="8" t="s">
        <v>140</v>
      </c>
      <c r="D1726" s="8" t="s">
        <v>141</v>
      </c>
      <c r="E1726" s="8" t="s">
        <v>157</v>
      </c>
      <c r="F1726" s="8" t="s">
        <v>143</v>
      </c>
      <c r="G1726" s="8" t="s">
        <v>151</v>
      </c>
      <c r="H1726" s="8" t="s">
        <v>145</v>
      </c>
      <c r="J1726" s="8" t="s">
        <v>159</v>
      </c>
      <c r="K1726" s="8" t="s">
        <v>14</v>
      </c>
      <c r="L1726" s="9">
        <v>799</v>
      </c>
      <c r="M1726" s="9">
        <v>13</v>
      </c>
      <c r="N1726" s="10">
        <v>1.6270337922403001E-2</v>
      </c>
      <c r="O1726" s="11">
        <v>7.9</v>
      </c>
      <c r="P1726" s="11">
        <v>102.7</v>
      </c>
      <c r="Q1726" s="11">
        <v>399</v>
      </c>
      <c r="R1726" s="8">
        <v>1</v>
      </c>
      <c r="S1726" s="8">
        <v>1</v>
      </c>
      <c r="T1726" s="10">
        <v>0.25740000000000002</v>
      </c>
      <c r="U1726" s="12">
        <v>3.89</v>
      </c>
      <c r="V1726" s="10">
        <v>7.6899999999999996E-2</v>
      </c>
      <c r="W1726" s="11">
        <v>11</v>
      </c>
      <c r="X1726" s="8" t="s">
        <v>148</v>
      </c>
      <c r="Y1726" s="8" t="s">
        <v>149</v>
      </c>
    </row>
    <row r="1727" spans="1:25" x14ac:dyDescent="0.3">
      <c r="A1727" s="8" t="s">
        <v>972</v>
      </c>
      <c r="B1727" s="8" t="s">
        <v>23</v>
      </c>
      <c r="C1727" s="8" t="s">
        <v>173</v>
      </c>
      <c r="D1727" s="8" t="s">
        <v>141</v>
      </c>
      <c r="E1727" s="8" t="s">
        <v>285</v>
      </c>
      <c r="F1727" s="8" t="s">
        <v>143</v>
      </c>
      <c r="G1727" s="8" t="s">
        <v>288</v>
      </c>
      <c r="H1727" s="8" t="s">
        <v>206</v>
      </c>
      <c r="I1727" s="8" t="s">
        <v>288</v>
      </c>
      <c r="J1727" s="8" t="s">
        <v>287</v>
      </c>
      <c r="K1727" s="8" t="s">
        <v>21</v>
      </c>
      <c r="L1727" s="9">
        <v>748</v>
      </c>
      <c r="M1727" s="9">
        <v>14</v>
      </c>
      <c r="N1727" s="10">
        <v>1.871657754010695E-2</v>
      </c>
      <c r="O1727" s="11">
        <v>6</v>
      </c>
      <c r="P1727" s="11">
        <v>84</v>
      </c>
      <c r="Q1727" s="11">
        <v>0</v>
      </c>
      <c r="R1727" s="8">
        <v>0</v>
      </c>
      <c r="S1727" s="8">
        <v>0</v>
      </c>
      <c r="U1727" s="12">
        <v>0</v>
      </c>
      <c r="V1727" s="10">
        <v>0</v>
      </c>
      <c r="W1727" s="11">
        <v>6</v>
      </c>
      <c r="X1727" s="8" t="s">
        <v>148</v>
      </c>
      <c r="Y1727" s="8" t="s">
        <v>149</v>
      </c>
    </row>
    <row r="1728" spans="1:25" x14ac:dyDescent="0.3">
      <c r="A1728" s="7">
        <v>46281</v>
      </c>
      <c r="B1728" s="8" t="s">
        <v>23</v>
      </c>
      <c r="C1728" s="8" t="s">
        <v>173</v>
      </c>
      <c r="D1728" s="8" t="s">
        <v>141</v>
      </c>
      <c r="E1728" s="8" t="s">
        <v>285</v>
      </c>
      <c r="F1728" s="8" t="s">
        <v>143</v>
      </c>
      <c r="G1728" s="8" t="s">
        <v>286</v>
      </c>
      <c r="H1728" s="8" t="s">
        <v>213</v>
      </c>
      <c r="I1728" s="8" t="s">
        <v>286</v>
      </c>
      <c r="J1728" s="8" t="s">
        <v>287</v>
      </c>
      <c r="K1728" s="8" t="s">
        <v>7</v>
      </c>
      <c r="L1728" s="9">
        <v>3135</v>
      </c>
      <c r="M1728" s="9">
        <v>21</v>
      </c>
      <c r="N1728" s="10">
        <v>6.6985645933014346E-3</v>
      </c>
      <c r="O1728" s="11">
        <v>5.66</v>
      </c>
      <c r="P1728" s="11">
        <v>118.86</v>
      </c>
      <c r="Q1728" s="11">
        <v>0</v>
      </c>
      <c r="R1728" s="8">
        <v>0</v>
      </c>
      <c r="S1728" s="8">
        <v>0</v>
      </c>
      <c r="U1728" s="12">
        <v>0</v>
      </c>
      <c r="V1728" s="10">
        <v>0</v>
      </c>
      <c r="W1728" s="11">
        <v>9.5</v>
      </c>
      <c r="X1728" s="8" t="s">
        <v>148</v>
      </c>
      <c r="Y1728" s="8" t="s">
        <v>149</v>
      </c>
    </row>
    <row r="1729" spans="1:25" x14ac:dyDescent="0.3">
      <c r="A1729" s="7">
        <v>46281</v>
      </c>
      <c r="B1729" s="8" t="s">
        <v>43</v>
      </c>
      <c r="C1729" s="8" t="s">
        <v>140</v>
      </c>
      <c r="D1729" s="8" t="s">
        <v>141</v>
      </c>
      <c r="E1729" s="8" t="s">
        <v>142</v>
      </c>
      <c r="F1729" s="8" t="s">
        <v>143</v>
      </c>
      <c r="G1729" s="8" t="s">
        <v>691</v>
      </c>
      <c r="H1729" s="8" t="s">
        <v>292</v>
      </c>
      <c r="I1729" s="8" t="s">
        <v>692</v>
      </c>
      <c r="J1729" s="8" t="s">
        <v>147</v>
      </c>
      <c r="K1729" s="8" t="s">
        <v>21</v>
      </c>
      <c r="L1729" s="9">
        <v>233</v>
      </c>
      <c r="M1729" s="9">
        <v>2</v>
      </c>
      <c r="N1729" s="10">
        <v>8.5836909871244635E-3</v>
      </c>
      <c r="O1729" s="11">
        <v>14.5</v>
      </c>
      <c r="P1729" s="11">
        <v>29</v>
      </c>
      <c r="Q1729" s="11">
        <v>0</v>
      </c>
      <c r="R1729" s="8">
        <v>0</v>
      </c>
      <c r="S1729" s="8">
        <v>0</v>
      </c>
      <c r="U1729" s="12">
        <v>0</v>
      </c>
      <c r="V1729" s="10">
        <v>0</v>
      </c>
      <c r="W1729" s="11">
        <v>14.5</v>
      </c>
      <c r="X1729" s="8" t="s">
        <v>148</v>
      </c>
      <c r="Y1729" s="8" t="s">
        <v>149</v>
      </c>
    </row>
    <row r="1730" spans="1:25" x14ac:dyDescent="0.3">
      <c r="A1730" s="7">
        <v>46281</v>
      </c>
      <c r="B1730" s="8" t="s">
        <v>43</v>
      </c>
      <c r="C1730" s="8" t="s">
        <v>140</v>
      </c>
      <c r="D1730" s="8" t="s">
        <v>141</v>
      </c>
      <c r="E1730" s="8" t="s">
        <v>142</v>
      </c>
      <c r="F1730" s="8" t="s">
        <v>143</v>
      </c>
      <c r="G1730" s="8" t="s">
        <v>555</v>
      </c>
      <c r="H1730" s="8" t="s">
        <v>292</v>
      </c>
      <c r="I1730" s="8" t="s">
        <v>556</v>
      </c>
      <c r="J1730" s="8" t="s">
        <v>147</v>
      </c>
      <c r="K1730" s="8" t="s">
        <v>7</v>
      </c>
      <c r="L1730" s="9">
        <v>1003</v>
      </c>
      <c r="M1730" s="9">
        <v>4</v>
      </c>
      <c r="N1730" s="10">
        <v>3.9880358923230306E-3</v>
      </c>
      <c r="O1730" s="11">
        <v>8.11</v>
      </c>
      <c r="P1730" s="11">
        <v>32.44</v>
      </c>
      <c r="Q1730" s="11">
        <v>0</v>
      </c>
      <c r="R1730" s="8">
        <v>0</v>
      </c>
      <c r="S1730" s="8">
        <v>0</v>
      </c>
      <c r="U1730" s="12">
        <v>0</v>
      </c>
      <c r="V1730" s="10">
        <v>0</v>
      </c>
      <c r="W1730" s="11">
        <v>12.5</v>
      </c>
      <c r="X1730" s="8" t="s">
        <v>148</v>
      </c>
      <c r="Y1730" s="8" t="s">
        <v>149</v>
      </c>
    </row>
    <row r="1731" spans="1:25" x14ac:dyDescent="0.3">
      <c r="A1731" s="7">
        <v>46281</v>
      </c>
      <c r="B1731" s="8" t="s">
        <v>43</v>
      </c>
      <c r="C1731" s="8" t="s">
        <v>140</v>
      </c>
      <c r="D1731" s="8" t="s">
        <v>141</v>
      </c>
      <c r="E1731" s="8" t="s">
        <v>142</v>
      </c>
      <c r="F1731" s="8" t="s">
        <v>143</v>
      </c>
      <c r="G1731" s="8" t="s">
        <v>557</v>
      </c>
      <c r="H1731" s="8" t="s">
        <v>292</v>
      </c>
      <c r="I1731" s="8" t="s">
        <v>992</v>
      </c>
      <c r="J1731" s="8" t="s">
        <v>147</v>
      </c>
      <c r="K1731" s="8" t="s">
        <v>7</v>
      </c>
      <c r="L1731" s="9">
        <v>455</v>
      </c>
      <c r="M1731" s="9">
        <v>3</v>
      </c>
      <c r="N1731" s="10">
        <v>6.5934065934065934E-3</v>
      </c>
      <c r="O1731" s="11">
        <v>10.93</v>
      </c>
      <c r="P1731" s="11">
        <v>32.79</v>
      </c>
      <c r="Q1731" s="11">
        <v>599</v>
      </c>
      <c r="R1731" s="8">
        <v>1</v>
      </c>
      <c r="S1731" s="8">
        <v>1</v>
      </c>
      <c r="T1731" s="10">
        <v>5.4699999999999999E-2</v>
      </c>
      <c r="U1731" s="12">
        <v>18.27</v>
      </c>
      <c r="V1731" s="10">
        <v>0.33329999999999999</v>
      </c>
      <c r="W1731" s="11">
        <v>16</v>
      </c>
      <c r="X1731" s="8" t="s">
        <v>148</v>
      </c>
      <c r="Y1731" s="8" t="s">
        <v>149</v>
      </c>
    </row>
    <row r="1732" spans="1:25" x14ac:dyDescent="0.3">
      <c r="A1732" s="7">
        <v>46281</v>
      </c>
      <c r="B1732" s="8" t="s">
        <v>43</v>
      </c>
      <c r="C1732" s="8" t="s">
        <v>140</v>
      </c>
      <c r="D1732" s="8" t="s">
        <v>141</v>
      </c>
      <c r="E1732" s="8" t="s">
        <v>142</v>
      </c>
      <c r="F1732" s="8" t="s">
        <v>143</v>
      </c>
      <c r="G1732" s="8" t="s">
        <v>297</v>
      </c>
      <c r="H1732" s="8" t="s">
        <v>292</v>
      </c>
      <c r="I1732" s="8" t="s">
        <v>298</v>
      </c>
      <c r="J1732" s="8" t="s">
        <v>147</v>
      </c>
      <c r="K1732" s="8" t="s">
        <v>14</v>
      </c>
      <c r="L1732" s="9">
        <v>1276</v>
      </c>
      <c r="M1732" s="9">
        <v>7</v>
      </c>
      <c r="N1732" s="10">
        <v>5.4858934169278997E-3</v>
      </c>
      <c r="O1732" s="11">
        <v>9.0500000000000007</v>
      </c>
      <c r="P1732" s="11">
        <v>63.35</v>
      </c>
      <c r="Q1732" s="11">
        <v>0</v>
      </c>
      <c r="R1732" s="8">
        <v>0</v>
      </c>
      <c r="S1732" s="8">
        <v>0</v>
      </c>
      <c r="U1732" s="12">
        <v>0</v>
      </c>
      <c r="V1732" s="10">
        <v>0</v>
      </c>
      <c r="W1732" s="11">
        <v>16</v>
      </c>
      <c r="X1732" s="8" t="s">
        <v>148</v>
      </c>
      <c r="Y1732" s="8" t="s">
        <v>149</v>
      </c>
    </row>
    <row r="1733" spans="1:25" x14ac:dyDescent="0.3">
      <c r="A1733" s="7">
        <v>46281</v>
      </c>
      <c r="B1733" s="8" t="s">
        <v>43</v>
      </c>
      <c r="C1733" s="8" t="s">
        <v>140</v>
      </c>
      <c r="D1733" s="8" t="s">
        <v>141</v>
      </c>
      <c r="E1733" s="8" t="s">
        <v>142</v>
      </c>
      <c r="F1733" s="8" t="s">
        <v>143</v>
      </c>
      <c r="G1733" s="8" t="s">
        <v>415</v>
      </c>
      <c r="H1733" s="8" t="s">
        <v>292</v>
      </c>
      <c r="I1733" s="8" t="s">
        <v>416</v>
      </c>
      <c r="J1733" s="8" t="s">
        <v>147</v>
      </c>
      <c r="K1733" s="8" t="s">
        <v>7</v>
      </c>
      <c r="L1733" s="9">
        <v>457</v>
      </c>
      <c r="M1733" s="9">
        <v>2</v>
      </c>
      <c r="N1733" s="10">
        <v>4.3763676148796497E-3</v>
      </c>
      <c r="O1733" s="11">
        <v>7.77</v>
      </c>
      <c r="P1733" s="11">
        <v>15.54</v>
      </c>
      <c r="Q1733" s="11">
        <v>0</v>
      </c>
      <c r="R1733" s="8">
        <v>0</v>
      </c>
      <c r="S1733" s="8">
        <v>0</v>
      </c>
      <c r="U1733" s="12">
        <v>0</v>
      </c>
      <c r="V1733" s="10">
        <v>0</v>
      </c>
      <c r="W1733" s="11">
        <v>11.5</v>
      </c>
      <c r="X1733" s="8" t="s">
        <v>148</v>
      </c>
      <c r="Y1733" s="8" t="s">
        <v>149</v>
      </c>
    </row>
    <row r="1734" spans="1:25" x14ac:dyDescent="0.3">
      <c r="A1734" s="7">
        <v>46281</v>
      </c>
      <c r="B1734" s="8" t="s">
        <v>43</v>
      </c>
      <c r="C1734" s="8" t="s">
        <v>140</v>
      </c>
      <c r="D1734" s="8" t="s">
        <v>141</v>
      </c>
      <c r="E1734" s="8" t="s">
        <v>164</v>
      </c>
      <c r="F1734" s="8" t="s">
        <v>143</v>
      </c>
      <c r="G1734" s="8" t="s">
        <v>304</v>
      </c>
      <c r="H1734" s="8" t="s">
        <v>292</v>
      </c>
      <c r="I1734" s="8" t="s">
        <v>305</v>
      </c>
      <c r="J1734" s="8" t="s">
        <v>166</v>
      </c>
      <c r="K1734" s="8" t="s">
        <v>7</v>
      </c>
      <c r="L1734" s="9">
        <v>620</v>
      </c>
      <c r="M1734" s="9">
        <v>1</v>
      </c>
      <c r="N1734" s="10">
        <v>1.612903225806452E-3</v>
      </c>
      <c r="O1734" s="11">
        <v>7.4</v>
      </c>
      <c r="P1734" s="11">
        <v>7.4</v>
      </c>
      <c r="Q1734" s="11">
        <v>0</v>
      </c>
      <c r="R1734" s="8">
        <v>0</v>
      </c>
      <c r="S1734" s="8">
        <v>0</v>
      </c>
      <c r="U1734" s="12">
        <v>0</v>
      </c>
      <c r="V1734" s="10">
        <v>0</v>
      </c>
      <c r="W1734" s="11">
        <v>9.5</v>
      </c>
      <c r="X1734" s="8" t="s">
        <v>148</v>
      </c>
      <c r="Y1734" s="8" t="s">
        <v>149</v>
      </c>
    </row>
    <row r="1735" spans="1:25" x14ac:dyDescent="0.3">
      <c r="A1735" s="7">
        <v>46281</v>
      </c>
      <c r="B1735" s="8" t="s">
        <v>43</v>
      </c>
      <c r="C1735" s="8" t="s">
        <v>140</v>
      </c>
      <c r="D1735" s="8" t="s">
        <v>141</v>
      </c>
      <c r="E1735" s="8" t="s">
        <v>164</v>
      </c>
      <c r="F1735" s="8" t="s">
        <v>143</v>
      </c>
      <c r="G1735" s="8" t="s">
        <v>603</v>
      </c>
      <c r="H1735" s="8" t="s">
        <v>292</v>
      </c>
      <c r="I1735" s="8" t="s">
        <v>604</v>
      </c>
      <c r="J1735" s="8" t="s">
        <v>166</v>
      </c>
      <c r="K1735" s="8" t="s">
        <v>7</v>
      </c>
      <c r="L1735" s="9">
        <v>561</v>
      </c>
      <c r="M1735" s="9">
        <v>2</v>
      </c>
      <c r="N1735" s="10">
        <v>3.5650623885918001E-3</v>
      </c>
      <c r="O1735" s="11">
        <v>7.11</v>
      </c>
      <c r="P1735" s="11">
        <v>14.22</v>
      </c>
      <c r="Q1735" s="11">
        <v>0</v>
      </c>
      <c r="R1735" s="8">
        <v>0</v>
      </c>
      <c r="S1735" s="8">
        <v>0</v>
      </c>
      <c r="U1735" s="12">
        <v>0</v>
      </c>
      <c r="V1735" s="10">
        <v>0</v>
      </c>
      <c r="W1735" s="11">
        <v>11.5</v>
      </c>
      <c r="X1735" s="8" t="s">
        <v>148</v>
      </c>
      <c r="Y1735" s="8" t="s">
        <v>149</v>
      </c>
    </row>
    <row r="1736" spans="1:25" x14ac:dyDescent="0.3">
      <c r="A1736" s="7">
        <v>45921</v>
      </c>
      <c r="B1736" s="8" t="s">
        <v>32</v>
      </c>
      <c r="C1736" s="8" t="s">
        <v>140</v>
      </c>
      <c r="D1736" s="8" t="s">
        <v>141</v>
      </c>
      <c r="E1736" s="8" t="s">
        <v>211</v>
      </c>
      <c r="F1736" s="8" t="s">
        <v>143</v>
      </c>
      <c r="G1736" s="8" t="s">
        <v>225</v>
      </c>
      <c r="H1736" s="8" t="s">
        <v>206</v>
      </c>
      <c r="I1736" s="8" t="s">
        <v>225</v>
      </c>
      <c r="J1736" s="8" t="s">
        <v>214</v>
      </c>
      <c r="K1736" s="8" t="s">
        <v>14</v>
      </c>
      <c r="L1736" s="9">
        <v>8181</v>
      </c>
      <c r="M1736" s="9">
        <v>53</v>
      </c>
      <c r="N1736" s="10">
        <v>6.478425620339812E-3</v>
      </c>
      <c r="O1736" s="11">
        <v>11.88</v>
      </c>
      <c r="P1736" s="11">
        <v>629.64</v>
      </c>
      <c r="Q1736" s="11">
        <v>4543</v>
      </c>
      <c r="R1736" s="8">
        <v>6</v>
      </c>
      <c r="S1736" s="8">
        <v>7</v>
      </c>
      <c r="T1736" s="10">
        <v>0.1386</v>
      </c>
      <c r="U1736" s="12">
        <v>7.22</v>
      </c>
      <c r="V1736" s="10">
        <v>0.1132</v>
      </c>
      <c r="W1736" s="11">
        <v>19.5</v>
      </c>
      <c r="X1736" s="8" t="s">
        <v>148</v>
      </c>
      <c r="Y1736" s="8" t="s">
        <v>149</v>
      </c>
    </row>
    <row r="1737" spans="1:25" x14ac:dyDescent="0.3">
      <c r="A1737" s="7">
        <v>46281</v>
      </c>
      <c r="B1737" s="8" t="s">
        <v>43</v>
      </c>
      <c r="C1737" s="8" t="s">
        <v>140</v>
      </c>
      <c r="D1737" s="8" t="s">
        <v>141</v>
      </c>
      <c r="E1737" s="8" t="s">
        <v>239</v>
      </c>
      <c r="F1737" s="8" t="s">
        <v>143</v>
      </c>
      <c r="G1737" s="8" t="s">
        <v>419</v>
      </c>
      <c r="H1737" s="8" t="s">
        <v>292</v>
      </c>
      <c r="I1737" s="8" t="s">
        <v>420</v>
      </c>
      <c r="J1737" s="8" t="s">
        <v>242</v>
      </c>
      <c r="K1737" s="8" t="s">
        <v>7</v>
      </c>
      <c r="L1737" s="9">
        <v>210</v>
      </c>
      <c r="M1737" s="9">
        <v>1</v>
      </c>
      <c r="N1737" s="10">
        <v>4.7619047619047623E-3</v>
      </c>
      <c r="O1737" s="11">
        <v>4.93</v>
      </c>
      <c r="P1737" s="11">
        <v>4.93</v>
      </c>
      <c r="Q1737" s="11">
        <v>0</v>
      </c>
      <c r="R1737" s="8">
        <v>0</v>
      </c>
      <c r="S1737" s="8">
        <v>0</v>
      </c>
      <c r="U1737" s="12">
        <v>0</v>
      </c>
      <c r="V1737" s="10">
        <v>0</v>
      </c>
      <c r="W1737" s="11">
        <v>7.5</v>
      </c>
      <c r="X1737" s="8" t="s">
        <v>148</v>
      </c>
      <c r="Y1737" s="8" t="s">
        <v>149</v>
      </c>
    </row>
    <row r="1738" spans="1:25" x14ac:dyDescent="0.3">
      <c r="A1738" s="7">
        <v>46281</v>
      </c>
      <c r="B1738" s="8" t="s">
        <v>43</v>
      </c>
      <c r="C1738" s="8" t="s">
        <v>140</v>
      </c>
      <c r="D1738" s="8" t="s">
        <v>141</v>
      </c>
      <c r="E1738" s="8" t="s">
        <v>239</v>
      </c>
      <c r="F1738" s="8" t="s">
        <v>143</v>
      </c>
      <c r="G1738" s="8" t="s">
        <v>320</v>
      </c>
      <c r="H1738" s="8" t="s">
        <v>292</v>
      </c>
      <c r="I1738" s="8" t="s">
        <v>321</v>
      </c>
      <c r="J1738" s="8" t="s">
        <v>242</v>
      </c>
      <c r="K1738" s="8" t="s">
        <v>7</v>
      </c>
      <c r="L1738" s="9">
        <v>595</v>
      </c>
      <c r="M1738" s="9">
        <v>2</v>
      </c>
      <c r="N1738" s="10">
        <v>3.3613445378151258E-3</v>
      </c>
      <c r="O1738" s="11">
        <v>3.6</v>
      </c>
      <c r="P1738" s="11">
        <v>7.2</v>
      </c>
      <c r="Q1738" s="11">
        <v>0</v>
      </c>
      <c r="R1738" s="8">
        <v>0</v>
      </c>
      <c r="S1738" s="8">
        <v>0</v>
      </c>
      <c r="U1738" s="12">
        <v>0</v>
      </c>
      <c r="V1738" s="10">
        <v>0</v>
      </c>
      <c r="W1738" s="11">
        <v>7</v>
      </c>
      <c r="X1738" s="8" t="s">
        <v>148</v>
      </c>
      <c r="Y1738" s="8" t="s">
        <v>149</v>
      </c>
    </row>
    <row r="1739" spans="1:25" x14ac:dyDescent="0.3">
      <c r="A1739" s="7">
        <v>46281</v>
      </c>
      <c r="B1739" s="8" t="s">
        <v>34</v>
      </c>
      <c r="C1739" s="8" t="s">
        <v>140</v>
      </c>
      <c r="D1739" s="8" t="s">
        <v>141</v>
      </c>
      <c r="E1739" s="8" t="s">
        <v>322</v>
      </c>
      <c r="F1739" s="8" t="s">
        <v>143</v>
      </c>
      <c r="G1739" s="8" t="s">
        <v>606</v>
      </c>
      <c r="H1739" s="8" t="s">
        <v>206</v>
      </c>
      <c r="I1739" s="8" t="s">
        <v>606</v>
      </c>
      <c r="J1739" s="8" t="s">
        <v>324</v>
      </c>
      <c r="K1739" s="8" t="s">
        <v>21</v>
      </c>
      <c r="L1739" s="9">
        <v>294</v>
      </c>
      <c r="M1739" s="9">
        <v>8</v>
      </c>
      <c r="N1739" s="10">
        <v>2.7210884353741499E-2</v>
      </c>
      <c r="O1739" s="11">
        <v>15.39</v>
      </c>
      <c r="P1739" s="11">
        <v>123.12</v>
      </c>
      <c r="Q1739" s="11">
        <v>499</v>
      </c>
      <c r="R1739" s="8">
        <v>1</v>
      </c>
      <c r="S1739" s="8">
        <v>1</v>
      </c>
      <c r="T1739" s="10">
        <v>0.2467</v>
      </c>
      <c r="U1739" s="12">
        <v>4.05</v>
      </c>
      <c r="V1739" s="10">
        <v>0.125</v>
      </c>
      <c r="W1739" s="11">
        <v>19.5</v>
      </c>
      <c r="X1739" s="8" t="s">
        <v>148</v>
      </c>
      <c r="Y1739" s="8" t="s">
        <v>149</v>
      </c>
    </row>
    <row r="1740" spans="1:25" x14ac:dyDescent="0.3">
      <c r="A1740" s="7">
        <v>46281</v>
      </c>
      <c r="B1740" s="8" t="s">
        <v>34</v>
      </c>
      <c r="C1740" s="8" t="s">
        <v>140</v>
      </c>
      <c r="D1740" s="8" t="s">
        <v>141</v>
      </c>
      <c r="E1740" s="8" t="s">
        <v>322</v>
      </c>
      <c r="F1740" s="8" t="s">
        <v>143</v>
      </c>
      <c r="G1740" s="8" t="s">
        <v>323</v>
      </c>
      <c r="H1740" s="8" t="s">
        <v>206</v>
      </c>
      <c r="I1740" s="8" t="s">
        <v>323</v>
      </c>
      <c r="J1740" s="8" t="s">
        <v>324</v>
      </c>
      <c r="K1740" s="8" t="s">
        <v>21</v>
      </c>
      <c r="L1740" s="8" t="s">
        <v>993</v>
      </c>
      <c r="M1740" s="9">
        <v>7</v>
      </c>
      <c r="N1740" s="10">
        <v>7.6419213973799123E-3</v>
      </c>
      <c r="O1740" s="11">
        <v>10.53</v>
      </c>
      <c r="P1740" s="11">
        <v>73.709999999999994</v>
      </c>
      <c r="Q1740" s="11">
        <v>499</v>
      </c>
      <c r="R1740" s="8">
        <v>1</v>
      </c>
      <c r="S1740" s="8">
        <v>1</v>
      </c>
      <c r="T1740" s="10">
        <v>0.1477</v>
      </c>
      <c r="U1740" s="12">
        <v>6.77</v>
      </c>
      <c r="V1740" s="10">
        <v>0.1429</v>
      </c>
      <c r="W1740" s="11">
        <v>11.5</v>
      </c>
      <c r="X1740" s="8" t="s">
        <v>148</v>
      </c>
      <c r="Y1740" s="8" t="s">
        <v>149</v>
      </c>
    </row>
    <row r="1741" spans="1:25" x14ac:dyDescent="0.3">
      <c r="A1741" s="7">
        <v>46281</v>
      </c>
      <c r="B1741" s="8" t="s">
        <v>34</v>
      </c>
      <c r="C1741" s="8" t="s">
        <v>140</v>
      </c>
      <c r="D1741" s="8" t="s">
        <v>141</v>
      </c>
      <c r="E1741" s="8" t="s">
        <v>325</v>
      </c>
      <c r="F1741" s="8" t="s">
        <v>143</v>
      </c>
      <c r="G1741" s="8" t="s">
        <v>326</v>
      </c>
      <c r="H1741" s="8" t="s">
        <v>206</v>
      </c>
      <c r="I1741" s="8" t="s">
        <v>326</v>
      </c>
      <c r="J1741" s="8" t="s">
        <v>327</v>
      </c>
      <c r="K1741" s="8" t="s">
        <v>14</v>
      </c>
      <c r="L1741" s="9">
        <v>3177</v>
      </c>
      <c r="M1741" s="9">
        <v>23</v>
      </c>
      <c r="N1741" s="10">
        <v>7.239534151715455E-3</v>
      </c>
      <c r="O1741" s="11">
        <v>4.6900000000000004</v>
      </c>
      <c r="P1741" s="11">
        <v>107.87</v>
      </c>
      <c r="Q1741" s="11">
        <v>1194</v>
      </c>
      <c r="R1741" s="8">
        <v>6</v>
      </c>
      <c r="S1741" s="8">
        <v>6</v>
      </c>
      <c r="T1741" s="10">
        <v>9.0300000000000005E-2</v>
      </c>
      <c r="U1741" s="12">
        <v>11.07</v>
      </c>
      <c r="V1741" s="10">
        <v>0.26090000000000002</v>
      </c>
      <c r="W1741" s="11">
        <v>6</v>
      </c>
      <c r="X1741" s="8" t="s">
        <v>148</v>
      </c>
      <c r="Y1741" s="8" t="s">
        <v>149</v>
      </c>
    </row>
    <row r="1742" spans="1:25" x14ac:dyDescent="0.3">
      <c r="A1742" s="7">
        <v>46281</v>
      </c>
      <c r="B1742" s="8" t="s">
        <v>34</v>
      </c>
      <c r="C1742" s="8" t="s">
        <v>140</v>
      </c>
      <c r="D1742" s="8" t="s">
        <v>141</v>
      </c>
      <c r="E1742" s="8" t="s">
        <v>325</v>
      </c>
      <c r="F1742" s="8" t="s">
        <v>143</v>
      </c>
      <c r="G1742" s="8" t="s">
        <v>696</v>
      </c>
      <c r="H1742" s="8" t="s">
        <v>206</v>
      </c>
      <c r="I1742" s="8" t="s">
        <v>696</v>
      </c>
      <c r="J1742" s="8" t="s">
        <v>327</v>
      </c>
      <c r="K1742" s="8" t="s">
        <v>14</v>
      </c>
      <c r="L1742" s="9">
        <v>768</v>
      </c>
      <c r="M1742" s="9">
        <v>5</v>
      </c>
      <c r="N1742" s="10">
        <v>6.510416666666667E-3</v>
      </c>
      <c r="O1742" s="11">
        <v>5</v>
      </c>
      <c r="P1742" s="11">
        <v>25</v>
      </c>
      <c r="Q1742" s="11">
        <v>597</v>
      </c>
      <c r="R1742" s="8">
        <v>2</v>
      </c>
      <c r="S1742" s="8">
        <v>3</v>
      </c>
      <c r="T1742" s="10">
        <v>4.19E-2</v>
      </c>
      <c r="U1742" s="12">
        <v>23.88</v>
      </c>
      <c r="V1742" s="10">
        <v>0.4</v>
      </c>
      <c r="W1742" s="11">
        <v>7.5</v>
      </c>
      <c r="X1742" s="8" t="s">
        <v>148</v>
      </c>
      <c r="Y1742" s="8" t="s">
        <v>149</v>
      </c>
    </row>
    <row r="1743" spans="1:25" x14ac:dyDescent="0.3">
      <c r="A1743" s="8" t="s">
        <v>994</v>
      </c>
      <c r="L1743" s="9">
        <v>3629732</v>
      </c>
      <c r="M1743" s="9">
        <v>9865</v>
      </c>
      <c r="P1743" s="11">
        <v>88586.8</v>
      </c>
      <c r="Q1743" s="11">
        <v>301067</v>
      </c>
      <c r="R1743" s="8">
        <v>608</v>
      </c>
      <c r="S1743" s="8">
        <v>663</v>
      </c>
    </row>
    <row r="1744" spans="1:25" x14ac:dyDescent="0.3">
      <c r="A1744" s="7">
        <v>46281</v>
      </c>
      <c r="B1744" s="8" t="s">
        <v>34</v>
      </c>
      <c r="C1744" s="8" t="s">
        <v>140</v>
      </c>
      <c r="D1744" s="8" t="s">
        <v>141</v>
      </c>
      <c r="E1744" s="8" t="s">
        <v>325</v>
      </c>
      <c r="F1744" s="8" t="s">
        <v>143</v>
      </c>
      <c r="G1744" s="8" t="s">
        <v>422</v>
      </c>
      <c r="H1744" s="8" t="s">
        <v>206</v>
      </c>
      <c r="I1744" s="8" t="s">
        <v>422</v>
      </c>
      <c r="J1744" s="8" t="s">
        <v>327</v>
      </c>
      <c r="K1744" s="8" t="s">
        <v>21</v>
      </c>
      <c r="L1744" s="9">
        <v>499</v>
      </c>
      <c r="M1744" s="9">
        <v>6</v>
      </c>
      <c r="N1744" s="10">
        <v>1.2024048096192379E-2</v>
      </c>
      <c r="O1744" s="11">
        <v>5.5</v>
      </c>
      <c r="P1744" s="11">
        <v>33</v>
      </c>
      <c r="Q1744" s="11">
        <v>0</v>
      </c>
      <c r="R1744" s="8">
        <v>0</v>
      </c>
      <c r="S1744" s="8">
        <v>0</v>
      </c>
      <c r="U1744" s="12">
        <v>0</v>
      </c>
      <c r="V1744" s="10">
        <v>0</v>
      </c>
      <c r="W1744" s="11">
        <v>5.5</v>
      </c>
      <c r="X1744" s="8" t="s">
        <v>148</v>
      </c>
      <c r="Y1744" s="8" t="s">
        <v>149</v>
      </c>
    </row>
    <row r="1745" spans="1:25" x14ac:dyDescent="0.3">
      <c r="A1745" s="7">
        <v>46281</v>
      </c>
      <c r="B1745" s="8" t="s">
        <v>34</v>
      </c>
      <c r="C1745" s="8" t="s">
        <v>140</v>
      </c>
      <c r="D1745" s="8" t="s">
        <v>141</v>
      </c>
      <c r="E1745" s="8" t="s">
        <v>328</v>
      </c>
      <c r="F1745" s="8" t="s">
        <v>143</v>
      </c>
      <c r="G1745" s="8" t="s">
        <v>329</v>
      </c>
      <c r="H1745" s="8" t="s">
        <v>206</v>
      </c>
      <c r="I1745" s="8" t="s">
        <v>741</v>
      </c>
      <c r="J1745" s="8" t="s">
        <v>330</v>
      </c>
      <c r="K1745" s="8" t="s">
        <v>21</v>
      </c>
      <c r="L1745" s="9">
        <v>590</v>
      </c>
      <c r="M1745" s="9">
        <v>4</v>
      </c>
      <c r="N1745" s="10">
        <v>6.7796610169491523E-3</v>
      </c>
      <c r="O1745" s="11">
        <v>9.15</v>
      </c>
      <c r="P1745" s="11">
        <v>36.6</v>
      </c>
      <c r="Q1745" s="11">
        <v>0</v>
      </c>
      <c r="R1745" s="8">
        <v>0</v>
      </c>
      <c r="S1745" s="8">
        <v>0</v>
      </c>
      <c r="U1745" s="12">
        <v>0</v>
      </c>
      <c r="V1745" s="10">
        <v>0</v>
      </c>
      <c r="W1745" s="11">
        <v>10</v>
      </c>
      <c r="X1745" s="8" t="s">
        <v>148</v>
      </c>
      <c r="Y1745" s="8" t="s">
        <v>149</v>
      </c>
    </row>
    <row r="1746" spans="1:25" x14ac:dyDescent="0.3">
      <c r="A1746" s="7">
        <v>46281</v>
      </c>
      <c r="B1746" s="8" t="s">
        <v>34</v>
      </c>
      <c r="C1746" s="8" t="s">
        <v>140</v>
      </c>
      <c r="D1746" s="8" t="s">
        <v>141</v>
      </c>
      <c r="E1746" s="8" t="s">
        <v>328</v>
      </c>
      <c r="F1746" s="8" t="s">
        <v>143</v>
      </c>
      <c r="G1746" s="8" t="s">
        <v>331</v>
      </c>
      <c r="H1746" s="8" t="s">
        <v>206</v>
      </c>
      <c r="I1746" s="8" t="s">
        <v>331</v>
      </c>
      <c r="J1746" s="8" t="s">
        <v>330</v>
      </c>
      <c r="K1746" s="8" t="s">
        <v>14</v>
      </c>
      <c r="L1746" s="9">
        <v>373</v>
      </c>
      <c r="M1746" s="9">
        <v>2</v>
      </c>
      <c r="N1746" s="10">
        <v>5.3619302949061663E-3</v>
      </c>
      <c r="O1746" s="11">
        <v>6.79</v>
      </c>
      <c r="P1746" s="11">
        <v>13.58</v>
      </c>
      <c r="Q1746" s="11">
        <v>0</v>
      </c>
      <c r="R1746" s="8">
        <v>0</v>
      </c>
      <c r="S1746" s="8">
        <v>0</v>
      </c>
      <c r="U1746" s="12">
        <v>0</v>
      </c>
      <c r="V1746" s="10">
        <v>0</v>
      </c>
      <c r="W1746" s="11">
        <v>10</v>
      </c>
      <c r="X1746" s="8" t="s">
        <v>148</v>
      </c>
      <c r="Y1746" s="8" t="s">
        <v>149</v>
      </c>
    </row>
    <row r="1747" spans="1:25" x14ac:dyDescent="0.3">
      <c r="A1747" s="7">
        <v>46281</v>
      </c>
      <c r="B1747" s="8" t="s">
        <v>34</v>
      </c>
      <c r="C1747" s="8" t="s">
        <v>140</v>
      </c>
      <c r="D1747" s="8" t="s">
        <v>141</v>
      </c>
      <c r="E1747" s="8" t="s">
        <v>328</v>
      </c>
      <c r="F1747" s="8" t="s">
        <v>143</v>
      </c>
      <c r="G1747" s="8" t="s">
        <v>491</v>
      </c>
      <c r="H1747" s="8" t="s">
        <v>206</v>
      </c>
      <c r="I1747" s="8" t="s">
        <v>491</v>
      </c>
      <c r="J1747" s="8" t="s">
        <v>330</v>
      </c>
      <c r="K1747" s="8" t="s">
        <v>21</v>
      </c>
      <c r="L1747" s="9">
        <v>508</v>
      </c>
      <c r="M1747" s="9">
        <v>4</v>
      </c>
      <c r="N1747" s="10">
        <v>7.874015748031496E-3</v>
      </c>
      <c r="O1747" s="11">
        <v>9</v>
      </c>
      <c r="P1747" s="11">
        <v>36</v>
      </c>
      <c r="Q1747" s="11">
        <v>0</v>
      </c>
      <c r="R1747" s="8">
        <v>0</v>
      </c>
      <c r="S1747" s="8">
        <v>0</v>
      </c>
      <c r="U1747" s="12">
        <v>0</v>
      </c>
      <c r="V1747" s="10">
        <v>0</v>
      </c>
      <c r="W1747" s="11">
        <v>9</v>
      </c>
      <c r="X1747" s="8" t="s">
        <v>148</v>
      </c>
      <c r="Y1747" s="8" t="s">
        <v>149</v>
      </c>
    </row>
    <row r="1748" spans="1:25" x14ac:dyDescent="0.3">
      <c r="A1748" s="7">
        <v>46281</v>
      </c>
      <c r="B1748" s="8" t="s">
        <v>34</v>
      </c>
      <c r="C1748" s="8" t="s">
        <v>140</v>
      </c>
      <c r="D1748" s="8" t="s">
        <v>141</v>
      </c>
      <c r="E1748" s="8" t="s">
        <v>328</v>
      </c>
      <c r="F1748" s="8" t="s">
        <v>143</v>
      </c>
      <c r="G1748" s="8" t="s">
        <v>699</v>
      </c>
      <c r="H1748" s="8" t="s">
        <v>206</v>
      </c>
      <c r="I1748" s="8" t="s">
        <v>699</v>
      </c>
      <c r="J1748" s="8" t="s">
        <v>330</v>
      </c>
      <c r="K1748" s="8" t="s">
        <v>14</v>
      </c>
      <c r="L1748" s="9">
        <v>314</v>
      </c>
      <c r="M1748" s="9">
        <v>0</v>
      </c>
      <c r="N1748" s="10">
        <v>0</v>
      </c>
      <c r="P1748" s="11">
        <v>0</v>
      </c>
      <c r="Q1748" s="11">
        <v>0</v>
      </c>
      <c r="R1748" s="8">
        <v>0</v>
      </c>
      <c r="S1748" s="8">
        <v>0</v>
      </c>
      <c r="W1748" s="11">
        <v>8</v>
      </c>
      <c r="X1748" s="8" t="s">
        <v>148</v>
      </c>
      <c r="Y1748" s="8" t="s">
        <v>303</v>
      </c>
    </row>
    <row r="1749" spans="1:25" x14ac:dyDescent="0.3">
      <c r="A1749" s="7">
        <v>46281</v>
      </c>
      <c r="B1749" s="8" t="s">
        <v>34</v>
      </c>
      <c r="C1749" s="8" t="s">
        <v>140</v>
      </c>
      <c r="D1749" s="8" t="s">
        <v>141</v>
      </c>
      <c r="E1749" s="8" t="s">
        <v>328</v>
      </c>
      <c r="F1749" s="8" t="s">
        <v>143</v>
      </c>
      <c r="G1749" s="8" t="s">
        <v>332</v>
      </c>
      <c r="H1749" s="8" t="s">
        <v>206</v>
      </c>
      <c r="I1749" s="8" t="s">
        <v>332</v>
      </c>
      <c r="J1749" s="8" t="s">
        <v>330</v>
      </c>
      <c r="K1749" s="8" t="s">
        <v>14</v>
      </c>
      <c r="L1749" s="9">
        <v>1267</v>
      </c>
      <c r="M1749" s="9">
        <v>9</v>
      </c>
      <c r="N1749" s="10">
        <v>7.1033938437253356E-3</v>
      </c>
      <c r="O1749" s="11">
        <v>9.1</v>
      </c>
      <c r="P1749" s="11">
        <v>81.900000000000006</v>
      </c>
      <c r="Q1749" s="11">
        <v>299</v>
      </c>
      <c r="R1749" s="8">
        <v>1</v>
      </c>
      <c r="S1749" s="8">
        <v>1</v>
      </c>
      <c r="T1749" s="10">
        <v>0.27389999999999998</v>
      </c>
      <c r="U1749" s="12">
        <v>3.65</v>
      </c>
      <c r="V1749" s="10">
        <v>0.1111</v>
      </c>
      <c r="W1749" s="11">
        <v>12</v>
      </c>
      <c r="X1749" s="8" t="s">
        <v>148</v>
      </c>
      <c r="Y1749" s="8" t="s">
        <v>149</v>
      </c>
    </row>
    <row r="1750" spans="1:25" x14ac:dyDescent="0.3">
      <c r="A1750" s="7">
        <v>46281</v>
      </c>
      <c r="B1750" s="8" t="s">
        <v>34</v>
      </c>
      <c r="C1750" s="8" t="s">
        <v>140</v>
      </c>
      <c r="D1750" s="8" t="s">
        <v>141</v>
      </c>
      <c r="E1750" s="8" t="s">
        <v>328</v>
      </c>
      <c r="F1750" s="8" t="s">
        <v>143</v>
      </c>
      <c r="G1750" s="8" t="s">
        <v>427</v>
      </c>
      <c r="H1750" s="8" t="s">
        <v>206</v>
      </c>
      <c r="I1750" s="8" t="s">
        <v>427</v>
      </c>
      <c r="J1750" s="8" t="s">
        <v>330</v>
      </c>
      <c r="K1750" s="8" t="s">
        <v>7</v>
      </c>
      <c r="L1750" s="9">
        <v>253</v>
      </c>
      <c r="M1750" s="9">
        <v>1</v>
      </c>
      <c r="N1750" s="10">
        <v>3.952569169960474E-3</v>
      </c>
      <c r="O1750" s="11">
        <v>8.01</v>
      </c>
      <c r="P1750" s="11">
        <v>8.01</v>
      </c>
      <c r="Q1750" s="11">
        <v>0</v>
      </c>
      <c r="R1750" s="8">
        <v>0</v>
      </c>
      <c r="S1750" s="8">
        <v>0</v>
      </c>
      <c r="U1750" s="12">
        <v>0</v>
      </c>
      <c r="V1750" s="10">
        <v>0</v>
      </c>
      <c r="W1750" s="11">
        <v>12</v>
      </c>
      <c r="X1750" s="8" t="s">
        <v>148</v>
      </c>
      <c r="Y1750" s="8" t="s">
        <v>149</v>
      </c>
    </row>
    <row r="1751" spans="1:25" x14ac:dyDescent="0.3">
      <c r="A1751" s="7">
        <v>46281</v>
      </c>
      <c r="B1751" s="8" t="s">
        <v>36</v>
      </c>
      <c r="C1751" s="8" t="s">
        <v>140</v>
      </c>
      <c r="D1751" s="8" t="s">
        <v>180</v>
      </c>
      <c r="E1751" s="8" t="s">
        <v>181</v>
      </c>
      <c r="F1751" s="8" t="s">
        <v>143</v>
      </c>
      <c r="G1751" s="8" t="s">
        <v>335</v>
      </c>
      <c r="H1751" s="8" t="s">
        <v>220</v>
      </c>
      <c r="I1751" s="8" t="s">
        <v>335</v>
      </c>
      <c r="J1751" s="8" t="s">
        <v>184</v>
      </c>
      <c r="K1751" s="8" t="s">
        <v>7</v>
      </c>
      <c r="L1751" s="9">
        <v>2309</v>
      </c>
      <c r="M1751" s="9">
        <v>11</v>
      </c>
      <c r="N1751" s="10">
        <v>4.7639670853183193E-3</v>
      </c>
      <c r="O1751" s="11">
        <v>6.48</v>
      </c>
      <c r="P1751" s="11">
        <v>71.28</v>
      </c>
      <c r="Q1751" s="11">
        <v>0</v>
      </c>
      <c r="R1751" s="8">
        <v>0</v>
      </c>
      <c r="S1751" s="8">
        <v>0</v>
      </c>
      <c r="U1751" s="12">
        <v>0</v>
      </c>
      <c r="V1751" s="10">
        <v>0</v>
      </c>
      <c r="W1751" s="11">
        <v>11</v>
      </c>
      <c r="X1751" s="8" t="s">
        <v>315</v>
      </c>
      <c r="Y1751" s="8" t="s">
        <v>149</v>
      </c>
    </row>
    <row r="1752" spans="1:25" x14ac:dyDescent="0.3">
      <c r="A1752" s="7">
        <v>46281</v>
      </c>
      <c r="B1752" s="8" t="s">
        <v>36</v>
      </c>
      <c r="C1752" s="8" t="s">
        <v>140</v>
      </c>
      <c r="D1752" s="8" t="s">
        <v>180</v>
      </c>
      <c r="E1752" s="8" t="s">
        <v>181</v>
      </c>
      <c r="F1752" s="8" t="s">
        <v>143</v>
      </c>
      <c r="G1752" s="8" t="s">
        <v>182</v>
      </c>
      <c r="H1752" s="8" t="s">
        <v>220</v>
      </c>
      <c r="I1752" s="8" t="s">
        <v>171</v>
      </c>
      <c r="J1752" s="8" t="s">
        <v>184</v>
      </c>
      <c r="K1752" s="8" t="s">
        <v>21</v>
      </c>
      <c r="L1752" s="9">
        <v>526</v>
      </c>
      <c r="M1752" s="9">
        <v>4</v>
      </c>
      <c r="N1752" s="10">
        <v>7.6045627376425864E-3</v>
      </c>
      <c r="O1752" s="11">
        <v>7.5</v>
      </c>
      <c r="P1752" s="11">
        <v>30</v>
      </c>
      <c r="Q1752" s="11">
        <v>0</v>
      </c>
      <c r="R1752" s="8">
        <v>0</v>
      </c>
      <c r="S1752" s="8">
        <v>0</v>
      </c>
      <c r="U1752" s="12">
        <v>0</v>
      </c>
      <c r="V1752" s="10">
        <v>0</v>
      </c>
      <c r="W1752" s="11">
        <v>7.5</v>
      </c>
      <c r="X1752" s="8" t="s">
        <v>148</v>
      </c>
      <c r="Y1752" s="8" t="s">
        <v>149</v>
      </c>
    </row>
    <row r="1753" spans="1:25" x14ac:dyDescent="0.3">
      <c r="A1753" s="8" t="s">
        <v>972</v>
      </c>
      <c r="B1753" s="8" t="s">
        <v>36</v>
      </c>
      <c r="C1753" s="8" t="s">
        <v>140</v>
      </c>
      <c r="D1753" s="8" t="s">
        <v>180</v>
      </c>
      <c r="E1753" s="8" t="s">
        <v>337</v>
      </c>
      <c r="F1753" s="8" t="s">
        <v>143</v>
      </c>
      <c r="G1753" s="8" t="s">
        <v>338</v>
      </c>
      <c r="H1753" s="8" t="s">
        <v>385</v>
      </c>
      <c r="I1753" s="8" t="s">
        <v>874</v>
      </c>
      <c r="J1753" s="8" t="s">
        <v>340</v>
      </c>
      <c r="K1753" s="8" t="s">
        <v>21</v>
      </c>
      <c r="L1753" s="9">
        <v>120</v>
      </c>
      <c r="M1753" s="9">
        <v>1</v>
      </c>
      <c r="N1753" s="10">
        <v>8.3333333333333332E-3</v>
      </c>
      <c r="O1753" s="11">
        <v>5.6</v>
      </c>
      <c r="P1753" s="11">
        <v>5.6</v>
      </c>
      <c r="Q1753" s="11">
        <v>0</v>
      </c>
      <c r="R1753" s="8">
        <v>0</v>
      </c>
      <c r="S1753" s="8">
        <v>0</v>
      </c>
      <c r="U1753" s="12">
        <v>0</v>
      </c>
      <c r="V1753" s="10">
        <v>0</v>
      </c>
      <c r="W1753" s="11">
        <v>6</v>
      </c>
      <c r="X1753" s="8" t="s">
        <v>148</v>
      </c>
      <c r="Y1753" s="8" t="s">
        <v>149</v>
      </c>
    </row>
    <row r="1754" spans="1:25" x14ac:dyDescent="0.3">
      <c r="A1754" s="7">
        <v>46281</v>
      </c>
      <c r="B1754" s="8" t="s">
        <v>19</v>
      </c>
      <c r="C1754" s="8" t="s">
        <v>249</v>
      </c>
      <c r="D1754" s="8" t="s">
        <v>141</v>
      </c>
      <c r="E1754" s="8" t="s">
        <v>142</v>
      </c>
      <c r="F1754" s="8" t="s">
        <v>143</v>
      </c>
      <c r="G1754" s="8" t="s">
        <v>346</v>
      </c>
      <c r="H1754" s="8" t="s">
        <v>213</v>
      </c>
      <c r="I1754" s="8" t="s">
        <v>346</v>
      </c>
      <c r="J1754" s="8" t="s">
        <v>147</v>
      </c>
      <c r="K1754" s="8" t="s">
        <v>21</v>
      </c>
      <c r="L1754" s="9">
        <v>317</v>
      </c>
      <c r="M1754" s="9">
        <v>14</v>
      </c>
      <c r="N1754" s="10">
        <v>4.4164037854889593E-2</v>
      </c>
      <c r="O1754" s="11">
        <v>7.05</v>
      </c>
      <c r="P1754" s="11">
        <v>98.7</v>
      </c>
      <c r="Q1754" s="11">
        <v>1797</v>
      </c>
      <c r="R1754" s="8">
        <v>3</v>
      </c>
      <c r="S1754" s="8">
        <v>3</v>
      </c>
      <c r="T1754" s="10">
        <v>5.4899999999999997E-2</v>
      </c>
      <c r="U1754" s="12">
        <v>18.21</v>
      </c>
      <c r="V1754" s="10">
        <v>0.21429999999999999</v>
      </c>
      <c r="W1754" s="11">
        <v>9</v>
      </c>
      <c r="X1754" s="8" t="s">
        <v>148</v>
      </c>
      <c r="Y1754" s="8" t="s">
        <v>149</v>
      </c>
    </row>
    <row r="1755" spans="1:25" x14ac:dyDescent="0.3">
      <c r="A1755" s="7">
        <v>46281</v>
      </c>
      <c r="B1755" s="8" t="s">
        <v>19</v>
      </c>
      <c r="C1755" s="8" t="s">
        <v>249</v>
      </c>
      <c r="D1755" s="8" t="s">
        <v>141</v>
      </c>
      <c r="E1755" s="8" t="s">
        <v>142</v>
      </c>
      <c r="F1755" s="8" t="s">
        <v>143</v>
      </c>
      <c r="G1755" s="8" t="s">
        <v>250</v>
      </c>
      <c r="H1755" s="8" t="s">
        <v>333</v>
      </c>
      <c r="I1755" s="8" t="s">
        <v>250</v>
      </c>
      <c r="J1755" s="8" t="s">
        <v>147</v>
      </c>
      <c r="K1755" s="8" t="s">
        <v>14</v>
      </c>
      <c r="L1755" s="9">
        <v>515</v>
      </c>
      <c r="M1755" s="9">
        <v>10</v>
      </c>
      <c r="N1755" s="10">
        <v>1.9417475728155342E-2</v>
      </c>
      <c r="O1755" s="11">
        <v>4.78</v>
      </c>
      <c r="P1755" s="11">
        <v>47.8</v>
      </c>
      <c r="Q1755" s="11">
        <v>0</v>
      </c>
      <c r="R1755" s="8">
        <v>0</v>
      </c>
      <c r="S1755" s="8">
        <v>0</v>
      </c>
      <c r="U1755" s="12">
        <v>0</v>
      </c>
      <c r="V1755" s="10">
        <v>0</v>
      </c>
      <c r="W1755" s="11">
        <v>8</v>
      </c>
      <c r="X1755" s="8" t="s">
        <v>148</v>
      </c>
      <c r="Y1755" s="8" t="s">
        <v>149</v>
      </c>
    </row>
    <row r="1756" spans="1:25" x14ac:dyDescent="0.3">
      <c r="A1756" s="7">
        <v>46281</v>
      </c>
      <c r="B1756" s="8" t="s">
        <v>19</v>
      </c>
      <c r="C1756" s="8" t="s">
        <v>249</v>
      </c>
      <c r="D1756" s="8" t="s">
        <v>141</v>
      </c>
      <c r="E1756" s="8" t="s">
        <v>142</v>
      </c>
      <c r="F1756" s="8" t="s">
        <v>143</v>
      </c>
      <c r="G1756" s="8" t="s">
        <v>496</v>
      </c>
      <c r="H1756" s="8" t="s">
        <v>206</v>
      </c>
      <c r="I1756" s="8" t="s">
        <v>496</v>
      </c>
      <c r="J1756" s="8" t="s">
        <v>147</v>
      </c>
      <c r="K1756" s="8" t="s">
        <v>14</v>
      </c>
      <c r="L1756" s="8" t="s">
        <v>995</v>
      </c>
      <c r="M1756" s="9">
        <v>3</v>
      </c>
      <c r="N1756" s="10">
        <v>8.8495575221238937E-3</v>
      </c>
      <c r="O1756" s="11">
        <v>6.69</v>
      </c>
      <c r="P1756" s="11">
        <v>20.07</v>
      </c>
      <c r="Q1756" s="11">
        <v>0</v>
      </c>
      <c r="R1756" s="8">
        <v>0</v>
      </c>
      <c r="S1756" s="8">
        <v>0</v>
      </c>
      <c r="U1756" s="12">
        <v>0</v>
      </c>
      <c r="V1756" s="10">
        <v>0</v>
      </c>
      <c r="W1756" s="11">
        <v>8</v>
      </c>
      <c r="X1756" s="8" t="s">
        <v>148</v>
      </c>
      <c r="Y1756" s="8" t="s">
        <v>149</v>
      </c>
    </row>
    <row r="1757" spans="1:25" x14ac:dyDescent="0.3">
      <c r="A1757" s="7">
        <v>46281</v>
      </c>
      <c r="B1757" s="8" t="s">
        <v>19</v>
      </c>
      <c r="C1757" s="8" t="s">
        <v>249</v>
      </c>
      <c r="D1757" s="8" t="s">
        <v>141</v>
      </c>
      <c r="E1757" s="8" t="s">
        <v>142</v>
      </c>
      <c r="F1757" s="8" t="s">
        <v>143</v>
      </c>
      <c r="G1757" s="8" t="s">
        <v>350</v>
      </c>
      <c r="H1757" s="8" t="s">
        <v>206</v>
      </c>
      <c r="I1757" s="8" t="s">
        <v>350</v>
      </c>
      <c r="J1757" s="8" t="s">
        <v>147</v>
      </c>
      <c r="K1757" s="8" t="s">
        <v>14</v>
      </c>
      <c r="L1757" s="9">
        <v>180</v>
      </c>
      <c r="M1757" s="9">
        <v>3</v>
      </c>
      <c r="N1757" s="10">
        <v>1.666666666666667E-2</v>
      </c>
      <c r="O1757" s="11">
        <v>6.06</v>
      </c>
      <c r="P1757" s="11">
        <v>18.18</v>
      </c>
      <c r="Q1757" s="11">
        <v>0</v>
      </c>
      <c r="R1757" s="8">
        <v>0</v>
      </c>
      <c r="S1757" s="8">
        <v>0</v>
      </c>
      <c r="U1757" s="12">
        <v>0</v>
      </c>
      <c r="V1757" s="10">
        <v>0</v>
      </c>
      <c r="W1757" s="11">
        <v>8.5</v>
      </c>
      <c r="X1757" s="8" t="s">
        <v>148</v>
      </c>
      <c r="Y1757" s="8" t="s">
        <v>149</v>
      </c>
    </row>
    <row r="1758" spans="1:25" x14ac:dyDescent="0.3">
      <c r="A1758" s="7">
        <v>46281</v>
      </c>
      <c r="B1758" s="8" t="s">
        <v>19</v>
      </c>
      <c r="C1758" s="8" t="s">
        <v>249</v>
      </c>
      <c r="D1758" s="8" t="s">
        <v>141</v>
      </c>
      <c r="E1758" s="8" t="s">
        <v>164</v>
      </c>
      <c r="F1758" s="8" t="s">
        <v>143</v>
      </c>
      <c r="G1758" s="8" t="s">
        <v>347</v>
      </c>
      <c r="H1758" s="8" t="s">
        <v>206</v>
      </c>
      <c r="I1758" s="8" t="s">
        <v>996</v>
      </c>
      <c r="J1758" s="8" t="s">
        <v>166</v>
      </c>
      <c r="K1758" s="8" t="s">
        <v>21</v>
      </c>
      <c r="L1758" s="9">
        <v>54</v>
      </c>
      <c r="M1758" s="9">
        <v>0</v>
      </c>
      <c r="N1758" s="10">
        <v>0</v>
      </c>
      <c r="P1758" s="11">
        <v>0</v>
      </c>
      <c r="Q1758" s="11">
        <v>0</v>
      </c>
      <c r="R1758" s="8">
        <v>0</v>
      </c>
      <c r="S1758" s="8">
        <v>0</v>
      </c>
      <c r="W1758" s="11">
        <v>7.5</v>
      </c>
      <c r="X1758" s="8" t="s">
        <v>148</v>
      </c>
      <c r="Y1758" s="8" t="s">
        <v>149</v>
      </c>
    </row>
    <row r="1759" spans="1:25" x14ac:dyDescent="0.3">
      <c r="A1759" s="7">
        <v>46281</v>
      </c>
      <c r="B1759" s="8" t="s">
        <v>19</v>
      </c>
      <c r="C1759" s="8" t="s">
        <v>249</v>
      </c>
      <c r="D1759" s="8" t="s">
        <v>141</v>
      </c>
      <c r="E1759" s="8" t="s">
        <v>351</v>
      </c>
      <c r="F1759" s="8" t="s">
        <v>143</v>
      </c>
      <c r="G1759" s="8" t="s">
        <v>352</v>
      </c>
      <c r="H1759" s="8" t="s">
        <v>206</v>
      </c>
      <c r="I1759" s="8" t="s">
        <v>352</v>
      </c>
      <c r="J1759" s="8" t="s">
        <v>353</v>
      </c>
      <c r="K1759" s="8" t="s">
        <v>14</v>
      </c>
      <c r="L1759" s="9">
        <v>162</v>
      </c>
      <c r="M1759" s="9">
        <v>2</v>
      </c>
      <c r="N1759" s="10">
        <v>1.234567901234568E-2</v>
      </c>
      <c r="O1759" s="11">
        <v>9.44</v>
      </c>
      <c r="P1759" s="11">
        <v>18.88</v>
      </c>
      <c r="Q1759" s="11">
        <v>0</v>
      </c>
      <c r="R1759" s="8">
        <v>0</v>
      </c>
      <c r="S1759" s="8">
        <v>0</v>
      </c>
      <c r="U1759" s="12">
        <v>0</v>
      </c>
      <c r="V1759" s="10">
        <v>0</v>
      </c>
      <c r="W1759" s="11">
        <v>16.5</v>
      </c>
      <c r="X1759" s="8" t="s">
        <v>148</v>
      </c>
      <c r="Y1759" s="8" t="s">
        <v>149</v>
      </c>
    </row>
    <row r="1760" spans="1:25" x14ac:dyDescent="0.3">
      <c r="A1760" s="7">
        <v>46281</v>
      </c>
      <c r="B1760" s="8" t="s">
        <v>19</v>
      </c>
      <c r="C1760" s="8" t="s">
        <v>249</v>
      </c>
      <c r="D1760" s="8" t="s">
        <v>141</v>
      </c>
      <c r="E1760" s="8" t="s">
        <v>351</v>
      </c>
      <c r="F1760" s="8" t="s">
        <v>143</v>
      </c>
      <c r="G1760" s="8" t="s">
        <v>354</v>
      </c>
      <c r="H1760" s="8" t="s">
        <v>206</v>
      </c>
      <c r="I1760" s="8" t="s">
        <v>354</v>
      </c>
      <c r="J1760" s="8" t="s">
        <v>353</v>
      </c>
      <c r="K1760" s="8" t="s">
        <v>14</v>
      </c>
      <c r="L1760" s="9">
        <v>326</v>
      </c>
      <c r="M1760" s="9">
        <v>4</v>
      </c>
      <c r="N1760" s="10">
        <v>1.226993865030675E-2</v>
      </c>
      <c r="O1760" s="11">
        <v>8.84</v>
      </c>
      <c r="P1760" s="11">
        <v>35.36</v>
      </c>
      <c r="Q1760" s="11">
        <v>0</v>
      </c>
      <c r="R1760" s="8">
        <v>0</v>
      </c>
      <c r="S1760" s="8">
        <v>0</v>
      </c>
      <c r="U1760" s="12">
        <v>0</v>
      </c>
      <c r="V1760" s="10">
        <v>0</v>
      </c>
      <c r="W1760" s="11">
        <v>16</v>
      </c>
      <c r="X1760" s="8" t="s">
        <v>148</v>
      </c>
      <c r="Y1760" s="8" t="s">
        <v>149</v>
      </c>
    </row>
    <row r="1761" spans="1:26" x14ac:dyDescent="0.3">
      <c r="A1761" s="7">
        <v>46282</v>
      </c>
      <c r="B1761" s="8" t="s">
        <v>12</v>
      </c>
      <c r="C1761" s="8" t="s">
        <v>140</v>
      </c>
      <c r="D1761" s="8" t="s">
        <v>141</v>
      </c>
      <c r="E1761" s="8" t="s">
        <v>142</v>
      </c>
      <c r="F1761" s="8" t="s">
        <v>143</v>
      </c>
      <c r="G1761" s="8" t="s">
        <v>151</v>
      </c>
      <c r="H1761" s="8" t="s">
        <v>145</v>
      </c>
      <c r="I1761" s="8" t="s">
        <v>455</v>
      </c>
      <c r="J1761" s="8" t="s">
        <v>147</v>
      </c>
      <c r="K1761" s="8" t="s">
        <v>21</v>
      </c>
      <c r="L1761" s="9">
        <v>679</v>
      </c>
      <c r="M1761" s="9">
        <v>11</v>
      </c>
      <c r="N1761" s="10">
        <v>1.620029455081002E-2</v>
      </c>
      <c r="O1761" s="11">
        <v>14.55</v>
      </c>
      <c r="P1761" s="11">
        <v>160.05000000000001</v>
      </c>
      <c r="Q1761" s="11">
        <v>1198</v>
      </c>
      <c r="R1761" s="8">
        <v>2</v>
      </c>
      <c r="S1761" s="8">
        <v>2</v>
      </c>
      <c r="T1761" s="10">
        <v>0.1336</v>
      </c>
      <c r="U1761" s="12">
        <v>7.49</v>
      </c>
      <c r="V1761" s="10">
        <v>0.18179999999999999</v>
      </c>
      <c r="W1761" s="11">
        <v>15.5</v>
      </c>
      <c r="X1761" s="8" t="s">
        <v>148</v>
      </c>
      <c r="Y1761" s="8" t="s">
        <v>149</v>
      </c>
    </row>
    <row r="1762" spans="1:26" x14ac:dyDescent="0.3">
      <c r="A1762" s="7">
        <v>46282</v>
      </c>
      <c r="B1762" s="8" t="s">
        <v>12</v>
      </c>
      <c r="C1762" s="8" t="s">
        <v>140</v>
      </c>
      <c r="D1762" s="8" t="s">
        <v>141</v>
      </c>
      <c r="E1762" s="8" t="s">
        <v>142</v>
      </c>
      <c r="F1762" s="8" t="s">
        <v>143</v>
      </c>
      <c r="G1762" s="8" t="s">
        <v>144</v>
      </c>
      <c r="H1762" s="8" t="s">
        <v>145</v>
      </c>
      <c r="I1762" s="8" t="s">
        <v>205</v>
      </c>
      <c r="J1762" s="8" t="s">
        <v>147</v>
      </c>
      <c r="K1762" s="8" t="s">
        <v>14</v>
      </c>
      <c r="L1762" s="9">
        <v>1835</v>
      </c>
      <c r="M1762" s="9">
        <v>20</v>
      </c>
      <c r="N1762" s="10">
        <v>1.08991825613079E-2</v>
      </c>
      <c r="O1762" s="11">
        <v>10.23</v>
      </c>
      <c r="P1762" s="11">
        <v>204.6</v>
      </c>
      <c r="Q1762" s="11">
        <v>0</v>
      </c>
      <c r="R1762" s="8">
        <v>0</v>
      </c>
      <c r="S1762" s="8">
        <v>0</v>
      </c>
      <c r="U1762" s="12">
        <v>0</v>
      </c>
      <c r="V1762" s="10">
        <v>0</v>
      </c>
      <c r="W1762" s="11">
        <v>12</v>
      </c>
      <c r="X1762" s="8" t="s">
        <v>148</v>
      </c>
      <c r="Y1762" s="8" t="s">
        <v>149</v>
      </c>
    </row>
    <row r="1763" spans="1:26" x14ac:dyDescent="0.3">
      <c r="A1763" s="7">
        <v>46282</v>
      </c>
      <c r="B1763" s="8" t="s">
        <v>12</v>
      </c>
      <c r="C1763" s="8" t="s">
        <v>140</v>
      </c>
      <c r="D1763" s="8" t="s">
        <v>141</v>
      </c>
      <c r="E1763" s="8" t="s">
        <v>142</v>
      </c>
      <c r="F1763" s="8" t="s">
        <v>143</v>
      </c>
      <c r="G1763" s="8" t="s">
        <v>170</v>
      </c>
      <c r="H1763" s="8" t="s">
        <v>145</v>
      </c>
      <c r="I1763" s="8" t="s">
        <v>584</v>
      </c>
      <c r="J1763" s="8" t="s">
        <v>147</v>
      </c>
      <c r="K1763" s="8" t="s">
        <v>7</v>
      </c>
      <c r="L1763" s="9">
        <v>360</v>
      </c>
      <c r="M1763" s="9">
        <v>1</v>
      </c>
      <c r="N1763" s="10">
        <v>2.7777777777777779E-3</v>
      </c>
      <c r="O1763" s="11">
        <v>10.83</v>
      </c>
      <c r="P1763" s="11">
        <v>10.83</v>
      </c>
      <c r="Q1763" s="11">
        <v>0</v>
      </c>
      <c r="R1763" s="8">
        <v>0</v>
      </c>
      <c r="S1763" s="8">
        <v>0</v>
      </c>
      <c r="U1763" s="12">
        <v>0</v>
      </c>
      <c r="V1763" s="10">
        <v>0</v>
      </c>
      <c r="W1763" s="11">
        <v>13.5</v>
      </c>
      <c r="X1763" s="8" t="s">
        <v>148</v>
      </c>
      <c r="Y1763" s="8" t="s">
        <v>149</v>
      </c>
    </row>
    <row r="1764" spans="1:26" x14ac:dyDescent="0.3">
      <c r="A1764" s="7">
        <v>46282</v>
      </c>
      <c r="B1764" s="8" t="s">
        <v>12</v>
      </c>
      <c r="C1764" s="8" t="s">
        <v>140</v>
      </c>
      <c r="D1764" s="8" t="s">
        <v>141</v>
      </c>
      <c r="E1764" s="8" t="s">
        <v>150</v>
      </c>
      <c r="F1764" s="8" t="s">
        <v>143</v>
      </c>
      <c r="G1764" s="8" t="s">
        <v>144</v>
      </c>
      <c r="H1764" s="8" t="s">
        <v>145</v>
      </c>
      <c r="I1764" s="8" t="s">
        <v>210</v>
      </c>
      <c r="J1764" s="8" t="s">
        <v>153</v>
      </c>
      <c r="K1764" s="8" t="s">
        <v>14</v>
      </c>
      <c r="L1764" s="9">
        <v>1136</v>
      </c>
      <c r="M1764" s="9">
        <v>12</v>
      </c>
      <c r="N1764" s="10">
        <v>1.0563380281690141E-2</v>
      </c>
      <c r="O1764" s="11">
        <v>5.95</v>
      </c>
      <c r="P1764" s="11">
        <v>71.400000000000006</v>
      </c>
      <c r="Q1764" s="11">
        <v>0</v>
      </c>
      <c r="R1764" s="8">
        <v>0</v>
      </c>
      <c r="S1764" s="8">
        <v>0</v>
      </c>
      <c r="U1764" s="12">
        <v>0</v>
      </c>
      <c r="V1764" s="10">
        <v>0</v>
      </c>
      <c r="W1764" s="11">
        <v>10</v>
      </c>
      <c r="X1764" s="8" t="s">
        <v>148</v>
      </c>
      <c r="Y1764" s="8" t="s">
        <v>149</v>
      </c>
    </row>
    <row r="1765" spans="1:26" x14ac:dyDescent="0.3">
      <c r="A1765" s="8" t="s">
        <v>997</v>
      </c>
      <c r="B1765" s="8" t="s">
        <v>12</v>
      </c>
      <c r="C1765" s="8" t="s">
        <v>140</v>
      </c>
      <c r="D1765" s="8" t="s">
        <v>141</v>
      </c>
      <c r="E1765" s="8" t="s">
        <v>150</v>
      </c>
      <c r="F1765" s="8" t="s">
        <v>143</v>
      </c>
      <c r="G1765" s="8" t="s">
        <v>144</v>
      </c>
      <c r="H1765" s="8" t="s">
        <v>145</v>
      </c>
      <c r="I1765" s="8" t="s">
        <v>155</v>
      </c>
      <c r="J1765" s="8" t="s">
        <v>153</v>
      </c>
      <c r="K1765" s="8" t="s">
        <v>21</v>
      </c>
      <c r="L1765" s="9">
        <v>168</v>
      </c>
      <c r="M1765" s="9">
        <v>1</v>
      </c>
      <c r="N1765" s="10">
        <v>5.9523809523809521E-3</v>
      </c>
      <c r="O1765" s="11">
        <v>9.5299999999999994</v>
      </c>
      <c r="P1765" s="11">
        <v>9.5299999999999994</v>
      </c>
      <c r="Q1765" s="11">
        <v>0</v>
      </c>
      <c r="R1765" s="8">
        <v>0</v>
      </c>
      <c r="S1765" s="8">
        <v>0</v>
      </c>
      <c r="U1765" s="12">
        <v>0</v>
      </c>
      <c r="V1765" s="10">
        <v>0</v>
      </c>
      <c r="W1765" s="11">
        <v>10.5</v>
      </c>
      <c r="X1765" s="8" t="s">
        <v>148</v>
      </c>
      <c r="Y1765" s="8" t="s">
        <v>149</v>
      </c>
    </row>
    <row r="1766" spans="1:26" x14ac:dyDescent="0.3">
      <c r="A1766" s="7">
        <v>46282</v>
      </c>
      <c r="B1766" s="8" t="s">
        <v>12</v>
      </c>
      <c r="C1766" s="8" t="s">
        <v>140</v>
      </c>
      <c r="D1766" s="8" t="s">
        <v>141</v>
      </c>
      <c r="E1766" s="8" t="s">
        <v>150</v>
      </c>
      <c r="F1766" s="8" t="s">
        <v>143</v>
      </c>
      <c r="G1766" s="8" t="s">
        <v>144</v>
      </c>
      <c r="H1766" s="8" t="s">
        <v>145</v>
      </c>
      <c r="I1766" s="8" t="s">
        <v>658</v>
      </c>
      <c r="J1766" s="8" t="s">
        <v>153</v>
      </c>
      <c r="K1766" s="8" t="s">
        <v>7</v>
      </c>
      <c r="L1766" s="9">
        <v>425</v>
      </c>
      <c r="M1766" s="9">
        <v>1</v>
      </c>
      <c r="N1766" s="10">
        <v>2.352941176470588E-3</v>
      </c>
      <c r="O1766" s="11">
        <v>9.09</v>
      </c>
      <c r="P1766" s="11">
        <v>9.09</v>
      </c>
      <c r="Q1766" s="11">
        <v>0</v>
      </c>
      <c r="R1766" s="8">
        <v>0</v>
      </c>
      <c r="S1766" s="8">
        <v>0</v>
      </c>
      <c r="U1766" s="12">
        <v>0</v>
      </c>
      <c r="V1766" s="10">
        <v>0</v>
      </c>
      <c r="W1766" s="11">
        <v>13.5</v>
      </c>
      <c r="X1766" s="8" t="s">
        <v>148</v>
      </c>
      <c r="Y1766" s="8" t="s">
        <v>149</v>
      </c>
    </row>
    <row r="1767" spans="1:26" x14ac:dyDescent="0.3">
      <c r="A1767" s="7">
        <v>46282</v>
      </c>
      <c r="B1767" s="8" t="s">
        <v>12</v>
      </c>
      <c r="C1767" s="8" t="s">
        <v>140</v>
      </c>
      <c r="D1767" s="8" t="s">
        <v>141</v>
      </c>
      <c r="E1767" s="8" t="s">
        <v>157</v>
      </c>
      <c r="F1767" s="8" t="s">
        <v>143</v>
      </c>
      <c r="G1767" s="8" t="s">
        <v>144</v>
      </c>
      <c r="H1767" s="8" t="s">
        <v>145</v>
      </c>
      <c r="I1767" s="8" t="s">
        <v>507</v>
      </c>
      <c r="J1767" s="8" t="s">
        <v>159</v>
      </c>
      <c r="K1767" s="8" t="s">
        <v>21</v>
      </c>
      <c r="L1767" s="9">
        <v>75</v>
      </c>
      <c r="M1767" s="9">
        <v>0</v>
      </c>
      <c r="N1767" s="10">
        <v>0</v>
      </c>
      <c r="P1767" s="11">
        <v>0</v>
      </c>
      <c r="Q1767" s="11">
        <v>0</v>
      </c>
      <c r="R1767" s="8">
        <v>0</v>
      </c>
      <c r="S1767" s="8">
        <v>0</v>
      </c>
      <c r="W1767" s="11">
        <v>12.5</v>
      </c>
      <c r="X1767" s="8" t="s">
        <v>148</v>
      </c>
      <c r="Y1767" s="8" t="s">
        <v>149</v>
      </c>
    </row>
    <row r="1768" spans="1:26" x14ac:dyDescent="0.3">
      <c r="A1768" s="7">
        <v>46282</v>
      </c>
      <c r="B1768" s="8" t="s">
        <v>12</v>
      </c>
      <c r="C1768" s="8" t="s">
        <v>140</v>
      </c>
      <c r="D1768" s="8" t="s">
        <v>141</v>
      </c>
      <c r="E1768" s="8" t="s">
        <v>157</v>
      </c>
      <c r="F1768" s="8" t="s">
        <v>143</v>
      </c>
      <c r="G1768" s="8" t="s">
        <v>144</v>
      </c>
      <c r="H1768" s="8" t="s">
        <v>145</v>
      </c>
      <c r="I1768" s="8" t="s">
        <v>162</v>
      </c>
      <c r="J1768" s="8" t="s">
        <v>159</v>
      </c>
      <c r="K1768" s="8" t="s">
        <v>14</v>
      </c>
      <c r="L1768" s="9">
        <v>1580</v>
      </c>
      <c r="M1768" s="9">
        <v>12</v>
      </c>
      <c r="N1768" s="10">
        <v>7.5949367088607592E-3</v>
      </c>
      <c r="O1768" s="11">
        <v>7.83</v>
      </c>
      <c r="P1768" s="11">
        <v>93.96</v>
      </c>
      <c r="Q1768" s="11">
        <v>0</v>
      </c>
      <c r="R1768" s="8">
        <v>0</v>
      </c>
      <c r="S1768" s="8">
        <v>0</v>
      </c>
      <c r="U1768" s="12">
        <v>0</v>
      </c>
      <c r="V1768" s="10">
        <v>0</v>
      </c>
      <c r="W1768" s="11">
        <v>12</v>
      </c>
      <c r="X1768" s="8" t="s">
        <v>148</v>
      </c>
      <c r="Y1768" s="8" t="s">
        <v>149</v>
      </c>
    </row>
    <row r="1769" spans="1:26" x14ac:dyDescent="0.3">
      <c r="A1769" s="8" t="s">
        <v>997</v>
      </c>
      <c r="B1769" s="8" t="s">
        <v>12</v>
      </c>
      <c r="C1769" s="8" t="s">
        <v>140</v>
      </c>
      <c r="D1769" s="8" t="s">
        <v>141</v>
      </c>
      <c r="E1769" s="8" t="s">
        <v>164</v>
      </c>
      <c r="F1769" s="8" t="s">
        <v>143</v>
      </c>
      <c r="G1769" s="8" t="s">
        <v>144</v>
      </c>
      <c r="H1769" s="8" t="s">
        <v>145</v>
      </c>
      <c r="I1769" s="8" t="s">
        <v>165</v>
      </c>
      <c r="J1769" s="8" t="s">
        <v>166</v>
      </c>
      <c r="K1769" s="8" t="s">
        <v>21</v>
      </c>
      <c r="L1769" s="9">
        <v>416</v>
      </c>
      <c r="M1769" s="9">
        <v>0</v>
      </c>
      <c r="N1769" s="10">
        <v>0</v>
      </c>
      <c r="P1769" s="11">
        <v>0</v>
      </c>
      <c r="Q1769" s="11">
        <v>0</v>
      </c>
      <c r="R1769" s="8">
        <v>0</v>
      </c>
      <c r="S1769" s="8">
        <v>0</v>
      </c>
      <c r="W1769" s="11">
        <v>12</v>
      </c>
      <c r="X1769" s="8" t="s">
        <v>223</v>
      </c>
      <c r="Y1769" s="8" t="s">
        <v>149</v>
      </c>
    </row>
    <row r="1770" spans="1:26" x14ac:dyDescent="0.3">
      <c r="A1770" s="8" t="s">
        <v>997</v>
      </c>
      <c r="B1770" s="8" t="s">
        <v>12</v>
      </c>
      <c r="C1770" s="8" t="s">
        <v>140</v>
      </c>
      <c r="D1770" s="8" t="s">
        <v>141</v>
      </c>
      <c r="E1770" s="8" t="s">
        <v>164</v>
      </c>
      <c r="F1770" s="8" t="s">
        <v>143</v>
      </c>
      <c r="G1770" s="8" t="s">
        <v>178</v>
      </c>
      <c r="H1770" s="8" t="s">
        <v>145</v>
      </c>
      <c r="I1770" s="8" t="s">
        <v>826</v>
      </c>
      <c r="J1770" s="8" t="s">
        <v>166</v>
      </c>
      <c r="K1770" s="8" t="s">
        <v>14</v>
      </c>
      <c r="L1770" s="9">
        <v>634</v>
      </c>
      <c r="M1770" s="9">
        <v>6</v>
      </c>
      <c r="N1770" s="10">
        <v>9.4637223974763408E-3</v>
      </c>
      <c r="O1770" s="11">
        <v>7.75</v>
      </c>
      <c r="P1770" s="11">
        <v>46.5</v>
      </c>
      <c r="Q1770" s="11">
        <v>0</v>
      </c>
      <c r="R1770" s="8">
        <v>0</v>
      </c>
      <c r="S1770" s="8">
        <v>0</v>
      </c>
      <c r="U1770" s="12">
        <v>0</v>
      </c>
      <c r="V1770" s="10">
        <v>0</v>
      </c>
      <c r="W1770" s="11">
        <v>12.5</v>
      </c>
      <c r="X1770" s="8" t="s">
        <v>148</v>
      </c>
      <c r="Y1770" s="8" t="s">
        <v>149</v>
      </c>
    </row>
    <row r="1771" spans="1:26" x14ac:dyDescent="0.3">
      <c r="A1771" s="7">
        <v>46268</v>
      </c>
      <c r="B1771" s="8" t="s">
        <v>32</v>
      </c>
      <c r="C1771" s="8" t="s">
        <v>140</v>
      </c>
      <c r="D1771" s="8" t="s">
        <v>141</v>
      </c>
      <c r="E1771" s="8" t="s">
        <v>211</v>
      </c>
      <c r="F1771" s="8" t="s">
        <v>143</v>
      </c>
      <c r="G1771" s="8" t="s">
        <v>215</v>
      </c>
      <c r="H1771" s="8" t="s">
        <v>206</v>
      </c>
      <c r="I1771" s="8" t="s">
        <v>215</v>
      </c>
      <c r="J1771" s="8" t="s">
        <v>214</v>
      </c>
      <c r="K1771" s="8" t="s">
        <v>21</v>
      </c>
      <c r="L1771" s="9">
        <v>637</v>
      </c>
      <c r="M1771" s="9">
        <v>16</v>
      </c>
      <c r="N1771" s="10">
        <v>2.5117739403453691E-2</v>
      </c>
      <c r="O1771" s="11">
        <v>25</v>
      </c>
      <c r="P1771" s="11">
        <v>400</v>
      </c>
      <c r="Q1771" s="11">
        <v>1298</v>
      </c>
      <c r="R1771" s="8">
        <v>2</v>
      </c>
      <c r="S1771" s="8">
        <v>2</v>
      </c>
      <c r="T1771" s="10">
        <v>0.30819999999999997</v>
      </c>
      <c r="U1771" s="12">
        <v>3.25</v>
      </c>
      <c r="V1771" s="10">
        <v>0.125</v>
      </c>
      <c r="W1771" s="11">
        <v>25</v>
      </c>
      <c r="X1771" s="8" t="s">
        <v>148</v>
      </c>
      <c r="Y1771" s="8" t="s">
        <v>149</v>
      </c>
    </row>
    <row r="1772" spans="1:26" x14ac:dyDescent="0.3">
      <c r="A1772" s="7">
        <v>46282</v>
      </c>
      <c r="B1772" s="8" t="s">
        <v>12</v>
      </c>
      <c r="C1772" s="8" t="s">
        <v>140</v>
      </c>
      <c r="D1772" s="8" t="s">
        <v>141</v>
      </c>
      <c r="E1772" s="8" t="s">
        <v>164</v>
      </c>
      <c r="F1772" s="8" t="s">
        <v>143</v>
      </c>
      <c r="G1772" s="8" t="s">
        <v>144</v>
      </c>
      <c r="H1772" s="8" t="s">
        <v>145</v>
      </c>
      <c r="I1772" s="8" t="s">
        <v>565</v>
      </c>
      <c r="J1772" s="8" t="s">
        <v>166</v>
      </c>
      <c r="K1772" s="8" t="s">
        <v>7</v>
      </c>
      <c r="L1772" s="9">
        <v>182</v>
      </c>
      <c r="M1772" s="9">
        <v>2</v>
      </c>
      <c r="N1772" s="10">
        <v>1.098901098901099E-2</v>
      </c>
      <c r="O1772" s="11">
        <v>9.32</v>
      </c>
      <c r="P1772" s="11">
        <v>18.64</v>
      </c>
      <c r="Q1772" s="11">
        <v>0</v>
      </c>
      <c r="R1772" s="8">
        <v>0</v>
      </c>
      <c r="S1772" s="8">
        <v>0</v>
      </c>
      <c r="U1772" s="12">
        <v>0</v>
      </c>
      <c r="V1772" s="10">
        <v>0</v>
      </c>
      <c r="W1772" s="11">
        <v>12</v>
      </c>
      <c r="X1772" s="8" t="s">
        <v>148</v>
      </c>
      <c r="Y1772" s="8" t="s">
        <v>149</v>
      </c>
    </row>
    <row r="1773" spans="1:26" x14ac:dyDescent="0.3">
      <c r="A1773" s="7">
        <v>46282</v>
      </c>
      <c r="B1773" s="8" t="s">
        <v>12</v>
      </c>
      <c r="C1773" s="8" t="s">
        <v>140</v>
      </c>
      <c r="D1773" s="8" t="s">
        <v>141</v>
      </c>
      <c r="E1773" s="8" t="s">
        <v>239</v>
      </c>
      <c r="F1773" s="8" t="s">
        <v>143</v>
      </c>
      <c r="G1773" s="8" t="s">
        <v>151</v>
      </c>
      <c r="H1773" s="8" t="s">
        <v>145</v>
      </c>
      <c r="I1773" s="8" t="s">
        <v>998</v>
      </c>
      <c r="J1773" s="8" t="s">
        <v>242</v>
      </c>
      <c r="K1773" s="8" t="s">
        <v>7</v>
      </c>
      <c r="L1773" s="9">
        <v>3149</v>
      </c>
      <c r="M1773" s="9">
        <v>31</v>
      </c>
      <c r="N1773" s="10">
        <v>9.8443950460463635E-3</v>
      </c>
      <c r="O1773" s="11">
        <v>3.5</v>
      </c>
      <c r="P1773" s="11">
        <v>108.5</v>
      </c>
      <c r="Q1773" s="11">
        <v>299</v>
      </c>
      <c r="R1773" s="8">
        <v>1</v>
      </c>
      <c r="S1773" s="8">
        <v>1</v>
      </c>
      <c r="T1773" s="10">
        <v>0.3629</v>
      </c>
      <c r="U1773" s="12">
        <v>2.76</v>
      </c>
      <c r="V1773" s="10">
        <v>3.2300000000000002E-2</v>
      </c>
      <c r="W1773" s="11">
        <v>6</v>
      </c>
      <c r="X1773" s="8" t="s">
        <v>148</v>
      </c>
      <c r="Y1773" s="8" t="s">
        <v>149</v>
      </c>
    </row>
    <row r="1774" spans="1:26" x14ac:dyDescent="0.3">
      <c r="A1774" s="7">
        <v>46282</v>
      </c>
      <c r="B1774" s="8" t="s">
        <v>12</v>
      </c>
      <c r="C1774" s="8" t="s">
        <v>140</v>
      </c>
      <c r="D1774" s="8" t="s">
        <v>141</v>
      </c>
      <c r="E1774" s="8" t="s">
        <v>167</v>
      </c>
      <c r="F1774" s="8" t="s">
        <v>143</v>
      </c>
      <c r="G1774" s="8" t="s">
        <v>144</v>
      </c>
      <c r="H1774" s="8" t="s">
        <v>145</v>
      </c>
      <c r="I1774" s="8" t="s">
        <v>893</v>
      </c>
      <c r="J1774" s="8" t="s">
        <v>169</v>
      </c>
      <c r="K1774" s="8" t="s">
        <v>21</v>
      </c>
      <c r="L1774" s="9">
        <v>89</v>
      </c>
      <c r="M1774" s="9">
        <v>0</v>
      </c>
      <c r="N1774" s="10">
        <v>0</v>
      </c>
      <c r="P1774" s="11">
        <v>0</v>
      </c>
      <c r="Q1774" s="11">
        <v>0</v>
      </c>
      <c r="R1774" s="8">
        <v>0</v>
      </c>
      <c r="S1774" s="8">
        <v>0</v>
      </c>
      <c r="W1774" s="11">
        <v>7.5</v>
      </c>
      <c r="X1774" s="8" t="s">
        <v>148</v>
      </c>
      <c r="Y1774" s="8" t="s">
        <v>149</v>
      </c>
      <c r="Z1774" s="8" t="s">
        <v>177</v>
      </c>
    </row>
    <row r="1775" spans="1:26" x14ac:dyDescent="0.3">
      <c r="A1775" s="7">
        <v>46282</v>
      </c>
      <c r="B1775" s="8" t="s">
        <v>12</v>
      </c>
      <c r="C1775" s="8" t="s">
        <v>140</v>
      </c>
      <c r="D1775" s="8" t="s">
        <v>141</v>
      </c>
      <c r="E1775" s="8" t="s">
        <v>167</v>
      </c>
      <c r="F1775" s="8" t="s">
        <v>143</v>
      </c>
      <c r="G1775" s="8" t="s">
        <v>151</v>
      </c>
      <c r="H1775" s="8" t="s">
        <v>145</v>
      </c>
      <c r="I1775" s="8" t="s">
        <v>396</v>
      </c>
      <c r="J1775" s="8" t="s">
        <v>169</v>
      </c>
      <c r="K1775" s="8" t="s">
        <v>14</v>
      </c>
      <c r="L1775" s="9">
        <v>982</v>
      </c>
      <c r="M1775" s="9">
        <v>6</v>
      </c>
      <c r="N1775" s="10">
        <v>6.1099796334012219E-3</v>
      </c>
      <c r="O1775" s="11">
        <v>4.58</v>
      </c>
      <c r="P1775" s="11">
        <v>27.48</v>
      </c>
      <c r="Q1775" s="11">
        <v>0</v>
      </c>
      <c r="R1775" s="8">
        <v>0</v>
      </c>
      <c r="S1775" s="8">
        <v>0</v>
      </c>
      <c r="U1775" s="12">
        <v>0</v>
      </c>
      <c r="V1775" s="10">
        <v>0</v>
      </c>
      <c r="W1775" s="11">
        <v>6.5</v>
      </c>
      <c r="X1775" s="8" t="s">
        <v>148</v>
      </c>
      <c r="Y1775" s="8" t="s">
        <v>149</v>
      </c>
    </row>
    <row r="1776" spans="1:26" x14ac:dyDescent="0.3">
      <c r="A1776" s="7">
        <v>46282</v>
      </c>
      <c r="B1776" s="8" t="s">
        <v>12</v>
      </c>
      <c r="C1776" s="8" t="s">
        <v>140</v>
      </c>
      <c r="D1776" s="8" t="s">
        <v>141</v>
      </c>
      <c r="E1776" s="8" t="s">
        <v>167</v>
      </c>
      <c r="F1776" s="8" t="s">
        <v>143</v>
      </c>
      <c r="G1776" s="8" t="s">
        <v>178</v>
      </c>
      <c r="H1776" s="8" t="s">
        <v>145</v>
      </c>
      <c r="I1776" s="8" t="s">
        <v>999</v>
      </c>
      <c r="J1776" s="8" t="s">
        <v>169</v>
      </c>
      <c r="K1776" s="8" t="s">
        <v>21</v>
      </c>
      <c r="L1776" s="9">
        <v>86</v>
      </c>
      <c r="M1776" s="9">
        <v>0</v>
      </c>
      <c r="N1776" s="10">
        <v>0</v>
      </c>
      <c r="P1776" s="11">
        <v>0</v>
      </c>
      <c r="Q1776" s="11">
        <v>0</v>
      </c>
      <c r="R1776" s="8">
        <v>0</v>
      </c>
      <c r="S1776" s="8">
        <v>0</v>
      </c>
      <c r="W1776" s="11">
        <v>7.5</v>
      </c>
      <c r="X1776" s="8" t="s">
        <v>148</v>
      </c>
      <c r="Y1776" s="8" t="s">
        <v>149</v>
      </c>
    </row>
    <row r="1777" spans="1:26" x14ac:dyDescent="0.3">
      <c r="A1777" s="7">
        <v>46282</v>
      </c>
      <c r="B1777" s="8" t="s">
        <v>12</v>
      </c>
      <c r="C1777" s="8" t="s">
        <v>140</v>
      </c>
      <c r="D1777" s="8" t="s">
        <v>141</v>
      </c>
      <c r="E1777" s="8" t="s">
        <v>167</v>
      </c>
      <c r="F1777" s="8" t="s">
        <v>143</v>
      </c>
      <c r="G1777" s="8" t="s">
        <v>151</v>
      </c>
      <c r="H1777" s="8" t="s">
        <v>145</v>
      </c>
      <c r="I1777" s="8" t="s">
        <v>237</v>
      </c>
      <c r="J1777" s="8" t="s">
        <v>169</v>
      </c>
      <c r="K1777" s="8" t="s">
        <v>21</v>
      </c>
      <c r="L1777" s="9">
        <v>278</v>
      </c>
      <c r="M1777" s="9">
        <v>2</v>
      </c>
      <c r="N1777" s="10">
        <v>7.1942446043165471E-3</v>
      </c>
      <c r="O1777" s="11">
        <v>6</v>
      </c>
      <c r="P1777" s="11">
        <v>12</v>
      </c>
      <c r="Q1777" s="11">
        <v>0</v>
      </c>
      <c r="R1777" s="8">
        <v>0</v>
      </c>
      <c r="S1777" s="8">
        <v>0</v>
      </c>
      <c r="U1777" s="12">
        <v>0</v>
      </c>
      <c r="V1777" s="10">
        <v>0</v>
      </c>
      <c r="W1777" s="11">
        <v>6</v>
      </c>
      <c r="X1777" s="8" t="s">
        <v>148</v>
      </c>
      <c r="Y1777" s="8" t="s">
        <v>149</v>
      </c>
    </row>
    <row r="1778" spans="1:26" x14ac:dyDescent="0.3">
      <c r="A1778" s="7">
        <v>46282</v>
      </c>
      <c r="B1778" s="8" t="s">
        <v>12</v>
      </c>
      <c r="C1778" s="8" t="s">
        <v>140</v>
      </c>
      <c r="D1778" s="8" t="s">
        <v>141</v>
      </c>
      <c r="E1778" s="8" t="s">
        <v>167</v>
      </c>
      <c r="F1778" s="8" t="s">
        <v>143</v>
      </c>
      <c r="G1778" s="8" t="s">
        <v>144</v>
      </c>
      <c r="H1778" s="8" t="s">
        <v>145</v>
      </c>
      <c r="I1778" s="8" t="s">
        <v>168</v>
      </c>
      <c r="J1778" s="8" t="s">
        <v>169</v>
      </c>
      <c r="K1778" s="8" t="s">
        <v>7</v>
      </c>
      <c r="L1778" s="9">
        <v>2016</v>
      </c>
      <c r="M1778" s="9">
        <v>5</v>
      </c>
      <c r="N1778" s="10">
        <v>2.48015873015873E-3</v>
      </c>
      <c r="O1778" s="11">
        <v>5.89</v>
      </c>
      <c r="P1778" s="8" t="s">
        <v>1000</v>
      </c>
      <c r="Q1778" s="11">
        <v>0</v>
      </c>
      <c r="R1778" s="8">
        <v>0</v>
      </c>
      <c r="S1778" s="8">
        <v>0</v>
      </c>
      <c r="U1778" s="12">
        <v>0</v>
      </c>
      <c r="V1778" s="10">
        <v>0</v>
      </c>
      <c r="W1778" s="11">
        <v>8</v>
      </c>
      <c r="X1778" s="8" t="s">
        <v>148</v>
      </c>
      <c r="Y1778" s="8" t="s">
        <v>149</v>
      </c>
    </row>
    <row r="1779" spans="1:26" x14ac:dyDescent="0.3">
      <c r="A1779" s="7">
        <v>46282</v>
      </c>
      <c r="B1779" s="8" t="s">
        <v>12</v>
      </c>
      <c r="C1779" s="8" t="s">
        <v>140</v>
      </c>
      <c r="D1779" s="8" t="s">
        <v>141</v>
      </c>
      <c r="E1779" s="8" t="s">
        <v>167</v>
      </c>
      <c r="F1779" s="8" t="s">
        <v>143</v>
      </c>
      <c r="G1779" s="8" t="s">
        <v>144</v>
      </c>
      <c r="H1779" s="8" t="s">
        <v>145</v>
      </c>
      <c r="I1779" s="8" t="s">
        <v>1001</v>
      </c>
      <c r="J1779" s="8" t="s">
        <v>169</v>
      </c>
      <c r="K1779" s="8" t="s">
        <v>14</v>
      </c>
      <c r="L1779" s="9">
        <v>438</v>
      </c>
      <c r="M1779" s="9">
        <v>4</v>
      </c>
      <c r="N1779" s="10">
        <v>9.1324200913242004E-3</v>
      </c>
      <c r="O1779" s="11">
        <v>5.52</v>
      </c>
      <c r="P1779" s="11">
        <v>22.08</v>
      </c>
      <c r="Q1779" s="11">
        <v>0</v>
      </c>
      <c r="R1779" s="8">
        <v>0</v>
      </c>
      <c r="S1779" s="8">
        <v>0</v>
      </c>
      <c r="U1779" s="12">
        <v>0</v>
      </c>
      <c r="V1779" s="10">
        <v>0</v>
      </c>
      <c r="W1779" s="11">
        <v>7.5</v>
      </c>
      <c r="X1779" s="8" t="s">
        <v>148</v>
      </c>
      <c r="Y1779" s="8" t="s">
        <v>149</v>
      </c>
    </row>
    <row r="1780" spans="1:26" x14ac:dyDescent="0.3">
      <c r="A1780" s="8" t="s">
        <v>997</v>
      </c>
      <c r="B1780" s="8" t="s">
        <v>5</v>
      </c>
      <c r="C1780" s="8" t="s">
        <v>173</v>
      </c>
      <c r="D1780" s="8" t="s">
        <v>141</v>
      </c>
      <c r="E1780" s="8" t="s">
        <v>174</v>
      </c>
      <c r="F1780" s="8" t="s">
        <v>143</v>
      </c>
      <c r="G1780" s="8" t="s">
        <v>144</v>
      </c>
      <c r="H1780" s="8" t="s">
        <v>145</v>
      </c>
      <c r="I1780" s="8" t="s">
        <v>175</v>
      </c>
      <c r="J1780" s="8" t="s">
        <v>176</v>
      </c>
      <c r="K1780" s="8" t="s">
        <v>7</v>
      </c>
      <c r="L1780" s="9">
        <v>161</v>
      </c>
      <c r="M1780" s="9">
        <v>0</v>
      </c>
      <c r="N1780" s="10">
        <v>0</v>
      </c>
      <c r="P1780" s="11">
        <v>0</v>
      </c>
      <c r="Q1780" s="11">
        <v>0</v>
      </c>
      <c r="R1780" s="8">
        <v>0</v>
      </c>
      <c r="S1780" s="8">
        <v>0</v>
      </c>
      <c r="W1780" s="11">
        <v>12</v>
      </c>
      <c r="X1780" s="8" t="s">
        <v>148</v>
      </c>
      <c r="Y1780" s="8" t="s">
        <v>149</v>
      </c>
    </row>
    <row r="1781" spans="1:26" x14ac:dyDescent="0.3">
      <c r="A1781" s="7">
        <v>46282</v>
      </c>
      <c r="B1781" s="8" t="s">
        <v>5</v>
      </c>
      <c r="C1781" s="8" t="s">
        <v>173</v>
      </c>
      <c r="D1781" s="8" t="s">
        <v>141</v>
      </c>
      <c r="E1781" s="8" t="s">
        <v>174</v>
      </c>
      <c r="F1781" s="8" t="s">
        <v>143</v>
      </c>
      <c r="G1781" s="8" t="s">
        <v>151</v>
      </c>
      <c r="H1781" s="8" t="s">
        <v>145</v>
      </c>
      <c r="I1781" s="8" t="s">
        <v>408</v>
      </c>
      <c r="J1781" s="8" t="s">
        <v>176</v>
      </c>
      <c r="K1781" s="8" t="s">
        <v>21</v>
      </c>
      <c r="L1781" s="9">
        <v>944</v>
      </c>
      <c r="M1781" s="9">
        <v>12</v>
      </c>
      <c r="N1781" s="10">
        <v>1.271186440677966E-2</v>
      </c>
      <c r="O1781" s="11">
        <v>14</v>
      </c>
      <c r="P1781" s="11">
        <v>168</v>
      </c>
      <c r="Q1781" s="11">
        <v>0</v>
      </c>
      <c r="R1781" s="8">
        <v>0</v>
      </c>
      <c r="S1781" s="8">
        <v>0</v>
      </c>
      <c r="U1781" s="12">
        <v>0</v>
      </c>
      <c r="V1781" s="10">
        <v>0</v>
      </c>
      <c r="W1781" s="11">
        <v>14</v>
      </c>
      <c r="X1781" s="8" t="s">
        <v>148</v>
      </c>
      <c r="Y1781" s="8" t="s">
        <v>149</v>
      </c>
    </row>
    <row r="1782" spans="1:26" x14ac:dyDescent="0.3">
      <c r="A1782" s="7">
        <v>46282</v>
      </c>
      <c r="B1782" s="8" t="s">
        <v>5</v>
      </c>
      <c r="C1782" s="8" t="s">
        <v>173</v>
      </c>
      <c r="D1782" s="8" t="s">
        <v>141</v>
      </c>
      <c r="E1782" s="8" t="s">
        <v>186</v>
      </c>
      <c r="F1782" s="8" t="s">
        <v>143</v>
      </c>
      <c r="G1782" s="8" t="s">
        <v>144</v>
      </c>
      <c r="H1782" s="8" t="s">
        <v>145</v>
      </c>
      <c r="I1782" s="8" t="s">
        <v>1002</v>
      </c>
      <c r="J1782" s="8" t="s">
        <v>188</v>
      </c>
      <c r="K1782" s="8" t="s">
        <v>7</v>
      </c>
      <c r="L1782" s="9">
        <v>89</v>
      </c>
      <c r="M1782" s="9">
        <v>3</v>
      </c>
      <c r="N1782" s="10">
        <v>3.3707865168539318E-2</v>
      </c>
      <c r="O1782" s="11">
        <v>4.6100000000000003</v>
      </c>
      <c r="P1782" s="11">
        <v>13.83</v>
      </c>
      <c r="Q1782" s="11">
        <v>0</v>
      </c>
      <c r="R1782" s="8">
        <v>0</v>
      </c>
      <c r="S1782" s="8">
        <v>0</v>
      </c>
      <c r="U1782" s="12">
        <v>0</v>
      </c>
      <c r="V1782" s="10">
        <v>0</v>
      </c>
      <c r="W1782" s="11">
        <v>6.5</v>
      </c>
      <c r="X1782" s="8" t="s">
        <v>148</v>
      </c>
      <c r="Y1782" s="8" t="s">
        <v>149</v>
      </c>
    </row>
    <row r="1783" spans="1:26" x14ac:dyDescent="0.3">
      <c r="A1783" s="7">
        <v>46282</v>
      </c>
      <c r="B1783" s="8" t="s">
        <v>5</v>
      </c>
      <c r="C1783" s="8" t="s">
        <v>173</v>
      </c>
      <c r="D1783" s="8" t="s">
        <v>141</v>
      </c>
      <c r="E1783" s="8" t="s">
        <v>186</v>
      </c>
      <c r="F1783" s="8" t="s">
        <v>143</v>
      </c>
      <c r="G1783" s="8" t="s">
        <v>144</v>
      </c>
      <c r="H1783" s="8" t="s">
        <v>145</v>
      </c>
      <c r="I1783" s="8" t="s">
        <v>190</v>
      </c>
      <c r="J1783" s="8" t="s">
        <v>188</v>
      </c>
      <c r="K1783" s="8" t="s">
        <v>14</v>
      </c>
      <c r="L1783" s="9">
        <v>801</v>
      </c>
      <c r="M1783" s="9">
        <v>4</v>
      </c>
      <c r="N1783" s="10">
        <v>4.9937578027465668E-3</v>
      </c>
      <c r="O1783" s="11">
        <v>4.1500000000000004</v>
      </c>
      <c r="P1783" s="11">
        <v>16.600000000000001</v>
      </c>
      <c r="Q1783" s="11">
        <v>0</v>
      </c>
      <c r="R1783" s="8">
        <v>0</v>
      </c>
      <c r="S1783" s="8">
        <v>0</v>
      </c>
      <c r="U1783" s="12">
        <v>0</v>
      </c>
      <c r="V1783" s="10">
        <v>0</v>
      </c>
      <c r="W1783" s="11">
        <v>7.5</v>
      </c>
      <c r="X1783" s="8" t="s">
        <v>148</v>
      </c>
      <c r="Y1783" s="8" t="s">
        <v>149</v>
      </c>
      <c r="Z1783" s="8" t="s">
        <v>404</v>
      </c>
    </row>
    <row r="1784" spans="1:26" x14ac:dyDescent="0.3">
      <c r="A1784" s="7">
        <v>46282</v>
      </c>
      <c r="B1784" s="8" t="s">
        <v>5</v>
      </c>
      <c r="C1784" s="8" t="s">
        <v>173</v>
      </c>
      <c r="D1784" s="8" t="s">
        <v>141</v>
      </c>
      <c r="E1784" s="8" t="s">
        <v>186</v>
      </c>
      <c r="F1784" s="8" t="s">
        <v>143</v>
      </c>
      <c r="G1784" s="8" t="s">
        <v>144</v>
      </c>
      <c r="H1784" s="8" t="s">
        <v>145</v>
      </c>
      <c r="I1784" s="8" t="s">
        <v>1003</v>
      </c>
      <c r="J1784" s="8" t="s">
        <v>188</v>
      </c>
      <c r="K1784" s="8" t="s">
        <v>14</v>
      </c>
      <c r="L1784" s="9">
        <v>289</v>
      </c>
      <c r="M1784" s="9">
        <v>1</v>
      </c>
      <c r="N1784" s="10">
        <v>3.4602076124567479E-3</v>
      </c>
      <c r="O1784" s="11">
        <v>6.03</v>
      </c>
      <c r="P1784" s="11">
        <v>6.03</v>
      </c>
      <c r="Q1784" s="11">
        <v>0</v>
      </c>
      <c r="R1784" s="8">
        <v>0</v>
      </c>
      <c r="S1784" s="8">
        <v>0</v>
      </c>
      <c r="U1784" s="12">
        <v>0</v>
      </c>
      <c r="V1784" s="10">
        <v>0</v>
      </c>
      <c r="W1784" s="11">
        <v>9</v>
      </c>
      <c r="X1784" s="8" t="s">
        <v>148</v>
      </c>
      <c r="Y1784" s="8" t="s">
        <v>149</v>
      </c>
    </row>
    <row r="1785" spans="1:26" x14ac:dyDescent="0.3">
      <c r="A1785" s="7">
        <v>46282</v>
      </c>
      <c r="B1785" s="8" t="s">
        <v>5</v>
      </c>
      <c r="C1785" s="8" t="s">
        <v>173</v>
      </c>
      <c r="D1785" s="8" t="s">
        <v>141</v>
      </c>
      <c r="E1785" s="8" t="s">
        <v>186</v>
      </c>
      <c r="F1785" s="8" t="s">
        <v>143</v>
      </c>
      <c r="G1785" s="8" t="s">
        <v>178</v>
      </c>
      <c r="H1785" s="8" t="s">
        <v>145</v>
      </c>
      <c r="I1785" s="8" t="s">
        <v>514</v>
      </c>
      <c r="J1785" s="8" t="s">
        <v>188</v>
      </c>
      <c r="K1785" s="8" t="s">
        <v>14</v>
      </c>
      <c r="L1785" s="9">
        <v>1009</v>
      </c>
      <c r="M1785" s="9">
        <v>6</v>
      </c>
      <c r="N1785" s="10">
        <v>5.9464816650148661E-3</v>
      </c>
      <c r="O1785" s="11">
        <v>7.17</v>
      </c>
      <c r="P1785" s="11">
        <v>43.02</v>
      </c>
      <c r="Q1785" s="11">
        <v>0</v>
      </c>
      <c r="R1785" s="8">
        <v>0</v>
      </c>
      <c r="S1785" s="8">
        <v>0</v>
      </c>
      <c r="U1785" s="12">
        <v>0</v>
      </c>
      <c r="V1785" s="10">
        <v>0</v>
      </c>
      <c r="W1785" s="11">
        <v>10</v>
      </c>
      <c r="X1785" s="8" t="s">
        <v>148</v>
      </c>
      <c r="Y1785" s="8" t="s">
        <v>149</v>
      </c>
    </row>
    <row r="1786" spans="1:26" x14ac:dyDescent="0.3">
      <c r="A1786" s="7">
        <v>46282</v>
      </c>
      <c r="B1786" s="8" t="s">
        <v>5</v>
      </c>
      <c r="C1786" s="8" t="s">
        <v>173</v>
      </c>
      <c r="D1786" s="8" t="s">
        <v>141</v>
      </c>
      <c r="E1786" s="8" t="s">
        <v>186</v>
      </c>
      <c r="F1786" s="8" t="s">
        <v>143</v>
      </c>
      <c r="G1786" s="8" t="s">
        <v>144</v>
      </c>
      <c r="H1786" s="8" t="s">
        <v>145</v>
      </c>
      <c r="I1786" s="8" t="s">
        <v>412</v>
      </c>
      <c r="J1786" s="8" t="s">
        <v>188</v>
      </c>
      <c r="K1786" s="8" t="s">
        <v>7</v>
      </c>
      <c r="L1786" s="9">
        <v>571</v>
      </c>
      <c r="M1786" s="9">
        <v>6</v>
      </c>
      <c r="N1786" s="10">
        <v>1.0507880910683011E-2</v>
      </c>
      <c r="O1786" s="11">
        <v>4.5599999999999996</v>
      </c>
      <c r="P1786" s="11">
        <v>27.36</v>
      </c>
      <c r="Q1786" s="11">
        <v>349</v>
      </c>
      <c r="R1786" s="8">
        <v>1</v>
      </c>
      <c r="S1786" s="8">
        <v>1</v>
      </c>
      <c r="T1786" s="10">
        <v>7.8399999999999997E-2</v>
      </c>
      <c r="U1786" s="12">
        <v>12.76</v>
      </c>
      <c r="V1786" s="10">
        <v>0.16669999999999999</v>
      </c>
      <c r="W1786" s="11">
        <v>7</v>
      </c>
      <c r="X1786" s="8" t="s">
        <v>148</v>
      </c>
      <c r="Y1786" s="8" t="s">
        <v>149</v>
      </c>
    </row>
    <row r="1787" spans="1:26" x14ac:dyDescent="0.3">
      <c r="A1787" s="7">
        <v>46282</v>
      </c>
      <c r="B1787" s="8" t="s">
        <v>5</v>
      </c>
      <c r="C1787" s="8" t="s">
        <v>173</v>
      </c>
      <c r="D1787" s="8" t="s">
        <v>141</v>
      </c>
      <c r="E1787" s="8" t="s">
        <v>186</v>
      </c>
      <c r="F1787" s="8" t="s">
        <v>143</v>
      </c>
      <c r="G1787" s="8" t="s">
        <v>144</v>
      </c>
      <c r="H1787" s="8" t="s">
        <v>145</v>
      </c>
      <c r="I1787" s="8" t="s">
        <v>1004</v>
      </c>
      <c r="J1787" s="8" t="s">
        <v>188</v>
      </c>
      <c r="K1787" s="8" t="s">
        <v>14</v>
      </c>
      <c r="L1787" s="9">
        <v>417</v>
      </c>
      <c r="M1787" s="9">
        <v>0</v>
      </c>
      <c r="N1787" s="10">
        <v>0</v>
      </c>
      <c r="P1787" s="11">
        <v>0</v>
      </c>
      <c r="Q1787" s="11">
        <v>0</v>
      </c>
      <c r="R1787" s="8">
        <v>0</v>
      </c>
      <c r="S1787" s="8">
        <v>0</v>
      </c>
      <c r="W1787" s="11">
        <v>9</v>
      </c>
      <c r="X1787" s="8" t="s">
        <v>148</v>
      </c>
      <c r="Y1787" s="8" t="s">
        <v>149</v>
      </c>
    </row>
    <row r="1788" spans="1:26" x14ac:dyDescent="0.3">
      <c r="A1788" s="7">
        <v>46282</v>
      </c>
      <c r="B1788" s="8" t="s">
        <v>5</v>
      </c>
      <c r="C1788" s="8" t="s">
        <v>173</v>
      </c>
      <c r="D1788" s="8" t="s">
        <v>141</v>
      </c>
      <c r="E1788" s="8" t="s">
        <v>193</v>
      </c>
      <c r="F1788" s="8" t="s">
        <v>143</v>
      </c>
      <c r="G1788" s="8" t="s">
        <v>144</v>
      </c>
      <c r="H1788" s="8" t="s">
        <v>145</v>
      </c>
      <c r="I1788" s="8" t="s">
        <v>516</v>
      </c>
      <c r="J1788" s="8" t="s">
        <v>195</v>
      </c>
      <c r="K1788" s="8" t="s">
        <v>7</v>
      </c>
      <c r="L1788" s="9">
        <v>495</v>
      </c>
      <c r="M1788" s="9">
        <v>5</v>
      </c>
      <c r="N1788" s="10">
        <v>1.01010101010101E-2</v>
      </c>
      <c r="O1788" s="11">
        <v>5.31</v>
      </c>
      <c r="P1788" s="11">
        <v>26.55</v>
      </c>
      <c r="Q1788" s="11">
        <v>0</v>
      </c>
      <c r="R1788" s="8">
        <v>0</v>
      </c>
      <c r="S1788" s="8">
        <v>0</v>
      </c>
      <c r="U1788" s="12">
        <v>0</v>
      </c>
      <c r="V1788" s="10">
        <v>0</v>
      </c>
      <c r="W1788" s="11">
        <v>9.5</v>
      </c>
      <c r="X1788" s="8" t="s">
        <v>148</v>
      </c>
      <c r="Y1788" s="8" t="s">
        <v>149</v>
      </c>
    </row>
    <row r="1789" spans="1:26" x14ac:dyDescent="0.3">
      <c r="A1789" s="7">
        <v>46282</v>
      </c>
      <c r="B1789" s="8" t="s">
        <v>5</v>
      </c>
      <c r="C1789" s="8" t="s">
        <v>173</v>
      </c>
      <c r="D1789" s="8" t="s">
        <v>141</v>
      </c>
      <c r="E1789" s="8" t="s">
        <v>193</v>
      </c>
      <c r="F1789" s="8" t="s">
        <v>143</v>
      </c>
      <c r="G1789" s="8" t="s">
        <v>151</v>
      </c>
      <c r="H1789" s="8" t="s">
        <v>145</v>
      </c>
      <c r="I1789" s="8" t="s">
        <v>1005</v>
      </c>
      <c r="J1789" s="8" t="s">
        <v>195</v>
      </c>
      <c r="K1789" s="8" t="s">
        <v>21</v>
      </c>
      <c r="L1789" s="9">
        <v>164</v>
      </c>
      <c r="M1789" s="9">
        <v>6</v>
      </c>
      <c r="N1789" s="10">
        <v>3.6585365853658527E-2</v>
      </c>
      <c r="O1789" s="11">
        <v>8.5</v>
      </c>
      <c r="P1789" s="11">
        <v>51</v>
      </c>
      <c r="Q1789" s="11">
        <v>798</v>
      </c>
      <c r="R1789" s="8">
        <v>2</v>
      </c>
      <c r="S1789" s="8">
        <v>2</v>
      </c>
      <c r="T1789" s="10">
        <v>6.3899999999999998E-2</v>
      </c>
      <c r="U1789" s="12">
        <v>15.65</v>
      </c>
      <c r="V1789" s="10">
        <v>0.33329999999999999</v>
      </c>
      <c r="W1789" s="11">
        <v>8.5</v>
      </c>
      <c r="X1789" s="8" t="s">
        <v>223</v>
      </c>
      <c r="Y1789" s="8" t="s">
        <v>149</v>
      </c>
    </row>
    <row r="1790" spans="1:26" x14ac:dyDescent="0.3">
      <c r="A1790" s="7">
        <v>46282</v>
      </c>
      <c r="B1790" s="8" t="s">
        <v>5</v>
      </c>
      <c r="C1790" s="8" t="s">
        <v>173</v>
      </c>
      <c r="D1790" s="8" t="s">
        <v>141</v>
      </c>
      <c r="E1790" s="8" t="s">
        <v>200</v>
      </c>
      <c r="F1790" s="8" t="s">
        <v>143</v>
      </c>
      <c r="G1790" s="8" t="s">
        <v>144</v>
      </c>
      <c r="H1790" s="8" t="s">
        <v>145</v>
      </c>
      <c r="I1790" s="8" t="s">
        <v>549</v>
      </c>
      <c r="J1790" s="8" t="s">
        <v>202</v>
      </c>
      <c r="K1790" s="8" t="s">
        <v>7</v>
      </c>
      <c r="L1790" s="9">
        <v>215</v>
      </c>
      <c r="M1790" s="9">
        <v>1</v>
      </c>
      <c r="N1790" s="10">
        <v>4.6511627906976744E-3</v>
      </c>
      <c r="O1790" s="11">
        <v>9.11</v>
      </c>
      <c r="P1790" s="11">
        <v>9.11</v>
      </c>
      <c r="Q1790" s="11">
        <v>0</v>
      </c>
      <c r="R1790" s="8">
        <v>0</v>
      </c>
      <c r="S1790" s="8">
        <v>0</v>
      </c>
      <c r="U1790" s="12">
        <v>0</v>
      </c>
      <c r="V1790" s="10">
        <v>0</v>
      </c>
      <c r="W1790" s="11">
        <v>12.5</v>
      </c>
      <c r="X1790" s="8" t="s">
        <v>148</v>
      </c>
      <c r="Y1790" s="8" t="s">
        <v>149</v>
      </c>
    </row>
    <row r="1791" spans="1:26" x14ac:dyDescent="0.3">
      <c r="A1791" s="8" t="s">
        <v>997</v>
      </c>
      <c r="B1791" s="8" t="s">
        <v>5</v>
      </c>
      <c r="C1791" s="8" t="s">
        <v>173</v>
      </c>
      <c r="D1791" s="8" t="s">
        <v>141</v>
      </c>
      <c r="E1791" s="8" t="s">
        <v>200</v>
      </c>
      <c r="F1791" s="8" t="s">
        <v>143</v>
      </c>
      <c r="G1791" s="8" t="s">
        <v>151</v>
      </c>
      <c r="H1791" s="8" t="s">
        <v>145</v>
      </c>
      <c r="I1791" s="8" t="s">
        <v>472</v>
      </c>
      <c r="J1791" s="8" t="s">
        <v>202</v>
      </c>
      <c r="K1791" s="8" t="s">
        <v>7</v>
      </c>
      <c r="L1791" s="9">
        <v>520</v>
      </c>
      <c r="M1791" s="9">
        <v>3</v>
      </c>
      <c r="N1791" s="10">
        <v>5.7692307692307704E-3</v>
      </c>
      <c r="O1791" s="11">
        <v>5.24</v>
      </c>
      <c r="P1791" s="11">
        <v>15.72</v>
      </c>
      <c r="Q1791" s="11">
        <v>0</v>
      </c>
      <c r="R1791" s="8">
        <v>0</v>
      </c>
      <c r="S1791" s="8">
        <v>0</v>
      </c>
      <c r="U1791" s="12">
        <v>0</v>
      </c>
      <c r="V1791" s="10">
        <v>0</v>
      </c>
      <c r="W1791" s="11">
        <v>10</v>
      </c>
      <c r="X1791" s="8" t="s">
        <v>148</v>
      </c>
      <c r="Y1791" s="8" t="s">
        <v>149</v>
      </c>
    </row>
    <row r="1792" spans="1:26" x14ac:dyDescent="0.3">
      <c r="A1792" s="8" t="s">
        <v>997</v>
      </c>
      <c r="B1792" s="8" t="s">
        <v>5</v>
      </c>
      <c r="C1792" s="8" t="s">
        <v>173</v>
      </c>
      <c r="D1792" s="8" t="s">
        <v>141</v>
      </c>
      <c r="E1792" s="8" t="s">
        <v>200</v>
      </c>
      <c r="F1792" s="8" t="s">
        <v>143</v>
      </c>
      <c r="G1792" s="8" t="s">
        <v>151</v>
      </c>
      <c r="H1792" s="8" t="s">
        <v>145</v>
      </c>
      <c r="I1792" s="8" t="s">
        <v>575</v>
      </c>
      <c r="J1792" s="8" t="s">
        <v>202</v>
      </c>
      <c r="K1792" s="8" t="s">
        <v>21</v>
      </c>
      <c r="L1792" s="9">
        <v>419</v>
      </c>
      <c r="M1792" s="9">
        <v>4</v>
      </c>
      <c r="N1792" s="10">
        <v>9.5465393794749408E-3</v>
      </c>
      <c r="O1792" s="11">
        <v>8.5</v>
      </c>
      <c r="P1792" s="11">
        <v>34</v>
      </c>
      <c r="Q1792" s="11">
        <v>0</v>
      </c>
      <c r="R1792" s="8">
        <v>0</v>
      </c>
      <c r="S1792" s="8">
        <v>0</v>
      </c>
      <c r="U1792" s="12">
        <v>0</v>
      </c>
      <c r="V1792" s="10">
        <v>0</v>
      </c>
      <c r="W1792" s="11">
        <v>8.5</v>
      </c>
      <c r="X1792" s="8" t="s">
        <v>148</v>
      </c>
      <c r="Y1792" s="8" t="s">
        <v>149</v>
      </c>
      <c r="Z1792" s="8" t="s">
        <v>836</v>
      </c>
    </row>
    <row r="1793" spans="1:25" x14ac:dyDescent="0.3">
      <c r="A1793" s="8" t="s">
        <v>997</v>
      </c>
      <c r="B1793" s="8" t="s">
        <v>32</v>
      </c>
      <c r="C1793" s="8" t="s">
        <v>140</v>
      </c>
      <c r="D1793" s="8" t="s">
        <v>141</v>
      </c>
      <c r="E1793" s="8" t="s">
        <v>142</v>
      </c>
      <c r="F1793" s="8" t="s">
        <v>143</v>
      </c>
      <c r="G1793" s="8" t="s">
        <v>205</v>
      </c>
      <c r="H1793" s="8" t="s">
        <v>206</v>
      </c>
      <c r="I1793" s="8" t="s">
        <v>205</v>
      </c>
      <c r="J1793" s="8" t="s">
        <v>147</v>
      </c>
      <c r="K1793" s="8" t="s">
        <v>7</v>
      </c>
      <c r="L1793" s="9">
        <v>577</v>
      </c>
      <c r="M1793" s="9">
        <v>4</v>
      </c>
      <c r="N1793" s="10">
        <v>6.9324090121317154E-3</v>
      </c>
      <c r="O1793" s="11">
        <v>9.4</v>
      </c>
      <c r="P1793" s="11">
        <v>37.6</v>
      </c>
      <c r="Q1793" s="11">
        <v>0</v>
      </c>
      <c r="R1793" s="8">
        <v>0</v>
      </c>
      <c r="S1793" s="8">
        <v>0</v>
      </c>
      <c r="U1793" s="12">
        <v>0</v>
      </c>
      <c r="V1793" s="10">
        <v>0</v>
      </c>
      <c r="W1793" s="11">
        <v>14</v>
      </c>
      <c r="X1793" s="8" t="s">
        <v>148</v>
      </c>
      <c r="Y1793" s="8" t="s">
        <v>149</v>
      </c>
    </row>
    <row r="1794" spans="1:25" x14ac:dyDescent="0.3">
      <c r="A1794" s="7">
        <v>46282</v>
      </c>
      <c r="B1794" s="8" t="s">
        <v>32</v>
      </c>
      <c r="C1794" s="8" t="s">
        <v>140</v>
      </c>
      <c r="D1794" s="8" t="s">
        <v>141</v>
      </c>
      <c r="E1794" s="8" t="s">
        <v>150</v>
      </c>
      <c r="F1794" s="8" t="s">
        <v>143</v>
      </c>
      <c r="G1794" s="8" t="s">
        <v>446</v>
      </c>
      <c r="H1794" s="8" t="s">
        <v>206</v>
      </c>
      <c r="I1794" s="8" t="s">
        <v>446</v>
      </c>
      <c r="J1794" s="8" t="s">
        <v>153</v>
      </c>
      <c r="K1794" s="8" t="s">
        <v>7</v>
      </c>
      <c r="L1794" s="9">
        <v>457</v>
      </c>
      <c r="M1794" s="9">
        <v>1</v>
      </c>
      <c r="N1794" s="10">
        <v>2.1881838074398249E-3</v>
      </c>
      <c r="O1794" s="11">
        <v>7.45</v>
      </c>
      <c r="P1794" s="11">
        <v>7.45</v>
      </c>
      <c r="Q1794" s="11">
        <v>0</v>
      </c>
      <c r="R1794" s="8">
        <v>0</v>
      </c>
      <c r="S1794" s="8">
        <v>0</v>
      </c>
      <c r="U1794" s="12">
        <v>0</v>
      </c>
      <c r="V1794" s="10">
        <v>0</v>
      </c>
      <c r="W1794" s="11">
        <v>13.5</v>
      </c>
      <c r="X1794" s="8" t="s">
        <v>148</v>
      </c>
      <c r="Y1794" s="8" t="s">
        <v>149</v>
      </c>
    </row>
    <row r="1795" spans="1:25" x14ac:dyDescent="0.3">
      <c r="A1795" s="7">
        <v>46282</v>
      </c>
      <c r="B1795" s="8" t="s">
        <v>32</v>
      </c>
      <c r="C1795" s="8" t="s">
        <v>140</v>
      </c>
      <c r="D1795" s="8" t="s">
        <v>141</v>
      </c>
      <c r="E1795" s="8" t="s">
        <v>150</v>
      </c>
      <c r="F1795" s="8" t="s">
        <v>143</v>
      </c>
      <c r="G1795" s="8" t="s">
        <v>374</v>
      </c>
      <c r="H1795" s="8" t="s">
        <v>20</v>
      </c>
      <c r="I1795" s="8" t="s">
        <v>374</v>
      </c>
      <c r="J1795" s="8" t="s">
        <v>153</v>
      </c>
      <c r="K1795" s="8" t="s">
        <v>14</v>
      </c>
      <c r="L1795" s="9">
        <v>1747</v>
      </c>
      <c r="M1795" s="9">
        <v>18</v>
      </c>
      <c r="N1795" s="10">
        <v>1.0303377218088151E-2</v>
      </c>
      <c r="O1795" s="11">
        <v>12.58</v>
      </c>
      <c r="P1795" s="11">
        <v>226.44</v>
      </c>
      <c r="Q1795" s="11">
        <v>549</v>
      </c>
      <c r="R1795" s="8">
        <v>1</v>
      </c>
      <c r="S1795" s="8">
        <v>1</v>
      </c>
      <c r="T1795" s="10">
        <v>0.41249999999999998</v>
      </c>
      <c r="U1795" s="12">
        <v>2.42</v>
      </c>
      <c r="V1795" s="10">
        <v>5.5599999999999997E-2</v>
      </c>
      <c r="W1795" s="11">
        <v>20</v>
      </c>
      <c r="X1795" s="8" t="s">
        <v>148</v>
      </c>
      <c r="Y1795" s="8" t="s">
        <v>149</v>
      </c>
    </row>
    <row r="1796" spans="1:25" x14ac:dyDescent="0.3">
      <c r="A1796" s="7">
        <v>46282</v>
      </c>
      <c r="B1796" s="8" t="s">
        <v>32</v>
      </c>
      <c r="C1796" s="8" t="s">
        <v>140</v>
      </c>
      <c r="D1796" s="8" t="s">
        <v>141</v>
      </c>
      <c r="E1796" s="8" t="s">
        <v>211</v>
      </c>
      <c r="F1796" s="8" t="s">
        <v>143</v>
      </c>
      <c r="G1796" s="8" t="s">
        <v>215</v>
      </c>
      <c r="H1796" s="8" t="s">
        <v>20</v>
      </c>
      <c r="I1796" s="8" t="s">
        <v>1006</v>
      </c>
      <c r="J1796" s="8" t="s">
        <v>214</v>
      </c>
      <c r="K1796" s="8" t="s">
        <v>14</v>
      </c>
      <c r="L1796" s="9">
        <v>1418</v>
      </c>
      <c r="M1796" s="9">
        <v>18</v>
      </c>
      <c r="N1796" s="10">
        <v>1.2693935119887159E-2</v>
      </c>
      <c r="O1796" s="11">
        <v>15.1</v>
      </c>
      <c r="P1796" s="11">
        <v>271.8</v>
      </c>
      <c r="Q1796" s="11">
        <v>1298</v>
      </c>
      <c r="R1796" s="8">
        <v>2</v>
      </c>
      <c r="S1796" s="8">
        <v>2</v>
      </c>
      <c r="T1796" s="10">
        <v>0.2094</v>
      </c>
      <c r="U1796" s="12">
        <v>4.78</v>
      </c>
      <c r="V1796" s="10">
        <v>0.1111</v>
      </c>
      <c r="W1796" s="11">
        <v>25</v>
      </c>
      <c r="X1796" s="8" t="s">
        <v>148</v>
      </c>
      <c r="Y1796" s="8" t="s">
        <v>149</v>
      </c>
    </row>
    <row r="1797" spans="1:25" x14ac:dyDescent="0.3">
      <c r="A1797" s="7">
        <v>46282</v>
      </c>
      <c r="B1797" s="8" t="s">
        <v>32</v>
      </c>
      <c r="C1797" s="8" t="s">
        <v>140</v>
      </c>
      <c r="D1797" s="8" t="s">
        <v>141</v>
      </c>
      <c r="E1797" s="8" t="s">
        <v>211</v>
      </c>
      <c r="F1797" s="8" t="s">
        <v>143</v>
      </c>
      <c r="G1797" s="8" t="s">
        <v>225</v>
      </c>
      <c r="H1797" s="8" t="s">
        <v>206</v>
      </c>
      <c r="I1797" s="8" t="s">
        <v>225</v>
      </c>
      <c r="J1797" s="8" t="s">
        <v>214</v>
      </c>
      <c r="K1797" s="8" t="s">
        <v>7</v>
      </c>
      <c r="L1797" s="9">
        <v>2848</v>
      </c>
      <c r="M1797" s="9">
        <v>28</v>
      </c>
      <c r="N1797" s="10">
        <v>9.8314606741573031E-3</v>
      </c>
      <c r="O1797" s="11">
        <v>15.11</v>
      </c>
      <c r="P1797" s="11">
        <v>423.08</v>
      </c>
      <c r="Q1797" s="11">
        <v>1947</v>
      </c>
      <c r="R1797" s="8">
        <v>3</v>
      </c>
      <c r="S1797" s="8">
        <v>3</v>
      </c>
      <c r="T1797" s="10">
        <v>0.21729999999999999</v>
      </c>
      <c r="U1797" s="12">
        <v>4.5999999999999996</v>
      </c>
      <c r="V1797" s="10">
        <v>0.1071</v>
      </c>
      <c r="W1797" s="11">
        <v>19.5</v>
      </c>
      <c r="X1797" s="8" t="s">
        <v>148</v>
      </c>
      <c r="Y1797" s="8" t="s">
        <v>149</v>
      </c>
    </row>
    <row r="1798" spans="1:25" x14ac:dyDescent="0.3">
      <c r="A1798" s="7">
        <v>46282</v>
      </c>
      <c r="B1798" s="8" t="s">
        <v>32</v>
      </c>
      <c r="C1798" s="8" t="s">
        <v>140</v>
      </c>
      <c r="D1798" s="8" t="s">
        <v>141</v>
      </c>
      <c r="E1798" s="8" t="s">
        <v>217</v>
      </c>
      <c r="F1798" s="8" t="s">
        <v>143</v>
      </c>
      <c r="G1798" s="8" t="s">
        <v>372</v>
      </c>
      <c r="H1798" s="8" t="s">
        <v>206</v>
      </c>
      <c r="I1798" s="8" t="s">
        <v>372</v>
      </c>
      <c r="J1798" s="8" t="s">
        <v>219</v>
      </c>
      <c r="K1798" s="8" t="s">
        <v>21</v>
      </c>
      <c r="L1798" s="9">
        <v>196</v>
      </c>
      <c r="M1798" s="9">
        <v>2</v>
      </c>
      <c r="N1798" s="10">
        <v>1.020408163265306E-2</v>
      </c>
      <c r="O1798" s="11">
        <v>18.98</v>
      </c>
      <c r="P1798" s="11">
        <v>37.96</v>
      </c>
      <c r="Q1798" s="11">
        <v>0</v>
      </c>
      <c r="R1798" s="8">
        <v>0</v>
      </c>
      <c r="S1798" s="8">
        <v>0</v>
      </c>
      <c r="U1798" s="12">
        <v>0</v>
      </c>
      <c r="V1798" s="10">
        <v>0</v>
      </c>
      <c r="W1798" s="11">
        <v>21.5</v>
      </c>
      <c r="X1798" s="8" t="s">
        <v>148</v>
      </c>
      <c r="Y1798" s="8" t="s">
        <v>149</v>
      </c>
    </row>
    <row r="1799" spans="1:25" x14ac:dyDescent="0.3">
      <c r="A1799" s="7">
        <v>46282</v>
      </c>
      <c r="B1799" s="8" t="s">
        <v>32</v>
      </c>
      <c r="C1799" s="8" t="s">
        <v>140</v>
      </c>
      <c r="D1799" s="8" t="s">
        <v>141</v>
      </c>
      <c r="E1799" s="8" t="s">
        <v>217</v>
      </c>
      <c r="F1799" s="8" t="s">
        <v>143</v>
      </c>
      <c r="G1799" s="8" t="s">
        <v>447</v>
      </c>
      <c r="H1799" s="8" t="s">
        <v>206</v>
      </c>
      <c r="I1799" s="8" t="s">
        <v>447</v>
      </c>
      <c r="J1799" s="8" t="s">
        <v>219</v>
      </c>
      <c r="K1799" s="8" t="s">
        <v>14</v>
      </c>
      <c r="L1799" s="9">
        <v>1300</v>
      </c>
      <c r="M1799" s="9">
        <v>15</v>
      </c>
      <c r="N1799" s="10">
        <v>1.1538461538461541E-2</v>
      </c>
      <c r="O1799" s="11">
        <v>12.27</v>
      </c>
      <c r="P1799" s="11">
        <v>184.05</v>
      </c>
      <c r="Q1799" s="11">
        <v>1598</v>
      </c>
      <c r="R1799" s="8">
        <v>1</v>
      </c>
      <c r="S1799" s="8">
        <v>2</v>
      </c>
      <c r="T1799" s="10">
        <v>0.1152</v>
      </c>
      <c r="U1799" s="12">
        <v>8.68</v>
      </c>
      <c r="V1799" s="10">
        <v>6.6699999999999995E-2</v>
      </c>
      <c r="W1799" s="11">
        <v>20.5</v>
      </c>
      <c r="X1799" s="8" t="s">
        <v>148</v>
      </c>
      <c r="Y1799" s="8" t="s">
        <v>149</v>
      </c>
    </row>
    <row r="1800" spans="1:25" x14ac:dyDescent="0.3">
      <c r="A1800" s="7">
        <v>46282</v>
      </c>
      <c r="B1800" s="8" t="s">
        <v>26</v>
      </c>
      <c r="C1800" s="8" t="s">
        <v>140</v>
      </c>
      <c r="D1800" s="8" t="s">
        <v>141</v>
      </c>
      <c r="E1800" s="8" t="s">
        <v>142</v>
      </c>
      <c r="F1800" s="8" t="s">
        <v>143</v>
      </c>
      <c r="G1800" s="8" t="s">
        <v>454</v>
      </c>
      <c r="H1800" s="8" t="s">
        <v>220</v>
      </c>
      <c r="I1800" s="8" t="s">
        <v>455</v>
      </c>
      <c r="J1800" s="8" t="s">
        <v>147</v>
      </c>
      <c r="K1800" s="8" t="s">
        <v>14</v>
      </c>
      <c r="L1800" s="9">
        <v>360</v>
      </c>
      <c r="M1800" s="9">
        <v>2</v>
      </c>
      <c r="N1800" s="10">
        <v>5.5555555555555558E-3</v>
      </c>
      <c r="O1800" s="11">
        <v>7.34</v>
      </c>
      <c r="P1800" s="11">
        <v>14.68</v>
      </c>
      <c r="Q1800" s="11">
        <v>0</v>
      </c>
      <c r="R1800" s="8">
        <v>0</v>
      </c>
      <c r="S1800" s="8">
        <v>0</v>
      </c>
      <c r="U1800" s="12">
        <v>0</v>
      </c>
      <c r="V1800" s="10">
        <v>0</v>
      </c>
      <c r="W1800" s="11">
        <v>12.5</v>
      </c>
      <c r="X1800" s="8" t="s">
        <v>148</v>
      </c>
      <c r="Y1800" s="8" t="s">
        <v>149</v>
      </c>
    </row>
    <row r="1801" spans="1:25" x14ac:dyDescent="0.3">
      <c r="A1801" s="8" t="s">
        <v>997</v>
      </c>
      <c r="B1801" s="8" t="s">
        <v>26</v>
      </c>
      <c r="C1801" s="8" t="s">
        <v>140</v>
      </c>
      <c r="D1801" s="8" t="s">
        <v>141</v>
      </c>
      <c r="E1801" s="8" t="s">
        <v>150</v>
      </c>
      <c r="F1801" s="8" t="s">
        <v>143</v>
      </c>
      <c r="G1801" s="8" t="s">
        <v>210</v>
      </c>
      <c r="H1801" s="8" t="s">
        <v>220</v>
      </c>
      <c r="I1801" s="8" t="s">
        <v>436</v>
      </c>
      <c r="J1801" s="8" t="s">
        <v>153</v>
      </c>
      <c r="K1801" s="8" t="s">
        <v>14</v>
      </c>
      <c r="L1801" s="9">
        <v>769</v>
      </c>
      <c r="M1801" s="9">
        <v>5</v>
      </c>
      <c r="N1801" s="10">
        <v>6.5019505851755524E-3</v>
      </c>
      <c r="O1801" s="11">
        <v>9.99</v>
      </c>
      <c r="P1801" s="11">
        <v>49.95</v>
      </c>
      <c r="Q1801" s="11">
        <v>549</v>
      </c>
      <c r="R1801" s="8">
        <v>1</v>
      </c>
      <c r="S1801" s="8">
        <v>1</v>
      </c>
      <c r="T1801" s="10">
        <v>5.0099999999999999E-2</v>
      </c>
      <c r="U1801" s="12">
        <v>10.99</v>
      </c>
      <c r="V1801" s="10">
        <v>0.2</v>
      </c>
      <c r="W1801" s="11">
        <v>14.5</v>
      </c>
      <c r="X1801" s="8" t="s">
        <v>148</v>
      </c>
      <c r="Y1801" s="8" t="s">
        <v>149</v>
      </c>
    </row>
    <row r="1802" spans="1:25" x14ac:dyDescent="0.3">
      <c r="A1802" s="7">
        <v>46282</v>
      </c>
      <c r="B1802" s="8" t="s">
        <v>26</v>
      </c>
      <c r="C1802" s="8" t="s">
        <v>140</v>
      </c>
      <c r="D1802" s="8" t="s">
        <v>141</v>
      </c>
      <c r="E1802" s="8" t="s">
        <v>150</v>
      </c>
      <c r="F1802" s="8" t="s">
        <v>143</v>
      </c>
      <c r="G1802" s="8" t="s">
        <v>210</v>
      </c>
      <c r="H1802" s="8" t="s">
        <v>220</v>
      </c>
      <c r="I1802" s="8" t="s">
        <v>261</v>
      </c>
      <c r="J1802" s="8" t="s">
        <v>153</v>
      </c>
      <c r="K1802" s="8" t="s">
        <v>21</v>
      </c>
      <c r="L1802" s="9">
        <v>290</v>
      </c>
      <c r="M1802" s="9">
        <v>3</v>
      </c>
      <c r="N1802" s="10">
        <v>1.03448275862069E-2</v>
      </c>
      <c r="O1802" s="11">
        <v>15.19</v>
      </c>
      <c r="P1802" s="11">
        <v>45.57</v>
      </c>
      <c r="Q1802" s="11">
        <v>0</v>
      </c>
      <c r="R1802" s="8">
        <v>0</v>
      </c>
      <c r="S1802" s="8">
        <v>0</v>
      </c>
      <c r="U1802" s="12">
        <v>0</v>
      </c>
      <c r="V1802" s="10">
        <v>0</v>
      </c>
      <c r="W1802" s="11">
        <v>15.5</v>
      </c>
      <c r="X1802" s="8" t="s">
        <v>148</v>
      </c>
      <c r="Y1802" s="8" t="s">
        <v>149</v>
      </c>
    </row>
    <row r="1803" spans="1:25" x14ac:dyDescent="0.3">
      <c r="A1803" s="7">
        <v>46282</v>
      </c>
      <c r="B1803" s="8" t="s">
        <v>26</v>
      </c>
      <c r="C1803" s="8" t="s">
        <v>140</v>
      </c>
      <c r="D1803" s="8" t="s">
        <v>141</v>
      </c>
      <c r="E1803" s="8" t="s">
        <v>150</v>
      </c>
      <c r="F1803" s="8" t="s">
        <v>143</v>
      </c>
      <c r="G1803" s="8" t="s">
        <v>210</v>
      </c>
      <c r="H1803" s="8" t="s">
        <v>220</v>
      </c>
      <c r="I1803" s="8" t="s">
        <v>769</v>
      </c>
      <c r="J1803" s="8" t="s">
        <v>153</v>
      </c>
      <c r="K1803" s="8" t="s">
        <v>7</v>
      </c>
      <c r="L1803" s="9">
        <v>502</v>
      </c>
      <c r="M1803" s="9">
        <v>3</v>
      </c>
      <c r="N1803" s="10">
        <v>5.9760956175298804E-3</v>
      </c>
      <c r="O1803" s="11">
        <v>7.74</v>
      </c>
      <c r="P1803" s="11">
        <v>23.22</v>
      </c>
      <c r="Q1803" s="11">
        <v>0</v>
      </c>
      <c r="R1803" s="8">
        <v>0</v>
      </c>
      <c r="S1803" s="8">
        <v>0</v>
      </c>
      <c r="U1803" s="12">
        <v>0</v>
      </c>
      <c r="V1803" s="10">
        <v>0</v>
      </c>
      <c r="W1803" s="11">
        <v>15</v>
      </c>
      <c r="X1803" s="8" t="s">
        <v>148</v>
      </c>
      <c r="Y1803" s="8" t="s">
        <v>149</v>
      </c>
    </row>
    <row r="1804" spans="1:25" x14ac:dyDescent="0.3">
      <c r="A1804" s="7">
        <v>46282</v>
      </c>
      <c r="B1804" s="8" t="s">
        <v>26</v>
      </c>
      <c r="C1804" s="8" t="s">
        <v>140</v>
      </c>
      <c r="D1804" s="8" t="s">
        <v>141</v>
      </c>
      <c r="E1804" s="8" t="s">
        <v>150</v>
      </c>
      <c r="F1804" s="8" t="s">
        <v>143</v>
      </c>
      <c r="G1804" s="8" t="s">
        <v>210</v>
      </c>
      <c r="H1804" s="8" t="s">
        <v>220</v>
      </c>
      <c r="I1804" s="8" t="s">
        <v>374</v>
      </c>
      <c r="J1804" s="8" t="s">
        <v>153</v>
      </c>
      <c r="K1804" s="8" t="s">
        <v>14</v>
      </c>
      <c r="L1804" s="9">
        <v>1143</v>
      </c>
      <c r="M1804" s="9">
        <v>6</v>
      </c>
      <c r="N1804" s="10">
        <v>5.2493438320209973E-3</v>
      </c>
      <c r="O1804" s="11">
        <v>9.25</v>
      </c>
      <c r="P1804" s="11">
        <v>55.5</v>
      </c>
      <c r="Q1804" s="11">
        <v>0</v>
      </c>
      <c r="R1804" s="8">
        <v>0</v>
      </c>
      <c r="S1804" s="8">
        <v>0</v>
      </c>
      <c r="U1804" s="12">
        <v>0</v>
      </c>
      <c r="V1804" s="10">
        <v>0</v>
      </c>
      <c r="W1804" s="11">
        <v>12.5</v>
      </c>
      <c r="X1804" s="8" t="s">
        <v>148</v>
      </c>
      <c r="Y1804" s="8" t="s">
        <v>149</v>
      </c>
    </row>
    <row r="1805" spans="1:25" x14ac:dyDescent="0.3">
      <c r="A1805" s="7">
        <v>46282</v>
      </c>
      <c r="B1805" s="8" t="s">
        <v>26</v>
      </c>
      <c r="C1805" s="8" t="s">
        <v>140</v>
      </c>
      <c r="D1805" s="8" t="s">
        <v>141</v>
      </c>
      <c r="E1805" s="8" t="s">
        <v>211</v>
      </c>
      <c r="F1805" s="8" t="s">
        <v>143</v>
      </c>
      <c r="G1805" s="8" t="s">
        <v>225</v>
      </c>
      <c r="H1805" s="8" t="s">
        <v>220</v>
      </c>
      <c r="I1805" s="8" t="s">
        <v>457</v>
      </c>
      <c r="J1805" s="8" t="s">
        <v>214</v>
      </c>
      <c r="K1805" s="8" t="s">
        <v>7</v>
      </c>
      <c r="L1805" s="9">
        <v>485</v>
      </c>
      <c r="M1805" s="9">
        <v>2</v>
      </c>
      <c r="N1805" s="10">
        <v>4.1237113402061857E-3</v>
      </c>
      <c r="O1805" s="11">
        <v>9.8800000000000008</v>
      </c>
      <c r="P1805" s="11">
        <v>19.760000000000002</v>
      </c>
      <c r="Q1805" s="11">
        <v>0</v>
      </c>
      <c r="R1805" s="8">
        <v>0</v>
      </c>
      <c r="S1805" s="8">
        <v>0</v>
      </c>
      <c r="U1805" s="12">
        <v>0</v>
      </c>
      <c r="V1805" s="10">
        <v>0</v>
      </c>
      <c r="W1805" s="11">
        <v>13</v>
      </c>
      <c r="X1805" s="8" t="s">
        <v>148</v>
      </c>
      <c r="Y1805" s="8" t="s">
        <v>149</v>
      </c>
    </row>
    <row r="1806" spans="1:25" x14ac:dyDescent="0.3">
      <c r="A1806" s="7">
        <v>46282</v>
      </c>
      <c r="B1806" s="8" t="s">
        <v>26</v>
      </c>
      <c r="C1806" s="8" t="s">
        <v>140</v>
      </c>
      <c r="D1806" s="8" t="s">
        <v>141</v>
      </c>
      <c r="E1806" s="8" t="s">
        <v>211</v>
      </c>
      <c r="F1806" s="8" t="s">
        <v>143</v>
      </c>
      <c r="G1806" s="8" t="s">
        <v>215</v>
      </c>
      <c r="H1806" s="8" t="s">
        <v>220</v>
      </c>
      <c r="I1806" s="8" t="s">
        <v>762</v>
      </c>
      <c r="J1806" s="8" t="s">
        <v>214</v>
      </c>
      <c r="K1806" s="8" t="s">
        <v>21</v>
      </c>
      <c r="L1806" s="9">
        <v>331</v>
      </c>
      <c r="M1806" s="9">
        <v>1</v>
      </c>
      <c r="N1806" s="10">
        <v>3.021148036253776E-3</v>
      </c>
      <c r="O1806" s="11">
        <v>15.53</v>
      </c>
      <c r="P1806" s="8" t="s">
        <v>1007</v>
      </c>
      <c r="Q1806" s="11">
        <v>0</v>
      </c>
      <c r="R1806" s="8">
        <v>0</v>
      </c>
      <c r="S1806" s="8">
        <v>0</v>
      </c>
      <c r="U1806" s="12">
        <v>0</v>
      </c>
      <c r="V1806" s="10">
        <v>0</v>
      </c>
      <c r="W1806" s="11">
        <v>18.5</v>
      </c>
      <c r="X1806" s="8" t="s">
        <v>148</v>
      </c>
      <c r="Y1806" s="8" t="s">
        <v>149</v>
      </c>
    </row>
    <row r="1807" spans="1:25" x14ac:dyDescent="0.3">
      <c r="A1807" s="7">
        <v>46282</v>
      </c>
      <c r="B1807" s="8" t="s">
        <v>26</v>
      </c>
      <c r="C1807" s="8" t="s">
        <v>140</v>
      </c>
      <c r="D1807" s="8" t="s">
        <v>141</v>
      </c>
      <c r="E1807" s="8" t="s">
        <v>211</v>
      </c>
      <c r="F1807" s="8" t="s">
        <v>143</v>
      </c>
      <c r="G1807" s="8" t="s">
        <v>215</v>
      </c>
      <c r="H1807" s="8" t="s">
        <v>220</v>
      </c>
      <c r="I1807" s="8" t="s">
        <v>215</v>
      </c>
      <c r="J1807" s="8" t="s">
        <v>214</v>
      </c>
      <c r="K1807" s="8" t="s">
        <v>21</v>
      </c>
      <c r="L1807" s="9">
        <v>913</v>
      </c>
      <c r="M1807" s="9">
        <v>20</v>
      </c>
      <c r="N1807" s="10">
        <v>2.1905805038335158E-2</v>
      </c>
      <c r="O1807" s="11">
        <v>11.13</v>
      </c>
      <c r="P1807" s="11">
        <v>222.6</v>
      </c>
      <c r="Q1807" s="11">
        <v>3245</v>
      </c>
      <c r="R1807" s="8">
        <v>5</v>
      </c>
      <c r="S1807" s="8">
        <v>5</v>
      </c>
      <c r="T1807" s="10">
        <v>6.9</v>
      </c>
      <c r="U1807" s="12">
        <v>14.58</v>
      </c>
      <c r="V1807" s="10">
        <v>0.25</v>
      </c>
      <c r="W1807" s="11">
        <v>14</v>
      </c>
      <c r="X1807" s="8" t="s">
        <v>148</v>
      </c>
      <c r="Y1807" s="8" t="s">
        <v>149</v>
      </c>
    </row>
    <row r="1808" spans="1:25" x14ac:dyDescent="0.3">
      <c r="A1808" s="7">
        <v>46282</v>
      </c>
      <c r="B1808" s="8" t="s">
        <v>26</v>
      </c>
      <c r="C1808" s="8" t="s">
        <v>140</v>
      </c>
      <c r="D1808" s="8" t="s">
        <v>141</v>
      </c>
      <c r="E1808" s="8" t="s">
        <v>211</v>
      </c>
      <c r="F1808" s="8" t="s">
        <v>143</v>
      </c>
      <c r="G1808" s="8" t="s">
        <v>215</v>
      </c>
      <c r="H1808" s="8" t="s">
        <v>220</v>
      </c>
      <c r="I1808" s="8" t="s">
        <v>370</v>
      </c>
      <c r="J1808" s="8" t="s">
        <v>214</v>
      </c>
      <c r="K1808" s="8" t="s">
        <v>21</v>
      </c>
      <c r="L1808" s="9">
        <v>173</v>
      </c>
      <c r="M1808" s="9">
        <v>1</v>
      </c>
      <c r="N1808" s="10">
        <v>5.7803468208092483E-3</v>
      </c>
      <c r="O1808" s="11">
        <v>14.66</v>
      </c>
      <c r="P1808" s="11">
        <v>14.66</v>
      </c>
      <c r="Q1808" s="11">
        <v>0</v>
      </c>
      <c r="R1808" s="8">
        <v>0</v>
      </c>
      <c r="S1808" s="8">
        <v>0</v>
      </c>
      <c r="U1808" s="12">
        <v>0</v>
      </c>
      <c r="V1808" s="10">
        <v>0</v>
      </c>
      <c r="W1808" s="11">
        <v>18.5</v>
      </c>
      <c r="X1808" s="8" t="s">
        <v>148</v>
      </c>
      <c r="Y1808" s="8" t="s">
        <v>149</v>
      </c>
    </row>
    <row r="1809" spans="1:25" x14ac:dyDescent="0.3">
      <c r="A1809" s="7">
        <v>46282</v>
      </c>
      <c r="B1809" s="8" t="s">
        <v>26</v>
      </c>
      <c r="C1809" s="8" t="s">
        <v>140</v>
      </c>
      <c r="D1809" s="8" t="s">
        <v>141</v>
      </c>
      <c r="E1809" s="8" t="s">
        <v>211</v>
      </c>
      <c r="F1809" s="8" t="s">
        <v>143</v>
      </c>
      <c r="G1809" s="8" t="s">
        <v>225</v>
      </c>
      <c r="H1809" s="8" t="s">
        <v>183</v>
      </c>
      <c r="I1809" s="8" t="s">
        <v>859</v>
      </c>
      <c r="J1809" s="8" t="s">
        <v>214</v>
      </c>
      <c r="K1809" s="8" t="s">
        <v>21</v>
      </c>
      <c r="L1809" s="9">
        <v>142</v>
      </c>
      <c r="M1809" s="9">
        <v>4</v>
      </c>
      <c r="N1809" s="10">
        <v>2.8169014084507039E-2</v>
      </c>
      <c r="O1809" s="11">
        <v>20.5</v>
      </c>
      <c r="P1809" s="11">
        <v>82</v>
      </c>
      <c r="Q1809" s="11">
        <v>0</v>
      </c>
      <c r="R1809" s="8">
        <v>0</v>
      </c>
      <c r="S1809" s="8">
        <v>0</v>
      </c>
      <c r="U1809" s="12">
        <v>0</v>
      </c>
      <c r="V1809" s="10">
        <v>0</v>
      </c>
      <c r="W1809" s="11">
        <v>20.5</v>
      </c>
      <c r="X1809" s="8" t="s">
        <v>223</v>
      </c>
      <c r="Y1809" s="8" t="s">
        <v>149</v>
      </c>
    </row>
    <row r="1810" spans="1:25" x14ac:dyDescent="0.3">
      <c r="A1810" s="7">
        <v>46282</v>
      </c>
      <c r="B1810" s="8" t="s">
        <v>42</v>
      </c>
      <c r="C1810" s="8" t="s">
        <v>140</v>
      </c>
      <c r="D1810" s="8" t="s">
        <v>141</v>
      </c>
      <c r="E1810" s="8" t="s">
        <v>164</v>
      </c>
      <c r="F1810" s="8" t="s">
        <v>143</v>
      </c>
      <c r="G1810" s="8" t="s">
        <v>228</v>
      </c>
      <c r="H1810" s="8" t="s">
        <v>231</v>
      </c>
      <c r="I1810" s="8" t="s">
        <v>508</v>
      </c>
      <c r="J1810" s="8" t="s">
        <v>166</v>
      </c>
      <c r="K1810" s="8" t="s">
        <v>7</v>
      </c>
      <c r="L1810" s="9">
        <v>525</v>
      </c>
      <c r="M1810" s="9">
        <v>2</v>
      </c>
      <c r="N1810" s="10">
        <v>3.80952380952381E-3</v>
      </c>
      <c r="O1810" s="11">
        <v>6.45</v>
      </c>
      <c r="P1810" s="11">
        <v>12.9</v>
      </c>
      <c r="Q1810" s="11">
        <v>0</v>
      </c>
      <c r="R1810" s="8">
        <v>0</v>
      </c>
      <c r="S1810" s="8">
        <v>0</v>
      </c>
      <c r="U1810" s="12">
        <v>0</v>
      </c>
      <c r="V1810" s="10">
        <v>0</v>
      </c>
      <c r="W1810" s="11">
        <v>12</v>
      </c>
      <c r="X1810" s="8" t="s">
        <v>148</v>
      </c>
      <c r="Y1810" s="8" t="s">
        <v>149</v>
      </c>
    </row>
    <row r="1811" spans="1:25" x14ac:dyDescent="0.3">
      <c r="A1811" s="7">
        <v>46282</v>
      </c>
      <c r="B1811" s="8" t="s">
        <v>42</v>
      </c>
      <c r="C1811" s="8" t="s">
        <v>140</v>
      </c>
      <c r="D1811" s="8" t="s">
        <v>141</v>
      </c>
      <c r="E1811" s="8" t="s">
        <v>164</v>
      </c>
      <c r="F1811" s="8" t="s">
        <v>143</v>
      </c>
      <c r="G1811" s="8" t="s">
        <v>228</v>
      </c>
      <c r="H1811" s="8" t="s">
        <v>470</v>
      </c>
      <c r="I1811" s="8" t="s">
        <v>376</v>
      </c>
      <c r="J1811" s="8" t="s">
        <v>166</v>
      </c>
      <c r="K1811" s="8" t="s">
        <v>14</v>
      </c>
      <c r="L1811" s="9">
        <v>1152</v>
      </c>
      <c r="M1811" s="9">
        <v>8</v>
      </c>
      <c r="N1811" s="10">
        <v>6.9444444444444441E-3</v>
      </c>
      <c r="O1811" s="11">
        <v>11</v>
      </c>
      <c r="P1811" s="11">
        <v>88</v>
      </c>
      <c r="Q1811" s="11">
        <v>1347</v>
      </c>
      <c r="R1811" s="8">
        <v>2</v>
      </c>
      <c r="S1811" s="8">
        <v>3</v>
      </c>
      <c r="T1811" s="10">
        <v>6.5299999999999997E-2</v>
      </c>
      <c r="U1811" s="12">
        <v>15.31</v>
      </c>
      <c r="V1811" s="10">
        <v>0.25</v>
      </c>
      <c r="W1811" s="11">
        <v>13</v>
      </c>
      <c r="X1811" s="8" t="s">
        <v>148</v>
      </c>
      <c r="Y1811" s="8" t="s">
        <v>149</v>
      </c>
    </row>
    <row r="1812" spans="1:25" x14ac:dyDescent="0.3">
      <c r="A1812" s="7">
        <v>46282</v>
      </c>
      <c r="B1812" s="8" t="s">
        <v>42</v>
      </c>
      <c r="C1812" s="8" t="s">
        <v>140</v>
      </c>
      <c r="D1812" s="8" t="s">
        <v>141</v>
      </c>
      <c r="E1812" s="8" t="s">
        <v>164</v>
      </c>
      <c r="F1812" s="8" t="s">
        <v>143</v>
      </c>
      <c r="G1812" s="8" t="s">
        <v>165</v>
      </c>
      <c r="H1812" s="8" t="s">
        <v>231</v>
      </c>
      <c r="I1812" s="8" t="s">
        <v>565</v>
      </c>
      <c r="J1812" s="8" t="s">
        <v>166</v>
      </c>
      <c r="K1812" s="8" t="s">
        <v>21</v>
      </c>
      <c r="L1812" s="9">
        <v>160</v>
      </c>
      <c r="M1812" s="9">
        <v>3</v>
      </c>
      <c r="N1812" s="10">
        <v>1.8749999999999999E-2</v>
      </c>
      <c r="O1812" s="11">
        <v>12.91</v>
      </c>
      <c r="P1812" s="11">
        <v>38.729999999999997</v>
      </c>
      <c r="Q1812" s="11">
        <v>0</v>
      </c>
      <c r="R1812" s="8">
        <v>0</v>
      </c>
      <c r="S1812" s="8">
        <v>0</v>
      </c>
      <c r="U1812" s="12">
        <v>0</v>
      </c>
      <c r="V1812" s="10">
        <v>0</v>
      </c>
      <c r="W1812" s="11">
        <v>13</v>
      </c>
      <c r="X1812" s="8" t="s">
        <v>148</v>
      </c>
      <c r="Y1812" s="8" t="s">
        <v>149</v>
      </c>
    </row>
    <row r="1813" spans="1:25" x14ac:dyDescent="0.3">
      <c r="A1813" s="7">
        <v>46282</v>
      </c>
      <c r="B1813" s="8" t="s">
        <v>42</v>
      </c>
      <c r="C1813" s="8" t="s">
        <v>140</v>
      </c>
      <c r="D1813" s="8" t="s">
        <v>141</v>
      </c>
      <c r="E1813" s="8" t="s">
        <v>164</v>
      </c>
      <c r="F1813" s="8" t="s">
        <v>143</v>
      </c>
      <c r="G1813" s="8" t="s">
        <v>165</v>
      </c>
      <c r="H1813" s="8" t="s">
        <v>231</v>
      </c>
      <c r="I1813" s="8" t="s">
        <v>1008</v>
      </c>
      <c r="J1813" s="8" t="s">
        <v>166</v>
      </c>
      <c r="K1813" s="8" t="s">
        <v>21</v>
      </c>
      <c r="L1813" s="9">
        <v>148</v>
      </c>
      <c r="M1813" s="9">
        <v>3</v>
      </c>
      <c r="N1813" s="10">
        <v>2.0270270270270271E-2</v>
      </c>
      <c r="O1813" s="11">
        <v>14.5</v>
      </c>
      <c r="P1813" s="11">
        <v>43.5</v>
      </c>
      <c r="Q1813" s="11">
        <v>449</v>
      </c>
      <c r="R1813" s="8">
        <v>1</v>
      </c>
      <c r="S1813" s="8">
        <v>1</v>
      </c>
      <c r="T1813" s="10">
        <v>9.69E-2</v>
      </c>
      <c r="U1813" s="12">
        <v>10.32</v>
      </c>
      <c r="V1813" s="10">
        <v>0.33329999999999999</v>
      </c>
      <c r="W1813" s="11">
        <v>14.5</v>
      </c>
      <c r="X1813" s="8" t="s">
        <v>148</v>
      </c>
      <c r="Y1813" s="8" t="s">
        <v>149</v>
      </c>
    </row>
    <row r="1814" spans="1:25" x14ac:dyDescent="0.3">
      <c r="A1814" s="8" t="s">
        <v>1009</v>
      </c>
      <c r="B1814" s="8" t="s">
        <v>42</v>
      </c>
      <c r="C1814" s="8" t="s">
        <v>140</v>
      </c>
      <c r="D1814" s="8" t="s">
        <v>141</v>
      </c>
      <c r="E1814" s="8" t="s">
        <v>377</v>
      </c>
      <c r="F1814" s="8" t="s">
        <v>143</v>
      </c>
      <c r="G1814" s="8" t="s">
        <v>378</v>
      </c>
      <c r="H1814" s="8" t="s">
        <v>231</v>
      </c>
      <c r="I1814" s="8" t="s">
        <v>674</v>
      </c>
      <c r="J1814" s="8" t="s">
        <v>380</v>
      </c>
      <c r="K1814" s="8" t="s">
        <v>14</v>
      </c>
      <c r="L1814" s="9">
        <v>593</v>
      </c>
      <c r="M1814" s="9">
        <v>3</v>
      </c>
      <c r="N1814" s="10">
        <v>5.0590219224283303E-3</v>
      </c>
      <c r="O1814" s="11">
        <v>8.1199999999999992</v>
      </c>
      <c r="P1814" s="11">
        <v>24.36</v>
      </c>
      <c r="Q1814" s="11">
        <v>0</v>
      </c>
      <c r="R1814" s="8">
        <v>0</v>
      </c>
      <c r="S1814" s="8">
        <v>0</v>
      </c>
      <c r="U1814" s="12">
        <v>0</v>
      </c>
      <c r="V1814" s="10">
        <v>0</v>
      </c>
      <c r="W1814" s="11">
        <v>12.5</v>
      </c>
      <c r="X1814" s="8" t="s">
        <v>148</v>
      </c>
      <c r="Y1814" s="8" t="s">
        <v>149</v>
      </c>
    </row>
    <row r="1815" spans="1:25" x14ac:dyDescent="0.3">
      <c r="A1815" s="7">
        <v>46282</v>
      </c>
      <c r="B1815" s="8" t="s">
        <v>37</v>
      </c>
      <c r="C1815" s="8" t="s">
        <v>140</v>
      </c>
      <c r="D1815" s="8" t="s">
        <v>141</v>
      </c>
      <c r="E1815" s="8" t="s">
        <v>157</v>
      </c>
      <c r="F1815" s="8" t="s">
        <v>143</v>
      </c>
      <c r="G1815" s="8" t="s">
        <v>162</v>
      </c>
      <c r="H1815" s="8" t="s">
        <v>220</v>
      </c>
      <c r="I1815" s="8" t="s">
        <v>375</v>
      </c>
      <c r="J1815" s="8" t="s">
        <v>159</v>
      </c>
      <c r="K1815" s="8" t="s">
        <v>14</v>
      </c>
      <c r="L1815" s="9">
        <v>1031</v>
      </c>
      <c r="M1815" s="9">
        <v>14</v>
      </c>
      <c r="N1815" s="10">
        <v>1.3579049466537339E-2</v>
      </c>
      <c r="O1815" s="11">
        <v>8.1999999999999993</v>
      </c>
      <c r="P1815" s="11">
        <v>114.8</v>
      </c>
      <c r="Q1815" s="11">
        <v>798</v>
      </c>
      <c r="R1815" s="8">
        <v>2</v>
      </c>
      <c r="S1815" s="8">
        <v>2</v>
      </c>
      <c r="T1815" s="10">
        <v>0.1439</v>
      </c>
      <c r="U1815" s="12">
        <v>6.95</v>
      </c>
      <c r="V1815" s="10">
        <v>0.1429</v>
      </c>
      <c r="W1815" s="11">
        <v>11.5</v>
      </c>
      <c r="X1815" s="8" t="s">
        <v>148</v>
      </c>
      <c r="Y1815" s="8" t="s">
        <v>149</v>
      </c>
    </row>
    <row r="1816" spans="1:25" x14ac:dyDescent="0.3">
      <c r="A1816" s="7">
        <v>46282</v>
      </c>
      <c r="B1816" s="8" t="s">
        <v>37</v>
      </c>
      <c r="C1816" s="8" t="s">
        <v>140</v>
      </c>
      <c r="D1816" s="8" t="s">
        <v>141</v>
      </c>
      <c r="E1816" s="8" t="s">
        <v>157</v>
      </c>
      <c r="F1816" s="8" t="s">
        <v>143</v>
      </c>
      <c r="G1816" s="8" t="s">
        <v>234</v>
      </c>
      <c r="H1816" s="8" t="s">
        <v>220</v>
      </c>
      <c r="I1816" s="8" t="s">
        <v>386</v>
      </c>
      <c r="J1816" s="8" t="s">
        <v>159</v>
      </c>
      <c r="K1816" s="8" t="s">
        <v>14</v>
      </c>
      <c r="L1816" s="9">
        <v>676</v>
      </c>
      <c r="M1816" s="9">
        <v>7</v>
      </c>
      <c r="N1816" s="10">
        <v>1.0355029585798819E-2</v>
      </c>
      <c r="O1816" s="11">
        <v>8.0500000000000007</v>
      </c>
      <c r="P1816" s="11">
        <v>56.35</v>
      </c>
      <c r="Q1816" s="11">
        <v>0</v>
      </c>
      <c r="R1816" s="8">
        <v>0</v>
      </c>
      <c r="S1816" s="8">
        <v>0</v>
      </c>
      <c r="U1816" s="12">
        <v>0</v>
      </c>
      <c r="V1816" s="10">
        <v>0</v>
      </c>
      <c r="W1816" s="11">
        <v>11</v>
      </c>
      <c r="X1816" s="8" t="s">
        <v>148</v>
      </c>
      <c r="Y1816" s="8" t="s">
        <v>149</v>
      </c>
    </row>
    <row r="1817" spans="1:25" x14ac:dyDescent="0.3">
      <c r="A1817" s="7">
        <v>46282</v>
      </c>
      <c r="B1817" s="8" t="s">
        <v>37</v>
      </c>
      <c r="C1817" s="8" t="s">
        <v>140</v>
      </c>
      <c r="D1817" s="8" t="s">
        <v>141</v>
      </c>
      <c r="E1817" s="8" t="s">
        <v>157</v>
      </c>
      <c r="F1817" s="8" t="s">
        <v>143</v>
      </c>
      <c r="G1817" s="8" t="s">
        <v>234</v>
      </c>
      <c r="H1817" s="8" t="s">
        <v>220</v>
      </c>
      <c r="I1817" s="8" t="s">
        <v>822</v>
      </c>
      <c r="J1817" s="8" t="s">
        <v>159</v>
      </c>
      <c r="K1817" s="8" t="s">
        <v>7</v>
      </c>
      <c r="L1817" s="9">
        <v>226</v>
      </c>
      <c r="M1817" s="9">
        <v>0</v>
      </c>
      <c r="N1817" s="10">
        <v>0</v>
      </c>
      <c r="P1817" s="11">
        <v>0</v>
      </c>
      <c r="Q1817" s="11">
        <v>0</v>
      </c>
      <c r="R1817" s="8">
        <v>0</v>
      </c>
      <c r="S1817" s="8">
        <v>0</v>
      </c>
      <c r="W1817" s="11">
        <v>10</v>
      </c>
      <c r="X1817" s="8" t="s">
        <v>148</v>
      </c>
      <c r="Y1817" s="8" t="s">
        <v>149</v>
      </c>
    </row>
    <row r="1818" spans="1:25" x14ac:dyDescent="0.3">
      <c r="A1818" s="7">
        <v>46282</v>
      </c>
      <c r="B1818" s="8" t="s">
        <v>37</v>
      </c>
      <c r="C1818" s="8" t="s">
        <v>140</v>
      </c>
      <c r="D1818" s="8" t="s">
        <v>141</v>
      </c>
      <c r="E1818" s="8" t="s">
        <v>239</v>
      </c>
      <c r="F1818" s="8" t="s">
        <v>143</v>
      </c>
      <c r="G1818" s="8" t="s">
        <v>388</v>
      </c>
      <c r="H1818" s="8" t="s">
        <v>13</v>
      </c>
      <c r="I1818" s="8" t="s">
        <v>261</v>
      </c>
      <c r="J1818" s="8" t="s">
        <v>242</v>
      </c>
      <c r="K1818" s="8" t="s">
        <v>7</v>
      </c>
      <c r="L1818" s="9">
        <v>287</v>
      </c>
      <c r="M1818" s="9">
        <v>0</v>
      </c>
      <c r="N1818" s="10">
        <v>0</v>
      </c>
      <c r="P1818" s="11">
        <v>0</v>
      </c>
      <c r="Q1818" s="11">
        <v>0</v>
      </c>
      <c r="R1818" s="8">
        <v>0</v>
      </c>
      <c r="S1818" s="8">
        <v>0</v>
      </c>
      <c r="W1818" s="11">
        <v>8.5</v>
      </c>
      <c r="X1818" s="8" t="s">
        <v>148</v>
      </c>
      <c r="Y1818" s="8" t="s">
        <v>149</v>
      </c>
    </row>
    <row r="1819" spans="1:25" x14ac:dyDescent="0.3">
      <c r="A1819" s="7">
        <v>46282</v>
      </c>
      <c r="B1819" s="8" t="s">
        <v>37</v>
      </c>
      <c r="C1819" s="8" t="s">
        <v>140</v>
      </c>
      <c r="D1819" s="8" t="s">
        <v>141</v>
      </c>
      <c r="E1819" s="8" t="s">
        <v>239</v>
      </c>
      <c r="F1819" s="8" t="s">
        <v>143</v>
      </c>
      <c r="G1819" s="8" t="s">
        <v>240</v>
      </c>
      <c r="H1819" s="8" t="s">
        <v>220</v>
      </c>
      <c r="I1819" s="8" t="s">
        <v>457</v>
      </c>
      <c r="J1819" s="8" t="s">
        <v>242</v>
      </c>
      <c r="K1819" s="8" t="s">
        <v>14</v>
      </c>
      <c r="L1819" s="9">
        <v>381</v>
      </c>
      <c r="M1819" s="9">
        <v>0</v>
      </c>
      <c r="N1819" s="10">
        <v>0</v>
      </c>
      <c r="P1819" s="11">
        <v>0</v>
      </c>
      <c r="Q1819" s="11">
        <v>0</v>
      </c>
      <c r="R1819" s="8">
        <v>0</v>
      </c>
      <c r="S1819" s="8">
        <v>0</v>
      </c>
      <c r="W1819" s="11">
        <v>9</v>
      </c>
      <c r="X1819" s="8" t="s">
        <v>148</v>
      </c>
      <c r="Y1819" s="8" t="s">
        <v>149</v>
      </c>
    </row>
    <row r="1820" spans="1:25" x14ac:dyDescent="0.3">
      <c r="A1820" s="7">
        <v>46282</v>
      </c>
      <c r="B1820" s="8" t="s">
        <v>37</v>
      </c>
      <c r="C1820" s="8" t="s">
        <v>140</v>
      </c>
      <c r="D1820" s="8" t="s">
        <v>141</v>
      </c>
      <c r="E1820" s="8" t="s">
        <v>239</v>
      </c>
      <c r="F1820" s="8" t="s">
        <v>143</v>
      </c>
      <c r="G1820" s="8" t="s">
        <v>240</v>
      </c>
      <c r="H1820" s="8" t="s">
        <v>220</v>
      </c>
      <c r="I1820" s="8" t="s">
        <v>388</v>
      </c>
      <c r="J1820" s="8" t="s">
        <v>242</v>
      </c>
      <c r="K1820" s="8" t="s">
        <v>21</v>
      </c>
      <c r="L1820" s="9">
        <v>891</v>
      </c>
      <c r="M1820" s="9">
        <v>15</v>
      </c>
      <c r="N1820" s="10">
        <v>1.6835016835016831E-2</v>
      </c>
      <c r="O1820" s="11">
        <v>9</v>
      </c>
      <c r="P1820" s="11">
        <v>135</v>
      </c>
      <c r="Q1820" s="11">
        <v>0</v>
      </c>
      <c r="R1820" s="8">
        <v>0</v>
      </c>
      <c r="S1820" s="8">
        <v>0</v>
      </c>
      <c r="U1820" s="12">
        <v>0</v>
      </c>
      <c r="V1820" s="10">
        <v>0</v>
      </c>
      <c r="W1820" s="11">
        <v>9</v>
      </c>
      <c r="X1820" s="8" t="s">
        <v>148</v>
      </c>
      <c r="Y1820" s="8" t="s">
        <v>149</v>
      </c>
    </row>
    <row r="1821" spans="1:25" x14ac:dyDescent="0.3">
      <c r="A1821" s="7">
        <v>46282</v>
      </c>
      <c r="B1821" s="8" t="s">
        <v>37</v>
      </c>
      <c r="C1821" s="8" t="s">
        <v>140</v>
      </c>
      <c r="D1821" s="8" t="s">
        <v>141</v>
      </c>
      <c r="E1821" s="8" t="s">
        <v>239</v>
      </c>
      <c r="F1821" s="8" t="s">
        <v>143</v>
      </c>
      <c r="G1821" s="8" t="s">
        <v>240</v>
      </c>
      <c r="H1821" s="8" t="s">
        <v>220</v>
      </c>
      <c r="I1821" s="8" t="s">
        <v>1010</v>
      </c>
      <c r="J1821" s="8" t="s">
        <v>242</v>
      </c>
      <c r="K1821" s="8" t="s">
        <v>14</v>
      </c>
      <c r="L1821" s="9">
        <v>117</v>
      </c>
      <c r="M1821" s="9">
        <v>0</v>
      </c>
      <c r="N1821" s="10">
        <v>0</v>
      </c>
      <c r="P1821" s="11">
        <v>0</v>
      </c>
      <c r="Q1821" s="11">
        <v>0</v>
      </c>
      <c r="R1821" s="8">
        <v>0</v>
      </c>
      <c r="S1821" s="8">
        <v>0</v>
      </c>
      <c r="W1821" s="11">
        <v>6</v>
      </c>
      <c r="X1821" s="8" t="s">
        <v>148</v>
      </c>
      <c r="Y1821" s="8" t="s">
        <v>149</v>
      </c>
    </row>
    <row r="1822" spans="1:25" x14ac:dyDescent="0.3">
      <c r="A1822" s="7">
        <v>46282</v>
      </c>
      <c r="B1822" s="8" t="s">
        <v>37</v>
      </c>
      <c r="C1822" s="8" t="s">
        <v>140</v>
      </c>
      <c r="D1822" s="8" t="s">
        <v>141</v>
      </c>
      <c r="E1822" s="8" t="s">
        <v>244</v>
      </c>
      <c r="F1822" s="8" t="s">
        <v>143</v>
      </c>
      <c r="G1822" s="8" t="s">
        <v>245</v>
      </c>
      <c r="H1822" s="8" t="s">
        <v>220</v>
      </c>
      <c r="I1822" s="8" t="s">
        <v>543</v>
      </c>
      <c r="J1822" s="8" t="s">
        <v>247</v>
      </c>
      <c r="K1822" s="8" t="s">
        <v>21</v>
      </c>
      <c r="L1822" s="9">
        <v>561</v>
      </c>
      <c r="M1822" s="9">
        <v>5</v>
      </c>
      <c r="N1822" s="10">
        <v>8.9126559714795012E-3</v>
      </c>
      <c r="O1822" s="11">
        <v>7.47</v>
      </c>
      <c r="P1822" s="11">
        <v>37.35</v>
      </c>
      <c r="Q1822" s="11">
        <v>0</v>
      </c>
      <c r="R1822" s="8">
        <v>0</v>
      </c>
      <c r="S1822" s="8">
        <v>0</v>
      </c>
      <c r="U1822" s="12">
        <v>0</v>
      </c>
      <c r="V1822" s="10">
        <v>0</v>
      </c>
      <c r="W1822" s="11">
        <v>8.5</v>
      </c>
      <c r="X1822" s="8" t="s">
        <v>148</v>
      </c>
      <c r="Y1822" s="8" t="s">
        <v>149</v>
      </c>
    </row>
    <row r="1823" spans="1:25" x14ac:dyDescent="0.3">
      <c r="A1823" s="7">
        <v>46282</v>
      </c>
      <c r="B1823" s="8" t="s">
        <v>37</v>
      </c>
      <c r="C1823" s="8" t="s">
        <v>140</v>
      </c>
      <c r="D1823" s="8" t="s">
        <v>141</v>
      </c>
      <c r="E1823" s="8" t="s">
        <v>244</v>
      </c>
      <c r="F1823" s="8" t="s">
        <v>143</v>
      </c>
      <c r="G1823" s="8" t="s">
        <v>245</v>
      </c>
      <c r="H1823" s="8" t="s">
        <v>13</v>
      </c>
      <c r="I1823" s="8" t="s">
        <v>633</v>
      </c>
      <c r="J1823" s="8" t="s">
        <v>247</v>
      </c>
      <c r="K1823" s="8" t="s">
        <v>7</v>
      </c>
      <c r="L1823" s="9">
        <v>819</v>
      </c>
      <c r="M1823" s="9">
        <v>4</v>
      </c>
      <c r="N1823" s="10">
        <v>4.884004884004884E-3</v>
      </c>
      <c r="O1823" s="11">
        <v>5.93</v>
      </c>
      <c r="P1823" s="11">
        <v>23.72</v>
      </c>
      <c r="Q1823" s="11">
        <v>0</v>
      </c>
      <c r="R1823" s="8">
        <v>0</v>
      </c>
      <c r="S1823" s="8">
        <v>0</v>
      </c>
      <c r="U1823" s="12">
        <v>0</v>
      </c>
      <c r="V1823" s="10">
        <v>0</v>
      </c>
      <c r="W1823" s="11">
        <v>8.5</v>
      </c>
      <c r="X1823" s="8" t="s">
        <v>148</v>
      </c>
      <c r="Y1823" s="8" t="s">
        <v>149</v>
      </c>
    </row>
    <row r="1824" spans="1:25" x14ac:dyDescent="0.3">
      <c r="A1824" s="7">
        <v>46282</v>
      </c>
      <c r="B1824" s="8" t="s">
        <v>37</v>
      </c>
      <c r="C1824" s="8" t="s">
        <v>140</v>
      </c>
      <c r="D1824" s="8" t="s">
        <v>141</v>
      </c>
      <c r="E1824" s="8" t="s">
        <v>244</v>
      </c>
      <c r="F1824" s="8" t="s">
        <v>143</v>
      </c>
      <c r="G1824" s="8" t="s">
        <v>245</v>
      </c>
      <c r="H1824" s="8" t="s">
        <v>220</v>
      </c>
      <c r="I1824" s="8" t="s">
        <v>1011</v>
      </c>
      <c r="J1824" s="8" t="s">
        <v>247</v>
      </c>
      <c r="K1824" s="8" t="s">
        <v>7</v>
      </c>
      <c r="L1824" s="9">
        <v>134</v>
      </c>
      <c r="M1824" s="9">
        <v>0</v>
      </c>
      <c r="N1824" s="10">
        <v>0</v>
      </c>
      <c r="P1824" s="11">
        <v>0</v>
      </c>
      <c r="Q1824" s="11">
        <v>0</v>
      </c>
      <c r="R1824" s="8">
        <v>0</v>
      </c>
      <c r="S1824" s="8">
        <v>0</v>
      </c>
      <c r="W1824" s="11">
        <v>7</v>
      </c>
      <c r="X1824" s="8" t="s">
        <v>223</v>
      </c>
      <c r="Y1824" s="8" t="s">
        <v>149</v>
      </c>
    </row>
    <row r="1825" spans="1:25" x14ac:dyDescent="0.3">
      <c r="A1825" s="7">
        <v>46282</v>
      </c>
      <c r="B1825" s="8" t="s">
        <v>37</v>
      </c>
      <c r="C1825" s="8" t="s">
        <v>140</v>
      </c>
      <c r="D1825" s="8" t="s">
        <v>141</v>
      </c>
      <c r="E1825" s="8" t="s">
        <v>244</v>
      </c>
      <c r="F1825" s="8" t="s">
        <v>143</v>
      </c>
      <c r="G1825" s="8" t="s">
        <v>245</v>
      </c>
      <c r="H1825" s="8" t="s">
        <v>236</v>
      </c>
      <c r="I1825" s="8" t="s">
        <v>681</v>
      </c>
      <c r="J1825" s="8" t="s">
        <v>247</v>
      </c>
      <c r="K1825" s="8" t="s">
        <v>21</v>
      </c>
      <c r="L1825" s="9">
        <v>283</v>
      </c>
      <c r="M1825" s="9">
        <v>3</v>
      </c>
      <c r="N1825" s="10">
        <v>1.0600706713780919E-2</v>
      </c>
      <c r="O1825" s="11">
        <v>8.5</v>
      </c>
      <c r="P1825" s="11">
        <v>25.5</v>
      </c>
      <c r="Q1825" s="11">
        <v>0</v>
      </c>
      <c r="R1825" s="8">
        <v>0</v>
      </c>
      <c r="S1825" s="8">
        <v>0</v>
      </c>
      <c r="U1825" s="12">
        <v>0</v>
      </c>
      <c r="V1825" s="10">
        <v>0</v>
      </c>
      <c r="W1825" s="11">
        <v>8.5</v>
      </c>
      <c r="X1825" s="8" t="s">
        <v>148</v>
      </c>
      <c r="Y1825" s="8" t="s">
        <v>149</v>
      </c>
    </row>
    <row r="1826" spans="1:25" x14ac:dyDescent="0.3">
      <c r="A1826" s="7">
        <v>46269</v>
      </c>
      <c r="B1826" s="8" t="s">
        <v>42</v>
      </c>
      <c r="C1826" s="8" t="s">
        <v>140</v>
      </c>
      <c r="D1826" s="8" t="s">
        <v>141</v>
      </c>
      <c r="E1826" s="8" t="s">
        <v>377</v>
      </c>
      <c r="F1826" s="8" t="s">
        <v>143</v>
      </c>
      <c r="G1826" s="8" t="s">
        <v>378</v>
      </c>
      <c r="H1826" s="8" t="s">
        <v>231</v>
      </c>
      <c r="I1826" s="8" t="s">
        <v>532</v>
      </c>
      <c r="J1826" s="8" t="s">
        <v>380</v>
      </c>
      <c r="K1826" s="8" t="s">
        <v>14</v>
      </c>
      <c r="L1826" s="9">
        <v>233</v>
      </c>
      <c r="M1826" s="9">
        <v>0</v>
      </c>
      <c r="N1826" s="10">
        <v>0</v>
      </c>
      <c r="P1826" s="11">
        <v>0</v>
      </c>
      <c r="Q1826" s="11">
        <v>0</v>
      </c>
      <c r="R1826" s="8">
        <v>0</v>
      </c>
      <c r="S1826" s="8">
        <v>0</v>
      </c>
      <c r="W1826" s="11">
        <v>15.5</v>
      </c>
      <c r="X1826" s="8" t="s">
        <v>148</v>
      </c>
      <c r="Y1826" s="8" t="s">
        <v>149</v>
      </c>
    </row>
    <row r="1827" spans="1:25" x14ac:dyDescent="0.3">
      <c r="A1827" s="7">
        <v>46282</v>
      </c>
      <c r="B1827" s="8" t="s">
        <v>37</v>
      </c>
      <c r="C1827" s="8" t="s">
        <v>140</v>
      </c>
      <c r="D1827" s="8" t="s">
        <v>141</v>
      </c>
      <c r="E1827" s="8" t="s">
        <v>257</v>
      </c>
      <c r="F1827" s="8" t="s">
        <v>143</v>
      </c>
      <c r="G1827" s="8" t="s">
        <v>258</v>
      </c>
      <c r="H1827" s="8" t="s">
        <v>13</v>
      </c>
      <c r="I1827" s="8" t="s">
        <v>1012</v>
      </c>
      <c r="J1827" s="8" t="s">
        <v>260</v>
      </c>
      <c r="K1827" s="8" t="s">
        <v>7</v>
      </c>
      <c r="L1827" s="9">
        <v>379</v>
      </c>
      <c r="M1827" s="9">
        <v>1</v>
      </c>
      <c r="N1827" s="10">
        <v>2.6385224274406332E-3</v>
      </c>
      <c r="O1827" s="11">
        <v>4.67</v>
      </c>
      <c r="P1827" s="8" t="s">
        <v>1013</v>
      </c>
      <c r="Q1827" s="11">
        <v>0</v>
      </c>
      <c r="R1827" s="8">
        <v>0</v>
      </c>
      <c r="S1827" s="8">
        <v>0</v>
      </c>
      <c r="U1827" s="12">
        <v>0</v>
      </c>
      <c r="V1827" s="10">
        <v>0</v>
      </c>
      <c r="W1827" s="11">
        <v>6.5</v>
      </c>
      <c r="X1827" s="8" t="s">
        <v>148</v>
      </c>
      <c r="Y1827" s="8" t="s">
        <v>149</v>
      </c>
    </row>
    <row r="1828" spans="1:25" x14ac:dyDescent="0.3">
      <c r="A1828" s="7">
        <v>46282</v>
      </c>
      <c r="B1828" s="8" t="s">
        <v>37</v>
      </c>
      <c r="C1828" s="8" t="s">
        <v>140</v>
      </c>
      <c r="D1828" s="8" t="s">
        <v>141</v>
      </c>
      <c r="E1828" s="8" t="s">
        <v>257</v>
      </c>
      <c r="F1828" s="8" t="s">
        <v>143</v>
      </c>
      <c r="G1828" s="8" t="s">
        <v>258</v>
      </c>
      <c r="H1828" s="8" t="s">
        <v>385</v>
      </c>
      <c r="I1828" s="8" t="s">
        <v>258</v>
      </c>
      <c r="J1828" s="8" t="s">
        <v>260</v>
      </c>
      <c r="K1828" s="8" t="s">
        <v>14</v>
      </c>
      <c r="L1828" s="9">
        <v>1687</v>
      </c>
      <c r="M1828" s="9">
        <v>4</v>
      </c>
      <c r="N1828" s="10">
        <v>2.371072910491997E-3</v>
      </c>
      <c r="O1828" s="11">
        <v>7.15</v>
      </c>
      <c r="P1828" s="11">
        <v>28.6</v>
      </c>
      <c r="Q1828" s="11">
        <v>0</v>
      </c>
      <c r="R1828" s="8">
        <v>0</v>
      </c>
      <c r="S1828" s="8">
        <v>0</v>
      </c>
      <c r="U1828" s="12">
        <v>0</v>
      </c>
      <c r="V1828" s="10">
        <v>0</v>
      </c>
      <c r="W1828" s="11">
        <v>9</v>
      </c>
      <c r="X1828" s="8" t="s">
        <v>148</v>
      </c>
      <c r="Y1828" s="8" t="s">
        <v>149</v>
      </c>
    </row>
    <row r="1829" spans="1:25" x14ac:dyDescent="0.3">
      <c r="A1829" s="7">
        <v>46282</v>
      </c>
      <c r="B1829" s="8" t="s">
        <v>37</v>
      </c>
      <c r="C1829" s="8" t="s">
        <v>140</v>
      </c>
      <c r="D1829" s="8" t="s">
        <v>141</v>
      </c>
      <c r="E1829" s="8" t="s">
        <v>257</v>
      </c>
      <c r="F1829" s="8" t="s">
        <v>143</v>
      </c>
      <c r="G1829" s="8" t="s">
        <v>258</v>
      </c>
      <c r="H1829" s="8" t="s">
        <v>220</v>
      </c>
      <c r="I1829" s="8" t="s">
        <v>262</v>
      </c>
      <c r="J1829" s="8" t="s">
        <v>260</v>
      </c>
      <c r="K1829" s="8" t="s">
        <v>21</v>
      </c>
      <c r="L1829" s="9">
        <v>486</v>
      </c>
      <c r="M1829" s="9">
        <v>8</v>
      </c>
      <c r="N1829" s="10">
        <v>1.646090534979424E-2</v>
      </c>
      <c r="O1829" s="11">
        <v>8.5</v>
      </c>
      <c r="P1829" s="11">
        <v>68</v>
      </c>
      <c r="Q1829" s="11">
        <v>0</v>
      </c>
      <c r="R1829" s="8">
        <v>0</v>
      </c>
      <c r="S1829" s="8">
        <v>0</v>
      </c>
      <c r="U1829" s="12">
        <v>0</v>
      </c>
      <c r="V1829" s="10">
        <v>0</v>
      </c>
      <c r="W1829" s="11">
        <v>10.5</v>
      </c>
      <c r="X1829" s="8" t="s">
        <v>148</v>
      </c>
      <c r="Y1829" s="8" t="s">
        <v>149</v>
      </c>
    </row>
    <row r="1830" spans="1:25" x14ac:dyDescent="0.3">
      <c r="A1830" s="7">
        <v>46282</v>
      </c>
      <c r="B1830" s="8" t="s">
        <v>37</v>
      </c>
      <c r="C1830" s="8" t="s">
        <v>140</v>
      </c>
      <c r="D1830" s="8" t="s">
        <v>141</v>
      </c>
      <c r="E1830" s="8" t="s">
        <v>257</v>
      </c>
      <c r="F1830" s="8" t="s">
        <v>143</v>
      </c>
      <c r="G1830" s="8" t="s">
        <v>262</v>
      </c>
      <c r="H1830" s="8" t="s">
        <v>220</v>
      </c>
      <c r="I1830" s="8" t="s">
        <v>1014</v>
      </c>
      <c r="J1830" s="8" t="s">
        <v>260</v>
      </c>
      <c r="K1830" s="8" t="s">
        <v>7</v>
      </c>
      <c r="L1830" s="9">
        <v>858</v>
      </c>
      <c r="M1830" s="9">
        <v>1</v>
      </c>
      <c r="N1830" s="10">
        <v>1.1655011655011659E-3</v>
      </c>
      <c r="O1830" s="11">
        <v>4.5199999999999996</v>
      </c>
      <c r="P1830" s="11">
        <v>4.5199999999999996</v>
      </c>
      <c r="Q1830" s="11">
        <v>0</v>
      </c>
      <c r="R1830" s="8">
        <v>0</v>
      </c>
      <c r="S1830" s="8">
        <v>0</v>
      </c>
      <c r="U1830" s="12">
        <v>0</v>
      </c>
      <c r="V1830" s="10">
        <v>0</v>
      </c>
      <c r="W1830" s="11">
        <v>7</v>
      </c>
      <c r="X1830" s="8" t="s">
        <v>148</v>
      </c>
      <c r="Y1830" s="8" t="s">
        <v>149</v>
      </c>
    </row>
    <row r="1831" spans="1:25" x14ac:dyDescent="0.3">
      <c r="A1831" s="7">
        <v>46282</v>
      </c>
      <c r="B1831" s="8" t="s">
        <v>37</v>
      </c>
      <c r="C1831" s="8" t="s">
        <v>140</v>
      </c>
      <c r="D1831" s="8" t="s">
        <v>141</v>
      </c>
      <c r="E1831" s="8" t="s">
        <v>257</v>
      </c>
      <c r="F1831" s="8" t="s">
        <v>143</v>
      </c>
      <c r="G1831" s="8" t="s">
        <v>258</v>
      </c>
      <c r="H1831" s="8" t="s">
        <v>220</v>
      </c>
      <c r="I1831" s="8" t="s">
        <v>1015</v>
      </c>
      <c r="J1831" s="8" t="s">
        <v>260</v>
      </c>
      <c r="K1831" s="8" t="s">
        <v>7</v>
      </c>
      <c r="L1831" s="9">
        <v>443</v>
      </c>
      <c r="M1831" s="9">
        <v>5</v>
      </c>
      <c r="N1831" s="10">
        <v>1.1286681715575619E-2</v>
      </c>
      <c r="O1831" s="11">
        <v>6.17</v>
      </c>
      <c r="P1831" s="11">
        <v>30.85</v>
      </c>
      <c r="Q1831" s="11">
        <v>0</v>
      </c>
      <c r="R1831" s="8">
        <v>0</v>
      </c>
      <c r="S1831" s="8">
        <v>0</v>
      </c>
      <c r="U1831" s="12">
        <v>0</v>
      </c>
      <c r="V1831" s="10">
        <v>0</v>
      </c>
      <c r="W1831" s="11">
        <v>8.5</v>
      </c>
      <c r="X1831" s="8" t="s">
        <v>148</v>
      </c>
      <c r="Y1831" s="8" t="s">
        <v>149</v>
      </c>
    </row>
    <row r="1832" spans="1:25" x14ac:dyDescent="0.3">
      <c r="A1832" s="7">
        <v>46282</v>
      </c>
      <c r="B1832" s="8" t="s">
        <v>33</v>
      </c>
      <c r="C1832" s="8" t="s">
        <v>173</v>
      </c>
      <c r="D1832" s="8" t="s">
        <v>141</v>
      </c>
      <c r="E1832" s="8" t="s">
        <v>193</v>
      </c>
      <c r="F1832" s="8" t="s">
        <v>143</v>
      </c>
      <c r="G1832" s="8" t="s">
        <v>194</v>
      </c>
      <c r="H1832" s="8" t="s">
        <v>231</v>
      </c>
      <c r="I1832" s="8" t="s">
        <v>591</v>
      </c>
      <c r="J1832" s="8" t="s">
        <v>195</v>
      </c>
      <c r="K1832" s="8" t="s">
        <v>14</v>
      </c>
      <c r="L1832" s="9">
        <v>97</v>
      </c>
      <c r="M1832" s="9">
        <v>0</v>
      </c>
      <c r="N1832" s="10">
        <v>0</v>
      </c>
      <c r="P1832" s="11">
        <v>0</v>
      </c>
      <c r="Q1832" s="11">
        <v>0</v>
      </c>
      <c r="R1832" s="8">
        <v>0</v>
      </c>
      <c r="S1832" s="8">
        <v>0</v>
      </c>
      <c r="W1832" s="11">
        <v>12.5</v>
      </c>
      <c r="X1832" s="8" t="s">
        <v>148</v>
      </c>
      <c r="Y1832" s="8" t="s">
        <v>149</v>
      </c>
    </row>
    <row r="1833" spans="1:25" x14ac:dyDescent="0.3">
      <c r="A1833" s="7">
        <v>46282</v>
      </c>
      <c r="B1833" s="8" t="s">
        <v>33</v>
      </c>
      <c r="C1833" s="8" t="s">
        <v>173</v>
      </c>
      <c r="D1833" s="8" t="s">
        <v>141</v>
      </c>
      <c r="E1833" s="8" t="s">
        <v>193</v>
      </c>
      <c r="F1833" s="8" t="s">
        <v>143</v>
      </c>
      <c r="G1833" s="8" t="s">
        <v>264</v>
      </c>
      <c r="H1833" s="8" t="s">
        <v>231</v>
      </c>
      <c r="I1833" s="8" t="s">
        <v>194</v>
      </c>
      <c r="J1833" s="8" t="s">
        <v>195</v>
      </c>
      <c r="K1833" s="8" t="s">
        <v>21</v>
      </c>
      <c r="L1833" s="9">
        <v>1565</v>
      </c>
      <c r="M1833" s="9">
        <v>11</v>
      </c>
      <c r="N1833" s="10">
        <v>7.028753993610224E-3</v>
      </c>
      <c r="O1833" s="11">
        <v>13.5</v>
      </c>
      <c r="P1833" s="11">
        <v>148.5</v>
      </c>
      <c r="Q1833" s="11">
        <v>1197</v>
      </c>
      <c r="R1833" s="8">
        <v>3</v>
      </c>
      <c r="S1833" s="8">
        <v>3</v>
      </c>
      <c r="T1833" s="10">
        <v>0.1241</v>
      </c>
      <c r="U1833" s="12">
        <v>8.06</v>
      </c>
      <c r="V1833" s="10">
        <v>0.2727</v>
      </c>
      <c r="W1833" s="11">
        <v>13.5</v>
      </c>
      <c r="X1833" s="8" t="s">
        <v>148</v>
      </c>
      <c r="Y1833" s="8" t="s">
        <v>149</v>
      </c>
    </row>
    <row r="1834" spans="1:25" x14ac:dyDescent="0.3">
      <c r="A1834" s="7">
        <v>46282</v>
      </c>
      <c r="B1834" s="8" t="s">
        <v>33</v>
      </c>
      <c r="C1834" s="8" t="s">
        <v>173</v>
      </c>
      <c r="D1834" s="8" t="s">
        <v>141</v>
      </c>
      <c r="E1834" s="8" t="s">
        <v>193</v>
      </c>
      <c r="F1834" s="8" t="s">
        <v>143</v>
      </c>
      <c r="G1834" s="8" t="s">
        <v>264</v>
      </c>
      <c r="H1834" s="8" t="s">
        <v>231</v>
      </c>
      <c r="I1834" s="8" t="s">
        <v>1016</v>
      </c>
      <c r="J1834" s="8" t="s">
        <v>195</v>
      </c>
      <c r="K1834" s="8" t="s">
        <v>14</v>
      </c>
      <c r="L1834" s="9">
        <v>643</v>
      </c>
      <c r="M1834" s="9">
        <v>2</v>
      </c>
      <c r="N1834" s="10">
        <v>3.1104199066874028E-3</v>
      </c>
      <c r="O1834" s="11">
        <v>6.13</v>
      </c>
      <c r="P1834" s="11">
        <v>12.26</v>
      </c>
      <c r="Q1834" s="11">
        <v>0</v>
      </c>
      <c r="R1834" s="8">
        <v>0</v>
      </c>
      <c r="S1834" s="8">
        <v>0</v>
      </c>
      <c r="U1834" s="12">
        <v>0</v>
      </c>
      <c r="V1834" s="10">
        <v>0</v>
      </c>
      <c r="W1834" s="11">
        <v>10</v>
      </c>
      <c r="X1834" s="8" t="s">
        <v>148</v>
      </c>
      <c r="Y1834" s="8" t="s">
        <v>149</v>
      </c>
    </row>
    <row r="1835" spans="1:25" x14ac:dyDescent="0.3">
      <c r="A1835" s="7">
        <v>46282</v>
      </c>
      <c r="B1835" s="8" t="s">
        <v>33</v>
      </c>
      <c r="C1835" s="8" t="s">
        <v>173</v>
      </c>
      <c r="D1835" s="8" t="s">
        <v>141</v>
      </c>
      <c r="E1835" s="8" t="s">
        <v>193</v>
      </c>
      <c r="F1835" s="8" t="s">
        <v>143</v>
      </c>
      <c r="G1835" s="8" t="s">
        <v>194</v>
      </c>
      <c r="H1835" s="8" t="s">
        <v>231</v>
      </c>
      <c r="I1835" s="8" t="s">
        <v>870</v>
      </c>
      <c r="J1835" s="8" t="s">
        <v>195</v>
      </c>
      <c r="K1835" s="8" t="s">
        <v>21</v>
      </c>
      <c r="L1835" s="9">
        <v>476</v>
      </c>
      <c r="M1835" s="9">
        <v>9</v>
      </c>
      <c r="N1835" s="10">
        <v>1.8907563025210079E-2</v>
      </c>
      <c r="O1835" s="11">
        <v>10.79</v>
      </c>
      <c r="P1835" s="11">
        <v>97.11</v>
      </c>
      <c r="Q1835" s="11">
        <v>0</v>
      </c>
      <c r="R1835" s="8">
        <v>0</v>
      </c>
      <c r="S1835" s="8">
        <v>0</v>
      </c>
      <c r="U1835" s="12">
        <v>0</v>
      </c>
      <c r="V1835" s="10">
        <v>0</v>
      </c>
      <c r="W1835" s="11">
        <v>11</v>
      </c>
      <c r="X1835" s="8" t="s">
        <v>148</v>
      </c>
      <c r="Y1835" s="8" t="s">
        <v>149</v>
      </c>
    </row>
    <row r="1836" spans="1:25" x14ac:dyDescent="0.3">
      <c r="A1836" s="7">
        <v>46282</v>
      </c>
      <c r="B1836" s="8" t="s">
        <v>33</v>
      </c>
      <c r="C1836" s="8" t="s">
        <v>173</v>
      </c>
      <c r="D1836" s="8" t="s">
        <v>141</v>
      </c>
      <c r="E1836" s="8" t="s">
        <v>193</v>
      </c>
      <c r="F1836" s="8" t="s">
        <v>143</v>
      </c>
      <c r="G1836" s="8" t="s">
        <v>264</v>
      </c>
      <c r="H1836" s="8" t="s">
        <v>231</v>
      </c>
      <c r="I1836" s="8" t="s">
        <v>958</v>
      </c>
      <c r="J1836" s="8" t="s">
        <v>195</v>
      </c>
      <c r="K1836" s="8" t="s">
        <v>14</v>
      </c>
      <c r="L1836" s="9">
        <v>276</v>
      </c>
      <c r="M1836" s="9">
        <v>0</v>
      </c>
      <c r="N1836" s="10">
        <v>0</v>
      </c>
      <c r="P1836" s="11">
        <v>0</v>
      </c>
      <c r="Q1836" s="11">
        <v>0</v>
      </c>
      <c r="R1836" s="8">
        <v>0</v>
      </c>
      <c r="S1836" s="8">
        <v>0</v>
      </c>
      <c r="W1836" s="11">
        <v>10</v>
      </c>
      <c r="X1836" s="8" t="s">
        <v>148</v>
      </c>
      <c r="Y1836" s="8" t="s">
        <v>149</v>
      </c>
    </row>
    <row r="1837" spans="1:25" x14ac:dyDescent="0.3">
      <c r="A1837" s="7">
        <v>46282</v>
      </c>
      <c r="B1837" s="8" t="s">
        <v>33</v>
      </c>
      <c r="C1837" s="8" t="s">
        <v>173</v>
      </c>
      <c r="D1837" s="8" t="s">
        <v>141</v>
      </c>
      <c r="E1837" s="8" t="s">
        <v>193</v>
      </c>
      <c r="F1837" s="8" t="s">
        <v>143</v>
      </c>
      <c r="G1837" s="8" t="s">
        <v>194</v>
      </c>
      <c r="H1837" s="8" t="s">
        <v>231</v>
      </c>
      <c r="I1837" s="8" t="s">
        <v>264</v>
      </c>
      <c r="J1837" s="8" t="s">
        <v>195</v>
      </c>
      <c r="K1837" s="8" t="s">
        <v>7</v>
      </c>
      <c r="L1837" s="8" t="s">
        <v>1017</v>
      </c>
      <c r="M1837" s="9">
        <v>14</v>
      </c>
      <c r="N1837" s="10">
        <v>1.377952755905512E-2</v>
      </c>
      <c r="O1837" s="11">
        <v>6.6</v>
      </c>
      <c r="P1837" s="11">
        <v>92.4</v>
      </c>
      <c r="Q1837" s="11">
        <v>0</v>
      </c>
      <c r="R1837" s="8">
        <v>0</v>
      </c>
      <c r="S1837" s="8">
        <v>0</v>
      </c>
      <c r="U1837" s="12">
        <v>0</v>
      </c>
      <c r="V1837" s="10">
        <v>0</v>
      </c>
      <c r="W1837" s="11">
        <v>8.5</v>
      </c>
      <c r="X1837" s="8" t="s">
        <v>148</v>
      </c>
      <c r="Y1837" s="8" t="s">
        <v>149</v>
      </c>
    </row>
    <row r="1838" spans="1:25" x14ac:dyDescent="0.3">
      <c r="A1838" s="7">
        <v>46282</v>
      </c>
      <c r="B1838" s="8" t="s">
        <v>33</v>
      </c>
      <c r="C1838" s="8" t="s">
        <v>173</v>
      </c>
      <c r="D1838" s="8" t="s">
        <v>141</v>
      </c>
      <c r="E1838" s="8" t="s">
        <v>193</v>
      </c>
      <c r="F1838" s="8" t="s">
        <v>143</v>
      </c>
      <c r="G1838" s="8" t="s">
        <v>194</v>
      </c>
      <c r="H1838" s="8" t="s">
        <v>470</v>
      </c>
      <c r="I1838" s="8" t="s">
        <v>469</v>
      </c>
      <c r="J1838" s="8" t="s">
        <v>195</v>
      </c>
      <c r="K1838" s="8" t="s">
        <v>14</v>
      </c>
      <c r="L1838" s="9">
        <v>541</v>
      </c>
      <c r="M1838" s="9">
        <v>2</v>
      </c>
      <c r="N1838" s="10">
        <v>3.6968576709796668E-3</v>
      </c>
      <c r="O1838" s="11">
        <v>6.76</v>
      </c>
      <c r="P1838" s="11">
        <v>13.52</v>
      </c>
      <c r="Q1838" s="11">
        <v>399</v>
      </c>
      <c r="R1838" s="8">
        <v>1</v>
      </c>
      <c r="S1838" s="8">
        <v>1</v>
      </c>
      <c r="T1838" s="10">
        <v>3.39E-2</v>
      </c>
      <c r="U1838" s="12">
        <v>29.51</v>
      </c>
      <c r="V1838" s="10">
        <v>0.5</v>
      </c>
      <c r="W1838" s="11">
        <v>11.5</v>
      </c>
      <c r="X1838" s="8" t="s">
        <v>148</v>
      </c>
      <c r="Y1838" s="8" t="s">
        <v>149</v>
      </c>
    </row>
    <row r="1839" spans="1:25" x14ac:dyDescent="0.3">
      <c r="A1839" s="7">
        <v>46282</v>
      </c>
      <c r="B1839" s="8" t="s">
        <v>33</v>
      </c>
      <c r="C1839" s="8" t="s">
        <v>173</v>
      </c>
      <c r="D1839" s="8" t="s">
        <v>141</v>
      </c>
      <c r="E1839" s="8" t="s">
        <v>200</v>
      </c>
      <c r="F1839" s="8" t="s">
        <v>143</v>
      </c>
      <c r="G1839" s="8" t="s">
        <v>268</v>
      </c>
      <c r="H1839" s="8" t="s">
        <v>231</v>
      </c>
      <c r="I1839" s="8" t="s">
        <v>638</v>
      </c>
      <c r="J1839" s="8" t="s">
        <v>202</v>
      </c>
      <c r="K1839" s="8" t="s">
        <v>21</v>
      </c>
      <c r="L1839" s="9">
        <v>144</v>
      </c>
      <c r="M1839" s="9">
        <v>5</v>
      </c>
      <c r="N1839" s="10">
        <v>3.4722222222222217E-2</v>
      </c>
      <c r="O1839" s="11">
        <v>13.67</v>
      </c>
      <c r="P1839" s="8" t="s">
        <v>1018</v>
      </c>
      <c r="Q1839" s="11">
        <v>0</v>
      </c>
      <c r="R1839" s="8">
        <v>0</v>
      </c>
      <c r="S1839" s="8">
        <v>0</v>
      </c>
      <c r="U1839" s="12">
        <v>0</v>
      </c>
      <c r="V1839" s="10">
        <v>0</v>
      </c>
      <c r="W1839" s="11">
        <v>14.5</v>
      </c>
      <c r="X1839" s="8" t="s">
        <v>148</v>
      </c>
      <c r="Y1839" s="8" t="s">
        <v>149</v>
      </c>
    </row>
    <row r="1840" spans="1:25" x14ac:dyDescent="0.3">
      <c r="A1840" s="7">
        <v>46282</v>
      </c>
      <c r="B1840" s="8" t="s">
        <v>33</v>
      </c>
      <c r="C1840" s="8" t="s">
        <v>173</v>
      </c>
      <c r="D1840" s="8" t="s">
        <v>141</v>
      </c>
      <c r="E1840" s="8" t="s">
        <v>200</v>
      </c>
      <c r="F1840" s="8" t="s">
        <v>143</v>
      </c>
      <c r="G1840" s="8" t="s">
        <v>268</v>
      </c>
      <c r="H1840" s="8" t="s">
        <v>231</v>
      </c>
      <c r="I1840" s="8" t="s">
        <v>199</v>
      </c>
      <c r="J1840" s="8" t="s">
        <v>202</v>
      </c>
      <c r="K1840" s="8" t="s">
        <v>14</v>
      </c>
      <c r="L1840" s="9">
        <v>479</v>
      </c>
      <c r="M1840" s="9">
        <v>3</v>
      </c>
      <c r="N1840" s="10">
        <v>6.2630480167014616E-3</v>
      </c>
      <c r="O1840" s="11">
        <v>7.18</v>
      </c>
      <c r="P1840" s="11">
        <v>21.54</v>
      </c>
      <c r="Q1840" s="11">
        <v>0</v>
      </c>
      <c r="R1840" s="8">
        <v>0</v>
      </c>
      <c r="S1840" s="8">
        <v>0</v>
      </c>
      <c r="U1840" s="12">
        <v>0</v>
      </c>
      <c r="V1840" s="10">
        <v>0</v>
      </c>
      <c r="W1840" s="11">
        <v>11.5</v>
      </c>
      <c r="X1840" s="8" t="s">
        <v>148</v>
      </c>
      <c r="Y1840" s="8" t="s">
        <v>149</v>
      </c>
    </row>
    <row r="1841" spans="1:25" x14ac:dyDescent="0.3">
      <c r="A1841" s="7">
        <v>46282</v>
      </c>
      <c r="B1841" s="8" t="s">
        <v>33</v>
      </c>
      <c r="C1841" s="8" t="s">
        <v>173</v>
      </c>
      <c r="D1841" s="8" t="s">
        <v>141</v>
      </c>
      <c r="E1841" s="8" t="s">
        <v>271</v>
      </c>
      <c r="F1841" s="8" t="s">
        <v>143</v>
      </c>
      <c r="G1841" s="8" t="s">
        <v>275</v>
      </c>
      <c r="H1841" s="8" t="s">
        <v>229</v>
      </c>
      <c r="I1841" s="8" t="s">
        <v>272</v>
      </c>
      <c r="J1841" s="8" t="s">
        <v>274</v>
      </c>
      <c r="K1841" s="8" t="s">
        <v>7</v>
      </c>
      <c r="L1841" s="9">
        <v>518</v>
      </c>
      <c r="M1841" s="9">
        <v>0</v>
      </c>
      <c r="N1841" s="10">
        <v>0</v>
      </c>
      <c r="P1841" s="11">
        <v>0</v>
      </c>
      <c r="Q1841" s="11">
        <v>0</v>
      </c>
      <c r="R1841" s="8">
        <v>0</v>
      </c>
      <c r="S1841" s="8">
        <v>0</v>
      </c>
      <c r="W1841" s="11">
        <v>12.5</v>
      </c>
      <c r="X1841" s="8" t="s">
        <v>148</v>
      </c>
      <c r="Y1841" s="8" t="s">
        <v>149</v>
      </c>
    </row>
    <row r="1842" spans="1:25" x14ac:dyDescent="0.3">
      <c r="A1842" s="7">
        <v>46282</v>
      </c>
      <c r="B1842" s="8" t="s">
        <v>33</v>
      </c>
      <c r="C1842" s="8" t="s">
        <v>173</v>
      </c>
      <c r="D1842" s="8" t="s">
        <v>141</v>
      </c>
      <c r="E1842" s="8" t="s">
        <v>271</v>
      </c>
      <c r="F1842" s="8" t="s">
        <v>143</v>
      </c>
      <c r="G1842" s="8" t="s">
        <v>272</v>
      </c>
      <c r="H1842" s="8" t="s">
        <v>231</v>
      </c>
      <c r="I1842" s="8" t="s">
        <v>277</v>
      </c>
      <c r="J1842" s="8" t="s">
        <v>274</v>
      </c>
      <c r="K1842" s="8" t="s">
        <v>7</v>
      </c>
      <c r="L1842" s="9">
        <v>535</v>
      </c>
      <c r="M1842" s="9">
        <v>3</v>
      </c>
      <c r="N1842" s="10">
        <v>5.6074766355140183E-3</v>
      </c>
      <c r="O1842" s="11">
        <v>9.06</v>
      </c>
      <c r="P1842" s="11">
        <v>27.18</v>
      </c>
      <c r="Q1842" s="11">
        <v>0</v>
      </c>
      <c r="R1842" s="8">
        <v>0</v>
      </c>
      <c r="S1842" s="8">
        <v>0</v>
      </c>
      <c r="U1842" s="12">
        <v>0</v>
      </c>
      <c r="V1842" s="10">
        <v>0</v>
      </c>
      <c r="W1842" s="11">
        <v>12</v>
      </c>
      <c r="X1842" s="8" t="s">
        <v>148</v>
      </c>
      <c r="Y1842" s="8" t="s">
        <v>149</v>
      </c>
    </row>
    <row r="1843" spans="1:25" x14ac:dyDescent="0.3">
      <c r="A1843" s="7">
        <v>46282</v>
      </c>
      <c r="B1843" s="8" t="s">
        <v>33</v>
      </c>
      <c r="C1843" s="8" t="s">
        <v>173</v>
      </c>
      <c r="D1843" s="8" t="s">
        <v>141</v>
      </c>
      <c r="E1843" s="8" t="s">
        <v>271</v>
      </c>
      <c r="F1843" s="8" t="s">
        <v>143</v>
      </c>
      <c r="G1843" s="8" t="s">
        <v>275</v>
      </c>
      <c r="H1843" s="8" t="s">
        <v>231</v>
      </c>
      <c r="I1843" s="8" t="s">
        <v>275</v>
      </c>
      <c r="J1843" s="8" t="s">
        <v>274</v>
      </c>
      <c r="K1843" s="8" t="s">
        <v>7</v>
      </c>
      <c r="L1843" s="9">
        <v>1118</v>
      </c>
      <c r="M1843" s="9">
        <v>5</v>
      </c>
      <c r="N1843" s="10">
        <v>4.4722719141323791E-3</v>
      </c>
      <c r="O1843" s="11">
        <v>7.88</v>
      </c>
      <c r="P1843" s="11">
        <v>39.4</v>
      </c>
      <c r="Q1843" s="11">
        <v>549</v>
      </c>
      <c r="R1843" s="8">
        <v>1</v>
      </c>
      <c r="S1843" s="8">
        <v>1</v>
      </c>
      <c r="T1843" s="10">
        <v>7.1800000000000003E-2</v>
      </c>
      <c r="U1843" s="12">
        <v>13.93</v>
      </c>
      <c r="V1843" s="10">
        <v>0.2</v>
      </c>
      <c r="W1843" s="11">
        <v>15</v>
      </c>
      <c r="X1843" s="8" t="s">
        <v>148</v>
      </c>
      <c r="Y1843" s="8" t="s">
        <v>149</v>
      </c>
    </row>
    <row r="1844" spans="1:25" x14ac:dyDescent="0.3">
      <c r="A1844" s="7">
        <v>46282</v>
      </c>
      <c r="B1844" s="8" t="s">
        <v>23</v>
      </c>
      <c r="C1844" s="8" t="s">
        <v>173</v>
      </c>
      <c r="D1844" s="8" t="s">
        <v>141</v>
      </c>
      <c r="E1844" s="8" t="s">
        <v>174</v>
      </c>
      <c r="F1844" s="8" t="s">
        <v>143</v>
      </c>
      <c r="G1844" s="8" t="s">
        <v>175</v>
      </c>
      <c r="H1844" s="8" t="s">
        <v>206</v>
      </c>
      <c r="I1844" s="8" t="s">
        <v>1019</v>
      </c>
      <c r="J1844" s="8" t="s">
        <v>176</v>
      </c>
      <c r="K1844" s="8" t="s">
        <v>21</v>
      </c>
      <c r="L1844" s="9">
        <v>373</v>
      </c>
      <c r="M1844" s="9">
        <v>0</v>
      </c>
      <c r="N1844" s="10">
        <v>0</v>
      </c>
      <c r="P1844" s="11">
        <v>0</v>
      </c>
      <c r="Q1844" s="11">
        <v>0</v>
      </c>
      <c r="R1844" s="8">
        <v>0</v>
      </c>
      <c r="S1844" s="8">
        <v>0</v>
      </c>
      <c r="W1844" s="11">
        <v>15</v>
      </c>
      <c r="X1844" s="8" t="s">
        <v>148</v>
      </c>
      <c r="Y1844" s="8" t="s">
        <v>149</v>
      </c>
    </row>
    <row r="1845" spans="1:25" x14ac:dyDescent="0.3">
      <c r="A1845" s="7">
        <v>46282</v>
      </c>
      <c r="B1845" s="8" t="s">
        <v>23</v>
      </c>
      <c r="C1845" s="8" t="s">
        <v>173</v>
      </c>
      <c r="D1845" s="8" t="s">
        <v>141</v>
      </c>
      <c r="E1845" s="8" t="s">
        <v>186</v>
      </c>
      <c r="F1845" s="8" t="s">
        <v>143</v>
      </c>
      <c r="G1845" s="8" t="s">
        <v>189</v>
      </c>
      <c r="H1845" s="8" t="s">
        <v>206</v>
      </c>
      <c r="I1845" s="8" t="s">
        <v>189</v>
      </c>
      <c r="J1845" s="8" t="s">
        <v>188</v>
      </c>
      <c r="K1845" s="8" t="s">
        <v>14</v>
      </c>
      <c r="L1845" s="9">
        <v>1841</v>
      </c>
      <c r="M1845" s="9">
        <v>10</v>
      </c>
      <c r="N1845" s="10">
        <v>5.4318305268875608E-3</v>
      </c>
      <c r="O1845" s="11">
        <v>7.01</v>
      </c>
      <c r="P1845" s="11">
        <v>70.099999999999994</v>
      </c>
      <c r="Q1845" s="11">
        <v>349</v>
      </c>
      <c r="R1845" s="8">
        <v>1</v>
      </c>
      <c r="S1845" s="8">
        <v>1</v>
      </c>
      <c r="T1845" s="10">
        <v>0.2009</v>
      </c>
      <c r="U1845" s="12">
        <v>4.9800000000000004</v>
      </c>
      <c r="V1845" s="10">
        <v>0.1</v>
      </c>
      <c r="W1845" s="11">
        <v>8.5</v>
      </c>
      <c r="X1845" s="8" t="s">
        <v>148</v>
      </c>
      <c r="Y1845" s="8" t="s">
        <v>149</v>
      </c>
    </row>
    <row r="1846" spans="1:25" x14ac:dyDescent="0.3">
      <c r="A1846" s="7">
        <v>46289</v>
      </c>
      <c r="B1846" s="8" t="s">
        <v>23</v>
      </c>
      <c r="C1846" s="8" t="s">
        <v>173</v>
      </c>
      <c r="D1846" s="8" t="s">
        <v>141</v>
      </c>
      <c r="E1846" s="8" t="s">
        <v>174</v>
      </c>
      <c r="F1846" s="8" t="s">
        <v>143</v>
      </c>
      <c r="G1846" s="8" t="s">
        <v>408</v>
      </c>
      <c r="H1846" s="8" t="s">
        <v>206</v>
      </c>
      <c r="I1846" s="8" t="s">
        <v>408</v>
      </c>
      <c r="K1846" s="8" t="s">
        <v>21</v>
      </c>
      <c r="L1846" s="9">
        <v>748</v>
      </c>
      <c r="M1846" s="9">
        <v>21</v>
      </c>
      <c r="N1846" s="10">
        <v>2.8074866310160429E-2</v>
      </c>
      <c r="O1846" s="11">
        <v>15.5</v>
      </c>
      <c r="P1846" s="11">
        <v>325.5</v>
      </c>
      <c r="Q1846" s="11">
        <v>449</v>
      </c>
      <c r="R1846" s="8">
        <v>1</v>
      </c>
      <c r="S1846" s="8">
        <v>1</v>
      </c>
      <c r="T1846" s="10">
        <v>0.72489999999999999</v>
      </c>
      <c r="U1846" s="12">
        <v>1.38</v>
      </c>
      <c r="V1846" s="10">
        <v>4.7600000000000003E-2</v>
      </c>
      <c r="W1846" s="11">
        <v>15.5</v>
      </c>
      <c r="X1846" s="8" t="s">
        <v>148</v>
      </c>
      <c r="Y1846" s="8" t="s">
        <v>149</v>
      </c>
    </row>
    <row r="1847" spans="1:25" x14ac:dyDescent="0.3">
      <c r="A1847" s="8" t="s">
        <v>997</v>
      </c>
      <c r="B1847" s="8" t="s">
        <v>23</v>
      </c>
      <c r="C1847" s="8" t="s">
        <v>173</v>
      </c>
      <c r="D1847" s="8" t="s">
        <v>141</v>
      </c>
      <c r="E1847" s="8" t="s">
        <v>186</v>
      </c>
      <c r="F1847" s="8" t="s">
        <v>143</v>
      </c>
      <c r="G1847" s="8" t="s">
        <v>279</v>
      </c>
      <c r="H1847" s="8" t="s">
        <v>206</v>
      </c>
      <c r="I1847" s="8" t="s">
        <v>279</v>
      </c>
      <c r="J1847" s="8" t="s">
        <v>188</v>
      </c>
      <c r="K1847" s="8" t="s">
        <v>7</v>
      </c>
      <c r="L1847" s="9">
        <v>249</v>
      </c>
      <c r="M1847" s="9">
        <v>7</v>
      </c>
      <c r="N1847" s="10">
        <v>2.811244979919679E-2</v>
      </c>
      <c r="O1847" s="11">
        <v>4.87</v>
      </c>
      <c r="P1847" s="11">
        <v>34.090000000000003</v>
      </c>
      <c r="Q1847" s="11">
        <v>349</v>
      </c>
      <c r="R1847" s="8">
        <v>1</v>
      </c>
      <c r="S1847" s="8">
        <v>1</v>
      </c>
      <c r="T1847" s="10">
        <v>9.7699999999999995E-2</v>
      </c>
      <c r="U1847" s="12">
        <v>10.24</v>
      </c>
      <c r="V1847" s="10">
        <v>0.1429</v>
      </c>
      <c r="W1847" s="11">
        <v>9</v>
      </c>
      <c r="X1847" s="8" t="s">
        <v>148</v>
      </c>
      <c r="Y1847" s="8" t="s">
        <v>149</v>
      </c>
    </row>
    <row r="1848" spans="1:25" x14ac:dyDescent="0.3">
      <c r="A1848" s="7">
        <v>46282</v>
      </c>
      <c r="B1848" s="8" t="s">
        <v>23</v>
      </c>
      <c r="C1848" s="8" t="s">
        <v>173</v>
      </c>
      <c r="D1848" s="8" t="s">
        <v>141</v>
      </c>
      <c r="E1848" s="8" t="s">
        <v>186</v>
      </c>
      <c r="F1848" s="8" t="s">
        <v>143</v>
      </c>
      <c r="G1848" s="8" t="s">
        <v>413</v>
      </c>
      <c r="H1848" s="8" t="s">
        <v>206</v>
      </c>
      <c r="I1848" s="8" t="s">
        <v>413</v>
      </c>
      <c r="J1848" s="8" t="s">
        <v>188</v>
      </c>
      <c r="K1848" s="8" t="s">
        <v>7</v>
      </c>
      <c r="L1848" s="9">
        <v>265</v>
      </c>
      <c r="M1848" s="9">
        <v>4</v>
      </c>
      <c r="N1848" s="10">
        <v>1.509433962264151E-2</v>
      </c>
      <c r="O1848" s="11">
        <v>4.63</v>
      </c>
      <c r="P1848" s="11">
        <v>18.52</v>
      </c>
      <c r="Q1848" s="11">
        <v>0</v>
      </c>
      <c r="R1848" s="8">
        <v>0</v>
      </c>
      <c r="S1848" s="8">
        <v>0</v>
      </c>
      <c r="U1848" s="12">
        <v>0</v>
      </c>
      <c r="V1848" s="10">
        <v>0</v>
      </c>
      <c r="W1848" s="11">
        <v>9</v>
      </c>
      <c r="X1848" s="8" t="s">
        <v>148</v>
      </c>
      <c r="Y1848" s="8" t="s">
        <v>149</v>
      </c>
    </row>
    <row r="1849" spans="1:25" x14ac:dyDescent="0.3">
      <c r="A1849" s="7">
        <v>46282</v>
      </c>
      <c r="B1849" s="8" t="s">
        <v>23</v>
      </c>
      <c r="C1849" s="8" t="s">
        <v>173</v>
      </c>
      <c r="D1849" s="8" t="s">
        <v>141</v>
      </c>
      <c r="E1849" s="8" t="s">
        <v>186</v>
      </c>
      <c r="F1849" s="8" t="s">
        <v>143</v>
      </c>
      <c r="G1849" s="8" t="s">
        <v>280</v>
      </c>
      <c r="H1849" s="8" t="s">
        <v>206</v>
      </c>
      <c r="I1849" s="8" t="s">
        <v>280</v>
      </c>
      <c r="J1849" s="8" t="s">
        <v>188</v>
      </c>
      <c r="K1849" s="8" t="s">
        <v>14</v>
      </c>
      <c r="L1849" s="9">
        <v>1435</v>
      </c>
      <c r="M1849" s="9">
        <v>11</v>
      </c>
      <c r="N1849" s="10">
        <v>7.6655052264808362E-3</v>
      </c>
      <c r="O1849" s="11">
        <v>7.64</v>
      </c>
      <c r="P1849" s="11">
        <v>84.04</v>
      </c>
      <c r="Q1849" s="11">
        <v>349</v>
      </c>
      <c r="R1849" s="8">
        <v>1</v>
      </c>
      <c r="S1849" s="8">
        <v>1</v>
      </c>
      <c r="T1849" s="10">
        <v>0.24079999999999999</v>
      </c>
      <c r="U1849" s="12">
        <v>4.1500000000000004</v>
      </c>
      <c r="V1849" s="10">
        <v>9.0899999999999995E-2</v>
      </c>
      <c r="W1849" s="11">
        <v>13</v>
      </c>
      <c r="X1849" s="8" t="s">
        <v>148</v>
      </c>
      <c r="Y1849" s="8" t="s">
        <v>149</v>
      </c>
    </row>
    <row r="1850" spans="1:25" x14ac:dyDescent="0.3">
      <c r="A1850" s="7">
        <v>46282</v>
      </c>
      <c r="B1850" s="8" t="s">
        <v>23</v>
      </c>
      <c r="C1850" s="8" t="s">
        <v>173</v>
      </c>
      <c r="D1850" s="8" t="s">
        <v>141</v>
      </c>
      <c r="E1850" s="8" t="s">
        <v>186</v>
      </c>
      <c r="F1850" s="8" t="s">
        <v>143</v>
      </c>
      <c r="G1850" s="8" t="s">
        <v>363</v>
      </c>
      <c r="H1850" s="8" t="s">
        <v>206</v>
      </c>
      <c r="I1850" s="8" t="s">
        <v>363</v>
      </c>
      <c r="J1850" s="8" t="s">
        <v>188</v>
      </c>
      <c r="K1850" s="8" t="s">
        <v>21</v>
      </c>
      <c r="L1850" s="9">
        <v>111</v>
      </c>
      <c r="M1850" s="9">
        <v>1</v>
      </c>
      <c r="N1850" s="10">
        <v>9.0090090090090089E-3</v>
      </c>
      <c r="O1850" s="11">
        <v>13</v>
      </c>
      <c r="P1850" s="11">
        <v>13</v>
      </c>
      <c r="Q1850" s="11">
        <v>0</v>
      </c>
      <c r="R1850" s="8">
        <v>0</v>
      </c>
      <c r="S1850" s="8">
        <v>0</v>
      </c>
      <c r="U1850" s="12">
        <v>0</v>
      </c>
      <c r="V1850" s="10">
        <v>0</v>
      </c>
      <c r="W1850" s="11">
        <v>13</v>
      </c>
      <c r="X1850" s="8" t="s">
        <v>148</v>
      </c>
      <c r="Y1850" s="8" t="s">
        <v>149</v>
      </c>
    </row>
    <row r="1851" spans="1:25" x14ac:dyDescent="0.3">
      <c r="A1851" s="7">
        <v>46282</v>
      </c>
      <c r="B1851" s="8" t="s">
        <v>23</v>
      </c>
      <c r="C1851" s="8" t="s">
        <v>173</v>
      </c>
      <c r="D1851" s="8" t="s">
        <v>141</v>
      </c>
      <c r="E1851" s="8" t="s">
        <v>186</v>
      </c>
      <c r="F1851" s="8" t="s">
        <v>143</v>
      </c>
      <c r="G1851" s="8" t="s">
        <v>412</v>
      </c>
      <c r="H1851" s="8" t="s">
        <v>206</v>
      </c>
      <c r="I1851" s="8" t="s">
        <v>412</v>
      </c>
      <c r="J1851" s="8" t="s">
        <v>188</v>
      </c>
      <c r="K1851" s="8" t="s">
        <v>14</v>
      </c>
      <c r="L1851" s="8" t="s">
        <v>1020</v>
      </c>
      <c r="M1851" s="9">
        <v>8</v>
      </c>
      <c r="N1851" s="10">
        <v>7.8817733990147777E-3</v>
      </c>
      <c r="O1851" s="11">
        <v>4.95</v>
      </c>
      <c r="P1851" s="11">
        <v>39.6</v>
      </c>
      <c r="Q1851" s="11">
        <v>0</v>
      </c>
      <c r="R1851" s="8">
        <v>0</v>
      </c>
      <c r="S1851" s="8">
        <v>0</v>
      </c>
      <c r="U1851" s="12">
        <v>0</v>
      </c>
      <c r="V1851" s="10">
        <v>0</v>
      </c>
      <c r="W1851" s="11">
        <v>8.5</v>
      </c>
      <c r="X1851" s="8" t="s">
        <v>148</v>
      </c>
      <c r="Y1851" s="8" t="s">
        <v>149</v>
      </c>
    </row>
    <row r="1852" spans="1:25" x14ac:dyDescent="0.3">
      <c r="A1852" s="7">
        <v>46282</v>
      </c>
      <c r="B1852" s="8" t="s">
        <v>23</v>
      </c>
      <c r="C1852" s="8" t="s">
        <v>173</v>
      </c>
      <c r="D1852" s="8" t="s">
        <v>141</v>
      </c>
      <c r="E1852" s="8" t="s">
        <v>281</v>
      </c>
      <c r="F1852" s="8" t="s">
        <v>143</v>
      </c>
      <c r="G1852" s="8" t="s">
        <v>479</v>
      </c>
      <c r="H1852" s="8" t="s">
        <v>206</v>
      </c>
      <c r="I1852" s="8" t="s">
        <v>479</v>
      </c>
      <c r="J1852" s="8" t="s">
        <v>283</v>
      </c>
      <c r="K1852" s="8" t="s">
        <v>7</v>
      </c>
      <c r="L1852" s="9">
        <v>1181</v>
      </c>
      <c r="M1852" s="9">
        <v>2</v>
      </c>
      <c r="N1852" s="10">
        <v>1.693480101608806E-3</v>
      </c>
      <c r="O1852" s="11">
        <v>7</v>
      </c>
      <c r="P1852" s="11">
        <v>14</v>
      </c>
      <c r="Q1852" s="11">
        <v>0</v>
      </c>
      <c r="R1852" s="8">
        <v>0</v>
      </c>
      <c r="S1852" s="8">
        <v>0</v>
      </c>
      <c r="U1852" s="12">
        <v>0</v>
      </c>
      <c r="V1852" s="10">
        <v>0</v>
      </c>
      <c r="W1852" s="11">
        <v>11</v>
      </c>
      <c r="X1852" s="8" t="s">
        <v>148</v>
      </c>
      <c r="Y1852" s="8" t="s">
        <v>149</v>
      </c>
    </row>
    <row r="1853" spans="1:25" x14ac:dyDescent="0.3">
      <c r="A1853" s="7">
        <v>46282</v>
      </c>
      <c r="B1853" s="8" t="s">
        <v>23</v>
      </c>
      <c r="C1853" s="8" t="s">
        <v>173</v>
      </c>
      <c r="D1853" s="8" t="s">
        <v>141</v>
      </c>
      <c r="E1853" s="8" t="s">
        <v>281</v>
      </c>
      <c r="F1853" s="8" t="s">
        <v>143</v>
      </c>
      <c r="G1853" s="8" t="s">
        <v>282</v>
      </c>
      <c r="H1853" s="8" t="s">
        <v>206</v>
      </c>
      <c r="I1853" s="8" t="s">
        <v>282</v>
      </c>
      <c r="J1853" s="8" t="s">
        <v>283</v>
      </c>
      <c r="K1853" s="8" t="s">
        <v>14</v>
      </c>
      <c r="L1853" s="9">
        <v>1316</v>
      </c>
      <c r="M1853" s="9">
        <v>7</v>
      </c>
      <c r="N1853" s="10">
        <v>5.3191489361702126E-3</v>
      </c>
      <c r="O1853" s="11">
        <v>4.45</v>
      </c>
      <c r="P1853" s="11">
        <v>31.15</v>
      </c>
      <c r="Q1853" s="11">
        <v>299</v>
      </c>
      <c r="R1853" s="8">
        <v>1</v>
      </c>
      <c r="S1853" s="8">
        <v>1</v>
      </c>
      <c r="T1853" s="10">
        <v>0.1042</v>
      </c>
      <c r="U1853" s="12">
        <v>9.6</v>
      </c>
      <c r="V1853" s="10">
        <v>0.1429</v>
      </c>
      <c r="W1853" s="11">
        <v>8</v>
      </c>
      <c r="X1853" s="8" t="s">
        <v>148</v>
      </c>
      <c r="Y1853" s="8" t="s">
        <v>149</v>
      </c>
    </row>
    <row r="1854" spans="1:25" x14ac:dyDescent="0.3">
      <c r="A1854" s="7">
        <v>46282</v>
      </c>
      <c r="B1854" s="8" t="s">
        <v>23</v>
      </c>
      <c r="C1854" s="8" t="s">
        <v>173</v>
      </c>
      <c r="D1854" s="8" t="s">
        <v>141</v>
      </c>
      <c r="E1854" s="8" t="s">
        <v>285</v>
      </c>
      <c r="F1854" s="8" t="s">
        <v>143</v>
      </c>
      <c r="G1854" s="8" t="s">
        <v>286</v>
      </c>
      <c r="H1854" s="8" t="s">
        <v>333</v>
      </c>
      <c r="I1854" s="8" t="s">
        <v>286</v>
      </c>
      <c r="J1854" s="8" t="s">
        <v>287</v>
      </c>
      <c r="K1854" s="8" t="s">
        <v>14</v>
      </c>
      <c r="L1854" s="9">
        <v>4246</v>
      </c>
      <c r="M1854" s="9">
        <v>30</v>
      </c>
      <c r="N1854" s="10">
        <v>7.0654733867169103E-3</v>
      </c>
      <c r="O1854" s="11">
        <v>7.75</v>
      </c>
      <c r="P1854" s="11">
        <v>232.5</v>
      </c>
      <c r="Q1854" s="11">
        <v>249</v>
      </c>
      <c r="R1854" s="8">
        <v>1</v>
      </c>
      <c r="S1854" s="8">
        <v>1</v>
      </c>
      <c r="T1854" s="10">
        <v>0.93369999999999997</v>
      </c>
      <c r="U1854" s="12">
        <v>1.07</v>
      </c>
      <c r="V1854" s="10">
        <v>3.3300000000000003E-2</v>
      </c>
      <c r="W1854" s="11">
        <v>9.5</v>
      </c>
      <c r="X1854" s="8" t="s">
        <v>148</v>
      </c>
      <c r="Y1854" s="8" t="s">
        <v>149</v>
      </c>
    </row>
    <row r="1855" spans="1:25" x14ac:dyDescent="0.3">
      <c r="A1855" s="7">
        <v>46282</v>
      </c>
      <c r="B1855" s="8" t="s">
        <v>43</v>
      </c>
      <c r="C1855" s="8" t="s">
        <v>140</v>
      </c>
      <c r="D1855" s="8" t="s">
        <v>141</v>
      </c>
      <c r="E1855" s="8" t="s">
        <v>142</v>
      </c>
      <c r="F1855" s="8" t="s">
        <v>143</v>
      </c>
      <c r="G1855" s="8" t="s">
        <v>841</v>
      </c>
      <c r="H1855" s="8" t="s">
        <v>292</v>
      </c>
      <c r="I1855" s="8" t="s">
        <v>842</v>
      </c>
      <c r="J1855" s="8" t="s">
        <v>147</v>
      </c>
      <c r="K1855" s="8" t="s">
        <v>7</v>
      </c>
      <c r="L1855" s="9">
        <v>92</v>
      </c>
      <c r="M1855" s="9">
        <v>0</v>
      </c>
      <c r="N1855" s="10">
        <v>0</v>
      </c>
      <c r="P1855" s="11">
        <v>0</v>
      </c>
      <c r="Q1855" s="11">
        <v>0</v>
      </c>
      <c r="R1855" s="8">
        <v>0</v>
      </c>
      <c r="S1855" s="8">
        <v>0</v>
      </c>
      <c r="W1855" s="11">
        <v>11.5</v>
      </c>
      <c r="X1855" s="8" t="s">
        <v>148</v>
      </c>
      <c r="Y1855" s="8" t="s">
        <v>149</v>
      </c>
    </row>
    <row r="1856" spans="1:25" x14ac:dyDescent="0.3">
      <c r="A1856" s="7">
        <v>46282</v>
      </c>
      <c r="B1856" s="8" t="s">
        <v>43</v>
      </c>
      <c r="C1856" s="8" t="s">
        <v>140</v>
      </c>
      <c r="D1856" s="8" t="s">
        <v>141</v>
      </c>
      <c r="E1856" s="8" t="s">
        <v>142</v>
      </c>
      <c r="F1856" s="8" t="s">
        <v>143</v>
      </c>
      <c r="G1856" s="8" t="s">
        <v>294</v>
      </c>
      <c r="H1856" s="8" t="s">
        <v>292</v>
      </c>
      <c r="I1856" s="8" t="s">
        <v>295</v>
      </c>
      <c r="J1856" s="8" t="s">
        <v>147</v>
      </c>
      <c r="K1856" s="8" t="s">
        <v>21</v>
      </c>
      <c r="L1856" s="9">
        <v>645</v>
      </c>
      <c r="M1856" s="9">
        <v>3</v>
      </c>
      <c r="N1856" s="10">
        <v>4.6511627906976744E-3</v>
      </c>
      <c r="O1856" s="11">
        <v>12</v>
      </c>
      <c r="P1856" s="11">
        <v>36</v>
      </c>
      <c r="Q1856" s="11">
        <v>0</v>
      </c>
      <c r="R1856" s="8">
        <v>0</v>
      </c>
      <c r="S1856" s="8">
        <v>0</v>
      </c>
      <c r="U1856" s="12">
        <v>0</v>
      </c>
      <c r="V1856" s="10">
        <v>0</v>
      </c>
      <c r="W1856" s="11">
        <v>12</v>
      </c>
      <c r="X1856" s="8" t="s">
        <v>148</v>
      </c>
      <c r="Y1856" s="8" t="s">
        <v>149</v>
      </c>
    </row>
    <row r="1857" spans="1:25" x14ac:dyDescent="0.3">
      <c r="A1857" s="7">
        <v>46282</v>
      </c>
      <c r="B1857" s="8" t="s">
        <v>43</v>
      </c>
      <c r="C1857" s="8" t="s">
        <v>140</v>
      </c>
      <c r="D1857" s="8" t="s">
        <v>141</v>
      </c>
      <c r="E1857" s="8" t="s">
        <v>164</v>
      </c>
      <c r="F1857" s="8" t="s">
        <v>143</v>
      </c>
      <c r="G1857" s="8" t="s">
        <v>304</v>
      </c>
      <c r="H1857" s="8" t="s">
        <v>292</v>
      </c>
      <c r="I1857" s="8" t="s">
        <v>1021</v>
      </c>
      <c r="J1857" s="8" t="s">
        <v>166</v>
      </c>
      <c r="K1857" s="8" t="s">
        <v>21</v>
      </c>
      <c r="L1857" s="9">
        <v>692</v>
      </c>
      <c r="M1857" s="9">
        <v>6</v>
      </c>
      <c r="N1857" s="10">
        <v>8.670520231213872E-3</v>
      </c>
      <c r="O1857" s="11">
        <v>9.43</v>
      </c>
      <c r="P1857" s="11">
        <v>56.58</v>
      </c>
      <c r="Q1857" s="11">
        <v>0</v>
      </c>
      <c r="R1857" s="8">
        <v>0</v>
      </c>
      <c r="S1857" s="8">
        <v>0</v>
      </c>
      <c r="U1857" s="12">
        <v>0</v>
      </c>
      <c r="V1857" s="10">
        <v>0</v>
      </c>
      <c r="W1857" s="11">
        <v>9.5</v>
      </c>
      <c r="X1857" s="8" t="s">
        <v>148</v>
      </c>
      <c r="Y1857" s="8" t="s">
        <v>149</v>
      </c>
    </row>
    <row r="1858" spans="1:25" x14ac:dyDescent="0.3">
      <c r="A1858" s="7">
        <v>46282</v>
      </c>
      <c r="B1858" s="8" t="s">
        <v>43</v>
      </c>
      <c r="C1858" s="8" t="s">
        <v>140</v>
      </c>
      <c r="D1858" s="8" t="s">
        <v>141</v>
      </c>
      <c r="E1858" s="8" t="s">
        <v>164</v>
      </c>
      <c r="F1858" s="8" t="s">
        <v>143</v>
      </c>
      <c r="G1858" s="8" t="s">
        <v>301</v>
      </c>
      <c r="H1858" s="8" t="s">
        <v>292</v>
      </c>
      <c r="I1858" s="8" t="s">
        <v>302</v>
      </c>
      <c r="J1858" s="8" t="s">
        <v>166</v>
      </c>
      <c r="K1858" s="8" t="s">
        <v>7</v>
      </c>
      <c r="L1858" s="9">
        <v>3374</v>
      </c>
      <c r="M1858" s="9">
        <v>17</v>
      </c>
      <c r="N1858" s="10">
        <v>5.0385299347954953E-3</v>
      </c>
      <c r="O1858" s="11">
        <v>4.2</v>
      </c>
      <c r="P1858" s="11">
        <v>71.400000000000006</v>
      </c>
      <c r="Q1858" s="11">
        <v>0</v>
      </c>
      <c r="R1858" s="8">
        <v>0</v>
      </c>
      <c r="S1858" s="8">
        <v>0</v>
      </c>
      <c r="U1858" s="12">
        <v>0</v>
      </c>
      <c r="V1858" s="10">
        <v>0</v>
      </c>
      <c r="W1858" s="11">
        <v>7.5</v>
      </c>
      <c r="X1858" s="8" t="s">
        <v>148</v>
      </c>
      <c r="Y1858" s="8" t="s">
        <v>149</v>
      </c>
    </row>
    <row r="1859" spans="1:25" x14ac:dyDescent="0.3">
      <c r="A1859" s="8" t="s">
        <v>1009</v>
      </c>
      <c r="B1859" s="8" t="s">
        <v>43</v>
      </c>
      <c r="C1859" s="8" t="s">
        <v>140</v>
      </c>
      <c r="D1859" s="8" t="s">
        <v>141</v>
      </c>
      <c r="E1859" s="8" t="s">
        <v>239</v>
      </c>
      <c r="F1859" s="8" t="s">
        <v>143</v>
      </c>
      <c r="G1859" s="8" t="s">
        <v>1022</v>
      </c>
      <c r="H1859" s="8" t="s">
        <v>292</v>
      </c>
      <c r="I1859" s="8" t="s">
        <v>1023</v>
      </c>
      <c r="J1859" s="8" t="s">
        <v>242</v>
      </c>
      <c r="K1859" s="8" t="s">
        <v>7</v>
      </c>
      <c r="L1859" s="9">
        <v>1160</v>
      </c>
      <c r="M1859" s="9">
        <v>3</v>
      </c>
      <c r="N1859" s="10">
        <v>2.5862068965517241E-3</v>
      </c>
      <c r="O1859" s="11">
        <v>4.1399999999999997</v>
      </c>
      <c r="P1859" s="11">
        <v>12.42</v>
      </c>
      <c r="Q1859" s="11">
        <v>0</v>
      </c>
      <c r="R1859" s="8">
        <v>0</v>
      </c>
      <c r="S1859" s="8">
        <v>0</v>
      </c>
      <c r="U1859" s="12">
        <v>0</v>
      </c>
      <c r="V1859" s="10">
        <v>0</v>
      </c>
      <c r="W1859" s="11">
        <v>5.5</v>
      </c>
      <c r="X1859" s="8" t="s">
        <v>148</v>
      </c>
      <c r="Y1859" s="8" t="s">
        <v>149</v>
      </c>
    </row>
    <row r="1860" spans="1:25" x14ac:dyDescent="0.3">
      <c r="A1860" s="8" t="s">
        <v>997</v>
      </c>
      <c r="B1860" s="8" t="s">
        <v>43</v>
      </c>
      <c r="C1860" s="8" t="s">
        <v>140</v>
      </c>
      <c r="D1860" s="8" t="s">
        <v>141</v>
      </c>
      <c r="E1860" s="8" t="s">
        <v>239</v>
      </c>
      <c r="F1860" s="8" t="s">
        <v>143</v>
      </c>
      <c r="G1860" s="8" t="s">
        <v>313</v>
      </c>
      <c r="H1860" s="8" t="s">
        <v>292</v>
      </c>
      <c r="I1860" s="8" t="s">
        <v>314</v>
      </c>
      <c r="J1860" s="8" t="s">
        <v>242</v>
      </c>
      <c r="K1860" s="8" t="s">
        <v>14</v>
      </c>
      <c r="L1860" s="9">
        <v>1527</v>
      </c>
      <c r="M1860" s="9">
        <v>7</v>
      </c>
      <c r="N1860" s="10">
        <v>4.5841519318926003E-3</v>
      </c>
      <c r="O1860" s="11">
        <v>3.56</v>
      </c>
      <c r="P1860" s="11">
        <v>24.92</v>
      </c>
      <c r="Q1860" s="11">
        <v>0</v>
      </c>
      <c r="R1860" s="8">
        <v>0</v>
      </c>
      <c r="S1860" s="8">
        <v>0</v>
      </c>
      <c r="U1860" s="12">
        <v>0</v>
      </c>
      <c r="V1860" s="10">
        <v>0</v>
      </c>
      <c r="W1860" s="11">
        <v>6.5</v>
      </c>
      <c r="X1860" s="8" t="s">
        <v>148</v>
      </c>
      <c r="Y1860" s="8" t="s">
        <v>149</v>
      </c>
    </row>
    <row r="1861" spans="1:25" x14ac:dyDescent="0.3">
      <c r="A1861" s="8" t="s">
        <v>997</v>
      </c>
      <c r="B1861" s="8" t="s">
        <v>34</v>
      </c>
      <c r="C1861" s="8" t="s">
        <v>140</v>
      </c>
      <c r="D1861" s="8" t="s">
        <v>141</v>
      </c>
      <c r="E1861" s="8" t="s">
        <v>322</v>
      </c>
      <c r="F1861" s="8" t="s">
        <v>143</v>
      </c>
      <c r="G1861" s="8" t="s">
        <v>606</v>
      </c>
      <c r="H1861" s="8" t="s">
        <v>206</v>
      </c>
      <c r="I1861" s="8" t="s">
        <v>606</v>
      </c>
      <c r="J1861" s="8" t="s">
        <v>324</v>
      </c>
      <c r="K1861" s="8" t="s">
        <v>14</v>
      </c>
      <c r="L1861" s="9">
        <v>1079</v>
      </c>
      <c r="M1861" s="9">
        <v>7</v>
      </c>
      <c r="N1861" s="10">
        <v>6.4874884151992582E-3</v>
      </c>
      <c r="O1861" s="11">
        <v>12.5</v>
      </c>
      <c r="P1861" s="11">
        <v>87.5</v>
      </c>
      <c r="Q1861" s="11">
        <v>998</v>
      </c>
      <c r="R1861" s="8">
        <v>1</v>
      </c>
      <c r="S1861" s="8">
        <v>2</v>
      </c>
      <c r="T1861" s="10">
        <v>8.77E-2</v>
      </c>
      <c r="U1861" s="12">
        <v>11.41</v>
      </c>
      <c r="V1861" s="10">
        <v>0.1429</v>
      </c>
      <c r="W1861" s="11">
        <v>19.5</v>
      </c>
      <c r="X1861" s="8" t="s">
        <v>148</v>
      </c>
      <c r="Y1861" s="8" t="s">
        <v>149</v>
      </c>
    </row>
    <row r="1862" spans="1:25" x14ac:dyDescent="0.3">
      <c r="A1862" s="7">
        <v>46282</v>
      </c>
      <c r="B1862" s="8" t="s">
        <v>34</v>
      </c>
      <c r="C1862" s="8" t="s">
        <v>140</v>
      </c>
      <c r="D1862" s="8" t="s">
        <v>141</v>
      </c>
      <c r="E1862" s="8" t="s">
        <v>322</v>
      </c>
      <c r="F1862" s="8" t="s">
        <v>143</v>
      </c>
      <c r="G1862" s="8" t="s">
        <v>875</v>
      </c>
      <c r="H1862" s="8" t="s">
        <v>206</v>
      </c>
      <c r="I1862" s="8" t="s">
        <v>875</v>
      </c>
      <c r="J1862" s="8" t="s">
        <v>324</v>
      </c>
      <c r="K1862" s="8" t="s">
        <v>14</v>
      </c>
      <c r="L1862" s="9">
        <v>924</v>
      </c>
      <c r="M1862" s="9">
        <v>4</v>
      </c>
      <c r="N1862" s="10">
        <v>4.329004329004329E-3</v>
      </c>
      <c r="O1862" s="11">
        <v>9.4600000000000009</v>
      </c>
      <c r="P1862" s="11">
        <v>37.840000000000003</v>
      </c>
      <c r="Q1862" s="11">
        <v>0</v>
      </c>
      <c r="R1862" s="8">
        <v>0</v>
      </c>
      <c r="S1862" s="8">
        <v>0</v>
      </c>
      <c r="U1862" s="12">
        <v>0</v>
      </c>
      <c r="V1862" s="10">
        <v>0</v>
      </c>
      <c r="W1862" s="11">
        <v>16</v>
      </c>
      <c r="X1862" s="8" t="s">
        <v>148</v>
      </c>
      <c r="Y1862" s="8" t="s">
        <v>149</v>
      </c>
    </row>
    <row r="1863" spans="1:25" x14ac:dyDescent="0.3">
      <c r="A1863" s="7">
        <v>46282</v>
      </c>
      <c r="B1863" s="8" t="s">
        <v>34</v>
      </c>
      <c r="C1863" s="8" t="s">
        <v>140</v>
      </c>
      <c r="D1863" s="8" t="s">
        <v>141</v>
      </c>
      <c r="E1863" s="8" t="s">
        <v>322</v>
      </c>
      <c r="F1863" s="8" t="s">
        <v>143</v>
      </c>
      <c r="G1863" s="8" t="s">
        <v>421</v>
      </c>
      <c r="H1863" s="8" t="s">
        <v>206</v>
      </c>
      <c r="I1863" s="8" t="s">
        <v>421</v>
      </c>
      <c r="J1863" s="8" t="s">
        <v>324</v>
      </c>
      <c r="K1863" s="8" t="s">
        <v>14</v>
      </c>
      <c r="L1863" s="9">
        <v>517</v>
      </c>
      <c r="M1863" s="9">
        <v>6</v>
      </c>
      <c r="N1863" s="10">
        <v>1.160541586073501E-2</v>
      </c>
      <c r="O1863" s="11">
        <v>11.89</v>
      </c>
      <c r="P1863" s="11">
        <v>71.34</v>
      </c>
      <c r="Q1863" s="11">
        <v>0</v>
      </c>
      <c r="R1863" s="8">
        <v>0</v>
      </c>
      <c r="S1863" s="8">
        <v>0</v>
      </c>
      <c r="U1863" s="12">
        <v>0</v>
      </c>
      <c r="V1863" s="10">
        <v>0</v>
      </c>
      <c r="W1863" s="11">
        <v>15</v>
      </c>
      <c r="X1863" s="8" t="s">
        <v>148</v>
      </c>
      <c r="Y1863" s="8" t="s">
        <v>149</v>
      </c>
    </row>
    <row r="1864" spans="1:25" x14ac:dyDescent="0.3">
      <c r="A1864" s="7">
        <v>46282</v>
      </c>
      <c r="B1864" s="8" t="s">
        <v>34</v>
      </c>
      <c r="C1864" s="8" t="s">
        <v>140</v>
      </c>
      <c r="D1864" s="8" t="s">
        <v>141</v>
      </c>
      <c r="E1864" s="8" t="s">
        <v>322</v>
      </c>
      <c r="F1864" s="8" t="s">
        <v>143</v>
      </c>
      <c r="G1864" s="8" t="s">
        <v>323</v>
      </c>
      <c r="H1864" s="8" t="s">
        <v>206</v>
      </c>
      <c r="I1864" s="8" t="s">
        <v>323</v>
      </c>
      <c r="J1864" s="8" t="s">
        <v>324</v>
      </c>
      <c r="K1864" s="8" t="s">
        <v>7</v>
      </c>
      <c r="L1864" s="9">
        <v>2618</v>
      </c>
      <c r="M1864" s="9">
        <v>9</v>
      </c>
      <c r="N1864" s="10">
        <v>3.437738731856379E-3</v>
      </c>
      <c r="O1864" s="11">
        <v>8.02</v>
      </c>
      <c r="P1864" s="11">
        <v>72.180000000000007</v>
      </c>
      <c r="Q1864" s="11">
        <v>499</v>
      </c>
      <c r="R1864" s="8">
        <v>1</v>
      </c>
      <c r="S1864" s="8">
        <v>1</v>
      </c>
      <c r="T1864" s="10">
        <v>0.14460000000000001</v>
      </c>
      <c r="U1864" s="12">
        <v>6.91</v>
      </c>
      <c r="V1864" s="10">
        <v>0.1111</v>
      </c>
      <c r="W1864" s="11">
        <v>11.5</v>
      </c>
      <c r="X1864" s="8" t="s">
        <v>148</v>
      </c>
      <c r="Y1864" s="8" t="s">
        <v>149</v>
      </c>
    </row>
    <row r="1865" spans="1:25" x14ac:dyDescent="0.3">
      <c r="A1865" s="7">
        <v>46282</v>
      </c>
      <c r="B1865" s="8" t="s">
        <v>34</v>
      </c>
      <c r="C1865" s="8" t="s">
        <v>140</v>
      </c>
      <c r="D1865" s="8" t="s">
        <v>141</v>
      </c>
      <c r="E1865" s="8" t="s">
        <v>325</v>
      </c>
      <c r="F1865" s="8" t="s">
        <v>143</v>
      </c>
      <c r="G1865" s="8" t="s">
        <v>424</v>
      </c>
      <c r="H1865" s="8" t="s">
        <v>206</v>
      </c>
      <c r="I1865" s="8" t="s">
        <v>424</v>
      </c>
      <c r="J1865" s="8" t="s">
        <v>327</v>
      </c>
      <c r="K1865" s="8" t="s">
        <v>21</v>
      </c>
      <c r="L1865" s="9">
        <v>322</v>
      </c>
      <c r="M1865" s="9">
        <v>6</v>
      </c>
      <c r="N1865" s="10">
        <v>1.8633540372670811E-2</v>
      </c>
      <c r="O1865" s="11">
        <v>6</v>
      </c>
      <c r="P1865" s="11">
        <v>36</v>
      </c>
      <c r="Q1865" s="11">
        <v>0</v>
      </c>
      <c r="R1865" s="8">
        <v>0</v>
      </c>
      <c r="S1865" s="8">
        <v>0</v>
      </c>
      <c r="U1865" s="12">
        <v>0</v>
      </c>
      <c r="V1865" s="10">
        <v>0</v>
      </c>
      <c r="W1865" s="11">
        <v>6</v>
      </c>
      <c r="X1865" s="8" t="s">
        <v>148</v>
      </c>
      <c r="Y1865" s="8" t="s">
        <v>149</v>
      </c>
    </row>
    <row r="1866" spans="1:25" x14ac:dyDescent="0.3">
      <c r="A1866" s="7">
        <v>46282</v>
      </c>
      <c r="B1866" s="8" t="s">
        <v>34</v>
      </c>
      <c r="C1866" s="8" t="s">
        <v>140</v>
      </c>
      <c r="D1866" s="8" t="s">
        <v>141</v>
      </c>
      <c r="E1866" s="8" t="s">
        <v>325</v>
      </c>
      <c r="F1866" s="8" t="s">
        <v>143</v>
      </c>
      <c r="G1866" s="8" t="s">
        <v>326</v>
      </c>
      <c r="H1866" s="8" t="s">
        <v>206</v>
      </c>
      <c r="I1866" s="8" t="s">
        <v>326</v>
      </c>
      <c r="J1866" s="8" t="s">
        <v>327</v>
      </c>
      <c r="K1866" s="8" t="s">
        <v>7</v>
      </c>
      <c r="L1866" s="9">
        <v>3109</v>
      </c>
      <c r="M1866" s="9">
        <v>24</v>
      </c>
      <c r="N1866" s="10">
        <v>7.7195239626889666E-3</v>
      </c>
      <c r="O1866" s="11">
        <v>4.3600000000000003</v>
      </c>
      <c r="P1866" s="11">
        <v>104.64</v>
      </c>
      <c r="Q1866" s="11">
        <v>398</v>
      </c>
      <c r="R1866" s="8">
        <v>2</v>
      </c>
      <c r="S1866" s="8">
        <v>2</v>
      </c>
      <c r="T1866" s="10">
        <v>0.26290000000000002</v>
      </c>
      <c r="U1866" s="12">
        <v>3.8</v>
      </c>
      <c r="V1866" s="10">
        <v>8.3299999999999999E-2</v>
      </c>
      <c r="W1866" s="11">
        <v>6</v>
      </c>
      <c r="X1866" s="8" t="s">
        <v>148</v>
      </c>
      <c r="Y1866" s="8" t="s">
        <v>149</v>
      </c>
    </row>
    <row r="1867" spans="1:25" x14ac:dyDescent="0.3">
      <c r="A1867" s="7">
        <v>46282</v>
      </c>
      <c r="B1867" s="8" t="s">
        <v>34</v>
      </c>
      <c r="C1867" s="8" t="s">
        <v>140</v>
      </c>
      <c r="D1867" s="8" t="s">
        <v>141</v>
      </c>
      <c r="E1867" s="8" t="s">
        <v>328</v>
      </c>
      <c r="F1867" s="8" t="s">
        <v>143</v>
      </c>
      <c r="G1867" s="8" t="s">
        <v>426</v>
      </c>
      <c r="H1867" s="8" t="s">
        <v>206</v>
      </c>
      <c r="I1867" s="8" t="s">
        <v>426</v>
      </c>
      <c r="J1867" s="8" t="s">
        <v>330</v>
      </c>
      <c r="K1867" s="8" t="s">
        <v>7</v>
      </c>
      <c r="L1867" s="9">
        <v>327</v>
      </c>
      <c r="M1867" s="9">
        <v>2</v>
      </c>
      <c r="N1867" s="10">
        <v>6.1162079510703356E-3</v>
      </c>
      <c r="O1867" s="11">
        <v>7.34</v>
      </c>
      <c r="P1867" s="11">
        <v>14.68</v>
      </c>
      <c r="Q1867" s="11">
        <v>0</v>
      </c>
      <c r="R1867" s="8">
        <v>0</v>
      </c>
      <c r="S1867" s="8">
        <v>0</v>
      </c>
      <c r="U1867" s="12">
        <v>0</v>
      </c>
      <c r="V1867" s="10">
        <v>0</v>
      </c>
      <c r="W1867" s="11">
        <v>10</v>
      </c>
      <c r="X1867" s="8" t="s">
        <v>148</v>
      </c>
      <c r="Y1867" s="8" t="s">
        <v>149</v>
      </c>
    </row>
    <row r="1868" spans="1:25" x14ac:dyDescent="0.3">
      <c r="A1868" s="7">
        <v>46282</v>
      </c>
      <c r="B1868" s="8" t="s">
        <v>34</v>
      </c>
      <c r="C1868" s="8" t="s">
        <v>140</v>
      </c>
      <c r="D1868" s="8" t="s">
        <v>141</v>
      </c>
      <c r="E1868" s="8" t="s">
        <v>328</v>
      </c>
      <c r="F1868" s="8" t="s">
        <v>143</v>
      </c>
      <c r="G1868" s="8" t="s">
        <v>699</v>
      </c>
      <c r="H1868" s="8" t="s">
        <v>206</v>
      </c>
      <c r="I1868" s="8" t="s">
        <v>699</v>
      </c>
      <c r="J1868" s="8" t="s">
        <v>330</v>
      </c>
      <c r="K1868" s="8" t="s">
        <v>7</v>
      </c>
      <c r="L1868" s="9">
        <v>322</v>
      </c>
      <c r="M1868" s="9">
        <v>2</v>
      </c>
      <c r="N1868" s="10">
        <v>6.2111801242236021E-3</v>
      </c>
      <c r="O1868" s="11">
        <v>6.28</v>
      </c>
      <c r="P1868" s="11">
        <v>12.56</v>
      </c>
      <c r="Q1868" s="11">
        <v>0</v>
      </c>
      <c r="R1868" s="8">
        <v>0</v>
      </c>
      <c r="S1868" s="8">
        <v>0</v>
      </c>
      <c r="U1868" s="12">
        <v>0</v>
      </c>
      <c r="V1868" s="10">
        <v>0</v>
      </c>
      <c r="W1868" s="11">
        <v>8</v>
      </c>
      <c r="X1868" s="8" t="s">
        <v>148</v>
      </c>
      <c r="Y1868" s="8" t="s">
        <v>149</v>
      </c>
    </row>
    <row r="1869" spans="1:25" x14ac:dyDescent="0.3">
      <c r="A1869" s="7">
        <v>46282</v>
      </c>
      <c r="B1869" s="8" t="s">
        <v>34</v>
      </c>
      <c r="C1869" s="8" t="s">
        <v>140</v>
      </c>
      <c r="D1869" s="8" t="s">
        <v>141</v>
      </c>
      <c r="E1869" s="8" t="s">
        <v>328</v>
      </c>
      <c r="F1869" s="8" t="s">
        <v>143</v>
      </c>
      <c r="G1869" s="8" t="s">
        <v>427</v>
      </c>
      <c r="H1869" s="8" t="s">
        <v>204</v>
      </c>
      <c r="I1869" s="8" t="s">
        <v>1024</v>
      </c>
      <c r="J1869" s="8" t="s">
        <v>330</v>
      </c>
      <c r="K1869" s="8" t="s">
        <v>14</v>
      </c>
      <c r="L1869" s="9">
        <v>401</v>
      </c>
      <c r="M1869" s="9">
        <v>3</v>
      </c>
      <c r="N1869" s="10">
        <v>7.481296758104738E-3</v>
      </c>
      <c r="O1869" s="11">
        <v>9.7899999999999991</v>
      </c>
      <c r="P1869" s="11">
        <v>29.37</v>
      </c>
      <c r="Q1869" s="11">
        <v>0</v>
      </c>
      <c r="R1869" s="8">
        <v>0</v>
      </c>
      <c r="S1869" s="8">
        <v>0</v>
      </c>
      <c r="U1869" s="12">
        <v>0</v>
      </c>
      <c r="V1869" s="10">
        <v>0</v>
      </c>
      <c r="W1869" s="11">
        <v>12</v>
      </c>
      <c r="X1869" s="8" t="s">
        <v>148</v>
      </c>
      <c r="Y1869" s="8" t="s">
        <v>149</v>
      </c>
    </row>
    <row r="1870" spans="1:25" x14ac:dyDescent="0.3">
      <c r="A1870" s="7">
        <v>46282</v>
      </c>
      <c r="B1870" s="8" t="s">
        <v>34</v>
      </c>
      <c r="C1870" s="8" t="s">
        <v>140</v>
      </c>
      <c r="D1870" s="8" t="s">
        <v>141</v>
      </c>
      <c r="E1870" s="8" t="s">
        <v>328</v>
      </c>
      <c r="F1870" s="8" t="s">
        <v>143</v>
      </c>
      <c r="G1870" s="8" t="s">
        <v>331</v>
      </c>
      <c r="H1870" s="8" t="s">
        <v>206</v>
      </c>
      <c r="I1870" s="8" t="s">
        <v>331</v>
      </c>
      <c r="J1870" s="8" t="s">
        <v>330</v>
      </c>
      <c r="K1870" s="8" t="s">
        <v>21</v>
      </c>
      <c r="L1870" s="9">
        <v>541</v>
      </c>
      <c r="M1870" s="9">
        <v>1</v>
      </c>
      <c r="N1870" s="10">
        <v>1.8484288354898341E-3</v>
      </c>
      <c r="O1870" s="11">
        <v>9.4499999999999993</v>
      </c>
      <c r="P1870" s="11">
        <v>9.4499999999999993</v>
      </c>
      <c r="Q1870" s="11">
        <v>0</v>
      </c>
      <c r="R1870" s="8">
        <v>0</v>
      </c>
      <c r="S1870" s="8">
        <v>0</v>
      </c>
      <c r="U1870" s="12">
        <v>0</v>
      </c>
      <c r="V1870" s="10">
        <v>0</v>
      </c>
      <c r="W1870" s="11">
        <v>10</v>
      </c>
      <c r="X1870" s="8" t="s">
        <v>148</v>
      </c>
      <c r="Y1870" s="8" t="s">
        <v>149</v>
      </c>
    </row>
    <row r="1871" spans="1:25" x14ac:dyDescent="0.3">
      <c r="A1871" s="7">
        <v>46282</v>
      </c>
      <c r="B1871" s="8" t="s">
        <v>34</v>
      </c>
      <c r="C1871" s="8" t="s">
        <v>140</v>
      </c>
      <c r="D1871" s="8" t="s">
        <v>141</v>
      </c>
      <c r="E1871" s="8" t="s">
        <v>328</v>
      </c>
      <c r="F1871" s="8" t="s">
        <v>143</v>
      </c>
      <c r="G1871" s="8" t="s">
        <v>329</v>
      </c>
      <c r="H1871" s="8" t="s">
        <v>206</v>
      </c>
      <c r="I1871" s="8" t="s">
        <v>329</v>
      </c>
      <c r="J1871" s="8" t="s">
        <v>330</v>
      </c>
      <c r="K1871" s="8" t="s">
        <v>21</v>
      </c>
      <c r="L1871" s="9">
        <v>290</v>
      </c>
      <c r="M1871" s="9">
        <v>3</v>
      </c>
      <c r="N1871" s="10">
        <v>1.03448275862069E-2</v>
      </c>
      <c r="O1871" s="11">
        <v>10</v>
      </c>
      <c r="P1871" s="11">
        <v>30</v>
      </c>
      <c r="Q1871" s="11">
        <v>0</v>
      </c>
      <c r="R1871" s="8">
        <v>0</v>
      </c>
      <c r="S1871" s="8">
        <v>0</v>
      </c>
      <c r="U1871" s="12">
        <v>0</v>
      </c>
      <c r="V1871" s="10">
        <v>0</v>
      </c>
      <c r="W1871" s="11">
        <v>10</v>
      </c>
      <c r="X1871" s="8" t="s">
        <v>148</v>
      </c>
      <c r="Y1871" s="8" t="s">
        <v>149</v>
      </c>
    </row>
    <row r="1872" spans="1:25" x14ac:dyDescent="0.3">
      <c r="A1872" s="7">
        <v>46282</v>
      </c>
      <c r="B1872" s="8" t="s">
        <v>36</v>
      </c>
      <c r="C1872" s="8" t="s">
        <v>140</v>
      </c>
      <c r="D1872" s="8" t="s">
        <v>180</v>
      </c>
      <c r="E1872" s="8" t="s">
        <v>181</v>
      </c>
      <c r="F1872" s="8" t="s">
        <v>143</v>
      </c>
      <c r="G1872" s="8" t="s">
        <v>182</v>
      </c>
      <c r="H1872" s="8" t="s">
        <v>220</v>
      </c>
      <c r="I1872" s="8" t="s">
        <v>1025</v>
      </c>
      <c r="J1872" s="8" t="s">
        <v>184</v>
      </c>
      <c r="K1872" s="8" t="s">
        <v>21</v>
      </c>
      <c r="L1872" s="9">
        <v>66</v>
      </c>
      <c r="M1872" s="9">
        <v>0</v>
      </c>
      <c r="N1872" s="10">
        <v>0</v>
      </c>
      <c r="P1872" s="11">
        <v>0</v>
      </c>
      <c r="Q1872" s="11">
        <v>0</v>
      </c>
      <c r="R1872" s="8">
        <v>0</v>
      </c>
      <c r="S1872" s="8">
        <v>0</v>
      </c>
      <c r="W1872" s="11">
        <v>11</v>
      </c>
      <c r="X1872" s="8" t="s">
        <v>148</v>
      </c>
      <c r="Y1872" s="8" t="s">
        <v>149</v>
      </c>
    </row>
    <row r="1873" spans="1:25" x14ac:dyDescent="0.3">
      <c r="A1873" s="7">
        <v>46282</v>
      </c>
      <c r="B1873" s="8" t="s">
        <v>36</v>
      </c>
      <c r="C1873" s="8" t="s">
        <v>140</v>
      </c>
      <c r="D1873" s="8" t="s">
        <v>180</v>
      </c>
      <c r="E1873" s="8" t="s">
        <v>181</v>
      </c>
      <c r="F1873" s="8" t="s">
        <v>143</v>
      </c>
      <c r="G1873" s="8" t="s">
        <v>335</v>
      </c>
      <c r="H1873" s="8" t="s">
        <v>220</v>
      </c>
      <c r="I1873" s="8" t="s">
        <v>1026</v>
      </c>
      <c r="J1873" s="8" t="s">
        <v>184</v>
      </c>
      <c r="K1873" s="8" t="s">
        <v>14</v>
      </c>
      <c r="L1873" s="9">
        <v>93</v>
      </c>
      <c r="M1873" s="9">
        <v>0</v>
      </c>
      <c r="N1873" s="10">
        <v>0</v>
      </c>
      <c r="P1873" s="11">
        <v>0</v>
      </c>
      <c r="Q1873" s="11">
        <v>0</v>
      </c>
      <c r="R1873" s="8">
        <v>0</v>
      </c>
      <c r="S1873" s="8">
        <v>0</v>
      </c>
      <c r="W1873" s="11">
        <v>8.5</v>
      </c>
      <c r="X1873" s="8" t="s">
        <v>148</v>
      </c>
      <c r="Y1873" s="8" t="s">
        <v>149</v>
      </c>
    </row>
    <row r="1874" spans="1:25" x14ac:dyDescent="0.3">
      <c r="A1874" s="7">
        <v>46282</v>
      </c>
      <c r="B1874" s="8" t="s">
        <v>19</v>
      </c>
      <c r="C1874" s="8" t="s">
        <v>249</v>
      </c>
      <c r="D1874" s="8" t="s">
        <v>141</v>
      </c>
      <c r="E1874" s="8" t="s">
        <v>142</v>
      </c>
      <c r="F1874" s="8" t="s">
        <v>143</v>
      </c>
      <c r="G1874" s="8" t="s">
        <v>346</v>
      </c>
      <c r="H1874" s="8" t="s">
        <v>206</v>
      </c>
      <c r="I1874" s="8" t="s">
        <v>346</v>
      </c>
      <c r="J1874" s="8" t="s">
        <v>147</v>
      </c>
      <c r="K1874" s="8" t="s">
        <v>14</v>
      </c>
      <c r="L1874" s="9">
        <v>1282</v>
      </c>
      <c r="M1874" s="9">
        <v>18</v>
      </c>
      <c r="N1874" s="10">
        <v>1.4040561622464901E-2</v>
      </c>
      <c r="O1874" s="11">
        <v>7.36</v>
      </c>
      <c r="P1874" s="11">
        <v>132.47999999999999</v>
      </c>
      <c r="Q1874" s="11">
        <v>1198</v>
      </c>
      <c r="R1874" s="8">
        <v>2</v>
      </c>
      <c r="S1874" s="8">
        <v>2</v>
      </c>
      <c r="T1874" s="10">
        <v>0.1106</v>
      </c>
      <c r="U1874" s="12">
        <v>9.0399999999999991</v>
      </c>
      <c r="V1874" s="10">
        <v>0.1111</v>
      </c>
      <c r="W1874" s="11">
        <v>9</v>
      </c>
      <c r="X1874" s="8" t="s">
        <v>148</v>
      </c>
      <c r="Y1874" s="8" t="s">
        <v>149</v>
      </c>
    </row>
    <row r="1875" spans="1:25" x14ac:dyDescent="0.3">
      <c r="A1875" s="7">
        <v>46282</v>
      </c>
      <c r="B1875" s="8" t="s">
        <v>19</v>
      </c>
      <c r="C1875" s="8" t="s">
        <v>249</v>
      </c>
      <c r="D1875" s="8" t="s">
        <v>141</v>
      </c>
      <c r="E1875" s="8" t="s">
        <v>142</v>
      </c>
      <c r="F1875" s="8" t="s">
        <v>143</v>
      </c>
      <c r="G1875" s="8" t="s">
        <v>250</v>
      </c>
      <c r="H1875" s="8" t="s">
        <v>206</v>
      </c>
      <c r="I1875" s="8" t="s">
        <v>250</v>
      </c>
      <c r="J1875" s="8" t="s">
        <v>147</v>
      </c>
      <c r="K1875" s="8" t="s">
        <v>14</v>
      </c>
      <c r="L1875" s="9">
        <v>470</v>
      </c>
      <c r="M1875" s="9">
        <v>8</v>
      </c>
      <c r="N1875" s="10">
        <v>1.7021276595744681E-2</v>
      </c>
      <c r="O1875" s="11">
        <v>4.58</v>
      </c>
      <c r="P1875" s="11">
        <v>36.64</v>
      </c>
      <c r="Q1875" s="11">
        <v>0</v>
      </c>
      <c r="R1875" s="8">
        <v>0</v>
      </c>
      <c r="S1875" s="8">
        <v>0</v>
      </c>
      <c r="U1875" s="12">
        <v>0</v>
      </c>
      <c r="V1875" s="10">
        <v>0</v>
      </c>
      <c r="W1875" s="11">
        <v>8</v>
      </c>
      <c r="X1875" s="8" t="s">
        <v>148</v>
      </c>
      <c r="Y1875" s="8" t="s">
        <v>149</v>
      </c>
    </row>
    <row r="1876" spans="1:25" x14ac:dyDescent="0.3">
      <c r="A1876" s="7">
        <v>45901</v>
      </c>
      <c r="B1876" s="8" t="s">
        <v>43</v>
      </c>
      <c r="C1876" s="8" t="s">
        <v>140</v>
      </c>
      <c r="D1876" s="8" t="s">
        <v>141</v>
      </c>
      <c r="E1876" s="8" t="s">
        <v>142</v>
      </c>
      <c r="F1876" s="8" t="s">
        <v>143</v>
      </c>
      <c r="G1876" s="8" t="s">
        <v>291</v>
      </c>
      <c r="H1876" s="8" t="s">
        <v>292</v>
      </c>
      <c r="I1876" s="8" t="s">
        <v>293</v>
      </c>
      <c r="J1876" s="8" t="s">
        <v>147</v>
      </c>
      <c r="K1876" s="8" t="s">
        <v>7</v>
      </c>
      <c r="L1876" s="9">
        <v>731</v>
      </c>
      <c r="M1876" s="9">
        <v>5</v>
      </c>
      <c r="N1876" s="10">
        <v>6.8399452804377564E-3</v>
      </c>
      <c r="O1876" s="11">
        <v>10.74</v>
      </c>
      <c r="P1876" s="11">
        <v>53.7</v>
      </c>
      <c r="Q1876" s="11">
        <v>599</v>
      </c>
      <c r="R1876" s="8">
        <v>1</v>
      </c>
      <c r="S1876" s="8">
        <v>1</v>
      </c>
      <c r="T1876" s="10">
        <v>8.9599999999999999E-2</v>
      </c>
      <c r="U1876" s="12">
        <v>11.15</v>
      </c>
      <c r="V1876" s="10">
        <v>0.2</v>
      </c>
      <c r="W1876" s="11">
        <v>15</v>
      </c>
      <c r="X1876" s="8" t="s">
        <v>148</v>
      </c>
      <c r="Y1876" s="8" t="s">
        <v>149</v>
      </c>
    </row>
    <row r="1877" spans="1:25" x14ac:dyDescent="0.3">
      <c r="A1877" s="7">
        <v>46282</v>
      </c>
      <c r="B1877" s="8" t="s">
        <v>19</v>
      </c>
      <c r="C1877" s="8" t="s">
        <v>249</v>
      </c>
      <c r="D1877" s="8" t="s">
        <v>141</v>
      </c>
      <c r="E1877" s="8" t="s">
        <v>142</v>
      </c>
      <c r="F1877" s="8" t="s">
        <v>143</v>
      </c>
      <c r="G1877" s="8" t="s">
        <v>350</v>
      </c>
      <c r="H1877" s="8" t="s">
        <v>206</v>
      </c>
      <c r="I1877" s="8" t="s">
        <v>350</v>
      </c>
      <c r="J1877" s="8" t="s">
        <v>147</v>
      </c>
      <c r="K1877" s="8" t="s">
        <v>21</v>
      </c>
      <c r="L1877" s="9">
        <v>140</v>
      </c>
      <c r="M1877" s="9">
        <v>11</v>
      </c>
      <c r="N1877" s="10">
        <v>7.857142857142857E-2</v>
      </c>
      <c r="O1877" s="11">
        <v>8.5</v>
      </c>
      <c r="P1877" s="11">
        <v>93.5</v>
      </c>
      <c r="Q1877" s="11">
        <v>1198</v>
      </c>
      <c r="R1877" s="8">
        <v>2</v>
      </c>
      <c r="S1877" s="8">
        <v>2</v>
      </c>
      <c r="T1877" s="10">
        <v>7.8E-2</v>
      </c>
      <c r="U1877" s="12">
        <v>12.81</v>
      </c>
      <c r="V1877" s="10">
        <v>0.18179999999999999</v>
      </c>
      <c r="W1877" s="11">
        <v>8.5</v>
      </c>
      <c r="X1877" s="8" t="s">
        <v>148</v>
      </c>
      <c r="Y1877" s="8" t="s">
        <v>149</v>
      </c>
    </row>
    <row r="1878" spans="1:25" x14ac:dyDescent="0.3">
      <c r="A1878" s="7">
        <v>46282</v>
      </c>
      <c r="B1878" s="8" t="s">
        <v>19</v>
      </c>
      <c r="C1878" s="8" t="s">
        <v>249</v>
      </c>
      <c r="D1878" s="8" t="s">
        <v>141</v>
      </c>
      <c r="E1878" s="8" t="s">
        <v>164</v>
      </c>
      <c r="F1878" s="8" t="s">
        <v>143</v>
      </c>
      <c r="G1878" s="8" t="s">
        <v>347</v>
      </c>
      <c r="H1878" s="8" t="s">
        <v>333</v>
      </c>
      <c r="I1878" s="8" t="s">
        <v>347</v>
      </c>
      <c r="J1878" s="8" t="s">
        <v>166</v>
      </c>
      <c r="K1878" s="8" t="s">
        <v>21</v>
      </c>
      <c r="L1878" s="9">
        <v>170</v>
      </c>
      <c r="M1878" s="9">
        <v>8</v>
      </c>
      <c r="N1878" s="10">
        <v>4.7058823529411757E-2</v>
      </c>
      <c r="O1878" s="11">
        <v>4.84</v>
      </c>
      <c r="P1878" s="11">
        <v>38.72</v>
      </c>
      <c r="Q1878" s="11">
        <v>0</v>
      </c>
      <c r="R1878" s="8">
        <v>0</v>
      </c>
      <c r="S1878" s="8">
        <v>0</v>
      </c>
      <c r="U1878" s="12">
        <v>0</v>
      </c>
      <c r="V1878" s="10">
        <v>0</v>
      </c>
      <c r="W1878" s="11">
        <v>5</v>
      </c>
      <c r="X1878" s="8" t="s">
        <v>148</v>
      </c>
      <c r="Y1878" s="8" t="s">
        <v>149</v>
      </c>
    </row>
    <row r="1879" spans="1:25" x14ac:dyDescent="0.3">
      <c r="A1879" s="7">
        <v>46282</v>
      </c>
      <c r="B1879" s="8" t="s">
        <v>19</v>
      </c>
      <c r="C1879" s="8" t="s">
        <v>249</v>
      </c>
      <c r="D1879" s="8" t="s">
        <v>141</v>
      </c>
      <c r="E1879" s="8" t="s">
        <v>164</v>
      </c>
      <c r="F1879" s="8" t="s">
        <v>143</v>
      </c>
      <c r="G1879" s="8" t="s">
        <v>432</v>
      </c>
      <c r="H1879" s="8" t="s">
        <v>206</v>
      </c>
      <c r="I1879" s="8" t="s">
        <v>432</v>
      </c>
      <c r="J1879" s="8" t="s">
        <v>166</v>
      </c>
      <c r="K1879" s="8" t="s">
        <v>14</v>
      </c>
      <c r="L1879" s="9">
        <v>332</v>
      </c>
      <c r="M1879" s="9">
        <v>2</v>
      </c>
      <c r="N1879" s="10">
        <v>6.024096385542169E-3</v>
      </c>
      <c r="O1879" s="11">
        <v>4.91</v>
      </c>
      <c r="P1879" s="11">
        <v>9.82</v>
      </c>
      <c r="Q1879" s="11">
        <v>0</v>
      </c>
      <c r="R1879" s="8">
        <v>0</v>
      </c>
      <c r="S1879" s="8">
        <v>0</v>
      </c>
      <c r="U1879" s="12">
        <v>0</v>
      </c>
      <c r="V1879" s="10">
        <v>0</v>
      </c>
      <c r="W1879" s="11">
        <v>6</v>
      </c>
      <c r="X1879" s="8" t="s">
        <v>148</v>
      </c>
      <c r="Y1879" s="8" t="s">
        <v>149</v>
      </c>
    </row>
    <row r="1880" spans="1:25" x14ac:dyDescent="0.3">
      <c r="A1880" s="7">
        <v>46282</v>
      </c>
      <c r="B1880" s="8" t="s">
        <v>19</v>
      </c>
      <c r="C1880" s="8" t="s">
        <v>249</v>
      </c>
      <c r="D1880" s="8" t="s">
        <v>141</v>
      </c>
      <c r="E1880" s="8" t="s">
        <v>351</v>
      </c>
      <c r="F1880" s="8" t="s">
        <v>143</v>
      </c>
      <c r="G1880" s="8" t="s">
        <v>434</v>
      </c>
      <c r="H1880" s="8" t="s">
        <v>206</v>
      </c>
      <c r="I1880" s="8" t="s">
        <v>434</v>
      </c>
      <c r="J1880" s="8" t="s">
        <v>353</v>
      </c>
      <c r="K1880" s="8" t="s">
        <v>21</v>
      </c>
      <c r="L1880" s="9">
        <v>180</v>
      </c>
      <c r="M1880" s="9">
        <v>5</v>
      </c>
      <c r="N1880" s="10">
        <v>2.777777777777778E-2</v>
      </c>
      <c r="O1880" s="11">
        <v>13.09</v>
      </c>
      <c r="P1880" s="11">
        <v>65.45</v>
      </c>
      <c r="Q1880" s="11">
        <v>0</v>
      </c>
      <c r="R1880" s="8">
        <v>0</v>
      </c>
      <c r="S1880" s="8">
        <v>0</v>
      </c>
      <c r="U1880" s="12">
        <v>0</v>
      </c>
      <c r="V1880" s="10">
        <v>0</v>
      </c>
      <c r="W1880" s="11">
        <v>15.5</v>
      </c>
      <c r="X1880" s="8" t="s">
        <v>148</v>
      </c>
      <c r="Y1880" s="8" t="s">
        <v>149</v>
      </c>
    </row>
    <row r="1881" spans="1:25" x14ac:dyDescent="0.3">
      <c r="A1881" s="7">
        <v>46282</v>
      </c>
      <c r="B1881" s="8" t="s">
        <v>19</v>
      </c>
      <c r="C1881" s="8" t="s">
        <v>249</v>
      </c>
      <c r="D1881" s="8" t="s">
        <v>141</v>
      </c>
      <c r="E1881" s="8" t="s">
        <v>351</v>
      </c>
      <c r="F1881" s="8" t="s">
        <v>143</v>
      </c>
      <c r="G1881" s="8" t="s">
        <v>354</v>
      </c>
      <c r="H1881" s="8" t="s">
        <v>206</v>
      </c>
      <c r="I1881" s="8" t="s">
        <v>354</v>
      </c>
      <c r="J1881" s="8" t="s">
        <v>353</v>
      </c>
      <c r="K1881" s="8" t="s">
        <v>14</v>
      </c>
      <c r="L1881" s="9">
        <v>406</v>
      </c>
      <c r="M1881" s="9">
        <v>9</v>
      </c>
      <c r="N1881" s="10">
        <v>2.2167487684729061E-2</v>
      </c>
      <c r="O1881" s="11">
        <v>11.15</v>
      </c>
      <c r="P1881" s="11">
        <v>100.35</v>
      </c>
      <c r="Q1881" s="11">
        <v>0</v>
      </c>
      <c r="R1881" s="8">
        <v>0</v>
      </c>
      <c r="S1881" s="8">
        <v>0</v>
      </c>
      <c r="U1881" s="12">
        <v>0</v>
      </c>
      <c r="V1881" s="10">
        <v>0</v>
      </c>
      <c r="W1881" s="11">
        <v>16</v>
      </c>
      <c r="X1881" s="8" t="s">
        <v>148</v>
      </c>
      <c r="Y1881" s="8" t="s">
        <v>149</v>
      </c>
    </row>
    <row r="1882" spans="1:25" x14ac:dyDescent="0.3">
      <c r="A1882" s="7">
        <v>46289</v>
      </c>
      <c r="B1882" s="8" t="s">
        <v>5</v>
      </c>
      <c r="C1882" s="8" t="s">
        <v>173</v>
      </c>
      <c r="D1882" s="8" t="s">
        <v>141</v>
      </c>
      <c r="E1882" s="8" t="s">
        <v>174</v>
      </c>
      <c r="F1882" s="8" t="s">
        <v>143</v>
      </c>
      <c r="G1882" s="8" t="s">
        <v>151</v>
      </c>
      <c r="H1882" s="8" t="s">
        <v>145</v>
      </c>
      <c r="I1882" s="8" t="s">
        <v>407</v>
      </c>
      <c r="J1882" s="8" t="s">
        <v>176</v>
      </c>
      <c r="K1882" s="8" t="s">
        <v>21</v>
      </c>
      <c r="L1882" s="9">
        <v>411</v>
      </c>
      <c r="M1882" s="9">
        <v>5</v>
      </c>
      <c r="N1882" s="10">
        <v>1.2200000000000001E-2</v>
      </c>
      <c r="O1882" s="11">
        <v>9</v>
      </c>
      <c r="P1882" s="11">
        <v>45</v>
      </c>
      <c r="Q1882" s="11">
        <v>3592</v>
      </c>
      <c r="R1882" s="8">
        <v>8</v>
      </c>
      <c r="S1882" s="8">
        <v>8</v>
      </c>
      <c r="T1882" s="10">
        <v>1.2500000000000001E-2</v>
      </c>
      <c r="U1882" s="12">
        <v>79.819999999999993</v>
      </c>
      <c r="V1882" s="10">
        <v>1.6</v>
      </c>
      <c r="W1882" s="11">
        <v>9</v>
      </c>
      <c r="X1882" s="8" t="s">
        <v>148</v>
      </c>
      <c r="Y1882" s="8" t="s">
        <v>149</v>
      </c>
    </row>
    <row r="1883" spans="1:25" x14ac:dyDescent="0.3">
      <c r="A1883" s="7">
        <v>46282</v>
      </c>
      <c r="B1883" s="8" t="s">
        <v>19</v>
      </c>
      <c r="C1883" s="8" t="s">
        <v>249</v>
      </c>
      <c r="D1883" s="8" t="s">
        <v>141</v>
      </c>
      <c r="E1883" s="8" t="s">
        <v>351</v>
      </c>
      <c r="F1883" s="8" t="s">
        <v>143</v>
      </c>
      <c r="G1883" s="8" t="s">
        <v>352</v>
      </c>
      <c r="H1883" s="8" t="s">
        <v>206</v>
      </c>
      <c r="I1883" s="8" t="s">
        <v>352</v>
      </c>
      <c r="J1883" s="8" t="s">
        <v>353</v>
      </c>
      <c r="K1883" s="8" t="s">
        <v>14</v>
      </c>
      <c r="L1883" s="9">
        <v>321</v>
      </c>
      <c r="M1883" s="9">
        <v>4</v>
      </c>
      <c r="N1883" s="10">
        <v>1.2461059190031151E-2</v>
      </c>
      <c r="O1883" s="11">
        <v>13.36</v>
      </c>
      <c r="P1883" s="11">
        <v>53.44</v>
      </c>
      <c r="Q1883" s="11">
        <v>1299</v>
      </c>
      <c r="R1883" s="8">
        <v>1</v>
      </c>
      <c r="S1883" s="8">
        <v>1</v>
      </c>
      <c r="T1883" s="10">
        <v>4.1099999999999998E-2</v>
      </c>
      <c r="U1883" s="12">
        <v>24.31</v>
      </c>
      <c r="V1883" s="10">
        <v>0.25</v>
      </c>
      <c r="W1883" s="11">
        <v>16.5</v>
      </c>
      <c r="X1883" s="8" t="s">
        <v>148</v>
      </c>
      <c r="Y1883" s="8" t="s">
        <v>149</v>
      </c>
    </row>
    <row r="1884" spans="1:25" x14ac:dyDescent="0.3">
      <c r="A1884" s="7">
        <v>46282</v>
      </c>
      <c r="B1884" s="8" t="s">
        <v>19</v>
      </c>
      <c r="C1884" s="8" t="s">
        <v>249</v>
      </c>
      <c r="D1884" s="8" t="s">
        <v>141</v>
      </c>
      <c r="E1884" s="8" t="s">
        <v>351</v>
      </c>
      <c r="F1884" s="8" t="s">
        <v>143</v>
      </c>
      <c r="G1884" s="8" t="s">
        <v>707</v>
      </c>
      <c r="H1884" s="8" t="s">
        <v>206</v>
      </c>
      <c r="I1884" s="8" t="s">
        <v>707</v>
      </c>
      <c r="J1884" s="8" t="s">
        <v>353</v>
      </c>
      <c r="K1884" s="8" t="s">
        <v>7</v>
      </c>
      <c r="L1884" s="9">
        <v>466</v>
      </c>
      <c r="M1884" s="9">
        <v>5</v>
      </c>
      <c r="N1884" s="10">
        <v>1.0729613733905579E-2</v>
      </c>
      <c r="O1884" s="11">
        <v>13.11</v>
      </c>
      <c r="P1884" s="11">
        <v>65.55</v>
      </c>
      <c r="Q1884" s="11">
        <v>1299</v>
      </c>
      <c r="R1884" s="8">
        <v>1</v>
      </c>
      <c r="S1884" s="8">
        <v>1</v>
      </c>
      <c r="T1884" s="10">
        <v>5.0500000000000003E-2</v>
      </c>
      <c r="U1884" s="12">
        <v>19.82</v>
      </c>
      <c r="V1884" s="10">
        <v>0.2</v>
      </c>
      <c r="W1884" s="11">
        <v>21.5</v>
      </c>
      <c r="X1884" s="8" t="s">
        <v>148</v>
      </c>
      <c r="Y1884" s="8" t="s">
        <v>149</v>
      </c>
    </row>
    <row r="1885" spans="1:25" x14ac:dyDescent="0.3">
      <c r="A1885" s="7">
        <v>46283</v>
      </c>
      <c r="B1885" s="8" t="s">
        <v>12</v>
      </c>
      <c r="C1885" s="8" t="s">
        <v>140</v>
      </c>
      <c r="D1885" s="8" t="s">
        <v>141</v>
      </c>
      <c r="E1885" s="8" t="s">
        <v>142</v>
      </c>
      <c r="F1885" s="8" t="s">
        <v>143</v>
      </c>
      <c r="G1885" s="8" t="s">
        <v>151</v>
      </c>
      <c r="H1885" s="8" t="s">
        <v>145</v>
      </c>
      <c r="I1885" s="8" t="s">
        <v>454</v>
      </c>
      <c r="J1885" s="8" t="s">
        <v>147</v>
      </c>
      <c r="K1885" s="8" t="s">
        <v>14</v>
      </c>
      <c r="L1885" s="9">
        <v>1766</v>
      </c>
      <c r="M1885" s="9">
        <v>9</v>
      </c>
      <c r="N1885" s="10">
        <v>5.0962627406568517E-3</v>
      </c>
      <c r="O1885" s="11">
        <v>9.8699999999999992</v>
      </c>
      <c r="P1885" s="11">
        <v>88.83</v>
      </c>
      <c r="Q1885" s="11">
        <v>0</v>
      </c>
      <c r="R1885" s="8">
        <v>0</v>
      </c>
      <c r="S1885" s="8">
        <v>0</v>
      </c>
      <c r="U1885" s="12">
        <v>0</v>
      </c>
      <c r="V1885" s="10">
        <v>0</v>
      </c>
      <c r="W1885" s="11">
        <v>13.5</v>
      </c>
      <c r="X1885" s="8" t="s">
        <v>148</v>
      </c>
      <c r="Y1885" s="8" t="s">
        <v>149</v>
      </c>
    </row>
    <row r="1886" spans="1:25" x14ac:dyDescent="0.3">
      <c r="A1886" s="7">
        <v>46283</v>
      </c>
      <c r="B1886" s="8" t="s">
        <v>12</v>
      </c>
      <c r="C1886" s="8" t="s">
        <v>140</v>
      </c>
      <c r="D1886" s="8" t="s">
        <v>141</v>
      </c>
      <c r="E1886" s="8" t="s">
        <v>150</v>
      </c>
      <c r="F1886" s="8" t="s">
        <v>143</v>
      </c>
      <c r="G1886" s="8" t="s">
        <v>151</v>
      </c>
      <c r="H1886" s="8" t="s">
        <v>145</v>
      </c>
      <c r="I1886" s="8" t="s">
        <v>981</v>
      </c>
      <c r="J1886" s="8" t="s">
        <v>153</v>
      </c>
      <c r="K1886" s="8" t="s">
        <v>21</v>
      </c>
      <c r="L1886" s="9">
        <v>265</v>
      </c>
      <c r="M1886" s="9">
        <v>3</v>
      </c>
      <c r="N1886" s="10">
        <v>1.132075471698113E-2</v>
      </c>
      <c r="O1886" s="11">
        <v>10.32</v>
      </c>
      <c r="P1886" s="11">
        <v>30.96</v>
      </c>
      <c r="Q1886" s="11">
        <v>0</v>
      </c>
      <c r="R1886" s="8">
        <v>0</v>
      </c>
      <c r="S1886" s="8">
        <v>0</v>
      </c>
      <c r="U1886" s="12">
        <v>0</v>
      </c>
      <c r="V1886" s="10">
        <v>0</v>
      </c>
      <c r="W1886" s="11">
        <v>12.5</v>
      </c>
      <c r="X1886" s="8" t="s">
        <v>148</v>
      </c>
      <c r="Y1886" s="8" t="s">
        <v>149</v>
      </c>
    </row>
    <row r="1887" spans="1:25" x14ac:dyDescent="0.3">
      <c r="A1887" s="8" t="s">
        <v>1027</v>
      </c>
      <c r="B1887" s="8" t="s">
        <v>12</v>
      </c>
      <c r="C1887" s="8" t="s">
        <v>140</v>
      </c>
      <c r="D1887" s="8" t="s">
        <v>141</v>
      </c>
      <c r="E1887" s="8" t="s">
        <v>150</v>
      </c>
      <c r="F1887" s="8" t="s">
        <v>143</v>
      </c>
      <c r="G1887" s="8" t="s">
        <v>151</v>
      </c>
      <c r="H1887" s="8" t="s">
        <v>145</v>
      </c>
      <c r="I1887" s="8" t="s">
        <v>1028</v>
      </c>
      <c r="J1887" s="8" t="s">
        <v>153</v>
      </c>
      <c r="K1887" s="8" t="s">
        <v>7</v>
      </c>
      <c r="L1887" s="9">
        <v>81</v>
      </c>
      <c r="M1887" s="9">
        <v>0</v>
      </c>
      <c r="N1887" s="10">
        <v>0</v>
      </c>
      <c r="P1887" s="11">
        <v>0</v>
      </c>
      <c r="Q1887" s="11">
        <v>0</v>
      </c>
      <c r="R1887" s="8">
        <v>0</v>
      </c>
      <c r="S1887" s="8">
        <v>0</v>
      </c>
      <c r="W1887" s="11">
        <v>14.5</v>
      </c>
      <c r="X1887" s="8" t="s">
        <v>148</v>
      </c>
      <c r="Y1887" s="8" t="s">
        <v>149</v>
      </c>
    </row>
    <row r="1888" spans="1:25" x14ac:dyDescent="0.3">
      <c r="A1888" s="7">
        <v>46283</v>
      </c>
      <c r="B1888" s="8" t="s">
        <v>12</v>
      </c>
      <c r="C1888" s="8" t="s">
        <v>140</v>
      </c>
      <c r="D1888" s="8" t="s">
        <v>141</v>
      </c>
      <c r="E1888" s="8" t="s">
        <v>150</v>
      </c>
      <c r="F1888" s="8" t="s">
        <v>143</v>
      </c>
      <c r="G1888" s="8" t="s">
        <v>170</v>
      </c>
      <c r="H1888" s="8" t="s">
        <v>145</v>
      </c>
      <c r="I1888" s="8" t="s">
        <v>1029</v>
      </c>
      <c r="J1888" s="8" t="s">
        <v>153</v>
      </c>
      <c r="K1888" s="8" t="s">
        <v>14</v>
      </c>
      <c r="L1888" s="9">
        <v>688</v>
      </c>
      <c r="M1888" s="9">
        <v>0</v>
      </c>
      <c r="N1888" s="10">
        <v>0</v>
      </c>
      <c r="P1888" s="11">
        <v>0</v>
      </c>
      <c r="Q1888" s="11">
        <v>0</v>
      </c>
      <c r="R1888" s="8">
        <v>0</v>
      </c>
      <c r="S1888" s="8">
        <v>0</v>
      </c>
      <c r="W1888" s="11">
        <v>16.5</v>
      </c>
      <c r="X1888" s="8" t="s">
        <v>148</v>
      </c>
      <c r="Y1888" s="8" t="s">
        <v>149</v>
      </c>
    </row>
    <row r="1889" spans="1:25" x14ac:dyDescent="0.3">
      <c r="A1889" s="7">
        <v>46283</v>
      </c>
      <c r="B1889" s="8" t="s">
        <v>12</v>
      </c>
      <c r="C1889" s="8" t="s">
        <v>140</v>
      </c>
      <c r="D1889" s="8" t="s">
        <v>141</v>
      </c>
      <c r="E1889" s="8" t="s">
        <v>150</v>
      </c>
      <c r="F1889" s="8" t="s">
        <v>143</v>
      </c>
      <c r="G1889" s="8" t="s">
        <v>151</v>
      </c>
      <c r="H1889" s="8" t="s">
        <v>145</v>
      </c>
      <c r="I1889" s="8" t="s">
        <v>1030</v>
      </c>
      <c r="J1889" s="8" t="s">
        <v>153</v>
      </c>
      <c r="K1889" s="8" t="s">
        <v>14</v>
      </c>
      <c r="L1889" s="9">
        <v>420</v>
      </c>
      <c r="M1889" s="9">
        <v>3</v>
      </c>
      <c r="N1889" s="10">
        <v>7.1428571428571426E-3</v>
      </c>
      <c r="O1889" s="11">
        <v>9.4</v>
      </c>
      <c r="P1889" s="11">
        <v>28.2</v>
      </c>
      <c r="Q1889" s="11">
        <v>0</v>
      </c>
      <c r="R1889" s="8">
        <v>0</v>
      </c>
      <c r="S1889" s="8">
        <v>0</v>
      </c>
      <c r="U1889" s="12">
        <v>0</v>
      </c>
      <c r="V1889" s="10">
        <v>0</v>
      </c>
      <c r="W1889" s="11">
        <v>16.5</v>
      </c>
      <c r="X1889" s="8" t="s">
        <v>148</v>
      </c>
      <c r="Y1889" s="8" t="s">
        <v>149</v>
      </c>
    </row>
    <row r="1890" spans="1:25" x14ac:dyDescent="0.3">
      <c r="A1890" s="7">
        <v>46283</v>
      </c>
      <c r="B1890" s="8" t="s">
        <v>12</v>
      </c>
      <c r="C1890" s="8" t="s">
        <v>140</v>
      </c>
      <c r="D1890" s="8" t="s">
        <v>141</v>
      </c>
      <c r="E1890" s="8" t="s">
        <v>150</v>
      </c>
      <c r="F1890" s="8" t="s">
        <v>143</v>
      </c>
      <c r="G1890" s="8" t="s">
        <v>178</v>
      </c>
      <c r="H1890" s="8" t="s">
        <v>145</v>
      </c>
      <c r="I1890" s="8" t="s">
        <v>221</v>
      </c>
      <c r="J1890" s="8" t="s">
        <v>153</v>
      </c>
      <c r="K1890" s="8" t="s">
        <v>21</v>
      </c>
      <c r="L1890" s="9">
        <v>229</v>
      </c>
      <c r="M1890" s="9">
        <v>2</v>
      </c>
      <c r="N1890" s="10">
        <v>8.7336244541484712E-3</v>
      </c>
      <c r="O1890" s="11">
        <v>9.7899999999999991</v>
      </c>
      <c r="P1890" s="11">
        <v>19.579999999999998</v>
      </c>
      <c r="Q1890" s="11">
        <v>0</v>
      </c>
      <c r="R1890" s="8">
        <v>0</v>
      </c>
      <c r="S1890" s="8">
        <v>0</v>
      </c>
      <c r="U1890" s="12">
        <v>0</v>
      </c>
      <c r="V1890" s="10">
        <v>0</v>
      </c>
      <c r="W1890" s="11">
        <v>12</v>
      </c>
      <c r="X1890" s="8" t="s">
        <v>148</v>
      </c>
      <c r="Y1890" s="8" t="s">
        <v>149</v>
      </c>
    </row>
    <row r="1891" spans="1:25" x14ac:dyDescent="0.3">
      <c r="A1891" s="7">
        <v>46283</v>
      </c>
      <c r="B1891" s="8" t="s">
        <v>12</v>
      </c>
      <c r="C1891" s="8" t="s">
        <v>140</v>
      </c>
      <c r="D1891" s="8" t="s">
        <v>141</v>
      </c>
      <c r="E1891" s="8" t="s">
        <v>150</v>
      </c>
      <c r="F1891" s="8" t="s">
        <v>143</v>
      </c>
      <c r="G1891" s="8" t="s">
        <v>151</v>
      </c>
      <c r="H1891" s="8" t="s">
        <v>145</v>
      </c>
      <c r="I1891" s="8" t="s">
        <v>506</v>
      </c>
      <c r="J1891" s="8" t="s">
        <v>153</v>
      </c>
      <c r="K1891" s="8" t="s">
        <v>14</v>
      </c>
      <c r="L1891" s="9">
        <v>576</v>
      </c>
      <c r="M1891" s="9">
        <v>1</v>
      </c>
      <c r="N1891" s="10">
        <v>1.736111111111111E-3</v>
      </c>
      <c r="O1891" s="11">
        <v>8.9499999999999993</v>
      </c>
      <c r="P1891" s="11">
        <v>8.9499999999999993</v>
      </c>
      <c r="Q1891" s="11">
        <v>0</v>
      </c>
      <c r="R1891" s="8">
        <v>0</v>
      </c>
      <c r="S1891" s="8">
        <v>0</v>
      </c>
      <c r="U1891" s="12">
        <v>0</v>
      </c>
      <c r="V1891" s="10">
        <v>0</v>
      </c>
      <c r="W1891" s="11">
        <v>14.5</v>
      </c>
      <c r="X1891" s="8" t="s">
        <v>148</v>
      </c>
      <c r="Y1891" s="8" t="s">
        <v>149</v>
      </c>
    </row>
    <row r="1892" spans="1:25" x14ac:dyDescent="0.3">
      <c r="A1892" s="7">
        <v>46283</v>
      </c>
      <c r="B1892" s="8" t="s">
        <v>12</v>
      </c>
      <c r="C1892" s="8" t="s">
        <v>140</v>
      </c>
      <c r="D1892" s="8" t="s">
        <v>141</v>
      </c>
      <c r="E1892" s="8" t="s">
        <v>157</v>
      </c>
      <c r="F1892" s="8" t="s">
        <v>143</v>
      </c>
      <c r="G1892" s="8" t="s">
        <v>151</v>
      </c>
      <c r="H1892" s="8" t="s">
        <v>145</v>
      </c>
      <c r="I1892" s="8" t="s">
        <v>882</v>
      </c>
      <c r="J1892" s="8" t="s">
        <v>159</v>
      </c>
      <c r="K1892" s="8" t="s">
        <v>21</v>
      </c>
      <c r="L1892" s="9">
        <v>91</v>
      </c>
      <c r="M1892" s="9">
        <v>2</v>
      </c>
      <c r="N1892" s="10">
        <v>2.197802197802198E-2</v>
      </c>
      <c r="O1892" s="11">
        <v>7.66</v>
      </c>
      <c r="P1892" s="11">
        <v>15.32</v>
      </c>
      <c r="Q1892" s="11">
        <v>399</v>
      </c>
      <c r="R1892" s="8">
        <v>1</v>
      </c>
      <c r="S1892" s="8">
        <v>1</v>
      </c>
      <c r="T1892" s="10">
        <v>3.8399999999999997E-2</v>
      </c>
      <c r="U1892" s="12">
        <v>26.04</v>
      </c>
      <c r="V1892" s="10">
        <v>0.5</v>
      </c>
      <c r="W1892" s="11">
        <v>9.5</v>
      </c>
      <c r="X1892" s="8" t="s">
        <v>148</v>
      </c>
      <c r="Y1892" s="8" t="s">
        <v>149</v>
      </c>
    </row>
    <row r="1893" spans="1:25" x14ac:dyDescent="0.3">
      <c r="A1893" s="7">
        <v>46283</v>
      </c>
      <c r="B1893" s="8" t="s">
        <v>12</v>
      </c>
      <c r="C1893" s="8" t="s">
        <v>140</v>
      </c>
      <c r="D1893" s="8" t="s">
        <v>141</v>
      </c>
      <c r="E1893" s="8" t="s">
        <v>157</v>
      </c>
      <c r="F1893" s="8" t="s">
        <v>143</v>
      </c>
      <c r="G1893" s="8" t="s">
        <v>144</v>
      </c>
      <c r="H1893" s="8" t="s">
        <v>145</v>
      </c>
      <c r="I1893" s="8" t="s">
        <v>1031</v>
      </c>
      <c r="J1893" s="8" t="s">
        <v>159</v>
      </c>
      <c r="K1893" s="8" t="s">
        <v>7</v>
      </c>
      <c r="L1893" s="9">
        <v>609</v>
      </c>
      <c r="M1893" s="9">
        <v>7</v>
      </c>
      <c r="N1893" s="10">
        <v>1.149425287356322E-2</v>
      </c>
      <c r="O1893" s="11">
        <v>9.27</v>
      </c>
      <c r="P1893" s="11">
        <v>64.89</v>
      </c>
      <c r="Q1893" s="11">
        <v>0</v>
      </c>
      <c r="R1893" s="8">
        <v>0</v>
      </c>
      <c r="S1893" s="8">
        <v>0</v>
      </c>
      <c r="U1893" s="12">
        <v>0</v>
      </c>
      <c r="V1893" s="10">
        <v>0</v>
      </c>
      <c r="W1893" s="11">
        <v>12</v>
      </c>
      <c r="X1893" s="8" t="s">
        <v>148</v>
      </c>
      <c r="Y1893" s="8" t="s">
        <v>149</v>
      </c>
    </row>
    <row r="1894" spans="1:25" x14ac:dyDescent="0.3">
      <c r="A1894" s="8" t="s">
        <v>1027</v>
      </c>
      <c r="B1894" s="8" t="s">
        <v>12</v>
      </c>
      <c r="C1894" s="8" t="s">
        <v>140</v>
      </c>
      <c r="D1894" s="8" t="s">
        <v>141</v>
      </c>
      <c r="E1894" s="8" t="s">
        <v>164</v>
      </c>
      <c r="F1894" s="8" t="s">
        <v>143</v>
      </c>
      <c r="G1894" s="8" t="s">
        <v>144</v>
      </c>
      <c r="H1894" s="8" t="s">
        <v>145</v>
      </c>
      <c r="I1894" s="8" t="s">
        <v>458</v>
      </c>
      <c r="J1894" s="8" t="s">
        <v>166</v>
      </c>
      <c r="K1894" s="8" t="s">
        <v>14</v>
      </c>
      <c r="L1894" s="9">
        <v>686</v>
      </c>
      <c r="M1894" s="9">
        <v>4</v>
      </c>
      <c r="N1894" s="10">
        <v>5.8309037900874626E-3</v>
      </c>
      <c r="O1894" s="11">
        <v>7.29</v>
      </c>
      <c r="P1894" s="11">
        <v>29.16</v>
      </c>
      <c r="Q1894" s="11">
        <v>449</v>
      </c>
      <c r="R1894" s="8">
        <v>1</v>
      </c>
      <c r="S1894" s="8">
        <v>1</v>
      </c>
      <c r="T1894" s="10">
        <v>5.1900000000000002E-2</v>
      </c>
      <c r="U1894" s="12">
        <v>15.4</v>
      </c>
      <c r="V1894" s="10">
        <v>0.25</v>
      </c>
      <c r="W1894" s="11">
        <v>13</v>
      </c>
      <c r="X1894" s="8" t="s">
        <v>148</v>
      </c>
      <c r="Y1894" s="8" t="s">
        <v>149</v>
      </c>
    </row>
    <row r="1895" spans="1:25" x14ac:dyDescent="0.3">
      <c r="A1895" s="7">
        <v>46283</v>
      </c>
      <c r="B1895" s="8" t="s">
        <v>12</v>
      </c>
      <c r="C1895" s="8" t="s">
        <v>140</v>
      </c>
      <c r="D1895" s="8" t="s">
        <v>141</v>
      </c>
      <c r="E1895" s="8" t="s">
        <v>164</v>
      </c>
      <c r="F1895" s="8" t="s">
        <v>143</v>
      </c>
      <c r="G1895" s="8" t="s">
        <v>144</v>
      </c>
      <c r="H1895" s="8" t="s">
        <v>145</v>
      </c>
      <c r="I1895" s="8" t="s">
        <v>360</v>
      </c>
      <c r="J1895" s="8" t="s">
        <v>166</v>
      </c>
      <c r="K1895" s="8" t="s">
        <v>7</v>
      </c>
      <c r="L1895" s="9">
        <v>138</v>
      </c>
      <c r="M1895" s="9">
        <v>2</v>
      </c>
      <c r="N1895" s="10">
        <v>1.4492753623188409E-2</v>
      </c>
      <c r="O1895" s="11">
        <v>6.41</v>
      </c>
      <c r="P1895" s="11">
        <v>12.82</v>
      </c>
      <c r="Q1895" s="11">
        <v>0</v>
      </c>
      <c r="R1895" s="8">
        <v>0</v>
      </c>
      <c r="S1895" s="8">
        <v>0</v>
      </c>
      <c r="U1895" s="12">
        <v>0</v>
      </c>
      <c r="V1895" s="10">
        <v>0</v>
      </c>
      <c r="W1895" s="11">
        <v>10.5</v>
      </c>
      <c r="X1895" s="8" t="s">
        <v>148</v>
      </c>
      <c r="Y1895" s="8" t="s">
        <v>149</v>
      </c>
    </row>
    <row r="1896" spans="1:25" x14ac:dyDescent="0.3">
      <c r="A1896" s="7">
        <v>46283</v>
      </c>
      <c r="B1896" s="8" t="s">
        <v>12</v>
      </c>
      <c r="C1896" s="8" t="s">
        <v>140</v>
      </c>
      <c r="D1896" s="8" t="s">
        <v>141</v>
      </c>
      <c r="E1896" s="8" t="s">
        <v>164</v>
      </c>
      <c r="F1896" s="8" t="s">
        <v>143</v>
      </c>
      <c r="G1896" s="8" t="s">
        <v>151</v>
      </c>
      <c r="H1896" s="8" t="s">
        <v>145</v>
      </c>
      <c r="I1896" s="8" t="s">
        <v>228</v>
      </c>
      <c r="J1896" s="8" t="s">
        <v>166</v>
      </c>
      <c r="K1896" s="8" t="s">
        <v>14</v>
      </c>
      <c r="L1896" s="9">
        <v>2595</v>
      </c>
      <c r="M1896" s="9">
        <v>18</v>
      </c>
      <c r="N1896" s="10">
        <v>6.9364161849710983E-3</v>
      </c>
      <c r="O1896" s="11">
        <v>10.38</v>
      </c>
      <c r="P1896" s="11">
        <v>186.84</v>
      </c>
      <c r="Q1896" s="11">
        <v>0</v>
      </c>
      <c r="R1896" s="8">
        <v>0</v>
      </c>
      <c r="S1896" s="8">
        <v>0</v>
      </c>
      <c r="U1896" s="12">
        <v>0</v>
      </c>
      <c r="V1896" s="10">
        <v>0</v>
      </c>
      <c r="W1896" s="11">
        <v>14</v>
      </c>
      <c r="X1896" s="8" t="s">
        <v>148</v>
      </c>
      <c r="Y1896" s="8" t="s">
        <v>149</v>
      </c>
    </row>
    <row r="1897" spans="1:25" x14ac:dyDescent="0.3">
      <c r="A1897" s="7">
        <v>46283</v>
      </c>
      <c r="B1897" s="8" t="s">
        <v>12</v>
      </c>
      <c r="C1897" s="8" t="s">
        <v>140</v>
      </c>
      <c r="D1897" s="8" t="s">
        <v>141</v>
      </c>
      <c r="E1897" s="8" t="s">
        <v>239</v>
      </c>
      <c r="F1897" s="8" t="s">
        <v>143</v>
      </c>
      <c r="G1897" s="8" t="s">
        <v>144</v>
      </c>
      <c r="H1897" s="8" t="s">
        <v>145</v>
      </c>
      <c r="I1897" s="8" t="s">
        <v>1032</v>
      </c>
      <c r="J1897" s="8" t="s">
        <v>242</v>
      </c>
      <c r="K1897" s="8" t="s">
        <v>14</v>
      </c>
      <c r="L1897" s="9">
        <v>233</v>
      </c>
      <c r="M1897" s="9">
        <v>2</v>
      </c>
      <c r="N1897" s="10">
        <v>8.5836909871244635E-3</v>
      </c>
      <c r="O1897" s="11">
        <v>4.1900000000000004</v>
      </c>
      <c r="P1897" s="11">
        <v>8.3800000000000008</v>
      </c>
      <c r="Q1897" s="11">
        <v>0</v>
      </c>
      <c r="R1897" s="8">
        <v>0</v>
      </c>
      <c r="S1897" s="8">
        <v>0</v>
      </c>
      <c r="U1897" s="12">
        <v>0</v>
      </c>
      <c r="V1897" s="10">
        <v>0</v>
      </c>
      <c r="W1897" s="11">
        <v>6</v>
      </c>
      <c r="X1897" s="8" t="s">
        <v>148</v>
      </c>
      <c r="Y1897" s="8" t="s">
        <v>149</v>
      </c>
    </row>
    <row r="1898" spans="1:25" x14ac:dyDescent="0.3">
      <c r="A1898" s="7">
        <v>46283</v>
      </c>
      <c r="B1898" s="8" t="s">
        <v>12</v>
      </c>
      <c r="C1898" s="8" t="s">
        <v>140</v>
      </c>
      <c r="D1898" s="8" t="s">
        <v>141</v>
      </c>
      <c r="E1898" s="8" t="s">
        <v>167</v>
      </c>
      <c r="F1898" s="8" t="s">
        <v>143</v>
      </c>
      <c r="G1898" s="8" t="s">
        <v>144</v>
      </c>
      <c r="H1898" s="8" t="s">
        <v>145</v>
      </c>
      <c r="I1898" s="8" t="s">
        <v>855</v>
      </c>
      <c r="J1898" s="8" t="s">
        <v>169</v>
      </c>
      <c r="K1898" s="8" t="s">
        <v>7</v>
      </c>
      <c r="L1898" s="9">
        <v>275</v>
      </c>
      <c r="M1898" s="9">
        <v>1</v>
      </c>
      <c r="N1898" s="10">
        <v>3.6363636363636359E-3</v>
      </c>
      <c r="O1898" s="11">
        <v>4.97</v>
      </c>
      <c r="P1898" s="11">
        <v>4.97</v>
      </c>
      <c r="Q1898" s="11">
        <v>0</v>
      </c>
      <c r="R1898" s="8">
        <v>0</v>
      </c>
      <c r="S1898" s="8">
        <v>0</v>
      </c>
      <c r="U1898" s="12">
        <v>0</v>
      </c>
      <c r="V1898" s="10">
        <v>0</v>
      </c>
      <c r="W1898" s="11">
        <v>6.5</v>
      </c>
      <c r="X1898" s="8" t="s">
        <v>148</v>
      </c>
      <c r="Y1898" s="8" t="s">
        <v>149</v>
      </c>
    </row>
    <row r="1899" spans="1:25" x14ac:dyDescent="0.3">
      <c r="A1899" s="7">
        <v>46283</v>
      </c>
      <c r="B1899" s="8" t="s">
        <v>5</v>
      </c>
      <c r="C1899" s="8" t="s">
        <v>173</v>
      </c>
      <c r="D1899" s="8" t="s">
        <v>141</v>
      </c>
      <c r="E1899" s="8" t="s">
        <v>174</v>
      </c>
      <c r="F1899" s="8" t="s">
        <v>143</v>
      </c>
      <c r="G1899" s="8" t="s">
        <v>151</v>
      </c>
      <c r="H1899" s="8" t="s">
        <v>145</v>
      </c>
      <c r="I1899" s="8" t="s">
        <v>1033</v>
      </c>
      <c r="J1899" s="8" t="s">
        <v>176</v>
      </c>
      <c r="K1899" s="8" t="s">
        <v>14</v>
      </c>
      <c r="L1899" s="9">
        <v>432</v>
      </c>
      <c r="M1899" s="9">
        <v>1</v>
      </c>
      <c r="N1899" s="10">
        <v>2.3148148148148151E-3</v>
      </c>
      <c r="O1899" s="11">
        <v>7.14</v>
      </c>
      <c r="P1899" s="11">
        <v>7.14</v>
      </c>
      <c r="Q1899" s="11">
        <v>0</v>
      </c>
      <c r="R1899" s="8">
        <v>0</v>
      </c>
      <c r="S1899" s="8">
        <v>0</v>
      </c>
      <c r="U1899" s="12">
        <v>0</v>
      </c>
      <c r="V1899" s="10">
        <v>0</v>
      </c>
      <c r="W1899" s="11">
        <v>9</v>
      </c>
      <c r="X1899" s="8" t="s">
        <v>148</v>
      </c>
      <c r="Y1899" s="8" t="s">
        <v>149</v>
      </c>
    </row>
    <row r="1900" spans="1:25" x14ac:dyDescent="0.3">
      <c r="A1900" s="7">
        <v>46283</v>
      </c>
      <c r="B1900" s="8" t="s">
        <v>5</v>
      </c>
      <c r="C1900" s="8" t="s">
        <v>173</v>
      </c>
      <c r="D1900" s="8" t="s">
        <v>141</v>
      </c>
      <c r="E1900" s="8" t="s">
        <v>174</v>
      </c>
      <c r="F1900" s="8" t="s">
        <v>143</v>
      </c>
      <c r="G1900" s="8" t="s">
        <v>151</v>
      </c>
      <c r="H1900" s="8" t="s">
        <v>145</v>
      </c>
      <c r="I1900" s="8" t="s">
        <v>408</v>
      </c>
      <c r="J1900" s="8" t="s">
        <v>176</v>
      </c>
      <c r="K1900" s="8" t="s">
        <v>7</v>
      </c>
      <c r="L1900" s="9">
        <v>1416</v>
      </c>
      <c r="M1900" s="9">
        <v>16</v>
      </c>
      <c r="N1900" s="10">
        <v>1.1299435028248589E-2</v>
      </c>
      <c r="O1900" s="11">
        <v>10.86</v>
      </c>
      <c r="P1900" s="11">
        <v>173.76</v>
      </c>
      <c r="Q1900" s="11">
        <v>449</v>
      </c>
      <c r="R1900" s="8">
        <v>1</v>
      </c>
      <c r="S1900" s="8">
        <v>1</v>
      </c>
      <c r="T1900" s="10">
        <v>0.21290000000000001</v>
      </c>
      <c r="U1900" s="12">
        <v>2.58</v>
      </c>
      <c r="V1900" s="10">
        <v>6.25E-2</v>
      </c>
      <c r="W1900" s="11">
        <v>14</v>
      </c>
      <c r="X1900" s="8" t="s">
        <v>148</v>
      </c>
      <c r="Y1900" s="8" t="s">
        <v>149</v>
      </c>
    </row>
    <row r="1901" spans="1:25" x14ac:dyDescent="0.3">
      <c r="A1901" s="7">
        <v>46283</v>
      </c>
      <c r="B1901" s="8" t="s">
        <v>5</v>
      </c>
      <c r="C1901" s="8" t="s">
        <v>173</v>
      </c>
      <c r="D1901" s="8" t="s">
        <v>141</v>
      </c>
      <c r="E1901" s="8" t="s">
        <v>174</v>
      </c>
      <c r="F1901" s="8" t="s">
        <v>143</v>
      </c>
      <c r="G1901" s="8" t="s">
        <v>151</v>
      </c>
      <c r="H1901" s="8" t="s">
        <v>145</v>
      </c>
      <c r="I1901" s="8" t="s">
        <v>411</v>
      </c>
      <c r="J1901" s="8" t="s">
        <v>176</v>
      </c>
      <c r="K1901" s="8" t="s">
        <v>7</v>
      </c>
      <c r="L1901" s="9">
        <v>2168</v>
      </c>
      <c r="M1901" s="9">
        <v>15</v>
      </c>
      <c r="N1901" s="10">
        <v>6.9188191881918819E-3</v>
      </c>
      <c r="O1901" s="11">
        <v>5.73</v>
      </c>
      <c r="P1901" s="11">
        <v>85.95</v>
      </c>
      <c r="Q1901" s="11">
        <v>0</v>
      </c>
      <c r="R1901" s="8">
        <v>0</v>
      </c>
      <c r="S1901" s="8">
        <v>0</v>
      </c>
      <c r="U1901" s="12">
        <v>0</v>
      </c>
      <c r="V1901" s="10">
        <v>0</v>
      </c>
      <c r="W1901" s="11">
        <v>9</v>
      </c>
      <c r="X1901" s="8" t="s">
        <v>148</v>
      </c>
      <c r="Y1901" s="8" t="s">
        <v>149</v>
      </c>
    </row>
    <row r="1902" spans="1:25" x14ac:dyDescent="0.3">
      <c r="A1902" s="8" t="s">
        <v>1034</v>
      </c>
      <c r="B1902" s="8" t="s">
        <v>5</v>
      </c>
      <c r="C1902" s="8" t="s">
        <v>173</v>
      </c>
      <c r="D1902" s="8" t="s">
        <v>141</v>
      </c>
      <c r="E1902" s="8" t="s">
        <v>186</v>
      </c>
      <c r="F1902" s="8" t="s">
        <v>143</v>
      </c>
      <c r="G1902" s="8" t="s">
        <v>144</v>
      </c>
      <c r="H1902" s="8" t="s">
        <v>145</v>
      </c>
      <c r="I1902" s="8" t="s">
        <v>189</v>
      </c>
      <c r="J1902" s="8" t="s">
        <v>188</v>
      </c>
      <c r="K1902" s="8" t="s">
        <v>21</v>
      </c>
      <c r="L1902" s="9">
        <v>630</v>
      </c>
      <c r="M1902" s="9">
        <v>9</v>
      </c>
      <c r="N1902" s="10">
        <v>1.428571428571429E-2</v>
      </c>
      <c r="O1902" s="11">
        <v>8.5</v>
      </c>
      <c r="P1902" s="11">
        <v>76.5</v>
      </c>
      <c r="Q1902" s="11">
        <v>0</v>
      </c>
      <c r="R1902" s="8">
        <v>0</v>
      </c>
      <c r="S1902" s="8">
        <v>0</v>
      </c>
      <c r="U1902" s="12">
        <v>0</v>
      </c>
      <c r="V1902" s="10">
        <v>0</v>
      </c>
      <c r="W1902" s="11">
        <v>8.5</v>
      </c>
      <c r="X1902" s="8" t="s">
        <v>148</v>
      </c>
      <c r="Y1902" s="8" t="s">
        <v>149</v>
      </c>
    </row>
    <row r="1903" spans="1:25" x14ac:dyDescent="0.3">
      <c r="A1903" s="7">
        <v>46283</v>
      </c>
      <c r="B1903" s="8" t="s">
        <v>5</v>
      </c>
      <c r="C1903" s="8" t="s">
        <v>173</v>
      </c>
      <c r="D1903" s="8" t="s">
        <v>141</v>
      </c>
      <c r="E1903" s="8" t="s">
        <v>186</v>
      </c>
      <c r="F1903" s="8" t="s">
        <v>143</v>
      </c>
      <c r="G1903" s="8" t="s">
        <v>144</v>
      </c>
      <c r="H1903" s="8" t="s">
        <v>145</v>
      </c>
      <c r="I1903" s="8" t="s">
        <v>280</v>
      </c>
      <c r="J1903" s="8" t="s">
        <v>188</v>
      </c>
      <c r="K1903" s="8" t="s">
        <v>14</v>
      </c>
      <c r="L1903" s="9">
        <v>1302</v>
      </c>
      <c r="M1903" s="9">
        <v>9</v>
      </c>
      <c r="N1903" s="10">
        <v>6.9124423963133636E-3</v>
      </c>
      <c r="O1903" s="11">
        <v>5.23</v>
      </c>
      <c r="P1903" s="11">
        <v>47.07</v>
      </c>
      <c r="Q1903" s="11">
        <v>0</v>
      </c>
      <c r="R1903" s="8">
        <v>0</v>
      </c>
      <c r="S1903" s="8">
        <v>0</v>
      </c>
      <c r="U1903" s="12">
        <v>0</v>
      </c>
      <c r="V1903" s="10">
        <v>0</v>
      </c>
      <c r="W1903" s="11">
        <v>7</v>
      </c>
      <c r="X1903" s="8" t="s">
        <v>148</v>
      </c>
      <c r="Y1903" s="8" t="s">
        <v>149</v>
      </c>
    </row>
    <row r="1904" spans="1:25" x14ac:dyDescent="0.3">
      <c r="A1904" s="7">
        <v>46283</v>
      </c>
      <c r="B1904" s="8" t="s">
        <v>5</v>
      </c>
      <c r="C1904" s="8" t="s">
        <v>173</v>
      </c>
      <c r="D1904" s="8" t="s">
        <v>141</v>
      </c>
      <c r="E1904" s="8" t="s">
        <v>186</v>
      </c>
      <c r="F1904" s="8" t="s">
        <v>143</v>
      </c>
      <c r="G1904" s="8" t="s">
        <v>144</v>
      </c>
      <c r="H1904" s="8" t="s">
        <v>145</v>
      </c>
      <c r="I1904" s="8" t="s">
        <v>1035</v>
      </c>
      <c r="J1904" s="8" t="s">
        <v>188</v>
      </c>
      <c r="K1904" s="8" t="s">
        <v>21</v>
      </c>
      <c r="L1904" s="9">
        <v>525</v>
      </c>
      <c r="M1904" s="9">
        <v>12</v>
      </c>
      <c r="N1904" s="10">
        <v>2.2857142857142861E-2</v>
      </c>
      <c r="O1904" s="11">
        <v>10.5</v>
      </c>
      <c r="P1904" s="11">
        <v>126</v>
      </c>
      <c r="Q1904" s="11">
        <v>0</v>
      </c>
      <c r="R1904" s="8">
        <v>0</v>
      </c>
      <c r="S1904" s="8">
        <v>0</v>
      </c>
      <c r="U1904" s="12">
        <v>0</v>
      </c>
      <c r="V1904" s="10">
        <v>0</v>
      </c>
      <c r="W1904" s="11">
        <v>10.5</v>
      </c>
      <c r="X1904" s="8" t="s">
        <v>148</v>
      </c>
      <c r="Y1904" s="8" t="s">
        <v>149</v>
      </c>
    </row>
    <row r="1905" spans="1:25" x14ac:dyDescent="0.3">
      <c r="A1905" s="7">
        <v>46283</v>
      </c>
      <c r="B1905" s="8" t="s">
        <v>5</v>
      </c>
      <c r="C1905" s="8" t="s">
        <v>173</v>
      </c>
      <c r="D1905" s="8" t="s">
        <v>141</v>
      </c>
      <c r="E1905" s="8" t="s">
        <v>186</v>
      </c>
      <c r="F1905" s="8" t="s">
        <v>143</v>
      </c>
      <c r="G1905" s="8" t="s">
        <v>151</v>
      </c>
      <c r="H1905" s="8" t="s">
        <v>145</v>
      </c>
      <c r="I1905" s="8" t="s">
        <v>755</v>
      </c>
      <c r="J1905" s="8" t="s">
        <v>188</v>
      </c>
      <c r="K1905" s="8" t="s">
        <v>7</v>
      </c>
      <c r="L1905" s="9">
        <v>172</v>
      </c>
      <c r="M1905" s="9">
        <v>3</v>
      </c>
      <c r="N1905" s="10">
        <v>1.7441860465116279E-2</v>
      </c>
      <c r="O1905" s="11">
        <v>6.02</v>
      </c>
      <c r="P1905" s="8" t="s">
        <v>1036</v>
      </c>
      <c r="Q1905" s="11">
        <v>0</v>
      </c>
      <c r="R1905" s="8">
        <v>0</v>
      </c>
      <c r="S1905" s="8">
        <v>0</v>
      </c>
      <c r="U1905" s="12">
        <v>0</v>
      </c>
      <c r="V1905" s="10">
        <v>0</v>
      </c>
      <c r="W1905" s="11">
        <v>8.5</v>
      </c>
      <c r="X1905" s="8" t="s">
        <v>148</v>
      </c>
      <c r="Y1905" s="8" t="s">
        <v>149</v>
      </c>
    </row>
    <row r="1906" spans="1:25" x14ac:dyDescent="0.3">
      <c r="A1906" s="7">
        <v>46283</v>
      </c>
      <c r="B1906" s="8" t="s">
        <v>5</v>
      </c>
      <c r="C1906" s="8" t="s">
        <v>173</v>
      </c>
      <c r="D1906" s="8" t="s">
        <v>141</v>
      </c>
      <c r="E1906" s="8" t="s">
        <v>186</v>
      </c>
      <c r="F1906" s="8" t="s">
        <v>143</v>
      </c>
      <c r="G1906" s="8" t="s">
        <v>144</v>
      </c>
      <c r="H1906" s="8" t="s">
        <v>145</v>
      </c>
      <c r="I1906" s="8" t="s">
        <v>412</v>
      </c>
      <c r="J1906" s="8" t="s">
        <v>188</v>
      </c>
      <c r="K1906" s="8" t="s">
        <v>14</v>
      </c>
      <c r="L1906" s="9">
        <v>1234</v>
      </c>
      <c r="M1906" s="9">
        <v>13</v>
      </c>
      <c r="N1906" s="10">
        <v>1.0534846029173419E-2</v>
      </c>
      <c r="O1906" s="11">
        <v>4.72</v>
      </c>
      <c r="P1906" s="8" t="s">
        <v>1037</v>
      </c>
      <c r="Q1906" s="11">
        <v>0</v>
      </c>
      <c r="R1906" s="8">
        <v>0</v>
      </c>
      <c r="S1906" s="8">
        <v>0</v>
      </c>
      <c r="U1906" s="12">
        <v>0</v>
      </c>
      <c r="V1906" s="10">
        <v>0</v>
      </c>
      <c r="W1906" s="11">
        <v>7</v>
      </c>
      <c r="X1906" s="8" t="s">
        <v>148</v>
      </c>
      <c r="Y1906" s="8" t="s">
        <v>149</v>
      </c>
    </row>
    <row r="1907" spans="1:25" x14ac:dyDescent="0.3">
      <c r="A1907" s="7">
        <v>46283</v>
      </c>
      <c r="B1907" s="8" t="s">
        <v>5</v>
      </c>
      <c r="C1907" s="8" t="s">
        <v>173</v>
      </c>
      <c r="D1907" s="8" t="s">
        <v>141</v>
      </c>
      <c r="E1907" s="8" t="s">
        <v>193</v>
      </c>
      <c r="F1907" s="8" t="s">
        <v>143</v>
      </c>
      <c r="G1907" s="8" t="s">
        <v>151</v>
      </c>
      <c r="H1907" s="8" t="s">
        <v>145</v>
      </c>
      <c r="I1907" s="8" t="s">
        <v>469</v>
      </c>
      <c r="J1907" s="8" t="s">
        <v>195</v>
      </c>
      <c r="K1907" s="8" t="s">
        <v>21</v>
      </c>
      <c r="L1907" s="9">
        <v>102</v>
      </c>
      <c r="M1907" s="9">
        <v>0</v>
      </c>
      <c r="N1907" s="10">
        <v>0</v>
      </c>
      <c r="P1907" s="11">
        <v>0</v>
      </c>
      <c r="Q1907" s="11">
        <v>0</v>
      </c>
      <c r="R1907" s="8">
        <v>0</v>
      </c>
      <c r="S1907" s="8">
        <v>0</v>
      </c>
      <c r="W1907" s="11">
        <v>11</v>
      </c>
      <c r="X1907" s="8" t="s">
        <v>148</v>
      </c>
      <c r="Y1907" s="8" t="s">
        <v>149</v>
      </c>
    </row>
    <row r="1908" spans="1:25" x14ac:dyDescent="0.3">
      <c r="A1908" s="7">
        <v>46283</v>
      </c>
      <c r="B1908" s="8" t="s">
        <v>5</v>
      </c>
      <c r="C1908" s="8" t="s">
        <v>173</v>
      </c>
      <c r="D1908" s="8" t="s">
        <v>141</v>
      </c>
      <c r="E1908" s="8" t="s">
        <v>200</v>
      </c>
      <c r="F1908" s="8" t="s">
        <v>143</v>
      </c>
      <c r="G1908" s="8" t="s">
        <v>144</v>
      </c>
      <c r="H1908" s="8" t="s">
        <v>145</v>
      </c>
      <c r="I1908" s="8" t="s">
        <v>1038</v>
      </c>
      <c r="J1908" s="8" t="s">
        <v>202</v>
      </c>
      <c r="K1908" s="8" t="s">
        <v>14</v>
      </c>
      <c r="L1908" s="9">
        <v>372</v>
      </c>
      <c r="M1908" s="9">
        <v>1</v>
      </c>
      <c r="N1908" s="10">
        <v>2.6881720430107529E-3</v>
      </c>
      <c r="O1908" s="11">
        <v>5.14</v>
      </c>
      <c r="P1908" s="11">
        <v>5.14</v>
      </c>
      <c r="Q1908" s="11">
        <v>0</v>
      </c>
      <c r="R1908" s="8">
        <v>0</v>
      </c>
      <c r="S1908" s="8">
        <v>0</v>
      </c>
      <c r="U1908" s="12">
        <v>0</v>
      </c>
      <c r="V1908" s="10">
        <v>0</v>
      </c>
      <c r="W1908" s="11">
        <v>9.5</v>
      </c>
      <c r="X1908" s="8" t="s">
        <v>148</v>
      </c>
      <c r="Y1908" s="8" t="s">
        <v>149</v>
      </c>
    </row>
    <row r="1909" spans="1:25" x14ac:dyDescent="0.3">
      <c r="A1909" s="7">
        <v>46283</v>
      </c>
      <c r="B1909" s="8" t="s">
        <v>5</v>
      </c>
      <c r="C1909" s="8" t="s">
        <v>173</v>
      </c>
      <c r="D1909" s="8" t="s">
        <v>141</v>
      </c>
      <c r="E1909" s="8" t="s">
        <v>200</v>
      </c>
      <c r="F1909" s="8" t="s">
        <v>143</v>
      </c>
      <c r="G1909" s="8" t="s">
        <v>151</v>
      </c>
      <c r="H1909" s="8" t="s">
        <v>145</v>
      </c>
      <c r="I1909" s="8" t="s">
        <v>268</v>
      </c>
      <c r="J1909" s="8" t="s">
        <v>202</v>
      </c>
      <c r="K1909" s="8" t="s">
        <v>14</v>
      </c>
      <c r="L1909" s="8" t="s">
        <v>1039</v>
      </c>
      <c r="M1909" s="9">
        <v>6</v>
      </c>
      <c r="N1909" s="10">
        <v>3.3670033670033669E-3</v>
      </c>
      <c r="O1909" s="11">
        <v>9.64</v>
      </c>
      <c r="P1909" s="11">
        <v>57.84</v>
      </c>
      <c r="Q1909" s="11">
        <v>0</v>
      </c>
      <c r="R1909" s="8">
        <v>0</v>
      </c>
      <c r="S1909" s="8">
        <v>0</v>
      </c>
      <c r="U1909" s="12">
        <v>0</v>
      </c>
      <c r="V1909" s="10">
        <v>0</v>
      </c>
      <c r="W1909" s="11">
        <v>11.5</v>
      </c>
      <c r="X1909" s="8" t="s">
        <v>148</v>
      </c>
      <c r="Y1909" s="8" t="s">
        <v>149</v>
      </c>
    </row>
    <row r="1910" spans="1:25" x14ac:dyDescent="0.3">
      <c r="A1910" s="7">
        <v>46283</v>
      </c>
      <c r="B1910" s="8" t="s">
        <v>32</v>
      </c>
      <c r="C1910" s="8" t="s">
        <v>140</v>
      </c>
      <c r="D1910" s="8" t="s">
        <v>141</v>
      </c>
      <c r="E1910" s="8" t="s">
        <v>142</v>
      </c>
      <c r="F1910" s="8" t="s">
        <v>143</v>
      </c>
      <c r="G1910" s="8" t="s">
        <v>207</v>
      </c>
      <c r="H1910" s="8" t="s">
        <v>206</v>
      </c>
      <c r="I1910" s="8" t="s">
        <v>207</v>
      </c>
      <c r="J1910" s="8" t="s">
        <v>147</v>
      </c>
      <c r="K1910" s="8" t="s">
        <v>14</v>
      </c>
      <c r="L1910" s="9">
        <v>2352</v>
      </c>
      <c r="M1910" s="9">
        <v>26</v>
      </c>
      <c r="N1910" s="10">
        <v>1.105442176870748E-2</v>
      </c>
      <c r="O1910" s="11">
        <v>10.62</v>
      </c>
      <c r="P1910" s="11">
        <v>276.12</v>
      </c>
      <c r="Q1910" s="11">
        <v>0</v>
      </c>
      <c r="R1910" s="8">
        <v>0</v>
      </c>
      <c r="S1910" s="8">
        <v>0</v>
      </c>
      <c r="U1910" s="12">
        <v>0</v>
      </c>
      <c r="V1910" s="10">
        <v>0</v>
      </c>
      <c r="W1910" s="11">
        <v>15.5</v>
      </c>
      <c r="X1910" s="8" t="s">
        <v>148</v>
      </c>
      <c r="Y1910" s="8" t="s">
        <v>149</v>
      </c>
    </row>
    <row r="1911" spans="1:25" x14ac:dyDescent="0.3">
      <c r="A1911" s="7">
        <v>46283</v>
      </c>
      <c r="B1911" s="8" t="s">
        <v>32</v>
      </c>
      <c r="C1911" s="8" t="s">
        <v>140</v>
      </c>
      <c r="D1911" s="8" t="s">
        <v>141</v>
      </c>
      <c r="E1911" s="8" t="s">
        <v>142</v>
      </c>
      <c r="F1911" s="8" t="s">
        <v>143</v>
      </c>
      <c r="G1911" s="8" t="s">
        <v>205</v>
      </c>
      <c r="H1911" s="8" t="s">
        <v>206</v>
      </c>
      <c r="I1911" s="8" t="s">
        <v>205</v>
      </c>
      <c r="J1911" s="8" t="s">
        <v>147</v>
      </c>
      <c r="K1911" s="8" t="s">
        <v>21</v>
      </c>
      <c r="L1911" s="9">
        <v>463</v>
      </c>
      <c r="M1911" s="9">
        <v>7</v>
      </c>
      <c r="N1911" s="10">
        <v>1.511879049676026E-2</v>
      </c>
      <c r="O1911" s="11">
        <v>12.22</v>
      </c>
      <c r="P1911" s="11">
        <v>85.54</v>
      </c>
      <c r="Q1911" s="11">
        <v>0</v>
      </c>
      <c r="R1911" s="8">
        <v>0</v>
      </c>
      <c r="S1911" s="8">
        <v>0</v>
      </c>
      <c r="U1911" s="12">
        <v>0</v>
      </c>
      <c r="V1911" s="10">
        <v>0</v>
      </c>
      <c r="W1911" s="11">
        <v>14</v>
      </c>
      <c r="X1911" s="8" t="s">
        <v>148</v>
      </c>
      <c r="Y1911" s="8" t="s">
        <v>149</v>
      </c>
    </row>
    <row r="1912" spans="1:25" x14ac:dyDescent="0.3">
      <c r="A1912" s="7">
        <v>46283</v>
      </c>
      <c r="B1912" s="8" t="s">
        <v>32</v>
      </c>
      <c r="C1912" s="8" t="s">
        <v>140</v>
      </c>
      <c r="D1912" s="8" t="s">
        <v>141</v>
      </c>
      <c r="E1912" s="8" t="s">
        <v>142</v>
      </c>
      <c r="F1912" s="8" t="s">
        <v>143</v>
      </c>
      <c r="G1912" s="8" t="s">
        <v>454</v>
      </c>
      <c r="H1912" s="8" t="s">
        <v>204</v>
      </c>
      <c r="I1912" s="8" t="s">
        <v>454</v>
      </c>
      <c r="J1912" s="8" t="s">
        <v>147</v>
      </c>
      <c r="K1912" s="8" t="s">
        <v>21</v>
      </c>
      <c r="L1912" s="9">
        <v>739</v>
      </c>
      <c r="M1912" s="9">
        <v>13</v>
      </c>
      <c r="N1912" s="10">
        <v>1.7591339648173211E-2</v>
      </c>
      <c r="O1912" s="11">
        <v>19.5</v>
      </c>
      <c r="P1912" s="11">
        <v>253.5</v>
      </c>
      <c r="Q1912" s="11">
        <v>0</v>
      </c>
      <c r="R1912" s="8">
        <v>0</v>
      </c>
      <c r="S1912" s="8">
        <v>0</v>
      </c>
      <c r="U1912" s="12">
        <v>0</v>
      </c>
      <c r="V1912" s="10">
        <v>0</v>
      </c>
      <c r="W1912" s="11">
        <v>19.5</v>
      </c>
      <c r="X1912" s="8" t="s">
        <v>148</v>
      </c>
      <c r="Y1912" s="8" t="s">
        <v>149</v>
      </c>
    </row>
    <row r="1913" spans="1:25" x14ac:dyDescent="0.3">
      <c r="A1913" s="7">
        <v>46283</v>
      </c>
      <c r="B1913" s="8" t="s">
        <v>32</v>
      </c>
      <c r="C1913" s="8" t="s">
        <v>140</v>
      </c>
      <c r="D1913" s="8" t="s">
        <v>141</v>
      </c>
      <c r="E1913" s="8" t="s">
        <v>150</v>
      </c>
      <c r="F1913" s="8" t="s">
        <v>143</v>
      </c>
      <c r="G1913" s="8" t="s">
        <v>210</v>
      </c>
      <c r="H1913" s="8" t="s">
        <v>206</v>
      </c>
      <c r="I1913" s="8" t="s">
        <v>210</v>
      </c>
      <c r="J1913" s="8" t="s">
        <v>153</v>
      </c>
      <c r="K1913" s="8" t="s">
        <v>21</v>
      </c>
      <c r="L1913" s="9">
        <v>1094</v>
      </c>
      <c r="M1913" s="9">
        <v>15</v>
      </c>
      <c r="N1913" s="10">
        <v>1.371115173674589E-2</v>
      </c>
      <c r="O1913" s="11">
        <v>15</v>
      </c>
      <c r="P1913" s="11">
        <v>225</v>
      </c>
      <c r="Q1913" s="11">
        <v>0</v>
      </c>
      <c r="R1913" s="8">
        <v>0</v>
      </c>
      <c r="S1913" s="8">
        <v>0</v>
      </c>
      <c r="U1913" s="12">
        <v>0</v>
      </c>
      <c r="V1913" s="10">
        <v>0</v>
      </c>
      <c r="W1913" s="11">
        <v>15</v>
      </c>
      <c r="X1913" s="8" t="s">
        <v>148</v>
      </c>
      <c r="Y1913" s="8" t="s">
        <v>149</v>
      </c>
    </row>
    <row r="1914" spans="1:25" x14ac:dyDescent="0.3">
      <c r="A1914" s="8" t="s">
        <v>1027</v>
      </c>
      <c r="B1914" s="8" t="s">
        <v>32</v>
      </c>
      <c r="C1914" s="8" t="s">
        <v>140</v>
      </c>
      <c r="D1914" s="8" t="s">
        <v>141</v>
      </c>
      <c r="E1914" s="8" t="s">
        <v>150</v>
      </c>
      <c r="F1914" s="8" t="s">
        <v>143</v>
      </c>
      <c r="G1914" s="8" t="s">
        <v>156</v>
      </c>
      <c r="H1914" s="8" t="s">
        <v>206</v>
      </c>
      <c r="I1914" s="8" t="s">
        <v>156</v>
      </c>
      <c r="J1914" s="8" t="s">
        <v>153</v>
      </c>
      <c r="K1914" s="8" t="s">
        <v>14</v>
      </c>
      <c r="L1914" s="9">
        <v>816</v>
      </c>
      <c r="M1914" s="9">
        <v>3</v>
      </c>
      <c r="N1914" s="10">
        <v>3.6764705882352941E-3</v>
      </c>
      <c r="O1914" s="11">
        <v>9.57</v>
      </c>
      <c r="P1914" s="11">
        <v>28.71</v>
      </c>
      <c r="Q1914" s="11">
        <v>549</v>
      </c>
      <c r="R1914" s="8">
        <v>1</v>
      </c>
      <c r="S1914" s="8">
        <v>1</v>
      </c>
      <c r="T1914" s="10">
        <v>9.4100000000000003E-2</v>
      </c>
      <c r="U1914" s="12">
        <v>19.12</v>
      </c>
      <c r="V1914" s="10">
        <v>0.33329999999999999</v>
      </c>
      <c r="W1914" s="11">
        <v>15</v>
      </c>
      <c r="X1914" s="8" t="s">
        <v>148</v>
      </c>
      <c r="Y1914" s="8" t="s">
        <v>149</v>
      </c>
    </row>
    <row r="1915" spans="1:25" x14ac:dyDescent="0.3">
      <c r="A1915" s="7">
        <v>46283</v>
      </c>
      <c r="B1915" s="8" t="s">
        <v>32</v>
      </c>
      <c r="C1915" s="8" t="s">
        <v>140</v>
      </c>
      <c r="D1915" s="8" t="s">
        <v>141</v>
      </c>
      <c r="E1915" s="8" t="s">
        <v>150</v>
      </c>
      <c r="F1915" s="8" t="s">
        <v>143</v>
      </c>
      <c r="G1915" s="8" t="s">
        <v>446</v>
      </c>
      <c r="H1915" s="8" t="s">
        <v>206</v>
      </c>
      <c r="I1915" s="8" t="s">
        <v>446</v>
      </c>
      <c r="J1915" s="8" t="s">
        <v>153</v>
      </c>
      <c r="K1915" s="8" t="s">
        <v>21</v>
      </c>
      <c r="L1915" s="9">
        <v>234</v>
      </c>
      <c r="M1915" s="9">
        <v>1</v>
      </c>
      <c r="N1915" s="10">
        <v>4.2735042735042739E-3</v>
      </c>
      <c r="O1915" s="11">
        <v>13.5</v>
      </c>
      <c r="P1915" s="11">
        <v>13.5</v>
      </c>
      <c r="Q1915" s="11">
        <v>0</v>
      </c>
      <c r="R1915" s="8">
        <v>0</v>
      </c>
      <c r="S1915" s="8">
        <v>0</v>
      </c>
      <c r="U1915" s="12">
        <v>0</v>
      </c>
      <c r="V1915" s="10">
        <v>0</v>
      </c>
      <c r="W1915" s="11">
        <v>13.5</v>
      </c>
      <c r="X1915" s="8" t="s">
        <v>148</v>
      </c>
      <c r="Y1915" s="8" t="s">
        <v>149</v>
      </c>
    </row>
    <row r="1916" spans="1:25" x14ac:dyDescent="0.3">
      <c r="A1916" s="7">
        <v>46283</v>
      </c>
      <c r="B1916" s="8" t="s">
        <v>32</v>
      </c>
      <c r="C1916" s="8" t="s">
        <v>140</v>
      </c>
      <c r="D1916" s="8" t="s">
        <v>141</v>
      </c>
      <c r="E1916" s="8" t="s">
        <v>150</v>
      </c>
      <c r="F1916" s="8" t="s">
        <v>143</v>
      </c>
      <c r="G1916" s="8" t="s">
        <v>209</v>
      </c>
      <c r="H1916" s="8" t="s">
        <v>206</v>
      </c>
      <c r="I1916" s="8" t="s">
        <v>209</v>
      </c>
      <c r="J1916" s="8" t="s">
        <v>153</v>
      </c>
      <c r="K1916" s="8" t="s">
        <v>21</v>
      </c>
      <c r="L1916" s="9">
        <v>414</v>
      </c>
      <c r="M1916" s="9">
        <v>6</v>
      </c>
      <c r="N1916" s="10">
        <v>1.4492753623188409E-2</v>
      </c>
      <c r="O1916" s="11">
        <v>10.63</v>
      </c>
      <c r="P1916" s="11">
        <v>63.78</v>
      </c>
      <c r="Q1916" s="11">
        <v>549</v>
      </c>
      <c r="R1916" s="8">
        <v>1</v>
      </c>
      <c r="S1916" s="8">
        <v>1</v>
      </c>
      <c r="T1916" s="10">
        <v>0.1162</v>
      </c>
      <c r="U1916" s="12">
        <v>8.61</v>
      </c>
      <c r="V1916" s="10">
        <v>0.16669999999999999</v>
      </c>
      <c r="W1916" s="11">
        <v>13</v>
      </c>
      <c r="X1916" s="8" t="s">
        <v>148</v>
      </c>
      <c r="Y1916" s="8" t="s">
        <v>149</v>
      </c>
    </row>
    <row r="1917" spans="1:25" x14ac:dyDescent="0.3">
      <c r="A1917" s="7">
        <v>46283</v>
      </c>
      <c r="B1917" s="8" t="s">
        <v>32</v>
      </c>
      <c r="C1917" s="8" t="s">
        <v>140</v>
      </c>
      <c r="D1917" s="8" t="s">
        <v>141</v>
      </c>
      <c r="E1917" s="8" t="s">
        <v>211</v>
      </c>
      <c r="F1917" s="8" t="s">
        <v>143</v>
      </c>
      <c r="G1917" s="8" t="s">
        <v>619</v>
      </c>
      <c r="H1917" s="8" t="s">
        <v>206</v>
      </c>
      <c r="I1917" s="8" t="s">
        <v>619</v>
      </c>
      <c r="J1917" s="8" t="s">
        <v>214</v>
      </c>
      <c r="K1917" s="8" t="s">
        <v>14</v>
      </c>
      <c r="L1917" s="9">
        <v>654</v>
      </c>
      <c r="M1917" s="9">
        <v>5</v>
      </c>
      <c r="N1917" s="10">
        <v>7.6452599388379203E-3</v>
      </c>
      <c r="O1917" s="11">
        <v>10.56</v>
      </c>
      <c r="P1917" s="11">
        <v>52.8</v>
      </c>
      <c r="Q1917" s="11">
        <v>0</v>
      </c>
      <c r="R1917" s="8">
        <v>0</v>
      </c>
      <c r="S1917" s="8">
        <v>0</v>
      </c>
      <c r="U1917" s="12">
        <v>0</v>
      </c>
      <c r="V1917" s="10">
        <v>0</v>
      </c>
      <c r="W1917" s="11">
        <v>18.5</v>
      </c>
      <c r="X1917" s="8" t="s">
        <v>148</v>
      </c>
      <c r="Y1917" s="8" t="s">
        <v>149</v>
      </c>
    </row>
    <row r="1918" spans="1:25" x14ac:dyDescent="0.3">
      <c r="A1918" s="7">
        <v>46283</v>
      </c>
      <c r="B1918" s="8" t="s">
        <v>32</v>
      </c>
      <c r="C1918" s="8" t="s">
        <v>140</v>
      </c>
      <c r="D1918" s="8" t="s">
        <v>141</v>
      </c>
      <c r="E1918" s="8" t="s">
        <v>217</v>
      </c>
      <c r="F1918" s="8" t="s">
        <v>143</v>
      </c>
      <c r="G1918" s="8" t="s">
        <v>218</v>
      </c>
      <c r="H1918" s="8" t="s">
        <v>206</v>
      </c>
      <c r="I1918" s="8" t="s">
        <v>218</v>
      </c>
      <c r="J1918" s="8" t="s">
        <v>219</v>
      </c>
      <c r="K1918" s="8" t="s">
        <v>14</v>
      </c>
      <c r="L1918" s="9">
        <v>566</v>
      </c>
      <c r="M1918" s="9">
        <v>2</v>
      </c>
      <c r="N1918" s="10">
        <v>3.53356890459364E-3</v>
      </c>
      <c r="O1918" s="11">
        <v>14.23</v>
      </c>
      <c r="P1918" s="11">
        <v>28.46</v>
      </c>
      <c r="Q1918" s="11">
        <v>0</v>
      </c>
      <c r="R1918" s="8">
        <v>0</v>
      </c>
      <c r="S1918" s="8">
        <v>0</v>
      </c>
      <c r="U1918" s="12">
        <v>0</v>
      </c>
      <c r="V1918" s="10">
        <v>0</v>
      </c>
      <c r="W1918" s="11">
        <v>23.5</v>
      </c>
      <c r="X1918" s="8" t="s">
        <v>148</v>
      </c>
      <c r="Y1918" s="8" t="s">
        <v>149</v>
      </c>
    </row>
    <row r="1919" spans="1:25" x14ac:dyDescent="0.3">
      <c r="A1919" s="8" t="s">
        <v>1034</v>
      </c>
      <c r="B1919" s="8" t="s">
        <v>26</v>
      </c>
      <c r="C1919" s="8" t="s">
        <v>140</v>
      </c>
      <c r="D1919" s="8" t="s">
        <v>141</v>
      </c>
      <c r="E1919" s="8" t="s">
        <v>142</v>
      </c>
      <c r="F1919" s="8" t="s">
        <v>143</v>
      </c>
      <c r="G1919" s="8" t="s">
        <v>454</v>
      </c>
      <c r="H1919" s="8" t="s">
        <v>220</v>
      </c>
      <c r="I1919" s="8" t="s">
        <v>455</v>
      </c>
      <c r="J1919" s="8" t="s">
        <v>147</v>
      </c>
      <c r="K1919" s="8" t="s">
        <v>7</v>
      </c>
      <c r="L1919" s="9">
        <v>406</v>
      </c>
      <c r="M1919" s="9">
        <v>2</v>
      </c>
      <c r="N1919" s="10">
        <v>4.9261083743842374E-3</v>
      </c>
      <c r="O1919" s="11">
        <v>9.91</v>
      </c>
      <c r="P1919" s="11">
        <v>19.82</v>
      </c>
      <c r="Q1919" s="11">
        <v>0</v>
      </c>
      <c r="R1919" s="8">
        <v>0</v>
      </c>
      <c r="S1919" s="8">
        <v>0</v>
      </c>
      <c r="U1919" s="12">
        <v>0</v>
      </c>
      <c r="V1919" s="10">
        <v>0</v>
      </c>
      <c r="W1919" s="11">
        <v>12.5</v>
      </c>
      <c r="X1919" s="8" t="s">
        <v>148</v>
      </c>
      <c r="Y1919" s="8" t="s">
        <v>149</v>
      </c>
    </row>
    <row r="1920" spans="1:25" x14ac:dyDescent="0.3">
      <c r="A1920" s="7">
        <v>46283</v>
      </c>
      <c r="B1920" s="8" t="s">
        <v>26</v>
      </c>
      <c r="C1920" s="8" t="s">
        <v>140</v>
      </c>
      <c r="D1920" s="8" t="s">
        <v>141</v>
      </c>
      <c r="E1920" s="8" t="s">
        <v>150</v>
      </c>
      <c r="F1920" s="8" t="s">
        <v>143</v>
      </c>
      <c r="G1920" s="8" t="s">
        <v>210</v>
      </c>
      <c r="H1920" s="8" t="s">
        <v>220</v>
      </c>
      <c r="I1920" s="8" t="s">
        <v>209</v>
      </c>
      <c r="J1920" s="8" t="s">
        <v>153</v>
      </c>
      <c r="K1920" s="8" t="s">
        <v>7</v>
      </c>
      <c r="L1920" s="9">
        <v>752</v>
      </c>
      <c r="M1920" s="9">
        <v>5</v>
      </c>
      <c r="N1920" s="10">
        <v>6.648936170212766E-3</v>
      </c>
      <c r="O1920" s="11">
        <v>8.8699999999999992</v>
      </c>
      <c r="P1920" s="11">
        <v>44.35</v>
      </c>
      <c r="Q1920" s="11">
        <v>0</v>
      </c>
      <c r="R1920" s="8">
        <v>0</v>
      </c>
      <c r="S1920" s="8">
        <v>0</v>
      </c>
      <c r="U1920" s="12">
        <v>0</v>
      </c>
      <c r="V1920" s="10">
        <v>0</v>
      </c>
      <c r="W1920" s="11">
        <v>15</v>
      </c>
      <c r="X1920" s="8" t="s">
        <v>148</v>
      </c>
      <c r="Y1920" s="8" t="s">
        <v>149</v>
      </c>
    </row>
    <row r="1921" spans="1:25" x14ac:dyDescent="0.3">
      <c r="A1921" s="7">
        <v>46283</v>
      </c>
      <c r="B1921" s="8" t="s">
        <v>26</v>
      </c>
      <c r="C1921" s="8" t="s">
        <v>140</v>
      </c>
      <c r="D1921" s="8" t="s">
        <v>141</v>
      </c>
      <c r="E1921" s="8" t="s">
        <v>150</v>
      </c>
      <c r="F1921" s="8" t="s">
        <v>143</v>
      </c>
      <c r="G1921" s="8" t="s">
        <v>156</v>
      </c>
      <c r="H1921" s="8" t="s">
        <v>220</v>
      </c>
      <c r="I1921" s="8" t="s">
        <v>506</v>
      </c>
      <c r="J1921" s="8" t="s">
        <v>153</v>
      </c>
      <c r="K1921" s="8" t="s">
        <v>14</v>
      </c>
      <c r="L1921" s="9">
        <v>295</v>
      </c>
      <c r="M1921" s="9">
        <v>1</v>
      </c>
      <c r="N1921" s="10">
        <v>3.3898305084745762E-3</v>
      </c>
      <c r="O1921" s="11">
        <v>10.3</v>
      </c>
      <c r="P1921" s="11">
        <v>10.3</v>
      </c>
      <c r="Q1921" s="11">
        <v>0</v>
      </c>
      <c r="R1921" s="8">
        <v>0</v>
      </c>
      <c r="S1921" s="8">
        <v>0</v>
      </c>
      <c r="U1921" s="12">
        <v>0</v>
      </c>
      <c r="V1921" s="10">
        <v>0</v>
      </c>
      <c r="W1921" s="11">
        <v>13.5</v>
      </c>
      <c r="X1921" s="8" t="s">
        <v>148</v>
      </c>
      <c r="Y1921" s="8" t="s">
        <v>149</v>
      </c>
    </row>
    <row r="1922" spans="1:25" x14ac:dyDescent="0.3">
      <c r="A1922" s="7">
        <v>46283</v>
      </c>
      <c r="B1922" s="8" t="s">
        <v>26</v>
      </c>
      <c r="C1922" s="8" t="s">
        <v>140</v>
      </c>
      <c r="D1922" s="8" t="s">
        <v>141</v>
      </c>
      <c r="E1922" s="8" t="s">
        <v>150</v>
      </c>
      <c r="F1922" s="8" t="s">
        <v>143</v>
      </c>
      <c r="G1922" s="8" t="s">
        <v>156</v>
      </c>
      <c r="H1922" s="8" t="s">
        <v>220</v>
      </c>
      <c r="I1922" s="8" t="s">
        <v>156</v>
      </c>
      <c r="J1922" s="8" t="s">
        <v>153</v>
      </c>
      <c r="K1922" s="8" t="s">
        <v>7</v>
      </c>
      <c r="L1922" s="9">
        <v>517</v>
      </c>
      <c r="M1922" s="9">
        <v>3</v>
      </c>
      <c r="N1922" s="10">
        <v>5.8027079303675051E-3</v>
      </c>
      <c r="O1922" s="11">
        <v>6.06</v>
      </c>
      <c r="P1922" s="11">
        <v>18.18</v>
      </c>
      <c r="Q1922" s="11">
        <v>0</v>
      </c>
      <c r="R1922" s="8">
        <v>0</v>
      </c>
      <c r="S1922" s="8">
        <v>0</v>
      </c>
      <c r="U1922" s="12">
        <v>0</v>
      </c>
      <c r="V1922" s="10">
        <v>0</v>
      </c>
      <c r="W1922" s="11">
        <v>11</v>
      </c>
      <c r="X1922" s="8" t="s">
        <v>148</v>
      </c>
      <c r="Y1922" s="8" t="s">
        <v>149</v>
      </c>
    </row>
    <row r="1923" spans="1:25" x14ac:dyDescent="0.3">
      <c r="A1923" s="7">
        <v>46283</v>
      </c>
      <c r="B1923" s="8" t="s">
        <v>26</v>
      </c>
      <c r="C1923" s="8" t="s">
        <v>140</v>
      </c>
      <c r="D1923" s="8" t="s">
        <v>141</v>
      </c>
      <c r="E1923" s="8" t="s">
        <v>150</v>
      </c>
      <c r="F1923" s="8" t="s">
        <v>143</v>
      </c>
      <c r="G1923" s="8" t="s">
        <v>210</v>
      </c>
      <c r="H1923" s="8" t="s">
        <v>220</v>
      </c>
      <c r="I1923" s="8" t="s">
        <v>724</v>
      </c>
      <c r="J1923" s="8" t="s">
        <v>153</v>
      </c>
      <c r="K1923" s="8" t="s">
        <v>7</v>
      </c>
      <c r="L1923" s="9">
        <v>458</v>
      </c>
      <c r="M1923" s="9">
        <v>0</v>
      </c>
      <c r="N1923" s="10">
        <v>0</v>
      </c>
      <c r="P1923" s="11">
        <v>0</v>
      </c>
      <c r="Q1923" s="11">
        <v>0</v>
      </c>
      <c r="R1923" s="8">
        <v>0</v>
      </c>
      <c r="S1923" s="8">
        <v>0</v>
      </c>
      <c r="W1923" s="11">
        <v>12.5</v>
      </c>
      <c r="X1923" s="8" t="s">
        <v>148</v>
      </c>
      <c r="Y1923" s="8" t="s">
        <v>149</v>
      </c>
    </row>
    <row r="1924" spans="1:25" x14ac:dyDescent="0.3">
      <c r="A1924" s="7">
        <v>46283</v>
      </c>
      <c r="B1924" s="8" t="s">
        <v>26</v>
      </c>
      <c r="C1924" s="8" t="s">
        <v>140</v>
      </c>
      <c r="D1924" s="8" t="s">
        <v>141</v>
      </c>
      <c r="E1924" s="8" t="s">
        <v>150</v>
      </c>
      <c r="F1924" s="8" t="s">
        <v>143</v>
      </c>
      <c r="G1924" s="8" t="s">
        <v>210</v>
      </c>
      <c r="H1924" s="8" t="s">
        <v>220</v>
      </c>
      <c r="I1924" s="8" t="s">
        <v>210</v>
      </c>
      <c r="J1924" s="8" t="s">
        <v>153</v>
      </c>
      <c r="K1924" s="8" t="s">
        <v>14</v>
      </c>
      <c r="L1924" s="9">
        <v>1395</v>
      </c>
      <c r="M1924" s="9">
        <v>8</v>
      </c>
      <c r="N1924" s="10">
        <v>5.7347670250896057E-3</v>
      </c>
      <c r="O1924" s="11">
        <v>13.73</v>
      </c>
      <c r="P1924" s="11">
        <v>109.84</v>
      </c>
      <c r="Q1924" s="11">
        <v>0</v>
      </c>
      <c r="R1924" s="8">
        <v>0</v>
      </c>
      <c r="S1924" s="8">
        <v>0</v>
      </c>
      <c r="U1924" s="12">
        <v>0</v>
      </c>
      <c r="V1924" s="10">
        <v>0</v>
      </c>
      <c r="W1924" s="11">
        <v>16.5</v>
      </c>
      <c r="X1924" s="8" t="s">
        <v>148</v>
      </c>
      <c r="Y1924" s="8" t="s">
        <v>149</v>
      </c>
    </row>
    <row r="1925" spans="1:25" x14ac:dyDescent="0.3">
      <c r="A1925" s="7">
        <v>46283</v>
      </c>
      <c r="B1925" s="8" t="s">
        <v>26</v>
      </c>
      <c r="C1925" s="8" t="s">
        <v>140</v>
      </c>
      <c r="D1925" s="8" t="s">
        <v>141</v>
      </c>
      <c r="E1925" s="8" t="s">
        <v>211</v>
      </c>
      <c r="F1925" s="8" t="s">
        <v>143</v>
      </c>
      <c r="G1925" s="8" t="s">
        <v>225</v>
      </c>
      <c r="H1925" s="8" t="s">
        <v>220</v>
      </c>
      <c r="I1925" s="8" t="s">
        <v>457</v>
      </c>
      <c r="J1925" s="8" t="s">
        <v>214</v>
      </c>
      <c r="K1925" s="8" t="s">
        <v>21</v>
      </c>
      <c r="L1925" s="9">
        <v>234</v>
      </c>
      <c r="M1925" s="9">
        <v>2</v>
      </c>
      <c r="N1925" s="10">
        <v>8.5470085470085479E-3</v>
      </c>
      <c r="O1925" s="11">
        <v>10.82</v>
      </c>
      <c r="P1925" s="11">
        <v>21.64</v>
      </c>
      <c r="Q1925" s="11">
        <v>0</v>
      </c>
      <c r="R1925" s="8">
        <v>0</v>
      </c>
      <c r="S1925" s="8">
        <v>0</v>
      </c>
      <c r="U1925" s="12">
        <v>0</v>
      </c>
      <c r="V1925" s="10">
        <v>0</v>
      </c>
      <c r="W1925" s="11">
        <v>13</v>
      </c>
      <c r="X1925" s="8" t="s">
        <v>148</v>
      </c>
      <c r="Y1925" s="8" t="s">
        <v>149</v>
      </c>
    </row>
    <row r="1926" spans="1:25" x14ac:dyDescent="0.3">
      <c r="A1926" s="7">
        <v>46283</v>
      </c>
      <c r="B1926" s="8" t="s">
        <v>26</v>
      </c>
      <c r="C1926" s="8" t="s">
        <v>140</v>
      </c>
      <c r="D1926" s="8" t="s">
        <v>141</v>
      </c>
      <c r="E1926" s="8" t="s">
        <v>211</v>
      </c>
      <c r="F1926" s="8" t="s">
        <v>143</v>
      </c>
      <c r="G1926" s="8" t="s">
        <v>215</v>
      </c>
      <c r="H1926" s="8" t="s">
        <v>385</v>
      </c>
      <c r="I1926" s="8" t="s">
        <v>1040</v>
      </c>
      <c r="J1926" s="8" t="s">
        <v>214</v>
      </c>
      <c r="K1926" s="8" t="s">
        <v>14</v>
      </c>
      <c r="L1926" s="9">
        <v>322</v>
      </c>
      <c r="M1926" s="9">
        <v>0</v>
      </c>
      <c r="N1926" s="10">
        <v>0</v>
      </c>
      <c r="P1926" s="11">
        <v>0</v>
      </c>
      <c r="Q1926" s="11">
        <v>0</v>
      </c>
      <c r="R1926" s="8">
        <v>0</v>
      </c>
      <c r="S1926" s="8">
        <v>0</v>
      </c>
      <c r="W1926" s="11">
        <v>12.5</v>
      </c>
      <c r="X1926" s="8" t="s">
        <v>148</v>
      </c>
      <c r="Y1926" s="8" t="s">
        <v>149</v>
      </c>
    </row>
    <row r="1927" spans="1:25" x14ac:dyDescent="0.3">
      <c r="A1927" s="7">
        <v>46283</v>
      </c>
      <c r="B1927" s="8" t="s">
        <v>42</v>
      </c>
      <c r="C1927" s="8" t="s">
        <v>140</v>
      </c>
      <c r="D1927" s="8" t="s">
        <v>141</v>
      </c>
      <c r="E1927" s="8" t="s">
        <v>164</v>
      </c>
      <c r="F1927" s="8" t="s">
        <v>143</v>
      </c>
      <c r="G1927" s="8" t="s">
        <v>228</v>
      </c>
      <c r="H1927" s="8" t="s">
        <v>231</v>
      </c>
      <c r="I1927" s="8" t="s">
        <v>165</v>
      </c>
      <c r="J1927" s="8" t="s">
        <v>166</v>
      </c>
      <c r="K1927" s="8" t="s">
        <v>7</v>
      </c>
      <c r="L1927" s="9">
        <v>932</v>
      </c>
      <c r="M1927" s="9">
        <v>5</v>
      </c>
      <c r="N1927" s="10">
        <v>5.3648068669527897E-3</v>
      </c>
      <c r="O1927" s="11">
        <v>6.7</v>
      </c>
      <c r="P1927" s="11">
        <v>33.5</v>
      </c>
      <c r="Q1927" s="11">
        <v>449</v>
      </c>
      <c r="R1927" s="8">
        <v>1</v>
      </c>
      <c r="S1927" s="8">
        <v>1</v>
      </c>
      <c r="T1927" s="10">
        <v>7.46E-2</v>
      </c>
      <c r="U1927" s="12">
        <v>13.4</v>
      </c>
      <c r="V1927" s="10">
        <v>0.2</v>
      </c>
      <c r="W1927" s="11">
        <v>11</v>
      </c>
      <c r="X1927" s="8" t="s">
        <v>148</v>
      </c>
      <c r="Y1927" s="8" t="s">
        <v>149</v>
      </c>
    </row>
    <row r="1928" spans="1:25" x14ac:dyDescent="0.3">
      <c r="A1928" s="7">
        <v>46283</v>
      </c>
      <c r="B1928" s="8" t="s">
        <v>42</v>
      </c>
      <c r="C1928" s="8" t="s">
        <v>140</v>
      </c>
      <c r="D1928" s="8" t="s">
        <v>141</v>
      </c>
      <c r="E1928" s="8" t="s">
        <v>164</v>
      </c>
      <c r="F1928" s="8" t="s">
        <v>143</v>
      </c>
      <c r="G1928" s="8" t="s">
        <v>165</v>
      </c>
      <c r="H1928" s="8" t="s">
        <v>231</v>
      </c>
      <c r="I1928" s="8" t="s">
        <v>1041</v>
      </c>
      <c r="J1928" s="8" t="s">
        <v>166</v>
      </c>
      <c r="K1928" s="8" t="s">
        <v>21</v>
      </c>
      <c r="L1928" s="9">
        <v>302</v>
      </c>
      <c r="M1928" s="9">
        <v>3</v>
      </c>
      <c r="N1928" s="10">
        <v>9.9337748344370865E-3</v>
      </c>
      <c r="O1928" s="11">
        <v>14</v>
      </c>
      <c r="P1928" s="11">
        <v>42</v>
      </c>
      <c r="Q1928" s="11">
        <v>0</v>
      </c>
      <c r="R1928" s="8">
        <v>0</v>
      </c>
      <c r="S1928" s="8">
        <v>0</v>
      </c>
      <c r="U1928" s="12">
        <v>0</v>
      </c>
      <c r="V1928" s="10">
        <v>0</v>
      </c>
      <c r="W1928" s="11">
        <v>14</v>
      </c>
      <c r="X1928" s="8" t="s">
        <v>148</v>
      </c>
      <c r="Y1928" s="8" t="s">
        <v>149</v>
      </c>
    </row>
    <row r="1929" spans="1:25" x14ac:dyDescent="0.3">
      <c r="A1929" s="7">
        <v>46283</v>
      </c>
      <c r="B1929" s="8" t="s">
        <v>42</v>
      </c>
      <c r="C1929" s="8" t="s">
        <v>140</v>
      </c>
      <c r="D1929" s="8" t="s">
        <v>141</v>
      </c>
      <c r="E1929" s="8" t="s">
        <v>164</v>
      </c>
      <c r="F1929" s="8" t="s">
        <v>143</v>
      </c>
      <c r="G1929" s="8" t="s">
        <v>228</v>
      </c>
      <c r="H1929" s="8" t="s">
        <v>231</v>
      </c>
      <c r="I1929" s="8" t="s">
        <v>674</v>
      </c>
      <c r="J1929" s="8" t="s">
        <v>166</v>
      </c>
      <c r="K1929" s="8" t="s">
        <v>14</v>
      </c>
      <c r="L1929" s="9">
        <v>886</v>
      </c>
      <c r="M1929" s="9">
        <v>3</v>
      </c>
      <c r="N1929" s="10">
        <v>3.3860045146726862E-3</v>
      </c>
      <c r="O1929" s="11">
        <v>11.02</v>
      </c>
      <c r="P1929" s="11">
        <v>33.06</v>
      </c>
      <c r="Q1929" s="11">
        <v>0</v>
      </c>
      <c r="R1929" s="8">
        <v>0</v>
      </c>
      <c r="S1929" s="8">
        <v>0</v>
      </c>
      <c r="U1929" s="12">
        <v>0</v>
      </c>
      <c r="V1929" s="10">
        <v>0</v>
      </c>
      <c r="W1929" s="11">
        <v>14</v>
      </c>
      <c r="X1929" s="8" t="s">
        <v>148</v>
      </c>
      <c r="Y1929" s="8" t="s">
        <v>149</v>
      </c>
    </row>
    <row r="1930" spans="1:25" x14ac:dyDescent="0.3">
      <c r="A1930" s="7">
        <v>46283</v>
      </c>
      <c r="B1930" s="8" t="s">
        <v>42</v>
      </c>
      <c r="C1930" s="8" t="s">
        <v>140</v>
      </c>
      <c r="D1930" s="8" t="s">
        <v>141</v>
      </c>
      <c r="E1930" s="8" t="s">
        <v>164</v>
      </c>
      <c r="F1930" s="8" t="s">
        <v>143</v>
      </c>
      <c r="G1930" s="8" t="s">
        <v>165</v>
      </c>
      <c r="H1930" s="8" t="s">
        <v>231</v>
      </c>
      <c r="I1930" s="8" t="s">
        <v>1042</v>
      </c>
      <c r="J1930" s="8" t="s">
        <v>166</v>
      </c>
      <c r="K1930" s="8" t="s">
        <v>14</v>
      </c>
      <c r="L1930" s="9">
        <v>204</v>
      </c>
      <c r="M1930" s="9">
        <v>1</v>
      </c>
      <c r="N1930" s="10">
        <v>4.9019607843137254E-3</v>
      </c>
      <c r="O1930" s="11">
        <v>12.35</v>
      </c>
      <c r="P1930" s="11">
        <v>12.35</v>
      </c>
      <c r="Q1930" s="11">
        <v>0</v>
      </c>
      <c r="R1930" s="8">
        <v>0</v>
      </c>
      <c r="S1930" s="8">
        <v>0</v>
      </c>
      <c r="U1930" s="12">
        <v>0</v>
      </c>
      <c r="V1930" s="10">
        <v>0</v>
      </c>
      <c r="W1930" s="11">
        <v>14.5</v>
      </c>
      <c r="X1930" s="8" t="s">
        <v>148</v>
      </c>
      <c r="Y1930" s="8" t="s">
        <v>149</v>
      </c>
    </row>
    <row r="1931" spans="1:25" x14ac:dyDescent="0.3">
      <c r="A1931" s="8" t="s">
        <v>1034</v>
      </c>
      <c r="B1931" s="8" t="s">
        <v>42</v>
      </c>
      <c r="C1931" s="8" t="s">
        <v>140</v>
      </c>
      <c r="D1931" s="8" t="s">
        <v>141</v>
      </c>
      <c r="E1931" s="8" t="s">
        <v>164</v>
      </c>
      <c r="F1931" s="8" t="s">
        <v>143</v>
      </c>
      <c r="G1931" s="8" t="s">
        <v>228</v>
      </c>
      <c r="H1931" s="8" t="s">
        <v>470</v>
      </c>
      <c r="I1931" s="8" t="s">
        <v>228</v>
      </c>
      <c r="J1931" s="8" t="s">
        <v>166</v>
      </c>
      <c r="K1931" s="8" t="s">
        <v>21</v>
      </c>
      <c r="L1931" s="9">
        <v>585</v>
      </c>
      <c r="M1931" s="9">
        <v>16</v>
      </c>
      <c r="N1931" s="10">
        <v>2.735042735042735E-2</v>
      </c>
      <c r="O1931" s="11">
        <v>11.84</v>
      </c>
      <c r="P1931" s="11">
        <v>189.44</v>
      </c>
      <c r="Q1931" s="11">
        <v>0</v>
      </c>
      <c r="R1931" s="8">
        <v>0</v>
      </c>
      <c r="S1931" s="8">
        <v>0</v>
      </c>
      <c r="U1931" s="12">
        <v>0</v>
      </c>
      <c r="V1931" s="10">
        <v>0</v>
      </c>
      <c r="W1931" s="11">
        <v>15</v>
      </c>
      <c r="X1931" s="8" t="s">
        <v>148</v>
      </c>
      <c r="Y1931" s="8" t="s">
        <v>149</v>
      </c>
    </row>
    <row r="1932" spans="1:25" x14ac:dyDescent="0.3">
      <c r="A1932" s="7">
        <v>46283</v>
      </c>
      <c r="B1932" s="8" t="s">
        <v>42</v>
      </c>
      <c r="C1932" s="8" t="s">
        <v>140</v>
      </c>
      <c r="D1932" s="8" t="s">
        <v>141</v>
      </c>
      <c r="E1932" s="8" t="s">
        <v>164</v>
      </c>
      <c r="F1932" s="8" t="s">
        <v>143</v>
      </c>
      <c r="G1932" s="8" t="s">
        <v>165</v>
      </c>
      <c r="H1932" s="8" t="s">
        <v>231</v>
      </c>
      <c r="I1932" s="8" t="s">
        <v>807</v>
      </c>
      <c r="J1932" s="8" t="s">
        <v>166</v>
      </c>
      <c r="K1932" s="8" t="s">
        <v>14</v>
      </c>
      <c r="L1932" s="9">
        <v>1717</v>
      </c>
      <c r="M1932" s="9">
        <v>11</v>
      </c>
      <c r="N1932" s="10">
        <v>6.4065230052417002E-3</v>
      </c>
      <c r="O1932" s="11">
        <v>7.66</v>
      </c>
      <c r="P1932" s="11">
        <v>84.26</v>
      </c>
      <c r="Q1932" s="11">
        <v>0</v>
      </c>
      <c r="R1932" s="8">
        <v>0</v>
      </c>
      <c r="S1932" s="8">
        <v>0</v>
      </c>
      <c r="U1932" s="12">
        <v>0</v>
      </c>
      <c r="V1932" s="10">
        <v>0</v>
      </c>
      <c r="W1932" s="11">
        <v>10</v>
      </c>
      <c r="X1932" s="8" t="s">
        <v>148</v>
      </c>
      <c r="Y1932" s="8" t="s">
        <v>149</v>
      </c>
    </row>
    <row r="1933" spans="1:25" x14ac:dyDescent="0.3">
      <c r="A1933" s="7">
        <v>46289</v>
      </c>
      <c r="B1933" s="8" t="s">
        <v>36</v>
      </c>
      <c r="C1933" s="8" t="s">
        <v>140</v>
      </c>
      <c r="D1933" s="8" t="s">
        <v>180</v>
      </c>
      <c r="E1933" s="8" t="s">
        <v>337</v>
      </c>
      <c r="F1933" s="8" t="s">
        <v>143</v>
      </c>
      <c r="G1933" s="8" t="s">
        <v>341</v>
      </c>
      <c r="H1933" s="8" t="s">
        <v>220</v>
      </c>
      <c r="I1933" s="8" t="s">
        <v>967</v>
      </c>
      <c r="J1933" s="8" t="s">
        <v>340</v>
      </c>
      <c r="K1933" s="8" t="s">
        <v>21</v>
      </c>
      <c r="L1933" s="9">
        <v>552</v>
      </c>
      <c r="M1933" s="9">
        <v>4</v>
      </c>
      <c r="N1933" s="10">
        <v>7.1999999999999998E-3</v>
      </c>
      <c r="O1933" s="11">
        <v>11.64</v>
      </c>
      <c r="P1933" s="11">
        <v>46.56</v>
      </c>
      <c r="Q1933" s="11">
        <v>0</v>
      </c>
      <c r="R1933" s="8">
        <v>0</v>
      </c>
      <c r="S1933" s="8">
        <v>0</v>
      </c>
      <c r="U1933" s="12">
        <v>0</v>
      </c>
      <c r="V1933" s="10">
        <v>0</v>
      </c>
      <c r="W1933" s="11">
        <v>5.5</v>
      </c>
      <c r="X1933" s="8" t="s">
        <v>148</v>
      </c>
      <c r="Y1933" s="8" t="s">
        <v>303</v>
      </c>
    </row>
    <row r="1934" spans="1:25" x14ac:dyDescent="0.3">
      <c r="A1934" s="8" t="s">
        <v>1034</v>
      </c>
      <c r="B1934" s="8" t="s">
        <v>42</v>
      </c>
      <c r="C1934" s="8" t="s">
        <v>140</v>
      </c>
      <c r="D1934" s="8" t="s">
        <v>141</v>
      </c>
      <c r="E1934" s="8" t="s">
        <v>377</v>
      </c>
      <c r="F1934" s="8" t="s">
        <v>143</v>
      </c>
      <c r="G1934" s="8" t="s">
        <v>378</v>
      </c>
      <c r="H1934" s="8" t="s">
        <v>231</v>
      </c>
      <c r="I1934" s="8" t="s">
        <v>883</v>
      </c>
      <c r="J1934" s="8" t="s">
        <v>380</v>
      </c>
      <c r="K1934" s="8" t="s">
        <v>14</v>
      </c>
      <c r="L1934" s="9">
        <v>1441</v>
      </c>
      <c r="M1934" s="9">
        <v>7</v>
      </c>
      <c r="N1934" s="10">
        <v>4.8577376821651629E-3</v>
      </c>
      <c r="O1934" s="11">
        <v>10.19</v>
      </c>
      <c r="P1934" s="11">
        <v>71.33</v>
      </c>
      <c r="Q1934" s="11">
        <v>0</v>
      </c>
      <c r="R1934" s="8">
        <v>0</v>
      </c>
      <c r="S1934" s="8">
        <v>0</v>
      </c>
      <c r="U1934" s="12">
        <v>0</v>
      </c>
      <c r="V1934" s="10">
        <v>0</v>
      </c>
      <c r="W1934" s="11">
        <v>12.5</v>
      </c>
      <c r="X1934" s="8" t="s">
        <v>148</v>
      </c>
      <c r="Y1934" s="8" t="s">
        <v>149</v>
      </c>
    </row>
    <row r="1935" spans="1:25" x14ac:dyDescent="0.3">
      <c r="A1935" s="7">
        <v>46283</v>
      </c>
      <c r="B1935" s="8" t="s">
        <v>37</v>
      </c>
      <c r="C1935" s="8" t="s">
        <v>140</v>
      </c>
      <c r="D1935" s="8" t="s">
        <v>141</v>
      </c>
      <c r="E1935" s="8" t="s">
        <v>157</v>
      </c>
      <c r="F1935" s="8" t="s">
        <v>143</v>
      </c>
      <c r="G1935" s="8" t="s">
        <v>162</v>
      </c>
      <c r="H1935" s="8" t="s">
        <v>220</v>
      </c>
      <c r="I1935" s="8" t="s">
        <v>162</v>
      </c>
      <c r="J1935" s="8" t="s">
        <v>159</v>
      </c>
      <c r="K1935" s="8" t="s">
        <v>14</v>
      </c>
      <c r="L1935" s="9">
        <v>1667</v>
      </c>
      <c r="M1935" s="9">
        <v>8</v>
      </c>
      <c r="N1935" s="10">
        <v>4.7990401919616073E-3</v>
      </c>
      <c r="O1935" s="11">
        <v>8.0500000000000007</v>
      </c>
      <c r="P1935" s="11">
        <v>64.400000000000006</v>
      </c>
      <c r="Q1935" s="11">
        <v>399</v>
      </c>
      <c r="R1935" s="8">
        <v>1</v>
      </c>
      <c r="S1935" s="8">
        <v>1</v>
      </c>
      <c r="T1935" s="10">
        <v>0.16139999999999999</v>
      </c>
      <c r="U1935" s="12">
        <v>6.2</v>
      </c>
      <c r="V1935" s="10">
        <v>0.125</v>
      </c>
      <c r="W1935" s="11">
        <v>10</v>
      </c>
      <c r="X1935" s="8" t="s">
        <v>148</v>
      </c>
      <c r="Y1935" s="8" t="s">
        <v>149</v>
      </c>
    </row>
    <row r="1936" spans="1:25" x14ac:dyDescent="0.3">
      <c r="A1936" s="8" t="s">
        <v>1034</v>
      </c>
      <c r="B1936" s="8" t="s">
        <v>37</v>
      </c>
      <c r="C1936" s="8" t="s">
        <v>140</v>
      </c>
      <c r="D1936" s="8" t="s">
        <v>141</v>
      </c>
      <c r="E1936" s="8" t="s">
        <v>157</v>
      </c>
      <c r="F1936" s="8" t="s">
        <v>143</v>
      </c>
      <c r="G1936" s="8" t="s">
        <v>162</v>
      </c>
      <c r="H1936" s="8" t="s">
        <v>385</v>
      </c>
      <c r="I1936" s="8" t="s">
        <v>161</v>
      </c>
      <c r="J1936" s="8" t="s">
        <v>159</v>
      </c>
      <c r="K1936" s="8" t="s">
        <v>21</v>
      </c>
      <c r="L1936" s="9">
        <v>712</v>
      </c>
      <c r="M1936" s="9">
        <v>13</v>
      </c>
      <c r="N1936" s="10">
        <v>1.8258426966292131E-2</v>
      </c>
      <c r="O1936" s="11">
        <v>11.5</v>
      </c>
      <c r="P1936" s="11">
        <v>149.5</v>
      </c>
      <c r="Q1936" s="11">
        <v>798</v>
      </c>
      <c r="R1936" s="8">
        <v>2</v>
      </c>
      <c r="S1936" s="8">
        <v>2</v>
      </c>
      <c r="T1936" s="10">
        <v>0.18729999999999999</v>
      </c>
      <c r="U1936" s="12">
        <v>5.34</v>
      </c>
      <c r="V1936" s="10">
        <v>0.15379999999999999</v>
      </c>
      <c r="W1936" s="11">
        <v>11.5</v>
      </c>
      <c r="X1936" s="8" t="s">
        <v>148</v>
      </c>
      <c r="Y1936" s="8" t="s">
        <v>149</v>
      </c>
    </row>
    <row r="1937" spans="1:25" x14ac:dyDescent="0.3">
      <c r="A1937" s="7">
        <v>46283</v>
      </c>
      <c r="B1937" s="8" t="s">
        <v>37</v>
      </c>
      <c r="C1937" s="8" t="s">
        <v>140</v>
      </c>
      <c r="D1937" s="8" t="s">
        <v>141</v>
      </c>
      <c r="E1937" s="8" t="s">
        <v>239</v>
      </c>
      <c r="F1937" s="8" t="s">
        <v>143</v>
      </c>
      <c r="G1937" s="8" t="s">
        <v>240</v>
      </c>
      <c r="H1937" s="8" t="s">
        <v>220</v>
      </c>
      <c r="I1937" s="8" t="s">
        <v>388</v>
      </c>
      <c r="J1937" s="8" t="s">
        <v>242</v>
      </c>
      <c r="K1937" s="8" t="s">
        <v>14</v>
      </c>
      <c r="L1937" s="9">
        <v>918</v>
      </c>
      <c r="M1937" s="9">
        <v>9</v>
      </c>
      <c r="N1937" s="10">
        <v>9.8039215686274508E-3</v>
      </c>
      <c r="O1937" s="11">
        <v>5.51</v>
      </c>
      <c r="P1937" s="11">
        <v>49.59</v>
      </c>
      <c r="Q1937" s="11">
        <v>299</v>
      </c>
      <c r="R1937" s="8">
        <v>1</v>
      </c>
      <c r="S1937" s="8">
        <v>1</v>
      </c>
      <c r="T1937" s="10">
        <v>0.16589999999999999</v>
      </c>
      <c r="U1937" s="12">
        <v>6.03</v>
      </c>
      <c r="V1937" s="10">
        <v>0.1111</v>
      </c>
      <c r="W1937" s="11">
        <v>9</v>
      </c>
      <c r="X1937" s="8" t="s">
        <v>148</v>
      </c>
      <c r="Y1937" s="8" t="s">
        <v>149</v>
      </c>
    </row>
    <row r="1938" spans="1:25" x14ac:dyDescent="0.3">
      <c r="A1938" s="7">
        <v>46283</v>
      </c>
      <c r="B1938" s="8" t="s">
        <v>37</v>
      </c>
      <c r="C1938" s="8" t="s">
        <v>140</v>
      </c>
      <c r="D1938" s="8" t="s">
        <v>141</v>
      </c>
      <c r="E1938" s="8" t="s">
        <v>239</v>
      </c>
      <c r="F1938" s="8" t="s">
        <v>143</v>
      </c>
      <c r="G1938" s="8" t="s">
        <v>388</v>
      </c>
      <c r="H1938" s="8" t="s">
        <v>183</v>
      </c>
      <c r="I1938" s="8" t="s">
        <v>539</v>
      </c>
      <c r="J1938" s="8" t="s">
        <v>242</v>
      </c>
      <c r="K1938" s="8" t="s">
        <v>14</v>
      </c>
      <c r="L1938" s="9">
        <v>1472</v>
      </c>
      <c r="M1938" s="9">
        <v>10</v>
      </c>
      <c r="N1938" s="10">
        <v>6.793478260869565E-3</v>
      </c>
      <c r="O1938" s="11">
        <v>6.18</v>
      </c>
      <c r="P1938" s="11">
        <v>61.8</v>
      </c>
      <c r="Q1938" s="11">
        <v>0</v>
      </c>
      <c r="R1938" s="8">
        <v>0</v>
      </c>
      <c r="S1938" s="8">
        <v>0</v>
      </c>
      <c r="U1938" s="12">
        <v>0</v>
      </c>
      <c r="V1938" s="10">
        <v>0</v>
      </c>
      <c r="W1938" s="11">
        <v>7.5</v>
      </c>
      <c r="X1938" s="8" t="s">
        <v>148</v>
      </c>
      <c r="Y1938" s="8" t="s">
        <v>149</v>
      </c>
    </row>
    <row r="1939" spans="1:25" x14ac:dyDescent="0.3">
      <c r="A1939" s="7">
        <v>46283</v>
      </c>
      <c r="B1939" s="8" t="s">
        <v>37</v>
      </c>
      <c r="C1939" s="8" t="s">
        <v>140</v>
      </c>
      <c r="D1939" s="8" t="s">
        <v>141</v>
      </c>
      <c r="E1939" s="8" t="s">
        <v>167</v>
      </c>
      <c r="F1939" s="8" t="s">
        <v>143</v>
      </c>
      <c r="G1939" s="8" t="s">
        <v>168</v>
      </c>
      <c r="H1939" s="8" t="s">
        <v>220</v>
      </c>
      <c r="I1939" s="8" t="s">
        <v>237</v>
      </c>
      <c r="J1939" s="8" t="s">
        <v>169</v>
      </c>
      <c r="K1939" s="8" t="s">
        <v>14</v>
      </c>
      <c r="L1939" s="9">
        <v>103</v>
      </c>
      <c r="M1939" s="9">
        <v>0</v>
      </c>
      <c r="N1939" s="10">
        <v>0</v>
      </c>
      <c r="P1939" s="11">
        <v>0</v>
      </c>
      <c r="Q1939" s="11">
        <v>0</v>
      </c>
      <c r="R1939" s="8">
        <v>0</v>
      </c>
      <c r="S1939" s="8">
        <v>0</v>
      </c>
      <c r="W1939" s="11">
        <v>6</v>
      </c>
      <c r="X1939" s="8" t="s">
        <v>148</v>
      </c>
      <c r="Y1939" s="8" t="s">
        <v>303</v>
      </c>
    </row>
    <row r="1940" spans="1:25" x14ac:dyDescent="0.3">
      <c r="A1940" s="7">
        <v>46283</v>
      </c>
      <c r="B1940" s="8" t="s">
        <v>37</v>
      </c>
      <c r="C1940" s="8" t="s">
        <v>140</v>
      </c>
      <c r="D1940" s="8" t="s">
        <v>141</v>
      </c>
      <c r="E1940" s="8" t="s">
        <v>167</v>
      </c>
      <c r="F1940" s="8" t="s">
        <v>143</v>
      </c>
      <c r="G1940" s="8" t="s">
        <v>168</v>
      </c>
      <c r="H1940" s="8" t="s">
        <v>220</v>
      </c>
      <c r="I1940" s="8" t="s">
        <v>893</v>
      </c>
      <c r="J1940" s="8" t="s">
        <v>169</v>
      </c>
      <c r="K1940" s="8" t="s">
        <v>7</v>
      </c>
      <c r="L1940" s="9">
        <v>246</v>
      </c>
      <c r="M1940" s="9">
        <v>2</v>
      </c>
      <c r="N1940" s="10">
        <v>8.130081300813009E-3</v>
      </c>
      <c r="O1940" s="11">
        <v>5.44</v>
      </c>
      <c r="P1940" s="11">
        <v>10.88</v>
      </c>
      <c r="Q1940" s="11">
        <v>0</v>
      </c>
      <c r="R1940" s="8">
        <v>0</v>
      </c>
      <c r="S1940" s="8">
        <v>0</v>
      </c>
      <c r="U1940" s="12">
        <v>0</v>
      </c>
      <c r="V1940" s="10">
        <v>0</v>
      </c>
      <c r="W1940" s="11">
        <v>7</v>
      </c>
      <c r="X1940" s="8" t="s">
        <v>148</v>
      </c>
      <c r="Y1940" s="8" t="s">
        <v>149</v>
      </c>
    </row>
    <row r="1941" spans="1:25" x14ac:dyDescent="0.3">
      <c r="A1941" s="8" t="s">
        <v>1027</v>
      </c>
      <c r="B1941" s="8" t="s">
        <v>37</v>
      </c>
      <c r="C1941" s="8" t="s">
        <v>140</v>
      </c>
      <c r="D1941" s="8" t="s">
        <v>141</v>
      </c>
      <c r="E1941" s="8" t="s">
        <v>167</v>
      </c>
      <c r="F1941" s="8" t="s">
        <v>143</v>
      </c>
      <c r="G1941" s="8" t="s">
        <v>255</v>
      </c>
      <c r="H1941" s="8" t="s">
        <v>220</v>
      </c>
      <c r="I1941" s="8" t="s">
        <v>914</v>
      </c>
      <c r="J1941" s="8" t="s">
        <v>169</v>
      </c>
      <c r="K1941" s="8" t="s">
        <v>21</v>
      </c>
      <c r="L1941" s="9">
        <v>232</v>
      </c>
      <c r="M1941" s="9">
        <v>2</v>
      </c>
      <c r="N1941" s="10">
        <v>8.6206896551724137E-3</v>
      </c>
      <c r="O1941" s="11">
        <v>6.05</v>
      </c>
      <c r="P1941" s="11">
        <v>12.1</v>
      </c>
      <c r="Q1941" s="11">
        <v>0</v>
      </c>
      <c r="R1941" s="8">
        <v>0</v>
      </c>
      <c r="S1941" s="8">
        <v>0</v>
      </c>
      <c r="U1941" s="12">
        <v>0</v>
      </c>
      <c r="V1941" s="10">
        <v>0</v>
      </c>
      <c r="W1941" s="11">
        <v>6.5</v>
      </c>
      <c r="X1941" s="8" t="s">
        <v>148</v>
      </c>
      <c r="Y1941" s="8" t="s">
        <v>149</v>
      </c>
    </row>
    <row r="1942" spans="1:25" x14ac:dyDescent="0.3">
      <c r="A1942" s="7">
        <v>46283</v>
      </c>
      <c r="B1942" s="8" t="s">
        <v>37</v>
      </c>
      <c r="C1942" s="8" t="s">
        <v>140</v>
      </c>
      <c r="D1942" s="8" t="s">
        <v>141</v>
      </c>
      <c r="E1942" s="8" t="s">
        <v>167</v>
      </c>
      <c r="F1942" s="8" t="s">
        <v>143</v>
      </c>
      <c r="G1942" s="8" t="s">
        <v>168</v>
      </c>
      <c r="H1942" s="8" t="s">
        <v>183</v>
      </c>
      <c r="I1942" s="8" t="s">
        <v>796</v>
      </c>
      <c r="J1942" s="8" t="s">
        <v>169</v>
      </c>
      <c r="K1942" s="8" t="s">
        <v>21</v>
      </c>
      <c r="L1942" s="9">
        <v>137</v>
      </c>
      <c r="M1942" s="9">
        <v>2</v>
      </c>
      <c r="N1942" s="10">
        <v>1.4598540145985399E-2</v>
      </c>
      <c r="O1942" s="11">
        <v>6.19</v>
      </c>
      <c r="P1942" s="11">
        <v>12.38</v>
      </c>
      <c r="Q1942" s="11">
        <v>0</v>
      </c>
      <c r="R1942" s="8">
        <v>0</v>
      </c>
      <c r="S1942" s="8">
        <v>0</v>
      </c>
      <c r="U1942" s="12">
        <v>0</v>
      </c>
      <c r="V1942" s="10">
        <v>0</v>
      </c>
      <c r="W1942" s="11">
        <v>7</v>
      </c>
      <c r="X1942" s="8" t="s">
        <v>148</v>
      </c>
      <c r="Y1942" s="8" t="s">
        <v>149</v>
      </c>
    </row>
    <row r="1943" spans="1:25" x14ac:dyDescent="0.3">
      <c r="A1943" s="7">
        <v>46283</v>
      </c>
      <c r="B1943" s="8" t="s">
        <v>37</v>
      </c>
      <c r="C1943" s="8" t="s">
        <v>140</v>
      </c>
      <c r="D1943" s="8" t="s">
        <v>141</v>
      </c>
      <c r="E1943" s="8" t="s">
        <v>167</v>
      </c>
      <c r="F1943" s="8" t="s">
        <v>143</v>
      </c>
      <c r="G1943" s="8" t="s">
        <v>168</v>
      </c>
      <c r="H1943" s="8" t="s">
        <v>220</v>
      </c>
      <c r="I1943" s="8" t="s">
        <v>443</v>
      </c>
      <c r="J1943" s="8" t="s">
        <v>169</v>
      </c>
      <c r="K1943" s="8" t="s">
        <v>21</v>
      </c>
      <c r="L1943" s="9">
        <v>127</v>
      </c>
      <c r="M1943" s="9">
        <v>3</v>
      </c>
      <c r="N1943" s="10">
        <v>2.3622047244094491E-2</v>
      </c>
      <c r="O1943" s="11">
        <v>6.19</v>
      </c>
      <c r="P1943" s="11">
        <v>18.57</v>
      </c>
      <c r="Q1943" s="11">
        <v>0</v>
      </c>
      <c r="R1943" s="8">
        <v>0</v>
      </c>
      <c r="S1943" s="8">
        <v>0</v>
      </c>
      <c r="U1943" s="12">
        <v>0</v>
      </c>
      <c r="V1943" s="10">
        <v>0</v>
      </c>
      <c r="W1943" s="11">
        <v>7.5</v>
      </c>
      <c r="X1943" s="8" t="s">
        <v>148</v>
      </c>
      <c r="Y1943" s="8" t="s">
        <v>149</v>
      </c>
    </row>
    <row r="1944" spans="1:25" x14ac:dyDescent="0.3">
      <c r="A1944" s="7">
        <v>46283</v>
      </c>
      <c r="B1944" s="8" t="s">
        <v>37</v>
      </c>
      <c r="C1944" s="8" t="s">
        <v>140</v>
      </c>
      <c r="D1944" s="8" t="s">
        <v>141</v>
      </c>
      <c r="E1944" s="8" t="s">
        <v>257</v>
      </c>
      <c r="F1944" s="8" t="s">
        <v>143</v>
      </c>
      <c r="G1944" s="8" t="s">
        <v>258</v>
      </c>
      <c r="H1944" s="8" t="s">
        <v>220</v>
      </c>
      <c r="I1944" s="8" t="s">
        <v>261</v>
      </c>
      <c r="J1944" s="8" t="s">
        <v>260</v>
      </c>
      <c r="K1944" s="8" t="s">
        <v>21</v>
      </c>
      <c r="L1944" s="9">
        <v>227</v>
      </c>
      <c r="M1944" s="9">
        <v>1</v>
      </c>
      <c r="N1944" s="10">
        <v>4.4052863436123352E-3</v>
      </c>
      <c r="O1944" s="11">
        <v>10</v>
      </c>
      <c r="P1944" s="11">
        <v>10</v>
      </c>
      <c r="Q1944" s="11">
        <v>0</v>
      </c>
      <c r="R1944" s="8">
        <v>0</v>
      </c>
      <c r="S1944" s="8">
        <v>0</v>
      </c>
      <c r="U1944" s="12">
        <v>0</v>
      </c>
      <c r="V1944" s="10">
        <v>0</v>
      </c>
      <c r="W1944" s="11">
        <v>10</v>
      </c>
      <c r="X1944" s="8" t="s">
        <v>148</v>
      </c>
      <c r="Y1944" s="8" t="s">
        <v>149</v>
      </c>
    </row>
    <row r="1945" spans="1:25" x14ac:dyDescent="0.3">
      <c r="A1945" s="7">
        <v>46283</v>
      </c>
      <c r="B1945" s="8" t="s">
        <v>37</v>
      </c>
      <c r="C1945" s="8" t="s">
        <v>140</v>
      </c>
      <c r="D1945" s="8" t="s">
        <v>141</v>
      </c>
      <c r="E1945" s="8" t="s">
        <v>257</v>
      </c>
      <c r="F1945" s="8" t="s">
        <v>143</v>
      </c>
      <c r="G1945" s="8" t="s">
        <v>262</v>
      </c>
      <c r="H1945" s="8" t="s">
        <v>220</v>
      </c>
      <c r="I1945" s="8" t="s">
        <v>1043</v>
      </c>
      <c r="J1945" s="8" t="s">
        <v>260</v>
      </c>
      <c r="K1945" s="8" t="s">
        <v>7</v>
      </c>
      <c r="L1945" s="9">
        <v>481</v>
      </c>
      <c r="M1945" s="9">
        <v>2</v>
      </c>
      <c r="N1945" s="10">
        <v>4.1580041580041582E-3</v>
      </c>
      <c r="O1945" s="11">
        <v>6.54</v>
      </c>
      <c r="P1945" s="11">
        <v>13.08</v>
      </c>
      <c r="Q1945" s="11">
        <v>0</v>
      </c>
      <c r="R1945" s="8">
        <v>0</v>
      </c>
      <c r="S1945" s="8">
        <v>0</v>
      </c>
      <c r="U1945" s="12">
        <v>0</v>
      </c>
      <c r="V1945" s="10">
        <v>0</v>
      </c>
      <c r="W1945" s="11">
        <v>10.5</v>
      </c>
      <c r="X1945" s="8" t="s">
        <v>148</v>
      </c>
      <c r="Y1945" s="8" t="s">
        <v>149</v>
      </c>
    </row>
    <row r="1946" spans="1:25" x14ac:dyDescent="0.3">
      <c r="A1946" s="7">
        <v>46283</v>
      </c>
      <c r="B1946" s="8" t="s">
        <v>33</v>
      </c>
      <c r="C1946" s="8" t="s">
        <v>173</v>
      </c>
      <c r="D1946" s="8" t="s">
        <v>141</v>
      </c>
      <c r="E1946" s="8" t="s">
        <v>193</v>
      </c>
      <c r="F1946" s="8" t="s">
        <v>143</v>
      </c>
      <c r="G1946" s="8" t="s">
        <v>194</v>
      </c>
      <c r="H1946" s="8" t="s">
        <v>231</v>
      </c>
      <c r="I1946" s="8" t="s">
        <v>812</v>
      </c>
      <c r="J1946" s="8" t="s">
        <v>195</v>
      </c>
      <c r="K1946" s="8" t="s">
        <v>14</v>
      </c>
      <c r="L1946" s="9">
        <v>87</v>
      </c>
      <c r="M1946" s="9">
        <v>1</v>
      </c>
      <c r="N1946" s="10">
        <v>1.149425287356322E-2</v>
      </c>
      <c r="O1946" s="11">
        <v>9.0399999999999991</v>
      </c>
      <c r="P1946" s="11">
        <v>9.0399999999999991</v>
      </c>
      <c r="Q1946" s="11">
        <v>0</v>
      </c>
      <c r="R1946" s="8">
        <v>0</v>
      </c>
      <c r="S1946" s="8">
        <v>0</v>
      </c>
      <c r="U1946" s="12">
        <v>0</v>
      </c>
      <c r="V1946" s="10">
        <v>0</v>
      </c>
      <c r="W1946" s="11">
        <v>11.5</v>
      </c>
      <c r="X1946" s="8" t="s">
        <v>148</v>
      </c>
      <c r="Y1946" s="8" t="s">
        <v>149</v>
      </c>
    </row>
    <row r="1947" spans="1:25" x14ac:dyDescent="0.3">
      <c r="A1947" s="7">
        <v>46283</v>
      </c>
      <c r="B1947" s="8" t="s">
        <v>33</v>
      </c>
      <c r="C1947" s="8" t="s">
        <v>173</v>
      </c>
      <c r="D1947" s="8" t="s">
        <v>141</v>
      </c>
      <c r="E1947" s="8" t="s">
        <v>193</v>
      </c>
      <c r="F1947" s="8" t="s">
        <v>143</v>
      </c>
      <c r="G1947" s="8" t="s">
        <v>264</v>
      </c>
      <c r="H1947" s="8" t="s">
        <v>231</v>
      </c>
      <c r="I1947" s="8" t="s">
        <v>685</v>
      </c>
      <c r="J1947" s="8" t="s">
        <v>195</v>
      </c>
      <c r="K1947" s="8" t="s">
        <v>14</v>
      </c>
      <c r="L1947" s="9">
        <v>337</v>
      </c>
      <c r="M1947" s="9">
        <v>2</v>
      </c>
      <c r="N1947" s="10">
        <v>5.9347181008902079E-3</v>
      </c>
      <c r="O1947" s="11">
        <v>10.67</v>
      </c>
      <c r="P1947" s="11">
        <v>21.34</v>
      </c>
      <c r="Q1947" s="11">
        <v>0</v>
      </c>
      <c r="R1947" s="8">
        <v>0</v>
      </c>
      <c r="S1947" s="8">
        <v>0</v>
      </c>
      <c r="U1947" s="12">
        <v>0</v>
      </c>
      <c r="V1947" s="10">
        <v>0</v>
      </c>
      <c r="W1947" s="11">
        <v>12.5</v>
      </c>
      <c r="X1947" s="8" t="s">
        <v>148</v>
      </c>
      <c r="Y1947" s="8" t="s">
        <v>149</v>
      </c>
    </row>
    <row r="1948" spans="1:25" x14ac:dyDescent="0.3">
      <c r="A1948" s="7">
        <v>46283</v>
      </c>
      <c r="B1948" s="8" t="s">
        <v>33</v>
      </c>
      <c r="C1948" s="8" t="s">
        <v>173</v>
      </c>
      <c r="D1948" s="8" t="s">
        <v>141</v>
      </c>
      <c r="E1948" s="8" t="s">
        <v>193</v>
      </c>
      <c r="F1948" s="8" t="s">
        <v>143</v>
      </c>
      <c r="G1948" s="8" t="s">
        <v>264</v>
      </c>
      <c r="H1948" s="8" t="s">
        <v>231</v>
      </c>
      <c r="I1948" s="8" t="s">
        <v>1044</v>
      </c>
      <c r="J1948" s="8" t="s">
        <v>195</v>
      </c>
      <c r="K1948" s="8" t="s">
        <v>14</v>
      </c>
      <c r="L1948" s="9">
        <v>538</v>
      </c>
      <c r="M1948" s="9">
        <v>3</v>
      </c>
      <c r="N1948" s="10">
        <v>5.5762081784386606E-3</v>
      </c>
      <c r="O1948" s="11">
        <v>8.33</v>
      </c>
      <c r="P1948" s="11">
        <v>24.99</v>
      </c>
      <c r="Q1948" s="11">
        <v>0</v>
      </c>
      <c r="R1948" s="8">
        <v>0</v>
      </c>
      <c r="S1948" s="8">
        <v>0</v>
      </c>
      <c r="U1948" s="12">
        <v>0</v>
      </c>
      <c r="V1948" s="10">
        <v>0</v>
      </c>
      <c r="W1948" s="11">
        <v>13.5</v>
      </c>
      <c r="X1948" s="8" t="s">
        <v>148</v>
      </c>
      <c r="Y1948" s="8" t="s">
        <v>149</v>
      </c>
    </row>
    <row r="1949" spans="1:25" x14ac:dyDescent="0.3">
      <c r="A1949" s="7">
        <v>46283</v>
      </c>
      <c r="B1949" s="8" t="s">
        <v>33</v>
      </c>
      <c r="C1949" s="8" t="s">
        <v>173</v>
      </c>
      <c r="D1949" s="8" t="s">
        <v>141</v>
      </c>
      <c r="E1949" s="8" t="s">
        <v>200</v>
      </c>
      <c r="F1949" s="8" t="s">
        <v>143</v>
      </c>
      <c r="G1949" s="8" t="s">
        <v>270</v>
      </c>
      <c r="H1949" s="8" t="s">
        <v>231</v>
      </c>
      <c r="I1949" s="8" t="s">
        <v>365</v>
      </c>
      <c r="J1949" s="8" t="s">
        <v>202</v>
      </c>
      <c r="K1949" s="8" t="s">
        <v>21</v>
      </c>
      <c r="L1949" s="9">
        <v>283</v>
      </c>
      <c r="M1949" s="9">
        <v>6</v>
      </c>
      <c r="N1949" s="10">
        <v>2.1201413427561839E-2</v>
      </c>
      <c r="O1949" s="11">
        <v>7.59</v>
      </c>
      <c r="P1949" s="11">
        <v>45.54</v>
      </c>
      <c r="Q1949" s="11">
        <v>0</v>
      </c>
      <c r="R1949" s="8">
        <v>0</v>
      </c>
      <c r="S1949" s="8">
        <v>0</v>
      </c>
      <c r="U1949" s="12">
        <v>0</v>
      </c>
      <c r="V1949" s="10">
        <v>0</v>
      </c>
      <c r="W1949" s="11">
        <v>9</v>
      </c>
      <c r="X1949" s="8" t="s">
        <v>148</v>
      </c>
      <c r="Y1949" s="8" t="s">
        <v>149</v>
      </c>
    </row>
    <row r="1950" spans="1:25" x14ac:dyDescent="0.3">
      <c r="A1950" s="7">
        <v>46283</v>
      </c>
      <c r="B1950" s="8" t="s">
        <v>33</v>
      </c>
      <c r="C1950" s="8" t="s">
        <v>173</v>
      </c>
      <c r="D1950" s="8" t="s">
        <v>141</v>
      </c>
      <c r="E1950" s="8" t="s">
        <v>271</v>
      </c>
      <c r="F1950" s="8" t="s">
        <v>143</v>
      </c>
      <c r="G1950" s="8" t="s">
        <v>275</v>
      </c>
      <c r="H1950" s="8" t="s">
        <v>231</v>
      </c>
      <c r="I1950" s="8" t="s">
        <v>275</v>
      </c>
      <c r="J1950" s="8" t="s">
        <v>274</v>
      </c>
      <c r="K1950" s="8" t="s">
        <v>14</v>
      </c>
      <c r="L1950" s="9">
        <v>1193</v>
      </c>
      <c r="M1950" s="9">
        <v>10</v>
      </c>
      <c r="N1950" s="10">
        <v>8.3822296730930428E-3</v>
      </c>
      <c r="O1950" s="11">
        <v>9.43</v>
      </c>
      <c r="P1950" s="11">
        <v>94.3</v>
      </c>
      <c r="Q1950" s="11">
        <v>0</v>
      </c>
      <c r="R1950" s="8">
        <v>0</v>
      </c>
      <c r="S1950" s="8">
        <v>0</v>
      </c>
      <c r="U1950" s="12">
        <v>0</v>
      </c>
      <c r="V1950" s="10">
        <v>0</v>
      </c>
      <c r="W1950" s="11">
        <v>15</v>
      </c>
      <c r="X1950" s="8" t="s">
        <v>148</v>
      </c>
      <c r="Y1950" s="8" t="s">
        <v>149</v>
      </c>
    </row>
    <row r="1951" spans="1:25" x14ac:dyDescent="0.3">
      <c r="A1951" s="7">
        <v>46283</v>
      </c>
      <c r="B1951" s="8" t="s">
        <v>23</v>
      </c>
      <c r="C1951" s="8" t="s">
        <v>173</v>
      </c>
      <c r="D1951" s="8" t="s">
        <v>141</v>
      </c>
      <c r="E1951" s="8" t="s">
        <v>174</v>
      </c>
      <c r="F1951" s="8" t="s">
        <v>143</v>
      </c>
      <c r="G1951" s="8" t="s">
        <v>408</v>
      </c>
      <c r="H1951" s="8" t="s">
        <v>206</v>
      </c>
      <c r="I1951" s="8" t="s">
        <v>408</v>
      </c>
      <c r="J1951" s="8" t="s">
        <v>176</v>
      </c>
      <c r="K1951" s="8" t="s">
        <v>14</v>
      </c>
      <c r="L1951" s="9">
        <v>892</v>
      </c>
      <c r="M1951" s="9">
        <v>8</v>
      </c>
      <c r="N1951" s="10">
        <v>8.9686098654708519E-3</v>
      </c>
      <c r="O1951" s="11">
        <v>12.17</v>
      </c>
      <c r="P1951" s="11">
        <v>97.36</v>
      </c>
      <c r="Q1951" s="11">
        <v>0</v>
      </c>
      <c r="R1951" s="8">
        <v>0</v>
      </c>
      <c r="S1951" s="8">
        <v>0</v>
      </c>
      <c r="U1951" s="12">
        <v>0</v>
      </c>
      <c r="V1951" s="10">
        <v>0</v>
      </c>
      <c r="W1951" s="11">
        <v>15.5</v>
      </c>
      <c r="X1951" s="8" t="s">
        <v>148</v>
      </c>
      <c r="Y1951" s="8" t="s">
        <v>149</v>
      </c>
    </row>
    <row r="1952" spans="1:25" x14ac:dyDescent="0.3">
      <c r="A1952" s="7">
        <v>46283</v>
      </c>
      <c r="B1952" s="8" t="s">
        <v>23</v>
      </c>
      <c r="C1952" s="8" t="s">
        <v>173</v>
      </c>
      <c r="D1952" s="8" t="s">
        <v>141</v>
      </c>
      <c r="E1952" s="8" t="s">
        <v>174</v>
      </c>
      <c r="F1952" s="8" t="s">
        <v>143</v>
      </c>
      <c r="G1952" s="8" t="s">
        <v>175</v>
      </c>
      <c r="H1952" s="8" t="s">
        <v>206</v>
      </c>
      <c r="I1952" s="8" t="s">
        <v>175</v>
      </c>
      <c r="J1952" s="8" t="s">
        <v>176</v>
      </c>
      <c r="K1952" s="8" t="s">
        <v>21</v>
      </c>
      <c r="L1952" s="9">
        <v>252</v>
      </c>
      <c r="M1952" s="9">
        <v>5</v>
      </c>
      <c r="N1952" s="10">
        <v>1.984126984126984E-2</v>
      </c>
      <c r="O1952" s="11">
        <v>13.9</v>
      </c>
      <c r="P1952" s="11">
        <v>69.5</v>
      </c>
      <c r="Q1952" s="11">
        <v>0</v>
      </c>
      <c r="R1952" s="8">
        <v>0</v>
      </c>
      <c r="S1952" s="8">
        <v>0</v>
      </c>
      <c r="U1952" s="12">
        <v>0</v>
      </c>
      <c r="V1952" s="10">
        <v>0</v>
      </c>
      <c r="W1952" s="11">
        <v>15</v>
      </c>
      <c r="X1952" s="8" t="s">
        <v>148</v>
      </c>
      <c r="Y1952" s="8" t="s">
        <v>149</v>
      </c>
    </row>
    <row r="1953" spans="1:25" x14ac:dyDescent="0.3">
      <c r="A1953" s="7">
        <v>46283</v>
      </c>
      <c r="B1953" s="8" t="s">
        <v>23</v>
      </c>
      <c r="C1953" s="8" t="s">
        <v>173</v>
      </c>
      <c r="D1953" s="8" t="s">
        <v>141</v>
      </c>
      <c r="E1953" s="8" t="s">
        <v>174</v>
      </c>
      <c r="F1953" s="8" t="s">
        <v>143</v>
      </c>
      <c r="G1953" s="8" t="s">
        <v>411</v>
      </c>
      <c r="H1953" s="8" t="s">
        <v>20</v>
      </c>
      <c r="I1953" s="8" t="s">
        <v>411</v>
      </c>
      <c r="J1953" s="8" t="s">
        <v>176</v>
      </c>
      <c r="K1953" s="8" t="s">
        <v>7</v>
      </c>
      <c r="L1953" s="9">
        <v>1016</v>
      </c>
      <c r="M1953" s="9">
        <v>4</v>
      </c>
      <c r="N1953" s="10">
        <v>3.937007874015748E-3</v>
      </c>
      <c r="O1953" s="11">
        <v>9.25</v>
      </c>
      <c r="P1953" s="11">
        <v>37</v>
      </c>
      <c r="Q1953" s="11">
        <v>0</v>
      </c>
      <c r="R1953" s="8">
        <v>0</v>
      </c>
      <c r="S1953" s="8">
        <v>0</v>
      </c>
      <c r="U1953" s="12">
        <v>0</v>
      </c>
      <c r="V1953" s="10">
        <v>0</v>
      </c>
      <c r="W1953" s="11">
        <v>14.5</v>
      </c>
      <c r="X1953" s="8" t="s">
        <v>148</v>
      </c>
      <c r="Y1953" s="8" t="s">
        <v>149</v>
      </c>
    </row>
    <row r="1954" spans="1:25" x14ac:dyDescent="0.3">
      <c r="A1954" s="8" t="s">
        <v>1027</v>
      </c>
      <c r="B1954" s="8" t="s">
        <v>23</v>
      </c>
      <c r="C1954" s="8" t="s">
        <v>173</v>
      </c>
      <c r="D1954" s="8" t="s">
        <v>141</v>
      </c>
      <c r="E1954" s="8" t="s">
        <v>174</v>
      </c>
      <c r="F1954" s="8" t="s">
        <v>143</v>
      </c>
      <c r="G1954" s="8" t="s">
        <v>552</v>
      </c>
      <c r="H1954" s="8" t="s">
        <v>206</v>
      </c>
      <c r="I1954" s="8" t="s">
        <v>552</v>
      </c>
      <c r="J1954" s="8" t="s">
        <v>176</v>
      </c>
      <c r="K1954" s="8" t="s">
        <v>14</v>
      </c>
      <c r="L1954" s="9">
        <v>639</v>
      </c>
      <c r="M1954" s="9">
        <v>5</v>
      </c>
      <c r="N1954" s="10">
        <v>7.8247261345852897E-3</v>
      </c>
      <c r="O1954" s="11">
        <v>6.8</v>
      </c>
      <c r="P1954" s="11">
        <v>34</v>
      </c>
      <c r="Q1954" s="11">
        <v>0</v>
      </c>
      <c r="R1954" s="8">
        <v>0</v>
      </c>
      <c r="S1954" s="8">
        <v>0</v>
      </c>
      <c r="U1954" s="12">
        <v>0</v>
      </c>
      <c r="V1954" s="10">
        <v>0</v>
      </c>
      <c r="W1954" s="11">
        <v>11.5</v>
      </c>
      <c r="X1954" s="8" t="s">
        <v>148</v>
      </c>
      <c r="Y1954" s="8" t="s">
        <v>149</v>
      </c>
    </row>
    <row r="1955" spans="1:25" x14ac:dyDescent="0.3">
      <c r="A1955" s="7">
        <v>46283</v>
      </c>
      <c r="B1955" s="8" t="s">
        <v>23</v>
      </c>
      <c r="C1955" s="8" t="s">
        <v>173</v>
      </c>
      <c r="D1955" s="8" t="s">
        <v>141</v>
      </c>
      <c r="E1955" s="8" t="s">
        <v>186</v>
      </c>
      <c r="F1955" s="8" t="s">
        <v>143</v>
      </c>
      <c r="G1955" s="8" t="s">
        <v>412</v>
      </c>
      <c r="H1955" s="8" t="s">
        <v>206</v>
      </c>
      <c r="I1955" s="8" t="s">
        <v>412</v>
      </c>
      <c r="J1955" s="8" t="s">
        <v>188</v>
      </c>
      <c r="K1955" s="8" t="s">
        <v>14</v>
      </c>
      <c r="L1955" s="9">
        <v>1222</v>
      </c>
      <c r="M1955" s="9">
        <v>12</v>
      </c>
      <c r="N1955" s="10">
        <v>9.8199672667757774E-3</v>
      </c>
      <c r="O1955" s="11">
        <v>5.01</v>
      </c>
      <c r="P1955" s="11">
        <v>60.12</v>
      </c>
      <c r="Q1955" s="11">
        <v>0</v>
      </c>
      <c r="R1955" s="8">
        <v>0</v>
      </c>
      <c r="S1955" s="8">
        <v>0</v>
      </c>
      <c r="U1955" s="12">
        <v>0</v>
      </c>
      <c r="V1955" s="10">
        <v>0</v>
      </c>
      <c r="W1955" s="11">
        <v>8.5</v>
      </c>
      <c r="X1955" s="8" t="s">
        <v>148</v>
      </c>
      <c r="Y1955" s="8" t="s">
        <v>149</v>
      </c>
    </row>
    <row r="1956" spans="1:25" x14ac:dyDescent="0.3">
      <c r="A1956" s="7">
        <v>46283</v>
      </c>
      <c r="B1956" s="8" t="s">
        <v>23</v>
      </c>
      <c r="C1956" s="8" t="s">
        <v>173</v>
      </c>
      <c r="D1956" s="8" t="s">
        <v>141</v>
      </c>
      <c r="E1956" s="8" t="s">
        <v>186</v>
      </c>
      <c r="F1956" s="8" t="s">
        <v>143</v>
      </c>
      <c r="G1956" s="8" t="s">
        <v>190</v>
      </c>
      <c r="H1956" s="8" t="s">
        <v>206</v>
      </c>
      <c r="I1956" s="8" t="s">
        <v>190</v>
      </c>
      <c r="J1956" s="8" t="s">
        <v>188</v>
      </c>
      <c r="K1956" s="8" t="s">
        <v>7</v>
      </c>
      <c r="L1956" s="9">
        <v>391</v>
      </c>
      <c r="M1956" s="9">
        <v>1</v>
      </c>
      <c r="N1956" s="10">
        <v>2.5575447570332479E-3</v>
      </c>
      <c r="O1956" s="11">
        <v>7.29</v>
      </c>
      <c r="P1956" s="11">
        <v>7.29</v>
      </c>
      <c r="Q1956" s="11">
        <v>0</v>
      </c>
      <c r="R1956" s="8">
        <v>0</v>
      </c>
      <c r="S1956" s="8">
        <v>0</v>
      </c>
      <c r="U1956" s="12">
        <v>0</v>
      </c>
      <c r="V1956" s="10">
        <v>0</v>
      </c>
      <c r="W1956" s="11">
        <v>12</v>
      </c>
      <c r="X1956" s="8" t="s">
        <v>148</v>
      </c>
      <c r="Y1956" s="8" t="s">
        <v>149</v>
      </c>
    </row>
    <row r="1957" spans="1:25" x14ac:dyDescent="0.3">
      <c r="A1957" s="7">
        <v>46283</v>
      </c>
      <c r="B1957" s="8" t="s">
        <v>23</v>
      </c>
      <c r="C1957" s="8" t="s">
        <v>173</v>
      </c>
      <c r="D1957" s="8" t="s">
        <v>141</v>
      </c>
      <c r="E1957" s="8" t="s">
        <v>281</v>
      </c>
      <c r="F1957" s="8" t="s">
        <v>143</v>
      </c>
      <c r="G1957" s="8" t="s">
        <v>284</v>
      </c>
      <c r="H1957" s="8" t="s">
        <v>206</v>
      </c>
      <c r="I1957" s="8" t="s">
        <v>1045</v>
      </c>
      <c r="J1957" s="8" t="s">
        <v>283</v>
      </c>
      <c r="K1957" s="8" t="s">
        <v>21</v>
      </c>
      <c r="L1957" s="9">
        <v>254</v>
      </c>
      <c r="M1957" s="9">
        <v>5</v>
      </c>
      <c r="N1957" s="10">
        <v>1.968503937007874E-2</v>
      </c>
      <c r="O1957" s="11">
        <v>6.92</v>
      </c>
      <c r="P1957" s="11">
        <v>34.6</v>
      </c>
      <c r="Q1957" s="11">
        <v>299</v>
      </c>
      <c r="R1957" s="8">
        <v>1</v>
      </c>
      <c r="S1957" s="8">
        <v>1</v>
      </c>
      <c r="T1957" s="10">
        <v>0.20830000000000001</v>
      </c>
      <c r="U1957" s="12">
        <v>8.64</v>
      </c>
      <c r="V1957" s="10">
        <v>0.2</v>
      </c>
      <c r="W1957" s="11">
        <v>8</v>
      </c>
      <c r="X1957" s="8" t="s">
        <v>148</v>
      </c>
      <c r="Y1957" s="8" t="s">
        <v>149</v>
      </c>
    </row>
    <row r="1958" spans="1:25" x14ac:dyDescent="0.3">
      <c r="A1958" s="7">
        <v>46283</v>
      </c>
      <c r="B1958" s="8" t="s">
        <v>23</v>
      </c>
      <c r="C1958" s="8" t="s">
        <v>173</v>
      </c>
      <c r="D1958" s="8" t="s">
        <v>141</v>
      </c>
      <c r="E1958" s="8" t="s">
        <v>281</v>
      </c>
      <c r="F1958" s="8" t="s">
        <v>143</v>
      </c>
      <c r="G1958" s="8" t="s">
        <v>282</v>
      </c>
      <c r="H1958" s="8" t="s">
        <v>206</v>
      </c>
      <c r="I1958" s="8" t="s">
        <v>282</v>
      </c>
      <c r="J1958" s="8" t="s">
        <v>283</v>
      </c>
      <c r="K1958" s="8" t="s">
        <v>7</v>
      </c>
      <c r="L1958" s="9">
        <v>1815</v>
      </c>
      <c r="M1958" s="9">
        <v>7</v>
      </c>
      <c r="N1958" s="10">
        <v>3.856749311294766E-3</v>
      </c>
      <c r="O1958" s="11">
        <v>6.35</v>
      </c>
      <c r="P1958" s="11">
        <v>44.45</v>
      </c>
      <c r="Q1958" s="11">
        <v>598</v>
      </c>
      <c r="R1958" s="8">
        <v>2</v>
      </c>
      <c r="S1958" s="8">
        <v>2</v>
      </c>
      <c r="T1958" s="10">
        <v>7.4300000000000005E-2</v>
      </c>
      <c r="U1958" s="12">
        <v>13.45</v>
      </c>
      <c r="V1958" s="10">
        <v>0.28570000000000001</v>
      </c>
      <c r="W1958" s="11">
        <v>8</v>
      </c>
      <c r="X1958" s="8" t="s">
        <v>148</v>
      </c>
      <c r="Y1958" s="8" t="s">
        <v>149</v>
      </c>
    </row>
    <row r="1959" spans="1:25" x14ac:dyDescent="0.3">
      <c r="A1959" s="7">
        <v>46283</v>
      </c>
      <c r="B1959" s="8" t="s">
        <v>23</v>
      </c>
      <c r="C1959" s="8" t="s">
        <v>173</v>
      </c>
      <c r="D1959" s="8" t="s">
        <v>141</v>
      </c>
      <c r="E1959" s="8" t="s">
        <v>285</v>
      </c>
      <c r="F1959" s="8" t="s">
        <v>143</v>
      </c>
      <c r="G1959" s="8" t="s">
        <v>286</v>
      </c>
      <c r="H1959" s="8" t="s">
        <v>206</v>
      </c>
      <c r="I1959" s="8" t="s">
        <v>286</v>
      </c>
      <c r="J1959" s="8" t="s">
        <v>287</v>
      </c>
      <c r="K1959" s="8" t="s">
        <v>14</v>
      </c>
      <c r="L1959" s="9">
        <v>1688</v>
      </c>
      <c r="M1959" s="9">
        <v>14</v>
      </c>
      <c r="N1959" s="10">
        <v>8.2938388625592423E-3</v>
      </c>
      <c r="O1959" s="11">
        <v>5.76</v>
      </c>
      <c r="P1959" s="11">
        <v>80.64</v>
      </c>
      <c r="Q1959" s="11">
        <v>249</v>
      </c>
      <c r="R1959" s="8">
        <v>1</v>
      </c>
      <c r="S1959" s="8">
        <v>1</v>
      </c>
      <c r="T1959" s="10">
        <v>0.32390000000000002</v>
      </c>
      <c r="U1959" s="12">
        <v>3.09</v>
      </c>
      <c r="V1959" s="10">
        <v>7.1400000000000005E-2</v>
      </c>
      <c r="W1959" s="11">
        <v>9.5</v>
      </c>
      <c r="X1959" s="8" t="s">
        <v>148</v>
      </c>
      <c r="Y1959" s="8" t="s">
        <v>149</v>
      </c>
    </row>
    <row r="1960" spans="1:25" x14ac:dyDescent="0.3">
      <c r="A1960" s="7">
        <v>46283</v>
      </c>
      <c r="B1960" s="8" t="s">
        <v>23</v>
      </c>
      <c r="C1960" s="8" t="s">
        <v>173</v>
      </c>
      <c r="D1960" s="8" t="s">
        <v>141</v>
      </c>
      <c r="E1960" s="8" t="s">
        <v>285</v>
      </c>
      <c r="F1960" s="8" t="s">
        <v>143</v>
      </c>
      <c r="G1960" s="8" t="s">
        <v>600</v>
      </c>
      <c r="H1960" s="8" t="s">
        <v>206</v>
      </c>
      <c r="I1960" s="8" t="s">
        <v>1046</v>
      </c>
      <c r="J1960" s="8" t="s">
        <v>287</v>
      </c>
      <c r="K1960" s="8" t="s">
        <v>14</v>
      </c>
      <c r="L1960" s="9">
        <v>557</v>
      </c>
      <c r="M1960" s="9">
        <v>4</v>
      </c>
      <c r="N1960" s="10">
        <v>7.1813285457809697E-3</v>
      </c>
      <c r="O1960" s="11">
        <v>4.54</v>
      </c>
      <c r="P1960" s="11">
        <v>18.16</v>
      </c>
      <c r="Q1960" s="11">
        <v>0</v>
      </c>
      <c r="R1960" s="8">
        <v>0</v>
      </c>
      <c r="S1960" s="8">
        <v>0</v>
      </c>
      <c r="U1960" s="12">
        <v>0</v>
      </c>
      <c r="V1960" s="10">
        <v>0</v>
      </c>
      <c r="W1960" s="11">
        <v>8</v>
      </c>
      <c r="X1960" s="8" t="s">
        <v>148</v>
      </c>
      <c r="Y1960" s="8" t="s">
        <v>149</v>
      </c>
    </row>
    <row r="1961" spans="1:25" x14ac:dyDescent="0.3">
      <c r="A1961" s="7">
        <v>46283</v>
      </c>
      <c r="B1961" s="8" t="s">
        <v>23</v>
      </c>
      <c r="C1961" s="8" t="s">
        <v>173</v>
      </c>
      <c r="D1961" s="8" t="s">
        <v>141</v>
      </c>
      <c r="E1961" s="8" t="s">
        <v>285</v>
      </c>
      <c r="F1961" s="8" t="s">
        <v>143</v>
      </c>
      <c r="G1961" s="8" t="s">
        <v>482</v>
      </c>
      <c r="H1961" s="8" t="s">
        <v>206</v>
      </c>
      <c r="I1961" s="8" t="s">
        <v>1047</v>
      </c>
      <c r="J1961" s="8" t="s">
        <v>287</v>
      </c>
      <c r="K1961" s="8" t="s">
        <v>7</v>
      </c>
      <c r="L1961" s="9">
        <v>651</v>
      </c>
      <c r="M1961" s="9">
        <v>1</v>
      </c>
      <c r="N1961" s="10">
        <v>1.5360983102918589E-3</v>
      </c>
      <c r="O1961" s="11">
        <v>5.29</v>
      </c>
      <c r="P1961" s="11">
        <v>5.29</v>
      </c>
      <c r="Q1961" s="11">
        <v>0</v>
      </c>
      <c r="R1961" s="8">
        <v>0</v>
      </c>
      <c r="S1961" s="8">
        <v>0</v>
      </c>
      <c r="U1961" s="12">
        <v>0</v>
      </c>
      <c r="V1961" s="10">
        <v>0</v>
      </c>
      <c r="W1961" s="11">
        <v>7</v>
      </c>
      <c r="X1961" s="8" t="s">
        <v>148</v>
      </c>
      <c r="Y1961" s="8" t="s">
        <v>149</v>
      </c>
    </row>
    <row r="1962" spans="1:25" x14ac:dyDescent="0.3">
      <c r="A1962" s="7">
        <v>46283</v>
      </c>
      <c r="B1962" s="8" t="s">
        <v>43</v>
      </c>
      <c r="C1962" s="8" t="s">
        <v>140</v>
      </c>
      <c r="D1962" s="8" t="s">
        <v>141</v>
      </c>
      <c r="E1962" s="8" t="s">
        <v>142</v>
      </c>
      <c r="F1962" s="8" t="s">
        <v>143</v>
      </c>
      <c r="G1962" s="8" t="s">
        <v>816</v>
      </c>
      <c r="H1962" s="8" t="s">
        <v>292</v>
      </c>
      <c r="I1962" s="8" t="s">
        <v>817</v>
      </c>
      <c r="J1962" s="8" t="s">
        <v>147</v>
      </c>
      <c r="K1962" s="8" t="s">
        <v>7</v>
      </c>
      <c r="L1962" s="9">
        <v>793</v>
      </c>
      <c r="M1962" s="9">
        <v>2</v>
      </c>
      <c r="N1962" s="10">
        <v>2.5220680958385881E-3</v>
      </c>
      <c r="O1962" s="11">
        <v>8.1300000000000008</v>
      </c>
      <c r="P1962" s="11">
        <v>16.260000000000002</v>
      </c>
      <c r="Q1962" s="11">
        <v>0</v>
      </c>
      <c r="R1962" s="8">
        <v>0</v>
      </c>
      <c r="S1962" s="8">
        <v>0</v>
      </c>
      <c r="U1962" s="12">
        <v>0</v>
      </c>
      <c r="V1962" s="10">
        <v>0</v>
      </c>
      <c r="W1962" s="11">
        <v>13</v>
      </c>
      <c r="X1962" s="8" t="s">
        <v>148</v>
      </c>
      <c r="Y1962" s="8" t="s">
        <v>303</v>
      </c>
    </row>
    <row r="1963" spans="1:25" x14ac:dyDescent="0.3">
      <c r="A1963" s="7">
        <v>46283</v>
      </c>
      <c r="B1963" s="8" t="s">
        <v>43</v>
      </c>
      <c r="C1963" s="8" t="s">
        <v>140</v>
      </c>
      <c r="D1963" s="8" t="s">
        <v>141</v>
      </c>
      <c r="E1963" s="8" t="s">
        <v>142</v>
      </c>
      <c r="F1963" s="8" t="s">
        <v>143</v>
      </c>
      <c r="G1963" s="8" t="s">
        <v>297</v>
      </c>
      <c r="H1963" s="8" t="s">
        <v>292</v>
      </c>
      <c r="I1963" s="8" t="s">
        <v>1048</v>
      </c>
      <c r="J1963" s="8" t="s">
        <v>147</v>
      </c>
      <c r="K1963" s="8" t="s">
        <v>7</v>
      </c>
      <c r="L1963" s="9">
        <v>1096</v>
      </c>
      <c r="M1963" s="9">
        <v>6</v>
      </c>
      <c r="N1963" s="10">
        <v>5.4744525547445258E-3</v>
      </c>
      <c r="O1963" s="11">
        <v>9.5299999999999994</v>
      </c>
      <c r="P1963" s="11">
        <v>57.18</v>
      </c>
      <c r="Q1963" s="11">
        <v>599</v>
      </c>
      <c r="R1963" s="8">
        <v>1</v>
      </c>
      <c r="S1963" s="8">
        <v>1</v>
      </c>
      <c r="T1963" s="10">
        <v>9.5500000000000002E-2</v>
      </c>
      <c r="U1963" s="12">
        <v>10.48</v>
      </c>
      <c r="V1963" s="10">
        <v>0.16669999999999999</v>
      </c>
      <c r="W1963" s="11">
        <v>16</v>
      </c>
      <c r="X1963" s="8" t="s">
        <v>148</v>
      </c>
      <c r="Y1963" s="8" t="s">
        <v>149</v>
      </c>
    </row>
    <row r="1964" spans="1:25" x14ac:dyDescent="0.3">
      <c r="A1964" s="7">
        <v>46283</v>
      </c>
      <c r="B1964" s="8" t="s">
        <v>43</v>
      </c>
      <c r="C1964" s="8" t="s">
        <v>140</v>
      </c>
      <c r="D1964" s="8" t="s">
        <v>141</v>
      </c>
      <c r="E1964" s="8" t="s">
        <v>164</v>
      </c>
      <c r="F1964" s="8" t="s">
        <v>143</v>
      </c>
      <c r="G1964" s="8" t="s">
        <v>483</v>
      </c>
      <c r="H1964" s="8" t="s">
        <v>292</v>
      </c>
      <c r="I1964" s="8" t="s">
        <v>484</v>
      </c>
      <c r="J1964" s="8" t="s">
        <v>166</v>
      </c>
      <c r="K1964" s="8" t="s">
        <v>7</v>
      </c>
      <c r="L1964" s="9">
        <v>1051</v>
      </c>
      <c r="M1964" s="9">
        <v>2</v>
      </c>
      <c r="N1964" s="10">
        <v>1.902949571836346E-3</v>
      </c>
      <c r="O1964" s="11">
        <v>6.61</v>
      </c>
      <c r="P1964" s="11">
        <v>13.22</v>
      </c>
      <c r="Q1964" s="11">
        <v>0</v>
      </c>
      <c r="R1964" s="8">
        <v>0</v>
      </c>
      <c r="S1964" s="8">
        <v>0</v>
      </c>
      <c r="U1964" s="12">
        <v>0</v>
      </c>
      <c r="V1964" s="10">
        <v>0</v>
      </c>
      <c r="W1964" s="11">
        <v>10.5</v>
      </c>
      <c r="X1964" s="8" t="s">
        <v>148</v>
      </c>
      <c r="Y1964" s="8" t="s">
        <v>149</v>
      </c>
    </row>
    <row r="1965" spans="1:25" x14ac:dyDescent="0.3">
      <c r="A1965" s="7">
        <v>46272</v>
      </c>
      <c r="C1965" s="8" t="s">
        <v>173</v>
      </c>
      <c r="D1965" s="8" t="s">
        <v>141</v>
      </c>
      <c r="E1965" s="8" t="s">
        <v>281</v>
      </c>
      <c r="F1965" s="8" t="s">
        <v>143</v>
      </c>
      <c r="G1965" s="8" t="s">
        <v>479</v>
      </c>
      <c r="H1965" s="8" t="s">
        <v>206</v>
      </c>
      <c r="I1965" s="8" t="s">
        <v>479</v>
      </c>
      <c r="J1965" s="8" t="s">
        <v>283</v>
      </c>
      <c r="K1965" s="8" t="s">
        <v>14</v>
      </c>
      <c r="L1965" s="9">
        <v>1453</v>
      </c>
      <c r="M1965" s="9">
        <v>11</v>
      </c>
      <c r="N1965" s="10">
        <v>7.5705437026841018E-3</v>
      </c>
      <c r="O1965" s="11">
        <v>5.95</v>
      </c>
      <c r="P1965" s="11">
        <v>65.45</v>
      </c>
      <c r="Q1965" s="11">
        <v>897</v>
      </c>
      <c r="R1965" s="8">
        <v>2</v>
      </c>
      <c r="S1965" s="8">
        <v>3</v>
      </c>
      <c r="T1965" s="10">
        <v>7.2999999999999995E-2</v>
      </c>
      <c r="U1965" s="12">
        <v>13.71</v>
      </c>
      <c r="V1965" s="10">
        <v>0.18179999999999999</v>
      </c>
      <c r="W1965" s="11">
        <v>11</v>
      </c>
      <c r="X1965" s="8" t="s">
        <v>148</v>
      </c>
      <c r="Y1965" s="8" t="s">
        <v>149</v>
      </c>
    </row>
    <row r="1966" spans="1:25" x14ac:dyDescent="0.3">
      <c r="A1966" s="7">
        <v>46283</v>
      </c>
      <c r="B1966" s="8" t="s">
        <v>43</v>
      </c>
      <c r="C1966" s="8" t="s">
        <v>140</v>
      </c>
      <c r="D1966" s="8" t="s">
        <v>141</v>
      </c>
      <c r="E1966" s="8" t="s">
        <v>164</v>
      </c>
      <c r="F1966" s="8" t="s">
        <v>143</v>
      </c>
      <c r="G1966" s="8" t="s">
        <v>304</v>
      </c>
      <c r="H1966" s="8" t="s">
        <v>292</v>
      </c>
      <c r="I1966" s="8" t="s">
        <v>305</v>
      </c>
      <c r="J1966" s="8" t="s">
        <v>166</v>
      </c>
      <c r="K1966" s="8" t="s">
        <v>7</v>
      </c>
      <c r="L1966" s="9">
        <v>813</v>
      </c>
      <c r="M1966" s="9">
        <v>2</v>
      </c>
      <c r="N1966" s="10">
        <v>2.460024600246003E-3</v>
      </c>
      <c r="O1966" s="11">
        <v>6.9</v>
      </c>
      <c r="P1966" s="11">
        <v>13.8</v>
      </c>
      <c r="Q1966" s="11">
        <v>0</v>
      </c>
      <c r="R1966" s="8">
        <v>0</v>
      </c>
      <c r="S1966" s="8">
        <v>0</v>
      </c>
      <c r="U1966" s="12">
        <v>0</v>
      </c>
      <c r="V1966" s="10">
        <v>0</v>
      </c>
      <c r="W1966" s="11">
        <v>9.5</v>
      </c>
      <c r="X1966" s="8" t="s">
        <v>148</v>
      </c>
      <c r="Y1966" s="8" t="s">
        <v>149</v>
      </c>
    </row>
    <row r="1967" spans="1:25" x14ac:dyDescent="0.3">
      <c r="A1967" s="7">
        <v>46283</v>
      </c>
      <c r="B1967" s="8" t="s">
        <v>43</v>
      </c>
      <c r="C1967" s="8" t="s">
        <v>140</v>
      </c>
      <c r="D1967" s="8" t="s">
        <v>141</v>
      </c>
      <c r="E1967" s="8" t="s">
        <v>164</v>
      </c>
      <c r="F1967" s="8" t="s">
        <v>143</v>
      </c>
      <c r="G1967" s="8" t="s">
        <v>645</v>
      </c>
      <c r="H1967" s="8" t="s">
        <v>292</v>
      </c>
      <c r="I1967" s="8" t="s">
        <v>646</v>
      </c>
      <c r="J1967" s="8" t="s">
        <v>166</v>
      </c>
      <c r="K1967" s="8" t="s">
        <v>14</v>
      </c>
      <c r="L1967" s="9">
        <v>744</v>
      </c>
      <c r="M1967" s="9">
        <v>3</v>
      </c>
      <c r="N1967" s="10">
        <v>4.0322580645161289E-3</v>
      </c>
      <c r="O1967" s="11">
        <v>6.4</v>
      </c>
      <c r="P1967" s="11">
        <v>19.2</v>
      </c>
      <c r="Q1967" s="11">
        <v>0</v>
      </c>
      <c r="R1967" s="8">
        <v>0</v>
      </c>
      <c r="S1967" s="8">
        <v>0</v>
      </c>
      <c r="U1967" s="12">
        <v>0</v>
      </c>
      <c r="V1967" s="10">
        <v>0</v>
      </c>
      <c r="W1967" s="11">
        <v>11.5</v>
      </c>
      <c r="X1967" s="8" t="s">
        <v>148</v>
      </c>
      <c r="Y1967" s="8" t="s">
        <v>149</v>
      </c>
    </row>
    <row r="1968" spans="1:25" x14ac:dyDescent="0.3">
      <c r="A1968" s="7">
        <v>46283</v>
      </c>
      <c r="B1968" s="8" t="s">
        <v>43</v>
      </c>
      <c r="C1968" s="8" t="s">
        <v>140</v>
      </c>
      <c r="D1968" s="8" t="s">
        <v>141</v>
      </c>
      <c r="E1968" s="8" t="s">
        <v>239</v>
      </c>
      <c r="F1968" s="8" t="s">
        <v>143</v>
      </c>
      <c r="G1968" s="8" t="s">
        <v>313</v>
      </c>
      <c r="H1968" s="8" t="s">
        <v>292</v>
      </c>
      <c r="I1968" s="8" t="s">
        <v>314</v>
      </c>
      <c r="J1968" s="8" t="s">
        <v>242</v>
      </c>
      <c r="K1968" s="8" t="s">
        <v>7</v>
      </c>
      <c r="L1968" s="9">
        <v>566</v>
      </c>
      <c r="M1968" s="9">
        <v>3</v>
      </c>
      <c r="N1968" s="10">
        <v>5.3003533568904597E-3</v>
      </c>
      <c r="O1968" s="11">
        <v>4.49</v>
      </c>
      <c r="P1968" s="11">
        <v>13.47</v>
      </c>
      <c r="Q1968" s="11">
        <v>0</v>
      </c>
      <c r="R1968" s="8">
        <v>0</v>
      </c>
      <c r="S1968" s="8">
        <v>0</v>
      </c>
      <c r="U1968" s="12">
        <v>0</v>
      </c>
      <c r="V1968" s="10">
        <v>0</v>
      </c>
      <c r="W1968" s="11">
        <v>6.5</v>
      </c>
      <c r="X1968" s="8" t="s">
        <v>148</v>
      </c>
      <c r="Y1968" s="8" t="s">
        <v>149</v>
      </c>
    </row>
    <row r="1969" spans="1:25" x14ac:dyDescent="0.3">
      <c r="A1969" s="7">
        <v>46283</v>
      </c>
      <c r="B1969" s="8" t="s">
        <v>43</v>
      </c>
      <c r="C1969" s="8" t="s">
        <v>140</v>
      </c>
      <c r="D1969" s="8" t="s">
        <v>141</v>
      </c>
      <c r="E1969" s="8" t="s">
        <v>239</v>
      </c>
      <c r="F1969" s="8" t="s">
        <v>143</v>
      </c>
      <c r="G1969" s="8" t="s">
        <v>419</v>
      </c>
      <c r="H1969" s="8" t="s">
        <v>292</v>
      </c>
      <c r="I1969" s="8" t="s">
        <v>420</v>
      </c>
      <c r="J1969" s="8" t="s">
        <v>242</v>
      </c>
      <c r="K1969" s="8" t="s">
        <v>7</v>
      </c>
      <c r="L1969" s="9">
        <v>282</v>
      </c>
      <c r="M1969" s="9">
        <v>2</v>
      </c>
      <c r="N1969" s="10">
        <v>7.0921985815602844E-3</v>
      </c>
      <c r="O1969" s="11">
        <v>4.78</v>
      </c>
      <c r="P1969" s="11">
        <v>9.56</v>
      </c>
      <c r="Q1969" s="11">
        <v>0</v>
      </c>
      <c r="R1969" s="8">
        <v>0</v>
      </c>
      <c r="S1969" s="8">
        <v>0</v>
      </c>
      <c r="U1969" s="12">
        <v>0</v>
      </c>
      <c r="V1969" s="10">
        <v>0</v>
      </c>
      <c r="W1969" s="11">
        <v>7.5</v>
      </c>
      <c r="X1969" s="8" t="s">
        <v>223</v>
      </c>
      <c r="Y1969" s="8" t="s">
        <v>149</v>
      </c>
    </row>
    <row r="1970" spans="1:25" x14ac:dyDescent="0.3">
      <c r="A1970" s="7">
        <v>46283</v>
      </c>
      <c r="B1970" s="8" t="s">
        <v>34</v>
      </c>
      <c r="C1970" s="8" t="s">
        <v>140</v>
      </c>
      <c r="D1970" s="8" t="s">
        <v>141</v>
      </c>
      <c r="E1970" s="8" t="s">
        <v>322</v>
      </c>
      <c r="F1970" s="8" t="s">
        <v>143</v>
      </c>
      <c r="G1970" s="8" t="s">
        <v>323</v>
      </c>
      <c r="H1970" s="8" t="s">
        <v>206</v>
      </c>
      <c r="I1970" s="8" t="s">
        <v>323</v>
      </c>
      <c r="J1970" s="8" t="s">
        <v>324</v>
      </c>
      <c r="K1970" s="8" t="s">
        <v>21</v>
      </c>
      <c r="L1970" s="9">
        <v>579</v>
      </c>
      <c r="M1970" s="9">
        <v>5</v>
      </c>
      <c r="N1970" s="10">
        <v>8.6355785837651123E-3</v>
      </c>
      <c r="O1970" s="11">
        <v>11.13</v>
      </c>
      <c r="P1970" s="11">
        <v>55.65</v>
      </c>
      <c r="Q1970" s="11">
        <v>0</v>
      </c>
      <c r="R1970" s="8">
        <v>0</v>
      </c>
      <c r="S1970" s="8">
        <v>0</v>
      </c>
      <c r="U1970" s="12">
        <v>0</v>
      </c>
      <c r="V1970" s="10">
        <v>0</v>
      </c>
      <c r="W1970" s="11">
        <v>11.5</v>
      </c>
      <c r="X1970" s="8" t="s">
        <v>148</v>
      </c>
      <c r="Y1970" s="8" t="s">
        <v>149</v>
      </c>
    </row>
    <row r="1971" spans="1:25" x14ac:dyDescent="0.3">
      <c r="A1971" s="7">
        <v>46280</v>
      </c>
      <c r="B1971" s="8" t="s">
        <v>12</v>
      </c>
      <c r="C1971" s="8" t="s">
        <v>140</v>
      </c>
      <c r="D1971" s="8" t="s">
        <v>141</v>
      </c>
      <c r="E1971" s="8" t="s">
        <v>142</v>
      </c>
      <c r="F1971" s="8" t="s">
        <v>143</v>
      </c>
      <c r="G1971" s="8" t="s">
        <v>151</v>
      </c>
      <c r="H1971" s="8" t="s">
        <v>145</v>
      </c>
      <c r="I1971" s="8" t="s">
        <v>1049</v>
      </c>
      <c r="J1971" s="8" t="s">
        <v>147</v>
      </c>
      <c r="K1971" s="8" t="s">
        <v>21</v>
      </c>
      <c r="L1971" s="9">
        <v>813</v>
      </c>
      <c r="M1971" s="9">
        <v>12</v>
      </c>
      <c r="N1971" s="10">
        <v>1.4760147601476011E-2</v>
      </c>
      <c r="O1971" s="11">
        <v>13.12</v>
      </c>
      <c r="P1971" s="11">
        <v>157.44</v>
      </c>
      <c r="Q1971" s="11">
        <v>1797</v>
      </c>
      <c r="R1971" s="8">
        <v>2</v>
      </c>
      <c r="S1971" s="8">
        <v>3</v>
      </c>
      <c r="T1971" s="10">
        <v>8.7599999999999997E-2</v>
      </c>
      <c r="U1971" s="12">
        <v>11.41</v>
      </c>
      <c r="V1971" s="10">
        <v>0.16669999999999999</v>
      </c>
      <c r="W1971" s="11">
        <v>13.5</v>
      </c>
      <c r="X1971" s="8" t="s">
        <v>148</v>
      </c>
      <c r="Y1971" s="8" t="s">
        <v>149</v>
      </c>
    </row>
    <row r="1972" spans="1:25" x14ac:dyDescent="0.3">
      <c r="A1972" s="7">
        <v>46283</v>
      </c>
      <c r="B1972" s="8" t="s">
        <v>34</v>
      </c>
      <c r="C1972" s="8" t="s">
        <v>140</v>
      </c>
      <c r="D1972" s="8" t="s">
        <v>141</v>
      </c>
      <c r="E1972" s="8" t="s">
        <v>322</v>
      </c>
      <c r="F1972" s="8" t="s">
        <v>143</v>
      </c>
      <c r="G1972" s="8" t="s">
        <v>606</v>
      </c>
      <c r="H1972" s="8" t="s">
        <v>206</v>
      </c>
      <c r="I1972" s="8" t="s">
        <v>606</v>
      </c>
      <c r="J1972" s="8" t="s">
        <v>324</v>
      </c>
      <c r="K1972" s="8" t="s">
        <v>14</v>
      </c>
      <c r="L1972" s="9">
        <v>791</v>
      </c>
      <c r="M1972" s="9">
        <v>2</v>
      </c>
      <c r="N1972" s="10">
        <v>2.5284450063211132E-3</v>
      </c>
      <c r="O1972" s="11">
        <v>15.87</v>
      </c>
      <c r="P1972" s="11">
        <v>31.74</v>
      </c>
      <c r="Q1972" s="11">
        <v>499</v>
      </c>
      <c r="R1972" s="8">
        <v>1</v>
      </c>
      <c r="S1972" s="8">
        <v>1</v>
      </c>
      <c r="T1972" s="10">
        <v>6.3600000000000004E-2</v>
      </c>
      <c r="U1972" s="12">
        <v>15.72</v>
      </c>
      <c r="V1972" s="10">
        <v>0.5</v>
      </c>
      <c r="W1972" s="11">
        <v>19.5</v>
      </c>
      <c r="X1972" s="8" t="s">
        <v>148</v>
      </c>
      <c r="Y1972" s="8" t="s">
        <v>149</v>
      </c>
    </row>
    <row r="1973" spans="1:25" x14ac:dyDescent="0.3">
      <c r="A1973" s="7">
        <v>46283</v>
      </c>
      <c r="B1973" s="8" t="s">
        <v>34</v>
      </c>
      <c r="C1973" s="8" t="s">
        <v>140</v>
      </c>
      <c r="D1973" s="8" t="s">
        <v>141</v>
      </c>
      <c r="E1973" s="8" t="s">
        <v>322</v>
      </c>
      <c r="F1973" s="8" t="s">
        <v>143</v>
      </c>
      <c r="G1973" s="8" t="s">
        <v>739</v>
      </c>
      <c r="H1973" s="8" t="s">
        <v>20</v>
      </c>
      <c r="I1973" s="8" t="s">
        <v>739</v>
      </c>
      <c r="J1973" s="8" t="s">
        <v>324</v>
      </c>
      <c r="K1973" s="8" t="s">
        <v>21</v>
      </c>
      <c r="L1973" s="9">
        <v>327</v>
      </c>
      <c r="M1973" s="9">
        <v>13</v>
      </c>
      <c r="N1973" s="10">
        <v>3.9755351681957193E-2</v>
      </c>
      <c r="O1973" s="11">
        <v>14.46</v>
      </c>
      <c r="P1973" s="11">
        <v>187.98</v>
      </c>
      <c r="Q1973" s="11">
        <v>0</v>
      </c>
      <c r="R1973" s="8">
        <v>0</v>
      </c>
      <c r="S1973" s="8">
        <v>0</v>
      </c>
      <c r="U1973" s="12">
        <v>0</v>
      </c>
      <c r="V1973" s="10">
        <v>0</v>
      </c>
      <c r="W1973" s="11">
        <v>16</v>
      </c>
      <c r="X1973" s="8" t="s">
        <v>148</v>
      </c>
      <c r="Y1973" s="8" t="s">
        <v>149</v>
      </c>
    </row>
    <row r="1974" spans="1:25" x14ac:dyDescent="0.3">
      <c r="A1974" s="7">
        <v>46283</v>
      </c>
      <c r="B1974" s="8" t="s">
        <v>34</v>
      </c>
      <c r="C1974" s="8" t="s">
        <v>140</v>
      </c>
      <c r="D1974" s="8" t="s">
        <v>141</v>
      </c>
      <c r="E1974" s="8" t="s">
        <v>322</v>
      </c>
      <c r="F1974" s="8" t="s">
        <v>143</v>
      </c>
      <c r="G1974" s="8" t="s">
        <v>560</v>
      </c>
      <c r="H1974" s="8" t="s">
        <v>213</v>
      </c>
      <c r="I1974" s="8" t="s">
        <v>560</v>
      </c>
      <c r="J1974" s="8" t="s">
        <v>324</v>
      </c>
      <c r="K1974" s="8" t="s">
        <v>7</v>
      </c>
      <c r="L1974" s="9">
        <v>653</v>
      </c>
      <c r="M1974" s="9">
        <v>6</v>
      </c>
      <c r="N1974" s="10">
        <v>9.1883614088820835E-3</v>
      </c>
      <c r="O1974" s="11">
        <v>11.47</v>
      </c>
      <c r="P1974" s="11">
        <v>68.819999999999993</v>
      </c>
      <c r="Q1974" s="11">
        <v>0</v>
      </c>
      <c r="R1974" s="8">
        <v>0</v>
      </c>
      <c r="S1974" s="8">
        <v>0</v>
      </c>
      <c r="U1974" s="12">
        <v>0</v>
      </c>
      <c r="V1974" s="10">
        <v>0</v>
      </c>
      <c r="W1974" s="11">
        <v>19</v>
      </c>
      <c r="X1974" s="8" t="s">
        <v>148</v>
      </c>
      <c r="Y1974" s="8" t="s">
        <v>149</v>
      </c>
    </row>
    <row r="1975" spans="1:25" x14ac:dyDescent="0.3">
      <c r="A1975" s="7">
        <v>46283</v>
      </c>
      <c r="B1975" s="8" t="s">
        <v>34</v>
      </c>
      <c r="C1975" s="8" t="s">
        <v>140</v>
      </c>
      <c r="D1975" s="8" t="s">
        <v>141</v>
      </c>
      <c r="E1975" s="8" t="s">
        <v>325</v>
      </c>
      <c r="F1975" s="8" t="s">
        <v>143</v>
      </c>
      <c r="G1975" s="8" t="s">
        <v>422</v>
      </c>
      <c r="H1975" s="8" t="s">
        <v>206</v>
      </c>
      <c r="I1975" s="8" t="s">
        <v>422</v>
      </c>
      <c r="J1975" s="8" t="s">
        <v>327</v>
      </c>
      <c r="K1975" s="8" t="s">
        <v>21</v>
      </c>
      <c r="L1975" s="9">
        <v>285</v>
      </c>
      <c r="M1975" s="9">
        <v>4</v>
      </c>
      <c r="N1975" s="10">
        <v>1.4035087719298249E-2</v>
      </c>
      <c r="O1975" s="11">
        <v>5.18</v>
      </c>
      <c r="P1975" s="11">
        <v>20.72</v>
      </c>
      <c r="Q1975" s="11">
        <v>0</v>
      </c>
      <c r="R1975" s="8">
        <v>0</v>
      </c>
      <c r="S1975" s="8">
        <v>0</v>
      </c>
      <c r="U1975" s="12">
        <v>0</v>
      </c>
      <c r="V1975" s="10">
        <v>0</v>
      </c>
      <c r="W1975" s="11">
        <v>5.5</v>
      </c>
      <c r="X1975" s="8" t="s">
        <v>148</v>
      </c>
      <c r="Y1975" s="8" t="s">
        <v>149</v>
      </c>
    </row>
    <row r="1976" spans="1:25" x14ac:dyDescent="0.3">
      <c r="A1976" s="7">
        <v>46283</v>
      </c>
      <c r="B1976" s="8" t="s">
        <v>34</v>
      </c>
      <c r="C1976" s="8" t="s">
        <v>140</v>
      </c>
      <c r="D1976" s="8" t="s">
        <v>141</v>
      </c>
      <c r="E1976" s="8" t="s">
        <v>325</v>
      </c>
      <c r="F1976" s="8" t="s">
        <v>143</v>
      </c>
      <c r="G1976" s="8" t="s">
        <v>696</v>
      </c>
      <c r="H1976" s="8" t="s">
        <v>206</v>
      </c>
      <c r="I1976" s="8" t="s">
        <v>696</v>
      </c>
      <c r="J1976" s="8" t="s">
        <v>327</v>
      </c>
      <c r="K1976" s="8" t="s">
        <v>21</v>
      </c>
      <c r="L1976" s="9">
        <v>327</v>
      </c>
      <c r="M1976" s="9">
        <v>7</v>
      </c>
      <c r="N1976" s="10">
        <v>2.140672782874618E-2</v>
      </c>
      <c r="O1976" s="11">
        <v>7.5</v>
      </c>
      <c r="P1976" s="11">
        <v>52.5</v>
      </c>
      <c r="Q1976" s="11">
        <v>398</v>
      </c>
      <c r="R1976" s="8">
        <v>2</v>
      </c>
      <c r="S1976" s="8">
        <v>2</v>
      </c>
      <c r="T1976" s="10">
        <v>0.13189999999999999</v>
      </c>
      <c r="U1976" s="12">
        <v>7.58</v>
      </c>
      <c r="V1976" s="10">
        <v>0.28570000000000001</v>
      </c>
      <c r="W1976" s="11">
        <v>7.5</v>
      </c>
      <c r="X1976" s="8" t="s">
        <v>148</v>
      </c>
      <c r="Y1976" s="8" t="s">
        <v>149</v>
      </c>
    </row>
    <row r="1977" spans="1:25" x14ac:dyDescent="0.3">
      <c r="A1977" s="7">
        <v>46283</v>
      </c>
      <c r="B1977" s="8" t="s">
        <v>34</v>
      </c>
      <c r="C1977" s="8" t="s">
        <v>140</v>
      </c>
      <c r="D1977" s="8" t="s">
        <v>141</v>
      </c>
      <c r="E1977" s="8" t="s">
        <v>325</v>
      </c>
      <c r="F1977" s="8" t="s">
        <v>143</v>
      </c>
      <c r="G1977" s="8" t="s">
        <v>326</v>
      </c>
      <c r="H1977" s="8" t="s">
        <v>206</v>
      </c>
      <c r="I1977" s="8" t="s">
        <v>488</v>
      </c>
      <c r="J1977" s="8" t="s">
        <v>327</v>
      </c>
      <c r="K1977" s="8" t="s">
        <v>21</v>
      </c>
      <c r="L1977" s="9">
        <v>1117</v>
      </c>
      <c r="M1977" s="9">
        <v>12</v>
      </c>
      <c r="N1977" s="10">
        <v>1.074306177260519E-2</v>
      </c>
      <c r="O1977" s="11">
        <v>6</v>
      </c>
      <c r="P1977" s="11">
        <v>72</v>
      </c>
      <c r="Q1977" s="11">
        <v>0</v>
      </c>
      <c r="R1977" s="8">
        <v>0</v>
      </c>
      <c r="S1977" s="8">
        <v>0</v>
      </c>
      <c r="U1977" s="12">
        <v>0</v>
      </c>
      <c r="V1977" s="10">
        <v>0</v>
      </c>
      <c r="W1977" s="11">
        <v>6</v>
      </c>
      <c r="X1977" s="8" t="s">
        <v>148</v>
      </c>
      <c r="Y1977" s="8" t="s">
        <v>303</v>
      </c>
    </row>
    <row r="1978" spans="1:25" x14ac:dyDescent="0.3">
      <c r="A1978" s="7">
        <v>46283</v>
      </c>
      <c r="B1978" s="8" t="s">
        <v>34</v>
      </c>
      <c r="C1978" s="8" t="s">
        <v>140</v>
      </c>
      <c r="D1978" s="8" t="s">
        <v>141</v>
      </c>
      <c r="E1978" s="8" t="s">
        <v>325</v>
      </c>
      <c r="F1978" s="8" t="s">
        <v>143</v>
      </c>
      <c r="G1978" s="8" t="s">
        <v>487</v>
      </c>
      <c r="H1978" s="8" t="s">
        <v>206</v>
      </c>
      <c r="I1978" s="8" t="s">
        <v>487</v>
      </c>
      <c r="J1978" s="8" t="s">
        <v>327</v>
      </c>
      <c r="K1978" s="8" t="s">
        <v>14</v>
      </c>
      <c r="L1978" s="9">
        <v>297</v>
      </c>
      <c r="M1978" s="9">
        <v>2</v>
      </c>
      <c r="N1978" s="10">
        <v>6.7340067340067337E-3</v>
      </c>
      <c r="O1978" s="11">
        <v>5.13</v>
      </c>
      <c r="P1978" s="11">
        <v>10.26</v>
      </c>
      <c r="Q1978" s="11">
        <v>0</v>
      </c>
      <c r="R1978" s="8">
        <v>0</v>
      </c>
      <c r="S1978" s="8">
        <v>0</v>
      </c>
      <c r="U1978" s="12">
        <v>0</v>
      </c>
      <c r="V1978" s="10">
        <v>0</v>
      </c>
      <c r="W1978" s="11">
        <v>6</v>
      </c>
      <c r="X1978" s="8" t="s">
        <v>148</v>
      </c>
      <c r="Y1978" s="8" t="s">
        <v>149</v>
      </c>
    </row>
    <row r="1979" spans="1:25" x14ac:dyDescent="0.3">
      <c r="A1979" s="7">
        <v>46283</v>
      </c>
      <c r="B1979" s="8" t="s">
        <v>34</v>
      </c>
      <c r="C1979" s="8" t="s">
        <v>140</v>
      </c>
      <c r="D1979" s="8" t="s">
        <v>141</v>
      </c>
      <c r="E1979" s="8" t="s">
        <v>325</v>
      </c>
      <c r="F1979" s="8" t="s">
        <v>143</v>
      </c>
      <c r="G1979" s="8" t="s">
        <v>698</v>
      </c>
      <c r="H1979" s="8" t="s">
        <v>206</v>
      </c>
      <c r="I1979" s="8" t="s">
        <v>698</v>
      </c>
      <c r="J1979" s="8" t="s">
        <v>327</v>
      </c>
      <c r="K1979" s="8" t="s">
        <v>14</v>
      </c>
      <c r="L1979" s="9">
        <v>701</v>
      </c>
      <c r="M1979" s="9">
        <v>3</v>
      </c>
      <c r="N1979" s="10">
        <v>4.2796005706134104E-3</v>
      </c>
      <c r="O1979" s="11">
        <v>3.07</v>
      </c>
      <c r="P1979" s="11">
        <v>9.2100000000000009</v>
      </c>
      <c r="Q1979" s="11">
        <v>0</v>
      </c>
      <c r="R1979" s="8">
        <v>0</v>
      </c>
      <c r="S1979" s="8">
        <v>0</v>
      </c>
      <c r="U1979" s="12">
        <v>0</v>
      </c>
      <c r="V1979" s="10">
        <v>0</v>
      </c>
      <c r="W1979" s="11">
        <v>5.5</v>
      </c>
      <c r="X1979" s="8" t="s">
        <v>148</v>
      </c>
      <c r="Y1979" s="8" t="s">
        <v>149</v>
      </c>
    </row>
    <row r="1980" spans="1:25" x14ac:dyDescent="0.3">
      <c r="A1980" s="7">
        <v>46283</v>
      </c>
      <c r="B1980" s="8" t="s">
        <v>34</v>
      </c>
      <c r="C1980" s="8" t="s">
        <v>140</v>
      </c>
      <c r="D1980" s="8" t="s">
        <v>141</v>
      </c>
      <c r="E1980" s="8" t="s">
        <v>328</v>
      </c>
      <c r="F1980" s="8" t="s">
        <v>143</v>
      </c>
      <c r="G1980" s="8" t="s">
        <v>329</v>
      </c>
      <c r="H1980" s="8" t="s">
        <v>206</v>
      </c>
      <c r="I1980" s="8" t="s">
        <v>329</v>
      </c>
      <c r="J1980" s="8" t="s">
        <v>330</v>
      </c>
      <c r="K1980" s="8" t="s">
        <v>14</v>
      </c>
      <c r="L1980" s="9">
        <v>1449</v>
      </c>
      <c r="M1980" s="9">
        <v>12</v>
      </c>
      <c r="N1980" s="10">
        <v>8.2815734989648039E-3</v>
      </c>
      <c r="O1980" s="11">
        <v>5.75</v>
      </c>
      <c r="P1980" s="11">
        <v>69</v>
      </c>
      <c r="Q1980" s="11">
        <v>0</v>
      </c>
      <c r="R1980" s="8">
        <v>0</v>
      </c>
      <c r="S1980" s="8">
        <v>0</v>
      </c>
      <c r="U1980" s="12">
        <v>0</v>
      </c>
      <c r="V1980" s="10">
        <v>0</v>
      </c>
      <c r="W1980" s="11">
        <v>10</v>
      </c>
      <c r="X1980" s="8" t="s">
        <v>148</v>
      </c>
      <c r="Y1980" s="8" t="s">
        <v>149</v>
      </c>
    </row>
    <row r="1981" spans="1:25" x14ac:dyDescent="0.3">
      <c r="A1981" s="7">
        <v>46283</v>
      </c>
      <c r="B1981" s="8" t="s">
        <v>34</v>
      </c>
      <c r="C1981" s="8" t="s">
        <v>140</v>
      </c>
      <c r="D1981" s="8" t="s">
        <v>141</v>
      </c>
      <c r="E1981" s="8" t="s">
        <v>328</v>
      </c>
      <c r="F1981" s="8" t="s">
        <v>143</v>
      </c>
      <c r="G1981" s="8" t="s">
        <v>491</v>
      </c>
      <c r="H1981" s="8" t="s">
        <v>206</v>
      </c>
      <c r="I1981" s="8" t="s">
        <v>1050</v>
      </c>
      <c r="J1981" s="8" t="s">
        <v>330</v>
      </c>
      <c r="K1981" s="8" t="s">
        <v>7</v>
      </c>
      <c r="L1981" s="9">
        <v>1314</v>
      </c>
      <c r="M1981" s="9">
        <v>5</v>
      </c>
      <c r="N1981" s="10">
        <v>3.8051750380517502E-3</v>
      </c>
      <c r="O1981" s="11">
        <v>5.34</v>
      </c>
      <c r="P1981" s="11">
        <v>26.7</v>
      </c>
      <c r="Q1981" s="11">
        <v>1495</v>
      </c>
      <c r="R1981" s="8">
        <v>3</v>
      </c>
      <c r="S1981" s="8">
        <v>5</v>
      </c>
      <c r="T1981" s="10">
        <v>1.7899999999999999E-2</v>
      </c>
      <c r="U1981" s="12">
        <v>55.99</v>
      </c>
      <c r="V1981" s="10">
        <v>0.6</v>
      </c>
      <c r="W1981" s="11">
        <v>9</v>
      </c>
      <c r="X1981" s="8" t="s">
        <v>148</v>
      </c>
      <c r="Y1981" s="8" t="s">
        <v>149</v>
      </c>
    </row>
    <row r="1982" spans="1:25" x14ac:dyDescent="0.3">
      <c r="A1982" s="7">
        <v>46283</v>
      </c>
      <c r="B1982" s="8" t="s">
        <v>34</v>
      </c>
      <c r="C1982" s="8" t="s">
        <v>140</v>
      </c>
      <c r="D1982" s="8" t="s">
        <v>141</v>
      </c>
      <c r="E1982" s="8" t="s">
        <v>328</v>
      </c>
      <c r="F1982" s="8" t="s">
        <v>143</v>
      </c>
      <c r="G1982" s="8" t="s">
        <v>331</v>
      </c>
      <c r="H1982" s="8" t="s">
        <v>206</v>
      </c>
      <c r="I1982" s="8" t="s">
        <v>331</v>
      </c>
      <c r="J1982" s="8" t="s">
        <v>330</v>
      </c>
      <c r="K1982" s="8" t="s">
        <v>14</v>
      </c>
      <c r="L1982" s="9">
        <v>900</v>
      </c>
      <c r="M1982" s="9">
        <v>3</v>
      </c>
      <c r="N1982" s="10">
        <v>3.333333333333334E-3</v>
      </c>
      <c r="O1982" s="11">
        <v>6.06</v>
      </c>
      <c r="P1982" s="11">
        <v>18.18</v>
      </c>
      <c r="Q1982" s="11">
        <v>0</v>
      </c>
      <c r="R1982" s="8">
        <v>0</v>
      </c>
      <c r="S1982" s="8">
        <v>0</v>
      </c>
      <c r="U1982" s="12">
        <v>0</v>
      </c>
      <c r="V1982" s="10">
        <v>0</v>
      </c>
      <c r="W1982" s="11">
        <v>10</v>
      </c>
      <c r="X1982" s="8" t="s">
        <v>223</v>
      </c>
      <c r="Y1982" s="8" t="s">
        <v>149</v>
      </c>
    </row>
    <row r="1983" spans="1:25" x14ac:dyDescent="0.3">
      <c r="A1983" s="7">
        <v>46283</v>
      </c>
      <c r="B1983" s="8" t="s">
        <v>34</v>
      </c>
      <c r="C1983" s="8" t="s">
        <v>140</v>
      </c>
      <c r="D1983" s="8" t="s">
        <v>141</v>
      </c>
      <c r="E1983" s="8" t="s">
        <v>328</v>
      </c>
      <c r="F1983" s="8" t="s">
        <v>143</v>
      </c>
      <c r="G1983" s="8" t="s">
        <v>490</v>
      </c>
      <c r="H1983" s="8" t="s">
        <v>206</v>
      </c>
      <c r="I1983" s="8" t="s">
        <v>490</v>
      </c>
      <c r="J1983" s="8" t="s">
        <v>330</v>
      </c>
      <c r="K1983" s="8" t="s">
        <v>14</v>
      </c>
      <c r="L1983" s="9">
        <v>828</v>
      </c>
      <c r="M1983" s="9">
        <v>3</v>
      </c>
      <c r="N1983" s="10">
        <v>3.6231884057971011E-3</v>
      </c>
      <c r="O1983" s="11">
        <v>6.74</v>
      </c>
      <c r="P1983" s="11">
        <v>20.22</v>
      </c>
      <c r="Q1983" s="11">
        <v>0</v>
      </c>
      <c r="R1983" s="8">
        <v>0</v>
      </c>
      <c r="S1983" s="8">
        <v>0</v>
      </c>
      <c r="U1983" s="12">
        <v>0</v>
      </c>
      <c r="V1983" s="10">
        <v>0</v>
      </c>
      <c r="W1983" s="11">
        <v>11.5</v>
      </c>
      <c r="X1983" s="8" t="s">
        <v>148</v>
      </c>
      <c r="Y1983" s="8" t="s">
        <v>149</v>
      </c>
    </row>
    <row r="1984" spans="1:25" x14ac:dyDescent="0.3">
      <c r="A1984" s="7">
        <v>46283</v>
      </c>
      <c r="B1984" s="8" t="s">
        <v>34</v>
      </c>
      <c r="C1984" s="8" t="s">
        <v>140</v>
      </c>
      <c r="D1984" s="8" t="s">
        <v>141</v>
      </c>
      <c r="E1984" s="8" t="s">
        <v>328</v>
      </c>
      <c r="F1984" s="8" t="s">
        <v>143</v>
      </c>
      <c r="G1984" s="8" t="s">
        <v>699</v>
      </c>
      <c r="H1984" s="8" t="s">
        <v>206</v>
      </c>
      <c r="I1984" s="8" t="s">
        <v>699</v>
      </c>
      <c r="J1984" s="8" t="s">
        <v>330</v>
      </c>
      <c r="K1984" s="8" t="s">
        <v>14</v>
      </c>
      <c r="L1984" s="9">
        <v>797</v>
      </c>
      <c r="M1984" s="9">
        <v>4</v>
      </c>
      <c r="N1984" s="10">
        <v>5.018820577164366E-3</v>
      </c>
      <c r="O1984" s="11">
        <v>4.82</v>
      </c>
      <c r="P1984" s="11">
        <v>19.28</v>
      </c>
      <c r="Q1984" s="11">
        <v>0</v>
      </c>
      <c r="R1984" s="8">
        <v>0</v>
      </c>
      <c r="S1984" s="8">
        <v>0</v>
      </c>
      <c r="U1984" s="12">
        <v>0</v>
      </c>
      <c r="V1984" s="10">
        <v>0</v>
      </c>
      <c r="W1984" s="11">
        <v>8</v>
      </c>
      <c r="X1984" s="8" t="s">
        <v>148</v>
      </c>
      <c r="Y1984" s="8" t="s">
        <v>149</v>
      </c>
    </row>
    <row r="1985" spans="1:26" x14ac:dyDescent="0.3">
      <c r="A1985" s="7">
        <v>46283</v>
      </c>
      <c r="B1985" s="8" t="s">
        <v>34</v>
      </c>
      <c r="C1985" s="8" t="s">
        <v>140</v>
      </c>
      <c r="D1985" s="8" t="s">
        <v>141</v>
      </c>
      <c r="E1985" s="8" t="s">
        <v>328</v>
      </c>
      <c r="F1985" s="8" t="s">
        <v>143</v>
      </c>
      <c r="G1985" s="8" t="s">
        <v>332</v>
      </c>
      <c r="H1985" s="8" t="s">
        <v>206</v>
      </c>
      <c r="I1985" s="8" t="s">
        <v>332</v>
      </c>
      <c r="J1985" s="8" t="s">
        <v>330</v>
      </c>
      <c r="K1985" s="8" t="s">
        <v>21</v>
      </c>
      <c r="L1985" s="9">
        <v>207</v>
      </c>
      <c r="M1985" s="9">
        <v>1</v>
      </c>
      <c r="N1985" s="10">
        <v>4.830917874396135E-3</v>
      </c>
      <c r="O1985" s="11">
        <v>12</v>
      </c>
      <c r="P1985" s="11">
        <v>12</v>
      </c>
      <c r="Q1985" s="11">
        <v>299</v>
      </c>
      <c r="R1985" s="8">
        <v>1</v>
      </c>
      <c r="S1985" s="8">
        <v>1</v>
      </c>
      <c r="T1985" s="10">
        <v>4.0099999999999997E-2</v>
      </c>
      <c r="U1985" s="12">
        <v>24.92</v>
      </c>
      <c r="V1985" s="10">
        <v>1</v>
      </c>
      <c r="W1985" s="11">
        <v>12</v>
      </c>
      <c r="X1985" s="8" t="s">
        <v>148</v>
      </c>
      <c r="Y1985" s="8" t="s">
        <v>149</v>
      </c>
    </row>
    <row r="1986" spans="1:26" x14ac:dyDescent="0.3">
      <c r="A1986" s="7">
        <v>46283</v>
      </c>
      <c r="B1986" s="8" t="s">
        <v>34</v>
      </c>
      <c r="C1986" s="8" t="s">
        <v>140</v>
      </c>
      <c r="D1986" s="8" t="s">
        <v>141</v>
      </c>
      <c r="E1986" s="8" t="s">
        <v>328</v>
      </c>
      <c r="F1986" s="8" t="s">
        <v>143</v>
      </c>
      <c r="G1986" s="8" t="s">
        <v>427</v>
      </c>
      <c r="H1986" s="8" t="s">
        <v>206</v>
      </c>
      <c r="I1986" s="8" t="s">
        <v>427</v>
      </c>
      <c r="J1986" s="8" t="s">
        <v>330</v>
      </c>
      <c r="K1986" s="8" t="s">
        <v>14</v>
      </c>
      <c r="L1986" s="9">
        <v>442</v>
      </c>
      <c r="M1986" s="9">
        <v>4</v>
      </c>
      <c r="N1986" s="10">
        <v>9.0497737556561094E-3</v>
      </c>
      <c r="O1986" s="11">
        <v>8.59</v>
      </c>
      <c r="P1986" s="11">
        <v>34.36</v>
      </c>
      <c r="Q1986" s="11">
        <v>0</v>
      </c>
      <c r="R1986" s="8">
        <v>0</v>
      </c>
      <c r="S1986" s="8">
        <v>0</v>
      </c>
      <c r="U1986" s="12">
        <v>0</v>
      </c>
      <c r="V1986" s="10">
        <v>0</v>
      </c>
      <c r="W1986" s="11">
        <v>12</v>
      </c>
      <c r="X1986" s="8" t="s">
        <v>148</v>
      </c>
      <c r="Y1986" s="8" t="s">
        <v>149</v>
      </c>
    </row>
    <row r="1987" spans="1:26" x14ac:dyDescent="0.3">
      <c r="A1987" s="7">
        <v>46283</v>
      </c>
      <c r="B1987" s="8" t="s">
        <v>19</v>
      </c>
      <c r="C1987" s="8" t="s">
        <v>249</v>
      </c>
      <c r="D1987" s="8" t="s">
        <v>141</v>
      </c>
      <c r="E1987" s="8" t="s">
        <v>142</v>
      </c>
      <c r="F1987" s="8" t="s">
        <v>143</v>
      </c>
      <c r="G1987" s="8" t="s">
        <v>250</v>
      </c>
      <c r="H1987" s="8" t="s">
        <v>206</v>
      </c>
      <c r="I1987" s="8" t="s">
        <v>250</v>
      </c>
      <c r="J1987" s="8" t="s">
        <v>147</v>
      </c>
      <c r="K1987" s="8" t="s">
        <v>14</v>
      </c>
      <c r="L1987" s="9">
        <v>564</v>
      </c>
      <c r="M1987" s="9">
        <v>9</v>
      </c>
      <c r="N1987" s="10">
        <v>1.5957446808510641E-2</v>
      </c>
      <c r="O1987" s="11">
        <v>5.62</v>
      </c>
      <c r="P1987" s="11">
        <v>50.58</v>
      </c>
      <c r="Q1987" s="11">
        <v>0</v>
      </c>
      <c r="R1987" s="8">
        <v>0</v>
      </c>
      <c r="S1987" s="8">
        <v>0</v>
      </c>
      <c r="U1987" s="12">
        <v>0</v>
      </c>
      <c r="V1987" s="10">
        <v>0</v>
      </c>
      <c r="W1987" s="11">
        <v>8</v>
      </c>
      <c r="X1987" s="8" t="s">
        <v>148</v>
      </c>
      <c r="Y1987" s="8" t="s">
        <v>149</v>
      </c>
    </row>
    <row r="1988" spans="1:26" x14ac:dyDescent="0.3">
      <c r="A1988" s="7">
        <v>46283</v>
      </c>
      <c r="B1988" s="8" t="s">
        <v>19</v>
      </c>
      <c r="C1988" s="8" t="s">
        <v>249</v>
      </c>
      <c r="D1988" s="8" t="s">
        <v>141</v>
      </c>
      <c r="E1988" s="8" t="s">
        <v>142</v>
      </c>
      <c r="F1988" s="8" t="s">
        <v>143</v>
      </c>
      <c r="G1988" s="8" t="s">
        <v>496</v>
      </c>
      <c r="H1988" s="8" t="s">
        <v>206</v>
      </c>
      <c r="I1988" s="8" t="s">
        <v>496</v>
      </c>
      <c r="J1988" s="8" t="s">
        <v>147</v>
      </c>
      <c r="K1988" s="8" t="s">
        <v>7</v>
      </c>
      <c r="L1988" s="9">
        <v>359</v>
      </c>
      <c r="M1988" s="9">
        <v>10</v>
      </c>
      <c r="N1988" s="10">
        <v>2.7855153203342621E-2</v>
      </c>
      <c r="O1988" s="11">
        <v>4.75</v>
      </c>
      <c r="P1988" s="11">
        <v>47.5</v>
      </c>
      <c r="Q1988" s="11">
        <v>1198</v>
      </c>
      <c r="R1988" s="8">
        <v>1</v>
      </c>
      <c r="S1988" s="8">
        <v>2</v>
      </c>
      <c r="T1988" s="10">
        <v>3.9600000000000003E-2</v>
      </c>
      <c r="U1988" s="12">
        <v>25.22</v>
      </c>
      <c r="V1988" s="10">
        <v>0.1</v>
      </c>
      <c r="W1988" s="11">
        <v>8</v>
      </c>
      <c r="X1988" s="8" t="s">
        <v>148</v>
      </c>
      <c r="Y1988" s="8" t="s">
        <v>149</v>
      </c>
    </row>
    <row r="1989" spans="1:26" x14ac:dyDescent="0.3">
      <c r="A1989" s="7">
        <v>46283</v>
      </c>
      <c r="B1989" s="8" t="s">
        <v>19</v>
      </c>
      <c r="C1989" s="8" t="s">
        <v>249</v>
      </c>
      <c r="D1989" s="8" t="s">
        <v>141</v>
      </c>
      <c r="E1989" s="8" t="s">
        <v>142</v>
      </c>
      <c r="F1989" s="8" t="s">
        <v>143</v>
      </c>
      <c r="G1989" s="8" t="s">
        <v>344</v>
      </c>
      <c r="H1989" s="8" t="s">
        <v>206</v>
      </c>
      <c r="I1989" s="8" t="s">
        <v>344</v>
      </c>
      <c r="J1989" s="8" t="s">
        <v>147</v>
      </c>
      <c r="K1989" s="8" t="s">
        <v>21</v>
      </c>
      <c r="L1989" s="9">
        <v>92</v>
      </c>
      <c r="M1989" s="9">
        <v>3</v>
      </c>
      <c r="N1989" s="10">
        <v>3.2608695652173912E-2</v>
      </c>
      <c r="O1989" s="11">
        <v>7.5</v>
      </c>
      <c r="P1989" s="11">
        <v>22.5</v>
      </c>
      <c r="Q1989" s="11">
        <v>0</v>
      </c>
      <c r="R1989" s="8">
        <v>0</v>
      </c>
      <c r="S1989" s="8">
        <v>0</v>
      </c>
      <c r="U1989" s="12">
        <v>0</v>
      </c>
      <c r="V1989" s="10">
        <v>0</v>
      </c>
      <c r="W1989" s="11">
        <v>7.5</v>
      </c>
      <c r="X1989" s="8" t="s">
        <v>148</v>
      </c>
      <c r="Y1989" s="8" t="s">
        <v>149</v>
      </c>
    </row>
    <row r="1990" spans="1:26" x14ac:dyDescent="0.3">
      <c r="A1990" s="7">
        <v>46283</v>
      </c>
      <c r="B1990" s="8" t="s">
        <v>19</v>
      </c>
      <c r="C1990" s="8" t="s">
        <v>249</v>
      </c>
      <c r="D1990" s="8" t="s">
        <v>141</v>
      </c>
      <c r="E1990" s="8" t="s">
        <v>142</v>
      </c>
      <c r="F1990" s="8" t="s">
        <v>143</v>
      </c>
      <c r="G1990" s="8" t="s">
        <v>346</v>
      </c>
      <c r="H1990" s="8" t="s">
        <v>206</v>
      </c>
      <c r="I1990" s="8" t="s">
        <v>346</v>
      </c>
      <c r="J1990" s="8" t="s">
        <v>147</v>
      </c>
      <c r="K1990" s="8" t="s">
        <v>21</v>
      </c>
      <c r="L1990" s="9">
        <v>165</v>
      </c>
      <c r="M1990" s="9">
        <v>6</v>
      </c>
      <c r="N1990" s="10">
        <v>3.6363636363636362E-2</v>
      </c>
      <c r="O1990" s="11">
        <v>9</v>
      </c>
      <c r="P1990" s="11">
        <v>54</v>
      </c>
      <c r="Q1990" s="11">
        <v>599</v>
      </c>
      <c r="R1990" s="8">
        <v>1</v>
      </c>
      <c r="S1990" s="8">
        <v>1</v>
      </c>
      <c r="T1990" s="10">
        <v>9.0200000000000002E-2</v>
      </c>
      <c r="U1990" s="12">
        <v>11.09</v>
      </c>
      <c r="V1990" s="10">
        <v>0.16669999999999999</v>
      </c>
      <c r="W1990" s="11">
        <v>9</v>
      </c>
      <c r="X1990" s="8" t="s">
        <v>148</v>
      </c>
      <c r="Y1990" s="8" t="s">
        <v>149</v>
      </c>
    </row>
    <row r="1991" spans="1:26" x14ac:dyDescent="0.3">
      <c r="A1991" s="7">
        <v>46283</v>
      </c>
      <c r="B1991" s="8" t="s">
        <v>19</v>
      </c>
      <c r="C1991" s="8" t="s">
        <v>249</v>
      </c>
      <c r="D1991" s="8" t="s">
        <v>141</v>
      </c>
      <c r="E1991" s="8" t="s">
        <v>164</v>
      </c>
      <c r="F1991" s="8" t="s">
        <v>143</v>
      </c>
      <c r="G1991" s="8" t="s">
        <v>431</v>
      </c>
      <c r="H1991" s="8" t="s">
        <v>333</v>
      </c>
      <c r="I1991" s="8" t="s">
        <v>431</v>
      </c>
      <c r="J1991" s="8" t="s">
        <v>166</v>
      </c>
      <c r="K1991" s="8" t="s">
        <v>7</v>
      </c>
      <c r="L1991" s="9">
        <v>363</v>
      </c>
      <c r="M1991" s="9">
        <v>3</v>
      </c>
      <c r="N1991" s="10">
        <v>8.2644628099173556E-3</v>
      </c>
      <c r="O1991" s="11">
        <v>4.1500000000000004</v>
      </c>
      <c r="P1991" s="11">
        <v>12.45</v>
      </c>
      <c r="Q1991" s="11">
        <v>0</v>
      </c>
      <c r="R1991" s="8">
        <v>0</v>
      </c>
      <c r="S1991" s="8">
        <v>0</v>
      </c>
      <c r="U1991" s="12">
        <v>0</v>
      </c>
      <c r="V1991" s="10">
        <v>0</v>
      </c>
      <c r="W1991" s="11">
        <v>5.5</v>
      </c>
      <c r="X1991" s="8" t="s">
        <v>148</v>
      </c>
      <c r="Y1991" s="8" t="s">
        <v>149</v>
      </c>
    </row>
    <row r="1992" spans="1:26" x14ac:dyDescent="0.3">
      <c r="A1992" s="7">
        <v>46283</v>
      </c>
      <c r="B1992" s="8" t="s">
        <v>19</v>
      </c>
      <c r="C1992" s="8" t="s">
        <v>249</v>
      </c>
      <c r="D1992" s="8" t="s">
        <v>141</v>
      </c>
      <c r="E1992" s="8" t="s">
        <v>164</v>
      </c>
      <c r="F1992" s="8" t="s">
        <v>143</v>
      </c>
      <c r="G1992" s="8" t="s">
        <v>432</v>
      </c>
      <c r="H1992" s="8" t="s">
        <v>206</v>
      </c>
      <c r="I1992" s="8" t="s">
        <v>432</v>
      </c>
      <c r="J1992" s="8" t="s">
        <v>166</v>
      </c>
      <c r="K1992" s="8" t="s">
        <v>14</v>
      </c>
      <c r="L1992" s="9">
        <v>241</v>
      </c>
      <c r="M1992" s="9">
        <v>3</v>
      </c>
      <c r="N1992" s="10">
        <v>1.244813278008299E-2</v>
      </c>
      <c r="O1992" s="11">
        <v>3.66</v>
      </c>
      <c r="P1992" s="11">
        <v>10.98</v>
      </c>
      <c r="Q1992" s="11">
        <v>449</v>
      </c>
      <c r="R1992" s="8">
        <v>1</v>
      </c>
      <c r="S1992" s="8">
        <v>1</v>
      </c>
      <c r="T1992" s="10">
        <v>2.4500000000000001E-2</v>
      </c>
      <c r="U1992" s="12">
        <v>40.89</v>
      </c>
      <c r="V1992" s="10">
        <v>0.33329999999999999</v>
      </c>
      <c r="W1992" s="11">
        <v>6</v>
      </c>
      <c r="X1992" s="8" t="s">
        <v>148</v>
      </c>
      <c r="Y1992" s="8" t="s">
        <v>149</v>
      </c>
    </row>
    <row r="1993" spans="1:26" x14ac:dyDescent="0.3">
      <c r="A1993" s="7">
        <v>46283</v>
      </c>
      <c r="B1993" s="8" t="s">
        <v>19</v>
      </c>
      <c r="C1993" s="8" t="s">
        <v>249</v>
      </c>
      <c r="D1993" s="8" t="s">
        <v>141</v>
      </c>
      <c r="E1993" s="8" t="s">
        <v>351</v>
      </c>
      <c r="F1993" s="8" t="s">
        <v>143</v>
      </c>
      <c r="G1993" s="8" t="s">
        <v>707</v>
      </c>
      <c r="H1993" s="8" t="s">
        <v>206</v>
      </c>
      <c r="I1993" s="8" t="s">
        <v>707</v>
      </c>
      <c r="J1993" s="8" t="s">
        <v>353</v>
      </c>
      <c r="K1993" s="8" t="s">
        <v>14</v>
      </c>
      <c r="L1993" s="9">
        <v>608</v>
      </c>
      <c r="M1993" s="9">
        <v>5</v>
      </c>
      <c r="N1993" s="10">
        <v>8.2236842105263153E-3</v>
      </c>
      <c r="O1993" s="11">
        <v>15.11</v>
      </c>
      <c r="P1993" s="11">
        <v>75.55</v>
      </c>
      <c r="Q1993" s="11">
        <v>2598</v>
      </c>
      <c r="R1993" s="8">
        <v>1</v>
      </c>
      <c r="S1993" s="8">
        <v>2</v>
      </c>
      <c r="T1993" s="10">
        <v>2.9100000000000001E-2</v>
      </c>
      <c r="U1993" s="12">
        <v>34.39</v>
      </c>
      <c r="V1993" s="10">
        <v>0.2</v>
      </c>
      <c r="W1993" s="11">
        <v>21.5</v>
      </c>
      <c r="X1993" s="8" t="s">
        <v>148</v>
      </c>
      <c r="Y1993" s="8" t="s">
        <v>149</v>
      </c>
      <c r="Z1993" s="8" t="s">
        <v>791</v>
      </c>
    </row>
    <row r="1994" spans="1:26" x14ac:dyDescent="0.3">
      <c r="A1994" s="7">
        <v>46284</v>
      </c>
      <c r="B1994" s="8" t="s">
        <v>12</v>
      </c>
      <c r="C1994" s="8" t="s">
        <v>140</v>
      </c>
      <c r="D1994" s="8" t="s">
        <v>141</v>
      </c>
      <c r="E1994" s="8" t="s">
        <v>142</v>
      </c>
      <c r="F1994" s="8" t="s">
        <v>143</v>
      </c>
      <c r="G1994" s="8" t="s">
        <v>170</v>
      </c>
      <c r="H1994" s="8" t="s">
        <v>145</v>
      </c>
      <c r="I1994" s="8" t="s">
        <v>527</v>
      </c>
      <c r="J1994" s="8" t="s">
        <v>147</v>
      </c>
      <c r="K1994" s="8" t="s">
        <v>7</v>
      </c>
      <c r="L1994" s="9">
        <v>1064</v>
      </c>
      <c r="M1994" s="9">
        <v>8</v>
      </c>
      <c r="N1994" s="10">
        <v>7.5187969924812026E-3</v>
      </c>
      <c r="O1994" s="11">
        <v>8.2200000000000006</v>
      </c>
      <c r="P1994" s="11">
        <v>65.760000000000005</v>
      </c>
      <c r="Q1994" s="11">
        <v>0</v>
      </c>
      <c r="R1994" s="8">
        <v>0</v>
      </c>
      <c r="S1994" s="8">
        <v>0</v>
      </c>
      <c r="U1994" s="12">
        <v>0</v>
      </c>
      <c r="V1994" s="10">
        <v>0</v>
      </c>
      <c r="W1994" s="11">
        <v>13.5</v>
      </c>
      <c r="X1994" s="8" t="s">
        <v>148</v>
      </c>
      <c r="Y1994" s="8" t="s">
        <v>149</v>
      </c>
    </row>
    <row r="1995" spans="1:26" x14ac:dyDescent="0.3">
      <c r="A1995" s="7">
        <v>46284</v>
      </c>
      <c r="B1995" s="8" t="s">
        <v>12</v>
      </c>
      <c r="C1995" s="8" t="s">
        <v>140</v>
      </c>
      <c r="D1995" s="8" t="s">
        <v>141</v>
      </c>
      <c r="E1995" s="8" t="s">
        <v>150</v>
      </c>
      <c r="F1995" s="8" t="s">
        <v>143</v>
      </c>
      <c r="G1995" s="8" t="s">
        <v>144</v>
      </c>
      <c r="H1995" s="8" t="s">
        <v>145</v>
      </c>
      <c r="I1995" s="8" t="s">
        <v>374</v>
      </c>
      <c r="J1995" s="8" t="s">
        <v>153</v>
      </c>
      <c r="K1995" s="8" t="s">
        <v>14</v>
      </c>
      <c r="L1995" s="9">
        <v>1074</v>
      </c>
      <c r="M1995" s="9">
        <v>16</v>
      </c>
      <c r="N1995" s="10">
        <v>1.4897579143389199E-2</v>
      </c>
      <c r="O1995" s="11">
        <v>9.06</v>
      </c>
      <c r="P1995" s="11">
        <v>144.96</v>
      </c>
      <c r="Q1995" s="11">
        <v>0</v>
      </c>
      <c r="R1995" s="8">
        <v>0</v>
      </c>
      <c r="S1995" s="8">
        <v>0</v>
      </c>
      <c r="U1995" s="12">
        <v>0</v>
      </c>
      <c r="V1995" s="10">
        <v>0</v>
      </c>
      <c r="W1995" s="11">
        <v>12.5</v>
      </c>
      <c r="X1995" s="8" t="s">
        <v>148</v>
      </c>
      <c r="Y1995" s="8" t="s">
        <v>149</v>
      </c>
    </row>
    <row r="1996" spans="1:26" x14ac:dyDescent="0.3">
      <c r="A1996" s="7">
        <v>46284</v>
      </c>
      <c r="B1996" s="8" t="s">
        <v>12</v>
      </c>
      <c r="C1996" s="8" t="s">
        <v>140</v>
      </c>
      <c r="D1996" s="8" t="s">
        <v>141</v>
      </c>
      <c r="E1996" s="8" t="s">
        <v>150</v>
      </c>
      <c r="F1996" s="8" t="s">
        <v>143</v>
      </c>
      <c r="G1996" s="8" t="s">
        <v>178</v>
      </c>
      <c r="H1996" s="8" t="s">
        <v>145</v>
      </c>
      <c r="I1996" s="8" t="s">
        <v>436</v>
      </c>
      <c r="J1996" s="8" t="s">
        <v>153</v>
      </c>
      <c r="K1996" s="8" t="s">
        <v>14</v>
      </c>
      <c r="L1996" s="9">
        <v>555</v>
      </c>
      <c r="M1996" s="9">
        <v>4</v>
      </c>
      <c r="N1996" s="10">
        <v>7.2072072072072073E-3</v>
      </c>
      <c r="O1996" s="11">
        <v>7.4</v>
      </c>
      <c r="P1996" s="11">
        <v>29.6</v>
      </c>
      <c r="Q1996" s="11">
        <v>0</v>
      </c>
      <c r="R1996" s="8">
        <v>0</v>
      </c>
      <c r="S1996" s="8">
        <v>0</v>
      </c>
      <c r="U1996" s="12">
        <v>0</v>
      </c>
      <c r="V1996" s="10">
        <v>0</v>
      </c>
      <c r="W1996" s="11">
        <v>13</v>
      </c>
      <c r="X1996" s="8" t="s">
        <v>223</v>
      </c>
      <c r="Y1996" s="8" t="s">
        <v>149</v>
      </c>
    </row>
    <row r="1997" spans="1:26" x14ac:dyDescent="0.3">
      <c r="A1997" s="7">
        <v>46284</v>
      </c>
      <c r="B1997" s="8" t="s">
        <v>12</v>
      </c>
      <c r="C1997" s="8" t="s">
        <v>140</v>
      </c>
      <c r="D1997" s="8" t="s">
        <v>141</v>
      </c>
      <c r="E1997" s="8" t="s">
        <v>157</v>
      </c>
      <c r="F1997" s="8" t="s">
        <v>143</v>
      </c>
      <c r="G1997" s="8" t="s">
        <v>144</v>
      </c>
      <c r="H1997" s="8" t="s">
        <v>145</v>
      </c>
      <c r="I1997" s="8" t="s">
        <v>1051</v>
      </c>
      <c r="J1997" s="8" t="s">
        <v>159</v>
      </c>
      <c r="K1997" s="8" t="s">
        <v>7</v>
      </c>
      <c r="L1997" s="9">
        <v>6429</v>
      </c>
      <c r="M1997" s="9">
        <v>65</v>
      </c>
      <c r="N1997" s="10">
        <v>1.0110437081972311E-2</v>
      </c>
      <c r="O1997" s="11">
        <v>9.66</v>
      </c>
      <c r="P1997" s="11">
        <v>627.9</v>
      </c>
      <c r="Q1997" s="11">
        <v>1197</v>
      </c>
      <c r="R1997" s="8">
        <v>3</v>
      </c>
      <c r="S1997" s="8">
        <v>3</v>
      </c>
      <c r="T1997" s="10">
        <v>0.52459999999999996</v>
      </c>
      <c r="U1997" s="12">
        <v>1.91</v>
      </c>
      <c r="V1997" s="10">
        <v>4.6199999999999998E-2</v>
      </c>
      <c r="W1997" s="11">
        <v>12</v>
      </c>
      <c r="X1997" s="8" t="s">
        <v>148</v>
      </c>
      <c r="Y1997" s="8" t="s">
        <v>149</v>
      </c>
    </row>
    <row r="1998" spans="1:26" x14ac:dyDescent="0.3">
      <c r="A1998" s="7">
        <v>46284</v>
      </c>
      <c r="B1998" s="8" t="s">
        <v>12</v>
      </c>
      <c r="C1998" s="8" t="s">
        <v>140</v>
      </c>
      <c r="D1998" s="8" t="s">
        <v>141</v>
      </c>
      <c r="E1998" s="8" t="s">
        <v>157</v>
      </c>
      <c r="F1998" s="8" t="s">
        <v>143</v>
      </c>
      <c r="G1998" s="8" t="s">
        <v>151</v>
      </c>
      <c r="H1998" s="8" t="s">
        <v>145</v>
      </c>
      <c r="I1998" s="8" t="s">
        <v>234</v>
      </c>
      <c r="J1998" s="8" t="s">
        <v>159</v>
      </c>
      <c r="K1998" s="8" t="s">
        <v>14</v>
      </c>
      <c r="L1998" s="9">
        <v>1591</v>
      </c>
      <c r="M1998" s="9">
        <v>8</v>
      </c>
      <c r="N1998" s="10">
        <v>5.02828409805154E-3</v>
      </c>
      <c r="O1998" s="11">
        <v>5.21</v>
      </c>
      <c r="P1998" s="11">
        <v>41.68</v>
      </c>
      <c r="Q1998" s="11">
        <v>1197</v>
      </c>
      <c r="R1998" s="8">
        <v>2</v>
      </c>
      <c r="S1998" s="8">
        <v>3</v>
      </c>
      <c r="T1998" s="10">
        <v>3.4799999999999998E-2</v>
      </c>
      <c r="U1998" s="12">
        <v>28.72</v>
      </c>
      <c r="V1998" s="10">
        <v>0.25</v>
      </c>
      <c r="W1998" s="11">
        <v>8</v>
      </c>
      <c r="X1998" s="8" t="s">
        <v>148</v>
      </c>
      <c r="Y1998" s="8" t="s">
        <v>149</v>
      </c>
    </row>
    <row r="1999" spans="1:26" x14ac:dyDescent="0.3">
      <c r="A1999" s="7">
        <v>46284</v>
      </c>
      <c r="B1999" s="8" t="s">
        <v>12</v>
      </c>
      <c r="C1999" s="8" t="s">
        <v>140</v>
      </c>
      <c r="D1999" s="8" t="s">
        <v>141</v>
      </c>
      <c r="E1999" s="8" t="s">
        <v>157</v>
      </c>
      <c r="F1999" s="8" t="s">
        <v>143</v>
      </c>
      <c r="G1999" s="8" t="s">
        <v>151</v>
      </c>
      <c r="H1999" s="8" t="s">
        <v>145</v>
      </c>
      <c r="I1999" s="8" t="s">
        <v>1052</v>
      </c>
      <c r="J1999" s="8" t="s">
        <v>159</v>
      </c>
      <c r="K1999" s="8" t="s">
        <v>14</v>
      </c>
      <c r="L1999" s="9">
        <v>1037</v>
      </c>
      <c r="M1999" s="9">
        <v>7</v>
      </c>
      <c r="N1999" s="10">
        <v>6.7502410800385727E-3</v>
      </c>
      <c r="O1999" s="11">
        <v>5.19</v>
      </c>
      <c r="P1999" s="11">
        <v>36.33</v>
      </c>
      <c r="Q1999" s="11">
        <v>0</v>
      </c>
      <c r="R1999" s="8">
        <v>0</v>
      </c>
      <c r="S1999" s="8">
        <v>0</v>
      </c>
      <c r="U1999" s="12">
        <v>0</v>
      </c>
      <c r="V1999" s="10">
        <v>0</v>
      </c>
      <c r="W1999" s="11">
        <v>8.5</v>
      </c>
      <c r="X1999" s="8" t="s">
        <v>148</v>
      </c>
      <c r="Y1999" s="8" t="s">
        <v>149</v>
      </c>
    </row>
    <row r="2000" spans="1:26" x14ac:dyDescent="0.3">
      <c r="A2000" s="7">
        <v>46284</v>
      </c>
      <c r="B2000" s="8" t="s">
        <v>12</v>
      </c>
      <c r="C2000" s="8" t="s">
        <v>140</v>
      </c>
      <c r="D2000" s="8" t="s">
        <v>141</v>
      </c>
      <c r="E2000" s="8" t="s">
        <v>164</v>
      </c>
      <c r="F2000" s="8" t="s">
        <v>143</v>
      </c>
      <c r="G2000" s="8" t="s">
        <v>151</v>
      </c>
      <c r="H2000" s="8" t="s">
        <v>145</v>
      </c>
      <c r="I2000" s="8" t="s">
        <v>228</v>
      </c>
      <c r="J2000" s="8" t="s">
        <v>166</v>
      </c>
      <c r="K2000" s="8" t="s">
        <v>21</v>
      </c>
      <c r="L2000" s="9">
        <v>565</v>
      </c>
      <c r="M2000" s="9">
        <v>13</v>
      </c>
      <c r="N2000" s="10">
        <v>2.300884955752212E-2</v>
      </c>
      <c r="O2000" s="11">
        <v>11.55</v>
      </c>
      <c r="P2000" s="11">
        <v>150.15</v>
      </c>
      <c r="Q2000" s="11">
        <v>0</v>
      </c>
      <c r="R2000" s="8">
        <v>0</v>
      </c>
      <c r="S2000" s="8">
        <v>0</v>
      </c>
      <c r="U2000" s="12">
        <v>0</v>
      </c>
      <c r="V2000" s="10">
        <v>0</v>
      </c>
      <c r="W2000" s="11">
        <v>14</v>
      </c>
      <c r="X2000" s="8" t="s">
        <v>148</v>
      </c>
      <c r="Y2000" s="8" t="s">
        <v>149</v>
      </c>
    </row>
    <row r="2001" spans="1:25" x14ac:dyDescent="0.3">
      <c r="A2001" s="7">
        <v>46284</v>
      </c>
      <c r="B2001" s="8" t="s">
        <v>12</v>
      </c>
      <c r="C2001" s="8" t="s">
        <v>140</v>
      </c>
      <c r="D2001" s="8" t="s">
        <v>141</v>
      </c>
      <c r="E2001" s="8" t="s">
        <v>239</v>
      </c>
      <c r="F2001" s="8" t="s">
        <v>143</v>
      </c>
      <c r="G2001" s="8" t="s">
        <v>151</v>
      </c>
      <c r="H2001" s="8" t="s">
        <v>145</v>
      </c>
      <c r="I2001" s="8" t="s">
        <v>629</v>
      </c>
      <c r="J2001" s="8" t="s">
        <v>242</v>
      </c>
      <c r="K2001" s="8" t="s">
        <v>21</v>
      </c>
      <c r="L2001" s="9">
        <v>322</v>
      </c>
      <c r="M2001" s="9">
        <v>3</v>
      </c>
      <c r="N2001" s="10">
        <v>9.316770186335404E-3</v>
      </c>
      <c r="O2001" s="11">
        <v>6.5</v>
      </c>
      <c r="P2001" s="11">
        <v>19.5</v>
      </c>
      <c r="Q2001" s="11">
        <v>0</v>
      </c>
      <c r="R2001" s="8">
        <v>0</v>
      </c>
      <c r="S2001" s="8">
        <v>0</v>
      </c>
      <c r="U2001" s="12">
        <v>0</v>
      </c>
      <c r="V2001" s="10">
        <v>0</v>
      </c>
      <c r="W2001" s="11">
        <v>6.5</v>
      </c>
      <c r="X2001" s="8" t="s">
        <v>148</v>
      </c>
      <c r="Y2001" s="8" t="s">
        <v>149</v>
      </c>
    </row>
    <row r="2002" spans="1:25" x14ac:dyDescent="0.3">
      <c r="A2002" s="7">
        <v>46284</v>
      </c>
      <c r="B2002" s="8" t="s">
        <v>12</v>
      </c>
      <c r="C2002" s="8" t="s">
        <v>140</v>
      </c>
      <c r="D2002" s="8" t="s">
        <v>141</v>
      </c>
      <c r="E2002" s="8" t="s">
        <v>167</v>
      </c>
      <c r="F2002" s="8" t="s">
        <v>143</v>
      </c>
      <c r="G2002" s="8" t="s">
        <v>144</v>
      </c>
      <c r="H2002" s="8" t="s">
        <v>145</v>
      </c>
      <c r="I2002" s="8" t="s">
        <v>256</v>
      </c>
      <c r="J2002" s="8" t="s">
        <v>169</v>
      </c>
      <c r="K2002" s="8" t="s">
        <v>21</v>
      </c>
      <c r="L2002" s="9">
        <v>302</v>
      </c>
      <c r="M2002" s="9">
        <v>3</v>
      </c>
      <c r="N2002" s="10">
        <v>9.9337748344370865E-3</v>
      </c>
      <c r="O2002" s="11">
        <v>5.69</v>
      </c>
      <c r="P2002" s="11">
        <v>17.07</v>
      </c>
      <c r="Q2002" s="11">
        <v>249</v>
      </c>
      <c r="R2002" s="8">
        <v>1</v>
      </c>
      <c r="S2002" s="8">
        <v>1</v>
      </c>
      <c r="T2002" s="10">
        <v>6.8599999999999994E-2</v>
      </c>
      <c r="U2002" s="12">
        <v>14.59</v>
      </c>
      <c r="V2002" s="10">
        <v>0.33329999999999999</v>
      </c>
      <c r="W2002" s="11">
        <v>6.5</v>
      </c>
      <c r="X2002" s="8" t="s">
        <v>148</v>
      </c>
      <c r="Y2002" s="8" t="s">
        <v>149</v>
      </c>
    </row>
    <row r="2003" spans="1:25" x14ac:dyDescent="0.3">
      <c r="A2003" s="7">
        <v>46284</v>
      </c>
      <c r="B2003" s="8" t="s">
        <v>12</v>
      </c>
      <c r="C2003" s="8" t="s">
        <v>140</v>
      </c>
      <c r="D2003" s="8" t="s">
        <v>141</v>
      </c>
      <c r="E2003" s="8" t="s">
        <v>167</v>
      </c>
      <c r="F2003" s="8" t="s">
        <v>143</v>
      </c>
      <c r="G2003" s="8" t="s">
        <v>151</v>
      </c>
      <c r="H2003" s="8" t="s">
        <v>145</v>
      </c>
      <c r="I2003" s="8" t="s">
        <v>1053</v>
      </c>
      <c r="J2003" s="8" t="s">
        <v>169</v>
      </c>
      <c r="K2003" s="8" t="s">
        <v>14</v>
      </c>
      <c r="L2003" s="9">
        <v>326</v>
      </c>
      <c r="M2003" s="9">
        <v>3</v>
      </c>
      <c r="N2003" s="10">
        <v>9.202453987730062E-3</v>
      </c>
      <c r="O2003" s="11">
        <v>3.56</v>
      </c>
      <c r="P2003" s="8" t="s">
        <v>1054</v>
      </c>
      <c r="Q2003" s="11">
        <v>0</v>
      </c>
      <c r="R2003" s="8">
        <v>0</v>
      </c>
      <c r="S2003" s="8">
        <v>0</v>
      </c>
      <c r="U2003" s="12">
        <v>0</v>
      </c>
      <c r="V2003" s="10">
        <v>0</v>
      </c>
      <c r="W2003" s="11">
        <v>4.5</v>
      </c>
      <c r="X2003" s="8" t="s">
        <v>148</v>
      </c>
      <c r="Y2003" s="8" t="s">
        <v>149</v>
      </c>
    </row>
    <row r="2004" spans="1:25" x14ac:dyDescent="0.3">
      <c r="A2004" s="7">
        <v>46284</v>
      </c>
      <c r="B2004" s="8" t="s">
        <v>5</v>
      </c>
      <c r="C2004" s="8" t="s">
        <v>173</v>
      </c>
      <c r="D2004" s="8" t="s">
        <v>141</v>
      </c>
      <c r="E2004" s="8" t="s">
        <v>174</v>
      </c>
      <c r="F2004" s="8" t="s">
        <v>143</v>
      </c>
      <c r="G2004" s="8" t="s">
        <v>144</v>
      </c>
      <c r="H2004" s="8" t="s">
        <v>145</v>
      </c>
      <c r="I2004" s="8" t="s">
        <v>175</v>
      </c>
      <c r="J2004" s="8" t="s">
        <v>176</v>
      </c>
      <c r="K2004" s="8" t="s">
        <v>21</v>
      </c>
      <c r="L2004" s="9">
        <v>462</v>
      </c>
      <c r="M2004" s="9">
        <v>11</v>
      </c>
      <c r="N2004" s="10">
        <v>2.3809523809523812E-2</v>
      </c>
      <c r="O2004" s="11">
        <v>10.4</v>
      </c>
      <c r="P2004" s="11">
        <v>114.4</v>
      </c>
      <c r="Q2004" s="11">
        <v>898</v>
      </c>
      <c r="R2004" s="8">
        <v>1</v>
      </c>
      <c r="S2004" s="8">
        <v>2</v>
      </c>
      <c r="T2004" s="10">
        <v>0.12740000000000001</v>
      </c>
      <c r="U2004" s="12">
        <v>7.85</v>
      </c>
      <c r="V2004" s="10">
        <v>9.0899999999999995E-2</v>
      </c>
      <c r="W2004" s="11">
        <v>12</v>
      </c>
      <c r="X2004" s="8" t="s">
        <v>148</v>
      </c>
      <c r="Y2004" s="8" t="s">
        <v>149</v>
      </c>
    </row>
    <row r="2005" spans="1:25" x14ac:dyDescent="0.3">
      <c r="A2005" s="7">
        <v>46284</v>
      </c>
      <c r="B2005" s="8" t="s">
        <v>5</v>
      </c>
      <c r="C2005" s="8" t="s">
        <v>173</v>
      </c>
      <c r="D2005" s="8" t="s">
        <v>141</v>
      </c>
      <c r="E2005" s="8" t="s">
        <v>186</v>
      </c>
      <c r="F2005" s="8" t="s">
        <v>143</v>
      </c>
      <c r="G2005" s="8" t="s">
        <v>144</v>
      </c>
      <c r="H2005" s="8" t="s">
        <v>145</v>
      </c>
      <c r="I2005" s="8" t="s">
        <v>190</v>
      </c>
      <c r="J2005" s="8" t="s">
        <v>188</v>
      </c>
      <c r="K2005" s="8" t="s">
        <v>14</v>
      </c>
      <c r="L2005" s="9">
        <v>608</v>
      </c>
      <c r="M2005" s="9">
        <v>5</v>
      </c>
      <c r="N2005" s="10">
        <v>8.2236842105263153E-3</v>
      </c>
      <c r="O2005" s="11">
        <v>5.5</v>
      </c>
      <c r="P2005" s="11">
        <v>27.5</v>
      </c>
      <c r="Q2005" s="11">
        <v>0</v>
      </c>
      <c r="R2005" s="8">
        <v>0</v>
      </c>
      <c r="S2005" s="8">
        <v>0</v>
      </c>
      <c r="U2005" s="12">
        <v>0</v>
      </c>
      <c r="V2005" s="10">
        <v>0</v>
      </c>
      <c r="W2005" s="11">
        <v>7.5</v>
      </c>
      <c r="X2005" s="8" t="s">
        <v>148</v>
      </c>
      <c r="Y2005" s="8" t="s">
        <v>149</v>
      </c>
    </row>
    <row r="2006" spans="1:25" x14ac:dyDescent="0.3">
      <c r="A2006" s="7">
        <v>46284</v>
      </c>
      <c r="B2006" s="8" t="s">
        <v>5</v>
      </c>
      <c r="C2006" s="8" t="s">
        <v>173</v>
      </c>
      <c r="D2006" s="8" t="s">
        <v>141</v>
      </c>
      <c r="E2006" s="8" t="s">
        <v>186</v>
      </c>
      <c r="F2006" s="8" t="s">
        <v>143</v>
      </c>
      <c r="G2006" s="8" t="s">
        <v>144</v>
      </c>
      <c r="H2006" s="8" t="s">
        <v>145</v>
      </c>
      <c r="I2006" s="8" t="s">
        <v>1055</v>
      </c>
      <c r="J2006" s="8" t="s">
        <v>188</v>
      </c>
      <c r="K2006" s="8" t="s">
        <v>21</v>
      </c>
      <c r="L2006" s="9">
        <v>1417</v>
      </c>
      <c r="M2006" s="9">
        <v>15</v>
      </c>
      <c r="N2006" s="10">
        <v>1.058574453069866E-2</v>
      </c>
      <c r="O2006" s="11">
        <v>8.5</v>
      </c>
      <c r="P2006" s="11">
        <v>127.5</v>
      </c>
      <c r="Q2006" s="11">
        <v>0</v>
      </c>
      <c r="R2006" s="8">
        <v>0</v>
      </c>
      <c r="S2006" s="8">
        <v>0</v>
      </c>
      <c r="U2006" s="12">
        <v>0</v>
      </c>
      <c r="V2006" s="10">
        <v>0</v>
      </c>
      <c r="W2006" s="11">
        <v>8.5</v>
      </c>
      <c r="X2006" s="8" t="s">
        <v>148</v>
      </c>
      <c r="Y2006" s="8" t="s">
        <v>149</v>
      </c>
    </row>
    <row r="2007" spans="1:25" x14ac:dyDescent="0.3">
      <c r="A2007" s="7">
        <v>46284</v>
      </c>
      <c r="B2007" s="8" t="s">
        <v>5</v>
      </c>
      <c r="C2007" s="8" t="s">
        <v>173</v>
      </c>
      <c r="D2007" s="8" t="s">
        <v>141</v>
      </c>
      <c r="E2007" s="8" t="s">
        <v>186</v>
      </c>
      <c r="F2007" s="8" t="s">
        <v>143</v>
      </c>
      <c r="G2007" s="8" t="s">
        <v>144</v>
      </c>
      <c r="H2007" s="8" t="s">
        <v>145</v>
      </c>
      <c r="I2007" s="8" t="s">
        <v>412</v>
      </c>
      <c r="J2007" s="8" t="s">
        <v>188</v>
      </c>
      <c r="K2007" s="8" t="s">
        <v>21</v>
      </c>
      <c r="L2007" s="9">
        <v>234</v>
      </c>
      <c r="M2007" s="9">
        <v>3</v>
      </c>
      <c r="N2007" s="10">
        <v>1.282051282051282E-2</v>
      </c>
      <c r="O2007" s="11">
        <v>5.89</v>
      </c>
      <c r="P2007" s="11">
        <v>17.670000000000002</v>
      </c>
      <c r="Q2007" s="11">
        <v>0</v>
      </c>
      <c r="R2007" s="8">
        <v>0</v>
      </c>
      <c r="S2007" s="8">
        <v>0</v>
      </c>
      <c r="U2007" s="12">
        <v>0</v>
      </c>
      <c r="V2007" s="10">
        <v>0</v>
      </c>
      <c r="W2007" s="11">
        <v>7</v>
      </c>
      <c r="X2007" s="8" t="s">
        <v>148</v>
      </c>
      <c r="Y2007" s="8" t="s">
        <v>149</v>
      </c>
    </row>
    <row r="2008" spans="1:25" x14ac:dyDescent="0.3">
      <c r="A2008" s="7">
        <v>46284</v>
      </c>
      <c r="B2008" s="8" t="s">
        <v>5</v>
      </c>
      <c r="C2008" s="8" t="s">
        <v>173</v>
      </c>
      <c r="D2008" s="8" t="s">
        <v>141</v>
      </c>
      <c r="E2008" s="8" t="s">
        <v>186</v>
      </c>
      <c r="F2008" s="8" t="s">
        <v>143</v>
      </c>
      <c r="G2008" s="8" t="s">
        <v>170</v>
      </c>
      <c r="H2008" s="8" t="s">
        <v>145</v>
      </c>
      <c r="I2008" s="8" t="s">
        <v>185</v>
      </c>
      <c r="J2008" s="8" t="s">
        <v>188</v>
      </c>
      <c r="K2008" s="8" t="s">
        <v>7</v>
      </c>
      <c r="L2008" s="9">
        <v>142</v>
      </c>
      <c r="M2008" s="9">
        <v>1</v>
      </c>
      <c r="N2008" s="10">
        <v>7.0422535211267607E-3</v>
      </c>
      <c r="O2008" s="11">
        <v>5.14</v>
      </c>
      <c r="P2008" s="11">
        <v>5.14</v>
      </c>
      <c r="Q2008" s="11">
        <v>0</v>
      </c>
      <c r="R2008" s="8">
        <v>0</v>
      </c>
      <c r="S2008" s="8">
        <v>0</v>
      </c>
      <c r="U2008" s="12">
        <v>0</v>
      </c>
      <c r="V2008" s="10">
        <v>0</v>
      </c>
      <c r="W2008" s="11">
        <v>8</v>
      </c>
      <c r="X2008" s="8" t="s">
        <v>148</v>
      </c>
      <c r="Y2008" s="8" t="s">
        <v>149</v>
      </c>
    </row>
    <row r="2009" spans="1:25" x14ac:dyDescent="0.3">
      <c r="A2009" s="7">
        <v>46284</v>
      </c>
      <c r="B2009" s="8" t="s">
        <v>5</v>
      </c>
      <c r="C2009" s="8" t="s">
        <v>173</v>
      </c>
      <c r="D2009" s="8" t="s">
        <v>141</v>
      </c>
      <c r="E2009" s="8" t="s">
        <v>186</v>
      </c>
      <c r="F2009" s="8" t="s">
        <v>143</v>
      </c>
      <c r="G2009" s="8" t="s">
        <v>144</v>
      </c>
      <c r="H2009" s="8" t="s">
        <v>145</v>
      </c>
      <c r="I2009" s="8" t="s">
        <v>413</v>
      </c>
      <c r="J2009" s="8" t="s">
        <v>188</v>
      </c>
      <c r="K2009" s="8" t="s">
        <v>14</v>
      </c>
      <c r="L2009" s="9">
        <v>601</v>
      </c>
      <c r="M2009" s="9">
        <v>3</v>
      </c>
      <c r="N2009" s="10">
        <v>4.9916805324459234E-3</v>
      </c>
      <c r="O2009" s="11">
        <v>6.33</v>
      </c>
      <c r="P2009" s="11">
        <v>18.989999999999998</v>
      </c>
      <c r="Q2009" s="11">
        <v>0</v>
      </c>
      <c r="R2009" s="8">
        <v>0</v>
      </c>
      <c r="S2009" s="8">
        <v>0</v>
      </c>
      <c r="U2009" s="12">
        <v>0</v>
      </c>
      <c r="V2009" s="10">
        <v>0</v>
      </c>
      <c r="W2009" s="11">
        <v>10.5</v>
      </c>
      <c r="X2009" s="8" t="s">
        <v>148</v>
      </c>
      <c r="Y2009" s="8" t="s">
        <v>149</v>
      </c>
    </row>
    <row r="2010" spans="1:25" x14ac:dyDescent="0.3">
      <c r="A2010" s="7">
        <v>46284</v>
      </c>
      <c r="B2010" s="8" t="s">
        <v>5</v>
      </c>
      <c r="C2010" s="8" t="s">
        <v>173</v>
      </c>
      <c r="D2010" s="8" t="s">
        <v>141</v>
      </c>
      <c r="E2010" s="8" t="s">
        <v>193</v>
      </c>
      <c r="F2010" s="8" t="s">
        <v>143</v>
      </c>
      <c r="G2010" s="8" t="s">
        <v>151</v>
      </c>
      <c r="H2010" s="8" t="s">
        <v>145</v>
      </c>
      <c r="I2010" s="8" t="s">
        <v>870</v>
      </c>
      <c r="J2010" s="8" t="s">
        <v>195</v>
      </c>
      <c r="K2010" s="8" t="s">
        <v>7</v>
      </c>
      <c r="L2010" s="9">
        <v>189</v>
      </c>
      <c r="M2010" s="9">
        <v>1</v>
      </c>
      <c r="N2010" s="10">
        <v>5.2910052910052907E-3</v>
      </c>
      <c r="O2010" s="11">
        <v>6.67</v>
      </c>
      <c r="P2010" s="11">
        <v>6.67</v>
      </c>
      <c r="Q2010" s="11">
        <v>0</v>
      </c>
      <c r="R2010" s="8">
        <v>0</v>
      </c>
      <c r="S2010" s="8">
        <v>0</v>
      </c>
      <c r="U2010" s="12">
        <v>0</v>
      </c>
      <c r="V2010" s="10">
        <v>0</v>
      </c>
      <c r="W2010" s="11">
        <v>10.5</v>
      </c>
      <c r="X2010" s="8" t="s">
        <v>148</v>
      </c>
      <c r="Y2010" s="8" t="s">
        <v>149</v>
      </c>
    </row>
    <row r="2011" spans="1:25" x14ac:dyDescent="0.3">
      <c r="A2011" s="7">
        <v>46284</v>
      </c>
      <c r="B2011" s="8" t="s">
        <v>5</v>
      </c>
      <c r="C2011" s="8" t="s">
        <v>173</v>
      </c>
      <c r="D2011" s="8" t="s">
        <v>141</v>
      </c>
      <c r="E2011" s="8" t="s">
        <v>193</v>
      </c>
      <c r="F2011" s="8" t="s">
        <v>143</v>
      </c>
      <c r="G2011" s="8" t="s">
        <v>151</v>
      </c>
      <c r="H2011" s="8" t="s">
        <v>145</v>
      </c>
      <c r="I2011" s="8" t="s">
        <v>1056</v>
      </c>
      <c r="J2011" s="8" t="s">
        <v>195</v>
      </c>
      <c r="K2011" s="8" t="s">
        <v>21</v>
      </c>
      <c r="L2011" s="9">
        <v>178</v>
      </c>
      <c r="M2011" s="9">
        <v>1</v>
      </c>
      <c r="N2011" s="10">
        <v>5.6179775280898866E-3</v>
      </c>
      <c r="O2011" s="11">
        <v>10.25</v>
      </c>
      <c r="P2011" s="11">
        <v>10.25</v>
      </c>
      <c r="Q2011" s="11">
        <v>0</v>
      </c>
      <c r="R2011" s="8">
        <v>0</v>
      </c>
      <c r="S2011" s="8">
        <v>0</v>
      </c>
      <c r="U2011" s="12">
        <v>0</v>
      </c>
      <c r="V2011" s="10">
        <v>0</v>
      </c>
      <c r="W2011" s="11">
        <v>11</v>
      </c>
      <c r="X2011" s="8" t="s">
        <v>148</v>
      </c>
      <c r="Y2011" s="8" t="s">
        <v>149</v>
      </c>
    </row>
    <row r="2012" spans="1:25" x14ac:dyDescent="0.3">
      <c r="A2012" s="7">
        <v>46284</v>
      </c>
      <c r="B2012" s="8" t="s">
        <v>5</v>
      </c>
      <c r="C2012" s="8" t="s">
        <v>173</v>
      </c>
      <c r="D2012" s="8" t="s">
        <v>141</v>
      </c>
      <c r="E2012" s="8" t="s">
        <v>200</v>
      </c>
      <c r="F2012" s="8" t="s">
        <v>143</v>
      </c>
      <c r="G2012" s="8" t="s">
        <v>144</v>
      </c>
      <c r="H2012" s="8" t="s">
        <v>145</v>
      </c>
      <c r="I2012" s="8" t="s">
        <v>572</v>
      </c>
      <c r="J2012" s="8" t="s">
        <v>202</v>
      </c>
      <c r="K2012" s="8" t="s">
        <v>21</v>
      </c>
      <c r="L2012" s="9">
        <v>158</v>
      </c>
      <c r="M2012" s="9">
        <v>2</v>
      </c>
      <c r="N2012" s="10">
        <v>1.2658227848101271E-2</v>
      </c>
      <c r="O2012" s="11">
        <v>10.5</v>
      </c>
      <c r="P2012" s="11">
        <v>21</v>
      </c>
      <c r="Q2012" s="11">
        <v>0</v>
      </c>
      <c r="R2012" s="8">
        <v>0</v>
      </c>
      <c r="S2012" s="8">
        <v>0</v>
      </c>
      <c r="U2012" s="12">
        <v>0</v>
      </c>
      <c r="V2012" s="10">
        <v>0</v>
      </c>
      <c r="W2012" s="11">
        <v>10.5</v>
      </c>
      <c r="X2012" s="8" t="s">
        <v>148</v>
      </c>
      <c r="Y2012" s="8" t="s">
        <v>149</v>
      </c>
    </row>
    <row r="2013" spans="1:25" x14ac:dyDescent="0.3">
      <c r="A2013" s="7">
        <v>46284</v>
      </c>
      <c r="B2013" s="8" t="s">
        <v>5</v>
      </c>
      <c r="C2013" s="8" t="s">
        <v>173</v>
      </c>
      <c r="D2013" s="8" t="s">
        <v>141</v>
      </c>
      <c r="E2013" s="8" t="s">
        <v>200</v>
      </c>
      <c r="F2013" s="8" t="s">
        <v>143</v>
      </c>
      <c r="G2013" s="8" t="s">
        <v>151</v>
      </c>
      <c r="H2013" s="8" t="s">
        <v>145</v>
      </c>
      <c r="I2013" s="8" t="s">
        <v>1057</v>
      </c>
      <c r="J2013" s="8" t="s">
        <v>202</v>
      </c>
      <c r="K2013" s="8" t="s">
        <v>7</v>
      </c>
      <c r="L2013" s="9">
        <v>461</v>
      </c>
      <c r="M2013" s="9">
        <v>7</v>
      </c>
      <c r="N2013" s="10">
        <v>1.5184381778741859E-2</v>
      </c>
      <c r="O2013" s="11">
        <v>6.68</v>
      </c>
      <c r="P2013" s="11">
        <v>46.76</v>
      </c>
      <c r="Q2013" s="11">
        <v>0</v>
      </c>
      <c r="R2013" s="8">
        <v>0</v>
      </c>
      <c r="S2013" s="8">
        <v>0</v>
      </c>
      <c r="U2013" s="12">
        <v>0</v>
      </c>
      <c r="V2013" s="10">
        <v>0</v>
      </c>
      <c r="W2013" s="11">
        <v>10</v>
      </c>
      <c r="X2013" s="8" t="s">
        <v>148</v>
      </c>
      <c r="Y2013" s="8" t="s">
        <v>149</v>
      </c>
    </row>
    <row r="2014" spans="1:25" x14ac:dyDescent="0.3">
      <c r="A2014" s="7">
        <v>46284</v>
      </c>
      <c r="B2014" s="8" t="s">
        <v>5</v>
      </c>
      <c r="C2014" s="8" t="s">
        <v>173</v>
      </c>
      <c r="D2014" s="8" t="s">
        <v>141</v>
      </c>
      <c r="E2014" s="8" t="s">
        <v>200</v>
      </c>
      <c r="F2014" s="8" t="s">
        <v>143</v>
      </c>
      <c r="G2014" s="8" t="s">
        <v>151</v>
      </c>
      <c r="H2014" s="8" t="s">
        <v>145</v>
      </c>
      <c r="I2014" s="8" t="s">
        <v>201</v>
      </c>
      <c r="J2014" s="8" t="s">
        <v>202</v>
      </c>
      <c r="K2014" s="8" t="s">
        <v>21</v>
      </c>
      <c r="L2014" s="9">
        <v>607</v>
      </c>
      <c r="M2014" s="9">
        <v>9</v>
      </c>
      <c r="N2014" s="10">
        <v>1.4827018121911039E-2</v>
      </c>
      <c r="O2014" s="11">
        <v>7.25</v>
      </c>
      <c r="P2014" s="11">
        <v>65.25</v>
      </c>
      <c r="Q2014" s="11">
        <v>429</v>
      </c>
      <c r="R2014" s="8">
        <v>1</v>
      </c>
      <c r="S2014" s="8">
        <v>1</v>
      </c>
      <c r="T2014" s="10">
        <v>0.15210000000000001</v>
      </c>
      <c r="U2014" s="12">
        <v>6.57</v>
      </c>
      <c r="V2014" s="10">
        <v>0.1111</v>
      </c>
      <c r="W2014" s="11">
        <v>9</v>
      </c>
      <c r="X2014" s="8" t="s">
        <v>148</v>
      </c>
      <c r="Y2014" s="8" t="s">
        <v>149</v>
      </c>
    </row>
    <row r="2015" spans="1:25" x14ac:dyDescent="0.3">
      <c r="A2015" s="7">
        <v>46284</v>
      </c>
      <c r="B2015" s="8" t="s">
        <v>5</v>
      </c>
      <c r="C2015" s="8" t="s">
        <v>173</v>
      </c>
      <c r="D2015" s="8" t="s">
        <v>141</v>
      </c>
      <c r="E2015" s="8" t="s">
        <v>200</v>
      </c>
      <c r="F2015" s="8" t="s">
        <v>143</v>
      </c>
      <c r="G2015" s="8" t="s">
        <v>144</v>
      </c>
      <c r="H2015" s="8" t="s">
        <v>145</v>
      </c>
      <c r="I2015" s="8" t="s">
        <v>270</v>
      </c>
      <c r="J2015" s="8" t="s">
        <v>202</v>
      </c>
      <c r="K2015" s="8" t="s">
        <v>14</v>
      </c>
      <c r="L2015" s="9">
        <v>3623</v>
      </c>
      <c r="M2015" s="9">
        <v>18</v>
      </c>
      <c r="N2015" s="10">
        <v>4.9682583494341714E-3</v>
      </c>
      <c r="O2015" s="11">
        <v>5.36</v>
      </c>
      <c r="P2015" s="11">
        <v>96.48</v>
      </c>
      <c r="Q2015" s="11">
        <v>0</v>
      </c>
      <c r="R2015" s="8">
        <v>0</v>
      </c>
      <c r="S2015" s="8">
        <v>0</v>
      </c>
      <c r="U2015" s="12">
        <v>0</v>
      </c>
      <c r="V2015" s="10">
        <v>0</v>
      </c>
      <c r="W2015" s="11">
        <v>8</v>
      </c>
      <c r="X2015" s="8" t="s">
        <v>148</v>
      </c>
      <c r="Y2015" s="8" t="s">
        <v>149</v>
      </c>
    </row>
    <row r="2016" spans="1:25" x14ac:dyDescent="0.3">
      <c r="A2016" s="7">
        <v>46284</v>
      </c>
      <c r="B2016" s="8" t="s">
        <v>5</v>
      </c>
      <c r="C2016" s="8" t="s">
        <v>173</v>
      </c>
      <c r="D2016" s="8" t="s">
        <v>141</v>
      </c>
      <c r="E2016" s="8" t="s">
        <v>200</v>
      </c>
      <c r="F2016" s="8" t="s">
        <v>143</v>
      </c>
      <c r="G2016" s="8" t="s">
        <v>151</v>
      </c>
      <c r="H2016" s="8" t="s">
        <v>145</v>
      </c>
      <c r="I2016" s="8" t="s">
        <v>686</v>
      </c>
      <c r="J2016" s="8" t="s">
        <v>202</v>
      </c>
      <c r="K2016" s="8" t="s">
        <v>21</v>
      </c>
      <c r="L2016" s="9">
        <v>83</v>
      </c>
      <c r="M2016" s="9">
        <v>0</v>
      </c>
      <c r="N2016" s="10">
        <v>0</v>
      </c>
      <c r="P2016" s="11">
        <v>0</v>
      </c>
      <c r="Q2016" s="11">
        <v>0</v>
      </c>
      <c r="R2016" s="8">
        <v>0</v>
      </c>
      <c r="S2016" s="8">
        <v>0</v>
      </c>
      <c r="W2016" s="11">
        <v>11</v>
      </c>
      <c r="X2016" s="8" t="s">
        <v>223</v>
      </c>
      <c r="Y2016" s="8" t="s">
        <v>149</v>
      </c>
    </row>
    <row r="2017" spans="1:25" x14ac:dyDescent="0.3">
      <c r="A2017" s="7">
        <v>46284</v>
      </c>
      <c r="B2017" s="8" t="s">
        <v>32</v>
      </c>
      <c r="C2017" s="8" t="s">
        <v>140</v>
      </c>
      <c r="D2017" s="8" t="s">
        <v>141</v>
      </c>
      <c r="E2017" s="8" t="s">
        <v>142</v>
      </c>
      <c r="F2017" s="8" t="s">
        <v>143</v>
      </c>
      <c r="G2017" s="8" t="s">
        <v>455</v>
      </c>
      <c r="H2017" s="8" t="s">
        <v>206</v>
      </c>
      <c r="I2017" s="8" t="s">
        <v>455</v>
      </c>
      <c r="J2017" s="8" t="s">
        <v>147</v>
      </c>
      <c r="K2017" s="8" t="s">
        <v>14</v>
      </c>
      <c r="L2017" s="9">
        <v>676</v>
      </c>
      <c r="M2017" s="9">
        <v>2</v>
      </c>
      <c r="N2017" s="10">
        <v>2.9585798816568051E-3</v>
      </c>
      <c r="O2017" s="11">
        <v>15.98</v>
      </c>
      <c r="P2017" s="11">
        <v>31.96</v>
      </c>
      <c r="Q2017" s="11">
        <v>0</v>
      </c>
      <c r="R2017" s="8">
        <v>0</v>
      </c>
      <c r="S2017" s="8">
        <v>0</v>
      </c>
      <c r="U2017" s="12">
        <v>0</v>
      </c>
      <c r="V2017" s="10">
        <v>0</v>
      </c>
      <c r="W2017" s="11">
        <v>20</v>
      </c>
      <c r="X2017" s="8" t="s">
        <v>148</v>
      </c>
      <c r="Y2017" s="8" t="s">
        <v>149</v>
      </c>
    </row>
    <row r="2018" spans="1:25" x14ac:dyDescent="0.3">
      <c r="A2018" s="7">
        <v>46284</v>
      </c>
      <c r="B2018" s="8" t="s">
        <v>32</v>
      </c>
      <c r="C2018" s="8" t="s">
        <v>140</v>
      </c>
      <c r="D2018" s="8" t="s">
        <v>141</v>
      </c>
      <c r="E2018" s="8" t="s">
        <v>142</v>
      </c>
      <c r="F2018" s="8" t="s">
        <v>143</v>
      </c>
      <c r="G2018" s="8" t="s">
        <v>205</v>
      </c>
      <c r="H2018" s="8" t="s">
        <v>206</v>
      </c>
      <c r="I2018" s="8" t="s">
        <v>205</v>
      </c>
      <c r="J2018" s="8" t="s">
        <v>147</v>
      </c>
      <c r="K2018" s="8" t="s">
        <v>14</v>
      </c>
      <c r="L2018" s="9">
        <v>1945</v>
      </c>
      <c r="M2018" s="9">
        <v>26</v>
      </c>
      <c r="N2018" s="10">
        <v>1.3367609254498709E-2</v>
      </c>
      <c r="O2018" s="11">
        <v>11.33</v>
      </c>
      <c r="P2018" s="11">
        <v>294.58</v>
      </c>
      <c r="Q2018" s="11">
        <v>0</v>
      </c>
      <c r="R2018" s="8">
        <v>0</v>
      </c>
      <c r="S2018" s="8">
        <v>0</v>
      </c>
      <c r="U2018" s="12">
        <v>0</v>
      </c>
      <c r="V2018" s="10">
        <v>0</v>
      </c>
      <c r="W2018" s="11">
        <v>14</v>
      </c>
      <c r="X2018" s="8" t="s">
        <v>148</v>
      </c>
      <c r="Y2018" s="8" t="s">
        <v>149</v>
      </c>
    </row>
    <row r="2019" spans="1:25" x14ac:dyDescent="0.3">
      <c r="A2019" s="7">
        <v>46284</v>
      </c>
      <c r="B2019" s="8" t="s">
        <v>32</v>
      </c>
      <c r="C2019" s="8" t="s">
        <v>140</v>
      </c>
      <c r="D2019" s="8" t="s">
        <v>141</v>
      </c>
      <c r="E2019" s="8" t="s">
        <v>150</v>
      </c>
      <c r="F2019" s="8" t="s">
        <v>143</v>
      </c>
      <c r="G2019" s="8" t="s">
        <v>156</v>
      </c>
      <c r="H2019" s="8" t="s">
        <v>206</v>
      </c>
      <c r="I2019" s="8" t="s">
        <v>156</v>
      </c>
      <c r="J2019" s="8" t="s">
        <v>153</v>
      </c>
      <c r="K2019" s="8" t="s">
        <v>7</v>
      </c>
      <c r="L2019" s="8" t="s">
        <v>1058</v>
      </c>
      <c r="M2019" s="9">
        <v>2</v>
      </c>
      <c r="N2019" s="10">
        <v>3.5587188612099638E-3</v>
      </c>
      <c r="O2019" s="11">
        <v>9.6</v>
      </c>
      <c r="P2019" s="11">
        <v>19.2</v>
      </c>
      <c r="Q2019" s="11">
        <v>0</v>
      </c>
      <c r="R2019" s="8">
        <v>0</v>
      </c>
      <c r="S2019" s="8">
        <v>0</v>
      </c>
      <c r="U2019" s="12">
        <v>0</v>
      </c>
      <c r="V2019" s="10">
        <v>0</v>
      </c>
      <c r="W2019" s="11">
        <v>15</v>
      </c>
      <c r="X2019" s="8" t="s">
        <v>148</v>
      </c>
      <c r="Y2019" s="8" t="s">
        <v>149</v>
      </c>
    </row>
    <row r="2020" spans="1:25" x14ac:dyDescent="0.3">
      <c r="A2020" s="7">
        <v>46284</v>
      </c>
      <c r="B2020" s="8" t="s">
        <v>32</v>
      </c>
      <c r="C2020" s="8" t="s">
        <v>140</v>
      </c>
      <c r="D2020" s="8" t="s">
        <v>141</v>
      </c>
      <c r="E2020" s="8" t="s">
        <v>150</v>
      </c>
      <c r="F2020" s="8" t="s">
        <v>143</v>
      </c>
      <c r="G2020" s="8" t="s">
        <v>210</v>
      </c>
      <c r="H2020" s="8" t="s">
        <v>206</v>
      </c>
      <c r="I2020" s="8" t="s">
        <v>210</v>
      </c>
      <c r="J2020" s="8" t="s">
        <v>153</v>
      </c>
      <c r="K2020" s="8" t="s">
        <v>21</v>
      </c>
      <c r="L2020" s="9">
        <v>1477</v>
      </c>
      <c r="M2020" s="9">
        <v>32</v>
      </c>
      <c r="N2020" s="10">
        <v>2.1665538253215981E-2</v>
      </c>
      <c r="O2020" s="11">
        <v>15</v>
      </c>
      <c r="P2020" s="11">
        <v>480</v>
      </c>
      <c r="Q2020" s="11">
        <v>0</v>
      </c>
      <c r="R2020" s="8">
        <v>0</v>
      </c>
      <c r="S2020" s="8">
        <v>0</v>
      </c>
      <c r="U2020" s="12">
        <v>0</v>
      </c>
      <c r="V2020" s="10">
        <v>0</v>
      </c>
      <c r="W2020" s="11">
        <v>15</v>
      </c>
      <c r="X2020" s="8" t="s">
        <v>148</v>
      </c>
      <c r="Y2020" s="8" t="s">
        <v>149</v>
      </c>
    </row>
    <row r="2021" spans="1:25" x14ac:dyDescent="0.3">
      <c r="A2021" s="7">
        <v>46284</v>
      </c>
      <c r="B2021" s="8" t="s">
        <v>32</v>
      </c>
      <c r="C2021" s="8" t="s">
        <v>140</v>
      </c>
      <c r="D2021" s="8" t="s">
        <v>141</v>
      </c>
      <c r="E2021" s="8" t="s">
        <v>150</v>
      </c>
      <c r="F2021" s="8" t="s">
        <v>143</v>
      </c>
      <c r="G2021" s="8" t="s">
        <v>152</v>
      </c>
      <c r="H2021" s="8" t="s">
        <v>206</v>
      </c>
      <c r="I2021" s="8" t="s">
        <v>152</v>
      </c>
      <c r="J2021" s="8" t="s">
        <v>153</v>
      </c>
      <c r="K2021" s="8" t="s">
        <v>21</v>
      </c>
      <c r="L2021" s="9">
        <v>407</v>
      </c>
      <c r="M2021" s="9">
        <v>6</v>
      </c>
      <c r="N2021" s="10">
        <v>1.4742014742014741E-2</v>
      </c>
      <c r="O2021" s="11">
        <v>15.5</v>
      </c>
      <c r="P2021" s="11">
        <v>93</v>
      </c>
      <c r="Q2021" s="11">
        <v>0</v>
      </c>
      <c r="R2021" s="8">
        <v>0</v>
      </c>
      <c r="S2021" s="8">
        <v>0</v>
      </c>
      <c r="U2021" s="12">
        <v>0</v>
      </c>
      <c r="V2021" s="10">
        <v>0</v>
      </c>
      <c r="W2021" s="11">
        <v>15.5</v>
      </c>
      <c r="X2021" s="8" t="s">
        <v>148</v>
      </c>
      <c r="Y2021" s="8" t="s">
        <v>149</v>
      </c>
    </row>
    <row r="2022" spans="1:25" x14ac:dyDescent="0.3">
      <c r="A2022" s="7">
        <v>46284</v>
      </c>
      <c r="B2022" s="8" t="s">
        <v>32</v>
      </c>
      <c r="C2022" s="8" t="s">
        <v>140</v>
      </c>
      <c r="D2022" s="8" t="s">
        <v>141</v>
      </c>
      <c r="E2022" s="8" t="s">
        <v>150</v>
      </c>
      <c r="F2022" s="8" t="s">
        <v>143</v>
      </c>
      <c r="G2022" s="8" t="s">
        <v>446</v>
      </c>
      <c r="H2022" s="8" t="s">
        <v>206</v>
      </c>
      <c r="I2022" s="8" t="s">
        <v>446</v>
      </c>
      <c r="J2022" s="8" t="s">
        <v>153</v>
      </c>
      <c r="K2022" s="8" t="s">
        <v>14</v>
      </c>
      <c r="L2022" s="9">
        <v>1111</v>
      </c>
      <c r="M2022" s="9">
        <v>2</v>
      </c>
      <c r="N2022" s="10">
        <v>1.8001800180018001E-3</v>
      </c>
      <c r="O2022" s="11">
        <v>7.88</v>
      </c>
      <c r="P2022" s="11">
        <v>15.76</v>
      </c>
      <c r="Q2022" s="11">
        <v>549</v>
      </c>
      <c r="R2022" s="8">
        <v>1</v>
      </c>
      <c r="S2022" s="8">
        <v>1</v>
      </c>
      <c r="T2022" s="10">
        <v>2.87E-2</v>
      </c>
      <c r="U2022" s="12">
        <v>34.840000000000003</v>
      </c>
      <c r="V2022" s="10">
        <v>0.5</v>
      </c>
      <c r="W2022" s="11">
        <v>13.5</v>
      </c>
      <c r="X2022" s="8" t="s">
        <v>148</v>
      </c>
      <c r="Y2022" s="8" t="s">
        <v>149</v>
      </c>
    </row>
    <row r="2023" spans="1:25" x14ac:dyDescent="0.3">
      <c r="A2023" s="7">
        <v>46284</v>
      </c>
      <c r="B2023" s="8" t="s">
        <v>32</v>
      </c>
      <c r="C2023" s="8" t="s">
        <v>140</v>
      </c>
      <c r="D2023" s="8" t="s">
        <v>141</v>
      </c>
      <c r="E2023" s="8" t="s">
        <v>211</v>
      </c>
      <c r="F2023" s="8" t="s">
        <v>143</v>
      </c>
      <c r="G2023" s="8" t="s">
        <v>368</v>
      </c>
      <c r="H2023" s="8" t="s">
        <v>206</v>
      </c>
      <c r="I2023" s="8" t="s">
        <v>368</v>
      </c>
      <c r="J2023" s="8" t="s">
        <v>214</v>
      </c>
      <c r="K2023" s="8" t="s">
        <v>7</v>
      </c>
      <c r="L2023" s="9">
        <v>376</v>
      </c>
      <c r="M2023" s="9">
        <v>8</v>
      </c>
      <c r="N2023" s="10">
        <v>2.1276595744680851E-2</v>
      </c>
      <c r="O2023" s="11">
        <v>14.45</v>
      </c>
      <c r="P2023" s="11">
        <v>115.6</v>
      </c>
      <c r="Q2023" s="11">
        <v>0</v>
      </c>
      <c r="R2023" s="8">
        <v>0</v>
      </c>
      <c r="S2023" s="8">
        <v>0</v>
      </c>
      <c r="U2023" s="12">
        <v>0</v>
      </c>
      <c r="V2023" s="10">
        <v>0</v>
      </c>
      <c r="W2023" s="11">
        <v>20.5</v>
      </c>
      <c r="X2023" s="8" t="s">
        <v>148</v>
      </c>
      <c r="Y2023" s="8" t="s">
        <v>149</v>
      </c>
    </row>
    <row r="2024" spans="1:25" x14ac:dyDescent="0.3">
      <c r="A2024" s="7">
        <v>46284</v>
      </c>
      <c r="B2024" s="8" t="s">
        <v>32</v>
      </c>
      <c r="C2024" s="8" t="s">
        <v>140</v>
      </c>
      <c r="D2024" s="8" t="s">
        <v>141</v>
      </c>
      <c r="E2024" s="8" t="s">
        <v>211</v>
      </c>
      <c r="F2024" s="8" t="s">
        <v>143</v>
      </c>
      <c r="G2024" s="8" t="s">
        <v>370</v>
      </c>
      <c r="H2024" s="8" t="s">
        <v>206</v>
      </c>
      <c r="I2024" s="8" t="s">
        <v>370</v>
      </c>
      <c r="J2024" s="8" t="s">
        <v>214</v>
      </c>
      <c r="K2024" s="8" t="s">
        <v>7</v>
      </c>
      <c r="L2024" s="8" t="s">
        <v>1059</v>
      </c>
      <c r="M2024" s="9">
        <v>6</v>
      </c>
      <c r="N2024" s="10">
        <v>6.1664953751284684E-3</v>
      </c>
      <c r="O2024" s="11">
        <v>16.64</v>
      </c>
      <c r="P2024" s="11">
        <v>99.84</v>
      </c>
      <c r="Q2024" s="11">
        <v>0</v>
      </c>
      <c r="R2024" s="8">
        <v>0</v>
      </c>
      <c r="S2024" s="8">
        <v>0</v>
      </c>
      <c r="U2024" s="12">
        <v>0</v>
      </c>
      <c r="V2024" s="10">
        <v>0</v>
      </c>
      <c r="W2024" s="11">
        <v>21.5</v>
      </c>
      <c r="X2024" s="8" t="s">
        <v>148</v>
      </c>
      <c r="Y2024" s="8" t="s">
        <v>149</v>
      </c>
    </row>
    <row r="2025" spans="1:25" x14ac:dyDescent="0.3">
      <c r="A2025" s="7">
        <v>46284</v>
      </c>
      <c r="B2025" s="8" t="s">
        <v>32</v>
      </c>
      <c r="C2025" s="8" t="s">
        <v>140</v>
      </c>
      <c r="D2025" s="8" t="s">
        <v>141</v>
      </c>
      <c r="E2025" s="8" t="s">
        <v>217</v>
      </c>
      <c r="F2025" s="8" t="s">
        <v>143</v>
      </c>
      <c r="G2025" s="8" t="s">
        <v>218</v>
      </c>
      <c r="H2025" s="8" t="s">
        <v>206</v>
      </c>
      <c r="I2025" s="8" t="s">
        <v>218</v>
      </c>
      <c r="J2025" s="8" t="s">
        <v>219</v>
      </c>
      <c r="K2025" s="8" t="s">
        <v>14</v>
      </c>
      <c r="L2025" s="9">
        <v>1458</v>
      </c>
      <c r="M2025" s="9">
        <v>6</v>
      </c>
      <c r="N2025" s="10">
        <v>4.11522633744856E-3</v>
      </c>
      <c r="O2025" s="11">
        <v>19.09</v>
      </c>
      <c r="P2025" s="11">
        <v>114.54</v>
      </c>
      <c r="Q2025" s="11">
        <v>0</v>
      </c>
      <c r="R2025" s="8">
        <v>0</v>
      </c>
      <c r="S2025" s="8">
        <v>0</v>
      </c>
      <c r="U2025" s="12">
        <v>0</v>
      </c>
      <c r="V2025" s="10">
        <v>0</v>
      </c>
      <c r="W2025" s="11">
        <v>23.5</v>
      </c>
      <c r="X2025" s="8" t="s">
        <v>148</v>
      </c>
      <c r="Y2025" s="8" t="s">
        <v>149</v>
      </c>
    </row>
    <row r="2026" spans="1:25" x14ac:dyDescent="0.3">
      <c r="A2026" s="7">
        <v>46284</v>
      </c>
      <c r="B2026" s="8" t="s">
        <v>32</v>
      </c>
      <c r="C2026" s="8" t="s">
        <v>140</v>
      </c>
      <c r="D2026" s="8" t="s">
        <v>141</v>
      </c>
      <c r="E2026" s="8" t="s">
        <v>217</v>
      </c>
      <c r="F2026" s="8" t="s">
        <v>143</v>
      </c>
      <c r="G2026" s="8" t="s">
        <v>452</v>
      </c>
      <c r="H2026" s="8" t="s">
        <v>206</v>
      </c>
      <c r="I2026" s="8" t="s">
        <v>452</v>
      </c>
      <c r="J2026" s="8" t="s">
        <v>219</v>
      </c>
      <c r="K2026" s="8" t="s">
        <v>21</v>
      </c>
      <c r="L2026" s="9">
        <v>256</v>
      </c>
      <c r="M2026" s="9">
        <v>5</v>
      </c>
      <c r="N2026" s="10">
        <v>1.953125E-2</v>
      </c>
      <c r="O2026" s="11">
        <v>22.71</v>
      </c>
      <c r="P2026" s="8" t="s">
        <v>1060</v>
      </c>
      <c r="Q2026" s="11">
        <v>0</v>
      </c>
      <c r="R2026" s="8">
        <v>0</v>
      </c>
      <c r="S2026" s="8">
        <v>0</v>
      </c>
      <c r="U2026" s="12">
        <v>0</v>
      </c>
      <c r="V2026" s="10">
        <v>0</v>
      </c>
      <c r="W2026" s="11">
        <v>23.5</v>
      </c>
      <c r="X2026" s="8" t="s">
        <v>148</v>
      </c>
      <c r="Y2026" s="8" t="s">
        <v>149</v>
      </c>
    </row>
    <row r="2027" spans="1:25" x14ac:dyDescent="0.3">
      <c r="A2027" s="7">
        <v>46284</v>
      </c>
      <c r="B2027" s="8" t="s">
        <v>26</v>
      </c>
      <c r="C2027" s="8" t="s">
        <v>140</v>
      </c>
      <c r="D2027" s="8" t="s">
        <v>141</v>
      </c>
      <c r="E2027" s="8" t="s">
        <v>142</v>
      </c>
      <c r="F2027" s="8" t="s">
        <v>143</v>
      </c>
      <c r="G2027" s="8" t="s">
        <v>205</v>
      </c>
      <c r="H2027" s="8" t="s">
        <v>236</v>
      </c>
      <c r="I2027" s="8" t="s">
        <v>524</v>
      </c>
      <c r="J2027" s="8" t="s">
        <v>147</v>
      </c>
      <c r="K2027" s="8" t="s">
        <v>7</v>
      </c>
      <c r="L2027" s="9">
        <v>377</v>
      </c>
      <c r="M2027" s="9">
        <v>2</v>
      </c>
      <c r="N2027" s="10">
        <v>5.3050397877984082E-3</v>
      </c>
      <c r="O2027" s="11">
        <v>8.14</v>
      </c>
      <c r="P2027" s="8" t="s">
        <v>1061</v>
      </c>
      <c r="Q2027" s="11">
        <v>599</v>
      </c>
      <c r="R2027" s="8">
        <v>1</v>
      </c>
      <c r="S2027" s="8">
        <v>1</v>
      </c>
      <c r="T2027" s="10">
        <v>2.7199999999999998E-2</v>
      </c>
      <c r="U2027" s="12">
        <v>36.79</v>
      </c>
      <c r="V2027" s="10">
        <v>0.5</v>
      </c>
      <c r="W2027" s="11">
        <v>13</v>
      </c>
      <c r="X2027" s="8" t="s">
        <v>148</v>
      </c>
      <c r="Y2027" s="8" t="s">
        <v>149</v>
      </c>
    </row>
    <row r="2028" spans="1:25" x14ac:dyDescent="0.3">
      <c r="A2028" s="7">
        <v>46284</v>
      </c>
      <c r="B2028" s="8" t="s">
        <v>26</v>
      </c>
      <c r="C2028" s="8" t="s">
        <v>140</v>
      </c>
      <c r="D2028" s="8" t="s">
        <v>141</v>
      </c>
      <c r="E2028" s="8" t="s">
        <v>150</v>
      </c>
      <c r="F2028" s="8" t="s">
        <v>143</v>
      </c>
      <c r="G2028" s="8" t="s">
        <v>156</v>
      </c>
      <c r="H2028" s="8" t="s">
        <v>385</v>
      </c>
      <c r="I2028" s="8" t="s">
        <v>156</v>
      </c>
      <c r="J2028" s="8" t="s">
        <v>153</v>
      </c>
      <c r="K2028" s="8" t="s">
        <v>21</v>
      </c>
      <c r="L2028" s="9">
        <v>521</v>
      </c>
      <c r="M2028" s="9">
        <v>6</v>
      </c>
      <c r="N2028" s="10">
        <v>1.151631477927063E-2</v>
      </c>
      <c r="O2028" s="11">
        <v>11</v>
      </c>
      <c r="P2028" s="11">
        <v>66</v>
      </c>
      <c r="Q2028" s="11">
        <v>0</v>
      </c>
      <c r="R2028" s="8">
        <v>0</v>
      </c>
      <c r="S2028" s="8">
        <v>0</v>
      </c>
      <c r="U2028" s="12">
        <v>0</v>
      </c>
      <c r="V2028" s="10">
        <v>0</v>
      </c>
      <c r="W2028" s="11">
        <v>11</v>
      </c>
      <c r="X2028" s="8" t="s">
        <v>148</v>
      </c>
      <c r="Y2028" s="8" t="s">
        <v>149</v>
      </c>
    </row>
    <row r="2029" spans="1:25" x14ac:dyDescent="0.3">
      <c r="A2029" s="7">
        <v>46284</v>
      </c>
      <c r="B2029" s="8" t="s">
        <v>26</v>
      </c>
      <c r="C2029" s="8" t="s">
        <v>140</v>
      </c>
      <c r="D2029" s="8" t="s">
        <v>141</v>
      </c>
      <c r="E2029" s="8" t="s">
        <v>150</v>
      </c>
      <c r="F2029" s="8" t="s">
        <v>143</v>
      </c>
      <c r="G2029" s="8" t="s">
        <v>156</v>
      </c>
      <c r="H2029" s="8" t="s">
        <v>220</v>
      </c>
      <c r="I2029" s="8" t="s">
        <v>1028</v>
      </c>
      <c r="J2029" s="8" t="s">
        <v>153</v>
      </c>
      <c r="K2029" s="8" t="s">
        <v>21</v>
      </c>
      <c r="L2029" s="9">
        <v>198</v>
      </c>
      <c r="M2029" s="9">
        <v>1</v>
      </c>
      <c r="N2029" s="10">
        <v>5.0505050505050509E-3</v>
      </c>
      <c r="O2029" s="11">
        <v>11.59</v>
      </c>
      <c r="P2029" s="11">
        <v>11.59</v>
      </c>
      <c r="Q2029" s="11">
        <v>0</v>
      </c>
      <c r="R2029" s="8">
        <v>0</v>
      </c>
      <c r="S2029" s="8">
        <v>0</v>
      </c>
      <c r="U2029" s="12">
        <v>0</v>
      </c>
      <c r="V2029" s="10">
        <v>0</v>
      </c>
      <c r="W2029" s="11">
        <v>12.5</v>
      </c>
      <c r="X2029" s="8" t="s">
        <v>223</v>
      </c>
      <c r="Y2029" s="8" t="s">
        <v>149</v>
      </c>
    </row>
    <row r="2030" spans="1:25" x14ac:dyDescent="0.3">
      <c r="A2030" s="7">
        <v>46284</v>
      </c>
      <c r="B2030" s="8" t="s">
        <v>26</v>
      </c>
      <c r="C2030" s="8" t="s">
        <v>140</v>
      </c>
      <c r="D2030" s="8" t="s">
        <v>141</v>
      </c>
      <c r="E2030" s="8" t="s">
        <v>150</v>
      </c>
      <c r="F2030" s="8" t="s">
        <v>143</v>
      </c>
      <c r="G2030" s="8" t="s">
        <v>210</v>
      </c>
      <c r="H2030" s="8" t="s">
        <v>220</v>
      </c>
      <c r="I2030" s="8" t="s">
        <v>210</v>
      </c>
      <c r="J2030" s="8" t="s">
        <v>153</v>
      </c>
      <c r="K2030" s="8" t="s">
        <v>14</v>
      </c>
      <c r="L2030" s="9">
        <v>2357</v>
      </c>
      <c r="M2030" s="9">
        <v>13</v>
      </c>
      <c r="N2030" s="10">
        <v>5.5154857870173954E-3</v>
      </c>
      <c r="O2030" s="11">
        <v>13.43</v>
      </c>
      <c r="P2030" s="11">
        <v>174.59</v>
      </c>
      <c r="Q2030" s="11">
        <v>0</v>
      </c>
      <c r="R2030" s="8">
        <v>0</v>
      </c>
      <c r="S2030" s="8">
        <v>0</v>
      </c>
      <c r="U2030" s="12">
        <v>0</v>
      </c>
      <c r="V2030" s="10">
        <v>0</v>
      </c>
      <c r="W2030" s="11">
        <v>16.5</v>
      </c>
      <c r="X2030" s="8" t="s">
        <v>148</v>
      </c>
      <c r="Y2030" s="8" t="s">
        <v>149</v>
      </c>
    </row>
    <row r="2031" spans="1:25" x14ac:dyDescent="0.3">
      <c r="A2031" s="7">
        <v>46284</v>
      </c>
      <c r="B2031" s="8" t="s">
        <v>42</v>
      </c>
      <c r="C2031" s="8" t="s">
        <v>140</v>
      </c>
      <c r="D2031" s="8" t="s">
        <v>141</v>
      </c>
      <c r="E2031" s="8" t="s">
        <v>164</v>
      </c>
      <c r="F2031" s="8" t="s">
        <v>143</v>
      </c>
      <c r="G2031" s="8" t="s">
        <v>165</v>
      </c>
      <c r="H2031" s="8" t="s">
        <v>231</v>
      </c>
      <c r="I2031" s="8" t="s">
        <v>807</v>
      </c>
      <c r="J2031" s="8" t="s">
        <v>166</v>
      </c>
      <c r="K2031" s="8" t="s">
        <v>21</v>
      </c>
      <c r="L2031" s="9">
        <v>180</v>
      </c>
      <c r="M2031" s="9">
        <v>3</v>
      </c>
      <c r="N2031" s="10">
        <v>1.666666666666667E-2</v>
      </c>
      <c r="O2031" s="11">
        <v>8.43</v>
      </c>
      <c r="P2031" s="11">
        <v>25.29</v>
      </c>
      <c r="Q2031" s="11">
        <v>0</v>
      </c>
      <c r="R2031" s="8">
        <v>0</v>
      </c>
      <c r="S2031" s="8">
        <v>0</v>
      </c>
      <c r="U2031" s="12">
        <v>0</v>
      </c>
      <c r="V2031" s="10">
        <v>0</v>
      </c>
      <c r="W2031" s="11">
        <v>10</v>
      </c>
      <c r="X2031" s="8" t="s">
        <v>148</v>
      </c>
      <c r="Y2031" s="8" t="s">
        <v>149</v>
      </c>
    </row>
    <row r="2032" spans="1:25" x14ac:dyDescent="0.3">
      <c r="A2032" s="7">
        <v>46284</v>
      </c>
      <c r="B2032" s="8" t="s">
        <v>42</v>
      </c>
      <c r="C2032" s="8" t="s">
        <v>140</v>
      </c>
      <c r="D2032" s="8" t="s">
        <v>141</v>
      </c>
      <c r="E2032" s="8" t="s">
        <v>377</v>
      </c>
      <c r="F2032" s="8" t="s">
        <v>143</v>
      </c>
      <c r="G2032" s="8" t="s">
        <v>378</v>
      </c>
      <c r="H2032" s="8" t="s">
        <v>231</v>
      </c>
      <c r="I2032" s="8" t="s">
        <v>950</v>
      </c>
      <c r="J2032" s="8" t="s">
        <v>380</v>
      </c>
      <c r="K2032" s="8" t="s">
        <v>14</v>
      </c>
      <c r="L2032" s="9">
        <v>718</v>
      </c>
      <c r="M2032" s="9">
        <v>5</v>
      </c>
      <c r="N2032" s="10">
        <v>6.9637883008356544E-3</v>
      </c>
      <c r="O2032" s="11">
        <v>8.67</v>
      </c>
      <c r="P2032" s="11">
        <v>43.35</v>
      </c>
      <c r="Q2032" s="11">
        <v>0</v>
      </c>
      <c r="R2032" s="8">
        <v>0</v>
      </c>
      <c r="S2032" s="8">
        <v>0</v>
      </c>
      <c r="U2032" s="12">
        <v>0</v>
      </c>
      <c r="V2032" s="10">
        <v>0</v>
      </c>
      <c r="W2032" s="11">
        <v>15.5</v>
      </c>
      <c r="X2032" s="8" t="s">
        <v>148</v>
      </c>
      <c r="Y2032" s="8" t="s">
        <v>149</v>
      </c>
    </row>
    <row r="2033" spans="1:26" x14ac:dyDescent="0.3">
      <c r="A2033" s="7">
        <v>46284</v>
      </c>
      <c r="B2033" s="8" t="s">
        <v>42</v>
      </c>
      <c r="C2033" s="8" t="s">
        <v>140</v>
      </c>
      <c r="D2033" s="8" t="s">
        <v>141</v>
      </c>
      <c r="E2033" s="8" t="s">
        <v>377</v>
      </c>
      <c r="F2033" s="8" t="s">
        <v>143</v>
      </c>
      <c r="G2033" s="8" t="s">
        <v>378</v>
      </c>
      <c r="H2033" s="8" t="s">
        <v>231</v>
      </c>
      <c r="I2033" s="8" t="s">
        <v>948</v>
      </c>
      <c r="J2033" s="8" t="s">
        <v>380</v>
      </c>
      <c r="K2033" s="8" t="s">
        <v>21</v>
      </c>
      <c r="L2033" s="9">
        <v>662</v>
      </c>
      <c r="M2033" s="9">
        <v>4</v>
      </c>
      <c r="N2033" s="10">
        <v>6.0422960725075529E-3</v>
      </c>
      <c r="O2033" s="11">
        <v>12.68</v>
      </c>
      <c r="P2033" s="11">
        <v>50.72</v>
      </c>
      <c r="Q2033" s="11">
        <v>0</v>
      </c>
      <c r="R2033" s="8">
        <v>0</v>
      </c>
      <c r="S2033" s="8">
        <v>0</v>
      </c>
      <c r="U2033" s="12">
        <v>0</v>
      </c>
      <c r="V2033" s="10">
        <v>0</v>
      </c>
      <c r="W2033" s="11">
        <v>13</v>
      </c>
      <c r="X2033" s="8" t="s">
        <v>148</v>
      </c>
      <c r="Y2033" s="8" t="s">
        <v>149</v>
      </c>
    </row>
    <row r="2034" spans="1:26" x14ac:dyDescent="0.3">
      <c r="A2034" s="7">
        <v>46284</v>
      </c>
      <c r="B2034" s="8" t="s">
        <v>37</v>
      </c>
      <c r="C2034" s="8" t="s">
        <v>140</v>
      </c>
      <c r="D2034" s="8" t="s">
        <v>141</v>
      </c>
      <c r="E2034" s="8" t="s">
        <v>157</v>
      </c>
      <c r="F2034" s="8" t="s">
        <v>143</v>
      </c>
      <c r="G2034" s="8" t="s">
        <v>162</v>
      </c>
      <c r="H2034" s="8" t="s">
        <v>220</v>
      </c>
      <c r="I2034" s="8" t="s">
        <v>161</v>
      </c>
      <c r="J2034" s="8" t="s">
        <v>159</v>
      </c>
      <c r="K2034" s="8" t="s">
        <v>14</v>
      </c>
      <c r="L2034" s="9">
        <v>685</v>
      </c>
      <c r="M2034" s="9">
        <v>6</v>
      </c>
      <c r="N2034" s="10">
        <v>8.7591240875912416E-3</v>
      </c>
      <c r="O2034" s="11">
        <v>8.4600000000000009</v>
      </c>
      <c r="P2034" s="11">
        <v>50.76</v>
      </c>
      <c r="Q2034" s="11">
        <v>0</v>
      </c>
      <c r="R2034" s="8">
        <v>0</v>
      </c>
      <c r="S2034" s="8">
        <v>0</v>
      </c>
      <c r="U2034" s="12">
        <v>0</v>
      </c>
      <c r="V2034" s="10">
        <v>0</v>
      </c>
      <c r="W2034" s="11">
        <v>11.5</v>
      </c>
      <c r="X2034" s="8" t="s">
        <v>148</v>
      </c>
      <c r="Y2034" s="8" t="s">
        <v>149</v>
      </c>
      <c r="Z2034" s="8" t="s">
        <v>791</v>
      </c>
    </row>
    <row r="2035" spans="1:26" x14ac:dyDescent="0.3">
      <c r="A2035" s="7">
        <v>46284</v>
      </c>
      <c r="B2035" s="8" t="s">
        <v>37</v>
      </c>
      <c r="C2035" s="8" t="s">
        <v>140</v>
      </c>
      <c r="D2035" s="8" t="s">
        <v>141</v>
      </c>
      <c r="E2035" s="8" t="s">
        <v>157</v>
      </c>
      <c r="F2035" s="8" t="s">
        <v>143</v>
      </c>
      <c r="G2035" s="8" t="s">
        <v>234</v>
      </c>
      <c r="H2035" s="8" t="s">
        <v>220</v>
      </c>
      <c r="I2035" s="8" t="s">
        <v>234</v>
      </c>
      <c r="J2035" s="8" t="s">
        <v>159</v>
      </c>
      <c r="K2035" s="8" t="s">
        <v>21</v>
      </c>
      <c r="L2035" s="9">
        <v>1118</v>
      </c>
      <c r="M2035" s="9">
        <v>13</v>
      </c>
      <c r="N2035" s="10">
        <v>1.1627906976744189E-2</v>
      </c>
      <c r="O2035" s="11">
        <v>9.08</v>
      </c>
      <c r="P2035" s="11">
        <v>118.04</v>
      </c>
      <c r="Q2035" s="11">
        <v>399</v>
      </c>
      <c r="R2035" s="8">
        <v>1</v>
      </c>
      <c r="S2035" s="8">
        <v>1</v>
      </c>
      <c r="T2035" s="10">
        <v>0.29580000000000001</v>
      </c>
      <c r="U2035" s="12">
        <v>3.38</v>
      </c>
      <c r="V2035" s="10">
        <v>7.6899999999999996E-2</v>
      </c>
      <c r="W2035" s="11">
        <v>11</v>
      </c>
      <c r="X2035" s="8" t="s">
        <v>148</v>
      </c>
      <c r="Y2035" s="8" t="s">
        <v>149</v>
      </c>
    </row>
    <row r="2036" spans="1:26" x14ac:dyDescent="0.3">
      <c r="A2036" s="7">
        <v>46284</v>
      </c>
      <c r="B2036" s="8" t="s">
        <v>37</v>
      </c>
      <c r="C2036" s="8" t="s">
        <v>140</v>
      </c>
      <c r="D2036" s="8" t="s">
        <v>141</v>
      </c>
      <c r="E2036" s="8" t="s">
        <v>157</v>
      </c>
      <c r="F2036" s="8" t="s">
        <v>143</v>
      </c>
      <c r="G2036" s="8" t="s">
        <v>162</v>
      </c>
      <c r="H2036" s="8" t="s">
        <v>220</v>
      </c>
      <c r="I2036" s="8" t="s">
        <v>162</v>
      </c>
      <c r="J2036" s="8" t="s">
        <v>159</v>
      </c>
      <c r="K2036" s="8" t="s">
        <v>7</v>
      </c>
      <c r="L2036" s="9">
        <v>2735</v>
      </c>
      <c r="M2036" s="9">
        <v>21</v>
      </c>
      <c r="N2036" s="10">
        <v>7.6782449725776962E-3</v>
      </c>
      <c r="O2036" s="11">
        <v>7.66</v>
      </c>
      <c r="P2036" s="11">
        <v>160.86000000000001</v>
      </c>
      <c r="Q2036" s="11">
        <v>399</v>
      </c>
      <c r="R2036" s="8">
        <v>1</v>
      </c>
      <c r="S2036" s="8">
        <v>1</v>
      </c>
      <c r="T2036" s="10">
        <v>0.4032</v>
      </c>
      <c r="U2036" s="12">
        <v>2.48</v>
      </c>
      <c r="V2036" s="10">
        <v>4.7600000000000003E-2</v>
      </c>
      <c r="W2036" s="11">
        <v>10</v>
      </c>
      <c r="X2036" s="8" t="s">
        <v>148</v>
      </c>
      <c r="Y2036" s="8" t="s">
        <v>149</v>
      </c>
    </row>
    <row r="2037" spans="1:26" x14ac:dyDescent="0.3">
      <c r="A2037" s="7">
        <v>46284</v>
      </c>
      <c r="B2037" s="8" t="s">
        <v>37</v>
      </c>
      <c r="C2037" s="8" t="s">
        <v>140</v>
      </c>
      <c r="D2037" s="8" t="s">
        <v>141</v>
      </c>
      <c r="E2037" s="8" t="s">
        <v>157</v>
      </c>
      <c r="F2037" s="8" t="s">
        <v>143</v>
      </c>
      <c r="G2037" s="8" t="s">
        <v>234</v>
      </c>
      <c r="H2037" s="8" t="s">
        <v>236</v>
      </c>
      <c r="I2037" s="8" t="s">
        <v>892</v>
      </c>
      <c r="J2037" s="8" t="s">
        <v>159</v>
      </c>
      <c r="K2037" s="8" t="s">
        <v>21</v>
      </c>
      <c r="L2037" s="9">
        <v>225</v>
      </c>
      <c r="M2037" s="9">
        <v>0</v>
      </c>
      <c r="N2037" s="10">
        <v>0</v>
      </c>
      <c r="P2037" s="11">
        <v>0</v>
      </c>
      <c r="Q2037" s="11">
        <v>0</v>
      </c>
      <c r="R2037" s="8">
        <v>0</v>
      </c>
      <c r="S2037" s="8">
        <v>0</v>
      </c>
      <c r="W2037" s="11">
        <v>8</v>
      </c>
      <c r="X2037" s="8" t="s">
        <v>148</v>
      </c>
      <c r="Y2037" s="8" t="s">
        <v>149</v>
      </c>
    </row>
    <row r="2038" spans="1:26" x14ac:dyDescent="0.3">
      <c r="A2038" s="7">
        <v>46284</v>
      </c>
      <c r="B2038" s="8" t="s">
        <v>37</v>
      </c>
      <c r="C2038" s="8" t="s">
        <v>140</v>
      </c>
      <c r="D2038" s="8" t="s">
        <v>141</v>
      </c>
      <c r="E2038" s="8" t="s">
        <v>239</v>
      </c>
      <c r="F2038" s="8" t="s">
        <v>143</v>
      </c>
      <c r="G2038" s="8" t="s">
        <v>388</v>
      </c>
      <c r="H2038" s="8" t="s">
        <v>220</v>
      </c>
      <c r="I2038" s="8" t="s">
        <v>442</v>
      </c>
      <c r="J2038" s="8" t="s">
        <v>242</v>
      </c>
      <c r="K2038" s="8" t="s">
        <v>14</v>
      </c>
      <c r="L2038" s="9">
        <v>467</v>
      </c>
      <c r="M2038" s="9">
        <v>1</v>
      </c>
      <c r="N2038" s="10">
        <v>2.141327623126338E-3</v>
      </c>
      <c r="O2038" s="11">
        <v>5.54</v>
      </c>
      <c r="P2038" s="11">
        <v>5.54</v>
      </c>
      <c r="Q2038" s="11">
        <v>0</v>
      </c>
      <c r="R2038" s="8">
        <v>0</v>
      </c>
      <c r="S2038" s="8">
        <v>0</v>
      </c>
      <c r="U2038" s="12">
        <v>0</v>
      </c>
      <c r="V2038" s="10">
        <v>0</v>
      </c>
      <c r="W2038" s="11">
        <v>8</v>
      </c>
      <c r="X2038" s="8" t="s">
        <v>148</v>
      </c>
      <c r="Y2038" s="8" t="s">
        <v>149</v>
      </c>
    </row>
    <row r="2039" spans="1:26" x14ac:dyDescent="0.3">
      <c r="A2039" s="7">
        <v>46284</v>
      </c>
      <c r="B2039" s="8" t="s">
        <v>37</v>
      </c>
      <c r="C2039" s="8" t="s">
        <v>140</v>
      </c>
      <c r="D2039" s="8" t="s">
        <v>141</v>
      </c>
      <c r="E2039" s="8" t="s">
        <v>239</v>
      </c>
      <c r="F2039" s="8" t="s">
        <v>143</v>
      </c>
      <c r="G2039" s="8" t="s">
        <v>240</v>
      </c>
      <c r="H2039" s="8" t="s">
        <v>220</v>
      </c>
      <c r="I2039" s="8" t="s">
        <v>663</v>
      </c>
      <c r="J2039" s="8" t="s">
        <v>242</v>
      </c>
      <c r="K2039" s="8" t="s">
        <v>14</v>
      </c>
      <c r="L2039" s="9">
        <v>469</v>
      </c>
      <c r="M2039" s="9">
        <v>1</v>
      </c>
      <c r="N2039" s="10">
        <v>2.1321961620469078E-3</v>
      </c>
      <c r="O2039" s="11">
        <v>3.89</v>
      </c>
      <c r="P2039" s="11">
        <v>3.89</v>
      </c>
      <c r="Q2039" s="11">
        <v>0</v>
      </c>
      <c r="R2039" s="8">
        <v>0</v>
      </c>
      <c r="S2039" s="8">
        <v>0</v>
      </c>
      <c r="U2039" s="12">
        <v>0</v>
      </c>
      <c r="V2039" s="10">
        <v>0</v>
      </c>
      <c r="W2039" s="11">
        <v>5.5</v>
      </c>
      <c r="X2039" s="8" t="s">
        <v>148</v>
      </c>
      <c r="Y2039" s="8" t="s">
        <v>149</v>
      </c>
    </row>
    <row r="2040" spans="1:26" x14ac:dyDescent="0.3">
      <c r="A2040" s="8" t="s">
        <v>1062</v>
      </c>
      <c r="B2040" s="8" t="s">
        <v>37</v>
      </c>
      <c r="C2040" s="8" t="s">
        <v>140</v>
      </c>
      <c r="D2040" s="8" t="s">
        <v>141</v>
      </c>
      <c r="E2040" s="8" t="s">
        <v>239</v>
      </c>
      <c r="F2040" s="8" t="s">
        <v>143</v>
      </c>
      <c r="G2040" s="8" t="s">
        <v>240</v>
      </c>
      <c r="H2040" s="8" t="s">
        <v>236</v>
      </c>
      <c r="I2040" s="8" t="s">
        <v>388</v>
      </c>
      <c r="J2040" s="8" t="s">
        <v>242</v>
      </c>
      <c r="K2040" s="8" t="s">
        <v>21</v>
      </c>
      <c r="L2040" s="9">
        <v>779</v>
      </c>
      <c r="M2040" s="9">
        <v>12</v>
      </c>
      <c r="N2040" s="10">
        <v>1.540436456996149E-2</v>
      </c>
      <c r="O2040" s="11">
        <v>9</v>
      </c>
      <c r="P2040" s="11">
        <v>108</v>
      </c>
      <c r="Q2040" s="11">
        <v>0</v>
      </c>
      <c r="R2040" s="8">
        <v>0</v>
      </c>
      <c r="S2040" s="8">
        <v>0</v>
      </c>
      <c r="U2040" s="12">
        <v>0</v>
      </c>
      <c r="V2040" s="10">
        <v>0</v>
      </c>
      <c r="W2040" s="11">
        <v>9</v>
      </c>
      <c r="X2040" s="8" t="s">
        <v>148</v>
      </c>
      <c r="Y2040" s="8" t="s">
        <v>149</v>
      </c>
    </row>
    <row r="2041" spans="1:26" x14ac:dyDescent="0.3">
      <c r="A2041" s="7">
        <v>46284</v>
      </c>
      <c r="B2041" s="8" t="s">
        <v>37</v>
      </c>
      <c r="C2041" s="8" t="s">
        <v>140</v>
      </c>
      <c r="D2041" s="8" t="s">
        <v>141</v>
      </c>
      <c r="E2041" s="8" t="s">
        <v>239</v>
      </c>
      <c r="F2041" s="8" t="s">
        <v>143</v>
      </c>
      <c r="G2041" s="8" t="s">
        <v>388</v>
      </c>
      <c r="H2041" s="8" t="s">
        <v>220</v>
      </c>
      <c r="I2041" s="8" t="s">
        <v>584</v>
      </c>
      <c r="J2041" s="8" t="s">
        <v>242</v>
      </c>
      <c r="K2041" s="8" t="s">
        <v>14</v>
      </c>
      <c r="L2041" s="9">
        <v>371</v>
      </c>
      <c r="M2041" s="9">
        <v>1</v>
      </c>
      <c r="N2041" s="10">
        <v>2.695417789757413E-3</v>
      </c>
      <c r="O2041" s="11">
        <v>6.64</v>
      </c>
      <c r="P2041" s="11">
        <v>6.64</v>
      </c>
      <c r="Q2041" s="11">
        <v>0</v>
      </c>
      <c r="R2041" s="8">
        <v>0</v>
      </c>
      <c r="S2041" s="8">
        <v>0</v>
      </c>
      <c r="U2041" s="12">
        <v>0</v>
      </c>
      <c r="V2041" s="10">
        <v>0</v>
      </c>
      <c r="W2041" s="11">
        <v>8</v>
      </c>
      <c r="X2041" s="8" t="s">
        <v>148</v>
      </c>
      <c r="Y2041" s="8" t="s">
        <v>149</v>
      </c>
    </row>
    <row r="2042" spans="1:26" x14ac:dyDescent="0.3">
      <c r="A2042" s="7">
        <v>46284</v>
      </c>
      <c r="B2042" s="8" t="s">
        <v>37</v>
      </c>
      <c r="C2042" s="8" t="s">
        <v>140</v>
      </c>
      <c r="D2042" s="8" t="s">
        <v>141</v>
      </c>
      <c r="E2042" s="8" t="s">
        <v>239</v>
      </c>
      <c r="F2042" s="8" t="s">
        <v>143</v>
      </c>
      <c r="G2042" s="8" t="s">
        <v>240</v>
      </c>
      <c r="H2042" s="8" t="s">
        <v>220</v>
      </c>
      <c r="I2042" s="8" t="s">
        <v>538</v>
      </c>
      <c r="J2042" s="8" t="s">
        <v>242</v>
      </c>
      <c r="K2042" s="8" t="s">
        <v>7</v>
      </c>
      <c r="L2042" s="9">
        <v>272</v>
      </c>
      <c r="M2042" s="9">
        <v>3</v>
      </c>
      <c r="N2042" s="10">
        <v>1.102941176470588E-2</v>
      </c>
      <c r="O2042" s="11">
        <v>6.79</v>
      </c>
      <c r="P2042" s="11">
        <v>20.37</v>
      </c>
      <c r="Q2042" s="11">
        <v>0</v>
      </c>
      <c r="R2042" s="8">
        <v>0</v>
      </c>
      <c r="S2042" s="8">
        <v>0</v>
      </c>
      <c r="U2042" s="12">
        <v>0</v>
      </c>
      <c r="V2042" s="10">
        <v>0</v>
      </c>
      <c r="W2042" s="11">
        <v>8.5</v>
      </c>
      <c r="X2042" s="8" t="s">
        <v>148</v>
      </c>
      <c r="Y2042" s="8" t="s">
        <v>149</v>
      </c>
    </row>
    <row r="2043" spans="1:26" x14ac:dyDescent="0.3">
      <c r="A2043" s="8" t="s">
        <v>1063</v>
      </c>
      <c r="B2043" s="8" t="s">
        <v>37</v>
      </c>
      <c r="C2043" s="8" t="s">
        <v>140</v>
      </c>
      <c r="D2043" s="8" t="s">
        <v>141</v>
      </c>
      <c r="E2043" s="8" t="s">
        <v>239</v>
      </c>
      <c r="F2043" s="8" t="s">
        <v>143</v>
      </c>
      <c r="G2043" s="8" t="s">
        <v>240</v>
      </c>
      <c r="H2043" s="8" t="s">
        <v>220</v>
      </c>
      <c r="I2043" s="8" t="s">
        <v>952</v>
      </c>
      <c r="J2043" s="8" t="s">
        <v>242</v>
      </c>
      <c r="K2043" s="8" t="s">
        <v>21</v>
      </c>
      <c r="L2043" s="9">
        <v>130</v>
      </c>
      <c r="M2043" s="9">
        <v>3</v>
      </c>
      <c r="N2043" s="10">
        <v>2.3076923076923082E-2</v>
      </c>
      <c r="O2043" s="11">
        <v>7.09</v>
      </c>
      <c r="P2043" s="11">
        <v>21.27</v>
      </c>
      <c r="Q2043" s="11">
        <v>0</v>
      </c>
      <c r="R2043" s="8">
        <v>0</v>
      </c>
      <c r="S2043" s="8">
        <v>0</v>
      </c>
      <c r="U2043" s="12">
        <v>0</v>
      </c>
      <c r="V2043" s="10">
        <v>0</v>
      </c>
      <c r="W2043" s="11">
        <v>7.5</v>
      </c>
      <c r="X2043" s="8" t="s">
        <v>148</v>
      </c>
      <c r="Y2043" s="8" t="s">
        <v>149</v>
      </c>
    </row>
    <row r="2044" spans="1:26" x14ac:dyDescent="0.3">
      <c r="A2044" s="7">
        <v>46284</v>
      </c>
      <c r="B2044" s="8" t="s">
        <v>37</v>
      </c>
      <c r="C2044" s="8" t="s">
        <v>140</v>
      </c>
      <c r="D2044" s="8" t="s">
        <v>141</v>
      </c>
      <c r="E2044" s="8" t="s">
        <v>244</v>
      </c>
      <c r="F2044" s="8" t="s">
        <v>143</v>
      </c>
      <c r="G2044" s="8" t="s">
        <v>245</v>
      </c>
      <c r="H2044" s="8" t="s">
        <v>183</v>
      </c>
      <c r="I2044" s="8" t="s">
        <v>248</v>
      </c>
      <c r="J2044" s="8" t="s">
        <v>247</v>
      </c>
      <c r="K2044" s="8" t="s">
        <v>21</v>
      </c>
      <c r="L2044" s="9">
        <v>462</v>
      </c>
      <c r="M2044" s="9">
        <v>8</v>
      </c>
      <c r="N2044" s="10">
        <v>1.7316017316017319E-2</v>
      </c>
      <c r="O2044" s="11">
        <v>6</v>
      </c>
      <c r="P2044" s="11">
        <v>48</v>
      </c>
      <c r="Q2044" s="11">
        <v>0</v>
      </c>
      <c r="R2044" s="8">
        <v>0</v>
      </c>
      <c r="S2044" s="8">
        <v>0</v>
      </c>
      <c r="U2044" s="12">
        <v>0</v>
      </c>
      <c r="V2044" s="10">
        <v>0</v>
      </c>
      <c r="W2044" s="11">
        <v>6</v>
      </c>
      <c r="X2044" s="8" t="s">
        <v>148</v>
      </c>
      <c r="Y2044" s="8" t="s">
        <v>149</v>
      </c>
    </row>
    <row r="2045" spans="1:26" x14ac:dyDescent="0.3">
      <c r="A2045" s="7">
        <v>46284</v>
      </c>
      <c r="B2045" s="8" t="s">
        <v>37</v>
      </c>
      <c r="C2045" s="8" t="s">
        <v>140</v>
      </c>
      <c r="D2045" s="8" t="s">
        <v>141</v>
      </c>
      <c r="E2045" s="8" t="s">
        <v>244</v>
      </c>
      <c r="F2045" s="8" t="s">
        <v>143</v>
      </c>
      <c r="G2045" s="8" t="s">
        <v>394</v>
      </c>
      <c r="H2045" s="8" t="s">
        <v>220</v>
      </c>
      <c r="I2045" s="8" t="s">
        <v>1064</v>
      </c>
      <c r="J2045" s="8" t="s">
        <v>247</v>
      </c>
      <c r="K2045" s="8" t="s">
        <v>7</v>
      </c>
      <c r="L2045" s="9">
        <v>32</v>
      </c>
      <c r="M2045" s="9">
        <v>0</v>
      </c>
      <c r="N2045" s="10">
        <v>0</v>
      </c>
      <c r="P2045" s="11">
        <v>0</v>
      </c>
      <c r="Q2045" s="11">
        <v>0</v>
      </c>
      <c r="R2045" s="8">
        <v>0</v>
      </c>
      <c r="S2045" s="8">
        <v>0</v>
      </c>
      <c r="W2045" s="11">
        <v>8</v>
      </c>
      <c r="X2045" s="8" t="s">
        <v>148</v>
      </c>
      <c r="Y2045" s="8" t="s">
        <v>149</v>
      </c>
    </row>
    <row r="2046" spans="1:26" x14ac:dyDescent="0.3">
      <c r="A2046" s="7">
        <v>46284</v>
      </c>
      <c r="B2046" s="8" t="s">
        <v>37</v>
      </c>
      <c r="C2046" s="8" t="s">
        <v>140</v>
      </c>
      <c r="D2046" s="8" t="s">
        <v>141</v>
      </c>
      <c r="E2046" s="8" t="s">
        <v>244</v>
      </c>
      <c r="F2046" s="8" t="s">
        <v>143</v>
      </c>
      <c r="G2046" s="8" t="s">
        <v>245</v>
      </c>
      <c r="H2046" s="8" t="s">
        <v>220</v>
      </c>
      <c r="I2046" s="8" t="s">
        <v>633</v>
      </c>
      <c r="J2046" s="8" t="s">
        <v>247</v>
      </c>
      <c r="K2046" s="8" t="s">
        <v>7</v>
      </c>
      <c r="L2046" s="9">
        <v>538</v>
      </c>
      <c r="M2046" s="9">
        <v>1</v>
      </c>
      <c r="N2046" s="10">
        <v>1.858736059479554E-3</v>
      </c>
      <c r="O2046" s="11">
        <v>5.24</v>
      </c>
      <c r="P2046" s="11">
        <v>5.24</v>
      </c>
      <c r="Q2046" s="11">
        <v>279</v>
      </c>
      <c r="R2046" s="8">
        <v>1</v>
      </c>
      <c r="S2046" s="8">
        <v>1</v>
      </c>
      <c r="T2046" s="10">
        <v>1.8800000000000001E-2</v>
      </c>
      <c r="U2046" s="12">
        <v>53.24</v>
      </c>
      <c r="V2046" s="10">
        <v>1</v>
      </c>
      <c r="W2046" s="11">
        <v>8.5</v>
      </c>
      <c r="X2046" s="8" t="s">
        <v>148</v>
      </c>
      <c r="Y2046" s="8" t="s">
        <v>149</v>
      </c>
    </row>
    <row r="2047" spans="1:26" x14ac:dyDescent="0.3">
      <c r="A2047" s="7">
        <v>46284</v>
      </c>
      <c r="B2047" s="8" t="s">
        <v>37</v>
      </c>
      <c r="C2047" s="8" t="s">
        <v>140</v>
      </c>
      <c r="D2047" s="8" t="s">
        <v>141</v>
      </c>
      <c r="E2047" s="8" t="s">
        <v>244</v>
      </c>
      <c r="F2047" s="8" t="s">
        <v>143</v>
      </c>
      <c r="G2047" s="8" t="s">
        <v>245</v>
      </c>
      <c r="H2047" s="8" t="s">
        <v>220</v>
      </c>
      <c r="I2047" s="8" t="s">
        <v>543</v>
      </c>
      <c r="J2047" s="8" t="s">
        <v>247</v>
      </c>
      <c r="K2047" s="8" t="s">
        <v>14</v>
      </c>
      <c r="L2047" s="9">
        <v>231</v>
      </c>
      <c r="M2047" s="9">
        <v>2</v>
      </c>
      <c r="N2047" s="10">
        <v>8.658008658008658E-3</v>
      </c>
      <c r="O2047" s="11">
        <v>6.56</v>
      </c>
      <c r="P2047" s="11">
        <v>13.12</v>
      </c>
      <c r="Q2047" s="11">
        <v>0</v>
      </c>
      <c r="R2047" s="8">
        <v>0</v>
      </c>
      <c r="S2047" s="8">
        <v>0</v>
      </c>
      <c r="U2047" s="12">
        <v>0</v>
      </c>
      <c r="V2047" s="10">
        <v>0</v>
      </c>
      <c r="W2047" s="11">
        <v>8.5</v>
      </c>
      <c r="X2047" s="8" t="s">
        <v>148</v>
      </c>
      <c r="Y2047" s="8" t="s">
        <v>149</v>
      </c>
    </row>
    <row r="2048" spans="1:26" x14ac:dyDescent="0.3">
      <c r="A2048" s="8" t="s">
        <v>1063</v>
      </c>
      <c r="B2048" s="8" t="s">
        <v>37</v>
      </c>
      <c r="C2048" s="8" t="s">
        <v>140</v>
      </c>
      <c r="D2048" s="8" t="s">
        <v>141</v>
      </c>
      <c r="E2048" s="8" t="s">
        <v>244</v>
      </c>
      <c r="F2048" s="8" t="s">
        <v>143</v>
      </c>
      <c r="G2048" s="8" t="s">
        <v>394</v>
      </c>
      <c r="H2048" s="8" t="s">
        <v>220</v>
      </c>
      <c r="I2048" s="8" t="s">
        <v>544</v>
      </c>
      <c r="J2048" s="8" t="s">
        <v>247</v>
      </c>
      <c r="K2048" s="8" t="s">
        <v>21</v>
      </c>
      <c r="L2048" s="9">
        <v>207</v>
      </c>
      <c r="M2048" s="9">
        <v>2</v>
      </c>
      <c r="N2048" s="10">
        <v>9.6618357487922701E-3</v>
      </c>
      <c r="O2048" s="11">
        <v>4.8</v>
      </c>
      <c r="P2048" s="11">
        <v>9.6</v>
      </c>
      <c r="Q2048" s="11">
        <v>0</v>
      </c>
      <c r="R2048" s="8">
        <v>0</v>
      </c>
      <c r="S2048" s="8">
        <v>0</v>
      </c>
      <c r="U2048" s="12">
        <v>0</v>
      </c>
      <c r="V2048" s="10">
        <v>0</v>
      </c>
      <c r="W2048" s="11">
        <v>5</v>
      </c>
      <c r="X2048" s="8" t="s">
        <v>148</v>
      </c>
      <c r="Y2048" s="8" t="s">
        <v>149</v>
      </c>
    </row>
    <row r="2049" spans="1:26" x14ac:dyDescent="0.3">
      <c r="A2049" s="7">
        <v>46283</v>
      </c>
      <c r="B2049" s="8" t="s">
        <v>19</v>
      </c>
      <c r="C2049" s="8" t="s">
        <v>249</v>
      </c>
      <c r="D2049" s="8" t="s">
        <v>141</v>
      </c>
      <c r="E2049" s="8" t="s">
        <v>164</v>
      </c>
      <c r="F2049" s="8" t="s">
        <v>143</v>
      </c>
      <c r="G2049" s="8" t="s">
        <v>432</v>
      </c>
      <c r="H2049" s="8" t="s">
        <v>206</v>
      </c>
      <c r="I2049" s="8" t="s">
        <v>432</v>
      </c>
      <c r="J2049" s="8" t="s">
        <v>166</v>
      </c>
      <c r="K2049" s="8" t="s">
        <v>14</v>
      </c>
      <c r="L2049" s="9">
        <v>241</v>
      </c>
      <c r="M2049" s="9">
        <v>3</v>
      </c>
      <c r="N2049" s="10">
        <v>1.244813278008299E-2</v>
      </c>
      <c r="O2049" s="11">
        <v>3.66</v>
      </c>
      <c r="Q2049" s="11">
        <v>449</v>
      </c>
      <c r="R2049" s="8">
        <v>1</v>
      </c>
      <c r="S2049" s="8">
        <v>1</v>
      </c>
      <c r="T2049" s="10">
        <v>2.4500000000000001E-2</v>
      </c>
      <c r="U2049" s="12">
        <v>40.89</v>
      </c>
      <c r="V2049" s="10">
        <v>0.33329999999999999</v>
      </c>
      <c r="W2049" s="11">
        <v>6</v>
      </c>
      <c r="X2049" s="8" t="s">
        <v>148</v>
      </c>
      <c r="Y2049" s="8" t="s">
        <v>149</v>
      </c>
    </row>
    <row r="2050" spans="1:26" x14ac:dyDescent="0.3">
      <c r="A2050" s="7">
        <v>46284</v>
      </c>
      <c r="B2050" s="8" t="s">
        <v>37</v>
      </c>
      <c r="C2050" s="8" t="s">
        <v>140</v>
      </c>
      <c r="D2050" s="8" t="s">
        <v>141</v>
      </c>
      <c r="E2050" s="8" t="s">
        <v>167</v>
      </c>
      <c r="F2050" s="8" t="s">
        <v>143</v>
      </c>
      <c r="G2050" s="8" t="s">
        <v>255</v>
      </c>
      <c r="H2050" s="8" t="s">
        <v>220</v>
      </c>
      <c r="I2050" s="8" t="s">
        <v>255</v>
      </c>
      <c r="J2050" s="8" t="s">
        <v>169</v>
      </c>
      <c r="K2050" s="8" t="s">
        <v>7</v>
      </c>
      <c r="L2050" s="9">
        <v>908</v>
      </c>
      <c r="M2050" s="9">
        <v>10</v>
      </c>
      <c r="N2050" s="10">
        <v>1.1013215859030839E-2</v>
      </c>
      <c r="O2050" s="11">
        <v>4.1100000000000003</v>
      </c>
      <c r="P2050" s="11">
        <v>41.1</v>
      </c>
      <c r="Q2050" s="11">
        <v>0</v>
      </c>
      <c r="R2050" s="8">
        <v>0</v>
      </c>
      <c r="S2050" s="8">
        <v>0</v>
      </c>
      <c r="U2050" s="12">
        <v>0</v>
      </c>
      <c r="V2050" s="10">
        <v>0</v>
      </c>
      <c r="W2050" s="11">
        <v>6</v>
      </c>
      <c r="X2050" s="8" t="s">
        <v>148</v>
      </c>
      <c r="Y2050" s="8" t="s">
        <v>149</v>
      </c>
    </row>
    <row r="2051" spans="1:26" x14ac:dyDescent="0.3">
      <c r="A2051" s="7">
        <v>46284</v>
      </c>
      <c r="B2051" s="8" t="s">
        <v>37</v>
      </c>
      <c r="C2051" s="8" t="s">
        <v>140</v>
      </c>
      <c r="D2051" s="8" t="s">
        <v>141</v>
      </c>
      <c r="E2051" s="8" t="s">
        <v>167</v>
      </c>
      <c r="F2051" s="8" t="s">
        <v>143</v>
      </c>
      <c r="G2051" s="8" t="s">
        <v>255</v>
      </c>
      <c r="H2051" s="8" t="s">
        <v>220</v>
      </c>
      <c r="I2051" s="8" t="s">
        <v>457</v>
      </c>
      <c r="J2051" s="8" t="s">
        <v>169</v>
      </c>
      <c r="K2051" s="8" t="s">
        <v>14</v>
      </c>
      <c r="L2051" s="9">
        <v>924</v>
      </c>
      <c r="M2051" s="9">
        <v>4</v>
      </c>
      <c r="N2051" s="10">
        <v>4.329004329004329E-3</v>
      </c>
      <c r="O2051" s="11">
        <v>4.0999999999999996</v>
      </c>
      <c r="P2051" s="11">
        <v>16.399999999999999</v>
      </c>
      <c r="Q2051" s="11">
        <v>0</v>
      </c>
      <c r="R2051" s="8">
        <v>0</v>
      </c>
      <c r="S2051" s="8">
        <v>0</v>
      </c>
      <c r="U2051" s="12">
        <v>0</v>
      </c>
      <c r="V2051" s="10">
        <v>0</v>
      </c>
      <c r="W2051" s="11">
        <v>5</v>
      </c>
      <c r="X2051" s="8" t="s">
        <v>148</v>
      </c>
      <c r="Y2051" s="8" t="s">
        <v>149</v>
      </c>
    </row>
    <row r="2052" spans="1:26" x14ac:dyDescent="0.3">
      <c r="A2052" s="7">
        <v>46284</v>
      </c>
      <c r="B2052" s="8" t="s">
        <v>37</v>
      </c>
      <c r="C2052" s="8" t="s">
        <v>140</v>
      </c>
      <c r="D2052" s="8" t="s">
        <v>141</v>
      </c>
      <c r="E2052" s="8" t="s">
        <v>167</v>
      </c>
      <c r="F2052" s="8" t="s">
        <v>143</v>
      </c>
      <c r="G2052" s="8" t="s">
        <v>255</v>
      </c>
      <c r="H2052" s="8" t="s">
        <v>13</v>
      </c>
      <c r="I2052" s="8" t="s">
        <v>168</v>
      </c>
      <c r="J2052" s="8" t="s">
        <v>169</v>
      </c>
      <c r="K2052" s="8" t="s">
        <v>21</v>
      </c>
      <c r="L2052" s="9">
        <v>1070</v>
      </c>
      <c r="M2052" s="9">
        <v>16</v>
      </c>
      <c r="N2052" s="10">
        <v>1.495327102803738E-2</v>
      </c>
      <c r="O2052" s="11">
        <v>4.5</v>
      </c>
      <c r="P2052" s="11">
        <v>72</v>
      </c>
      <c r="Q2052" s="11">
        <v>498</v>
      </c>
      <c r="R2052" s="8">
        <v>2</v>
      </c>
      <c r="S2052" s="8">
        <v>2</v>
      </c>
      <c r="T2052" s="10">
        <v>0.14460000000000001</v>
      </c>
      <c r="U2052" s="12">
        <v>6.92</v>
      </c>
      <c r="V2052" s="10">
        <v>0.125</v>
      </c>
      <c r="W2052" s="11">
        <v>4.5</v>
      </c>
      <c r="X2052" s="8" t="s">
        <v>148</v>
      </c>
      <c r="Y2052" s="8" t="s">
        <v>149</v>
      </c>
    </row>
    <row r="2053" spans="1:26" x14ac:dyDescent="0.3">
      <c r="A2053" s="7">
        <v>46284</v>
      </c>
      <c r="B2053" s="8" t="s">
        <v>37</v>
      </c>
      <c r="C2053" s="8" t="s">
        <v>140</v>
      </c>
      <c r="D2053" s="8" t="s">
        <v>141</v>
      </c>
      <c r="E2053" s="8" t="s">
        <v>167</v>
      </c>
      <c r="F2053" s="8" t="s">
        <v>143</v>
      </c>
      <c r="G2053" s="8" t="s">
        <v>168</v>
      </c>
      <c r="H2053" s="8" t="s">
        <v>220</v>
      </c>
      <c r="I2053" s="8" t="s">
        <v>1065</v>
      </c>
      <c r="J2053" s="8" t="s">
        <v>169</v>
      </c>
      <c r="K2053" s="8" t="s">
        <v>7</v>
      </c>
      <c r="L2053" s="9">
        <v>408</v>
      </c>
      <c r="M2053" s="9">
        <v>5</v>
      </c>
      <c r="N2053" s="10">
        <v>1.225490196078431E-2</v>
      </c>
      <c r="O2053" s="11">
        <v>4.9800000000000004</v>
      </c>
      <c r="P2053" s="11">
        <v>24.9</v>
      </c>
      <c r="Q2053" s="11">
        <v>0</v>
      </c>
      <c r="R2053" s="8">
        <v>0</v>
      </c>
      <c r="S2053" s="8">
        <v>0</v>
      </c>
      <c r="U2053" s="12">
        <v>0</v>
      </c>
      <c r="V2053" s="10">
        <v>0</v>
      </c>
      <c r="W2053" s="11">
        <v>7</v>
      </c>
      <c r="X2053" s="8" t="s">
        <v>148</v>
      </c>
      <c r="Y2053" s="8" t="s">
        <v>149</v>
      </c>
    </row>
    <row r="2054" spans="1:26" x14ac:dyDescent="0.3">
      <c r="A2054" s="8" t="s">
        <v>1063</v>
      </c>
      <c r="B2054" s="8" t="s">
        <v>37</v>
      </c>
      <c r="C2054" s="8" t="s">
        <v>140</v>
      </c>
      <c r="D2054" s="8" t="s">
        <v>141</v>
      </c>
      <c r="E2054" s="8" t="s">
        <v>167</v>
      </c>
      <c r="F2054" s="8" t="s">
        <v>143</v>
      </c>
      <c r="G2054" s="8" t="s">
        <v>255</v>
      </c>
      <c r="H2054" s="8" t="s">
        <v>220</v>
      </c>
      <c r="I2054" s="8" t="s">
        <v>512</v>
      </c>
      <c r="J2054" s="8" t="s">
        <v>169</v>
      </c>
      <c r="K2054" s="8" t="s">
        <v>7</v>
      </c>
      <c r="L2054" s="9">
        <v>469</v>
      </c>
      <c r="M2054" s="9">
        <v>4</v>
      </c>
      <c r="N2054" s="10">
        <v>8.5287846481876331E-3</v>
      </c>
      <c r="O2054" s="11">
        <v>2.66</v>
      </c>
      <c r="P2054" s="11">
        <v>10.64</v>
      </c>
      <c r="Q2054" s="11">
        <v>0</v>
      </c>
      <c r="R2054" s="8">
        <v>0</v>
      </c>
      <c r="S2054" s="8">
        <v>0</v>
      </c>
      <c r="U2054" s="12">
        <v>0</v>
      </c>
      <c r="V2054" s="10">
        <v>0</v>
      </c>
      <c r="W2054" s="11">
        <v>4.5</v>
      </c>
      <c r="X2054" s="8" t="s">
        <v>148</v>
      </c>
      <c r="Y2054" s="8" t="s">
        <v>149</v>
      </c>
    </row>
    <row r="2055" spans="1:26" x14ac:dyDescent="0.3">
      <c r="A2055" s="7">
        <v>46284</v>
      </c>
      <c r="B2055" s="8" t="s">
        <v>37</v>
      </c>
      <c r="C2055" s="8" t="s">
        <v>140</v>
      </c>
      <c r="D2055" s="8" t="s">
        <v>141</v>
      </c>
      <c r="E2055" s="8" t="s">
        <v>167</v>
      </c>
      <c r="F2055" s="8" t="s">
        <v>143</v>
      </c>
      <c r="G2055" s="8" t="s">
        <v>255</v>
      </c>
      <c r="H2055" s="8" t="s">
        <v>220</v>
      </c>
      <c r="I2055" s="8" t="s">
        <v>440</v>
      </c>
      <c r="J2055" s="8" t="s">
        <v>169</v>
      </c>
      <c r="K2055" s="8" t="s">
        <v>21</v>
      </c>
      <c r="L2055" s="9">
        <v>238</v>
      </c>
      <c r="M2055" s="9">
        <v>0</v>
      </c>
      <c r="N2055" s="10">
        <v>0</v>
      </c>
      <c r="P2055" s="11">
        <v>0</v>
      </c>
      <c r="Q2055" s="11">
        <v>0</v>
      </c>
      <c r="R2055" s="8">
        <v>0</v>
      </c>
      <c r="S2055" s="8">
        <v>0</v>
      </c>
      <c r="W2055" s="11">
        <v>6.5</v>
      </c>
      <c r="X2055" s="8" t="s">
        <v>148</v>
      </c>
      <c r="Y2055" s="8" t="s">
        <v>149</v>
      </c>
    </row>
    <row r="2056" spans="1:26" x14ac:dyDescent="0.3">
      <c r="A2056" s="7">
        <v>46284</v>
      </c>
      <c r="B2056" s="8" t="s">
        <v>37</v>
      </c>
      <c r="C2056" s="8" t="s">
        <v>140</v>
      </c>
      <c r="D2056" s="8" t="s">
        <v>141</v>
      </c>
      <c r="E2056" s="8" t="s">
        <v>257</v>
      </c>
      <c r="F2056" s="8" t="s">
        <v>143</v>
      </c>
      <c r="G2056" s="8" t="s">
        <v>258</v>
      </c>
      <c r="H2056" s="8" t="s">
        <v>220</v>
      </c>
      <c r="I2056" s="8" t="s">
        <v>1012</v>
      </c>
      <c r="J2056" s="8" t="s">
        <v>260</v>
      </c>
      <c r="K2056" s="8" t="s">
        <v>14</v>
      </c>
      <c r="L2056" s="9">
        <v>107</v>
      </c>
      <c r="M2056" s="9">
        <v>1</v>
      </c>
      <c r="N2056" s="10">
        <v>9.3457943925233638E-3</v>
      </c>
      <c r="O2056" s="11">
        <v>4.2</v>
      </c>
      <c r="P2056" s="8" t="s">
        <v>1066</v>
      </c>
      <c r="Q2056" s="11">
        <v>0</v>
      </c>
      <c r="R2056" s="8">
        <v>0</v>
      </c>
      <c r="S2056" s="8">
        <v>0</v>
      </c>
      <c r="U2056" s="12">
        <v>0</v>
      </c>
      <c r="V2056" s="10">
        <v>0</v>
      </c>
      <c r="W2056" s="11">
        <v>6.5</v>
      </c>
      <c r="X2056" s="8" t="s">
        <v>148</v>
      </c>
      <c r="Y2056" s="8" t="s">
        <v>149</v>
      </c>
    </row>
    <row r="2057" spans="1:26" x14ac:dyDescent="0.3">
      <c r="A2057" s="7">
        <v>46284</v>
      </c>
      <c r="B2057" s="8" t="s">
        <v>37</v>
      </c>
      <c r="C2057" s="8" t="s">
        <v>140</v>
      </c>
      <c r="D2057" s="8" t="s">
        <v>141</v>
      </c>
      <c r="E2057" s="8" t="s">
        <v>257</v>
      </c>
      <c r="F2057" s="8" t="s">
        <v>143</v>
      </c>
      <c r="G2057" s="8" t="s">
        <v>258</v>
      </c>
      <c r="H2057" s="8" t="s">
        <v>220</v>
      </c>
      <c r="I2057" s="8" t="s">
        <v>440</v>
      </c>
      <c r="J2057" s="8" t="s">
        <v>260</v>
      </c>
      <c r="K2057" s="8" t="s">
        <v>21</v>
      </c>
      <c r="L2057" s="9">
        <v>382</v>
      </c>
      <c r="M2057" s="9">
        <v>6</v>
      </c>
      <c r="N2057" s="10">
        <v>1.5706806282722509E-2</v>
      </c>
      <c r="O2057" s="11">
        <v>9</v>
      </c>
      <c r="P2057" s="11">
        <v>54</v>
      </c>
      <c r="Q2057" s="11">
        <v>0</v>
      </c>
      <c r="R2057" s="8">
        <v>0</v>
      </c>
      <c r="S2057" s="8">
        <v>0</v>
      </c>
      <c r="U2057" s="12">
        <v>0</v>
      </c>
      <c r="V2057" s="10">
        <v>0</v>
      </c>
      <c r="W2057" s="11">
        <v>9</v>
      </c>
      <c r="X2057" s="8" t="s">
        <v>148</v>
      </c>
      <c r="Y2057" s="8" t="s">
        <v>149</v>
      </c>
    </row>
    <row r="2058" spans="1:26" x14ac:dyDescent="0.3">
      <c r="A2058" s="7">
        <v>46284</v>
      </c>
      <c r="B2058" s="8" t="s">
        <v>33</v>
      </c>
      <c r="C2058" s="8" t="s">
        <v>173</v>
      </c>
      <c r="D2058" s="8" t="s">
        <v>141</v>
      </c>
      <c r="E2058" s="8" t="s">
        <v>193</v>
      </c>
      <c r="F2058" s="8" t="s">
        <v>143</v>
      </c>
      <c r="G2058" s="8" t="s">
        <v>194</v>
      </c>
      <c r="H2058" s="8" t="s">
        <v>231</v>
      </c>
      <c r="I2058" s="8" t="s">
        <v>812</v>
      </c>
      <c r="J2058" s="8" t="s">
        <v>195</v>
      </c>
      <c r="K2058" s="8" t="s">
        <v>7</v>
      </c>
      <c r="L2058" s="9">
        <v>201</v>
      </c>
      <c r="M2058" s="9">
        <v>2</v>
      </c>
      <c r="N2058" s="10">
        <v>9.9502487562189053E-3</v>
      </c>
      <c r="O2058" s="11">
        <v>7.99</v>
      </c>
      <c r="P2058" s="11">
        <v>15.98</v>
      </c>
      <c r="Q2058" s="11">
        <v>0</v>
      </c>
      <c r="R2058" s="8">
        <v>0</v>
      </c>
      <c r="S2058" s="8">
        <v>0</v>
      </c>
      <c r="U2058" s="12">
        <v>0</v>
      </c>
      <c r="V2058" s="10">
        <v>0</v>
      </c>
      <c r="W2058" s="11">
        <v>11.5</v>
      </c>
      <c r="X2058" s="8" t="s">
        <v>148</v>
      </c>
      <c r="Y2058" s="8" t="s">
        <v>149</v>
      </c>
      <c r="Z2058" s="8" t="s">
        <v>177</v>
      </c>
    </row>
    <row r="2059" spans="1:26" x14ac:dyDescent="0.3">
      <c r="A2059" s="7">
        <v>46284</v>
      </c>
      <c r="B2059" s="8" t="s">
        <v>33</v>
      </c>
      <c r="C2059" s="8" t="s">
        <v>173</v>
      </c>
      <c r="D2059" s="8" t="s">
        <v>141</v>
      </c>
      <c r="E2059" s="8" t="s">
        <v>193</v>
      </c>
      <c r="F2059" s="8" t="s">
        <v>143</v>
      </c>
      <c r="G2059" s="8" t="s">
        <v>194</v>
      </c>
      <c r="H2059" s="8" t="s">
        <v>231</v>
      </c>
      <c r="I2059" s="8" t="s">
        <v>197</v>
      </c>
      <c r="J2059" s="8" t="s">
        <v>195</v>
      </c>
      <c r="K2059" s="8" t="s">
        <v>7</v>
      </c>
      <c r="L2059" s="9">
        <v>356</v>
      </c>
      <c r="M2059" s="9">
        <v>2</v>
      </c>
      <c r="N2059" s="10">
        <v>5.6179775280898866E-3</v>
      </c>
      <c r="O2059" s="11">
        <v>4.91</v>
      </c>
      <c r="P2059" s="11">
        <v>9.82</v>
      </c>
      <c r="Q2059" s="11">
        <v>0</v>
      </c>
      <c r="R2059" s="8">
        <v>0</v>
      </c>
      <c r="S2059" s="8">
        <v>0</v>
      </c>
      <c r="U2059" s="12">
        <v>0</v>
      </c>
      <c r="V2059" s="10">
        <v>0</v>
      </c>
      <c r="W2059" s="11">
        <v>9</v>
      </c>
      <c r="X2059" s="8" t="s">
        <v>148</v>
      </c>
      <c r="Y2059" s="8" t="s">
        <v>149</v>
      </c>
    </row>
    <row r="2060" spans="1:26" x14ac:dyDescent="0.3">
      <c r="A2060" s="7">
        <v>46284</v>
      </c>
      <c r="B2060" s="8" t="s">
        <v>33</v>
      </c>
      <c r="C2060" s="8" t="s">
        <v>173</v>
      </c>
      <c r="D2060" s="8" t="s">
        <v>141</v>
      </c>
      <c r="E2060" s="8" t="s">
        <v>193</v>
      </c>
      <c r="F2060" s="8" t="s">
        <v>143</v>
      </c>
      <c r="G2060" s="8" t="s">
        <v>194</v>
      </c>
      <c r="H2060" s="8" t="s">
        <v>231</v>
      </c>
      <c r="I2060" s="8" t="s">
        <v>469</v>
      </c>
      <c r="J2060" s="8" t="s">
        <v>195</v>
      </c>
      <c r="K2060" s="8" t="s">
        <v>14</v>
      </c>
      <c r="L2060" s="9">
        <v>884</v>
      </c>
      <c r="M2060" s="9">
        <v>4</v>
      </c>
      <c r="N2060" s="10">
        <v>4.5248868778280547E-3</v>
      </c>
      <c r="O2060" s="11">
        <v>6.46</v>
      </c>
      <c r="P2060" s="11">
        <v>25.84</v>
      </c>
      <c r="Q2060" s="11">
        <v>399</v>
      </c>
      <c r="R2060" s="8">
        <v>1</v>
      </c>
      <c r="S2060" s="8">
        <v>1</v>
      </c>
      <c r="T2060" s="10">
        <v>6.4799999999999996E-2</v>
      </c>
      <c r="U2060" s="12">
        <v>15.44</v>
      </c>
      <c r="V2060" s="10">
        <v>0.25</v>
      </c>
      <c r="W2060" s="11">
        <v>11.5</v>
      </c>
      <c r="X2060" s="8" t="s">
        <v>148</v>
      </c>
      <c r="Y2060" s="8" t="s">
        <v>149</v>
      </c>
      <c r="Z2060" s="8" t="s">
        <v>546</v>
      </c>
    </row>
    <row r="2061" spans="1:26" x14ac:dyDescent="0.3">
      <c r="A2061" s="7">
        <v>46284</v>
      </c>
      <c r="B2061" s="8" t="s">
        <v>33</v>
      </c>
      <c r="C2061" s="8" t="s">
        <v>173</v>
      </c>
      <c r="D2061" s="8" t="s">
        <v>141</v>
      </c>
      <c r="E2061" s="8" t="s">
        <v>193</v>
      </c>
      <c r="F2061" s="8" t="s">
        <v>143</v>
      </c>
      <c r="G2061" s="8" t="s">
        <v>264</v>
      </c>
      <c r="H2061" s="8" t="s">
        <v>382</v>
      </c>
      <c r="I2061" s="8" t="s">
        <v>265</v>
      </c>
      <c r="J2061" s="8" t="s">
        <v>195</v>
      </c>
      <c r="K2061" s="8" t="s">
        <v>7</v>
      </c>
      <c r="L2061" s="8" t="s">
        <v>1067</v>
      </c>
      <c r="M2061" s="9">
        <v>4</v>
      </c>
      <c r="N2061" s="10">
        <v>4.5924225028702642E-3</v>
      </c>
      <c r="O2061" s="11">
        <v>7.91</v>
      </c>
      <c r="P2061" s="11">
        <v>31.64</v>
      </c>
      <c r="Q2061" s="11">
        <v>0</v>
      </c>
      <c r="R2061" s="8">
        <v>0</v>
      </c>
      <c r="S2061" s="8">
        <v>0</v>
      </c>
      <c r="U2061" s="12">
        <v>0</v>
      </c>
      <c r="V2061" s="10">
        <v>0</v>
      </c>
      <c r="W2061" s="11">
        <v>10.5</v>
      </c>
      <c r="X2061" s="8" t="s">
        <v>148</v>
      </c>
      <c r="Y2061" s="8" t="s">
        <v>149</v>
      </c>
    </row>
    <row r="2062" spans="1:26" x14ac:dyDescent="0.3">
      <c r="A2062" s="7">
        <v>46284</v>
      </c>
      <c r="B2062" s="8" t="s">
        <v>33</v>
      </c>
      <c r="C2062" s="8" t="s">
        <v>173</v>
      </c>
      <c r="D2062" s="8" t="s">
        <v>141</v>
      </c>
      <c r="E2062" s="8" t="s">
        <v>193</v>
      </c>
      <c r="F2062" s="8" t="s">
        <v>143</v>
      </c>
      <c r="G2062" s="8" t="s">
        <v>264</v>
      </c>
      <c r="H2062" s="8" t="s">
        <v>231</v>
      </c>
      <c r="I2062" s="8" t="s">
        <v>685</v>
      </c>
      <c r="J2062" s="8" t="s">
        <v>195</v>
      </c>
      <c r="K2062" s="8" t="s">
        <v>21</v>
      </c>
      <c r="L2062" s="9">
        <v>230</v>
      </c>
      <c r="M2062" s="9">
        <v>3</v>
      </c>
      <c r="N2062" s="10">
        <v>1.3043478260869559E-2</v>
      </c>
      <c r="O2062" s="11">
        <v>12.5</v>
      </c>
      <c r="P2062" s="11">
        <v>37.5</v>
      </c>
      <c r="Q2062" s="11">
        <v>0</v>
      </c>
      <c r="R2062" s="8">
        <v>0</v>
      </c>
      <c r="S2062" s="8">
        <v>0</v>
      </c>
      <c r="U2062" s="12">
        <v>0</v>
      </c>
      <c r="V2062" s="10">
        <v>0</v>
      </c>
      <c r="W2062" s="11">
        <v>12.5</v>
      </c>
      <c r="X2062" s="8" t="s">
        <v>148</v>
      </c>
      <c r="Y2062" s="8" t="s">
        <v>149</v>
      </c>
    </row>
    <row r="2063" spans="1:26" x14ac:dyDescent="0.3">
      <c r="A2063" s="7">
        <v>46284</v>
      </c>
      <c r="B2063" s="8" t="s">
        <v>33</v>
      </c>
      <c r="C2063" s="8" t="s">
        <v>173</v>
      </c>
      <c r="D2063" s="8" t="s">
        <v>141</v>
      </c>
      <c r="E2063" s="8" t="s">
        <v>193</v>
      </c>
      <c r="F2063" s="8" t="s">
        <v>143</v>
      </c>
      <c r="G2063" s="8" t="s">
        <v>264</v>
      </c>
      <c r="H2063" s="8" t="s">
        <v>231</v>
      </c>
      <c r="I2063" s="8" t="s">
        <v>960</v>
      </c>
      <c r="J2063" s="8" t="s">
        <v>195</v>
      </c>
      <c r="K2063" s="8" t="s">
        <v>21</v>
      </c>
      <c r="L2063" s="9">
        <v>53</v>
      </c>
      <c r="M2063" s="9">
        <v>0</v>
      </c>
      <c r="N2063" s="10">
        <v>0</v>
      </c>
      <c r="P2063" s="11">
        <v>0</v>
      </c>
      <c r="Q2063" s="11">
        <v>0</v>
      </c>
      <c r="R2063" s="8">
        <v>0</v>
      </c>
      <c r="S2063" s="8">
        <v>0</v>
      </c>
      <c r="W2063" s="11">
        <v>13.5</v>
      </c>
      <c r="X2063" s="8" t="s">
        <v>148</v>
      </c>
      <c r="Y2063" s="8" t="s">
        <v>149</v>
      </c>
    </row>
    <row r="2064" spans="1:26" x14ac:dyDescent="0.3">
      <c r="A2064" s="7">
        <v>46284</v>
      </c>
      <c r="B2064" s="8" t="s">
        <v>33</v>
      </c>
      <c r="C2064" s="8" t="s">
        <v>173</v>
      </c>
      <c r="D2064" s="8" t="s">
        <v>141</v>
      </c>
      <c r="E2064" s="8" t="s">
        <v>193</v>
      </c>
      <c r="F2064" s="8" t="s">
        <v>143</v>
      </c>
      <c r="G2064" s="8" t="s">
        <v>264</v>
      </c>
      <c r="H2064" s="8" t="s">
        <v>231</v>
      </c>
      <c r="I2064" s="8" t="s">
        <v>517</v>
      </c>
      <c r="J2064" s="8" t="s">
        <v>195</v>
      </c>
      <c r="K2064" s="8" t="s">
        <v>21</v>
      </c>
      <c r="L2064" s="9">
        <v>214</v>
      </c>
      <c r="M2064" s="9">
        <v>4</v>
      </c>
      <c r="N2064" s="10">
        <v>1.8691588785046731E-2</v>
      </c>
      <c r="O2064" s="11">
        <v>12.5</v>
      </c>
      <c r="P2064" s="11">
        <v>50</v>
      </c>
      <c r="Q2064" s="11">
        <v>0</v>
      </c>
      <c r="R2064" s="8">
        <v>0</v>
      </c>
      <c r="S2064" s="8">
        <v>0</v>
      </c>
      <c r="U2064" s="12">
        <v>0</v>
      </c>
      <c r="V2064" s="10">
        <v>0</v>
      </c>
      <c r="W2064" s="11">
        <v>12.5</v>
      </c>
      <c r="X2064" s="8" t="s">
        <v>148</v>
      </c>
      <c r="Y2064" s="8" t="s">
        <v>149</v>
      </c>
    </row>
    <row r="2065" spans="1:26" x14ac:dyDescent="0.3">
      <c r="A2065" s="7">
        <v>46284</v>
      </c>
      <c r="B2065" s="8" t="s">
        <v>33</v>
      </c>
      <c r="C2065" s="8" t="s">
        <v>173</v>
      </c>
      <c r="D2065" s="8" t="s">
        <v>141</v>
      </c>
      <c r="E2065" s="8" t="s">
        <v>200</v>
      </c>
      <c r="F2065" s="8" t="s">
        <v>143</v>
      </c>
      <c r="G2065" s="8" t="s">
        <v>270</v>
      </c>
      <c r="H2065" s="8" t="s">
        <v>231</v>
      </c>
      <c r="I2065" s="8" t="s">
        <v>813</v>
      </c>
      <c r="J2065" s="8" t="s">
        <v>202</v>
      </c>
      <c r="K2065" s="8" t="s">
        <v>14</v>
      </c>
      <c r="L2065" s="9">
        <v>799</v>
      </c>
      <c r="M2065" s="9">
        <v>1</v>
      </c>
      <c r="N2065" s="10">
        <v>1.2515644555694621E-3</v>
      </c>
      <c r="O2065" s="11">
        <v>8.18</v>
      </c>
      <c r="P2065" s="11">
        <v>8.18</v>
      </c>
      <c r="Q2065" s="11">
        <v>0</v>
      </c>
      <c r="R2065" s="8">
        <v>0</v>
      </c>
      <c r="S2065" s="8">
        <v>0</v>
      </c>
      <c r="U2065" s="12">
        <v>0</v>
      </c>
      <c r="V2065" s="10">
        <v>0</v>
      </c>
      <c r="W2065" s="11">
        <v>13.5</v>
      </c>
      <c r="X2065" s="8" t="s">
        <v>148</v>
      </c>
      <c r="Y2065" s="8" t="s">
        <v>149</v>
      </c>
    </row>
    <row r="2066" spans="1:26" x14ac:dyDescent="0.3">
      <c r="A2066" s="7">
        <v>46288</v>
      </c>
      <c r="B2066" s="8" t="s">
        <v>37</v>
      </c>
      <c r="C2066" s="8" t="s">
        <v>140</v>
      </c>
      <c r="D2066" s="8" t="s">
        <v>141</v>
      </c>
      <c r="E2066" s="8" t="s">
        <v>244</v>
      </c>
      <c r="F2066" s="8" t="s">
        <v>143</v>
      </c>
      <c r="G2066" s="8" t="s">
        <v>245</v>
      </c>
      <c r="H2066" s="8" t="s">
        <v>220</v>
      </c>
      <c r="I2066" s="8" t="s">
        <v>246</v>
      </c>
      <c r="J2066" s="8" t="s">
        <v>247</v>
      </c>
      <c r="K2066" s="8" t="s">
        <v>14</v>
      </c>
      <c r="L2066" s="9">
        <v>2574</v>
      </c>
      <c r="M2066" s="9">
        <v>16</v>
      </c>
      <c r="N2066" s="10">
        <v>6.216006216006216E-3</v>
      </c>
      <c r="O2066" s="11">
        <v>4.7699999999999996</v>
      </c>
      <c r="P2066" s="11">
        <v>76.319999999999993</v>
      </c>
      <c r="Q2066" s="11">
        <v>558</v>
      </c>
      <c r="R2066" s="8">
        <v>2</v>
      </c>
      <c r="S2066" s="8">
        <v>2</v>
      </c>
      <c r="T2066" s="10">
        <v>0.1368</v>
      </c>
      <c r="U2066" s="12">
        <v>7.31</v>
      </c>
      <c r="V2066" s="10">
        <v>0.125</v>
      </c>
      <c r="W2066" s="11">
        <v>8</v>
      </c>
      <c r="X2066" s="8" t="s">
        <v>148</v>
      </c>
      <c r="Y2066" s="8" t="s">
        <v>149</v>
      </c>
    </row>
    <row r="2067" spans="1:26" x14ac:dyDescent="0.3">
      <c r="A2067" s="7">
        <v>46284</v>
      </c>
      <c r="B2067" s="8" t="s">
        <v>33</v>
      </c>
      <c r="C2067" s="8" t="s">
        <v>173</v>
      </c>
      <c r="D2067" s="8" t="s">
        <v>141</v>
      </c>
      <c r="E2067" s="8" t="s">
        <v>200</v>
      </c>
      <c r="F2067" s="8" t="s">
        <v>143</v>
      </c>
      <c r="G2067" s="8" t="s">
        <v>270</v>
      </c>
      <c r="H2067" s="8" t="s">
        <v>231</v>
      </c>
      <c r="I2067" s="8" t="s">
        <v>365</v>
      </c>
      <c r="J2067" s="8" t="s">
        <v>202</v>
      </c>
      <c r="K2067" s="8" t="s">
        <v>7</v>
      </c>
      <c r="L2067" s="9">
        <v>933</v>
      </c>
      <c r="M2067" s="9">
        <v>5</v>
      </c>
      <c r="N2067" s="10">
        <v>5.3590568060021444E-3</v>
      </c>
      <c r="O2067" s="11">
        <v>4.83</v>
      </c>
      <c r="P2067" s="11">
        <v>24.15</v>
      </c>
      <c r="Q2067" s="11">
        <v>0</v>
      </c>
      <c r="R2067" s="8">
        <v>0</v>
      </c>
      <c r="S2067" s="8">
        <v>0</v>
      </c>
      <c r="U2067" s="12">
        <v>0</v>
      </c>
      <c r="V2067" s="10">
        <v>0</v>
      </c>
      <c r="W2067" s="11">
        <v>9</v>
      </c>
      <c r="X2067" s="8" t="s">
        <v>148</v>
      </c>
      <c r="Y2067" s="8" t="s">
        <v>149</v>
      </c>
    </row>
    <row r="2068" spans="1:26" x14ac:dyDescent="0.3">
      <c r="A2068" s="7">
        <v>46284</v>
      </c>
      <c r="B2068" s="8" t="s">
        <v>33</v>
      </c>
      <c r="C2068" s="8" t="s">
        <v>173</v>
      </c>
      <c r="D2068" s="8" t="s">
        <v>141</v>
      </c>
      <c r="E2068" s="8" t="s">
        <v>271</v>
      </c>
      <c r="F2068" s="8" t="s">
        <v>143</v>
      </c>
      <c r="G2068" s="8" t="s">
        <v>275</v>
      </c>
      <c r="H2068" s="8" t="s">
        <v>229</v>
      </c>
      <c r="I2068" s="8" t="s">
        <v>272</v>
      </c>
      <c r="J2068" s="8" t="s">
        <v>274</v>
      </c>
      <c r="K2068" s="8" t="s">
        <v>14</v>
      </c>
      <c r="L2068" s="9">
        <v>2289</v>
      </c>
      <c r="M2068" s="9">
        <v>11</v>
      </c>
      <c r="N2068" s="10">
        <v>4.8055919615552639E-3</v>
      </c>
      <c r="O2068" s="11">
        <v>8.27</v>
      </c>
      <c r="P2068" s="11">
        <v>90.97</v>
      </c>
      <c r="Q2068" s="11">
        <v>549</v>
      </c>
      <c r="R2068" s="8">
        <v>1</v>
      </c>
      <c r="S2068" s="8">
        <v>1</v>
      </c>
      <c r="T2068" s="10">
        <v>0.16569999999999999</v>
      </c>
      <c r="U2068" s="12">
        <v>6.03</v>
      </c>
      <c r="V2068" s="10">
        <v>9.0899999999999995E-2</v>
      </c>
      <c r="W2068" s="11">
        <v>12.5</v>
      </c>
      <c r="X2068" s="8" t="s">
        <v>148</v>
      </c>
      <c r="Y2068" s="8" t="s">
        <v>149</v>
      </c>
    </row>
    <row r="2069" spans="1:26" x14ac:dyDescent="0.3">
      <c r="A2069" s="7">
        <v>46284</v>
      </c>
      <c r="B2069" s="8" t="s">
        <v>33</v>
      </c>
      <c r="C2069" s="8" t="s">
        <v>173</v>
      </c>
      <c r="D2069" s="8" t="s">
        <v>141</v>
      </c>
      <c r="E2069" s="8" t="s">
        <v>271</v>
      </c>
      <c r="F2069" s="8" t="s">
        <v>143</v>
      </c>
      <c r="G2069" s="8" t="s">
        <v>275</v>
      </c>
      <c r="H2069" s="8" t="s">
        <v>231</v>
      </c>
      <c r="I2069" s="8" t="s">
        <v>596</v>
      </c>
      <c r="J2069" s="8" t="s">
        <v>274</v>
      </c>
      <c r="K2069" s="8" t="s">
        <v>14</v>
      </c>
      <c r="L2069" s="8" t="s">
        <v>1068</v>
      </c>
      <c r="M2069" s="9">
        <v>3</v>
      </c>
      <c r="N2069" s="10">
        <v>6.7567567567567571E-3</v>
      </c>
      <c r="O2069" s="11">
        <v>8.75</v>
      </c>
      <c r="P2069" s="11">
        <v>26.25</v>
      </c>
      <c r="Q2069" s="11">
        <v>0</v>
      </c>
      <c r="R2069" s="8">
        <v>0</v>
      </c>
      <c r="S2069" s="8">
        <v>0</v>
      </c>
      <c r="U2069" s="12">
        <v>0</v>
      </c>
      <c r="V2069" s="10">
        <v>0</v>
      </c>
      <c r="W2069" s="11">
        <v>13</v>
      </c>
      <c r="X2069" s="8" t="s">
        <v>148</v>
      </c>
      <c r="Y2069" s="8" t="s">
        <v>149</v>
      </c>
    </row>
    <row r="2070" spans="1:26" x14ac:dyDescent="0.3">
      <c r="A2070" s="7">
        <v>46284</v>
      </c>
      <c r="B2070" s="8" t="s">
        <v>33</v>
      </c>
      <c r="C2070" s="8" t="s">
        <v>173</v>
      </c>
      <c r="D2070" s="8" t="s">
        <v>141</v>
      </c>
      <c r="E2070" s="8" t="s">
        <v>271</v>
      </c>
      <c r="F2070" s="8" t="s">
        <v>143</v>
      </c>
      <c r="G2070" s="8" t="s">
        <v>272</v>
      </c>
      <c r="H2070" s="8" t="s">
        <v>231</v>
      </c>
      <c r="I2070" s="8" t="s">
        <v>815</v>
      </c>
      <c r="J2070" s="8" t="s">
        <v>274</v>
      </c>
      <c r="K2070" s="8" t="s">
        <v>21</v>
      </c>
      <c r="L2070" s="9">
        <v>96</v>
      </c>
      <c r="M2070" s="9">
        <v>1</v>
      </c>
      <c r="N2070" s="10">
        <v>1.041666666666667E-2</v>
      </c>
      <c r="O2070" s="11">
        <v>11.83</v>
      </c>
      <c r="P2070" s="11">
        <v>11.83</v>
      </c>
      <c r="Q2070" s="11">
        <v>0</v>
      </c>
      <c r="R2070" s="8">
        <v>0</v>
      </c>
      <c r="S2070" s="8">
        <v>0</v>
      </c>
      <c r="U2070" s="12">
        <v>0</v>
      </c>
      <c r="V2070" s="10">
        <v>0</v>
      </c>
      <c r="W2070" s="11">
        <v>14.5</v>
      </c>
      <c r="X2070" s="8" t="s">
        <v>148</v>
      </c>
      <c r="Y2070" s="8" t="s">
        <v>149</v>
      </c>
    </row>
    <row r="2071" spans="1:26" x14ac:dyDescent="0.3">
      <c r="A2071" s="7">
        <v>46284</v>
      </c>
      <c r="B2071" s="8" t="s">
        <v>23</v>
      </c>
      <c r="C2071" s="8" t="s">
        <v>173</v>
      </c>
      <c r="D2071" s="8" t="s">
        <v>141</v>
      </c>
      <c r="E2071" s="8" t="s">
        <v>174</v>
      </c>
      <c r="F2071" s="8" t="s">
        <v>143</v>
      </c>
      <c r="G2071" s="8" t="s">
        <v>476</v>
      </c>
      <c r="H2071" s="8" t="s">
        <v>206</v>
      </c>
      <c r="I2071" s="8" t="s">
        <v>1069</v>
      </c>
      <c r="J2071" s="8" t="s">
        <v>176</v>
      </c>
      <c r="K2071" s="8" t="s">
        <v>21</v>
      </c>
      <c r="L2071" s="9">
        <v>381</v>
      </c>
      <c r="M2071" s="9">
        <v>2</v>
      </c>
      <c r="N2071" s="10">
        <v>5.2493438320209973E-3</v>
      </c>
      <c r="O2071" s="11">
        <v>16</v>
      </c>
      <c r="P2071" s="11">
        <v>32</v>
      </c>
      <c r="Q2071" s="11">
        <v>0</v>
      </c>
      <c r="R2071" s="8">
        <v>0</v>
      </c>
      <c r="S2071" s="8">
        <v>0</v>
      </c>
      <c r="U2071" s="12">
        <v>0</v>
      </c>
      <c r="V2071" s="10">
        <v>0</v>
      </c>
      <c r="W2071" s="11">
        <v>16</v>
      </c>
      <c r="X2071" s="8" t="s">
        <v>148</v>
      </c>
      <c r="Y2071" s="8" t="s">
        <v>149</v>
      </c>
    </row>
    <row r="2072" spans="1:26" x14ac:dyDescent="0.3">
      <c r="A2072" s="7">
        <v>46284</v>
      </c>
      <c r="B2072" s="8" t="s">
        <v>23</v>
      </c>
      <c r="C2072" s="8" t="s">
        <v>173</v>
      </c>
      <c r="D2072" s="8" t="s">
        <v>141</v>
      </c>
      <c r="E2072" s="8" t="s">
        <v>186</v>
      </c>
      <c r="F2072" s="8" t="s">
        <v>143</v>
      </c>
      <c r="G2072" s="8" t="s">
        <v>190</v>
      </c>
      <c r="H2072" s="8" t="s">
        <v>206</v>
      </c>
      <c r="I2072" s="8" t="s">
        <v>190</v>
      </c>
      <c r="J2072" s="8" t="s">
        <v>188</v>
      </c>
      <c r="K2072" s="8" t="s">
        <v>7</v>
      </c>
      <c r="L2072" s="9">
        <v>457</v>
      </c>
      <c r="M2072" s="9">
        <v>5</v>
      </c>
      <c r="N2072" s="10">
        <v>1.0940919037199121E-2</v>
      </c>
      <c r="O2072" s="11">
        <v>6.43</v>
      </c>
      <c r="P2072" s="11">
        <v>32.15</v>
      </c>
      <c r="Q2072" s="11">
        <v>0</v>
      </c>
      <c r="R2072" s="8">
        <v>0</v>
      </c>
      <c r="S2072" s="8">
        <v>0</v>
      </c>
      <c r="U2072" s="12">
        <v>0</v>
      </c>
      <c r="V2072" s="10">
        <v>0</v>
      </c>
      <c r="W2072" s="11">
        <v>12</v>
      </c>
      <c r="X2072" s="8" t="s">
        <v>223</v>
      </c>
      <c r="Y2072" s="8" t="s">
        <v>149</v>
      </c>
    </row>
    <row r="2073" spans="1:26" x14ac:dyDescent="0.3">
      <c r="A2073" s="8" t="s">
        <v>1062</v>
      </c>
      <c r="B2073" s="8" t="s">
        <v>23</v>
      </c>
      <c r="C2073" s="8" t="s">
        <v>173</v>
      </c>
      <c r="D2073" s="8" t="s">
        <v>141</v>
      </c>
      <c r="E2073" s="8" t="s">
        <v>186</v>
      </c>
      <c r="F2073" s="8" t="s">
        <v>143</v>
      </c>
      <c r="G2073" s="8" t="s">
        <v>413</v>
      </c>
      <c r="H2073" s="8" t="s">
        <v>213</v>
      </c>
      <c r="I2073" s="8" t="s">
        <v>413</v>
      </c>
      <c r="J2073" s="8" t="s">
        <v>188</v>
      </c>
      <c r="K2073" s="8" t="s">
        <v>14</v>
      </c>
      <c r="L2073" s="9">
        <v>1136</v>
      </c>
      <c r="M2073" s="9">
        <v>6</v>
      </c>
      <c r="N2073" s="10">
        <v>5.2816901408450703E-3</v>
      </c>
      <c r="O2073" s="11">
        <v>6.59</v>
      </c>
      <c r="P2073" s="11">
        <v>39.54</v>
      </c>
      <c r="Q2073" s="11">
        <v>0</v>
      </c>
      <c r="R2073" s="8">
        <v>0</v>
      </c>
      <c r="S2073" s="8">
        <v>0</v>
      </c>
      <c r="U2073" s="12">
        <v>0</v>
      </c>
      <c r="V2073" s="10">
        <v>0</v>
      </c>
      <c r="W2073" s="11">
        <v>9</v>
      </c>
      <c r="X2073" s="8" t="s">
        <v>148</v>
      </c>
      <c r="Y2073" s="8" t="s">
        <v>149</v>
      </c>
    </row>
    <row r="2074" spans="1:26" x14ac:dyDescent="0.3">
      <c r="A2074" s="7">
        <v>46284</v>
      </c>
      <c r="B2074" s="8" t="s">
        <v>23</v>
      </c>
      <c r="C2074" s="8" t="s">
        <v>173</v>
      </c>
      <c r="D2074" s="8" t="s">
        <v>141</v>
      </c>
      <c r="E2074" s="8" t="s">
        <v>186</v>
      </c>
      <c r="F2074" s="8" t="s">
        <v>143</v>
      </c>
      <c r="G2074" s="8" t="s">
        <v>280</v>
      </c>
      <c r="H2074" s="8" t="s">
        <v>206</v>
      </c>
      <c r="I2074" s="8" t="s">
        <v>280</v>
      </c>
      <c r="J2074" s="8" t="s">
        <v>188</v>
      </c>
      <c r="K2074" s="8" t="s">
        <v>21</v>
      </c>
      <c r="L2074" s="9">
        <v>347</v>
      </c>
      <c r="M2074" s="9">
        <v>4</v>
      </c>
      <c r="N2074" s="10">
        <v>1.152737752161383E-2</v>
      </c>
      <c r="O2074" s="11">
        <v>13</v>
      </c>
      <c r="P2074" s="11">
        <v>52</v>
      </c>
      <c r="Q2074" s="11">
        <v>0</v>
      </c>
      <c r="R2074" s="8">
        <v>0</v>
      </c>
      <c r="S2074" s="8">
        <v>0</v>
      </c>
      <c r="U2074" s="12">
        <v>0</v>
      </c>
      <c r="V2074" s="10">
        <v>0</v>
      </c>
      <c r="W2074" s="11">
        <v>13</v>
      </c>
      <c r="X2074" s="8" t="s">
        <v>148</v>
      </c>
      <c r="Y2074" s="8" t="s">
        <v>149</v>
      </c>
    </row>
    <row r="2075" spans="1:26" x14ac:dyDescent="0.3">
      <c r="A2075" s="7">
        <v>46284</v>
      </c>
      <c r="B2075" s="8" t="s">
        <v>23</v>
      </c>
      <c r="C2075" s="8" t="s">
        <v>173</v>
      </c>
      <c r="D2075" s="8" t="s">
        <v>141</v>
      </c>
      <c r="E2075" s="8" t="s">
        <v>281</v>
      </c>
      <c r="F2075" s="8" t="s">
        <v>143</v>
      </c>
      <c r="G2075" s="8" t="s">
        <v>284</v>
      </c>
      <c r="H2075" s="8" t="s">
        <v>206</v>
      </c>
      <c r="I2075" s="8" t="s">
        <v>284</v>
      </c>
      <c r="J2075" s="8" t="s">
        <v>283</v>
      </c>
      <c r="K2075" s="8" t="s">
        <v>14</v>
      </c>
      <c r="L2075" s="9">
        <v>308</v>
      </c>
      <c r="M2075" s="9">
        <v>5</v>
      </c>
      <c r="N2075" s="10">
        <v>1.6233766233766229E-2</v>
      </c>
      <c r="O2075" s="11">
        <v>6.28</v>
      </c>
      <c r="P2075" s="11">
        <v>31.4</v>
      </c>
      <c r="Q2075" s="11">
        <v>299</v>
      </c>
      <c r="R2075" s="8">
        <v>1</v>
      </c>
      <c r="S2075" s="8">
        <v>1</v>
      </c>
      <c r="T2075" s="10">
        <v>8.4000000000000005E-2</v>
      </c>
      <c r="U2075" s="12">
        <v>9.52</v>
      </c>
      <c r="V2075" s="10">
        <v>0.2</v>
      </c>
      <c r="W2075" s="11">
        <v>8</v>
      </c>
      <c r="X2075" s="8" t="s">
        <v>148</v>
      </c>
      <c r="Y2075" s="8" t="s">
        <v>149</v>
      </c>
    </row>
    <row r="2076" spans="1:26" x14ac:dyDescent="0.3">
      <c r="A2076" s="7">
        <v>46284</v>
      </c>
      <c r="B2076" s="8" t="s">
        <v>23</v>
      </c>
      <c r="C2076" s="8" t="s">
        <v>173</v>
      </c>
      <c r="D2076" s="8" t="s">
        <v>141</v>
      </c>
      <c r="E2076" s="8" t="s">
        <v>281</v>
      </c>
      <c r="F2076" s="8" t="s">
        <v>143</v>
      </c>
      <c r="G2076" s="8" t="s">
        <v>282</v>
      </c>
      <c r="H2076" s="8" t="s">
        <v>206</v>
      </c>
      <c r="I2076" s="8" t="s">
        <v>282</v>
      </c>
      <c r="J2076" s="8" t="s">
        <v>283</v>
      </c>
      <c r="K2076" s="8" t="s">
        <v>21</v>
      </c>
      <c r="L2076" s="9">
        <v>493</v>
      </c>
      <c r="M2076" s="9">
        <v>8</v>
      </c>
      <c r="N2076" s="10">
        <v>1.622718052738337E-2</v>
      </c>
      <c r="O2076" s="11">
        <v>7.76</v>
      </c>
      <c r="P2076" s="11">
        <v>62.08</v>
      </c>
      <c r="Q2076" s="11">
        <v>897</v>
      </c>
      <c r="R2076" s="8">
        <v>3</v>
      </c>
      <c r="S2076" s="8">
        <v>3</v>
      </c>
      <c r="T2076" s="10">
        <v>6.9199999999999998E-2</v>
      </c>
      <c r="U2076" s="12">
        <v>14.45</v>
      </c>
      <c r="V2076" s="10">
        <v>0.375</v>
      </c>
      <c r="W2076" s="11">
        <v>8</v>
      </c>
      <c r="X2076" s="8" t="s">
        <v>148</v>
      </c>
      <c r="Y2076" s="8" t="s">
        <v>149</v>
      </c>
    </row>
    <row r="2077" spans="1:26" x14ac:dyDescent="0.3">
      <c r="A2077" s="7">
        <v>46284</v>
      </c>
      <c r="B2077" s="8" t="s">
        <v>23</v>
      </c>
      <c r="C2077" s="8" t="s">
        <v>173</v>
      </c>
      <c r="D2077" s="8" t="s">
        <v>141</v>
      </c>
      <c r="E2077" s="8" t="s">
        <v>281</v>
      </c>
      <c r="F2077" s="8" t="s">
        <v>143</v>
      </c>
      <c r="G2077" s="8" t="s">
        <v>690</v>
      </c>
      <c r="H2077" s="8" t="s">
        <v>206</v>
      </c>
      <c r="I2077" s="8" t="s">
        <v>690</v>
      </c>
      <c r="J2077" s="8" t="s">
        <v>283</v>
      </c>
      <c r="K2077" s="8" t="s">
        <v>21</v>
      </c>
      <c r="L2077" s="9">
        <v>556</v>
      </c>
      <c r="M2077" s="9">
        <v>6</v>
      </c>
      <c r="N2077" s="10">
        <v>1.0791366906474821E-2</v>
      </c>
      <c r="O2077" s="11">
        <v>9</v>
      </c>
      <c r="P2077" s="11">
        <v>54</v>
      </c>
      <c r="Q2077" s="11">
        <v>0</v>
      </c>
      <c r="R2077" s="8">
        <v>0</v>
      </c>
      <c r="S2077" s="8">
        <v>0</v>
      </c>
      <c r="U2077" s="12">
        <v>0</v>
      </c>
      <c r="V2077" s="10">
        <v>0</v>
      </c>
      <c r="W2077" s="11">
        <v>9</v>
      </c>
      <c r="X2077" s="8" t="s">
        <v>315</v>
      </c>
      <c r="Y2077" s="8" t="s">
        <v>149</v>
      </c>
    </row>
    <row r="2078" spans="1:26" x14ac:dyDescent="0.3">
      <c r="A2078" s="7">
        <v>46284</v>
      </c>
      <c r="B2078" s="8" t="s">
        <v>23</v>
      </c>
      <c r="C2078" s="8" t="s">
        <v>173</v>
      </c>
      <c r="D2078" s="8" t="s">
        <v>141</v>
      </c>
      <c r="E2078" s="8" t="s">
        <v>281</v>
      </c>
      <c r="F2078" s="8" t="s">
        <v>143</v>
      </c>
      <c r="G2078" s="8" t="s">
        <v>779</v>
      </c>
      <c r="H2078" s="8" t="s">
        <v>206</v>
      </c>
      <c r="I2078" s="8" t="s">
        <v>779</v>
      </c>
      <c r="J2078" s="8" t="s">
        <v>283</v>
      </c>
      <c r="K2078" s="8" t="s">
        <v>14</v>
      </c>
      <c r="L2078" s="9">
        <v>1236</v>
      </c>
      <c r="M2078" s="9">
        <v>5</v>
      </c>
      <c r="N2078" s="10">
        <v>4.0453074433656946E-3</v>
      </c>
      <c r="O2078" s="11">
        <v>5.6</v>
      </c>
      <c r="P2078" s="11">
        <v>28</v>
      </c>
      <c r="Q2078" s="11">
        <v>0</v>
      </c>
      <c r="R2078" s="8">
        <v>0</v>
      </c>
      <c r="S2078" s="8">
        <v>0</v>
      </c>
      <c r="U2078" s="12">
        <v>0</v>
      </c>
      <c r="V2078" s="10">
        <v>0</v>
      </c>
      <c r="W2078" s="11">
        <v>9</v>
      </c>
      <c r="X2078" s="8" t="s">
        <v>148</v>
      </c>
      <c r="Y2078" s="8" t="s">
        <v>149</v>
      </c>
    </row>
    <row r="2079" spans="1:26" x14ac:dyDescent="0.3">
      <c r="A2079" s="7">
        <v>46284</v>
      </c>
      <c r="B2079" s="8" t="s">
        <v>23</v>
      </c>
      <c r="C2079" s="8" t="s">
        <v>173</v>
      </c>
      <c r="D2079" s="8" t="s">
        <v>141</v>
      </c>
      <c r="E2079" s="8" t="s">
        <v>285</v>
      </c>
      <c r="F2079" s="8" t="s">
        <v>143</v>
      </c>
      <c r="G2079" s="8" t="s">
        <v>286</v>
      </c>
      <c r="H2079" s="8" t="s">
        <v>206</v>
      </c>
      <c r="I2079" s="8" t="s">
        <v>1070</v>
      </c>
      <c r="J2079" s="8" t="s">
        <v>287</v>
      </c>
      <c r="K2079" s="8" t="s">
        <v>14</v>
      </c>
      <c r="L2079" s="9">
        <v>3097</v>
      </c>
      <c r="M2079" s="9">
        <v>18</v>
      </c>
      <c r="N2079" s="10">
        <v>5.8120762027768806E-3</v>
      </c>
      <c r="O2079" s="11">
        <v>7.32</v>
      </c>
      <c r="P2079" s="11">
        <v>131.76</v>
      </c>
      <c r="Q2079" s="11">
        <v>0</v>
      </c>
      <c r="R2079" s="8">
        <v>0</v>
      </c>
      <c r="S2079" s="8">
        <v>0</v>
      </c>
      <c r="U2079" s="12">
        <v>0</v>
      </c>
      <c r="V2079" s="10">
        <v>0</v>
      </c>
      <c r="W2079" s="11">
        <v>9.5</v>
      </c>
      <c r="X2079" s="8" t="s">
        <v>148</v>
      </c>
      <c r="Y2079" s="8" t="s">
        <v>149</v>
      </c>
      <c r="Z2079" s="8" t="s">
        <v>177</v>
      </c>
    </row>
    <row r="2080" spans="1:26" x14ac:dyDescent="0.3">
      <c r="A2080" s="7">
        <v>46284</v>
      </c>
      <c r="B2080" s="8" t="s">
        <v>43</v>
      </c>
      <c r="C2080" s="8" t="s">
        <v>140</v>
      </c>
      <c r="D2080" s="8" t="s">
        <v>141</v>
      </c>
      <c r="E2080" s="8" t="s">
        <v>142</v>
      </c>
      <c r="F2080" s="8" t="s">
        <v>143</v>
      </c>
      <c r="G2080" s="8" t="s">
        <v>557</v>
      </c>
      <c r="H2080" s="8" t="s">
        <v>292</v>
      </c>
      <c r="I2080" s="8" t="s">
        <v>558</v>
      </c>
      <c r="J2080" s="8" t="s">
        <v>147</v>
      </c>
      <c r="K2080" s="8" t="s">
        <v>14</v>
      </c>
      <c r="L2080" s="9">
        <v>1407</v>
      </c>
      <c r="M2080" s="9">
        <v>11</v>
      </c>
      <c r="N2080" s="10">
        <v>7.818052594171997E-3</v>
      </c>
      <c r="O2080" s="11">
        <v>12.81</v>
      </c>
      <c r="P2080" s="11">
        <v>140.91</v>
      </c>
      <c r="Q2080" s="11">
        <v>0</v>
      </c>
      <c r="R2080" s="8">
        <v>0</v>
      </c>
      <c r="S2080" s="8">
        <v>0</v>
      </c>
      <c r="U2080" s="12">
        <v>0</v>
      </c>
      <c r="V2080" s="10">
        <v>0</v>
      </c>
      <c r="W2080" s="11">
        <v>16</v>
      </c>
      <c r="X2080" s="8" t="s">
        <v>148</v>
      </c>
      <c r="Y2080" s="8" t="s">
        <v>149</v>
      </c>
    </row>
    <row r="2081" spans="1:25" x14ac:dyDescent="0.3">
      <c r="A2081" s="7">
        <v>46284</v>
      </c>
      <c r="B2081" s="8" t="s">
        <v>43</v>
      </c>
      <c r="C2081" s="8" t="s">
        <v>140</v>
      </c>
      <c r="D2081" s="8" t="s">
        <v>141</v>
      </c>
      <c r="E2081" s="8" t="s">
        <v>142</v>
      </c>
      <c r="F2081" s="8" t="s">
        <v>143</v>
      </c>
      <c r="G2081" s="8" t="s">
        <v>555</v>
      </c>
      <c r="H2081" s="8" t="s">
        <v>292</v>
      </c>
      <c r="I2081" s="8" t="s">
        <v>556</v>
      </c>
      <c r="J2081" s="8" t="s">
        <v>147</v>
      </c>
      <c r="K2081" s="8" t="s">
        <v>7</v>
      </c>
      <c r="L2081" s="9">
        <v>575</v>
      </c>
      <c r="M2081" s="9">
        <v>1</v>
      </c>
      <c r="N2081" s="10">
        <v>1.739130434782609E-3</v>
      </c>
      <c r="O2081" s="11">
        <v>7.25</v>
      </c>
      <c r="P2081" s="11">
        <v>7.25</v>
      </c>
      <c r="Q2081" s="11">
        <v>0</v>
      </c>
      <c r="R2081" s="8">
        <v>0</v>
      </c>
      <c r="S2081" s="8">
        <v>0</v>
      </c>
      <c r="U2081" s="12">
        <v>0</v>
      </c>
      <c r="V2081" s="10">
        <v>0</v>
      </c>
      <c r="W2081" s="11">
        <v>12.5</v>
      </c>
      <c r="X2081" s="8" t="s">
        <v>148</v>
      </c>
      <c r="Y2081" s="8" t="s">
        <v>149</v>
      </c>
    </row>
    <row r="2082" spans="1:25" x14ac:dyDescent="0.3">
      <c r="A2082" s="7">
        <v>46284</v>
      </c>
      <c r="B2082" s="8" t="s">
        <v>43</v>
      </c>
      <c r="C2082" s="8" t="s">
        <v>140</v>
      </c>
      <c r="D2082" s="8" t="s">
        <v>141</v>
      </c>
      <c r="E2082" s="8" t="s">
        <v>142</v>
      </c>
      <c r="F2082" s="8" t="s">
        <v>143</v>
      </c>
      <c r="G2082" s="8" t="s">
        <v>294</v>
      </c>
      <c r="H2082" s="8" t="s">
        <v>292</v>
      </c>
      <c r="I2082" s="8" t="s">
        <v>295</v>
      </c>
      <c r="J2082" s="8" t="s">
        <v>147</v>
      </c>
      <c r="K2082" s="8" t="s">
        <v>14</v>
      </c>
      <c r="L2082" s="9">
        <v>1513</v>
      </c>
      <c r="M2082" s="9">
        <v>5</v>
      </c>
      <c r="N2082" s="10">
        <v>3.3046926635822869E-3</v>
      </c>
      <c r="O2082" s="11">
        <v>9.86</v>
      </c>
      <c r="P2082" s="11">
        <v>49.3</v>
      </c>
      <c r="Q2082" s="11">
        <v>0</v>
      </c>
      <c r="R2082" s="8">
        <v>0</v>
      </c>
      <c r="S2082" s="8">
        <v>0</v>
      </c>
      <c r="U2082" s="12">
        <v>0</v>
      </c>
      <c r="V2082" s="10">
        <v>0</v>
      </c>
      <c r="W2082" s="11">
        <v>12</v>
      </c>
      <c r="X2082" s="8" t="s">
        <v>148</v>
      </c>
      <c r="Y2082" s="8" t="s">
        <v>149</v>
      </c>
    </row>
    <row r="2083" spans="1:25" x14ac:dyDescent="0.3">
      <c r="A2083" s="7">
        <v>46284</v>
      </c>
      <c r="B2083" s="8" t="s">
        <v>43</v>
      </c>
      <c r="C2083" s="8" t="s">
        <v>140</v>
      </c>
      <c r="D2083" s="8" t="s">
        <v>141</v>
      </c>
      <c r="E2083" s="8" t="s">
        <v>142</v>
      </c>
      <c r="F2083" s="8" t="s">
        <v>143</v>
      </c>
      <c r="G2083" s="8" t="s">
        <v>415</v>
      </c>
      <c r="H2083" s="8" t="s">
        <v>292</v>
      </c>
      <c r="I2083" s="8" t="s">
        <v>416</v>
      </c>
      <c r="J2083" s="8" t="s">
        <v>147</v>
      </c>
      <c r="K2083" s="8" t="s">
        <v>7</v>
      </c>
      <c r="L2083" s="9">
        <v>273</v>
      </c>
      <c r="M2083" s="9">
        <v>1</v>
      </c>
      <c r="N2083" s="10">
        <v>3.663003663003663E-3</v>
      </c>
      <c r="O2083" s="11">
        <v>8.6300000000000008</v>
      </c>
      <c r="P2083" s="11">
        <v>8.6300000000000008</v>
      </c>
      <c r="Q2083" s="11">
        <v>0</v>
      </c>
      <c r="R2083" s="8">
        <v>0</v>
      </c>
      <c r="S2083" s="8">
        <v>0</v>
      </c>
      <c r="U2083" s="12">
        <v>0</v>
      </c>
      <c r="V2083" s="10">
        <v>0</v>
      </c>
      <c r="W2083" s="11">
        <v>11.5</v>
      </c>
      <c r="X2083" s="8" t="s">
        <v>148</v>
      </c>
      <c r="Y2083" s="8" t="s">
        <v>149</v>
      </c>
    </row>
    <row r="2084" spans="1:25" x14ac:dyDescent="0.3">
      <c r="A2084" s="7">
        <v>46284</v>
      </c>
      <c r="B2084" s="8" t="s">
        <v>43</v>
      </c>
      <c r="C2084" s="8" t="s">
        <v>140</v>
      </c>
      <c r="D2084" s="8" t="s">
        <v>141</v>
      </c>
      <c r="E2084" s="8" t="s">
        <v>142</v>
      </c>
      <c r="F2084" s="8" t="s">
        <v>143</v>
      </c>
      <c r="G2084" s="8" t="s">
        <v>553</v>
      </c>
      <c r="H2084" s="8" t="s">
        <v>292</v>
      </c>
      <c r="I2084" s="8" t="s">
        <v>644</v>
      </c>
      <c r="J2084" s="8" t="s">
        <v>147</v>
      </c>
      <c r="K2084" s="8" t="s">
        <v>7</v>
      </c>
      <c r="L2084" s="9">
        <v>389</v>
      </c>
      <c r="M2084" s="9">
        <v>2</v>
      </c>
      <c r="N2084" s="10">
        <v>5.1413881748071976E-3</v>
      </c>
      <c r="O2084" s="11">
        <v>9.3000000000000007</v>
      </c>
      <c r="P2084" s="11">
        <v>18.600000000000001</v>
      </c>
      <c r="Q2084" s="11">
        <v>0</v>
      </c>
      <c r="R2084" s="8">
        <v>0</v>
      </c>
      <c r="S2084" s="8">
        <v>0</v>
      </c>
      <c r="U2084" s="12">
        <v>0</v>
      </c>
      <c r="V2084" s="10">
        <v>0</v>
      </c>
      <c r="W2084" s="11">
        <v>15.5</v>
      </c>
      <c r="X2084" s="8" t="s">
        <v>148</v>
      </c>
      <c r="Y2084" s="8" t="s">
        <v>149</v>
      </c>
    </row>
    <row r="2085" spans="1:25" x14ac:dyDescent="0.3">
      <c r="A2085" s="7">
        <v>46284</v>
      </c>
      <c r="B2085" s="8" t="s">
        <v>43</v>
      </c>
      <c r="C2085" s="8" t="s">
        <v>140</v>
      </c>
      <c r="D2085" s="8" t="s">
        <v>141</v>
      </c>
      <c r="E2085" s="8" t="s">
        <v>142</v>
      </c>
      <c r="F2085" s="8" t="s">
        <v>143</v>
      </c>
      <c r="G2085" s="8" t="s">
        <v>291</v>
      </c>
      <c r="H2085" s="8" t="s">
        <v>292</v>
      </c>
      <c r="I2085" s="8" t="s">
        <v>293</v>
      </c>
      <c r="J2085" s="8" t="s">
        <v>147</v>
      </c>
      <c r="K2085" s="8" t="s">
        <v>7</v>
      </c>
      <c r="L2085" s="9">
        <v>787</v>
      </c>
      <c r="M2085" s="9">
        <v>3</v>
      </c>
      <c r="N2085" s="10">
        <v>3.8119440914866579E-3</v>
      </c>
      <c r="O2085" s="11">
        <v>8.89</v>
      </c>
      <c r="P2085" s="11">
        <v>26.67</v>
      </c>
      <c r="Q2085" s="11">
        <v>0</v>
      </c>
      <c r="R2085" s="8">
        <v>0</v>
      </c>
      <c r="S2085" s="8">
        <v>0</v>
      </c>
      <c r="U2085" s="12">
        <v>0</v>
      </c>
      <c r="V2085" s="10">
        <v>0</v>
      </c>
      <c r="W2085" s="11">
        <v>15</v>
      </c>
      <c r="X2085" s="8" t="s">
        <v>148</v>
      </c>
      <c r="Y2085" s="8" t="s">
        <v>149</v>
      </c>
    </row>
    <row r="2086" spans="1:25" x14ac:dyDescent="0.3">
      <c r="A2086" s="7">
        <v>46284</v>
      </c>
      <c r="B2086" s="8" t="s">
        <v>43</v>
      </c>
      <c r="C2086" s="8" t="s">
        <v>140</v>
      </c>
      <c r="D2086" s="8" t="s">
        <v>141</v>
      </c>
      <c r="E2086" s="8" t="s">
        <v>164</v>
      </c>
      <c r="F2086" s="8" t="s">
        <v>143</v>
      </c>
      <c r="G2086" s="8" t="s">
        <v>299</v>
      </c>
      <c r="H2086" s="8" t="s">
        <v>292</v>
      </c>
      <c r="I2086" s="8" t="s">
        <v>300</v>
      </c>
      <c r="J2086" s="8" t="s">
        <v>166</v>
      </c>
      <c r="K2086" s="8" t="s">
        <v>14</v>
      </c>
      <c r="L2086" s="9">
        <v>1740</v>
      </c>
      <c r="M2086" s="9">
        <v>10</v>
      </c>
      <c r="N2086" s="10">
        <v>5.7471264367816091E-3</v>
      </c>
      <c r="O2086" s="11">
        <v>6.67</v>
      </c>
      <c r="P2086" s="11">
        <v>66.7</v>
      </c>
      <c r="Q2086" s="11">
        <v>0</v>
      </c>
      <c r="R2086" s="8">
        <v>0</v>
      </c>
      <c r="S2086" s="8">
        <v>0</v>
      </c>
      <c r="U2086" s="12">
        <v>0</v>
      </c>
      <c r="V2086" s="10">
        <v>0</v>
      </c>
      <c r="W2086" s="11">
        <v>11</v>
      </c>
      <c r="X2086" s="8" t="s">
        <v>148</v>
      </c>
      <c r="Y2086" s="8" t="s">
        <v>149</v>
      </c>
    </row>
    <row r="2087" spans="1:25" x14ac:dyDescent="0.3">
      <c r="A2087" s="7">
        <v>46284</v>
      </c>
      <c r="B2087" s="8" t="s">
        <v>43</v>
      </c>
      <c r="C2087" s="8" t="s">
        <v>140</v>
      </c>
      <c r="D2087" s="8" t="s">
        <v>141</v>
      </c>
      <c r="E2087" s="8" t="s">
        <v>164</v>
      </c>
      <c r="F2087" s="8" t="s">
        <v>143</v>
      </c>
      <c r="G2087" s="8" t="s">
        <v>843</v>
      </c>
      <c r="H2087" s="8" t="s">
        <v>292</v>
      </c>
      <c r="I2087" s="8" t="s">
        <v>1071</v>
      </c>
      <c r="J2087" s="8" t="s">
        <v>166</v>
      </c>
      <c r="K2087" s="8" t="s">
        <v>7</v>
      </c>
      <c r="L2087" s="9">
        <v>603</v>
      </c>
      <c r="M2087" s="9">
        <v>3</v>
      </c>
      <c r="N2087" s="10">
        <v>4.9751243781094526E-3</v>
      </c>
      <c r="O2087" s="11">
        <v>6.85</v>
      </c>
      <c r="P2087" s="11">
        <v>20.55</v>
      </c>
      <c r="Q2087" s="11">
        <v>0</v>
      </c>
      <c r="R2087" s="8">
        <v>0</v>
      </c>
      <c r="S2087" s="8">
        <v>0</v>
      </c>
      <c r="U2087" s="12">
        <v>0</v>
      </c>
      <c r="V2087" s="10">
        <v>0</v>
      </c>
      <c r="W2087" s="11">
        <v>12</v>
      </c>
      <c r="X2087" s="8" t="s">
        <v>148</v>
      </c>
      <c r="Y2087" s="8" t="s">
        <v>149</v>
      </c>
    </row>
    <row r="2088" spans="1:25" x14ac:dyDescent="0.3">
      <c r="A2088" s="8" t="s">
        <v>1062</v>
      </c>
      <c r="B2088" s="8" t="s">
        <v>43</v>
      </c>
      <c r="C2088" s="8" t="s">
        <v>140</v>
      </c>
      <c r="D2088" s="8" t="s">
        <v>141</v>
      </c>
      <c r="E2088" s="8" t="s">
        <v>164</v>
      </c>
      <c r="F2088" s="8" t="s">
        <v>143</v>
      </c>
      <c r="G2088" s="8" t="s">
        <v>647</v>
      </c>
      <c r="H2088" s="8" t="s">
        <v>292</v>
      </c>
      <c r="I2088" s="8" t="s">
        <v>648</v>
      </c>
      <c r="J2088" s="8" t="s">
        <v>166</v>
      </c>
      <c r="K2088" s="8" t="s">
        <v>7</v>
      </c>
      <c r="L2088" s="9">
        <v>881</v>
      </c>
      <c r="M2088" s="9">
        <v>1</v>
      </c>
      <c r="N2088" s="10">
        <v>1.1350737797956869E-3</v>
      </c>
      <c r="O2088" s="11">
        <v>8.0500000000000007</v>
      </c>
      <c r="P2088" s="11">
        <v>8.0500000000000007</v>
      </c>
      <c r="Q2088" s="11">
        <v>0</v>
      </c>
      <c r="R2088" s="8">
        <v>0</v>
      </c>
      <c r="S2088" s="8">
        <v>0</v>
      </c>
      <c r="U2088" s="12">
        <v>0</v>
      </c>
      <c r="V2088" s="10">
        <v>0</v>
      </c>
      <c r="W2088" s="11">
        <v>13</v>
      </c>
      <c r="X2088" s="8" t="s">
        <v>148</v>
      </c>
      <c r="Y2088" s="8" t="s">
        <v>149</v>
      </c>
    </row>
    <row r="2089" spans="1:25" x14ac:dyDescent="0.3">
      <c r="A2089" s="7">
        <v>46284</v>
      </c>
      <c r="B2089" s="8" t="s">
        <v>43</v>
      </c>
      <c r="C2089" s="8" t="s">
        <v>140</v>
      </c>
      <c r="D2089" s="8" t="s">
        <v>141</v>
      </c>
      <c r="E2089" s="8" t="s">
        <v>164</v>
      </c>
      <c r="F2089" s="8" t="s">
        <v>143</v>
      </c>
      <c r="G2089" s="8" t="s">
        <v>1072</v>
      </c>
      <c r="H2089" s="8" t="s">
        <v>292</v>
      </c>
      <c r="I2089" s="8" t="s">
        <v>1073</v>
      </c>
      <c r="J2089" s="8" t="s">
        <v>166</v>
      </c>
      <c r="K2089" s="8" t="s">
        <v>7</v>
      </c>
      <c r="L2089" s="9">
        <v>732</v>
      </c>
      <c r="M2089" s="9">
        <v>7</v>
      </c>
      <c r="N2089" s="10">
        <v>9.562841530054645E-3</v>
      </c>
      <c r="O2089" s="11">
        <v>5.52</v>
      </c>
      <c r="P2089" s="11">
        <v>38.64</v>
      </c>
      <c r="Q2089" s="11">
        <v>0</v>
      </c>
      <c r="R2089" s="8">
        <v>0</v>
      </c>
      <c r="S2089" s="8">
        <v>0</v>
      </c>
      <c r="U2089" s="12">
        <v>0</v>
      </c>
      <c r="V2089" s="10">
        <v>0</v>
      </c>
      <c r="W2089" s="11">
        <v>8</v>
      </c>
      <c r="X2089" s="8" t="s">
        <v>148</v>
      </c>
      <c r="Y2089" s="8" t="s">
        <v>149</v>
      </c>
    </row>
    <row r="2090" spans="1:25" x14ac:dyDescent="0.3">
      <c r="A2090" s="7">
        <v>46284</v>
      </c>
      <c r="B2090" s="8" t="s">
        <v>43</v>
      </c>
      <c r="C2090" s="8" t="s">
        <v>140</v>
      </c>
      <c r="D2090" s="8" t="s">
        <v>141</v>
      </c>
      <c r="E2090" s="8" t="s">
        <v>239</v>
      </c>
      <c r="F2090" s="8" t="s">
        <v>143</v>
      </c>
      <c r="G2090" s="8" t="s">
        <v>313</v>
      </c>
      <c r="H2090" s="8" t="s">
        <v>292</v>
      </c>
      <c r="I2090" s="8" t="s">
        <v>314</v>
      </c>
      <c r="J2090" s="8" t="s">
        <v>242</v>
      </c>
      <c r="K2090" s="8" t="s">
        <v>7</v>
      </c>
      <c r="L2090" s="9">
        <v>688</v>
      </c>
      <c r="M2090" s="9">
        <v>3</v>
      </c>
      <c r="N2090" s="10">
        <v>4.3604651162790697E-3</v>
      </c>
      <c r="O2090" s="11">
        <v>5.15</v>
      </c>
      <c r="P2090" s="11">
        <v>15.45</v>
      </c>
      <c r="Q2090" s="11">
        <v>0</v>
      </c>
      <c r="R2090" s="8">
        <v>0</v>
      </c>
      <c r="S2090" s="8">
        <v>0</v>
      </c>
      <c r="U2090" s="12">
        <v>0</v>
      </c>
      <c r="V2090" s="10">
        <v>0</v>
      </c>
      <c r="W2090" s="11">
        <v>6.5</v>
      </c>
      <c r="X2090" s="8" t="s">
        <v>148</v>
      </c>
      <c r="Y2090" s="8" t="s">
        <v>149</v>
      </c>
    </row>
    <row r="2091" spans="1:25" x14ac:dyDescent="0.3">
      <c r="A2091" s="7">
        <v>46284</v>
      </c>
      <c r="B2091" s="8" t="s">
        <v>43</v>
      </c>
      <c r="C2091" s="8" t="s">
        <v>140</v>
      </c>
      <c r="D2091" s="8" t="s">
        <v>141</v>
      </c>
      <c r="E2091" s="8" t="s">
        <v>239</v>
      </c>
      <c r="F2091" s="8" t="s">
        <v>143</v>
      </c>
      <c r="G2091" s="8" t="s">
        <v>1022</v>
      </c>
      <c r="H2091" s="8" t="s">
        <v>292</v>
      </c>
      <c r="I2091" s="8" t="s">
        <v>1023</v>
      </c>
      <c r="J2091" s="8" t="s">
        <v>242</v>
      </c>
      <c r="K2091" s="8" t="s">
        <v>7</v>
      </c>
      <c r="L2091" s="9">
        <v>1071</v>
      </c>
      <c r="M2091" s="9">
        <v>5</v>
      </c>
      <c r="N2091" s="10">
        <v>4.6685340802987861E-3</v>
      </c>
      <c r="O2091" s="11">
        <v>4.0999999999999996</v>
      </c>
      <c r="P2091" s="11">
        <v>20.5</v>
      </c>
      <c r="Q2091" s="11">
        <v>0</v>
      </c>
      <c r="R2091" s="8">
        <v>0</v>
      </c>
      <c r="S2091" s="8">
        <v>0</v>
      </c>
      <c r="U2091" s="12">
        <v>0</v>
      </c>
      <c r="V2091" s="10">
        <v>0</v>
      </c>
      <c r="W2091" s="11">
        <v>5.5</v>
      </c>
      <c r="X2091" s="8" t="s">
        <v>148</v>
      </c>
      <c r="Y2091" s="8" t="s">
        <v>149</v>
      </c>
    </row>
    <row r="2092" spans="1:25" x14ac:dyDescent="0.3">
      <c r="A2092" s="7">
        <v>46284</v>
      </c>
      <c r="B2092" s="8" t="s">
        <v>43</v>
      </c>
      <c r="C2092" s="8" t="s">
        <v>140</v>
      </c>
      <c r="D2092" s="8" t="s">
        <v>141</v>
      </c>
      <c r="E2092" s="8" t="s">
        <v>239</v>
      </c>
      <c r="F2092" s="8" t="s">
        <v>143</v>
      </c>
      <c r="G2092" s="8" t="s">
        <v>320</v>
      </c>
      <c r="H2092" s="8" t="s">
        <v>292</v>
      </c>
      <c r="I2092" s="8" t="s">
        <v>321</v>
      </c>
      <c r="J2092" s="8" t="s">
        <v>242</v>
      </c>
      <c r="K2092" s="8" t="s">
        <v>7</v>
      </c>
      <c r="L2092" s="9">
        <v>431</v>
      </c>
      <c r="M2092" s="9">
        <v>2</v>
      </c>
      <c r="N2092" s="10">
        <v>4.6403712296983757E-3</v>
      </c>
      <c r="O2092" s="11">
        <v>5.17</v>
      </c>
      <c r="P2092" s="11">
        <v>10.34</v>
      </c>
      <c r="Q2092" s="11">
        <v>0</v>
      </c>
      <c r="R2092" s="8">
        <v>0</v>
      </c>
      <c r="S2092" s="8">
        <v>0</v>
      </c>
      <c r="U2092" s="12">
        <v>0</v>
      </c>
      <c r="V2092" s="10">
        <v>0</v>
      </c>
      <c r="W2092" s="11">
        <v>7</v>
      </c>
      <c r="X2092" s="8" t="s">
        <v>148</v>
      </c>
      <c r="Y2092" s="8" t="s">
        <v>149</v>
      </c>
    </row>
    <row r="2093" spans="1:25" x14ac:dyDescent="0.3">
      <c r="A2093" s="7">
        <v>46284</v>
      </c>
      <c r="B2093" s="8" t="s">
        <v>34</v>
      </c>
      <c r="C2093" s="8" t="s">
        <v>140</v>
      </c>
      <c r="D2093" s="8" t="s">
        <v>141</v>
      </c>
      <c r="E2093" s="8" t="s">
        <v>322</v>
      </c>
      <c r="F2093" s="8" t="s">
        <v>143</v>
      </c>
      <c r="G2093" s="8" t="s">
        <v>421</v>
      </c>
      <c r="H2093" s="8" t="s">
        <v>213</v>
      </c>
      <c r="I2093" s="8" t="s">
        <v>421</v>
      </c>
      <c r="J2093" s="8" t="s">
        <v>324</v>
      </c>
      <c r="K2093" s="8" t="s">
        <v>14</v>
      </c>
      <c r="L2093" s="9">
        <v>488</v>
      </c>
      <c r="M2093" s="9">
        <v>2</v>
      </c>
      <c r="N2093" s="10">
        <v>4.0983606557377051E-3</v>
      </c>
      <c r="O2093" s="11">
        <v>8.98</v>
      </c>
      <c r="P2093" s="11">
        <v>17.96</v>
      </c>
      <c r="Q2093" s="11">
        <v>0</v>
      </c>
      <c r="R2093" s="8">
        <v>0</v>
      </c>
      <c r="S2093" s="8">
        <v>0</v>
      </c>
      <c r="U2093" s="12">
        <v>0</v>
      </c>
      <c r="V2093" s="10">
        <v>0</v>
      </c>
      <c r="W2093" s="11">
        <v>15</v>
      </c>
      <c r="X2093" s="8" t="s">
        <v>148</v>
      </c>
      <c r="Y2093" s="8" t="s">
        <v>149</v>
      </c>
    </row>
    <row r="2094" spans="1:25" x14ac:dyDescent="0.3">
      <c r="A2094" s="7">
        <v>46284</v>
      </c>
      <c r="B2094" s="8" t="s">
        <v>34</v>
      </c>
      <c r="C2094" s="8" t="s">
        <v>140</v>
      </c>
      <c r="D2094" s="8" t="s">
        <v>141</v>
      </c>
      <c r="E2094" s="8" t="s">
        <v>325</v>
      </c>
      <c r="F2094" s="8" t="s">
        <v>143</v>
      </c>
      <c r="G2094" s="8" t="s">
        <v>423</v>
      </c>
      <c r="H2094" s="8" t="s">
        <v>206</v>
      </c>
      <c r="I2094" s="8" t="s">
        <v>423</v>
      </c>
      <c r="J2094" s="8" t="s">
        <v>327</v>
      </c>
      <c r="K2094" s="8" t="s">
        <v>14</v>
      </c>
      <c r="L2094" s="9">
        <v>570</v>
      </c>
      <c r="M2094" s="9">
        <v>3</v>
      </c>
      <c r="N2094" s="10">
        <v>5.263157894736842E-3</v>
      </c>
      <c r="O2094" s="11">
        <v>3.22</v>
      </c>
      <c r="P2094" s="11">
        <v>9.66</v>
      </c>
      <c r="Q2094" s="11">
        <v>0</v>
      </c>
      <c r="R2094" s="8">
        <v>0</v>
      </c>
      <c r="S2094" s="8">
        <v>0</v>
      </c>
      <c r="U2094" s="12">
        <v>0</v>
      </c>
      <c r="V2094" s="10">
        <v>0</v>
      </c>
      <c r="W2094" s="11">
        <v>5</v>
      </c>
      <c r="X2094" s="8" t="s">
        <v>148</v>
      </c>
      <c r="Y2094" s="8" t="s">
        <v>149</v>
      </c>
    </row>
    <row r="2095" spans="1:25" x14ac:dyDescent="0.3">
      <c r="A2095" s="7">
        <v>46284</v>
      </c>
      <c r="B2095" s="8" t="s">
        <v>34</v>
      </c>
      <c r="C2095" s="8" t="s">
        <v>140</v>
      </c>
      <c r="D2095" s="8" t="s">
        <v>141</v>
      </c>
      <c r="E2095" s="8" t="s">
        <v>328</v>
      </c>
      <c r="F2095" s="8" t="s">
        <v>143</v>
      </c>
      <c r="G2095" s="8" t="s">
        <v>329</v>
      </c>
      <c r="H2095" s="8" t="s">
        <v>206</v>
      </c>
      <c r="I2095" s="8" t="s">
        <v>329</v>
      </c>
      <c r="J2095" s="8" t="s">
        <v>330</v>
      </c>
      <c r="K2095" s="8" t="s">
        <v>14</v>
      </c>
      <c r="L2095" s="9">
        <v>788</v>
      </c>
      <c r="M2095" s="9">
        <v>3</v>
      </c>
      <c r="N2095" s="10">
        <v>3.8071065989847721E-3</v>
      </c>
      <c r="O2095" s="11">
        <v>7.6</v>
      </c>
      <c r="P2095" s="11">
        <v>22.8</v>
      </c>
      <c r="Q2095" s="11">
        <v>0</v>
      </c>
      <c r="R2095" s="8">
        <v>0</v>
      </c>
      <c r="S2095" s="8">
        <v>0</v>
      </c>
      <c r="U2095" s="12">
        <v>0</v>
      </c>
      <c r="V2095" s="10">
        <v>0</v>
      </c>
      <c r="W2095" s="11">
        <v>10</v>
      </c>
      <c r="X2095" s="8" t="s">
        <v>148</v>
      </c>
      <c r="Y2095" s="8" t="s">
        <v>149</v>
      </c>
    </row>
    <row r="2096" spans="1:25" x14ac:dyDescent="0.3">
      <c r="A2096" s="7">
        <v>46284</v>
      </c>
      <c r="B2096" s="8" t="s">
        <v>34</v>
      </c>
      <c r="C2096" s="8" t="s">
        <v>140</v>
      </c>
      <c r="D2096" s="8" t="s">
        <v>141</v>
      </c>
      <c r="E2096" s="8" t="s">
        <v>328</v>
      </c>
      <c r="F2096" s="8" t="s">
        <v>143</v>
      </c>
      <c r="G2096" s="8" t="s">
        <v>331</v>
      </c>
      <c r="H2096" s="8" t="s">
        <v>206</v>
      </c>
      <c r="I2096" s="8" t="s">
        <v>331</v>
      </c>
      <c r="J2096" s="8" t="s">
        <v>330</v>
      </c>
      <c r="K2096" s="8" t="s">
        <v>21</v>
      </c>
      <c r="L2096" s="9">
        <v>462</v>
      </c>
      <c r="M2096" s="9">
        <v>1</v>
      </c>
      <c r="N2096" s="10">
        <v>2.1645021645021649E-3</v>
      </c>
      <c r="O2096" s="11">
        <v>10</v>
      </c>
      <c r="P2096" s="11">
        <v>10</v>
      </c>
      <c r="Q2096" s="11">
        <v>0</v>
      </c>
      <c r="R2096" s="8">
        <v>0</v>
      </c>
      <c r="S2096" s="8">
        <v>0</v>
      </c>
      <c r="U2096" s="12">
        <v>0</v>
      </c>
      <c r="V2096" s="10">
        <v>0</v>
      </c>
      <c r="W2096" s="11">
        <v>10</v>
      </c>
      <c r="X2096" s="8" t="s">
        <v>148</v>
      </c>
      <c r="Y2096" s="8" t="s">
        <v>149</v>
      </c>
    </row>
    <row r="2097" spans="1:26" x14ac:dyDescent="0.3">
      <c r="A2097" s="7">
        <v>46284</v>
      </c>
      <c r="B2097" s="8" t="s">
        <v>34</v>
      </c>
      <c r="C2097" s="8" t="s">
        <v>140</v>
      </c>
      <c r="D2097" s="8" t="s">
        <v>141</v>
      </c>
      <c r="E2097" s="8" t="s">
        <v>328</v>
      </c>
      <c r="F2097" s="8" t="s">
        <v>143</v>
      </c>
      <c r="G2097" s="8" t="s">
        <v>332</v>
      </c>
      <c r="H2097" s="8" t="s">
        <v>206</v>
      </c>
      <c r="I2097" s="8" t="s">
        <v>332</v>
      </c>
      <c r="J2097" s="8" t="s">
        <v>330</v>
      </c>
      <c r="K2097" s="8" t="s">
        <v>21</v>
      </c>
      <c r="L2097" s="9">
        <v>713</v>
      </c>
      <c r="M2097" s="9">
        <v>7</v>
      </c>
      <c r="N2097" s="10">
        <v>9.8176718092566617E-3</v>
      </c>
      <c r="O2097" s="11">
        <v>11.96</v>
      </c>
      <c r="P2097" s="11">
        <v>83.72</v>
      </c>
      <c r="Q2097" s="11">
        <v>299</v>
      </c>
      <c r="R2097" s="8">
        <v>1</v>
      </c>
      <c r="S2097" s="8">
        <v>1</v>
      </c>
      <c r="T2097" s="10">
        <v>0.28000000000000003</v>
      </c>
      <c r="U2097" s="12">
        <v>3.57</v>
      </c>
      <c r="V2097" s="10">
        <v>0.1429</v>
      </c>
      <c r="W2097" s="11">
        <v>12</v>
      </c>
      <c r="X2097" s="8" t="s">
        <v>148</v>
      </c>
      <c r="Y2097" s="8" t="s">
        <v>149</v>
      </c>
    </row>
    <row r="2098" spans="1:26" x14ac:dyDescent="0.3">
      <c r="A2098" s="7">
        <v>46284</v>
      </c>
      <c r="B2098" s="8" t="s">
        <v>34</v>
      </c>
      <c r="C2098" s="8" t="s">
        <v>140</v>
      </c>
      <c r="D2098" s="8" t="s">
        <v>141</v>
      </c>
      <c r="E2098" s="8" t="s">
        <v>328</v>
      </c>
      <c r="F2098" s="8" t="s">
        <v>143</v>
      </c>
      <c r="G2098" s="8" t="s">
        <v>426</v>
      </c>
      <c r="H2098" s="8" t="s">
        <v>206</v>
      </c>
      <c r="I2098" s="8" t="s">
        <v>877</v>
      </c>
      <c r="J2098" s="8" t="s">
        <v>330</v>
      </c>
      <c r="K2098" s="8" t="s">
        <v>14</v>
      </c>
      <c r="L2098" s="9">
        <v>2010</v>
      </c>
      <c r="M2098" s="9">
        <v>14</v>
      </c>
      <c r="N2098" s="10">
        <v>6.965174129353234E-3</v>
      </c>
      <c r="O2098" s="11">
        <v>8.16</v>
      </c>
      <c r="P2098" s="11">
        <v>114.24</v>
      </c>
      <c r="Q2098" s="11">
        <v>0</v>
      </c>
      <c r="R2098" s="8">
        <v>0</v>
      </c>
      <c r="S2098" s="8">
        <v>0</v>
      </c>
      <c r="U2098" s="12">
        <v>0</v>
      </c>
      <c r="V2098" s="10">
        <v>0</v>
      </c>
      <c r="W2098" s="11">
        <v>10</v>
      </c>
      <c r="X2098" s="8" t="s">
        <v>148</v>
      </c>
      <c r="Y2098" s="8" t="s">
        <v>149</v>
      </c>
    </row>
    <row r="2099" spans="1:26" x14ac:dyDescent="0.3">
      <c r="A2099" s="8" t="s">
        <v>1063</v>
      </c>
      <c r="B2099" s="8" t="s">
        <v>34</v>
      </c>
      <c r="C2099" s="8" t="s">
        <v>140</v>
      </c>
      <c r="D2099" s="8" t="s">
        <v>141</v>
      </c>
      <c r="E2099" s="8" t="s">
        <v>328</v>
      </c>
      <c r="F2099" s="8" t="s">
        <v>143</v>
      </c>
      <c r="G2099" s="8" t="s">
        <v>491</v>
      </c>
      <c r="H2099" s="8" t="s">
        <v>206</v>
      </c>
      <c r="I2099" s="8" t="s">
        <v>491</v>
      </c>
      <c r="J2099" s="8" t="s">
        <v>330</v>
      </c>
      <c r="K2099" s="8" t="s">
        <v>21</v>
      </c>
      <c r="L2099" s="9">
        <v>595</v>
      </c>
      <c r="M2099" s="9">
        <v>11</v>
      </c>
      <c r="N2099" s="10">
        <v>1.848739495798319E-2</v>
      </c>
      <c r="O2099" s="11">
        <v>9</v>
      </c>
      <c r="P2099" s="11">
        <v>99</v>
      </c>
      <c r="Q2099" s="11">
        <v>897</v>
      </c>
      <c r="R2099" s="8">
        <v>2</v>
      </c>
      <c r="S2099" s="8">
        <v>3</v>
      </c>
      <c r="T2099" s="10">
        <v>0.1104</v>
      </c>
      <c r="U2099" s="12">
        <v>9.06</v>
      </c>
      <c r="V2099" s="10">
        <v>0.18179999999999999</v>
      </c>
      <c r="W2099" s="11">
        <v>9</v>
      </c>
      <c r="X2099" s="8" t="s">
        <v>148</v>
      </c>
      <c r="Y2099" s="8" t="s">
        <v>149</v>
      </c>
    </row>
    <row r="2100" spans="1:26" x14ac:dyDescent="0.3">
      <c r="A2100" s="7">
        <v>46284</v>
      </c>
      <c r="B2100" s="8" t="s">
        <v>19</v>
      </c>
      <c r="C2100" s="8" t="s">
        <v>249</v>
      </c>
      <c r="D2100" s="8" t="s">
        <v>141</v>
      </c>
      <c r="E2100" s="8" t="s">
        <v>142</v>
      </c>
      <c r="F2100" s="8" t="s">
        <v>143</v>
      </c>
      <c r="G2100" s="8" t="s">
        <v>250</v>
      </c>
      <c r="H2100" s="8" t="s">
        <v>206</v>
      </c>
      <c r="I2100" s="8" t="s">
        <v>250</v>
      </c>
      <c r="J2100" s="8" t="s">
        <v>147</v>
      </c>
      <c r="K2100" s="8" t="s">
        <v>14</v>
      </c>
      <c r="L2100" s="9">
        <v>788</v>
      </c>
      <c r="M2100" s="9">
        <v>14</v>
      </c>
      <c r="N2100" s="10">
        <v>1.7766497461928939E-2</v>
      </c>
      <c r="O2100" s="11">
        <v>4.8899999999999997</v>
      </c>
      <c r="P2100" s="11">
        <v>68.459999999999994</v>
      </c>
      <c r="Q2100" s="11">
        <v>1797</v>
      </c>
      <c r="R2100" s="8">
        <v>2</v>
      </c>
      <c r="S2100" s="8">
        <v>3</v>
      </c>
      <c r="T2100" s="10">
        <v>3.8100000000000002E-2</v>
      </c>
      <c r="U2100" s="12">
        <v>26.25</v>
      </c>
      <c r="V2100" s="10">
        <v>0.1429</v>
      </c>
      <c r="W2100" s="11">
        <v>8</v>
      </c>
      <c r="X2100" s="8" t="s">
        <v>148</v>
      </c>
      <c r="Y2100" s="8" t="s">
        <v>149</v>
      </c>
    </row>
    <row r="2101" spans="1:26" x14ac:dyDescent="0.3">
      <c r="A2101" s="7">
        <v>46284</v>
      </c>
      <c r="B2101" s="8" t="s">
        <v>19</v>
      </c>
      <c r="C2101" s="8" t="s">
        <v>249</v>
      </c>
      <c r="D2101" s="8" t="s">
        <v>141</v>
      </c>
      <c r="E2101" s="8" t="s">
        <v>142</v>
      </c>
      <c r="F2101" s="8" t="s">
        <v>143</v>
      </c>
      <c r="G2101" s="8" t="s">
        <v>345</v>
      </c>
      <c r="H2101" s="8" t="s">
        <v>206</v>
      </c>
      <c r="I2101" s="8" t="s">
        <v>345</v>
      </c>
      <c r="J2101" s="8" t="s">
        <v>147</v>
      </c>
      <c r="K2101" s="8" t="s">
        <v>14</v>
      </c>
      <c r="L2101" s="9">
        <v>415</v>
      </c>
      <c r="M2101" s="9">
        <v>10</v>
      </c>
      <c r="N2101" s="10">
        <v>2.4096385542168679E-2</v>
      </c>
      <c r="O2101" s="11">
        <v>3.88</v>
      </c>
      <c r="P2101" s="11">
        <v>38.799999999999997</v>
      </c>
      <c r="Q2101" s="11">
        <v>599</v>
      </c>
      <c r="R2101" s="8">
        <v>1</v>
      </c>
      <c r="S2101" s="8">
        <v>1</v>
      </c>
      <c r="T2101" s="10">
        <v>8.4199999999999997E-2</v>
      </c>
      <c r="U2101" s="12">
        <v>15.44</v>
      </c>
      <c r="V2101" s="10">
        <v>0.1</v>
      </c>
      <c r="W2101" s="11">
        <v>6.5</v>
      </c>
      <c r="X2101" s="8" t="s">
        <v>148</v>
      </c>
      <c r="Y2101" s="8" t="s">
        <v>149</v>
      </c>
    </row>
    <row r="2102" spans="1:26" x14ac:dyDescent="0.3">
      <c r="A2102" s="7">
        <v>46284</v>
      </c>
      <c r="B2102" s="8" t="s">
        <v>19</v>
      </c>
      <c r="C2102" s="8" t="s">
        <v>249</v>
      </c>
      <c r="D2102" s="8" t="s">
        <v>141</v>
      </c>
      <c r="E2102" s="8" t="s">
        <v>142</v>
      </c>
      <c r="F2102" s="8" t="s">
        <v>143</v>
      </c>
      <c r="G2102" s="8" t="s">
        <v>496</v>
      </c>
      <c r="H2102" s="8" t="s">
        <v>206</v>
      </c>
      <c r="I2102" s="8" t="s">
        <v>1074</v>
      </c>
      <c r="J2102" s="8" t="s">
        <v>147</v>
      </c>
      <c r="K2102" s="8" t="s">
        <v>14</v>
      </c>
      <c r="L2102" s="9">
        <v>547</v>
      </c>
      <c r="M2102" s="9">
        <v>7</v>
      </c>
      <c r="N2102" s="10">
        <v>1.279707495429616E-2</v>
      </c>
      <c r="O2102" s="11">
        <v>5.86</v>
      </c>
      <c r="P2102" s="11">
        <v>41.02</v>
      </c>
      <c r="Q2102" s="11">
        <v>0</v>
      </c>
      <c r="R2102" s="8">
        <v>0</v>
      </c>
      <c r="S2102" s="8">
        <v>0</v>
      </c>
      <c r="U2102" s="12">
        <v>0</v>
      </c>
      <c r="V2102" s="10">
        <v>0</v>
      </c>
      <c r="W2102" s="11">
        <v>8</v>
      </c>
      <c r="X2102" s="8" t="s">
        <v>148</v>
      </c>
      <c r="Y2102" s="8" t="s">
        <v>149</v>
      </c>
    </row>
    <row r="2103" spans="1:26" x14ac:dyDescent="0.3">
      <c r="A2103" s="7">
        <v>46284</v>
      </c>
      <c r="B2103" s="8" t="s">
        <v>19</v>
      </c>
      <c r="C2103" s="8" t="s">
        <v>249</v>
      </c>
      <c r="D2103" s="8" t="s">
        <v>141</v>
      </c>
      <c r="E2103" s="8" t="s">
        <v>142</v>
      </c>
      <c r="F2103" s="8" t="s">
        <v>143</v>
      </c>
      <c r="G2103" s="8" t="s">
        <v>346</v>
      </c>
      <c r="H2103" s="8" t="s">
        <v>333</v>
      </c>
      <c r="I2103" s="8" t="s">
        <v>1075</v>
      </c>
      <c r="J2103" s="8" t="s">
        <v>147</v>
      </c>
      <c r="K2103" s="8" t="s">
        <v>14</v>
      </c>
      <c r="L2103" s="9">
        <v>258</v>
      </c>
      <c r="M2103" s="9">
        <v>3</v>
      </c>
      <c r="N2103" s="10">
        <v>1.1627906976744189E-2</v>
      </c>
      <c r="O2103" s="11">
        <v>6.05</v>
      </c>
      <c r="P2103" s="11">
        <v>18.149999999999999</v>
      </c>
      <c r="Q2103" s="11">
        <v>0</v>
      </c>
      <c r="R2103" s="8">
        <v>0</v>
      </c>
      <c r="S2103" s="8">
        <v>0</v>
      </c>
      <c r="U2103" s="12">
        <v>0</v>
      </c>
      <c r="V2103" s="10">
        <v>0</v>
      </c>
      <c r="W2103" s="11">
        <v>9</v>
      </c>
      <c r="X2103" s="8" t="s">
        <v>148</v>
      </c>
      <c r="Y2103" s="8" t="s">
        <v>149</v>
      </c>
    </row>
    <row r="2104" spans="1:26" x14ac:dyDescent="0.3">
      <c r="A2104" s="7">
        <v>46284</v>
      </c>
      <c r="B2104" s="8" t="s">
        <v>19</v>
      </c>
      <c r="C2104" s="8" t="s">
        <v>249</v>
      </c>
      <c r="D2104" s="8" t="s">
        <v>141</v>
      </c>
      <c r="E2104" s="8" t="s">
        <v>164</v>
      </c>
      <c r="F2104" s="8" t="s">
        <v>143</v>
      </c>
      <c r="G2104" s="8" t="s">
        <v>350</v>
      </c>
      <c r="H2104" s="8" t="s">
        <v>20</v>
      </c>
      <c r="I2104" s="8" t="s">
        <v>350</v>
      </c>
      <c r="J2104" s="8" t="s">
        <v>166</v>
      </c>
      <c r="K2104" s="8" t="s">
        <v>7</v>
      </c>
      <c r="L2104" s="9">
        <v>322</v>
      </c>
      <c r="M2104" s="9">
        <v>7</v>
      </c>
      <c r="N2104" s="10">
        <v>2.1739130434782612E-2</v>
      </c>
      <c r="O2104" s="11">
        <v>5.35</v>
      </c>
      <c r="P2104" s="11">
        <v>37.450000000000003</v>
      </c>
      <c r="Q2104" s="8" t="s">
        <v>1076</v>
      </c>
      <c r="R2104" s="8">
        <v>1</v>
      </c>
      <c r="S2104" s="8">
        <v>1</v>
      </c>
      <c r="T2104" s="10">
        <v>8.3400000000000002E-2</v>
      </c>
      <c r="U2104" s="12">
        <v>11.99</v>
      </c>
      <c r="V2104" s="10">
        <v>0.1429</v>
      </c>
      <c r="W2104" s="11">
        <v>7.5</v>
      </c>
      <c r="X2104" s="8" t="s">
        <v>148</v>
      </c>
      <c r="Y2104" s="8" t="s">
        <v>149</v>
      </c>
    </row>
    <row r="2105" spans="1:26" x14ac:dyDescent="0.3">
      <c r="A2105" s="7">
        <v>46285</v>
      </c>
      <c r="B2105" s="8" t="s">
        <v>12</v>
      </c>
      <c r="C2105" s="8" t="s">
        <v>140</v>
      </c>
      <c r="D2105" s="8" t="s">
        <v>141</v>
      </c>
      <c r="E2105" s="8" t="s">
        <v>142</v>
      </c>
      <c r="F2105" s="8" t="s">
        <v>143</v>
      </c>
      <c r="G2105" s="8" t="s">
        <v>178</v>
      </c>
      <c r="H2105" s="8" t="s">
        <v>145</v>
      </c>
      <c r="I2105" s="8" t="s">
        <v>1077</v>
      </c>
      <c r="J2105" s="8" t="s">
        <v>147</v>
      </c>
      <c r="K2105" s="8" t="s">
        <v>21</v>
      </c>
      <c r="L2105" s="9">
        <v>299</v>
      </c>
      <c r="M2105" s="9">
        <v>1</v>
      </c>
      <c r="N2105" s="10">
        <v>3.3444816053511709E-3</v>
      </c>
      <c r="O2105" s="11">
        <v>16.45</v>
      </c>
      <c r="P2105" s="11">
        <v>16.45</v>
      </c>
      <c r="Q2105" s="11">
        <v>0</v>
      </c>
      <c r="R2105" s="8">
        <v>0</v>
      </c>
      <c r="S2105" s="8">
        <v>0</v>
      </c>
      <c r="U2105" s="12">
        <v>0</v>
      </c>
      <c r="V2105" s="10">
        <v>0</v>
      </c>
      <c r="W2105" s="11">
        <v>18.5</v>
      </c>
      <c r="X2105" s="8" t="s">
        <v>148</v>
      </c>
      <c r="Y2105" s="8" t="s">
        <v>149</v>
      </c>
    </row>
    <row r="2106" spans="1:26" x14ac:dyDescent="0.3">
      <c r="A2106" s="7">
        <v>46285</v>
      </c>
      <c r="B2106" s="8" t="s">
        <v>12</v>
      </c>
      <c r="C2106" s="8" t="s">
        <v>140</v>
      </c>
      <c r="D2106" s="8" t="s">
        <v>141</v>
      </c>
      <c r="E2106" s="8" t="s">
        <v>142</v>
      </c>
      <c r="F2106" s="8" t="s">
        <v>143</v>
      </c>
      <c r="G2106" s="8" t="s">
        <v>151</v>
      </c>
      <c r="H2106" s="8" t="s">
        <v>145</v>
      </c>
      <c r="I2106" s="8" t="s">
        <v>656</v>
      </c>
      <c r="J2106" s="8" t="s">
        <v>147</v>
      </c>
      <c r="K2106" s="8" t="s">
        <v>14</v>
      </c>
      <c r="L2106" s="8" t="s">
        <v>1078</v>
      </c>
      <c r="M2106" s="9">
        <v>3</v>
      </c>
      <c r="N2106" s="10">
        <v>6.8493150684931503E-3</v>
      </c>
      <c r="O2106" s="11">
        <v>9.42</v>
      </c>
      <c r="P2106" s="11">
        <v>28.26</v>
      </c>
      <c r="Q2106" s="11">
        <v>0</v>
      </c>
      <c r="R2106" s="8">
        <v>0</v>
      </c>
      <c r="S2106" s="8">
        <v>0</v>
      </c>
      <c r="U2106" s="12">
        <v>0</v>
      </c>
      <c r="V2106" s="10">
        <v>0</v>
      </c>
      <c r="W2106" s="11">
        <v>16</v>
      </c>
      <c r="X2106" s="8" t="s">
        <v>148</v>
      </c>
      <c r="Y2106" s="8" t="s">
        <v>149</v>
      </c>
      <c r="Z2106" s="8" t="s">
        <v>177</v>
      </c>
    </row>
    <row r="2107" spans="1:26" x14ac:dyDescent="0.3">
      <c r="A2107" s="7">
        <v>46285</v>
      </c>
      <c r="B2107" s="8" t="s">
        <v>12</v>
      </c>
      <c r="C2107" s="8" t="s">
        <v>140</v>
      </c>
      <c r="D2107" s="8" t="s">
        <v>141</v>
      </c>
      <c r="E2107" s="8" t="s">
        <v>150</v>
      </c>
      <c r="F2107" s="8" t="s">
        <v>143</v>
      </c>
      <c r="G2107" s="8" t="s">
        <v>144</v>
      </c>
      <c r="H2107" s="8" t="s">
        <v>145</v>
      </c>
      <c r="I2107" s="8" t="s">
        <v>1079</v>
      </c>
      <c r="J2107" s="8" t="s">
        <v>153</v>
      </c>
      <c r="K2107" s="8" t="s">
        <v>14</v>
      </c>
      <c r="L2107" s="9">
        <v>769</v>
      </c>
      <c r="M2107" s="9">
        <v>9</v>
      </c>
      <c r="N2107" s="10">
        <v>1.1703511053316001E-2</v>
      </c>
      <c r="O2107" s="11">
        <v>7.85</v>
      </c>
      <c r="P2107" s="11">
        <v>70.650000000000006</v>
      </c>
      <c r="Q2107" s="11">
        <v>0</v>
      </c>
      <c r="R2107" s="8">
        <v>0</v>
      </c>
      <c r="S2107" s="8">
        <v>0</v>
      </c>
      <c r="U2107" s="12">
        <v>0</v>
      </c>
      <c r="V2107" s="10">
        <v>0</v>
      </c>
      <c r="W2107" s="11">
        <v>13.5</v>
      </c>
      <c r="X2107" s="8" t="s">
        <v>148</v>
      </c>
      <c r="Y2107" s="8" t="s">
        <v>149</v>
      </c>
    </row>
    <row r="2108" spans="1:26" x14ac:dyDescent="0.3">
      <c r="A2108" s="7">
        <v>46285</v>
      </c>
      <c r="B2108" s="8" t="s">
        <v>12</v>
      </c>
      <c r="C2108" s="8" t="s">
        <v>140</v>
      </c>
      <c r="D2108" s="8" t="s">
        <v>141</v>
      </c>
      <c r="E2108" s="8" t="s">
        <v>150</v>
      </c>
      <c r="F2108" s="8" t="s">
        <v>143</v>
      </c>
      <c r="G2108" s="8" t="s">
        <v>144</v>
      </c>
      <c r="H2108" s="8" t="s">
        <v>145</v>
      </c>
      <c r="I2108" s="8" t="s">
        <v>210</v>
      </c>
      <c r="J2108" s="8" t="s">
        <v>153</v>
      </c>
      <c r="K2108" s="8" t="s">
        <v>21</v>
      </c>
      <c r="L2108" s="9">
        <v>702</v>
      </c>
      <c r="M2108" s="9">
        <v>7</v>
      </c>
      <c r="N2108" s="10">
        <v>9.9715099715099714E-3</v>
      </c>
      <c r="O2108" s="11">
        <v>10</v>
      </c>
      <c r="P2108" s="11">
        <v>70</v>
      </c>
      <c r="Q2108" s="11">
        <v>0</v>
      </c>
      <c r="R2108" s="8">
        <v>0</v>
      </c>
      <c r="S2108" s="8">
        <v>0</v>
      </c>
      <c r="U2108" s="12">
        <v>0</v>
      </c>
      <c r="V2108" s="10">
        <v>0</v>
      </c>
      <c r="W2108" s="11">
        <v>10</v>
      </c>
      <c r="X2108" s="8" t="s">
        <v>148</v>
      </c>
      <c r="Y2108" s="8" t="s">
        <v>149</v>
      </c>
    </row>
    <row r="2109" spans="1:26" x14ac:dyDescent="0.3">
      <c r="A2109" s="7">
        <v>46285</v>
      </c>
      <c r="B2109" s="8" t="s">
        <v>12</v>
      </c>
      <c r="C2109" s="8" t="s">
        <v>140</v>
      </c>
      <c r="D2109" s="8" t="s">
        <v>141</v>
      </c>
      <c r="E2109" s="8" t="s">
        <v>157</v>
      </c>
      <c r="F2109" s="8" t="s">
        <v>143</v>
      </c>
      <c r="G2109" s="8" t="s">
        <v>170</v>
      </c>
      <c r="H2109" s="8" t="s">
        <v>145</v>
      </c>
      <c r="I2109" s="8" t="s">
        <v>237</v>
      </c>
      <c r="J2109" s="8" t="s">
        <v>159</v>
      </c>
      <c r="K2109" s="8" t="s">
        <v>21</v>
      </c>
      <c r="L2109" s="9">
        <v>892</v>
      </c>
      <c r="M2109" s="9">
        <v>8</v>
      </c>
      <c r="N2109" s="10">
        <v>8.9686098654708519E-3</v>
      </c>
      <c r="O2109" s="11">
        <v>9.5</v>
      </c>
      <c r="P2109" s="11">
        <v>76</v>
      </c>
      <c r="Q2109" s="11">
        <v>0</v>
      </c>
      <c r="R2109" s="8">
        <v>0</v>
      </c>
      <c r="S2109" s="8">
        <v>0</v>
      </c>
      <c r="U2109" s="12">
        <v>0</v>
      </c>
      <c r="V2109" s="10">
        <v>0</v>
      </c>
      <c r="W2109" s="11">
        <v>9.5</v>
      </c>
      <c r="X2109" s="8" t="s">
        <v>148</v>
      </c>
      <c r="Y2109" s="8" t="s">
        <v>149</v>
      </c>
    </row>
    <row r="2110" spans="1:26" x14ac:dyDescent="0.3">
      <c r="A2110" s="7">
        <v>46288</v>
      </c>
      <c r="B2110" s="8" t="s">
        <v>36</v>
      </c>
      <c r="C2110" s="8" t="s">
        <v>140</v>
      </c>
      <c r="D2110" s="8" t="s">
        <v>180</v>
      </c>
      <c r="E2110" s="8" t="s">
        <v>181</v>
      </c>
      <c r="F2110" s="8" t="s">
        <v>143</v>
      </c>
      <c r="G2110" s="8" t="s">
        <v>335</v>
      </c>
      <c r="H2110" s="8" t="s">
        <v>220</v>
      </c>
      <c r="I2110" s="8" t="s">
        <v>335</v>
      </c>
      <c r="J2110" s="8" t="s">
        <v>184</v>
      </c>
      <c r="K2110" s="8" t="s">
        <v>7</v>
      </c>
      <c r="L2110" s="9">
        <v>625</v>
      </c>
      <c r="M2110" s="9">
        <v>5</v>
      </c>
      <c r="N2110" s="10">
        <v>8.0000000000000002E-3</v>
      </c>
      <c r="O2110" s="11">
        <v>11.47</v>
      </c>
      <c r="P2110" s="11">
        <v>57.35</v>
      </c>
      <c r="Q2110" s="11">
        <v>0</v>
      </c>
      <c r="R2110" s="8">
        <v>0</v>
      </c>
      <c r="S2110" s="8">
        <v>0</v>
      </c>
      <c r="U2110" s="12">
        <v>0</v>
      </c>
      <c r="V2110" s="10">
        <v>0</v>
      </c>
      <c r="W2110" s="11">
        <v>11</v>
      </c>
      <c r="X2110" s="8" t="s">
        <v>148</v>
      </c>
      <c r="Y2110" s="8" t="s">
        <v>149</v>
      </c>
    </row>
    <row r="2111" spans="1:26" x14ac:dyDescent="0.3">
      <c r="A2111" s="7">
        <v>46285</v>
      </c>
      <c r="B2111" s="8" t="s">
        <v>12</v>
      </c>
      <c r="C2111" s="8" t="s">
        <v>140</v>
      </c>
      <c r="D2111" s="8" t="s">
        <v>141</v>
      </c>
      <c r="E2111" s="8" t="s">
        <v>157</v>
      </c>
      <c r="F2111" s="8" t="s">
        <v>143</v>
      </c>
      <c r="G2111" s="8" t="s">
        <v>151</v>
      </c>
      <c r="H2111" s="8" t="s">
        <v>145</v>
      </c>
      <c r="I2111" s="8" t="s">
        <v>882</v>
      </c>
      <c r="J2111" s="8" t="s">
        <v>159</v>
      </c>
      <c r="K2111" s="8" t="s">
        <v>21</v>
      </c>
      <c r="L2111" s="9">
        <v>199</v>
      </c>
      <c r="M2111" s="9">
        <v>2</v>
      </c>
      <c r="N2111" s="10">
        <v>1.0050251256281411E-2</v>
      </c>
      <c r="O2111" s="11">
        <v>9.5</v>
      </c>
      <c r="P2111" s="11">
        <v>19</v>
      </c>
      <c r="Q2111" s="11">
        <v>0</v>
      </c>
      <c r="R2111" s="8">
        <v>0</v>
      </c>
      <c r="S2111" s="8">
        <v>0</v>
      </c>
      <c r="U2111" s="12">
        <v>0</v>
      </c>
      <c r="V2111" s="10">
        <v>0</v>
      </c>
      <c r="W2111" s="11">
        <v>9.5</v>
      </c>
      <c r="X2111" s="8" t="s">
        <v>148</v>
      </c>
      <c r="Y2111" s="8" t="s">
        <v>149</v>
      </c>
    </row>
    <row r="2112" spans="1:26" x14ac:dyDescent="0.3">
      <c r="A2112" s="7">
        <v>46285</v>
      </c>
      <c r="B2112" s="8" t="s">
        <v>12</v>
      </c>
      <c r="C2112" s="8" t="s">
        <v>140</v>
      </c>
      <c r="D2112" s="8" t="s">
        <v>141</v>
      </c>
      <c r="E2112" s="8" t="s">
        <v>164</v>
      </c>
      <c r="F2112" s="8" t="s">
        <v>143</v>
      </c>
      <c r="G2112" s="8" t="s">
        <v>144</v>
      </c>
      <c r="H2112" s="8" t="s">
        <v>145</v>
      </c>
      <c r="I2112" s="8" t="s">
        <v>165</v>
      </c>
      <c r="J2112" s="8" t="s">
        <v>166</v>
      </c>
      <c r="K2112" s="8" t="s">
        <v>7</v>
      </c>
      <c r="L2112" s="9">
        <v>1004</v>
      </c>
      <c r="M2112" s="9">
        <v>5</v>
      </c>
      <c r="N2112" s="10">
        <v>4.9800796812749003E-3</v>
      </c>
      <c r="O2112" s="11">
        <v>9.5399999999999991</v>
      </c>
      <c r="P2112" s="11">
        <v>47.7</v>
      </c>
      <c r="Q2112" s="11">
        <v>0</v>
      </c>
      <c r="R2112" s="8">
        <v>0</v>
      </c>
      <c r="S2112" s="8">
        <v>0</v>
      </c>
      <c r="U2112" s="12">
        <v>0</v>
      </c>
      <c r="V2112" s="10">
        <v>0</v>
      </c>
      <c r="W2112" s="11">
        <v>12</v>
      </c>
      <c r="X2112" s="8" t="s">
        <v>148</v>
      </c>
      <c r="Y2112" s="8" t="s">
        <v>149</v>
      </c>
    </row>
    <row r="2113" spans="1:26" x14ac:dyDescent="0.3">
      <c r="A2113" s="7">
        <v>46285</v>
      </c>
      <c r="B2113" s="8" t="s">
        <v>12</v>
      </c>
      <c r="C2113" s="8" t="s">
        <v>140</v>
      </c>
      <c r="D2113" s="8" t="s">
        <v>141</v>
      </c>
      <c r="E2113" s="8" t="s">
        <v>164</v>
      </c>
      <c r="F2113" s="8" t="s">
        <v>143</v>
      </c>
      <c r="G2113" s="8" t="s">
        <v>144</v>
      </c>
      <c r="H2113" s="8" t="s">
        <v>145</v>
      </c>
      <c r="I2113" s="8" t="s">
        <v>233</v>
      </c>
      <c r="J2113" s="8" t="s">
        <v>166</v>
      </c>
      <c r="K2113" s="8" t="s">
        <v>7</v>
      </c>
      <c r="L2113" s="9">
        <v>708</v>
      </c>
      <c r="M2113" s="9">
        <v>5</v>
      </c>
      <c r="N2113" s="10">
        <v>7.0621468926553672E-3</v>
      </c>
      <c r="O2113" s="11">
        <v>6.43</v>
      </c>
      <c r="P2113" s="11">
        <v>32.15</v>
      </c>
      <c r="Q2113" s="11">
        <v>0</v>
      </c>
      <c r="R2113" s="8">
        <v>0</v>
      </c>
      <c r="S2113" s="8">
        <v>0</v>
      </c>
      <c r="U2113" s="12">
        <v>0</v>
      </c>
      <c r="V2113" s="10">
        <v>0</v>
      </c>
      <c r="W2113" s="11">
        <v>12</v>
      </c>
      <c r="X2113" s="8" t="s">
        <v>148</v>
      </c>
      <c r="Y2113" s="8" t="s">
        <v>149</v>
      </c>
    </row>
    <row r="2114" spans="1:26" x14ac:dyDescent="0.3">
      <c r="A2114" s="7">
        <v>46285</v>
      </c>
      <c r="B2114" s="8" t="s">
        <v>12</v>
      </c>
      <c r="C2114" s="8" t="s">
        <v>140</v>
      </c>
      <c r="D2114" s="8" t="s">
        <v>141</v>
      </c>
      <c r="E2114" s="8" t="s">
        <v>164</v>
      </c>
      <c r="F2114" s="8" t="s">
        <v>143</v>
      </c>
      <c r="G2114" s="8" t="s">
        <v>151</v>
      </c>
      <c r="H2114" s="8" t="s">
        <v>145</v>
      </c>
      <c r="I2114" s="8" t="s">
        <v>461</v>
      </c>
      <c r="J2114" s="8" t="s">
        <v>166</v>
      </c>
      <c r="K2114" s="8" t="s">
        <v>14</v>
      </c>
      <c r="L2114" s="9">
        <v>539</v>
      </c>
      <c r="M2114" s="9">
        <v>3</v>
      </c>
      <c r="N2114" s="10">
        <v>5.5658627087198506E-3</v>
      </c>
      <c r="O2114" s="11">
        <v>8.52</v>
      </c>
      <c r="P2114" s="11">
        <v>25.56</v>
      </c>
      <c r="Q2114" s="11">
        <v>449</v>
      </c>
      <c r="R2114" s="8">
        <v>1</v>
      </c>
      <c r="S2114" s="8">
        <v>1</v>
      </c>
      <c r="T2114" s="10">
        <v>0.1024</v>
      </c>
      <c r="U2114" s="12">
        <v>17.57</v>
      </c>
      <c r="V2114" s="10">
        <v>0.33329999999999999</v>
      </c>
      <c r="W2114" s="11">
        <v>11.5</v>
      </c>
      <c r="X2114" s="8" t="s">
        <v>148</v>
      </c>
      <c r="Y2114" s="8" t="s">
        <v>149</v>
      </c>
    </row>
    <row r="2115" spans="1:26" x14ac:dyDescent="0.3">
      <c r="A2115" s="7">
        <v>46285</v>
      </c>
      <c r="B2115" s="8" t="s">
        <v>12</v>
      </c>
      <c r="C2115" s="8" t="s">
        <v>140</v>
      </c>
      <c r="D2115" s="8" t="s">
        <v>141</v>
      </c>
      <c r="E2115" s="8" t="s">
        <v>164</v>
      </c>
      <c r="F2115" s="8" t="s">
        <v>143</v>
      </c>
      <c r="G2115" s="8" t="s">
        <v>144</v>
      </c>
      <c r="H2115" s="8" t="s">
        <v>145</v>
      </c>
      <c r="I2115" s="8" t="s">
        <v>509</v>
      </c>
      <c r="J2115" s="8" t="s">
        <v>166</v>
      </c>
      <c r="K2115" s="8" t="s">
        <v>21</v>
      </c>
      <c r="L2115" s="9">
        <v>390</v>
      </c>
      <c r="M2115" s="9">
        <v>3</v>
      </c>
      <c r="N2115" s="10">
        <v>7.6923076923076927E-3</v>
      </c>
      <c r="O2115" s="11">
        <v>9.5</v>
      </c>
      <c r="P2115" s="11">
        <v>28.5</v>
      </c>
      <c r="Q2115" s="11">
        <v>0</v>
      </c>
      <c r="R2115" s="8">
        <v>0</v>
      </c>
      <c r="S2115" s="8">
        <v>0</v>
      </c>
      <c r="U2115" s="12">
        <v>0</v>
      </c>
      <c r="V2115" s="10">
        <v>0</v>
      </c>
      <c r="W2115" s="11">
        <v>9.5</v>
      </c>
      <c r="X2115" s="8" t="s">
        <v>148</v>
      </c>
      <c r="Y2115" s="8" t="s">
        <v>149</v>
      </c>
    </row>
    <row r="2116" spans="1:26" x14ac:dyDescent="0.3">
      <c r="A2116" s="7">
        <v>46285</v>
      </c>
      <c r="B2116" s="8" t="s">
        <v>12</v>
      </c>
      <c r="C2116" s="8" t="s">
        <v>140</v>
      </c>
      <c r="D2116" s="8" t="s">
        <v>141</v>
      </c>
      <c r="E2116" s="8" t="s">
        <v>239</v>
      </c>
      <c r="F2116" s="8" t="s">
        <v>143</v>
      </c>
      <c r="G2116" s="8" t="s">
        <v>144</v>
      </c>
      <c r="H2116" s="8" t="s">
        <v>145</v>
      </c>
      <c r="I2116" s="8" t="s">
        <v>243</v>
      </c>
      <c r="J2116" s="8" t="s">
        <v>242</v>
      </c>
      <c r="K2116" s="8" t="s">
        <v>21</v>
      </c>
      <c r="L2116" s="9">
        <v>172</v>
      </c>
      <c r="M2116" s="9">
        <v>2</v>
      </c>
      <c r="N2116" s="10">
        <v>1.1627906976744189E-2</v>
      </c>
      <c r="O2116" s="11">
        <v>7.06</v>
      </c>
      <c r="P2116" s="11">
        <v>14.12</v>
      </c>
      <c r="Q2116" s="11">
        <v>0</v>
      </c>
      <c r="R2116" s="8">
        <v>0</v>
      </c>
      <c r="S2116" s="8">
        <v>0</v>
      </c>
      <c r="U2116" s="12">
        <v>0</v>
      </c>
      <c r="V2116" s="10">
        <v>0</v>
      </c>
      <c r="W2116" s="11">
        <v>8</v>
      </c>
      <c r="X2116" s="8" t="s">
        <v>148</v>
      </c>
      <c r="Y2116" s="8" t="s">
        <v>149</v>
      </c>
    </row>
    <row r="2117" spans="1:26" x14ac:dyDescent="0.3">
      <c r="A2117" s="7">
        <v>46285</v>
      </c>
      <c r="B2117" s="8" t="s">
        <v>12</v>
      </c>
      <c r="C2117" s="8" t="s">
        <v>140</v>
      </c>
      <c r="D2117" s="8" t="s">
        <v>141</v>
      </c>
      <c r="E2117" s="8" t="s">
        <v>239</v>
      </c>
      <c r="F2117" s="8" t="s">
        <v>143</v>
      </c>
      <c r="G2117" s="8" t="s">
        <v>178</v>
      </c>
      <c r="H2117" s="8" t="s">
        <v>145</v>
      </c>
      <c r="I2117" s="8" t="s">
        <v>713</v>
      </c>
      <c r="J2117" s="8" t="s">
        <v>242</v>
      </c>
      <c r="K2117" s="8" t="s">
        <v>14</v>
      </c>
      <c r="L2117" s="9">
        <v>891</v>
      </c>
      <c r="M2117" s="9">
        <v>3</v>
      </c>
      <c r="N2117" s="10">
        <v>3.3670033670033669E-3</v>
      </c>
      <c r="O2117" s="11">
        <v>3.42</v>
      </c>
      <c r="P2117" s="11">
        <v>10.26</v>
      </c>
      <c r="Q2117" s="11">
        <v>0</v>
      </c>
      <c r="R2117" s="8">
        <v>0</v>
      </c>
      <c r="S2117" s="8">
        <v>0</v>
      </c>
      <c r="U2117" s="12">
        <v>0</v>
      </c>
      <c r="V2117" s="10">
        <v>0</v>
      </c>
      <c r="W2117" s="11">
        <v>5.5</v>
      </c>
      <c r="X2117" s="8" t="s">
        <v>148</v>
      </c>
      <c r="Y2117" s="8" t="s">
        <v>149</v>
      </c>
    </row>
    <row r="2118" spans="1:26" x14ac:dyDescent="0.3">
      <c r="A2118" s="7">
        <v>46285</v>
      </c>
      <c r="B2118" s="8" t="s">
        <v>12</v>
      </c>
      <c r="C2118" s="8" t="s">
        <v>140</v>
      </c>
      <c r="D2118" s="8" t="s">
        <v>141</v>
      </c>
      <c r="E2118" s="8" t="s">
        <v>239</v>
      </c>
      <c r="F2118" s="8" t="s">
        <v>143</v>
      </c>
      <c r="G2118" s="8" t="s">
        <v>170</v>
      </c>
      <c r="H2118" s="8" t="s">
        <v>145</v>
      </c>
      <c r="I2118" s="8" t="s">
        <v>584</v>
      </c>
      <c r="J2118" s="8" t="s">
        <v>242</v>
      </c>
      <c r="K2118" s="8" t="s">
        <v>21</v>
      </c>
      <c r="L2118" s="9">
        <v>131</v>
      </c>
      <c r="M2118" s="9">
        <v>4</v>
      </c>
      <c r="N2118" s="10">
        <v>3.053435114503817E-2</v>
      </c>
      <c r="O2118" s="11">
        <v>6</v>
      </c>
      <c r="P2118" s="11">
        <v>24</v>
      </c>
      <c r="Q2118" s="11">
        <v>0</v>
      </c>
      <c r="R2118" s="8">
        <v>0</v>
      </c>
      <c r="S2118" s="8">
        <v>0</v>
      </c>
      <c r="U2118" s="12">
        <v>0</v>
      </c>
      <c r="V2118" s="10">
        <v>0</v>
      </c>
      <c r="W2118" s="11">
        <v>6</v>
      </c>
      <c r="X2118" s="8" t="s">
        <v>148</v>
      </c>
      <c r="Y2118" s="8" t="s">
        <v>149</v>
      </c>
    </row>
    <row r="2119" spans="1:26" x14ac:dyDescent="0.3">
      <c r="A2119" s="7">
        <v>46285</v>
      </c>
      <c r="B2119" s="8" t="s">
        <v>12</v>
      </c>
      <c r="C2119" s="8" t="s">
        <v>140</v>
      </c>
      <c r="D2119" s="8" t="s">
        <v>141</v>
      </c>
      <c r="E2119" s="8" t="s">
        <v>167</v>
      </c>
      <c r="F2119" s="8" t="s">
        <v>143</v>
      </c>
      <c r="G2119" s="8" t="s">
        <v>151</v>
      </c>
      <c r="H2119" s="8" t="s">
        <v>145</v>
      </c>
      <c r="I2119" s="8" t="s">
        <v>511</v>
      </c>
      <c r="J2119" s="8" t="s">
        <v>169</v>
      </c>
      <c r="K2119" s="8" t="s">
        <v>14</v>
      </c>
      <c r="L2119" s="9">
        <v>266</v>
      </c>
      <c r="M2119" s="9">
        <v>2</v>
      </c>
      <c r="N2119" s="10">
        <v>7.5187969924812026E-3</v>
      </c>
      <c r="O2119" s="11">
        <v>3.71</v>
      </c>
      <c r="P2119" s="11">
        <v>7.42</v>
      </c>
      <c r="Q2119" s="11">
        <v>0</v>
      </c>
      <c r="R2119" s="8">
        <v>0</v>
      </c>
      <c r="S2119" s="8">
        <v>0</v>
      </c>
      <c r="U2119" s="12">
        <v>0</v>
      </c>
      <c r="V2119" s="10">
        <v>0</v>
      </c>
      <c r="W2119" s="11">
        <v>6.5</v>
      </c>
      <c r="X2119" s="8" t="s">
        <v>148</v>
      </c>
      <c r="Y2119" s="8" t="s">
        <v>149</v>
      </c>
    </row>
    <row r="2120" spans="1:26" x14ac:dyDescent="0.3">
      <c r="A2120" s="7">
        <v>46281</v>
      </c>
      <c r="B2120" s="8" t="s">
        <v>32</v>
      </c>
      <c r="C2120" s="8" t="s">
        <v>140</v>
      </c>
      <c r="D2120" s="8" t="s">
        <v>141</v>
      </c>
      <c r="E2120" s="8" t="s">
        <v>142</v>
      </c>
      <c r="F2120" s="8" t="s">
        <v>143</v>
      </c>
      <c r="G2120" s="8" t="s">
        <v>205</v>
      </c>
      <c r="H2120" s="8" t="s">
        <v>206</v>
      </c>
      <c r="I2120" s="8" t="s">
        <v>205</v>
      </c>
      <c r="J2120" s="8" t="s">
        <v>147</v>
      </c>
      <c r="K2120" s="8" t="s">
        <v>7</v>
      </c>
      <c r="L2120" s="9">
        <v>0</v>
      </c>
      <c r="M2120" s="9">
        <v>0</v>
      </c>
      <c r="P2120" s="11">
        <v>86.03</v>
      </c>
      <c r="Q2120" s="11">
        <v>0</v>
      </c>
      <c r="R2120" s="8">
        <v>0</v>
      </c>
      <c r="S2120" s="8">
        <v>0</v>
      </c>
      <c r="U2120" s="12">
        <v>0</v>
      </c>
      <c r="W2120" s="11">
        <v>14</v>
      </c>
      <c r="X2120" s="8" t="s">
        <v>148</v>
      </c>
      <c r="Y2120" s="8" t="s">
        <v>149</v>
      </c>
    </row>
    <row r="2121" spans="1:26" x14ac:dyDescent="0.3">
      <c r="A2121" s="8" t="s">
        <v>1080</v>
      </c>
      <c r="B2121" s="8" t="s">
        <v>5</v>
      </c>
      <c r="C2121" s="8" t="s">
        <v>173</v>
      </c>
      <c r="D2121" s="8" t="s">
        <v>141</v>
      </c>
      <c r="E2121" s="8" t="s">
        <v>174</v>
      </c>
      <c r="F2121" s="8" t="s">
        <v>143</v>
      </c>
      <c r="G2121" s="8" t="s">
        <v>144</v>
      </c>
      <c r="H2121" s="8" t="s">
        <v>145</v>
      </c>
      <c r="I2121" s="8" t="s">
        <v>552</v>
      </c>
      <c r="J2121" s="8" t="s">
        <v>176</v>
      </c>
      <c r="K2121" s="8" t="s">
        <v>7</v>
      </c>
      <c r="L2121" s="9">
        <v>729</v>
      </c>
      <c r="M2121" s="9">
        <v>5</v>
      </c>
      <c r="N2121" s="10">
        <v>6.8587105624142658E-3</v>
      </c>
      <c r="O2121" s="11">
        <v>6.86</v>
      </c>
      <c r="P2121" s="11">
        <v>34.299999999999997</v>
      </c>
      <c r="Q2121" s="11">
        <v>0</v>
      </c>
      <c r="R2121" s="8">
        <v>0</v>
      </c>
      <c r="S2121" s="8">
        <v>0</v>
      </c>
      <c r="U2121" s="12">
        <v>0</v>
      </c>
      <c r="V2121" s="10">
        <v>0</v>
      </c>
      <c r="W2121" s="11">
        <v>13</v>
      </c>
      <c r="X2121" s="8" t="s">
        <v>148</v>
      </c>
      <c r="Y2121" s="8" t="s">
        <v>149</v>
      </c>
    </row>
    <row r="2122" spans="1:26" x14ac:dyDescent="0.3">
      <c r="A2122" s="8" t="s">
        <v>1081</v>
      </c>
      <c r="B2122" s="8" t="s">
        <v>5</v>
      </c>
      <c r="C2122" s="8" t="s">
        <v>173</v>
      </c>
      <c r="D2122" s="8" t="s">
        <v>141</v>
      </c>
      <c r="E2122" s="8" t="s">
        <v>174</v>
      </c>
      <c r="F2122" s="8" t="s">
        <v>143</v>
      </c>
      <c r="G2122" s="8" t="s">
        <v>151</v>
      </c>
      <c r="H2122" s="8" t="s">
        <v>145</v>
      </c>
      <c r="I2122" s="8" t="s">
        <v>408</v>
      </c>
      <c r="J2122" s="8" t="s">
        <v>176</v>
      </c>
      <c r="K2122" s="8" t="s">
        <v>7</v>
      </c>
      <c r="L2122" s="9">
        <v>2379</v>
      </c>
      <c r="M2122" s="9">
        <v>23</v>
      </c>
      <c r="N2122" s="10">
        <v>9.6679277007145868E-3</v>
      </c>
      <c r="O2122" s="11">
        <v>7.49</v>
      </c>
      <c r="P2122" s="11">
        <v>172.27</v>
      </c>
      <c r="Q2122" s="11">
        <v>0</v>
      </c>
      <c r="R2122" s="8">
        <v>0</v>
      </c>
      <c r="S2122" s="8">
        <v>0</v>
      </c>
      <c r="U2122" s="12">
        <v>0</v>
      </c>
      <c r="V2122" s="10">
        <v>0</v>
      </c>
      <c r="W2122" s="11">
        <v>14</v>
      </c>
      <c r="X2122" s="8" t="s">
        <v>148</v>
      </c>
      <c r="Y2122" s="8" t="s">
        <v>149</v>
      </c>
    </row>
    <row r="2123" spans="1:26" x14ac:dyDescent="0.3">
      <c r="A2123" s="8" t="s">
        <v>1081</v>
      </c>
      <c r="B2123" s="8" t="s">
        <v>5</v>
      </c>
      <c r="C2123" s="8" t="s">
        <v>173</v>
      </c>
      <c r="D2123" s="8" t="s">
        <v>141</v>
      </c>
      <c r="E2123" s="8" t="s">
        <v>174</v>
      </c>
      <c r="F2123" s="8" t="s">
        <v>143</v>
      </c>
      <c r="G2123" s="8" t="s">
        <v>151</v>
      </c>
      <c r="H2123" s="8" t="s">
        <v>145</v>
      </c>
      <c r="I2123" s="8" t="s">
        <v>407</v>
      </c>
      <c r="J2123" s="8" t="s">
        <v>176</v>
      </c>
      <c r="K2123" s="8" t="s">
        <v>14</v>
      </c>
      <c r="L2123" s="9">
        <v>878</v>
      </c>
      <c r="M2123" s="9">
        <v>13</v>
      </c>
      <c r="N2123" s="10">
        <v>1.480637813211845E-2</v>
      </c>
      <c r="O2123" s="11">
        <v>7.47</v>
      </c>
      <c r="P2123" s="11">
        <v>97.11</v>
      </c>
      <c r="Q2123" s="11">
        <v>0</v>
      </c>
      <c r="R2123" s="8">
        <v>0</v>
      </c>
      <c r="S2123" s="8">
        <v>0</v>
      </c>
      <c r="U2123" s="12">
        <v>0</v>
      </c>
      <c r="V2123" s="10">
        <v>0</v>
      </c>
      <c r="W2123" s="11">
        <v>9</v>
      </c>
      <c r="X2123" s="8" t="s">
        <v>148</v>
      </c>
      <c r="Y2123" s="8" t="s">
        <v>149</v>
      </c>
    </row>
    <row r="2124" spans="1:26" x14ac:dyDescent="0.3">
      <c r="A2124" s="7">
        <v>46285</v>
      </c>
      <c r="B2124" s="8" t="s">
        <v>5</v>
      </c>
      <c r="C2124" s="8" t="s">
        <v>173</v>
      </c>
      <c r="D2124" s="8" t="s">
        <v>141</v>
      </c>
      <c r="E2124" s="8" t="s">
        <v>186</v>
      </c>
      <c r="F2124" s="8" t="s">
        <v>143</v>
      </c>
      <c r="G2124" s="8" t="s">
        <v>144</v>
      </c>
      <c r="H2124" s="8" t="s">
        <v>145</v>
      </c>
      <c r="I2124" s="8" t="s">
        <v>280</v>
      </c>
      <c r="J2124" s="8" t="s">
        <v>188</v>
      </c>
      <c r="K2124" s="8" t="s">
        <v>7</v>
      </c>
      <c r="L2124" s="9">
        <v>2430</v>
      </c>
      <c r="M2124" s="9">
        <v>29</v>
      </c>
      <c r="N2124" s="10">
        <v>1.193415637860082E-2</v>
      </c>
      <c r="O2124" s="11">
        <v>5.49</v>
      </c>
      <c r="P2124" s="11">
        <v>159.21</v>
      </c>
      <c r="Q2124" s="11">
        <v>0</v>
      </c>
      <c r="R2124" s="8">
        <v>0</v>
      </c>
      <c r="S2124" s="8">
        <v>0</v>
      </c>
      <c r="U2124" s="12">
        <v>0</v>
      </c>
      <c r="V2124" s="10">
        <v>0</v>
      </c>
      <c r="W2124" s="11">
        <v>7</v>
      </c>
      <c r="X2124" s="8" t="s">
        <v>315</v>
      </c>
      <c r="Y2124" s="8" t="s">
        <v>149</v>
      </c>
      <c r="Z2124" s="8" t="s">
        <v>387</v>
      </c>
    </row>
    <row r="2125" spans="1:26" x14ac:dyDescent="0.3">
      <c r="A2125" s="7">
        <v>46285</v>
      </c>
      <c r="B2125" s="8" t="s">
        <v>5</v>
      </c>
      <c r="C2125" s="8" t="s">
        <v>173</v>
      </c>
      <c r="D2125" s="8" t="s">
        <v>141</v>
      </c>
      <c r="E2125" s="8" t="s">
        <v>186</v>
      </c>
      <c r="F2125" s="8" t="s">
        <v>143</v>
      </c>
      <c r="G2125" s="8" t="s">
        <v>144</v>
      </c>
      <c r="H2125" s="8" t="s">
        <v>145</v>
      </c>
      <c r="I2125" s="8" t="s">
        <v>189</v>
      </c>
      <c r="J2125" s="8" t="s">
        <v>188</v>
      </c>
      <c r="K2125" s="8" t="s">
        <v>14</v>
      </c>
      <c r="L2125" s="9">
        <v>5029</v>
      </c>
      <c r="M2125" s="9">
        <v>26</v>
      </c>
      <c r="N2125" s="10">
        <v>5.1700139192682442E-3</v>
      </c>
      <c r="O2125" s="11">
        <v>4.96</v>
      </c>
      <c r="P2125" s="8" t="s">
        <v>1082</v>
      </c>
      <c r="Q2125" s="11">
        <v>0</v>
      </c>
      <c r="R2125" s="8">
        <v>0</v>
      </c>
      <c r="S2125" s="8">
        <v>0</v>
      </c>
      <c r="U2125" s="12">
        <v>0</v>
      </c>
      <c r="V2125" s="10">
        <v>0</v>
      </c>
      <c r="W2125" s="11">
        <v>8.5</v>
      </c>
      <c r="X2125" s="8" t="s">
        <v>148</v>
      </c>
      <c r="Y2125" s="8" t="s">
        <v>149</v>
      </c>
    </row>
    <row r="2126" spans="1:26" x14ac:dyDescent="0.3">
      <c r="A2126" s="7">
        <v>46285</v>
      </c>
      <c r="B2126" s="8" t="s">
        <v>5</v>
      </c>
      <c r="C2126" s="8" t="s">
        <v>173</v>
      </c>
      <c r="D2126" s="8" t="s">
        <v>141</v>
      </c>
      <c r="E2126" s="8" t="s">
        <v>193</v>
      </c>
      <c r="F2126" s="8" t="s">
        <v>143</v>
      </c>
      <c r="G2126" s="8" t="s">
        <v>151</v>
      </c>
      <c r="H2126" s="8" t="s">
        <v>145</v>
      </c>
      <c r="I2126" s="8" t="s">
        <v>1083</v>
      </c>
      <c r="J2126" s="8" t="s">
        <v>195</v>
      </c>
      <c r="K2126" s="8" t="s">
        <v>14</v>
      </c>
      <c r="L2126" s="9">
        <v>227</v>
      </c>
      <c r="M2126" s="9">
        <v>2</v>
      </c>
      <c r="N2126" s="10">
        <v>8.8105726872246704E-3</v>
      </c>
      <c r="O2126" s="11">
        <v>9.15</v>
      </c>
      <c r="P2126" s="11">
        <v>18.3</v>
      </c>
      <c r="Q2126" s="11">
        <v>0</v>
      </c>
      <c r="R2126" s="8">
        <v>0</v>
      </c>
      <c r="S2126" s="8">
        <v>0</v>
      </c>
      <c r="U2126" s="12">
        <v>0</v>
      </c>
      <c r="V2126" s="10">
        <v>0</v>
      </c>
      <c r="W2126" s="11">
        <v>12</v>
      </c>
      <c r="X2126" s="8" t="s">
        <v>148</v>
      </c>
      <c r="Y2126" s="8" t="s">
        <v>149</v>
      </c>
    </row>
    <row r="2127" spans="1:26" x14ac:dyDescent="0.3">
      <c r="A2127" s="7">
        <v>46285</v>
      </c>
      <c r="B2127" s="8" t="s">
        <v>5</v>
      </c>
      <c r="C2127" s="8" t="s">
        <v>173</v>
      </c>
      <c r="D2127" s="8" t="s">
        <v>141</v>
      </c>
      <c r="E2127" s="8" t="s">
        <v>193</v>
      </c>
      <c r="F2127" s="8" t="s">
        <v>143</v>
      </c>
      <c r="G2127" s="8" t="s">
        <v>151</v>
      </c>
      <c r="H2127" s="8" t="s">
        <v>145</v>
      </c>
      <c r="I2127" s="8" t="s">
        <v>194</v>
      </c>
      <c r="J2127" s="8" t="s">
        <v>195</v>
      </c>
      <c r="K2127" s="8" t="s">
        <v>21</v>
      </c>
      <c r="L2127" s="9">
        <v>1066</v>
      </c>
      <c r="M2127" s="9">
        <v>15</v>
      </c>
      <c r="N2127" s="10">
        <v>1.407129455909944E-2</v>
      </c>
      <c r="O2127" s="11">
        <v>9.5</v>
      </c>
      <c r="P2127" s="11">
        <v>142.5</v>
      </c>
      <c r="Q2127" s="11">
        <v>399</v>
      </c>
      <c r="R2127" s="8">
        <v>1</v>
      </c>
      <c r="S2127" s="8">
        <v>1</v>
      </c>
      <c r="T2127" s="10">
        <v>0.35709999999999997</v>
      </c>
      <c r="U2127" s="12">
        <v>2.8</v>
      </c>
      <c r="V2127" s="10">
        <v>6.6699999999999995E-2</v>
      </c>
      <c r="W2127" s="11">
        <v>9.5</v>
      </c>
      <c r="X2127" s="8" t="s">
        <v>148</v>
      </c>
      <c r="Y2127" s="8" t="s">
        <v>149</v>
      </c>
    </row>
    <row r="2128" spans="1:26" x14ac:dyDescent="0.3">
      <c r="A2128" s="7">
        <v>46285</v>
      </c>
      <c r="B2128" s="8" t="s">
        <v>5</v>
      </c>
      <c r="C2128" s="8" t="s">
        <v>173</v>
      </c>
      <c r="D2128" s="8" t="s">
        <v>141</v>
      </c>
      <c r="E2128" s="8" t="s">
        <v>193</v>
      </c>
      <c r="F2128" s="8" t="s">
        <v>143</v>
      </c>
      <c r="G2128" s="8" t="s">
        <v>144</v>
      </c>
      <c r="H2128" s="8" t="s">
        <v>145</v>
      </c>
      <c r="I2128" s="8" t="s">
        <v>267</v>
      </c>
      <c r="J2128" s="8" t="s">
        <v>195</v>
      </c>
      <c r="K2128" s="8" t="s">
        <v>21</v>
      </c>
      <c r="L2128" s="9">
        <v>129</v>
      </c>
      <c r="M2128" s="9">
        <v>1</v>
      </c>
      <c r="N2128" s="10">
        <v>7.7519379844961239E-3</v>
      </c>
      <c r="O2128" s="11">
        <v>6.37</v>
      </c>
      <c r="P2128" s="11">
        <v>6.37</v>
      </c>
      <c r="Q2128" s="11">
        <v>0</v>
      </c>
      <c r="R2128" s="8">
        <v>0</v>
      </c>
      <c r="S2128" s="8">
        <v>0</v>
      </c>
      <c r="U2128" s="12">
        <v>0</v>
      </c>
      <c r="V2128" s="10">
        <v>0</v>
      </c>
      <c r="W2128" s="11">
        <v>7.5</v>
      </c>
      <c r="X2128" s="8" t="s">
        <v>148</v>
      </c>
      <c r="Y2128" s="8" t="s">
        <v>149</v>
      </c>
    </row>
    <row r="2129" spans="1:25" x14ac:dyDescent="0.3">
      <c r="A2129" s="7">
        <v>46285</v>
      </c>
      <c r="B2129" s="8" t="s">
        <v>5</v>
      </c>
      <c r="C2129" s="8" t="s">
        <v>173</v>
      </c>
      <c r="D2129" s="8" t="s">
        <v>141</v>
      </c>
      <c r="E2129" s="8" t="s">
        <v>193</v>
      </c>
      <c r="F2129" s="8" t="s">
        <v>143</v>
      </c>
      <c r="G2129" s="8" t="s">
        <v>144</v>
      </c>
      <c r="H2129" s="8" t="s">
        <v>145</v>
      </c>
      <c r="I2129" s="8" t="s">
        <v>198</v>
      </c>
      <c r="J2129" s="8" t="s">
        <v>195</v>
      </c>
      <c r="K2129" s="8" t="s">
        <v>21</v>
      </c>
      <c r="L2129" s="9">
        <v>238</v>
      </c>
      <c r="M2129" s="9">
        <v>2</v>
      </c>
      <c r="N2129" s="10">
        <v>8.4033613445378148E-3</v>
      </c>
      <c r="O2129" s="11">
        <v>9.6999999999999993</v>
      </c>
      <c r="P2129" s="11">
        <v>19.399999999999999</v>
      </c>
      <c r="Q2129" s="11">
        <v>0</v>
      </c>
      <c r="R2129" s="8">
        <v>0</v>
      </c>
      <c r="S2129" s="8">
        <v>0</v>
      </c>
      <c r="U2129" s="12">
        <v>0</v>
      </c>
      <c r="V2129" s="10">
        <v>0</v>
      </c>
      <c r="W2129" s="11">
        <v>11</v>
      </c>
      <c r="X2129" s="8" t="s">
        <v>148</v>
      </c>
      <c r="Y2129" s="8" t="s">
        <v>149</v>
      </c>
    </row>
    <row r="2130" spans="1:25" x14ac:dyDescent="0.3">
      <c r="A2130" s="7">
        <v>46285</v>
      </c>
      <c r="B2130" s="8" t="s">
        <v>5</v>
      </c>
      <c r="C2130" s="8" t="s">
        <v>173</v>
      </c>
      <c r="D2130" s="8" t="s">
        <v>141</v>
      </c>
      <c r="E2130" s="8" t="s">
        <v>193</v>
      </c>
      <c r="F2130" s="8" t="s">
        <v>143</v>
      </c>
      <c r="G2130" s="8" t="s">
        <v>144</v>
      </c>
      <c r="H2130" s="8" t="s">
        <v>145</v>
      </c>
      <c r="I2130" s="8" t="s">
        <v>264</v>
      </c>
      <c r="J2130" s="8" t="s">
        <v>195</v>
      </c>
      <c r="K2130" s="8" t="s">
        <v>14</v>
      </c>
      <c r="L2130" s="9">
        <v>1195</v>
      </c>
      <c r="M2130" s="9">
        <v>14</v>
      </c>
      <c r="N2130" s="10">
        <v>1.1715481171548119E-2</v>
      </c>
      <c r="O2130" s="11">
        <v>7.29</v>
      </c>
      <c r="P2130" s="11">
        <v>102.06</v>
      </c>
      <c r="Q2130" s="11">
        <v>0</v>
      </c>
      <c r="R2130" s="8">
        <v>0</v>
      </c>
      <c r="S2130" s="8">
        <v>0</v>
      </c>
      <c r="U2130" s="12">
        <v>0</v>
      </c>
      <c r="V2130" s="10">
        <v>0</v>
      </c>
      <c r="W2130" s="11">
        <v>9</v>
      </c>
      <c r="X2130" s="8" t="s">
        <v>148</v>
      </c>
      <c r="Y2130" s="8" t="s">
        <v>149</v>
      </c>
    </row>
    <row r="2131" spans="1:25" x14ac:dyDescent="0.3">
      <c r="A2131" s="8" t="s">
        <v>1081</v>
      </c>
      <c r="B2131" s="8" t="s">
        <v>5</v>
      </c>
      <c r="C2131" s="8" t="s">
        <v>173</v>
      </c>
      <c r="D2131" s="8" t="s">
        <v>141</v>
      </c>
      <c r="E2131" s="8" t="s">
        <v>200</v>
      </c>
      <c r="F2131" s="8" t="s">
        <v>143</v>
      </c>
      <c r="G2131" s="8" t="s">
        <v>151</v>
      </c>
      <c r="H2131" s="8" t="s">
        <v>145</v>
      </c>
      <c r="I2131" s="8" t="s">
        <v>574</v>
      </c>
      <c r="J2131" s="8" t="s">
        <v>202</v>
      </c>
      <c r="K2131" s="8" t="s">
        <v>7</v>
      </c>
      <c r="L2131" s="9">
        <v>1251</v>
      </c>
      <c r="M2131" s="9">
        <v>7</v>
      </c>
      <c r="N2131" s="10">
        <v>5.5955235811350921E-3</v>
      </c>
      <c r="O2131" s="11">
        <v>4.93</v>
      </c>
      <c r="P2131" s="11">
        <v>34.51</v>
      </c>
      <c r="Q2131" s="11">
        <v>0</v>
      </c>
      <c r="R2131" s="8">
        <v>0</v>
      </c>
      <c r="S2131" s="8">
        <v>0</v>
      </c>
      <c r="U2131" s="12">
        <v>0</v>
      </c>
      <c r="V2131" s="10">
        <v>0</v>
      </c>
      <c r="W2131" s="11">
        <v>8.5</v>
      </c>
      <c r="X2131" s="8" t="s">
        <v>148</v>
      </c>
      <c r="Y2131" s="8" t="s">
        <v>149</v>
      </c>
    </row>
    <row r="2132" spans="1:25" x14ac:dyDescent="0.3">
      <c r="A2132" s="7">
        <v>46285</v>
      </c>
      <c r="B2132" s="8" t="s">
        <v>5</v>
      </c>
      <c r="C2132" s="8" t="s">
        <v>173</v>
      </c>
      <c r="D2132" s="8" t="s">
        <v>141</v>
      </c>
      <c r="E2132" s="8" t="s">
        <v>200</v>
      </c>
      <c r="F2132" s="8" t="s">
        <v>143</v>
      </c>
      <c r="G2132" s="8" t="s">
        <v>151</v>
      </c>
      <c r="H2132" s="8" t="s">
        <v>145</v>
      </c>
      <c r="I2132" s="8" t="s">
        <v>201</v>
      </c>
      <c r="J2132" s="8" t="s">
        <v>202</v>
      </c>
      <c r="K2132" s="8" t="s">
        <v>14</v>
      </c>
      <c r="L2132" s="9">
        <v>1205</v>
      </c>
      <c r="M2132" s="9">
        <v>10</v>
      </c>
      <c r="N2132" s="10">
        <v>8.2987551867219917E-3</v>
      </c>
      <c r="O2132" s="11">
        <v>4.99</v>
      </c>
      <c r="P2132" s="11">
        <v>49.9</v>
      </c>
      <c r="Q2132" s="11">
        <v>0</v>
      </c>
      <c r="R2132" s="8">
        <v>0</v>
      </c>
      <c r="S2132" s="8">
        <v>0</v>
      </c>
      <c r="U2132" s="12">
        <v>0</v>
      </c>
      <c r="V2132" s="10">
        <v>0</v>
      </c>
      <c r="W2132" s="11">
        <v>9</v>
      </c>
      <c r="X2132" s="8" t="s">
        <v>148</v>
      </c>
      <c r="Y2132" s="8" t="s">
        <v>149</v>
      </c>
    </row>
    <row r="2133" spans="1:25" x14ac:dyDescent="0.3">
      <c r="A2133" s="7">
        <v>46285</v>
      </c>
      <c r="B2133" s="8" t="s">
        <v>5</v>
      </c>
      <c r="C2133" s="8" t="s">
        <v>173</v>
      </c>
      <c r="D2133" s="8" t="s">
        <v>141</v>
      </c>
      <c r="E2133" s="8" t="s">
        <v>200</v>
      </c>
      <c r="F2133" s="8" t="s">
        <v>143</v>
      </c>
      <c r="G2133" s="8" t="s">
        <v>144</v>
      </c>
      <c r="H2133" s="8" t="s">
        <v>145</v>
      </c>
      <c r="I2133" s="8" t="s">
        <v>270</v>
      </c>
      <c r="J2133" s="8" t="s">
        <v>202</v>
      </c>
      <c r="K2133" s="8" t="s">
        <v>14</v>
      </c>
      <c r="L2133" s="9">
        <v>7693</v>
      </c>
      <c r="M2133" s="9">
        <v>42</v>
      </c>
      <c r="N2133" s="10">
        <v>5.4595086442220204E-3</v>
      </c>
      <c r="O2133" s="11">
        <v>6.67</v>
      </c>
      <c r="P2133" s="11">
        <v>280.14</v>
      </c>
      <c r="Q2133" s="11">
        <v>0</v>
      </c>
      <c r="R2133" s="8">
        <v>0</v>
      </c>
      <c r="S2133" s="8">
        <v>0</v>
      </c>
      <c r="U2133" s="12">
        <v>0</v>
      </c>
      <c r="V2133" s="10">
        <v>0</v>
      </c>
      <c r="W2133" s="11">
        <v>8</v>
      </c>
      <c r="X2133" s="8" t="s">
        <v>148</v>
      </c>
      <c r="Y2133" s="8" t="s">
        <v>149</v>
      </c>
    </row>
    <row r="2134" spans="1:25" x14ac:dyDescent="0.3">
      <c r="A2134" s="7">
        <v>46285</v>
      </c>
      <c r="B2134" s="8" t="s">
        <v>32</v>
      </c>
      <c r="C2134" s="8" t="s">
        <v>140</v>
      </c>
      <c r="D2134" s="8" t="s">
        <v>141</v>
      </c>
      <c r="E2134" s="8" t="s">
        <v>150</v>
      </c>
      <c r="F2134" s="8" t="s">
        <v>143</v>
      </c>
      <c r="G2134" s="8" t="s">
        <v>210</v>
      </c>
      <c r="H2134" s="8" t="s">
        <v>206</v>
      </c>
      <c r="I2134" s="8" t="s">
        <v>210</v>
      </c>
      <c r="J2134" s="8" t="s">
        <v>153</v>
      </c>
      <c r="K2134" s="8" t="s">
        <v>21</v>
      </c>
      <c r="L2134" s="9">
        <v>926</v>
      </c>
      <c r="M2134" s="9">
        <v>13</v>
      </c>
      <c r="N2134" s="10">
        <v>1.403887688984881E-2</v>
      </c>
      <c r="O2134" s="11">
        <v>14.65</v>
      </c>
      <c r="P2134" s="11">
        <v>190.45</v>
      </c>
      <c r="Q2134" s="11">
        <v>0</v>
      </c>
      <c r="R2134" s="8">
        <v>0</v>
      </c>
      <c r="S2134" s="8">
        <v>0</v>
      </c>
      <c r="U2134" s="12">
        <v>0</v>
      </c>
      <c r="V2134" s="10">
        <v>0</v>
      </c>
      <c r="W2134" s="11">
        <v>15</v>
      </c>
      <c r="X2134" s="8" t="s">
        <v>148</v>
      </c>
      <c r="Y2134" s="8" t="s">
        <v>149</v>
      </c>
    </row>
    <row r="2135" spans="1:25" x14ac:dyDescent="0.3">
      <c r="A2135" s="7">
        <v>46285</v>
      </c>
      <c r="B2135" s="8" t="s">
        <v>32</v>
      </c>
      <c r="C2135" s="8" t="s">
        <v>140</v>
      </c>
      <c r="D2135" s="8" t="s">
        <v>141</v>
      </c>
      <c r="E2135" s="8" t="s">
        <v>150</v>
      </c>
      <c r="F2135" s="8" t="s">
        <v>143</v>
      </c>
      <c r="G2135" s="8" t="s">
        <v>446</v>
      </c>
      <c r="H2135" s="8" t="s">
        <v>213</v>
      </c>
      <c r="I2135" s="8" t="s">
        <v>446</v>
      </c>
      <c r="J2135" s="8" t="s">
        <v>153</v>
      </c>
      <c r="K2135" s="8" t="s">
        <v>14</v>
      </c>
      <c r="L2135" s="9">
        <v>530</v>
      </c>
      <c r="M2135" s="9">
        <v>3</v>
      </c>
      <c r="N2135" s="10">
        <v>5.6603773584905656E-3</v>
      </c>
      <c r="O2135" s="11">
        <v>9.48</v>
      </c>
      <c r="P2135" s="11">
        <v>28.44</v>
      </c>
      <c r="Q2135" s="11">
        <v>0</v>
      </c>
      <c r="R2135" s="8">
        <v>0</v>
      </c>
      <c r="S2135" s="8">
        <v>0</v>
      </c>
      <c r="U2135" s="12">
        <v>0</v>
      </c>
      <c r="V2135" s="10">
        <v>0</v>
      </c>
      <c r="W2135" s="11">
        <v>13.5</v>
      </c>
      <c r="X2135" s="8" t="s">
        <v>223</v>
      </c>
      <c r="Y2135" s="8" t="s">
        <v>149</v>
      </c>
    </row>
    <row r="2136" spans="1:25" x14ac:dyDescent="0.3">
      <c r="A2136" s="7">
        <v>46285</v>
      </c>
      <c r="B2136" s="8" t="s">
        <v>32</v>
      </c>
      <c r="C2136" s="8" t="s">
        <v>140</v>
      </c>
      <c r="D2136" s="8" t="s">
        <v>141</v>
      </c>
      <c r="E2136" s="8" t="s">
        <v>211</v>
      </c>
      <c r="F2136" s="8" t="s">
        <v>143</v>
      </c>
      <c r="G2136" s="8" t="s">
        <v>619</v>
      </c>
      <c r="H2136" s="8" t="s">
        <v>206</v>
      </c>
      <c r="I2136" s="8" t="s">
        <v>619</v>
      </c>
      <c r="J2136" s="8" t="s">
        <v>214</v>
      </c>
      <c r="K2136" s="8" t="s">
        <v>14</v>
      </c>
      <c r="L2136" s="9">
        <v>907</v>
      </c>
      <c r="M2136" s="9">
        <v>8</v>
      </c>
      <c r="N2136" s="10">
        <v>8.8202866593164279E-3</v>
      </c>
      <c r="O2136" s="11">
        <v>11.87</v>
      </c>
      <c r="P2136" s="11">
        <v>94.96</v>
      </c>
      <c r="Q2136" s="11">
        <v>0</v>
      </c>
      <c r="R2136" s="8">
        <v>0</v>
      </c>
      <c r="S2136" s="8">
        <v>0</v>
      </c>
      <c r="U2136" s="12">
        <v>0</v>
      </c>
      <c r="V2136" s="10">
        <v>0</v>
      </c>
      <c r="W2136" s="11">
        <v>18.5</v>
      </c>
      <c r="X2136" s="8" t="s">
        <v>148</v>
      </c>
      <c r="Y2136" s="8" t="s">
        <v>149</v>
      </c>
    </row>
    <row r="2137" spans="1:25" x14ac:dyDescent="0.3">
      <c r="A2137" s="7">
        <v>46285</v>
      </c>
      <c r="B2137" s="8" t="s">
        <v>32</v>
      </c>
      <c r="C2137" s="8" t="s">
        <v>140</v>
      </c>
      <c r="D2137" s="8" t="s">
        <v>141</v>
      </c>
      <c r="E2137" s="8" t="s">
        <v>211</v>
      </c>
      <c r="F2137" s="8" t="s">
        <v>143</v>
      </c>
      <c r="G2137" s="8" t="s">
        <v>368</v>
      </c>
      <c r="H2137" s="8" t="s">
        <v>206</v>
      </c>
      <c r="I2137" s="8" t="s">
        <v>1084</v>
      </c>
      <c r="J2137" s="8" t="s">
        <v>214</v>
      </c>
      <c r="K2137" s="8" t="s">
        <v>21</v>
      </c>
      <c r="L2137" s="9">
        <v>353</v>
      </c>
      <c r="M2137" s="9">
        <v>5</v>
      </c>
      <c r="N2137" s="10">
        <v>1.4164305949008501E-2</v>
      </c>
      <c r="O2137" s="11">
        <v>20.5</v>
      </c>
      <c r="P2137" s="11">
        <v>102.5</v>
      </c>
      <c r="Q2137" s="11">
        <v>0</v>
      </c>
      <c r="R2137" s="8">
        <v>0</v>
      </c>
      <c r="S2137" s="8">
        <v>0</v>
      </c>
      <c r="U2137" s="12">
        <v>0</v>
      </c>
      <c r="V2137" s="10">
        <v>0</v>
      </c>
      <c r="W2137" s="11">
        <v>20.5</v>
      </c>
      <c r="X2137" s="8" t="s">
        <v>148</v>
      </c>
      <c r="Y2137" s="8" t="s">
        <v>149</v>
      </c>
    </row>
    <row r="2138" spans="1:25" x14ac:dyDescent="0.3">
      <c r="A2138" s="7">
        <v>46285</v>
      </c>
      <c r="B2138" s="8" t="s">
        <v>32</v>
      </c>
      <c r="C2138" s="8" t="s">
        <v>140</v>
      </c>
      <c r="D2138" s="8" t="s">
        <v>141</v>
      </c>
      <c r="E2138" s="8" t="s">
        <v>211</v>
      </c>
      <c r="F2138" s="8" t="s">
        <v>143</v>
      </c>
      <c r="G2138" s="8" t="s">
        <v>370</v>
      </c>
      <c r="H2138" s="8" t="s">
        <v>213</v>
      </c>
      <c r="I2138" s="8" t="s">
        <v>370</v>
      </c>
      <c r="J2138" s="8" t="s">
        <v>214</v>
      </c>
      <c r="K2138" s="8" t="s">
        <v>14</v>
      </c>
      <c r="L2138" s="9">
        <v>555</v>
      </c>
      <c r="M2138" s="9">
        <v>1</v>
      </c>
      <c r="N2138" s="10">
        <v>1.801801801801802E-3</v>
      </c>
      <c r="O2138" s="11">
        <v>16.36</v>
      </c>
      <c r="P2138" s="11">
        <v>16.36</v>
      </c>
      <c r="Q2138" s="11">
        <v>0</v>
      </c>
      <c r="R2138" s="8">
        <v>0</v>
      </c>
      <c r="S2138" s="8">
        <v>0</v>
      </c>
      <c r="U2138" s="12">
        <v>0</v>
      </c>
      <c r="V2138" s="10">
        <v>0</v>
      </c>
      <c r="W2138" s="11">
        <v>21.5</v>
      </c>
      <c r="X2138" s="8" t="s">
        <v>148</v>
      </c>
      <c r="Y2138" s="8" t="s">
        <v>149</v>
      </c>
    </row>
    <row r="2139" spans="1:25" x14ac:dyDescent="0.3">
      <c r="A2139" s="7">
        <v>46285</v>
      </c>
      <c r="B2139" s="8" t="s">
        <v>32</v>
      </c>
      <c r="C2139" s="8" t="s">
        <v>140</v>
      </c>
      <c r="D2139" s="8" t="s">
        <v>141</v>
      </c>
      <c r="E2139" s="8" t="s">
        <v>217</v>
      </c>
      <c r="F2139" s="8" t="s">
        <v>143</v>
      </c>
      <c r="G2139" s="8" t="s">
        <v>218</v>
      </c>
      <c r="H2139" s="8" t="s">
        <v>206</v>
      </c>
      <c r="I2139" s="8" t="s">
        <v>218</v>
      </c>
      <c r="J2139" s="8" t="s">
        <v>219</v>
      </c>
      <c r="K2139" s="8" t="s">
        <v>14</v>
      </c>
      <c r="L2139" s="9">
        <v>1035</v>
      </c>
      <c r="M2139" s="9">
        <v>6</v>
      </c>
      <c r="N2139" s="10">
        <v>5.7971014492753624E-3</v>
      </c>
      <c r="O2139" s="11">
        <v>13.8</v>
      </c>
      <c r="P2139" s="11">
        <v>82.8</v>
      </c>
      <c r="Q2139" s="11">
        <v>0</v>
      </c>
      <c r="R2139" s="8">
        <v>0</v>
      </c>
      <c r="S2139" s="8">
        <v>0</v>
      </c>
      <c r="U2139" s="12">
        <v>0</v>
      </c>
      <c r="V2139" s="10">
        <v>0</v>
      </c>
      <c r="W2139" s="11">
        <v>23.5</v>
      </c>
      <c r="X2139" s="8" t="s">
        <v>148</v>
      </c>
      <c r="Y2139" s="8" t="s">
        <v>149</v>
      </c>
    </row>
    <row r="2140" spans="1:25" x14ac:dyDescent="0.3">
      <c r="A2140" s="7">
        <v>46285</v>
      </c>
      <c r="B2140" s="8" t="s">
        <v>32</v>
      </c>
      <c r="C2140" s="8" t="s">
        <v>140</v>
      </c>
      <c r="D2140" s="8" t="s">
        <v>141</v>
      </c>
      <c r="E2140" s="8" t="s">
        <v>217</v>
      </c>
      <c r="F2140" s="8" t="s">
        <v>143</v>
      </c>
      <c r="G2140" s="8" t="s">
        <v>372</v>
      </c>
      <c r="H2140" s="8" t="s">
        <v>206</v>
      </c>
      <c r="I2140" s="8" t="s">
        <v>1085</v>
      </c>
      <c r="J2140" s="8" t="s">
        <v>219</v>
      </c>
      <c r="K2140" s="8" t="s">
        <v>21</v>
      </c>
      <c r="L2140" s="9">
        <v>1947</v>
      </c>
      <c r="M2140" s="9">
        <v>27</v>
      </c>
      <c r="N2140" s="10">
        <v>1.386748844375963E-2</v>
      </c>
      <c r="O2140" s="11">
        <v>21.08</v>
      </c>
      <c r="P2140" s="11">
        <v>569.16</v>
      </c>
      <c r="Q2140" s="11">
        <v>0</v>
      </c>
      <c r="R2140" s="8">
        <v>0</v>
      </c>
      <c r="S2140" s="8">
        <v>0</v>
      </c>
      <c r="U2140" s="12">
        <v>0</v>
      </c>
      <c r="V2140" s="10">
        <v>0</v>
      </c>
      <c r="W2140" s="11">
        <v>21.5</v>
      </c>
      <c r="X2140" s="8" t="s">
        <v>148</v>
      </c>
      <c r="Y2140" s="8" t="s">
        <v>149</v>
      </c>
    </row>
    <row r="2141" spans="1:25" x14ac:dyDescent="0.3">
      <c r="A2141" s="7">
        <v>46285</v>
      </c>
      <c r="B2141" s="8" t="s">
        <v>32</v>
      </c>
      <c r="C2141" s="8" t="s">
        <v>140</v>
      </c>
      <c r="D2141" s="8" t="s">
        <v>141</v>
      </c>
      <c r="E2141" s="8" t="s">
        <v>217</v>
      </c>
      <c r="F2141" s="8" t="s">
        <v>143</v>
      </c>
      <c r="G2141" s="8" t="s">
        <v>447</v>
      </c>
      <c r="H2141" s="8" t="s">
        <v>206</v>
      </c>
      <c r="I2141" s="8" t="s">
        <v>447</v>
      </c>
      <c r="J2141" s="8" t="s">
        <v>219</v>
      </c>
      <c r="K2141" s="8" t="s">
        <v>14</v>
      </c>
      <c r="L2141" s="9">
        <v>2274</v>
      </c>
      <c r="M2141" s="9">
        <v>13</v>
      </c>
      <c r="N2141" s="10">
        <v>5.7167985927880386E-3</v>
      </c>
      <c r="O2141" s="11">
        <v>14.83</v>
      </c>
      <c r="P2141" s="11">
        <v>192.79</v>
      </c>
      <c r="Q2141" s="11">
        <v>799</v>
      </c>
      <c r="R2141" s="8">
        <v>1</v>
      </c>
      <c r="S2141" s="8">
        <v>1</v>
      </c>
      <c r="T2141" s="10">
        <v>0.24129999999999999</v>
      </c>
      <c r="U2141" s="12">
        <v>4.1399999999999997</v>
      </c>
      <c r="V2141" s="10">
        <v>7.6899999999999996E-2</v>
      </c>
      <c r="W2141" s="11">
        <v>20.5</v>
      </c>
      <c r="X2141" s="8" t="s">
        <v>148</v>
      </c>
      <c r="Y2141" s="8" t="s">
        <v>149</v>
      </c>
    </row>
    <row r="2142" spans="1:25" x14ac:dyDescent="0.3">
      <c r="A2142" s="7">
        <v>46285</v>
      </c>
      <c r="B2142" s="8" t="s">
        <v>26</v>
      </c>
      <c r="C2142" s="8" t="s">
        <v>140</v>
      </c>
      <c r="D2142" s="8" t="s">
        <v>141</v>
      </c>
      <c r="E2142" s="8" t="s">
        <v>142</v>
      </c>
      <c r="F2142" s="8" t="s">
        <v>143</v>
      </c>
      <c r="G2142" s="8" t="s">
        <v>454</v>
      </c>
      <c r="H2142" s="8" t="s">
        <v>220</v>
      </c>
      <c r="I2142" s="8" t="s">
        <v>1086</v>
      </c>
      <c r="J2142" s="8" t="s">
        <v>147</v>
      </c>
      <c r="K2142" s="8" t="s">
        <v>7</v>
      </c>
      <c r="L2142" s="9">
        <v>325</v>
      </c>
      <c r="M2142" s="9">
        <v>0</v>
      </c>
      <c r="N2142" s="10">
        <v>0</v>
      </c>
      <c r="P2142" s="11">
        <v>0</v>
      </c>
      <c r="Q2142" s="11">
        <v>0</v>
      </c>
      <c r="R2142" s="8">
        <v>0</v>
      </c>
      <c r="S2142" s="8">
        <v>0</v>
      </c>
      <c r="W2142" s="11">
        <v>18.5</v>
      </c>
      <c r="X2142" s="8" t="s">
        <v>148</v>
      </c>
      <c r="Y2142" s="8" t="s">
        <v>149</v>
      </c>
    </row>
    <row r="2143" spans="1:25" x14ac:dyDescent="0.3">
      <c r="A2143" s="7">
        <v>46283</v>
      </c>
      <c r="B2143" s="8" t="s">
        <v>34</v>
      </c>
      <c r="C2143" s="8" t="s">
        <v>140</v>
      </c>
      <c r="D2143" s="8" t="s">
        <v>141</v>
      </c>
      <c r="E2143" s="8" t="s">
        <v>328</v>
      </c>
      <c r="F2143" s="8" t="s">
        <v>143</v>
      </c>
      <c r="G2143" s="8" t="s">
        <v>332</v>
      </c>
      <c r="H2143" s="8" t="s">
        <v>206</v>
      </c>
      <c r="I2143" s="8" t="s">
        <v>332</v>
      </c>
      <c r="J2143" s="8" t="s">
        <v>330</v>
      </c>
      <c r="K2143" s="8" t="s">
        <v>21</v>
      </c>
      <c r="L2143" s="9">
        <v>207</v>
      </c>
      <c r="M2143" s="9">
        <v>1</v>
      </c>
      <c r="N2143" s="10">
        <v>4.830917874396135E-3</v>
      </c>
      <c r="O2143" s="11">
        <v>12</v>
      </c>
      <c r="P2143" s="11">
        <v>12</v>
      </c>
      <c r="Q2143" s="11">
        <v>299</v>
      </c>
      <c r="R2143" s="8">
        <v>1</v>
      </c>
      <c r="S2143" s="8">
        <v>1</v>
      </c>
      <c r="T2143" s="10">
        <v>4.0099999999999997E-2</v>
      </c>
      <c r="U2143" s="12">
        <v>24.92</v>
      </c>
      <c r="V2143" s="10">
        <v>1</v>
      </c>
      <c r="W2143" s="11">
        <v>12</v>
      </c>
      <c r="X2143" s="8" t="s">
        <v>148</v>
      </c>
      <c r="Y2143" s="8" t="s">
        <v>149</v>
      </c>
    </row>
    <row r="2144" spans="1:25" x14ac:dyDescent="0.3">
      <c r="A2144" s="7">
        <v>46285</v>
      </c>
      <c r="B2144" s="8" t="s">
        <v>26</v>
      </c>
      <c r="C2144" s="8" t="s">
        <v>140</v>
      </c>
      <c r="D2144" s="8" t="s">
        <v>141</v>
      </c>
      <c r="E2144" s="8" t="s">
        <v>142</v>
      </c>
      <c r="F2144" s="8" t="s">
        <v>143</v>
      </c>
      <c r="G2144" s="8" t="s">
        <v>205</v>
      </c>
      <c r="H2144" s="8" t="s">
        <v>220</v>
      </c>
      <c r="I2144" s="8" t="s">
        <v>654</v>
      </c>
      <c r="J2144" s="8" t="s">
        <v>147</v>
      </c>
      <c r="K2144" s="8" t="s">
        <v>7</v>
      </c>
      <c r="L2144" s="9">
        <v>264</v>
      </c>
      <c r="M2144" s="9">
        <v>0</v>
      </c>
      <c r="N2144" s="10">
        <v>0</v>
      </c>
      <c r="P2144" s="11">
        <v>0</v>
      </c>
      <c r="Q2144" s="11">
        <v>0</v>
      </c>
      <c r="R2144" s="8">
        <v>0</v>
      </c>
      <c r="S2144" s="8">
        <v>0</v>
      </c>
      <c r="W2144" s="11">
        <v>12</v>
      </c>
      <c r="X2144" s="8" t="s">
        <v>148</v>
      </c>
      <c r="Y2144" s="8" t="s">
        <v>149</v>
      </c>
    </row>
    <row r="2145" spans="1:25" x14ac:dyDescent="0.3">
      <c r="A2145" s="7">
        <v>46285</v>
      </c>
      <c r="B2145" s="8" t="s">
        <v>26</v>
      </c>
      <c r="C2145" s="8" t="s">
        <v>140</v>
      </c>
      <c r="D2145" s="8" t="s">
        <v>141</v>
      </c>
      <c r="E2145" s="8" t="s">
        <v>142</v>
      </c>
      <c r="F2145" s="8" t="s">
        <v>143</v>
      </c>
      <c r="G2145" s="8" t="s">
        <v>454</v>
      </c>
      <c r="H2145" s="8" t="s">
        <v>220</v>
      </c>
      <c r="I2145" s="8" t="s">
        <v>146</v>
      </c>
      <c r="J2145" s="8" t="s">
        <v>147</v>
      </c>
      <c r="K2145" s="8" t="s">
        <v>21</v>
      </c>
      <c r="L2145" s="9">
        <v>222</v>
      </c>
      <c r="M2145" s="9">
        <v>5</v>
      </c>
      <c r="N2145" s="10">
        <v>2.2522522522522521E-2</v>
      </c>
      <c r="O2145" s="11">
        <v>9.8800000000000008</v>
      </c>
      <c r="P2145" s="11">
        <v>49.4</v>
      </c>
      <c r="Q2145" s="11">
        <v>599</v>
      </c>
      <c r="R2145" s="8">
        <v>1</v>
      </c>
      <c r="S2145" s="8">
        <v>1</v>
      </c>
      <c r="T2145" s="10">
        <v>8.2500000000000004E-2</v>
      </c>
      <c r="U2145" s="12">
        <v>12.13</v>
      </c>
      <c r="V2145" s="10">
        <v>0.2</v>
      </c>
      <c r="W2145" s="11">
        <v>12</v>
      </c>
      <c r="X2145" s="8" t="s">
        <v>148</v>
      </c>
      <c r="Y2145" s="8" t="s">
        <v>149</v>
      </c>
    </row>
    <row r="2146" spans="1:25" x14ac:dyDescent="0.3">
      <c r="A2146" s="7">
        <v>46285</v>
      </c>
      <c r="B2146" s="8" t="s">
        <v>26</v>
      </c>
      <c r="C2146" s="8" t="s">
        <v>140</v>
      </c>
      <c r="D2146" s="8" t="s">
        <v>141</v>
      </c>
      <c r="E2146" s="8" t="s">
        <v>150</v>
      </c>
      <c r="F2146" s="8" t="s">
        <v>143</v>
      </c>
      <c r="G2146" s="8" t="s">
        <v>210</v>
      </c>
      <c r="H2146" s="8" t="s">
        <v>220</v>
      </c>
      <c r="I2146" s="8" t="s">
        <v>210</v>
      </c>
      <c r="J2146" s="8" t="s">
        <v>153</v>
      </c>
      <c r="K2146" s="8" t="s">
        <v>14</v>
      </c>
      <c r="L2146" s="9">
        <v>1572</v>
      </c>
      <c r="M2146" s="9">
        <v>10</v>
      </c>
      <c r="N2146" s="10">
        <v>6.3613231552162846E-3</v>
      </c>
      <c r="O2146" s="11">
        <v>11.29</v>
      </c>
      <c r="P2146" s="11">
        <v>112.9</v>
      </c>
      <c r="Q2146" s="11">
        <v>0</v>
      </c>
      <c r="R2146" s="8">
        <v>0</v>
      </c>
      <c r="S2146" s="8">
        <v>0</v>
      </c>
      <c r="U2146" s="12">
        <v>0</v>
      </c>
      <c r="V2146" s="10">
        <v>0</v>
      </c>
      <c r="W2146" s="11">
        <v>16.5</v>
      </c>
      <c r="X2146" s="8" t="s">
        <v>148</v>
      </c>
      <c r="Y2146" s="8" t="s">
        <v>149</v>
      </c>
    </row>
    <row r="2147" spans="1:25" x14ac:dyDescent="0.3">
      <c r="A2147" s="7">
        <v>46285</v>
      </c>
      <c r="B2147" s="8" t="s">
        <v>26</v>
      </c>
      <c r="C2147" s="8" t="s">
        <v>140</v>
      </c>
      <c r="D2147" s="8" t="s">
        <v>141</v>
      </c>
      <c r="E2147" s="8" t="s">
        <v>150</v>
      </c>
      <c r="F2147" s="8" t="s">
        <v>143</v>
      </c>
      <c r="G2147" s="8" t="s">
        <v>210</v>
      </c>
      <c r="H2147" s="8" t="s">
        <v>220</v>
      </c>
      <c r="I2147" s="8" t="s">
        <v>1087</v>
      </c>
      <c r="J2147" s="8" t="s">
        <v>153</v>
      </c>
      <c r="K2147" s="8" t="s">
        <v>14</v>
      </c>
      <c r="L2147" s="9">
        <v>955</v>
      </c>
      <c r="M2147" s="9">
        <v>3</v>
      </c>
      <c r="N2147" s="10">
        <v>3.1413612565445032E-3</v>
      </c>
      <c r="O2147" s="11">
        <v>8.61</v>
      </c>
      <c r="P2147" s="11">
        <v>25.83</v>
      </c>
      <c r="Q2147" s="11">
        <v>0</v>
      </c>
      <c r="R2147" s="8">
        <v>0</v>
      </c>
      <c r="S2147" s="8">
        <v>0</v>
      </c>
      <c r="U2147" s="12">
        <v>0</v>
      </c>
      <c r="V2147" s="10">
        <v>0</v>
      </c>
      <c r="W2147" s="11">
        <v>12</v>
      </c>
      <c r="X2147" s="8" t="s">
        <v>148</v>
      </c>
      <c r="Y2147" s="8" t="s">
        <v>149</v>
      </c>
    </row>
    <row r="2148" spans="1:25" x14ac:dyDescent="0.3">
      <c r="A2148" s="7">
        <v>46285</v>
      </c>
      <c r="B2148" s="8" t="s">
        <v>26</v>
      </c>
      <c r="C2148" s="8" t="s">
        <v>140</v>
      </c>
      <c r="D2148" s="8" t="s">
        <v>141</v>
      </c>
      <c r="E2148" s="8" t="s">
        <v>150</v>
      </c>
      <c r="F2148" s="8" t="s">
        <v>143</v>
      </c>
      <c r="G2148" s="8" t="s">
        <v>210</v>
      </c>
      <c r="H2148" s="8" t="s">
        <v>220</v>
      </c>
      <c r="I2148" s="8" t="s">
        <v>457</v>
      </c>
      <c r="J2148" s="8" t="s">
        <v>153</v>
      </c>
      <c r="K2148" s="8" t="s">
        <v>14</v>
      </c>
      <c r="L2148" s="8" t="s">
        <v>1088</v>
      </c>
      <c r="M2148" s="9">
        <v>7</v>
      </c>
      <c r="N2148" s="10">
        <v>2.8259991925716592E-3</v>
      </c>
      <c r="O2148" s="11">
        <v>9.6</v>
      </c>
      <c r="P2148" s="11">
        <v>67.2</v>
      </c>
      <c r="Q2148" s="11">
        <v>0</v>
      </c>
      <c r="R2148" s="8">
        <v>0</v>
      </c>
      <c r="S2148" s="8">
        <v>0</v>
      </c>
      <c r="U2148" s="12">
        <v>0</v>
      </c>
      <c r="V2148" s="10">
        <v>0</v>
      </c>
      <c r="W2148" s="11">
        <v>15</v>
      </c>
      <c r="X2148" s="8" t="s">
        <v>148</v>
      </c>
      <c r="Y2148" s="8" t="s">
        <v>149</v>
      </c>
    </row>
    <row r="2149" spans="1:25" x14ac:dyDescent="0.3">
      <c r="A2149" s="8" t="s">
        <v>1080</v>
      </c>
      <c r="B2149" s="8" t="s">
        <v>26</v>
      </c>
      <c r="C2149" s="8" t="s">
        <v>140</v>
      </c>
      <c r="D2149" s="8" t="s">
        <v>141</v>
      </c>
      <c r="E2149" s="8" t="s">
        <v>211</v>
      </c>
      <c r="F2149" s="8" t="s">
        <v>143</v>
      </c>
      <c r="G2149" s="8" t="s">
        <v>225</v>
      </c>
      <c r="H2149" s="8" t="s">
        <v>220</v>
      </c>
      <c r="I2149" s="8" t="s">
        <v>859</v>
      </c>
      <c r="J2149" s="8" t="s">
        <v>214</v>
      </c>
      <c r="K2149" s="8" t="s">
        <v>7</v>
      </c>
      <c r="L2149" s="9">
        <v>392</v>
      </c>
      <c r="M2149" s="9">
        <v>4</v>
      </c>
      <c r="N2149" s="10">
        <v>1.020408163265306E-2</v>
      </c>
      <c r="O2149" s="11">
        <v>12.48</v>
      </c>
      <c r="P2149" s="11">
        <v>49.92</v>
      </c>
      <c r="Q2149" s="11">
        <v>0</v>
      </c>
      <c r="R2149" s="8">
        <v>0</v>
      </c>
      <c r="S2149" s="8">
        <v>0</v>
      </c>
      <c r="U2149" s="12">
        <v>0</v>
      </c>
      <c r="V2149" s="10">
        <v>0</v>
      </c>
      <c r="W2149" s="11">
        <v>20.5</v>
      </c>
      <c r="X2149" s="8" t="s">
        <v>148</v>
      </c>
      <c r="Y2149" s="8" t="s">
        <v>149</v>
      </c>
    </row>
    <row r="2150" spans="1:25" x14ac:dyDescent="0.3">
      <c r="A2150" s="8" t="s">
        <v>1081</v>
      </c>
      <c r="B2150" s="8" t="s">
        <v>26</v>
      </c>
      <c r="C2150" s="8" t="s">
        <v>140</v>
      </c>
      <c r="D2150" s="8" t="s">
        <v>141</v>
      </c>
      <c r="E2150" s="8" t="s">
        <v>211</v>
      </c>
      <c r="F2150" s="8" t="s">
        <v>143</v>
      </c>
      <c r="G2150" s="8" t="s">
        <v>225</v>
      </c>
      <c r="H2150" s="8" t="s">
        <v>220</v>
      </c>
      <c r="I2150" s="8" t="s">
        <v>619</v>
      </c>
      <c r="J2150" s="8" t="s">
        <v>214</v>
      </c>
      <c r="K2150" s="8" t="s">
        <v>7</v>
      </c>
      <c r="L2150" s="9">
        <v>925</v>
      </c>
      <c r="M2150" s="9">
        <v>7</v>
      </c>
      <c r="N2150" s="10">
        <v>7.5675675675675666E-3</v>
      </c>
      <c r="O2150" s="11">
        <v>13.45</v>
      </c>
      <c r="P2150" s="11">
        <v>94.15</v>
      </c>
      <c r="Q2150" s="11">
        <v>1298</v>
      </c>
      <c r="R2150" s="8">
        <v>1</v>
      </c>
      <c r="S2150" s="8">
        <v>2</v>
      </c>
      <c r="T2150" s="10">
        <v>7.2499999999999995E-2</v>
      </c>
      <c r="U2150" s="12">
        <v>13.79</v>
      </c>
      <c r="V2150" s="10">
        <v>0.1429</v>
      </c>
      <c r="W2150" s="11">
        <v>20</v>
      </c>
      <c r="X2150" s="8" t="s">
        <v>148</v>
      </c>
      <c r="Y2150" s="8" t="s">
        <v>149</v>
      </c>
    </row>
    <row r="2151" spans="1:25" x14ac:dyDescent="0.3">
      <c r="A2151" s="7">
        <v>46285</v>
      </c>
      <c r="B2151" s="8" t="s">
        <v>26</v>
      </c>
      <c r="C2151" s="8" t="s">
        <v>140</v>
      </c>
      <c r="D2151" s="8" t="s">
        <v>141</v>
      </c>
      <c r="E2151" s="8" t="s">
        <v>211</v>
      </c>
      <c r="F2151" s="8" t="s">
        <v>143</v>
      </c>
      <c r="G2151" s="8" t="s">
        <v>215</v>
      </c>
      <c r="H2151" s="8" t="s">
        <v>220</v>
      </c>
      <c r="I2151" s="8" t="s">
        <v>1089</v>
      </c>
      <c r="J2151" s="8" t="s">
        <v>214</v>
      </c>
      <c r="K2151" s="8" t="s">
        <v>14</v>
      </c>
      <c r="L2151" s="9">
        <v>298</v>
      </c>
      <c r="M2151" s="9">
        <v>2</v>
      </c>
      <c r="N2151" s="10">
        <v>6.7114093959731542E-3</v>
      </c>
      <c r="O2151" s="11">
        <v>10.11</v>
      </c>
      <c r="P2151" s="11">
        <v>20.22</v>
      </c>
      <c r="Q2151" s="11">
        <v>0</v>
      </c>
      <c r="R2151" s="8">
        <v>0</v>
      </c>
      <c r="S2151" s="8">
        <v>0</v>
      </c>
      <c r="U2151" s="12">
        <v>0</v>
      </c>
      <c r="V2151" s="10">
        <v>0</v>
      </c>
      <c r="W2151" s="11">
        <v>14</v>
      </c>
      <c r="X2151" s="8" t="s">
        <v>148</v>
      </c>
      <c r="Y2151" s="8" t="s">
        <v>149</v>
      </c>
    </row>
    <row r="2152" spans="1:25" x14ac:dyDescent="0.3">
      <c r="A2152" s="7">
        <v>46285</v>
      </c>
      <c r="B2152" s="8" t="s">
        <v>26</v>
      </c>
      <c r="C2152" s="8" t="s">
        <v>140</v>
      </c>
      <c r="D2152" s="8" t="s">
        <v>141</v>
      </c>
      <c r="E2152" s="8" t="s">
        <v>211</v>
      </c>
      <c r="F2152" s="8" t="s">
        <v>143</v>
      </c>
      <c r="G2152" s="8" t="s">
        <v>225</v>
      </c>
      <c r="H2152" s="8" t="s">
        <v>220</v>
      </c>
      <c r="I2152" s="8" t="s">
        <v>225</v>
      </c>
      <c r="J2152" s="8" t="s">
        <v>214</v>
      </c>
      <c r="K2152" s="8" t="s">
        <v>14</v>
      </c>
      <c r="L2152" s="9">
        <v>930</v>
      </c>
      <c r="M2152" s="9">
        <v>4</v>
      </c>
      <c r="N2152" s="10">
        <v>4.3010752688172043E-3</v>
      </c>
      <c r="O2152" s="11">
        <v>12.6</v>
      </c>
      <c r="P2152" s="11">
        <v>50.4</v>
      </c>
      <c r="Q2152" s="11">
        <v>649</v>
      </c>
      <c r="R2152" s="8">
        <v>1</v>
      </c>
      <c r="S2152" s="8">
        <v>1</v>
      </c>
      <c r="T2152" s="10">
        <v>7.7700000000000005E-2</v>
      </c>
      <c r="U2152" s="12">
        <v>12.88</v>
      </c>
      <c r="V2152" s="10">
        <v>0.25</v>
      </c>
      <c r="W2152" s="11">
        <v>16</v>
      </c>
      <c r="X2152" s="8" t="s">
        <v>148</v>
      </c>
      <c r="Y2152" s="8" t="s">
        <v>149</v>
      </c>
    </row>
    <row r="2153" spans="1:25" x14ac:dyDescent="0.3">
      <c r="A2153" s="7">
        <v>46285</v>
      </c>
      <c r="B2153" s="8" t="s">
        <v>42</v>
      </c>
      <c r="C2153" s="8" t="s">
        <v>140</v>
      </c>
      <c r="D2153" s="8" t="s">
        <v>141</v>
      </c>
      <c r="E2153" s="8" t="s">
        <v>164</v>
      </c>
      <c r="F2153" s="8" t="s">
        <v>143</v>
      </c>
      <c r="G2153" s="8" t="s">
        <v>228</v>
      </c>
      <c r="H2153" s="8" t="s">
        <v>231</v>
      </c>
      <c r="I2153" s="8" t="s">
        <v>376</v>
      </c>
      <c r="J2153" s="8" t="s">
        <v>166</v>
      </c>
      <c r="K2153" s="8" t="s">
        <v>21</v>
      </c>
      <c r="L2153" s="9">
        <v>566</v>
      </c>
      <c r="M2153" s="9">
        <v>4</v>
      </c>
      <c r="N2153" s="10">
        <v>7.0671378091872791E-3</v>
      </c>
      <c r="O2153" s="11">
        <v>13</v>
      </c>
      <c r="P2153" s="11">
        <v>52</v>
      </c>
      <c r="Q2153" s="11">
        <v>449</v>
      </c>
      <c r="R2153" s="8">
        <v>1</v>
      </c>
      <c r="S2153" s="8">
        <v>1</v>
      </c>
      <c r="T2153" s="10">
        <v>0.1158</v>
      </c>
      <c r="U2153" s="12">
        <v>8.6300000000000008</v>
      </c>
      <c r="V2153" s="10">
        <v>0.25</v>
      </c>
      <c r="W2153" s="11">
        <v>13</v>
      </c>
      <c r="X2153" s="8" t="s">
        <v>148</v>
      </c>
      <c r="Y2153" s="8" t="s">
        <v>149</v>
      </c>
    </row>
    <row r="2154" spans="1:25" x14ac:dyDescent="0.3">
      <c r="A2154" s="7">
        <v>46285</v>
      </c>
      <c r="B2154" s="8" t="s">
        <v>42</v>
      </c>
      <c r="C2154" s="8" t="s">
        <v>140</v>
      </c>
      <c r="D2154" s="8" t="s">
        <v>141</v>
      </c>
      <c r="E2154" s="8" t="s">
        <v>377</v>
      </c>
      <c r="F2154" s="8" t="s">
        <v>143</v>
      </c>
      <c r="G2154" s="8" t="s">
        <v>381</v>
      </c>
      <c r="H2154" s="8" t="s">
        <v>231</v>
      </c>
      <c r="I2154" s="8" t="s">
        <v>1090</v>
      </c>
      <c r="J2154" s="8" t="s">
        <v>380</v>
      </c>
      <c r="K2154" s="8" t="s">
        <v>14</v>
      </c>
      <c r="L2154" s="9">
        <v>247</v>
      </c>
      <c r="M2154" s="9">
        <v>1</v>
      </c>
      <c r="N2154" s="10">
        <v>4.048582995951417E-3</v>
      </c>
      <c r="O2154" s="11">
        <v>9.77</v>
      </c>
      <c r="P2154" s="11">
        <v>9.77</v>
      </c>
      <c r="Q2154" s="11">
        <v>0</v>
      </c>
      <c r="R2154" s="8">
        <v>0</v>
      </c>
      <c r="S2154" s="8">
        <v>0</v>
      </c>
      <c r="U2154" s="12">
        <v>0</v>
      </c>
      <c r="V2154" s="10">
        <v>0</v>
      </c>
      <c r="W2154" s="11">
        <v>11.5</v>
      </c>
      <c r="X2154" s="8" t="s">
        <v>148</v>
      </c>
      <c r="Y2154" s="8" t="s">
        <v>149</v>
      </c>
    </row>
    <row r="2155" spans="1:25" x14ac:dyDescent="0.3">
      <c r="A2155" s="7">
        <v>46285</v>
      </c>
      <c r="B2155" s="8" t="s">
        <v>37</v>
      </c>
      <c r="C2155" s="8" t="s">
        <v>140</v>
      </c>
      <c r="D2155" s="8" t="s">
        <v>141</v>
      </c>
      <c r="E2155" s="8" t="s">
        <v>157</v>
      </c>
      <c r="F2155" s="8" t="s">
        <v>143</v>
      </c>
      <c r="G2155" s="8" t="s">
        <v>234</v>
      </c>
      <c r="H2155" s="8" t="s">
        <v>220</v>
      </c>
      <c r="I2155" s="8" t="s">
        <v>386</v>
      </c>
      <c r="J2155" s="8" t="s">
        <v>159</v>
      </c>
      <c r="K2155" s="8" t="s">
        <v>14</v>
      </c>
      <c r="L2155" s="9">
        <v>269</v>
      </c>
      <c r="M2155" s="9">
        <v>3</v>
      </c>
      <c r="N2155" s="10">
        <v>1.1152416356877319E-2</v>
      </c>
      <c r="O2155" s="11">
        <v>6.58</v>
      </c>
      <c r="P2155" s="8" t="s">
        <v>1091</v>
      </c>
      <c r="Q2155" s="11">
        <v>0</v>
      </c>
      <c r="R2155" s="8">
        <v>0</v>
      </c>
      <c r="S2155" s="8">
        <v>0</v>
      </c>
      <c r="U2155" s="12">
        <v>0</v>
      </c>
      <c r="V2155" s="10">
        <v>0</v>
      </c>
      <c r="W2155" s="11">
        <v>11</v>
      </c>
      <c r="X2155" s="8" t="s">
        <v>148</v>
      </c>
      <c r="Y2155" s="8" t="s">
        <v>149</v>
      </c>
    </row>
    <row r="2156" spans="1:25" x14ac:dyDescent="0.3">
      <c r="A2156" s="7">
        <v>46285</v>
      </c>
      <c r="B2156" s="8" t="s">
        <v>37</v>
      </c>
      <c r="C2156" s="8" t="s">
        <v>140</v>
      </c>
      <c r="D2156" s="8" t="s">
        <v>141</v>
      </c>
      <c r="E2156" s="8" t="s">
        <v>157</v>
      </c>
      <c r="F2156" s="8" t="s">
        <v>143</v>
      </c>
      <c r="G2156" s="8" t="s">
        <v>162</v>
      </c>
      <c r="H2156" s="8" t="s">
        <v>385</v>
      </c>
      <c r="I2156" s="8" t="s">
        <v>1092</v>
      </c>
      <c r="J2156" s="8" t="s">
        <v>159</v>
      </c>
      <c r="K2156" s="8" t="s">
        <v>7</v>
      </c>
      <c r="L2156" s="9">
        <v>90</v>
      </c>
      <c r="M2156" s="9">
        <v>2</v>
      </c>
      <c r="N2156" s="10">
        <v>2.222222222222222E-2</v>
      </c>
      <c r="O2156" s="11">
        <v>6.1</v>
      </c>
      <c r="P2156" s="11">
        <v>12.2</v>
      </c>
      <c r="Q2156" s="11">
        <v>0</v>
      </c>
      <c r="R2156" s="8">
        <v>0</v>
      </c>
      <c r="S2156" s="8">
        <v>0</v>
      </c>
      <c r="U2156" s="12">
        <v>0</v>
      </c>
      <c r="V2156" s="10">
        <v>0</v>
      </c>
      <c r="W2156" s="11">
        <v>9.5</v>
      </c>
      <c r="X2156" s="8" t="s">
        <v>148</v>
      </c>
      <c r="Y2156" s="8" t="s">
        <v>149</v>
      </c>
    </row>
    <row r="2157" spans="1:25" x14ac:dyDescent="0.3">
      <c r="A2157" s="7">
        <v>46285</v>
      </c>
      <c r="B2157" s="8" t="s">
        <v>37</v>
      </c>
      <c r="C2157" s="8" t="s">
        <v>140</v>
      </c>
      <c r="D2157" s="8" t="s">
        <v>141</v>
      </c>
      <c r="E2157" s="8" t="s">
        <v>239</v>
      </c>
      <c r="F2157" s="8" t="s">
        <v>143</v>
      </c>
      <c r="G2157" s="8" t="s">
        <v>388</v>
      </c>
      <c r="H2157" s="8" t="s">
        <v>220</v>
      </c>
      <c r="I2157" s="8" t="s">
        <v>442</v>
      </c>
      <c r="J2157" s="8" t="s">
        <v>242</v>
      </c>
      <c r="K2157" s="8" t="s">
        <v>21</v>
      </c>
      <c r="L2157" s="9">
        <v>219</v>
      </c>
      <c r="M2157" s="9">
        <v>4</v>
      </c>
      <c r="N2157" s="10">
        <v>1.8264840182648401E-2</v>
      </c>
      <c r="O2157" s="11">
        <v>8</v>
      </c>
      <c r="P2157" s="11">
        <v>32</v>
      </c>
      <c r="Q2157" s="11">
        <v>897</v>
      </c>
      <c r="R2157" s="8">
        <v>3</v>
      </c>
      <c r="S2157" s="8">
        <v>3</v>
      </c>
      <c r="T2157" s="10">
        <v>3.5700000000000003E-2</v>
      </c>
      <c r="U2157" s="12">
        <v>28.03</v>
      </c>
      <c r="V2157" s="10">
        <v>0.75</v>
      </c>
      <c r="W2157" s="11">
        <v>8</v>
      </c>
      <c r="X2157" s="8" t="s">
        <v>148</v>
      </c>
      <c r="Y2157" s="8" t="s">
        <v>149</v>
      </c>
    </row>
    <row r="2158" spans="1:25" x14ac:dyDescent="0.3">
      <c r="A2158" s="7">
        <v>46285</v>
      </c>
      <c r="B2158" s="8" t="s">
        <v>37</v>
      </c>
      <c r="C2158" s="8" t="s">
        <v>140</v>
      </c>
      <c r="D2158" s="8" t="s">
        <v>141</v>
      </c>
      <c r="E2158" s="8" t="s">
        <v>239</v>
      </c>
      <c r="F2158" s="8" t="s">
        <v>143</v>
      </c>
      <c r="G2158" s="8" t="s">
        <v>240</v>
      </c>
      <c r="H2158" s="8" t="s">
        <v>183</v>
      </c>
      <c r="I2158" s="8" t="s">
        <v>388</v>
      </c>
      <c r="J2158" s="8" t="s">
        <v>242</v>
      </c>
      <c r="K2158" s="8" t="s">
        <v>14</v>
      </c>
      <c r="L2158" s="9">
        <v>2371</v>
      </c>
      <c r="M2158" s="9">
        <v>15</v>
      </c>
      <c r="N2158" s="10">
        <v>6.3264445381695476E-3</v>
      </c>
      <c r="O2158" s="11">
        <v>5.54</v>
      </c>
      <c r="P2158" s="11">
        <v>83.1</v>
      </c>
      <c r="Q2158" s="11">
        <v>0</v>
      </c>
      <c r="R2158" s="8">
        <v>0</v>
      </c>
      <c r="S2158" s="8">
        <v>0</v>
      </c>
      <c r="U2158" s="12">
        <v>0</v>
      </c>
      <c r="V2158" s="10">
        <v>0</v>
      </c>
      <c r="W2158" s="11">
        <v>9</v>
      </c>
      <c r="X2158" s="8" t="s">
        <v>148</v>
      </c>
      <c r="Y2158" s="8" t="s">
        <v>149</v>
      </c>
    </row>
    <row r="2159" spans="1:25" x14ac:dyDescent="0.3">
      <c r="A2159" s="7">
        <v>46285</v>
      </c>
      <c r="B2159" s="8" t="s">
        <v>37</v>
      </c>
      <c r="C2159" s="8" t="s">
        <v>140</v>
      </c>
      <c r="D2159" s="8" t="s">
        <v>141</v>
      </c>
      <c r="E2159" s="8" t="s">
        <v>244</v>
      </c>
      <c r="F2159" s="8" t="s">
        <v>143</v>
      </c>
      <c r="G2159" s="8" t="s">
        <v>394</v>
      </c>
      <c r="H2159" s="8" t="s">
        <v>236</v>
      </c>
      <c r="I2159" s="8" t="s">
        <v>544</v>
      </c>
      <c r="J2159" s="8" t="s">
        <v>247</v>
      </c>
      <c r="K2159" s="8" t="s">
        <v>14</v>
      </c>
      <c r="L2159" s="9">
        <v>322</v>
      </c>
      <c r="M2159" s="9">
        <v>4</v>
      </c>
      <c r="N2159" s="10">
        <v>1.2422360248447201E-2</v>
      </c>
      <c r="O2159" s="11">
        <v>3.37</v>
      </c>
      <c r="P2159" s="11">
        <v>13.48</v>
      </c>
      <c r="Q2159" s="11">
        <v>0</v>
      </c>
      <c r="R2159" s="8">
        <v>0</v>
      </c>
      <c r="S2159" s="8">
        <v>0</v>
      </c>
      <c r="U2159" s="12">
        <v>0</v>
      </c>
      <c r="V2159" s="10">
        <v>0</v>
      </c>
      <c r="W2159" s="11">
        <v>5</v>
      </c>
      <c r="X2159" s="8" t="s">
        <v>148</v>
      </c>
      <c r="Y2159" s="8" t="s">
        <v>149</v>
      </c>
    </row>
    <row r="2160" spans="1:25" x14ac:dyDescent="0.3">
      <c r="A2160" s="7">
        <v>46285</v>
      </c>
      <c r="B2160" s="8" t="s">
        <v>37</v>
      </c>
      <c r="C2160" s="8" t="s">
        <v>140</v>
      </c>
      <c r="D2160" s="8" t="s">
        <v>141</v>
      </c>
      <c r="E2160" s="8" t="s">
        <v>244</v>
      </c>
      <c r="F2160" s="8" t="s">
        <v>143</v>
      </c>
      <c r="G2160" s="8" t="s">
        <v>394</v>
      </c>
      <c r="H2160" s="8" t="s">
        <v>220</v>
      </c>
      <c r="I2160" s="8" t="s">
        <v>729</v>
      </c>
      <c r="J2160" s="8" t="s">
        <v>247</v>
      </c>
      <c r="K2160" s="8" t="s">
        <v>14</v>
      </c>
      <c r="L2160" s="9">
        <v>1103</v>
      </c>
      <c r="M2160" s="9">
        <v>7</v>
      </c>
      <c r="N2160" s="10">
        <v>6.3463281958295557E-3</v>
      </c>
      <c r="O2160" s="11">
        <v>4.1900000000000004</v>
      </c>
      <c r="P2160" s="11">
        <v>29.33</v>
      </c>
      <c r="Q2160" s="11">
        <v>0</v>
      </c>
      <c r="R2160" s="8">
        <v>0</v>
      </c>
      <c r="S2160" s="8">
        <v>0</v>
      </c>
      <c r="U2160" s="12">
        <v>0</v>
      </c>
      <c r="V2160" s="10">
        <v>0</v>
      </c>
      <c r="W2160" s="11">
        <v>6</v>
      </c>
      <c r="X2160" s="8" t="s">
        <v>148</v>
      </c>
      <c r="Y2160" s="8" t="s">
        <v>149</v>
      </c>
    </row>
    <row r="2161" spans="1:25" x14ac:dyDescent="0.3">
      <c r="A2161" s="7">
        <v>46285</v>
      </c>
      <c r="B2161" s="8" t="s">
        <v>37</v>
      </c>
      <c r="C2161" s="8" t="s">
        <v>140</v>
      </c>
      <c r="D2161" s="8" t="s">
        <v>141</v>
      </c>
      <c r="E2161" s="8" t="s">
        <v>244</v>
      </c>
      <c r="F2161" s="8" t="s">
        <v>143</v>
      </c>
      <c r="G2161" s="8" t="s">
        <v>245</v>
      </c>
      <c r="H2161" s="8" t="s">
        <v>220</v>
      </c>
      <c r="I2161" s="8" t="s">
        <v>543</v>
      </c>
      <c r="J2161" s="8" t="s">
        <v>247</v>
      </c>
      <c r="K2161" s="8" t="s">
        <v>7</v>
      </c>
      <c r="L2161" s="9">
        <v>179</v>
      </c>
      <c r="M2161" s="9">
        <v>2</v>
      </c>
      <c r="N2161" s="10">
        <v>1.11731843575419E-2</v>
      </c>
      <c r="O2161" s="11">
        <v>4.83</v>
      </c>
      <c r="P2161" s="11">
        <v>9.66</v>
      </c>
      <c r="Q2161" s="11">
        <v>0</v>
      </c>
      <c r="R2161" s="8">
        <v>0</v>
      </c>
      <c r="S2161" s="8">
        <v>0</v>
      </c>
      <c r="U2161" s="12">
        <v>0</v>
      </c>
      <c r="V2161" s="10">
        <v>0</v>
      </c>
      <c r="W2161" s="11">
        <v>8.5</v>
      </c>
      <c r="X2161" s="8" t="s">
        <v>148</v>
      </c>
      <c r="Y2161" s="8" t="s">
        <v>149</v>
      </c>
    </row>
    <row r="2162" spans="1:25" x14ac:dyDescent="0.3">
      <c r="A2162" s="7">
        <v>46285</v>
      </c>
      <c r="B2162" s="8" t="s">
        <v>37</v>
      </c>
      <c r="C2162" s="8" t="s">
        <v>140</v>
      </c>
      <c r="D2162" s="8" t="s">
        <v>141</v>
      </c>
      <c r="E2162" s="8" t="s">
        <v>244</v>
      </c>
      <c r="F2162" s="8" t="s">
        <v>143</v>
      </c>
      <c r="G2162" s="8" t="s">
        <v>245</v>
      </c>
      <c r="H2162" s="8" t="s">
        <v>220</v>
      </c>
      <c r="I2162" s="8" t="s">
        <v>913</v>
      </c>
      <c r="J2162" s="8" t="s">
        <v>247</v>
      </c>
      <c r="K2162" s="8" t="s">
        <v>21</v>
      </c>
      <c r="L2162" s="9">
        <v>519</v>
      </c>
      <c r="M2162" s="9">
        <v>8</v>
      </c>
      <c r="N2162" s="10">
        <v>1.5414258188824659E-2</v>
      </c>
      <c r="O2162" s="11">
        <v>6.5</v>
      </c>
      <c r="P2162" s="11">
        <v>52</v>
      </c>
      <c r="Q2162" s="11">
        <v>0</v>
      </c>
      <c r="R2162" s="8">
        <v>0</v>
      </c>
      <c r="S2162" s="8">
        <v>0</v>
      </c>
      <c r="U2162" s="12">
        <v>0</v>
      </c>
      <c r="V2162" s="10">
        <v>0</v>
      </c>
      <c r="W2162" s="11">
        <v>6.5</v>
      </c>
      <c r="X2162" s="8" t="s">
        <v>148</v>
      </c>
      <c r="Y2162" s="8" t="s">
        <v>149</v>
      </c>
    </row>
    <row r="2163" spans="1:25" x14ac:dyDescent="0.3">
      <c r="A2163" s="7">
        <v>46285</v>
      </c>
      <c r="B2163" s="8" t="s">
        <v>37</v>
      </c>
      <c r="C2163" s="8" t="s">
        <v>140</v>
      </c>
      <c r="D2163" s="8" t="s">
        <v>141</v>
      </c>
      <c r="E2163" s="8" t="s">
        <v>167</v>
      </c>
      <c r="F2163" s="8" t="s">
        <v>143</v>
      </c>
      <c r="G2163" s="8" t="s">
        <v>255</v>
      </c>
      <c r="H2163" s="8" t="s">
        <v>220</v>
      </c>
      <c r="I2163" s="8" t="s">
        <v>665</v>
      </c>
      <c r="J2163" s="8" t="s">
        <v>169</v>
      </c>
      <c r="K2163" s="8" t="s">
        <v>14</v>
      </c>
      <c r="L2163" s="9">
        <v>3181</v>
      </c>
      <c r="M2163" s="9">
        <v>11</v>
      </c>
      <c r="N2163" s="10">
        <v>3.4580320653882432E-3</v>
      </c>
      <c r="O2163" s="11">
        <v>2.92</v>
      </c>
      <c r="P2163" s="11">
        <v>32.119999999999997</v>
      </c>
      <c r="Q2163" s="11">
        <v>0</v>
      </c>
      <c r="R2163" s="8">
        <v>0</v>
      </c>
      <c r="S2163" s="8">
        <v>0</v>
      </c>
      <c r="U2163" s="12">
        <v>0</v>
      </c>
      <c r="V2163" s="10">
        <v>0</v>
      </c>
      <c r="W2163" s="11">
        <v>4.5</v>
      </c>
      <c r="X2163" s="8" t="s">
        <v>148</v>
      </c>
      <c r="Y2163" s="8" t="s">
        <v>149</v>
      </c>
    </row>
    <row r="2164" spans="1:25" x14ac:dyDescent="0.3">
      <c r="A2164" s="8" t="s">
        <v>1081</v>
      </c>
      <c r="B2164" s="8" t="s">
        <v>37</v>
      </c>
      <c r="C2164" s="8" t="s">
        <v>140</v>
      </c>
      <c r="D2164" s="8" t="s">
        <v>141</v>
      </c>
      <c r="E2164" s="8" t="s">
        <v>167</v>
      </c>
      <c r="F2164" s="8" t="s">
        <v>143</v>
      </c>
      <c r="G2164" s="8" t="s">
        <v>168</v>
      </c>
      <c r="H2164" s="8" t="s">
        <v>13</v>
      </c>
      <c r="I2164" s="8" t="s">
        <v>796</v>
      </c>
      <c r="J2164" s="8" t="s">
        <v>169</v>
      </c>
      <c r="K2164" s="8" t="s">
        <v>14</v>
      </c>
      <c r="L2164" s="9">
        <v>613</v>
      </c>
      <c r="M2164" s="9">
        <v>4</v>
      </c>
      <c r="N2164" s="10">
        <v>6.5252854812398054E-3</v>
      </c>
      <c r="O2164" s="11">
        <v>5.57</v>
      </c>
      <c r="P2164" s="11">
        <v>22.28</v>
      </c>
      <c r="Q2164" s="11">
        <v>0</v>
      </c>
      <c r="R2164" s="8">
        <v>0</v>
      </c>
      <c r="S2164" s="8">
        <v>0</v>
      </c>
      <c r="U2164" s="12">
        <v>0</v>
      </c>
      <c r="V2164" s="10">
        <v>0</v>
      </c>
      <c r="W2164" s="11">
        <v>7</v>
      </c>
      <c r="X2164" s="8" t="s">
        <v>148</v>
      </c>
      <c r="Y2164" s="8" t="s">
        <v>149</v>
      </c>
    </row>
    <row r="2165" spans="1:25" x14ac:dyDescent="0.3">
      <c r="A2165" s="7">
        <v>46285</v>
      </c>
      <c r="B2165" s="8" t="s">
        <v>37</v>
      </c>
      <c r="C2165" s="8" t="s">
        <v>140</v>
      </c>
      <c r="D2165" s="8" t="s">
        <v>141</v>
      </c>
      <c r="E2165" s="8" t="s">
        <v>167</v>
      </c>
      <c r="F2165" s="8" t="s">
        <v>143</v>
      </c>
      <c r="G2165" s="8" t="s">
        <v>168</v>
      </c>
      <c r="H2165" s="8" t="s">
        <v>220</v>
      </c>
      <c r="I2165" s="8" t="s">
        <v>1093</v>
      </c>
      <c r="J2165" s="8" t="s">
        <v>169</v>
      </c>
      <c r="K2165" s="8" t="s">
        <v>14</v>
      </c>
      <c r="L2165" s="9">
        <v>789</v>
      </c>
      <c r="M2165" s="9">
        <v>6</v>
      </c>
      <c r="N2165" s="10">
        <v>7.6045627376425864E-3</v>
      </c>
      <c r="O2165" s="11">
        <v>3.77</v>
      </c>
      <c r="P2165" s="11">
        <v>22.62</v>
      </c>
      <c r="Q2165" s="11">
        <v>0</v>
      </c>
      <c r="R2165" s="8">
        <v>0</v>
      </c>
      <c r="S2165" s="8">
        <v>0</v>
      </c>
      <c r="U2165" s="12">
        <v>0</v>
      </c>
      <c r="V2165" s="10">
        <v>0</v>
      </c>
      <c r="W2165" s="11">
        <v>6</v>
      </c>
      <c r="X2165" s="8" t="s">
        <v>148</v>
      </c>
      <c r="Y2165" s="8" t="s">
        <v>149</v>
      </c>
    </row>
    <row r="2166" spans="1:25" x14ac:dyDescent="0.3">
      <c r="A2166" s="7">
        <v>46285</v>
      </c>
      <c r="B2166" s="8" t="s">
        <v>37</v>
      </c>
      <c r="C2166" s="8" t="s">
        <v>140</v>
      </c>
      <c r="D2166" s="8" t="s">
        <v>141</v>
      </c>
      <c r="E2166" s="8" t="s">
        <v>167</v>
      </c>
      <c r="F2166" s="8" t="s">
        <v>143</v>
      </c>
      <c r="G2166" s="8" t="s">
        <v>255</v>
      </c>
      <c r="H2166" s="8" t="s">
        <v>220</v>
      </c>
      <c r="I2166" s="8" t="s">
        <v>440</v>
      </c>
      <c r="J2166" s="8" t="s">
        <v>169</v>
      </c>
      <c r="K2166" s="8" t="s">
        <v>7</v>
      </c>
      <c r="L2166" s="9">
        <v>732</v>
      </c>
      <c r="M2166" s="9">
        <v>2</v>
      </c>
      <c r="N2166" s="10">
        <v>2.7322404371584699E-3</v>
      </c>
      <c r="O2166" s="11">
        <v>3.56</v>
      </c>
      <c r="P2166" s="11">
        <v>7.12</v>
      </c>
      <c r="Q2166" s="11">
        <v>0</v>
      </c>
      <c r="R2166" s="8">
        <v>0</v>
      </c>
      <c r="S2166" s="8">
        <v>0</v>
      </c>
      <c r="U2166" s="12">
        <v>0</v>
      </c>
      <c r="V2166" s="10">
        <v>0</v>
      </c>
      <c r="W2166" s="11">
        <v>6.5</v>
      </c>
      <c r="X2166" s="8" t="s">
        <v>148</v>
      </c>
      <c r="Y2166" s="8" t="s">
        <v>149</v>
      </c>
    </row>
    <row r="2167" spans="1:25" x14ac:dyDescent="0.3">
      <c r="A2167" s="7">
        <v>46285</v>
      </c>
      <c r="B2167" s="8" t="s">
        <v>37</v>
      </c>
      <c r="C2167" s="8" t="s">
        <v>140</v>
      </c>
      <c r="D2167" s="8" t="s">
        <v>141</v>
      </c>
      <c r="E2167" s="8" t="s">
        <v>257</v>
      </c>
      <c r="F2167" s="8" t="s">
        <v>143</v>
      </c>
      <c r="G2167" s="8" t="s">
        <v>262</v>
      </c>
      <c r="H2167" s="8" t="s">
        <v>220</v>
      </c>
      <c r="I2167" s="8" t="s">
        <v>237</v>
      </c>
      <c r="J2167" s="8" t="s">
        <v>260</v>
      </c>
      <c r="K2167" s="8" t="s">
        <v>21</v>
      </c>
      <c r="L2167" s="9">
        <v>106</v>
      </c>
      <c r="M2167" s="9">
        <v>1</v>
      </c>
      <c r="N2167" s="10">
        <v>9.433962264150943E-3</v>
      </c>
      <c r="O2167" s="11">
        <v>10.5</v>
      </c>
      <c r="P2167" s="11">
        <v>10.5</v>
      </c>
      <c r="Q2167" s="11">
        <v>0</v>
      </c>
      <c r="R2167" s="8">
        <v>0</v>
      </c>
      <c r="S2167" s="8">
        <v>0</v>
      </c>
      <c r="U2167" s="12">
        <v>0</v>
      </c>
      <c r="V2167" s="10">
        <v>0</v>
      </c>
      <c r="W2167" s="11">
        <v>10.5</v>
      </c>
      <c r="X2167" s="8" t="s">
        <v>148</v>
      </c>
      <c r="Y2167" s="8" t="s">
        <v>149</v>
      </c>
    </row>
    <row r="2168" spans="1:25" x14ac:dyDescent="0.3">
      <c r="A2168" s="7">
        <v>46285</v>
      </c>
      <c r="B2168" s="8" t="s">
        <v>37</v>
      </c>
      <c r="C2168" s="8" t="s">
        <v>140</v>
      </c>
      <c r="D2168" s="8" t="s">
        <v>141</v>
      </c>
      <c r="E2168" s="8" t="s">
        <v>257</v>
      </c>
      <c r="F2168" s="8" t="s">
        <v>143</v>
      </c>
      <c r="G2168" s="8" t="s">
        <v>258</v>
      </c>
      <c r="H2168" s="8" t="s">
        <v>183</v>
      </c>
      <c r="I2168" s="8" t="s">
        <v>262</v>
      </c>
      <c r="J2168" s="8" t="s">
        <v>260</v>
      </c>
      <c r="K2168" s="8" t="s">
        <v>14</v>
      </c>
      <c r="L2168" s="9">
        <v>942</v>
      </c>
      <c r="M2168" s="9">
        <v>9</v>
      </c>
      <c r="N2168" s="10">
        <v>9.5541401273885346E-3</v>
      </c>
      <c r="O2168" s="11">
        <v>5.69</v>
      </c>
      <c r="P2168" s="11">
        <v>51.21</v>
      </c>
      <c r="Q2168" s="11">
        <v>0</v>
      </c>
      <c r="R2168" s="8">
        <v>0</v>
      </c>
      <c r="S2168" s="8">
        <v>0</v>
      </c>
      <c r="U2168" s="12">
        <v>0</v>
      </c>
      <c r="V2168" s="10">
        <v>0</v>
      </c>
      <c r="W2168" s="11">
        <v>10.5</v>
      </c>
      <c r="X2168" s="8" t="s">
        <v>148</v>
      </c>
      <c r="Y2168" s="8" t="s">
        <v>149</v>
      </c>
    </row>
    <row r="2169" spans="1:25" x14ac:dyDescent="0.3">
      <c r="A2169" s="8" t="s">
        <v>1081</v>
      </c>
      <c r="B2169" s="8" t="s">
        <v>37</v>
      </c>
      <c r="C2169" s="8" t="s">
        <v>140</v>
      </c>
      <c r="D2169" s="8" t="s">
        <v>141</v>
      </c>
      <c r="E2169" s="8" t="s">
        <v>257</v>
      </c>
      <c r="F2169" s="8" t="s">
        <v>143</v>
      </c>
      <c r="G2169" s="8" t="s">
        <v>262</v>
      </c>
      <c r="H2169" s="8" t="s">
        <v>220</v>
      </c>
      <c r="I2169" s="8" t="s">
        <v>683</v>
      </c>
      <c r="J2169" s="8" t="s">
        <v>260</v>
      </c>
      <c r="K2169" s="8" t="s">
        <v>7</v>
      </c>
      <c r="L2169" s="9">
        <v>272</v>
      </c>
      <c r="M2169" s="9">
        <v>1</v>
      </c>
      <c r="N2169" s="10">
        <v>3.6764705882352941E-3</v>
      </c>
      <c r="O2169" s="11">
        <v>6.07</v>
      </c>
      <c r="P2169" s="11">
        <v>6.07</v>
      </c>
      <c r="Q2169" s="11">
        <v>0</v>
      </c>
      <c r="R2169" s="8">
        <v>0</v>
      </c>
      <c r="S2169" s="8">
        <v>0</v>
      </c>
      <c r="U2169" s="12">
        <v>0</v>
      </c>
      <c r="V2169" s="10">
        <v>0</v>
      </c>
      <c r="W2169" s="11">
        <v>10.5</v>
      </c>
      <c r="X2169" s="8" t="s">
        <v>148</v>
      </c>
      <c r="Y2169" s="8" t="s">
        <v>149</v>
      </c>
    </row>
    <row r="2170" spans="1:25" x14ac:dyDescent="0.3">
      <c r="A2170" s="7">
        <v>46285</v>
      </c>
      <c r="B2170" s="8" t="s">
        <v>33</v>
      </c>
      <c r="C2170" s="8" t="s">
        <v>173</v>
      </c>
      <c r="D2170" s="8" t="s">
        <v>141</v>
      </c>
      <c r="E2170" s="8" t="s">
        <v>193</v>
      </c>
      <c r="F2170" s="8" t="s">
        <v>143</v>
      </c>
      <c r="G2170" s="8" t="s">
        <v>264</v>
      </c>
      <c r="H2170" s="8" t="s">
        <v>231</v>
      </c>
      <c r="I2170" s="8" t="s">
        <v>958</v>
      </c>
      <c r="J2170" s="8" t="s">
        <v>195</v>
      </c>
      <c r="K2170" s="8" t="s">
        <v>14</v>
      </c>
      <c r="L2170" s="9">
        <v>267</v>
      </c>
      <c r="M2170" s="9">
        <v>4</v>
      </c>
      <c r="N2170" s="10">
        <v>1.4981273408239701E-2</v>
      </c>
      <c r="O2170" s="11">
        <v>7.02</v>
      </c>
      <c r="P2170" s="11">
        <v>28.08</v>
      </c>
      <c r="Q2170" s="11">
        <v>0</v>
      </c>
      <c r="R2170" s="8">
        <v>0</v>
      </c>
      <c r="S2170" s="8">
        <v>0</v>
      </c>
      <c r="U2170" s="12">
        <v>0</v>
      </c>
      <c r="V2170" s="10">
        <v>0</v>
      </c>
      <c r="W2170" s="11">
        <v>10</v>
      </c>
      <c r="X2170" s="8" t="s">
        <v>148</v>
      </c>
      <c r="Y2170" s="8" t="s">
        <v>149</v>
      </c>
    </row>
    <row r="2171" spans="1:25" x14ac:dyDescent="0.3">
      <c r="A2171" s="7">
        <v>46285</v>
      </c>
      <c r="B2171" s="8" t="s">
        <v>33</v>
      </c>
      <c r="C2171" s="8" t="s">
        <v>173</v>
      </c>
      <c r="D2171" s="8" t="s">
        <v>141</v>
      </c>
      <c r="E2171" s="8" t="s">
        <v>193</v>
      </c>
      <c r="F2171" s="8" t="s">
        <v>143</v>
      </c>
      <c r="G2171" s="8" t="s">
        <v>194</v>
      </c>
      <c r="H2171" s="8" t="s">
        <v>231</v>
      </c>
      <c r="I2171" s="8" t="s">
        <v>1094</v>
      </c>
      <c r="J2171" s="8" t="s">
        <v>195</v>
      </c>
      <c r="K2171" s="8" t="s">
        <v>7</v>
      </c>
      <c r="L2171" s="9">
        <v>2164</v>
      </c>
      <c r="M2171" s="9">
        <v>23</v>
      </c>
      <c r="N2171" s="10">
        <v>1.0628465804066539E-2</v>
      </c>
      <c r="O2171" s="11">
        <v>5.87</v>
      </c>
      <c r="P2171" s="11">
        <v>135.01</v>
      </c>
      <c r="Q2171" s="11">
        <v>0</v>
      </c>
      <c r="R2171" s="8">
        <v>0</v>
      </c>
      <c r="S2171" s="8">
        <v>0</v>
      </c>
      <c r="U2171" s="12">
        <v>0</v>
      </c>
      <c r="V2171" s="10">
        <v>0</v>
      </c>
      <c r="W2171" s="11">
        <v>8.5</v>
      </c>
      <c r="X2171" s="8" t="s">
        <v>148</v>
      </c>
      <c r="Y2171" s="8" t="s">
        <v>149</v>
      </c>
    </row>
    <row r="2172" spans="1:25" x14ac:dyDescent="0.3">
      <c r="A2172" s="7">
        <v>46285</v>
      </c>
      <c r="B2172" s="8" t="s">
        <v>33</v>
      </c>
      <c r="C2172" s="8" t="s">
        <v>173</v>
      </c>
      <c r="D2172" s="8" t="s">
        <v>141</v>
      </c>
      <c r="E2172" s="8" t="s">
        <v>193</v>
      </c>
      <c r="F2172" s="8" t="s">
        <v>143</v>
      </c>
      <c r="G2172" s="8" t="s">
        <v>264</v>
      </c>
      <c r="H2172" s="8" t="s">
        <v>231</v>
      </c>
      <c r="I2172" s="8" t="s">
        <v>685</v>
      </c>
      <c r="J2172" s="8" t="s">
        <v>195</v>
      </c>
      <c r="K2172" s="8" t="s">
        <v>21</v>
      </c>
      <c r="L2172" s="9">
        <v>130</v>
      </c>
      <c r="M2172" s="9">
        <v>1</v>
      </c>
      <c r="N2172" s="10">
        <v>7.6923076923076927E-3</v>
      </c>
      <c r="O2172" s="11">
        <v>12.5</v>
      </c>
      <c r="P2172" s="11">
        <v>12.5</v>
      </c>
      <c r="Q2172" s="11">
        <v>0</v>
      </c>
      <c r="R2172" s="8">
        <v>0</v>
      </c>
      <c r="S2172" s="8">
        <v>0</v>
      </c>
      <c r="U2172" s="12">
        <v>0</v>
      </c>
      <c r="V2172" s="10">
        <v>0</v>
      </c>
      <c r="W2172" s="11">
        <v>12.5</v>
      </c>
      <c r="X2172" s="8" t="s">
        <v>148</v>
      </c>
      <c r="Y2172" s="8" t="s">
        <v>149</v>
      </c>
    </row>
    <row r="2173" spans="1:25" x14ac:dyDescent="0.3">
      <c r="A2173" s="7">
        <v>46285</v>
      </c>
      <c r="B2173" s="8" t="s">
        <v>33</v>
      </c>
      <c r="C2173" s="8" t="s">
        <v>173</v>
      </c>
      <c r="D2173" s="8" t="s">
        <v>141</v>
      </c>
      <c r="E2173" s="8" t="s">
        <v>200</v>
      </c>
      <c r="F2173" s="8" t="s">
        <v>143</v>
      </c>
      <c r="G2173" s="8" t="s">
        <v>268</v>
      </c>
      <c r="H2173" s="8" t="s">
        <v>231</v>
      </c>
      <c r="I2173" s="8" t="s">
        <v>199</v>
      </c>
      <c r="J2173" s="8" t="s">
        <v>202</v>
      </c>
      <c r="K2173" s="8" t="s">
        <v>21</v>
      </c>
      <c r="L2173" s="9">
        <v>165</v>
      </c>
      <c r="M2173" s="9">
        <v>1</v>
      </c>
      <c r="N2173" s="10">
        <v>6.0606060606060606E-3</v>
      </c>
      <c r="O2173" s="11">
        <v>9.5299999999999994</v>
      </c>
      <c r="P2173" s="8" t="s">
        <v>1095</v>
      </c>
      <c r="Q2173" s="11">
        <v>0</v>
      </c>
      <c r="R2173" s="8">
        <v>0</v>
      </c>
      <c r="S2173" s="8">
        <v>0</v>
      </c>
      <c r="U2173" s="12">
        <v>0</v>
      </c>
      <c r="V2173" s="10">
        <v>0</v>
      </c>
      <c r="W2173" s="11">
        <v>11.5</v>
      </c>
      <c r="X2173" s="8" t="s">
        <v>148</v>
      </c>
      <c r="Y2173" s="8" t="s">
        <v>149</v>
      </c>
    </row>
    <row r="2174" spans="1:25" x14ac:dyDescent="0.3">
      <c r="A2174" s="7">
        <v>46285</v>
      </c>
      <c r="B2174" s="8" t="s">
        <v>33</v>
      </c>
      <c r="C2174" s="8" t="s">
        <v>173</v>
      </c>
      <c r="D2174" s="8" t="s">
        <v>141</v>
      </c>
      <c r="E2174" s="8" t="s">
        <v>200</v>
      </c>
      <c r="F2174" s="8" t="s">
        <v>143</v>
      </c>
      <c r="G2174" s="8" t="s">
        <v>270</v>
      </c>
      <c r="H2174" s="8" t="s">
        <v>382</v>
      </c>
      <c r="I2174" s="8" t="s">
        <v>268</v>
      </c>
      <c r="J2174" s="8" t="s">
        <v>202</v>
      </c>
      <c r="K2174" s="8" t="s">
        <v>14</v>
      </c>
      <c r="L2174" s="9">
        <v>2393</v>
      </c>
      <c r="M2174" s="9">
        <v>8</v>
      </c>
      <c r="N2174" s="10">
        <v>3.3430839949853742E-3</v>
      </c>
      <c r="O2174" s="11">
        <v>8.32</v>
      </c>
      <c r="P2174" s="11">
        <v>66.56</v>
      </c>
      <c r="Q2174" s="11">
        <v>0</v>
      </c>
      <c r="R2174" s="8">
        <v>0</v>
      </c>
      <c r="S2174" s="8">
        <v>0</v>
      </c>
      <c r="U2174" s="12">
        <v>0</v>
      </c>
      <c r="V2174" s="10">
        <v>0</v>
      </c>
      <c r="W2174" s="11">
        <v>13.5</v>
      </c>
      <c r="X2174" s="8" t="s">
        <v>148</v>
      </c>
      <c r="Y2174" s="8" t="s">
        <v>303</v>
      </c>
    </row>
    <row r="2175" spans="1:25" x14ac:dyDescent="0.3">
      <c r="A2175" s="7">
        <v>46285</v>
      </c>
      <c r="B2175" s="8" t="s">
        <v>33</v>
      </c>
      <c r="C2175" s="8" t="s">
        <v>173</v>
      </c>
      <c r="D2175" s="8" t="s">
        <v>141</v>
      </c>
      <c r="E2175" s="8" t="s">
        <v>271</v>
      </c>
      <c r="F2175" s="8" t="s">
        <v>143</v>
      </c>
      <c r="G2175" s="8" t="s">
        <v>275</v>
      </c>
      <c r="H2175" s="8" t="s">
        <v>229</v>
      </c>
      <c r="I2175" s="8" t="s">
        <v>406</v>
      </c>
      <c r="J2175" s="8" t="s">
        <v>274</v>
      </c>
      <c r="K2175" s="8" t="s">
        <v>14</v>
      </c>
      <c r="L2175" s="9">
        <v>920</v>
      </c>
      <c r="M2175" s="9">
        <v>7</v>
      </c>
      <c r="N2175" s="10">
        <v>7.6086956521739134E-3</v>
      </c>
      <c r="O2175" s="11">
        <v>10.28</v>
      </c>
      <c r="P2175" s="11">
        <v>71.959999999999994</v>
      </c>
      <c r="Q2175" s="11">
        <v>0</v>
      </c>
      <c r="R2175" s="8">
        <v>0</v>
      </c>
      <c r="S2175" s="8">
        <v>0</v>
      </c>
      <c r="U2175" s="12">
        <v>0</v>
      </c>
      <c r="V2175" s="10">
        <v>0</v>
      </c>
      <c r="W2175" s="11">
        <v>12.5</v>
      </c>
      <c r="X2175" s="8" t="s">
        <v>148</v>
      </c>
      <c r="Y2175" s="8" t="s">
        <v>149</v>
      </c>
    </row>
    <row r="2176" spans="1:25" x14ac:dyDescent="0.3">
      <c r="A2176" s="7">
        <v>46285</v>
      </c>
      <c r="B2176" s="8" t="s">
        <v>33</v>
      </c>
      <c r="C2176" s="8" t="s">
        <v>173</v>
      </c>
      <c r="D2176" s="8" t="s">
        <v>141</v>
      </c>
      <c r="E2176" s="8" t="s">
        <v>271</v>
      </c>
      <c r="F2176" s="8" t="s">
        <v>143</v>
      </c>
      <c r="G2176" s="8" t="s">
        <v>275</v>
      </c>
      <c r="H2176" s="8" t="s">
        <v>231</v>
      </c>
      <c r="I2176" s="8" t="s">
        <v>275</v>
      </c>
      <c r="J2176" s="8" t="s">
        <v>274</v>
      </c>
      <c r="K2176" s="8" t="s">
        <v>21</v>
      </c>
      <c r="L2176" s="9">
        <v>1052</v>
      </c>
      <c r="M2176" s="9">
        <v>16</v>
      </c>
      <c r="N2176" s="10">
        <v>1.5209125475285169E-2</v>
      </c>
      <c r="O2176" s="11">
        <v>15</v>
      </c>
      <c r="P2176" s="11">
        <v>240</v>
      </c>
      <c r="Q2176" s="11">
        <v>0</v>
      </c>
      <c r="R2176" s="8">
        <v>0</v>
      </c>
      <c r="S2176" s="8">
        <v>0</v>
      </c>
      <c r="U2176" s="12">
        <v>0</v>
      </c>
      <c r="V2176" s="10">
        <v>0</v>
      </c>
      <c r="W2176" s="11">
        <v>15</v>
      </c>
      <c r="X2176" s="8" t="s">
        <v>148</v>
      </c>
      <c r="Y2176" s="8" t="s">
        <v>149</v>
      </c>
    </row>
    <row r="2177" spans="1:25" x14ac:dyDescent="0.3">
      <c r="A2177" s="7">
        <v>46285</v>
      </c>
      <c r="B2177" s="8" t="s">
        <v>33</v>
      </c>
      <c r="C2177" s="8" t="s">
        <v>173</v>
      </c>
      <c r="D2177" s="8" t="s">
        <v>141</v>
      </c>
      <c r="E2177" s="8" t="s">
        <v>271</v>
      </c>
      <c r="F2177" s="8" t="s">
        <v>143</v>
      </c>
      <c r="G2177" s="8" t="s">
        <v>275</v>
      </c>
      <c r="H2177" s="8" t="s">
        <v>231</v>
      </c>
      <c r="I2177" s="8" t="s">
        <v>272</v>
      </c>
      <c r="J2177" s="8" t="s">
        <v>274</v>
      </c>
      <c r="K2177" s="8" t="s">
        <v>14</v>
      </c>
      <c r="L2177" s="9">
        <v>2639</v>
      </c>
      <c r="M2177" s="9">
        <v>11</v>
      </c>
      <c r="N2177" s="10">
        <v>4.1682455475558922E-3</v>
      </c>
      <c r="O2177" s="11">
        <v>7.99</v>
      </c>
      <c r="P2177" s="11">
        <v>87.89</v>
      </c>
      <c r="Q2177" s="11">
        <v>0</v>
      </c>
      <c r="R2177" s="8">
        <v>0</v>
      </c>
      <c r="S2177" s="8">
        <v>0</v>
      </c>
      <c r="U2177" s="12">
        <v>0</v>
      </c>
      <c r="V2177" s="10">
        <v>0</v>
      </c>
      <c r="W2177" s="11">
        <v>12.5</v>
      </c>
      <c r="X2177" s="8" t="s">
        <v>148</v>
      </c>
      <c r="Y2177" s="8" t="s">
        <v>149</v>
      </c>
    </row>
    <row r="2178" spans="1:25" x14ac:dyDescent="0.3">
      <c r="A2178" s="7">
        <v>46271</v>
      </c>
      <c r="B2178" s="8" t="s">
        <v>37</v>
      </c>
      <c r="C2178" s="8" t="s">
        <v>140</v>
      </c>
      <c r="D2178" s="8" t="s">
        <v>141</v>
      </c>
      <c r="E2178" s="8" t="s">
        <v>239</v>
      </c>
      <c r="F2178" s="8" t="s">
        <v>143</v>
      </c>
      <c r="G2178" s="8" t="s">
        <v>240</v>
      </c>
      <c r="H2178" s="8" t="s">
        <v>220</v>
      </c>
      <c r="I2178" s="8" t="s">
        <v>1096</v>
      </c>
      <c r="J2178" s="8" t="s">
        <v>242</v>
      </c>
      <c r="K2178" s="8" t="s">
        <v>21</v>
      </c>
      <c r="L2178" s="9">
        <v>368</v>
      </c>
      <c r="M2178" s="9">
        <v>6</v>
      </c>
      <c r="N2178" s="10">
        <v>1.630434782608696E-2</v>
      </c>
      <c r="O2178" s="11">
        <v>5.95</v>
      </c>
      <c r="P2178" s="11">
        <v>35.700000000000003</v>
      </c>
      <c r="Q2178" s="11">
        <v>299</v>
      </c>
      <c r="R2178" s="8">
        <v>1</v>
      </c>
      <c r="S2178" s="8">
        <v>1</v>
      </c>
      <c r="T2178" s="10">
        <v>0.11940000000000001</v>
      </c>
      <c r="U2178" s="12">
        <v>8.3800000000000008</v>
      </c>
      <c r="V2178" s="10">
        <v>0.16669999999999999</v>
      </c>
      <c r="W2178" s="11">
        <v>7.5</v>
      </c>
      <c r="X2178" s="8" t="s">
        <v>148</v>
      </c>
      <c r="Y2178" s="8" t="s">
        <v>149</v>
      </c>
    </row>
    <row r="2179" spans="1:25" x14ac:dyDescent="0.3">
      <c r="A2179" s="7">
        <v>46285</v>
      </c>
      <c r="B2179" s="8" t="s">
        <v>23</v>
      </c>
      <c r="C2179" s="8" t="s">
        <v>173</v>
      </c>
      <c r="D2179" s="8" t="s">
        <v>141</v>
      </c>
      <c r="E2179" s="8" t="s">
        <v>174</v>
      </c>
      <c r="F2179" s="8" t="s">
        <v>143</v>
      </c>
      <c r="G2179" s="8" t="s">
        <v>175</v>
      </c>
      <c r="H2179" s="8" t="s">
        <v>206</v>
      </c>
      <c r="I2179" s="8" t="s">
        <v>734</v>
      </c>
      <c r="J2179" s="8" t="s">
        <v>176</v>
      </c>
      <c r="K2179" s="8" t="s">
        <v>14</v>
      </c>
      <c r="L2179" s="9">
        <v>1086</v>
      </c>
      <c r="M2179" s="9">
        <v>8</v>
      </c>
      <c r="N2179" s="10">
        <v>7.3664825046040518E-3</v>
      </c>
      <c r="O2179" s="11">
        <v>11.1</v>
      </c>
      <c r="P2179" s="11">
        <v>88.8</v>
      </c>
      <c r="Q2179" s="11">
        <v>0</v>
      </c>
      <c r="R2179" s="8">
        <v>0</v>
      </c>
      <c r="S2179" s="8">
        <v>0</v>
      </c>
      <c r="U2179" s="12">
        <v>0</v>
      </c>
      <c r="V2179" s="10">
        <v>0</v>
      </c>
      <c r="W2179" s="11">
        <v>15</v>
      </c>
      <c r="X2179" s="8" t="s">
        <v>148</v>
      </c>
      <c r="Y2179" s="8" t="s">
        <v>149</v>
      </c>
    </row>
    <row r="2180" spans="1:25" x14ac:dyDescent="0.3">
      <c r="A2180" s="7">
        <v>46285</v>
      </c>
      <c r="B2180" s="8" t="s">
        <v>23</v>
      </c>
      <c r="C2180" s="8" t="s">
        <v>173</v>
      </c>
      <c r="D2180" s="8" t="s">
        <v>141</v>
      </c>
      <c r="E2180" s="8" t="s">
        <v>174</v>
      </c>
      <c r="F2180" s="8" t="s">
        <v>143</v>
      </c>
      <c r="G2180" s="8" t="s">
        <v>688</v>
      </c>
      <c r="H2180" s="8" t="s">
        <v>206</v>
      </c>
      <c r="I2180" s="8" t="s">
        <v>688</v>
      </c>
      <c r="J2180" s="8" t="s">
        <v>176</v>
      </c>
      <c r="K2180" s="8" t="s">
        <v>21</v>
      </c>
      <c r="L2180" s="9">
        <v>638</v>
      </c>
      <c r="M2180" s="9">
        <v>6</v>
      </c>
      <c r="N2180" s="10">
        <v>9.4043887147335428E-3</v>
      </c>
      <c r="O2180" s="11">
        <v>12.5</v>
      </c>
      <c r="P2180" s="11">
        <v>75</v>
      </c>
      <c r="Q2180" s="11">
        <v>0</v>
      </c>
      <c r="R2180" s="8">
        <v>0</v>
      </c>
      <c r="S2180" s="8">
        <v>0</v>
      </c>
      <c r="U2180" s="12">
        <v>0</v>
      </c>
      <c r="V2180" s="10">
        <v>0</v>
      </c>
      <c r="W2180" s="11">
        <v>12.5</v>
      </c>
      <c r="X2180" s="8" t="s">
        <v>148</v>
      </c>
      <c r="Y2180" s="8" t="s">
        <v>149</v>
      </c>
    </row>
    <row r="2181" spans="1:25" x14ac:dyDescent="0.3">
      <c r="A2181" s="7">
        <v>46285</v>
      </c>
      <c r="B2181" s="8" t="s">
        <v>23</v>
      </c>
      <c r="C2181" s="8" t="s">
        <v>173</v>
      </c>
      <c r="D2181" s="8" t="s">
        <v>141</v>
      </c>
      <c r="E2181" s="8" t="s">
        <v>174</v>
      </c>
      <c r="F2181" s="8" t="s">
        <v>143</v>
      </c>
      <c r="G2181" s="8" t="s">
        <v>407</v>
      </c>
      <c r="H2181" s="8" t="s">
        <v>206</v>
      </c>
      <c r="I2181" s="8" t="s">
        <v>407</v>
      </c>
      <c r="J2181" s="8" t="s">
        <v>176</v>
      </c>
      <c r="K2181" s="8" t="s">
        <v>14</v>
      </c>
      <c r="L2181" s="9">
        <v>281</v>
      </c>
      <c r="M2181" s="9">
        <v>3</v>
      </c>
      <c r="N2181" s="10">
        <v>1.067615658362989E-2</v>
      </c>
      <c r="O2181" s="11">
        <v>11.08</v>
      </c>
      <c r="P2181" s="11">
        <v>33.24</v>
      </c>
      <c r="Q2181" s="11">
        <v>0</v>
      </c>
      <c r="R2181" s="8">
        <v>0</v>
      </c>
      <c r="S2181" s="8">
        <v>0</v>
      </c>
      <c r="U2181" s="12">
        <v>0</v>
      </c>
      <c r="V2181" s="10">
        <v>0</v>
      </c>
      <c r="W2181" s="11">
        <v>18</v>
      </c>
      <c r="X2181" s="8" t="s">
        <v>148</v>
      </c>
      <c r="Y2181" s="8" t="s">
        <v>149</v>
      </c>
    </row>
    <row r="2182" spans="1:25" x14ac:dyDescent="0.3">
      <c r="A2182" s="7">
        <v>46285</v>
      </c>
      <c r="B2182" s="8" t="s">
        <v>23</v>
      </c>
      <c r="C2182" s="8" t="s">
        <v>173</v>
      </c>
      <c r="D2182" s="8" t="s">
        <v>141</v>
      </c>
      <c r="E2182" s="8" t="s">
        <v>186</v>
      </c>
      <c r="F2182" s="8" t="s">
        <v>143</v>
      </c>
      <c r="G2182" s="8" t="s">
        <v>190</v>
      </c>
      <c r="H2182" s="8" t="s">
        <v>206</v>
      </c>
      <c r="I2182" s="8" t="s">
        <v>190</v>
      </c>
      <c r="J2182" s="8" t="s">
        <v>188</v>
      </c>
      <c r="K2182" s="8" t="s">
        <v>14</v>
      </c>
      <c r="L2182" s="9">
        <v>1245</v>
      </c>
      <c r="M2182" s="9">
        <v>13</v>
      </c>
      <c r="N2182" s="10">
        <v>1.044176706827309E-2</v>
      </c>
      <c r="O2182" s="11">
        <v>7.82</v>
      </c>
      <c r="P2182" s="11">
        <v>101.66</v>
      </c>
      <c r="Q2182" s="11">
        <v>0</v>
      </c>
      <c r="R2182" s="8">
        <v>0</v>
      </c>
      <c r="S2182" s="8">
        <v>0</v>
      </c>
      <c r="U2182" s="12">
        <v>0</v>
      </c>
      <c r="V2182" s="10">
        <v>0</v>
      </c>
      <c r="W2182" s="11">
        <v>12</v>
      </c>
      <c r="X2182" s="8" t="s">
        <v>148</v>
      </c>
      <c r="Y2182" s="8" t="s">
        <v>149</v>
      </c>
    </row>
    <row r="2183" spans="1:25" x14ac:dyDescent="0.3">
      <c r="A2183" s="7">
        <v>46285</v>
      </c>
      <c r="B2183" s="8" t="s">
        <v>23</v>
      </c>
      <c r="C2183" s="8" t="s">
        <v>173</v>
      </c>
      <c r="D2183" s="8" t="s">
        <v>141</v>
      </c>
      <c r="E2183" s="8" t="s">
        <v>186</v>
      </c>
      <c r="F2183" s="8" t="s">
        <v>143</v>
      </c>
      <c r="G2183" s="8" t="s">
        <v>189</v>
      </c>
      <c r="H2183" s="8" t="s">
        <v>206</v>
      </c>
      <c r="I2183" s="8" t="s">
        <v>189</v>
      </c>
      <c r="J2183" s="8" t="s">
        <v>188</v>
      </c>
      <c r="K2183" s="8" t="s">
        <v>21</v>
      </c>
      <c r="L2183" s="9">
        <v>1196</v>
      </c>
      <c r="M2183" s="9">
        <v>12</v>
      </c>
      <c r="N2183" s="10">
        <v>1.003344481605351E-2</v>
      </c>
      <c r="O2183" s="11">
        <v>7.08</v>
      </c>
      <c r="P2183" s="11">
        <v>84.96</v>
      </c>
      <c r="Q2183" s="11">
        <v>0</v>
      </c>
      <c r="R2183" s="8">
        <v>0</v>
      </c>
      <c r="S2183" s="8">
        <v>0</v>
      </c>
      <c r="U2183" s="12">
        <v>0</v>
      </c>
      <c r="V2183" s="10">
        <v>0</v>
      </c>
      <c r="W2183" s="11">
        <v>8.5</v>
      </c>
      <c r="X2183" s="8" t="s">
        <v>148</v>
      </c>
      <c r="Y2183" s="8" t="s">
        <v>149</v>
      </c>
    </row>
    <row r="2184" spans="1:25" x14ac:dyDescent="0.3">
      <c r="A2184" s="7">
        <v>46285</v>
      </c>
      <c r="B2184" s="8" t="s">
        <v>23</v>
      </c>
      <c r="C2184" s="8" t="s">
        <v>173</v>
      </c>
      <c r="D2184" s="8" t="s">
        <v>141</v>
      </c>
      <c r="E2184" s="8" t="s">
        <v>186</v>
      </c>
      <c r="F2184" s="8" t="s">
        <v>143</v>
      </c>
      <c r="G2184" s="8" t="s">
        <v>280</v>
      </c>
      <c r="H2184" s="8" t="s">
        <v>206</v>
      </c>
      <c r="I2184" s="8" t="s">
        <v>280</v>
      </c>
      <c r="J2184" s="8" t="s">
        <v>188</v>
      </c>
      <c r="K2184" s="8" t="s">
        <v>7</v>
      </c>
      <c r="L2184" s="9">
        <v>665</v>
      </c>
      <c r="M2184" s="9">
        <v>8</v>
      </c>
      <c r="N2184" s="10">
        <v>1.2030075187969931E-2</v>
      </c>
      <c r="O2184" s="11">
        <v>7.61</v>
      </c>
      <c r="P2184" s="11">
        <v>60.88</v>
      </c>
      <c r="Q2184" s="11">
        <v>0</v>
      </c>
      <c r="R2184" s="8">
        <v>0</v>
      </c>
      <c r="S2184" s="8">
        <v>0</v>
      </c>
      <c r="U2184" s="12">
        <v>0</v>
      </c>
      <c r="V2184" s="10">
        <v>0</v>
      </c>
      <c r="W2184" s="11">
        <v>13</v>
      </c>
      <c r="X2184" s="8" t="s">
        <v>148</v>
      </c>
      <c r="Y2184" s="8" t="s">
        <v>149</v>
      </c>
    </row>
    <row r="2185" spans="1:25" x14ac:dyDescent="0.3">
      <c r="A2185" s="7">
        <v>46285</v>
      </c>
      <c r="B2185" s="8" t="s">
        <v>23</v>
      </c>
      <c r="C2185" s="8" t="s">
        <v>173</v>
      </c>
      <c r="D2185" s="8" t="s">
        <v>141</v>
      </c>
      <c r="E2185" s="8" t="s">
        <v>281</v>
      </c>
      <c r="F2185" s="8" t="s">
        <v>143</v>
      </c>
      <c r="G2185" s="8" t="s">
        <v>284</v>
      </c>
      <c r="H2185" s="8" t="s">
        <v>206</v>
      </c>
      <c r="I2185" s="8" t="s">
        <v>284</v>
      </c>
      <c r="J2185" s="8" t="s">
        <v>283</v>
      </c>
      <c r="K2185" s="8" t="s">
        <v>21</v>
      </c>
      <c r="L2185" s="9">
        <v>439</v>
      </c>
      <c r="M2185" s="9">
        <v>6</v>
      </c>
      <c r="N2185" s="10">
        <v>1.366742596810934E-2</v>
      </c>
      <c r="O2185" s="11">
        <v>7.3</v>
      </c>
      <c r="P2185" s="11">
        <v>43.8</v>
      </c>
      <c r="Q2185" s="11">
        <v>299</v>
      </c>
      <c r="R2185" s="8">
        <v>1</v>
      </c>
      <c r="S2185" s="8">
        <v>1</v>
      </c>
      <c r="T2185" s="10">
        <v>0.14649999999999999</v>
      </c>
      <c r="U2185" s="12">
        <v>6.83</v>
      </c>
      <c r="V2185" s="10">
        <v>0.16669999999999999</v>
      </c>
      <c r="W2185" s="11">
        <v>8</v>
      </c>
      <c r="X2185" s="8" t="s">
        <v>223</v>
      </c>
      <c r="Y2185" s="8" t="s">
        <v>149</v>
      </c>
    </row>
    <row r="2186" spans="1:25" x14ac:dyDescent="0.3">
      <c r="A2186" s="7">
        <v>46285</v>
      </c>
      <c r="B2186" s="8" t="s">
        <v>23</v>
      </c>
      <c r="C2186" s="8" t="s">
        <v>173</v>
      </c>
      <c r="D2186" s="8" t="s">
        <v>141</v>
      </c>
      <c r="E2186" s="8" t="s">
        <v>285</v>
      </c>
      <c r="F2186" s="8" t="s">
        <v>143</v>
      </c>
      <c r="G2186" s="8" t="s">
        <v>288</v>
      </c>
      <c r="H2186" s="8" t="s">
        <v>206</v>
      </c>
      <c r="I2186" s="8" t="s">
        <v>288</v>
      </c>
      <c r="J2186" s="8" t="s">
        <v>287</v>
      </c>
      <c r="K2186" s="8" t="s">
        <v>7</v>
      </c>
      <c r="L2186" s="9">
        <v>526</v>
      </c>
      <c r="M2186" s="9">
        <v>4</v>
      </c>
      <c r="N2186" s="10">
        <v>7.6045627376425864E-3</v>
      </c>
      <c r="O2186" s="11">
        <v>3.39</v>
      </c>
      <c r="P2186" s="11">
        <v>13.56</v>
      </c>
      <c r="Q2186" s="11">
        <v>0</v>
      </c>
      <c r="R2186" s="8">
        <v>0</v>
      </c>
      <c r="S2186" s="8">
        <v>0</v>
      </c>
      <c r="U2186" s="12">
        <v>0</v>
      </c>
      <c r="V2186" s="10">
        <v>0</v>
      </c>
      <c r="W2186" s="11">
        <v>6</v>
      </c>
      <c r="X2186" s="8" t="s">
        <v>148</v>
      </c>
      <c r="Y2186" s="8" t="s">
        <v>149</v>
      </c>
    </row>
    <row r="2187" spans="1:25" x14ac:dyDescent="0.3">
      <c r="A2187" s="7">
        <v>46285</v>
      </c>
      <c r="B2187" s="8" t="s">
        <v>23</v>
      </c>
      <c r="C2187" s="8" t="s">
        <v>173</v>
      </c>
      <c r="D2187" s="8" t="s">
        <v>141</v>
      </c>
      <c r="E2187" s="8" t="s">
        <v>285</v>
      </c>
      <c r="F2187" s="8" t="s">
        <v>143</v>
      </c>
      <c r="G2187" s="8" t="s">
        <v>480</v>
      </c>
      <c r="H2187" s="8" t="s">
        <v>206</v>
      </c>
      <c r="I2187" s="8" t="s">
        <v>480</v>
      </c>
      <c r="J2187" s="8" t="s">
        <v>287</v>
      </c>
      <c r="K2187" s="8" t="s">
        <v>14</v>
      </c>
      <c r="L2187" s="9">
        <v>532</v>
      </c>
      <c r="M2187" s="9">
        <v>1</v>
      </c>
      <c r="N2187" s="10">
        <v>1.8796992481203011E-3</v>
      </c>
      <c r="O2187" s="11">
        <v>6.22</v>
      </c>
      <c r="P2187" s="11">
        <v>6.22</v>
      </c>
      <c r="Q2187" s="11">
        <v>0</v>
      </c>
      <c r="R2187" s="8">
        <v>0</v>
      </c>
      <c r="S2187" s="8">
        <v>0</v>
      </c>
      <c r="U2187" s="12">
        <v>0</v>
      </c>
      <c r="V2187" s="10">
        <v>0</v>
      </c>
      <c r="W2187" s="11">
        <v>8.5</v>
      </c>
      <c r="X2187" s="8" t="s">
        <v>148</v>
      </c>
      <c r="Y2187" s="8" t="s">
        <v>149</v>
      </c>
    </row>
    <row r="2188" spans="1:25" x14ac:dyDescent="0.3">
      <c r="A2188" s="7">
        <v>46285</v>
      </c>
      <c r="B2188" s="8" t="s">
        <v>23</v>
      </c>
      <c r="C2188" s="8" t="s">
        <v>173</v>
      </c>
      <c r="D2188" s="8" t="s">
        <v>141</v>
      </c>
      <c r="E2188" s="8" t="s">
        <v>285</v>
      </c>
      <c r="F2188" s="8" t="s">
        <v>143</v>
      </c>
      <c r="G2188" s="8" t="s">
        <v>736</v>
      </c>
      <c r="H2188" s="8" t="s">
        <v>206</v>
      </c>
      <c r="I2188" s="8" t="s">
        <v>736</v>
      </c>
      <c r="J2188" s="8" t="s">
        <v>287</v>
      </c>
      <c r="K2188" s="8" t="s">
        <v>7</v>
      </c>
      <c r="L2188" s="9">
        <v>499</v>
      </c>
      <c r="M2188" s="9">
        <v>3</v>
      </c>
      <c r="N2188" s="10">
        <v>6.0120240480961923E-3</v>
      </c>
      <c r="O2188" s="11">
        <v>3.61</v>
      </c>
      <c r="P2188" s="11">
        <v>10.83</v>
      </c>
      <c r="Q2188" s="11">
        <v>0</v>
      </c>
      <c r="R2188" s="8">
        <v>0</v>
      </c>
      <c r="S2188" s="8">
        <v>0</v>
      </c>
      <c r="U2188" s="12">
        <v>0</v>
      </c>
      <c r="V2188" s="10">
        <v>0</v>
      </c>
      <c r="W2188" s="11">
        <v>6</v>
      </c>
      <c r="X2188" s="8" t="s">
        <v>148</v>
      </c>
      <c r="Y2188" s="8" t="s">
        <v>149</v>
      </c>
    </row>
    <row r="2189" spans="1:25" x14ac:dyDescent="0.3">
      <c r="A2189" s="7">
        <v>46285</v>
      </c>
      <c r="B2189" s="8" t="s">
        <v>43</v>
      </c>
      <c r="C2189" s="8" t="s">
        <v>140</v>
      </c>
      <c r="D2189" s="8" t="s">
        <v>141</v>
      </c>
      <c r="E2189" s="8" t="s">
        <v>142</v>
      </c>
      <c r="F2189" s="8" t="s">
        <v>143</v>
      </c>
      <c r="G2189" s="8" t="s">
        <v>782</v>
      </c>
      <c r="H2189" s="8" t="s">
        <v>292</v>
      </c>
      <c r="I2189" s="8" t="s">
        <v>783</v>
      </c>
      <c r="J2189" s="8" t="s">
        <v>147</v>
      </c>
      <c r="K2189" s="8" t="s">
        <v>7</v>
      </c>
      <c r="L2189" s="9">
        <v>1173</v>
      </c>
      <c r="M2189" s="9">
        <v>3</v>
      </c>
      <c r="N2189" s="10">
        <v>2.5575447570332479E-3</v>
      </c>
      <c r="O2189" s="11">
        <v>8.56</v>
      </c>
      <c r="P2189" s="11">
        <v>25.68</v>
      </c>
      <c r="Q2189" s="11">
        <v>0</v>
      </c>
      <c r="R2189" s="8">
        <v>0</v>
      </c>
      <c r="S2189" s="8">
        <v>0</v>
      </c>
      <c r="U2189" s="12">
        <v>0</v>
      </c>
      <c r="V2189" s="10">
        <v>0</v>
      </c>
      <c r="W2189" s="11">
        <v>13</v>
      </c>
      <c r="X2189" s="8" t="s">
        <v>148</v>
      </c>
      <c r="Y2189" s="8" t="s">
        <v>149</v>
      </c>
    </row>
    <row r="2190" spans="1:25" x14ac:dyDescent="0.3">
      <c r="A2190" s="7">
        <v>46285</v>
      </c>
      <c r="B2190" s="8" t="s">
        <v>43</v>
      </c>
      <c r="C2190" s="8" t="s">
        <v>140</v>
      </c>
      <c r="D2190" s="8" t="s">
        <v>141</v>
      </c>
      <c r="E2190" s="8" t="s">
        <v>142</v>
      </c>
      <c r="F2190" s="8" t="s">
        <v>143</v>
      </c>
      <c r="G2190" s="8" t="s">
        <v>294</v>
      </c>
      <c r="H2190" s="8" t="s">
        <v>292</v>
      </c>
      <c r="I2190" s="8" t="s">
        <v>919</v>
      </c>
      <c r="J2190" s="8" t="s">
        <v>147</v>
      </c>
      <c r="K2190" s="8" t="s">
        <v>7</v>
      </c>
      <c r="L2190" s="9">
        <v>897</v>
      </c>
      <c r="M2190" s="9">
        <v>3</v>
      </c>
      <c r="N2190" s="10">
        <v>3.3444816053511709E-3</v>
      </c>
      <c r="O2190" s="11">
        <v>8.1199999999999992</v>
      </c>
      <c r="P2190" s="11">
        <v>24.36</v>
      </c>
      <c r="Q2190" s="11">
        <v>0</v>
      </c>
      <c r="R2190" s="8">
        <v>0</v>
      </c>
      <c r="S2190" s="8">
        <v>0</v>
      </c>
      <c r="U2190" s="12">
        <v>0</v>
      </c>
      <c r="V2190" s="10">
        <v>0</v>
      </c>
      <c r="W2190" s="11">
        <v>12</v>
      </c>
      <c r="X2190" s="8" t="s">
        <v>148</v>
      </c>
      <c r="Y2190" s="8" t="s">
        <v>149</v>
      </c>
    </row>
    <row r="2191" spans="1:25" x14ac:dyDescent="0.3">
      <c r="A2191" s="7">
        <v>46285</v>
      </c>
      <c r="B2191" s="8" t="s">
        <v>43</v>
      </c>
      <c r="C2191" s="8" t="s">
        <v>140</v>
      </c>
      <c r="D2191" s="8" t="s">
        <v>141</v>
      </c>
      <c r="E2191" s="8" t="s">
        <v>164</v>
      </c>
      <c r="F2191" s="8" t="s">
        <v>143</v>
      </c>
      <c r="G2191" s="8" t="s">
        <v>601</v>
      </c>
      <c r="H2191" s="8" t="s">
        <v>292</v>
      </c>
      <c r="I2191" s="8" t="s">
        <v>602</v>
      </c>
      <c r="J2191" s="8" t="s">
        <v>166</v>
      </c>
      <c r="K2191" s="8" t="s">
        <v>7</v>
      </c>
      <c r="L2191" s="9">
        <v>785</v>
      </c>
      <c r="M2191" s="9">
        <v>6</v>
      </c>
      <c r="N2191" s="10">
        <v>7.6433121019108281E-3</v>
      </c>
      <c r="O2191" s="11">
        <v>5.5</v>
      </c>
      <c r="P2191" s="11">
        <v>33</v>
      </c>
      <c r="Q2191" s="11">
        <v>0</v>
      </c>
      <c r="R2191" s="8">
        <v>0</v>
      </c>
      <c r="S2191" s="8">
        <v>0</v>
      </c>
      <c r="U2191" s="12">
        <v>0</v>
      </c>
      <c r="V2191" s="10">
        <v>0</v>
      </c>
      <c r="W2191" s="11">
        <v>8</v>
      </c>
      <c r="X2191" s="8" t="s">
        <v>148</v>
      </c>
      <c r="Y2191" s="8" t="s">
        <v>149</v>
      </c>
    </row>
    <row r="2192" spans="1:25" x14ac:dyDescent="0.3">
      <c r="A2192" s="7">
        <v>46285</v>
      </c>
      <c r="B2192" s="8" t="s">
        <v>43</v>
      </c>
      <c r="C2192" s="8" t="s">
        <v>140</v>
      </c>
      <c r="D2192" s="8" t="s">
        <v>141</v>
      </c>
      <c r="E2192" s="8" t="s">
        <v>164</v>
      </c>
      <c r="F2192" s="8" t="s">
        <v>143</v>
      </c>
      <c r="G2192" s="8" t="s">
        <v>963</v>
      </c>
      <c r="H2192" s="8" t="s">
        <v>292</v>
      </c>
      <c r="I2192" s="8" t="s">
        <v>964</v>
      </c>
      <c r="J2192" s="8" t="s">
        <v>166</v>
      </c>
      <c r="K2192" s="8" t="s">
        <v>7</v>
      </c>
      <c r="L2192" s="9">
        <v>470</v>
      </c>
      <c r="M2192" s="9">
        <v>2</v>
      </c>
      <c r="N2192" s="10">
        <v>4.2553191489361703E-3</v>
      </c>
      <c r="O2192" s="11">
        <v>4.5599999999999996</v>
      </c>
      <c r="P2192" s="11">
        <v>9.1199999999999992</v>
      </c>
      <c r="Q2192" s="11">
        <v>0</v>
      </c>
      <c r="R2192" s="8">
        <v>0</v>
      </c>
      <c r="S2192" s="8">
        <v>0</v>
      </c>
      <c r="U2192" s="12">
        <v>0</v>
      </c>
      <c r="V2192" s="10">
        <v>0</v>
      </c>
      <c r="W2192" s="11">
        <v>8.5</v>
      </c>
      <c r="X2192" s="8" t="s">
        <v>148</v>
      </c>
      <c r="Y2192" s="8" t="s">
        <v>149</v>
      </c>
    </row>
    <row r="2193" spans="1:26" x14ac:dyDescent="0.3">
      <c r="A2193" s="7">
        <v>46285</v>
      </c>
      <c r="B2193" s="8" t="s">
        <v>43</v>
      </c>
      <c r="C2193" s="8" t="s">
        <v>140</v>
      </c>
      <c r="D2193" s="8" t="s">
        <v>141</v>
      </c>
      <c r="E2193" s="8" t="s">
        <v>164</v>
      </c>
      <c r="F2193" s="8" t="s">
        <v>143</v>
      </c>
      <c r="G2193" s="8" t="s">
        <v>299</v>
      </c>
      <c r="H2193" s="8" t="s">
        <v>292</v>
      </c>
      <c r="I2193" s="8" t="s">
        <v>300</v>
      </c>
      <c r="J2193" s="8" t="s">
        <v>166</v>
      </c>
      <c r="K2193" s="8" t="s">
        <v>7</v>
      </c>
      <c r="L2193" s="9">
        <v>590</v>
      </c>
      <c r="M2193" s="9">
        <v>3</v>
      </c>
      <c r="N2193" s="10">
        <v>5.084745762711864E-3</v>
      </c>
      <c r="O2193" s="11">
        <v>8.39</v>
      </c>
      <c r="P2193" s="11">
        <v>25.17</v>
      </c>
      <c r="Q2193" s="11">
        <v>0</v>
      </c>
      <c r="R2193" s="8">
        <v>0</v>
      </c>
      <c r="S2193" s="8">
        <v>0</v>
      </c>
      <c r="U2193" s="12">
        <v>0</v>
      </c>
      <c r="V2193" s="10">
        <v>0</v>
      </c>
      <c r="W2193" s="11">
        <v>11</v>
      </c>
      <c r="X2193" s="8" t="s">
        <v>148</v>
      </c>
      <c r="Y2193" s="8" t="s">
        <v>149</v>
      </c>
    </row>
    <row r="2194" spans="1:26" x14ac:dyDescent="0.3">
      <c r="A2194" s="7">
        <v>46285</v>
      </c>
      <c r="B2194" s="8" t="s">
        <v>43</v>
      </c>
      <c r="C2194" s="8" t="s">
        <v>140</v>
      </c>
      <c r="D2194" s="8" t="s">
        <v>141</v>
      </c>
      <c r="E2194" s="8" t="s">
        <v>164</v>
      </c>
      <c r="F2194" s="8" t="s">
        <v>143</v>
      </c>
      <c r="G2194" s="8" t="s">
        <v>647</v>
      </c>
      <c r="H2194" s="8" t="s">
        <v>292</v>
      </c>
      <c r="I2194" s="8" t="s">
        <v>648</v>
      </c>
      <c r="J2194" s="8" t="s">
        <v>166</v>
      </c>
      <c r="K2194" s="8" t="s">
        <v>7</v>
      </c>
      <c r="L2194" s="9">
        <v>506</v>
      </c>
      <c r="M2194" s="9">
        <v>2</v>
      </c>
      <c r="N2194" s="10">
        <v>3.952569169960474E-3</v>
      </c>
      <c r="O2194" s="11">
        <v>9.57</v>
      </c>
      <c r="P2194" s="11">
        <v>19.14</v>
      </c>
      <c r="Q2194" s="11">
        <v>0</v>
      </c>
      <c r="R2194" s="8">
        <v>0</v>
      </c>
      <c r="S2194" s="8">
        <v>0</v>
      </c>
      <c r="U2194" s="12">
        <v>0</v>
      </c>
      <c r="V2194" s="10">
        <v>0</v>
      </c>
      <c r="W2194" s="11">
        <v>13</v>
      </c>
      <c r="X2194" s="8" t="s">
        <v>148</v>
      </c>
      <c r="Y2194" s="8" t="s">
        <v>149</v>
      </c>
    </row>
    <row r="2195" spans="1:26" x14ac:dyDescent="0.3">
      <c r="A2195" s="7">
        <v>46285</v>
      </c>
      <c r="B2195" s="8" t="s">
        <v>43</v>
      </c>
      <c r="C2195" s="8" t="s">
        <v>140</v>
      </c>
      <c r="D2195" s="8" t="s">
        <v>141</v>
      </c>
      <c r="E2195" s="8" t="s">
        <v>239</v>
      </c>
      <c r="F2195" s="8" t="s">
        <v>143</v>
      </c>
      <c r="G2195" s="8" t="s">
        <v>313</v>
      </c>
      <c r="H2195" s="8" t="s">
        <v>292</v>
      </c>
      <c r="I2195" s="8" t="s">
        <v>314</v>
      </c>
      <c r="J2195" s="8" t="s">
        <v>242</v>
      </c>
      <c r="K2195" s="8" t="s">
        <v>7</v>
      </c>
      <c r="L2195" s="9">
        <v>2474</v>
      </c>
      <c r="M2195" s="9">
        <v>13</v>
      </c>
      <c r="N2195" s="10">
        <v>5.2546483427647539E-3</v>
      </c>
      <c r="O2195" s="11">
        <v>4.53</v>
      </c>
      <c r="P2195" s="11">
        <v>58.89</v>
      </c>
      <c r="Q2195" s="11">
        <v>299</v>
      </c>
      <c r="R2195" s="8">
        <v>1</v>
      </c>
      <c r="S2195" s="8">
        <v>1</v>
      </c>
      <c r="T2195" s="10">
        <v>0.19700000000000001</v>
      </c>
      <c r="U2195" s="12">
        <v>5.08</v>
      </c>
      <c r="V2195" s="10">
        <v>7.6899999999999996E-2</v>
      </c>
      <c r="W2195" s="11">
        <v>6.5</v>
      </c>
      <c r="X2195" s="8" t="s">
        <v>148</v>
      </c>
      <c r="Y2195" s="8" t="s">
        <v>149</v>
      </c>
    </row>
    <row r="2196" spans="1:26" x14ac:dyDescent="0.3">
      <c r="A2196" s="7">
        <v>46285</v>
      </c>
      <c r="B2196" s="8" t="s">
        <v>43</v>
      </c>
      <c r="C2196" s="8" t="s">
        <v>140</v>
      </c>
      <c r="D2196" s="8" t="s">
        <v>141</v>
      </c>
      <c r="E2196" s="8" t="s">
        <v>239</v>
      </c>
      <c r="F2196" s="8" t="s">
        <v>143</v>
      </c>
      <c r="G2196" s="8" t="s">
        <v>1022</v>
      </c>
      <c r="H2196" s="8" t="s">
        <v>292</v>
      </c>
      <c r="I2196" s="8" t="s">
        <v>1023</v>
      </c>
      <c r="J2196" s="8" t="s">
        <v>242</v>
      </c>
      <c r="K2196" s="8" t="s">
        <v>7</v>
      </c>
      <c r="L2196" s="9">
        <v>275</v>
      </c>
      <c r="M2196" s="9">
        <v>1</v>
      </c>
      <c r="N2196" s="10">
        <v>3.6363636363636359E-3</v>
      </c>
      <c r="O2196" s="11">
        <v>3.24</v>
      </c>
      <c r="P2196" s="11">
        <v>3.24</v>
      </c>
      <c r="Q2196" s="11">
        <v>0</v>
      </c>
      <c r="R2196" s="8">
        <v>0</v>
      </c>
      <c r="S2196" s="8">
        <v>0</v>
      </c>
      <c r="U2196" s="12">
        <v>0</v>
      </c>
      <c r="V2196" s="10">
        <v>0</v>
      </c>
      <c r="W2196" s="11">
        <v>5.5</v>
      </c>
      <c r="X2196" s="8" t="s">
        <v>148</v>
      </c>
      <c r="Y2196" s="8" t="s">
        <v>149</v>
      </c>
    </row>
    <row r="2197" spans="1:26" x14ac:dyDescent="0.3">
      <c r="A2197" s="7">
        <v>46285</v>
      </c>
      <c r="B2197" s="8" t="s">
        <v>34</v>
      </c>
      <c r="C2197" s="8" t="s">
        <v>140</v>
      </c>
      <c r="D2197" s="8" t="s">
        <v>141</v>
      </c>
      <c r="E2197" s="8" t="s">
        <v>322</v>
      </c>
      <c r="F2197" s="8" t="s">
        <v>143</v>
      </c>
      <c r="G2197" s="8" t="s">
        <v>739</v>
      </c>
      <c r="H2197" s="8" t="s">
        <v>204</v>
      </c>
      <c r="I2197" s="8" t="s">
        <v>739</v>
      </c>
      <c r="J2197" s="8" t="s">
        <v>324</v>
      </c>
      <c r="K2197" s="8" t="s">
        <v>21</v>
      </c>
      <c r="L2197" s="9">
        <v>307</v>
      </c>
      <c r="M2197" s="9">
        <v>9</v>
      </c>
      <c r="N2197" s="10">
        <v>2.931596091205212E-2</v>
      </c>
      <c r="O2197" s="11">
        <v>14.34</v>
      </c>
      <c r="P2197" s="11">
        <v>129.06</v>
      </c>
      <c r="Q2197" s="11">
        <v>0</v>
      </c>
      <c r="R2197" s="8">
        <v>0</v>
      </c>
      <c r="S2197" s="8">
        <v>0</v>
      </c>
      <c r="U2197" s="12">
        <v>0</v>
      </c>
      <c r="V2197" s="10">
        <v>0</v>
      </c>
      <c r="W2197" s="11">
        <v>16</v>
      </c>
      <c r="X2197" s="8" t="s">
        <v>148</v>
      </c>
      <c r="Y2197" s="8" t="s">
        <v>149</v>
      </c>
    </row>
    <row r="2198" spans="1:26" x14ac:dyDescent="0.3">
      <c r="A2198" s="8" t="s">
        <v>1081</v>
      </c>
      <c r="B2198" s="8" t="s">
        <v>34</v>
      </c>
      <c r="C2198" s="8" t="s">
        <v>140</v>
      </c>
      <c r="D2198" s="8" t="s">
        <v>141</v>
      </c>
      <c r="E2198" s="8" t="s">
        <v>322</v>
      </c>
      <c r="F2198" s="8" t="s">
        <v>143</v>
      </c>
      <c r="G2198" s="8" t="s">
        <v>608</v>
      </c>
      <c r="H2198" s="8" t="s">
        <v>333</v>
      </c>
      <c r="I2198" s="8" t="s">
        <v>608</v>
      </c>
      <c r="J2198" s="8" t="s">
        <v>324</v>
      </c>
      <c r="K2198" s="8" t="s">
        <v>21</v>
      </c>
      <c r="L2198" s="9">
        <v>457</v>
      </c>
      <c r="M2198" s="9">
        <v>6</v>
      </c>
      <c r="N2198" s="10">
        <v>1.3129102844638949E-2</v>
      </c>
      <c r="O2198" s="11">
        <v>19.22</v>
      </c>
      <c r="P2198" s="11">
        <v>115.32</v>
      </c>
      <c r="Q2198" s="11">
        <v>0</v>
      </c>
      <c r="R2198" s="8">
        <v>0</v>
      </c>
      <c r="S2198" s="8">
        <v>0</v>
      </c>
      <c r="U2198" s="12">
        <v>0</v>
      </c>
      <c r="V2198" s="10">
        <v>0</v>
      </c>
      <c r="W2198" s="11">
        <v>19.5</v>
      </c>
      <c r="X2198" s="8" t="s">
        <v>148</v>
      </c>
      <c r="Y2198" s="8" t="s">
        <v>149</v>
      </c>
    </row>
    <row r="2199" spans="1:26" x14ac:dyDescent="0.3">
      <c r="A2199" s="8" t="s">
        <v>1080</v>
      </c>
      <c r="B2199" s="8" t="s">
        <v>34</v>
      </c>
      <c r="C2199" s="8" t="s">
        <v>140</v>
      </c>
      <c r="D2199" s="8" t="s">
        <v>141</v>
      </c>
      <c r="E2199" s="8" t="s">
        <v>328</v>
      </c>
      <c r="F2199" s="8" t="s">
        <v>143</v>
      </c>
      <c r="G2199" s="8" t="s">
        <v>426</v>
      </c>
      <c r="H2199" s="8" t="s">
        <v>206</v>
      </c>
      <c r="I2199" s="8" t="s">
        <v>426</v>
      </c>
      <c r="J2199" s="8" t="s">
        <v>330</v>
      </c>
      <c r="K2199" s="8" t="s">
        <v>7</v>
      </c>
      <c r="L2199" s="9">
        <v>222</v>
      </c>
      <c r="M2199" s="9">
        <v>0</v>
      </c>
      <c r="N2199" s="10">
        <v>0</v>
      </c>
      <c r="P2199" s="11">
        <v>0</v>
      </c>
      <c r="Q2199" s="11">
        <v>0</v>
      </c>
      <c r="R2199" s="8">
        <v>0</v>
      </c>
      <c r="S2199" s="8">
        <v>0</v>
      </c>
      <c r="W2199" s="11">
        <v>10</v>
      </c>
      <c r="X2199" s="8" t="s">
        <v>148</v>
      </c>
      <c r="Y2199" s="8" t="s">
        <v>149</v>
      </c>
    </row>
    <row r="2200" spans="1:26" x14ac:dyDescent="0.3">
      <c r="A2200" s="7">
        <v>46285</v>
      </c>
      <c r="B2200" s="8" t="s">
        <v>34</v>
      </c>
      <c r="C2200" s="8" t="s">
        <v>140</v>
      </c>
      <c r="D2200" s="8" t="s">
        <v>141</v>
      </c>
      <c r="E2200" s="8" t="s">
        <v>328</v>
      </c>
      <c r="F2200" s="8" t="s">
        <v>143</v>
      </c>
      <c r="G2200" s="8" t="s">
        <v>427</v>
      </c>
      <c r="H2200" s="8" t="s">
        <v>206</v>
      </c>
      <c r="I2200" s="8" t="s">
        <v>427</v>
      </c>
      <c r="J2200" s="8" t="s">
        <v>330</v>
      </c>
      <c r="K2200" s="8" t="s">
        <v>14</v>
      </c>
      <c r="L2200" s="9">
        <v>516</v>
      </c>
      <c r="M2200" s="9">
        <v>3</v>
      </c>
      <c r="N2200" s="10">
        <v>5.8139534883720929E-3</v>
      </c>
      <c r="O2200" s="11">
        <v>8.31</v>
      </c>
      <c r="P2200" s="11">
        <v>24.93</v>
      </c>
      <c r="Q2200" s="11">
        <v>0</v>
      </c>
      <c r="R2200" s="8">
        <v>0</v>
      </c>
      <c r="S2200" s="8">
        <v>0</v>
      </c>
      <c r="U2200" s="12">
        <v>0</v>
      </c>
      <c r="V2200" s="10">
        <v>0</v>
      </c>
      <c r="W2200" s="11">
        <v>12</v>
      </c>
      <c r="X2200" s="8" t="s">
        <v>148</v>
      </c>
      <c r="Y2200" s="8" t="s">
        <v>149</v>
      </c>
    </row>
    <row r="2201" spans="1:26" x14ac:dyDescent="0.3">
      <c r="A2201" s="7">
        <v>46285</v>
      </c>
      <c r="B2201" s="8" t="s">
        <v>34</v>
      </c>
      <c r="C2201" s="8" t="s">
        <v>140</v>
      </c>
      <c r="D2201" s="8" t="s">
        <v>141</v>
      </c>
      <c r="E2201" s="8" t="s">
        <v>328</v>
      </c>
      <c r="F2201" s="8" t="s">
        <v>143</v>
      </c>
      <c r="G2201" s="8" t="s">
        <v>331</v>
      </c>
      <c r="H2201" s="8" t="s">
        <v>206</v>
      </c>
      <c r="I2201" s="8" t="s">
        <v>331</v>
      </c>
      <c r="J2201" s="8" t="s">
        <v>330</v>
      </c>
      <c r="K2201" s="8" t="s">
        <v>7</v>
      </c>
      <c r="L2201" s="9">
        <v>587</v>
      </c>
      <c r="M2201" s="9">
        <v>0</v>
      </c>
      <c r="N2201" s="10">
        <v>0</v>
      </c>
      <c r="P2201" s="11">
        <v>0</v>
      </c>
      <c r="Q2201" s="11">
        <v>0</v>
      </c>
      <c r="R2201" s="8">
        <v>0</v>
      </c>
      <c r="S2201" s="8">
        <v>0</v>
      </c>
      <c r="W2201" s="11">
        <v>10</v>
      </c>
      <c r="X2201" s="8" t="s">
        <v>223</v>
      </c>
      <c r="Y2201" s="8" t="s">
        <v>149</v>
      </c>
    </row>
    <row r="2202" spans="1:26" x14ac:dyDescent="0.3">
      <c r="A2202" s="7">
        <v>46285</v>
      </c>
      <c r="B2202" s="8" t="s">
        <v>34</v>
      </c>
      <c r="C2202" s="8" t="s">
        <v>140</v>
      </c>
      <c r="D2202" s="8" t="s">
        <v>141</v>
      </c>
      <c r="E2202" s="8" t="s">
        <v>328</v>
      </c>
      <c r="F2202" s="8" t="s">
        <v>143</v>
      </c>
      <c r="G2202" s="8" t="s">
        <v>329</v>
      </c>
      <c r="H2202" s="8" t="s">
        <v>206</v>
      </c>
      <c r="I2202" s="8" t="s">
        <v>329</v>
      </c>
      <c r="J2202" s="8" t="s">
        <v>330</v>
      </c>
      <c r="K2202" s="8" t="s">
        <v>14</v>
      </c>
      <c r="L2202" s="9">
        <v>2199</v>
      </c>
      <c r="M2202" s="9">
        <v>21</v>
      </c>
      <c r="N2202" s="10">
        <v>9.5497953615279671E-3</v>
      </c>
      <c r="O2202" s="11">
        <v>8.0500000000000007</v>
      </c>
      <c r="P2202" s="11">
        <v>169.05</v>
      </c>
      <c r="Q2202" s="11">
        <v>0</v>
      </c>
      <c r="R2202" s="8">
        <v>0</v>
      </c>
      <c r="S2202" s="8">
        <v>0</v>
      </c>
      <c r="U2202" s="12">
        <v>0</v>
      </c>
      <c r="V2202" s="10">
        <v>0</v>
      </c>
      <c r="W2202" s="11">
        <v>10</v>
      </c>
      <c r="X2202" s="8" t="s">
        <v>148</v>
      </c>
      <c r="Y2202" s="8" t="s">
        <v>149</v>
      </c>
    </row>
    <row r="2203" spans="1:26" x14ac:dyDescent="0.3">
      <c r="A2203" s="7">
        <v>46285</v>
      </c>
      <c r="B2203" s="8" t="s">
        <v>19</v>
      </c>
      <c r="C2203" s="8" t="s">
        <v>249</v>
      </c>
      <c r="D2203" s="8" t="s">
        <v>141</v>
      </c>
      <c r="E2203" s="8" t="s">
        <v>142</v>
      </c>
      <c r="F2203" s="8" t="s">
        <v>143</v>
      </c>
      <c r="G2203" s="8" t="s">
        <v>350</v>
      </c>
      <c r="H2203" s="8" t="s">
        <v>206</v>
      </c>
      <c r="I2203" s="8" t="s">
        <v>350</v>
      </c>
      <c r="J2203" s="8" t="s">
        <v>147</v>
      </c>
      <c r="K2203" s="8" t="s">
        <v>21</v>
      </c>
      <c r="L2203" s="9">
        <v>138</v>
      </c>
      <c r="M2203" s="9">
        <v>1</v>
      </c>
      <c r="N2203" s="10">
        <v>7.246376811594203E-3</v>
      </c>
      <c r="O2203" s="11">
        <v>8.5</v>
      </c>
      <c r="P2203" s="11">
        <v>8.5</v>
      </c>
      <c r="Q2203" s="11">
        <v>0</v>
      </c>
      <c r="R2203" s="8">
        <v>0</v>
      </c>
      <c r="S2203" s="8">
        <v>0</v>
      </c>
      <c r="U2203" s="12">
        <v>0</v>
      </c>
      <c r="V2203" s="10">
        <v>0</v>
      </c>
      <c r="W2203" s="11">
        <v>8.5</v>
      </c>
      <c r="X2203" s="8" t="s">
        <v>148</v>
      </c>
      <c r="Y2203" s="8" t="s">
        <v>149</v>
      </c>
    </row>
    <row r="2204" spans="1:26" x14ac:dyDescent="0.3">
      <c r="A2204" s="7">
        <v>46285</v>
      </c>
      <c r="B2204" s="8" t="s">
        <v>19</v>
      </c>
      <c r="C2204" s="8" t="s">
        <v>249</v>
      </c>
      <c r="D2204" s="8" t="s">
        <v>141</v>
      </c>
      <c r="E2204" s="8" t="s">
        <v>164</v>
      </c>
      <c r="F2204" s="8" t="s">
        <v>143</v>
      </c>
      <c r="G2204" s="8" t="s">
        <v>349</v>
      </c>
      <c r="H2204" s="8" t="s">
        <v>206</v>
      </c>
      <c r="I2204" s="8" t="s">
        <v>349</v>
      </c>
      <c r="J2204" s="8" t="s">
        <v>166</v>
      </c>
      <c r="K2204" s="8" t="s">
        <v>21</v>
      </c>
      <c r="L2204" s="9">
        <v>79</v>
      </c>
      <c r="M2204" s="9">
        <v>4</v>
      </c>
      <c r="N2204" s="10">
        <v>5.0632911392405063E-2</v>
      </c>
      <c r="O2204" s="11">
        <v>6.5</v>
      </c>
      <c r="P2204" s="11">
        <v>26</v>
      </c>
      <c r="Q2204" s="11">
        <v>0</v>
      </c>
      <c r="R2204" s="8">
        <v>0</v>
      </c>
      <c r="S2204" s="8">
        <v>0</v>
      </c>
      <c r="U2204" s="12">
        <v>0</v>
      </c>
      <c r="V2204" s="10">
        <v>0</v>
      </c>
      <c r="W2204" s="11">
        <v>6.5</v>
      </c>
      <c r="X2204" s="8" t="s">
        <v>148</v>
      </c>
      <c r="Y2204" s="8" t="s">
        <v>149</v>
      </c>
    </row>
    <row r="2205" spans="1:26" x14ac:dyDescent="0.3">
      <c r="A2205" s="7">
        <v>46285</v>
      </c>
      <c r="B2205" s="8" t="s">
        <v>19</v>
      </c>
      <c r="C2205" s="8" t="s">
        <v>249</v>
      </c>
      <c r="D2205" s="8" t="s">
        <v>141</v>
      </c>
      <c r="E2205" s="8" t="s">
        <v>164</v>
      </c>
      <c r="F2205" s="8" t="s">
        <v>143</v>
      </c>
      <c r="G2205" s="8" t="s">
        <v>431</v>
      </c>
      <c r="H2205" s="8" t="s">
        <v>206</v>
      </c>
      <c r="I2205" s="8" t="s">
        <v>431</v>
      </c>
      <c r="J2205" s="8" t="s">
        <v>166</v>
      </c>
      <c r="K2205" s="8" t="s">
        <v>14</v>
      </c>
      <c r="L2205" s="9">
        <v>530</v>
      </c>
      <c r="M2205" s="9">
        <v>8</v>
      </c>
      <c r="N2205" s="10">
        <v>1.509433962264151E-2</v>
      </c>
      <c r="O2205" s="11">
        <v>3.18</v>
      </c>
      <c r="P2205" s="11">
        <v>25.44</v>
      </c>
      <c r="Q2205" s="11">
        <v>898</v>
      </c>
      <c r="R2205" s="8">
        <v>2</v>
      </c>
      <c r="S2205" s="8">
        <v>2</v>
      </c>
      <c r="T2205" s="10">
        <v>2.8299999999999999E-2</v>
      </c>
      <c r="U2205" s="12">
        <v>35.299999999999997</v>
      </c>
      <c r="V2205" s="10">
        <v>0.25</v>
      </c>
      <c r="W2205" s="11">
        <v>5.5</v>
      </c>
      <c r="X2205" s="8" t="s">
        <v>148</v>
      </c>
      <c r="Y2205" s="8" t="s">
        <v>149</v>
      </c>
    </row>
    <row r="2206" spans="1:26" x14ac:dyDescent="0.3">
      <c r="A2206" s="7">
        <v>46285</v>
      </c>
      <c r="B2206" s="8" t="s">
        <v>19</v>
      </c>
      <c r="C2206" s="8" t="s">
        <v>249</v>
      </c>
      <c r="D2206" s="8" t="s">
        <v>141</v>
      </c>
      <c r="E2206" s="8" t="s">
        <v>164</v>
      </c>
      <c r="F2206" s="8" t="s">
        <v>143</v>
      </c>
      <c r="G2206" s="8" t="s">
        <v>350</v>
      </c>
      <c r="H2206" s="8" t="s">
        <v>206</v>
      </c>
      <c r="I2206" s="8" t="s">
        <v>350</v>
      </c>
      <c r="J2206" s="8" t="s">
        <v>166</v>
      </c>
      <c r="K2206" s="8" t="s">
        <v>7</v>
      </c>
      <c r="L2206" s="9">
        <v>347</v>
      </c>
      <c r="M2206" s="9">
        <v>6</v>
      </c>
      <c r="N2206" s="10">
        <v>1.7291066282420751E-2</v>
      </c>
      <c r="O2206" s="11">
        <v>5.64</v>
      </c>
      <c r="P2206" s="11">
        <v>33.840000000000003</v>
      </c>
      <c r="Q2206" s="11">
        <v>0</v>
      </c>
      <c r="R2206" s="8">
        <v>0</v>
      </c>
      <c r="S2206" s="8">
        <v>0</v>
      </c>
      <c r="U2206" s="12">
        <v>0</v>
      </c>
      <c r="V2206" s="10">
        <v>0</v>
      </c>
      <c r="W2206" s="11">
        <v>7.5</v>
      </c>
      <c r="X2206" s="8" t="s">
        <v>148</v>
      </c>
      <c r="Y2206" s="8" t="s">
        <v>149</v>
      </c>
      <c r="Z2206" s="8" t="s">
        <v>433</v>
      </c>
    </row>
    <row r="2207" spans="1:26" x14ac:dyDescent="0.3">
      <c r="A2207" s="7">
        <v>46289</v>
      </c>
      <c r="B2207" s="8" t="s">
        <v>32</v>
      </c>
      <c r="C2207" s="8" t="s">
        <v>140</v>
      </c>
      <c r="D2207" s="8" t="s">
        <v>141</v>
      </c>
      <c r="E2207" s="8" t="s">
        <v>211</v>
      </c>
      <c r="F2207" s="8" t="s">
        <v>143</v>
      </c>
      <c r="G2207" s="8" t="s">
        <v>215</v>
      </c>
      <c r="H2207" s="8" t="s">
        <v>206</v>
      </c>
      <c r="I2207" s="8" t="s">
        <v>215</v>
      </c>
      <c r="J2207" s="8" t="s">
        <v>214</v>
      </c>
      <c r="K2207" s="8" t="s">
        <v>14</v>
      </c>
      <c r="L2207" s="9">
        <v>929</v>
      </c>
      <c r="M2207" s="9">
        <v>15</v>
      </c>
      <c r="N2207" s="10">
        <v>1.614639397201292E-2</v>
      </c>
      <c r="O2207" s="11">
        <v>18.61</v>
      </c>
      <c r="P2207" s="11">
        <v>279.14999999999998</v>
      </c>
      <c r="Q2207" s="11">
        <v>1298</v>
      </c>
      <c r="R2207" s="8">
        <v>1</v>
      </c>
      <c r="S2207" s="8">
        <v>2</v>
      </c>
      <c r="T2207" s="10">
        <v>0.21510000000000001</v>
      </c>
      <c r="U2207" s="12">
        <v>4.6500000000000004</v>
      </c>
      <c r="V2207" s="10">
        <v>6.6699999999999995E-2</v>
      </c>
      <c r="W2207" s="11">
        <v>25</v>
      </c>
      <c r="X2207" s="8" t="s">
        <v>148</v>
      </c>
      <c r="Y2207" s="8" t="s">
        <v>149</v>
      </c>
    </row>
    <row r="2208" spans="1:26" x14ac:dyDescent="0.3">
      <c r="A2208" s="7">
        <v>46285</v>
      </c>
      <c r="B2208" s="8" t="s">
        <v>19</v>
      </c>
      <c r="C2208" s="8" t="s">
        <v>249</v>
      </c>
      <c r="D2208" s="8" t="s">
        <v>141</v>
      </c>
      <c r="E2208" s="8" t="s">
        <v>351</v>
      </c>
      <c r="F2208" s="8" t="s">
        <v>143</v>
      </c>
      <c r="G2208" s="8" t="s">
        <v>706</v>
      </c>
      <c r="H2208" s="8" t="s">
        <v>206</v>
      </c>
      <c r="I2208" s="8" t="s">
        <v>706</v>
      </c>
      <c r="J2208" s="8" t="s">
        <v>353</v>
      </c>
      <c r="K2208" s="8" t="s">
        <v>7</v>
      </c>
      <c r="L2208" s="9">
        <v>310</v>
      </c>
      <c r="M2208" s="9">
        <v>2</v>
      </c>
      <c r="N2208" s="10">
        <v>6.4516129032258056E-3</v>
      </c>
      <c r="O2208" s="11">
        <v>8.65</v>
      </c>
      <c r="P2208" s="11">
        <v>17.3</v>
      </c>
      <c r="Q2208" s="11">
        <v>0</v>
      </c>
      <c r="R2208" s="8">
        <v>0</v>
      </c>
      <c r="S2208" s="8">
        <v>0</v>
      </c>
      <c r="U2208" s="12">
        <v>0</v>
      </c>
      <c r="V2208" s="10">
        <v>0</v>
      </c>
      <c r="W2208" s="11">
        <v>15.5</v>
      </c>
      <c r="X2208" s="8" t="s">
        <v>148</v>
      </c>
      <c r="Y2208" s="8" t="s">
        <v>149</v>
      </c>
    </row>
    <row r="2209" spans="1:25" x14ac:dyDescent="0.3">
      <c r="A2209" s="8" t="s">
        <v>1081</v>
      </c>
      <c r="B2209" s="8" t="s">
        <v>19</v>
      </c>
      <c r="C2209" s="8" t="s">
        <v>249</v>
      </c>
      <c r="D2209" s="8" t="s">
        <v>141</v>
      </c>
      <c r="E2209" s="8" t="s">
        <v>351</v>
      </c>
      <c r="F2209" s="8" t="s">
        <v>143</v>
      </c>
      <c r="G2209" s="8" t="s">
        <v>707</v>
      </c>
      <c r="H2209" s="8" t="s">
        <v>206</v>
      </c>
      <c r="I2209" s="8" t="s">
        <v>707</v>
      </c>
      <c r="J2209" s="8" t="s">
        <v>353</v>
      </c>
      <c r="K2209" s="8" t="s">
        <v>14</v>
      </c>
      <c r="L2209" s="9">
        <v>647</v>
      </c>
      <c r="M2209" s="9">
        <v>8</v>
      </c>
      <c r="N2209" s="10">
        <v>1.236476043276661E-2</v>
      </c>
      <c r="O2209" s="11">
        <v>11.63</v>
      </c>
      <c r="P2209" s="11">
        <v>93.04</v>
      </c>
      <c r="Q2209" s="11">
        <v>2598</v>
      </c>
      <c r="R2209" s="8">
        <v>1</v>
      </c>
      <c r="S2209" s="8">
        <v>2</v>
      </c>
      <c r="T2209" s="10">
        <v>3.5799999999999998E-2</v>
      </c>
      <c r="U2209" s="12">
        <v>27.92</v>
      </c>
      <c r="V2209" s="10">
        <v>0.125</v>
      </c>
      <c r="W2209" s="11">
        <v>21.5</v>
      </c>
      <c r="X2209" s="8" t="s">
        <v>148</v>
      </c>
      <c r="Y2209" s="8" t="s">
        <v>149</v>
      </c>
    </row>
    <row r="2210" spans="1:25" x14ac:dyDescent="0.3">
      <c r="A2210" s="7">
        <v>46285</v>
      </c>
      <c r="B2210" s="8" t="s">
        <v>19</v>
      </c>
      <c r="C2210" s="8" t="s">
        <v>249</v>
      </c>
      <c r="D2210" s="8" t="s">
        <v>141</v>
      </c>
      <c r="E2210" s="8" t="s">
        <v>351</v>
      </c>
      <c r="F2210" s="8" t="s">
        <v>143</v>
      </c>
      <c r="G2210" s="8" t="s">
        <v>350</v>
      </c>
      <c r="H2210" s="8" t="s">
        <v>206</v>
      </c>
      <c r="I2210" s="8" t="s">
        <v>350</v>
      </c>
      <c r="J2210" s="8" t="s">
        <v>353</v>
      </c>
      <c r="K2210" s="8" t="s">
        <v>21</v>
      </c>
      <c r="L2210" s="9">
        <v>93</v>
      </c>
      <c r="M2210" s="9">
        <v>4</v>
      </c>
      <c r="N2210" s="10">
        <v>4.3010752688172053E-2</v>
      </c>
      <c r="O2210" s="11">
        <v>15</v>
      </c>
      <c r="P2210" s="11">
        <v>60</v>
      </c>
      <c r="Q2210" s="11">
        <v>0</v>
      </c>
      <c r="R2210" s="8">
        <v>0</v>
      </c>
      <c r="S2210" s="8">
        <v>0</v>
      </c>
      <c r="U2210" s="12">
        <v>0</v>
      </c>
      <c r="V2210" s="10">
        <v>0</v>
      </c>
      <c r="W2210" s="11">
        <v>15</v>
      </c>
      <c r="X2210" s="8" t="s">
        <v>148</v>
      </c>
      <c r="Y2210" s="8" t="s">
        <v>149</v>
      </c>
    </row>
    <row r="2211" spans="1:25" x14ac:dyDescent="0.3">
      <c r="A2211" s="7">
        <v>46286</v>
      </c>
      <c r="B2211" s="8" t="s">
        <v>12</v>
      </c>
      <c r="C2211" s="8" t="s">
        <v>140</v>
      </c>
      <c r="D2211" s="8" t="s">
        <v>141</v>
      </c>
      <c r="E2211" s="8" t="s">
        <v>142</v>
      </c>
      <c r="F2211" s="8" t="s">
        <v>143</v>
      </c>
      <c r="G2211" s="8" t="s">
        <v>144</v>
      </c>
      <c r="H2211" s="8" t="s">
        <v>145</v>
      </c>
      <c r="I2211" s="8" t="s">
        <v>524</v>
      </c>
      <c r="J2211" s="8" t="s">
        <v>147</v>
      </c>
      <c r="K2211" s="8" t="s">
        <v>7</v>
      </c>
      <c r="L2211" s="9">
        <v>641</v>
      </c>
      <c r="M2211" s="9">
        <v>5</v>
      </c>
      <c r="N2211" s="10">
        <v>7.8003120124804986E-3</v>
      </c>
      <c r="O2211" s="11">
        <v>14.43</v>
      </c>
      <c r="P2211" s="11">
        <v>72.150000000000006</v>
      </c>
      <c r="Q2211" s="11">
        <v>0</v>
      </c>
      <c r="R2211" s="8">
        <v>0</v>
      </c>
      <c r="S2211" s="8">
        <v>0</v>
      </c>
      <c r="U2211" s="12">
        <v>0</v>
      </c>
      <c r="V2211" s="10">
        <v>0</v>
      </c>
      <c r="W2211" s="11">
        <v>18</v>
      </c>
      <c r="X2211" s="8" t="s">
        <v>148</v>
      </c>
      <c r="Y2211" s="8" t="s">
        <v>149</v>
      </c>
    </row>
    <row r="2212" spans="1:25" x14ac:dyDescent="0.3">
      <c r="A2212" s="7">
        <v>46286</v>
      </c>
      <c r="B2212" s="8" t="s">
        <v>12</v>
      </c>
      <c r="C2212" s="8" t="s">
        <v>140</v>
      </c>
      <c r="D2212" s="8" t="s">
        <v>141</v>
      </c>
      <c r="E2212" s="8" t="s">
        <v>142</v>
      </c>
      <c r="F2212" s="8" t="s">
        <v>143</v>
      </c>
      <c r="G2212" s="8" t="s">
        <v>178</v>
      </c>
      <c r="H2212" s="8" t="s">
        <v>145</v>
      </c>
      <c r="I2212" s="8" t="s">
        <v>1077</v>
      </c>
      <c r="J2212" s="8" t="s">
        <v>147</v>
      </c>
      <c r="K2212" s="8" t="s">
        <v>21</v>
      </c>
      <c r="L2212" s="9">
        <v>146</v>
      </c>
      <c r="M2212" s="9">
        <v>4</v>
      </c>
      <c r="N2212" s="10">
        <v>2.7397260273972601E-2</v>
      </c>
      <c r="O2212" s="11">
        <v>18.5</v>
      </c>
      <c r="P2212" s="11">
        <v>74</v>
      </c>
      <c r="Q2212" s="11">
        <v>0</v>
      </c>
      <c r="R2212" s="8">
        <v>0</v>
      </c>
      <c r="S2212" s="8">
        <v>0</v>
      </c>
      <c r="U2212" s="12">
        <v>0</v>
      </c>
      <c r="V2212" s="10">
        <v>0</v>
      </c>
      <c r="W2212" s="11">
        <v>18.5</v>
      </c>
      <c r="X2212" s="8" t="s">
        <v>148</v>
      </c>
      <c r="Y2212" s="8" t="s">
        <v>149</v>
      </c>
    </row>
    <row r="2213" spans="1:25" x14ac:dyDescent="0.3">
      <c r="A2213" s="7">
        <v>46286</v>
      </c>
      <c r="B2213" s="8" t="s">
        <v>12</v>
      </c>
      <c r="C2213" s="8" t="s">
        <v>140</v>
      </c>
      <c r="D2213" s="8" t="s">
        <v>141</v>
      </c>
      <c r="E2213" s="8" t="s">
        <v>142</v>
      </c>
      <c r="F2213" s="8" t="s">
        <v>143</v>
      </c>
      <c r="G2213" s="8" t="s">
        <v>178</v>
      </c>
      <c r="H2213" s="8" t="s">
        <v>145</v>
      </c>
      <c r="I2213" s="8" t="s">
        <v>525</v>
      </c>
      <c r="J2213" s="8" t="s">
        <v>147</v>
      </c>
      <c r="K2213" s="8" t="s">
        <v>21</v>
      </c>
      <c r="L2213" s="9">
        <v>241</v>
      </c>
      <c r="M2213" s="9">
        <v>4</v>
      </c>
      <c r="N2213" s="10">
        <v>1.659751037344398E-2</v>
      </c>
      <c r="O2213" s="11">
        <v>14.5</v>
      </c>
      <c r="P2213" s="11">
        <v>58</v>
      </c>
      <c r="Q2213" s="11">
        <v>0</v>
      </c>
      <c r="R2213" s="8">
        <v>0</v>
      </c>
      <c r="S2213" s="8">
        <v>0</v>
      </c>
      <c r="U2213" s="12">
        <v>0</v>
      </c>
      <c r="V2213" s="10">
        <v>0</v>
      </c>
      <c r="W2213" s="11">
        <v>14.5</v>
      </c>
      <c r="X2213" s="8" t="s">
        <v>148</v>
      </c>
      <c r="Y2213" s="8" t="s">
        <v>149</v>
      </c>
    </row>
    <row r="2214" spans="1:25" x14ac:dyDescent="0.3">
      <c r="A2214" s="8" t="s">
        <v>1097</v>
      </c>
      <c r="B2214" s="8" t="s">
        <v>12</v>
      </c>
      <c r="C2214" s="8" t="s">
        <v>140</v>
      </c>
      <c r="D2214" s="8" t="s">
        <v>141</v>
      </c>
      <c r="E2214" s="8" t="s">
        <v>150</v>
      </c>
      <c r="F2214" s="8" t="s">
        <v>143</v>
      </c>
      <c r="G2214" s="8" t="s">
        <v>178</v>
      </c>
      <c r="H2214" s="8" t="s">
        <v>145</v>
      </c>
      <c r="I2214" s="8" t="s">
        <v>436</v>
      </c>
      <c r="J2214" s="8" t="s">
        <v>153</v>
      </c>
      <c r="K2214" s="8" t="s">
        <v>14</v>
      </c>
      <c r="L2214" s="9">
        <v>592</v>
      </c>
      <c r="M2214" s="9">
        <v>5</v>
      </c>
      <c r="N2214" s="10">
        <v>8.4459459459459464E-3</v>
      </c>
      <c r="O2214" s="11">
        <v>9.9499999999999993</v>
      </c>
      <c r="P2214" s="11">
        <v>49.75</v>
      </c>
      <c r="Q2214" s="11">
        <v>0</v>
      </c>
      <c r="R2214" s="8">
        <v>0</v>
      </c>
      <c r="S2214" s="8">
        <v>0</v>
      </c>
      <c r="U2214" s="12">
        <v>0</v>
      </c>
      <c r="V2214" s="10">
        <v>0</v>
      </c>
      <c r="W2214" s="11">
        <v>13</v>
      </c>
      <c r="X2214" s="8" t="s">
        <v>148</v>
      </c>
      <c r="Y2214" s="8" t="s">
        <v>149</v>
      </c>
    </row>
    <row r="2215" spans="1:25" x14ac:dyDescent="0.3">
      <c r="A2215" s="7">
        <v>46286</v>
      </c>
      <c r="B2215" s="8" t="s">
        <v>12</v>
      </c>
      <c r="C2215" s="8" t="s">
        <v>140</v>
      </c>
      <c r="D2215" s="8" t="s">
        <v>141</v>
      </c>
      <c r="E2215" s="8" t="s">
        <v>150</v>
      </c>
      <c r="F2215" s="8" t="s">
        <v>143</v>
      </c>
      <c r="G2215" s="8" t="s">
        <v>151</v>
      </c>
      <c r="H2215" s="8" t="s">
        <v>145</v>
      </c>
      <c r="I2215" s="8" t="s">
        <v>156</v>
      </c>
      <c r="J2215" s="8" t="s">
        <v>153</v>
      </c>
      <c r="K2215" s="8" t="s">
        <v>14</v>
      </c>
      <c r="L2215" s="9">
        <v>1286</v>
      </c>
      <c r="M2215" s="9">
        <v>5</v>
      </c>
      <c r="N2215" s="10">
        <v>3.8880248833592541E-3</v>
      </c>
      <c r="O2215" s="11">
        <v>5.47</v>
      </c>
      <c r="P2215" s="11">
        <v>27.35</v>
      </c>
      <c r="Q2215" s="11">
        <v>0</v>
      </c>
      <c r="R2215" s="8">
        <v>0</v>
      </c>
      <c r="S2215" s="8">
        <v>0</v>
      </c>
      <c r="U2215" s="12">
        <v>0</v>
      </c>
      <c r="V2215" s="10">
        <v>0</v>
      </c>
      <c r="W2215" s="11">
        <v>10</v>
      </c>
      <c r="X2215" s="8" t="s">
        <v>148</v>
      </c>
      <c r="Y2215" s="8" t="s">
        <v>149</v>
      </c>
    </row>
    <row r="2216" spans="1:25" x14ac:dyDescent="0.3">
      <c r="A2216" s="7">
        <v>46286</v>
      </c>
      <c r="B2216" s="8" t="s">
        <v>12</v>
      </c>
      <c r="C2216" s="8" t="s">
        <v>140</v>
      </c>
      <c r="D2216" s="8" t="s">
        <v>141</v>
      </c>
      <c r="E2216" s="8" t="s">
        <v>150</v>
      </c>
      <c r="F2216" s="8" t="s">
        <v>143</v>
      </c>
      <c r="G2216" s="8" t="s">
        <v>144</v>
      </c>
      <c r="H2216" s="8" t="s">
        <v>145</v>
      </c>
      <c r="I2216" s="8" t="s">
        <v>374</v>
      </c>
      <c r="J2216" s="8" t="s">
        <v>153</v>
      </c>
      <c r="K2216" s="8" t="s">
        <v>14</v>
      </c>
      <c r="L2216" s="9">
        <v>2254</v>
      </c>
      <c r="M2216" s="9">
        <v>16</v>
      </c>
      <c r="N2216" s="10">
        <v>7.0984915705412602E-3</v>
      </c>
      <c r="O2216" s="11">
        <v>10.54</v>
      </c>
      <c r="P2216" s="11">
        <v>168.64</v>
      </c>
      <c r="Q2216" s="11">
        <v>549</v>
      </c>
      <c r="R2216" s="8">
        <v>1</v>
      </c>
      <c r="S2216" s="8">
        <v>1</v>
      </c>
      <c r="T2216" s="10">
        <v>0.30719999999999997</v>
      </c>
      <c r="U2216" s="12">
        <v>3.26</v>
      </c>
      <c r="V2216" s="10">
        <v>6.25E-2</v>
      </c>
      <c r="W2216" s="11">
        <v>12.5</v>
      </c>
      <c r="X2216" s="8" t="s">
        <v>148</v>
      </c>
      <c r="Y2216" s="8" t="s">
        <v>149</v>
      </c>
    </row>
    <row r="2217" spans="1:25" x14ac:dyDescent="0.3">
      <c r="A2217" s="7">
        <v>46286</v>
      </c>
      <c r="B2217" s="8" t="s">
        <v>12</v>
      </c>
      <c r="C2217" s="8" t="s">
        <v>140</v>
      </c>
      <c r="D2217" s="8" t="s">
        <v>141</v>
      </c>
      <c r="E2217" s="8" t="s">
        <v>150</v>
      </c>
      <c r="F2217" s="8" t="s">
        <v>143</v>
      </c>
      <c r="G2217" s="8" t="s">
        <v>144</v>
      </c>
      <c r="H2217" s="8" t="s">
        <v>145</v>
      </c>
      <c r="I2217" s="8" t="s">
        <v>210</v>
      </c>
      <c r="J2217" s="8" t="s">
        <v>153</v>
      </c>
      <c r="K2217" s="8" t="s">
        <v>7</v>
      </c>
      <c r="L2217" s="9">
        <v>962</v>
      </c>
      <c r="M2217" s="9">
        <v>8</v>
      </c>
      <c r="N2217" s="10">
        <v>8.3160083160083165E-3</v>
      </c>
      <c r="O2217" s="11">
        <v>5.53</v>
      </c>
      <c r="P2217" s="11">
        <v>44.24</v>
      </c>
      <c r="Q2217" s="11">
        <v>0</v>
      </c>
      <c r="R2217" s="8">
        <v>0</v>
      </c>
      <c r="S2217" s="8">
        <v>0</v>
      </c>
      <c r="U2217" s="12">
        <v>0</v>
      </c>
      <c r="V2217" s="10">
        <v>0</v>
      </c>
      <c r="W2217" s="11">
        <v>10</v>
      </c>
      <c r="X2217" s="8" t="s">
        <v>148</v>
      </c>
      <c r="Y2217" s="8" t="s">
        <v>149</v>
      </c>
    </row>
    <row r="2218" spans="1:25" x14ac:dyDescent="0.3">
      <c r="A2218" s="7">
        <v>46286</v>
      </c>
      <c r="B2218" s="8" t="s">
        <v>12</v>
      </c>
      <c r="C2218" s="8" t="s">
        <v>140</v>
      </c>
      <c r="D2218" s="8" t="s">
        <v>141</v>
      </c>
      <c r="E2218" s="8" t="s">
        <v>157</v>
      </c>
      <c r="F2218" s="8" t="s">
        <v>143</v>
      </c>
      <c r="G2218" s="8" t="s">
        <v>151</v>
      </c>
      <c r="H2218" s="8" t="s">
        <v>145</v>
      </c>
      <c r="I2218" s="8" t="s">
        <v>234</v>
      </c>
      <c r="J2218" s="8" t="s">
        <v>159</v>
      </c>
      <c r="K2218" s="8" t="s">
        <v>7</v>
      </c>
      <c r="L2218" s="9">
        <v>617</v>
      </c>
      <c r="M2218" s="9">
        <v>2</v>
      </c>
      <c r="N2218" s="10">
        <v>3.2414910858995141E-3</v>
      </c>
      <c r="O2218" s="11">
        <v>4.32</v>
      </c>
      <c r="P2218" s="11">
        <v>8.64</v>
      </c>
      <c r="Q2218" s="11">
        <v>0</v>
      </c>
      <c r="R2218" s="8">
        <v>0</v>
      </c>
      <c r="S2218" s="8">
        <v>0</v>
      </c>
      <c r="U2218" s="12">
        <v>0</v>
      </c>
      <c r="V2218" s="10">
        <v>0</v>
      </c>
      <c r="W2218" s="11">
        <v>8</v>
      </c>
      <c r="X2218" s="8" t="s">
        <v>148</v>
      </c>
      <c r="Y2218" s="8" t="s">
        <v>303</v>
      </c>
    </row>
    <row r="2219" spans="1:25" x14ac:dyDescent="0.3">
      <c r="A2219" s="7">
        <v>46286</v>
      </c>
      <c r="B2219" s="8" t="s">
        <v>12</v>
      </c>
      <c r="C2219" s="8" t="s">
        <v>140</v>
      </c>
      <c r="D2219" s="8" t="s">
        <v>141</v>
      </c>
      <c r="E2219" s="8" t="s">
        <v>157</v>
      </c>
      <c r="F2219" s="8" t="s">
        <v>143</v>
      </c>
      <c r="G2219" s="8" t="s">
        <v>144</v>
      </c>
      <c r="H2219" s="8" t="s">
        <v>145</v>
      </c>
      <c r="I2219" s="8" t="s">
        <v>750</v>
      </c>
      <c r="J2219" s="8" t="s">
        <v>159</v>
      </c>
      <c r="K2219" s="8" t="s">
        <v>14</v>
      </c>
      <c r="L2219" s="9">
        <v>503</v>
      </c>
      <c r="M2219" s="9">
        <v>3</v>
      </c>
      <c r="N2219" s="10">
        <v>5.9642147117296221E-3</v>
      </c>
      <c r="O2219" s="11">
        <v>8.5399999999999991</v>
      </c>
      <c r="P2219" s="11">
        <v>25.62</v>
      </c>
      <c r="Q2219" s="11">
        <v>0</v>
      </c>
      <c r="R2219" s="8">
        <v>0</v>
      </c>
      <c r="S2219" s="8">
        <v>0</v>
      </c>
      <c r="U2219" s="12">
        <v>0</v>
      </c>
      <c r="V2219" s="10">
        <v>0</v>
      </c>
      <c r="W2219" s="11">
        <v>11.5</v>
      </c>
      <c r="X2219" s="8" t="s">
        <v>148</v>
      </c>
      <c r="Y2219" s="8" t="s">
        <v>303</v>
      </c>
    </row>
    <row r="2220" spans="1:25" x14ac:dyDescent="0.3">
      <c r="A2220" s="7">
        <v>46286</v>
      </c>
      <c r="B2220" s="8" t="s">
        <v>12</v>
      </c>
      <c r="C2220" s="8" t="s">
        <v>140</v>
      </c>
      <c r="D2220" s="8" t="s">
        <v>141</v>
      </c>
      <c r="E2220" s="8" t="s">
        <v>157</v>
      </c>
      <c r="F2220" s="8" t="s">
        <v>143</v>
      </c>
      <c r="G2220" s="8" t="s">
        <v>170</v>
      </c>
      <c r="H2220" s="8" t="s">
        <v>145</v>
      </c>
      <c r="I2220" s="8" t="s">
        <v>237</v>
      </c>
      <c r="J2220" s="8" t="s">
        <v>159</v>
      </c>
      <c r="K2220" s="8" t="s">
        <v>21</v>
      </c>
      <c r="L2220" s="9">
        <v>918</v>
      </c>
      <c r="M2220" s="9">
        <v>10</v>
      </c>
      <c r="N2220" s="10">
        <v>1.089324618736384E-2</v>
      </c>
      <c r="O2220" s="11">
        <v>9.5</v>
      </c>
      <c r="P2220" s="11">
        <v>95</v>
      </c>
      <c r="Q2220" s="11">
        <v>0</v>
      </c>
      <c r="R2220" s="8">
        <v>0</v>
      </c>
      <c r="S2220" s="8">
        <v>0</v>
      </c>
      <c r="U2220" s="12">
        <v>0</v>
      </c>
      <c r="V2220" s="10">
        <v>0</v>
      </c>
      <c r="W2220" s="11">
        <v>9.5</v>
      </c>
      <c r="X2220" s="8" t="s">
        <v>315</v>
      </c>
      <c r="Y2220" s="8" t="s">
        <v>149</v>
      </c>
    </row>
    <row r="2221" spans="1:25" x14ac:dyDescent="0.3">
      <c r="A2221" s="7">
        <v>46286</v>
      </c>
      <c r="B2221" s="8" t="s">
        <v>12</v>
      </c>
      <c r="C2221" s="8" t="s">
        <v>140</v>
      </c>
      <c r="D2221" s="8" t="s">
        <v>141</v>
      </c>
      <c r="E2221" s="8" t="s">
        <v>239</v>
      </c>
      <c r="F2221" s="8" t="s">
        <v>143</v>
      </c>
      <c r="G2221" s="8" t="s">
        <v>170</v>
      </c>
      <c r="H2221" s="8" t="s">
        <v>145</v>
      </c>
      <c r="I2221" s="8" t="s">
        <v>440</v>
      </c>
      <c r="J2221" s="8" t="s">
        <v>242</v>
      </c>
      <c r="K2221" s="8" t="s">
        <v>21</v>
      </c>
      <c r="L2221" s="9">
        <v>184</v>
      </c>
      <c r="M2221" s="9">
        <v>2</v>
      </c>
      <c r="N2221" s="10">
        <v>1.0869565217391301E-2</v>
      </c>
      <c r="O2221" s="11">
        <v>6.16</v>
      </c>
      <c r="P2221" s="11">
        <v>12.32</v>
      </c>
      <c r="Q2221" s="11">
        <v>0</v>
      </c>
      <c r="R2221" s="8">
        <v>0</v>
      </c>
      <c r="S2221" s="8">
        <v>0</v>
      </c>
      <c r="U2221" s="12">
        <v>0</v>
      </c>
      <c r="V2221" s="10">
        <v>0</v>
      </c>
      <c r="W2221" s="11">
        <v>6.5</v>
      </c>
      <c r="X2221" s="8" t="s">
        <v>148</v>
      </c>
      <c r="Y2221" s="8" t="s">
        <v>149</v>
      </c>
    </row>
    <row r="2222" spans="1:25" x14ac:dyDescent="0.3">
      <c r="A2222" s="8" t="s">
        <v>1098</v>
      </c>
      <c r="B2222" s="8" t="s">
        <v>12</v>
      </c>
      <c r="C2222" s="8" t="s">
        <v>140</v>
      </c>
      <c r="D2222" s="8" t="s">
        <v>141</v>
      </c>
      <c r="E2222" s="8" t="s">
        <v>239</v>
      </c>
      <c r="F2222" s="8" t="s">
        <v>143</v>
      </c>
      <c r="G2222" s="8" t="s">
        <v>144</v>
      </c>
      <c r="H2222" s="8" t="s">
        <v>145</v>
      </c>
      <c r="I2222" s="8" t="s">
        <v>240</v>
      </c>
      <c r="J2222" s="8" t="s">
        <v>242</v>
      </c>
      <c r="K2222" s="8" t="s">
        <v>21</v>
      </c>
      <c r="L2222" s="9">
        <v>467</v>
      </c>
      <c r="M2222" s="9">
        <v>10</v>
      </c>
      <c r="N2222" s="10">
        <v>2.1413276231263378E-2</v>
      </c>
      <c r="O2222" s="11">
        <v>5.2</v>
      </c>
      <c r="P2222" s="11">
        <v>52</v>
      </c>
      <c r="Q2222" s="11">
        <v>0</v>
      </c>
      <c r="R2222" s="8">
        <v>0</v>
      </c>
      <c r="S2222" s="8">
        <v>0</v>
      </c>
      <c r="U2222" s="12">
        <v>0</v>
      </c>
      <c r="V2222" s="10">
        <v>0</v>
      </c>
      <c r="W2222" s="11">
        <v>6</v>
      </c>
      <c r="X2222" s="8" t="s">
        <v>148</v>
      </c>
      <c r="Y2222" s="8" t="s">
        <v>149</v>
      </c>
    </row>
    <row r="2223" spans="1:25" x14ac:dyDescent="0.3">
      <c r="A2223" s="7">
        <v>46286</v>
      </c>
      <c r="B2223" s="8" t="s">
        <v>12</v>
      </c>
      <c r="C2223" s="8" t="s">
        <v>140</v>
      </c>
      <c r="D2223" s="8" t="s">
        <v>141</v>
      </c>
      <c r="E2223" s="8" t="s">
        <v>239</v>
      </c>
      <c r="F2223" s="8" t="s">
        <v>143</v>
      </c>
      <c r="G2223" s="8" t="s">
        <v>144</v>
      </c>
      <c r="H2223" s="8" t="s">
        <v>145</v>
      </c>
      <c r="I2223" s="8" t="s">
        <v>1099</v>
      </c>
      <c r="J2223" s="8" t="s">
        <v>242</v>
      </c>
      <c r="K2223" s="8" t="s">
        <v>7</v>
      </c>
      <c r="L2223" s="9">
        <v>177</v>
      </c>
      <c r="M2223" s="9">
        <v>1</v>
      </c>
      <c r="N2223" s="10">
        <v>5.6497175141242938E-3</v>
      </c>
      <c r="O2223" s="11">
        <v>4.12</v>
      </c>
      <c r="P2223" s="11">
        <v>4.12</v>
      </c>
      <c r="Q2223" s="11">
        <v>0</v>
      </c>
      <c r="R2223" s="8">
        <v>0</v>
      </c>
      <c r="S2223" s="8">
        <v>0</v>
      </c>
      <c r="U2223" s="12">
        <v>0</v>
      </c>
      <c r="V2223" s="10">
        <v>0</v>
      </c>
      <c r="W2223" s="11">
        <v>7.5</v>
      </c>
      <c r="X2223" s="8" t="s">
        <v>148</v>
      </c>
      <c r="Y2223" s="8" t="s">
        <v>149</v>
      </c>
    </row>
    <row r="2224" spans="1:25" x14ac:dyDescent="0.3">
      <c r="A2224" s="7">
        <v>46286</v>
      </c>
      <c r="B2224" s="8" t="s">
        <v>12</v>
      </c>
      <c r="C2224" s="8" t="s">
        <v>140</v>
      </c>
      <c r="D2224" s="8" t="s">
        <v>141</v>
      </c>
      <c r="E2224" s="8" t="s">
        <v>167</v>
      </c>
      <c r="F2224" s="8" t="s">
        <v>143</v>
      </c>
      <c r="G2224" s="8" t="s">
        <v>144</v>
      </c>
      <c r="H2224" s="8" t="s">
        <v>145</v>
      </c>
      <c r="I2224" s="8" t="s">
        <v>893</v>
      </c>
      <c r="J2224" s="8" t="s">
        <v>169</v>
      </c>
      <c r="K2224" s="8" t="s">
        <v>21</v>
      </c>
      <c r="L2224" s="9">
        <v>172</v>
      </c>
      <c r="M2224" s="9">
        <v>4</v>
      </c>
      <c r="N2224" s="10">
        <v>2.3255813953488368E-2</v>
      </c>
      <c r="O2224" s="11">
        <v>6.58</v>
      </c>
      <c r="P2224" s="11">
        <v>26.32</v>
      </c>
      <c r="Q2224" s="11">
        <v>0</v>
      </c>
      <c r="R2224" s="8">
        <v>0</v>
      </c>
      <c r="S2224" s="8">
        <v>0</v>
      </c>
      <c r="U2224" s="12">
        <v>0</v>
      </c>
      <c r="V2224" s="10">
        <v>0</v>
      </c>
      <c r="W2224" s="11">
        <v>7.5</v>
      </c>
      <c r="X2224" s="8" t="s">
        <v>148</v>
      </c>
      <c r="Y2224" s="8" t="s">
        <v>149</v>
      </c>
    </row>
    <row r="2225" spans="1:25" x14ac:dyDescent="0.3">
      <c r="A2225" s="7">
        <v>46286</v>
      </c>
      <c r="B2225" s="8" t="s">
        <v>12</v>
      </c>
      <c r="C2225" s="8" t="s">
        <v>140</v>
      </c>
      <c r="D2225" s="8" t="s">
        <v>141</v>
      </c>
      <c r="E2225" s="8" t="s">
        <v>167</v>
      </c>
      <c r="F2225" s="8" t="s">
        <v>143</v>
      </c>
      <c r="G2225" s="8" t="s">
        <v>144</v>
      </c>
      <c r="H2225" s="8" t="s">
        <v>145</v>
      </c>
      <c r="I2225" s="8" t="s">
        <v>168</v>
      </c>
      <c r="J2225" s="8" t="s">
        <v>169</v>
      </c>
      <c r="K2225" s="8" t="s">
        <v>21</v>
      </c>
      <c r="L2225" s="9">
        <v>963</v>
      </c>
      <c r="M2225" s="9">
        <v>4</v>
      </c>
      <c r="N2225" s="10">
        <v>4.1536863966770508E-3</v>
      </c>
      <c r="O2225" s="11">
        <v>8</v>
      </c>
      <c r="P2225" s="11">
        <v>32</v>
      </c>
      <c r="Q2225" s="11">
        <v>0</v>
      </c>
      <c r="R2225" s="8">
        <v>0</v>
      </c>
      <c r="S2225" s="8">
        <v>0</v>
      </c>
      <c r="U2225" s="12">
        <v>0</v>
      </c>
      <c r="V2225" s="10">
        <v>0</v>
      </c>
      <c r="W2225" s="11">
        <v>8</v>
      </c>
      <c r="X2225" s="8" t="s">
        <v>148</v>
      </c>
      <c r="Y2225" s="8" t="s">
        <v>149</v>
      </c>
    </row>
    <row r="2226" spans="1:25" x14ac:dyDescent="0.3">
      <c r="A2226" s="8" t="s">
        <v>1098</v>
      </c>
      <c r="B2226" s="8" t="s">
        <v>12</v>
      </c>
      <c r="C2226" s="8" t="s">
        <v>140</v>
      </c>
      <c r="D2226" s="8" t="s">
        <v>141</v>
      </c>
      <c r="E2226" s="8" t="s">
        <v>167</v>
      </c>
      <c r="F2226" s="8" t="s">
        <v>143</v>
      </c>
      <c r="G2226" s="8" t="s">
        <v>151</v>
      </c>
      <c r="H2226" s="8" t="s">
        <v>145</v>
      </c>
      <c r="I2226" s="8" t="s">
        <v>511</v>
      </c>
      <c r="J2226" s="8" t="s">
        <v>169</v>
      </c>
      <c r="K2226" s="8" t="s">
        <v>7</v>
      </c>
      <c r="L2226" s="9">
        <v>195</v>
      </c>
      <c r="M2226" s="9">
        <v>1</v>
      </c>
      <c r="N2226" s="10">
        <v>5.1282051282051282E-3</v>
      </c>
      <c r="O2226" s="11">
        <v>3.62</v>
      </c>
      <c r="P2226" s="11">
        <v>3.62</v>
      </c>
      <c r="Q2226" s="11">
        <v>249</v>
      </c>
      <c r="R2226" s="8">
        <v>1</v>
      </c>
      <c r="S2226" s="8">
        <v>1</v>
      </c>
      <c r="T2226" s="10">
        <v>1.4500000000000001E-2</v>
      </c>
      <c r="U2226" s="12">
        <v>68.78</v>
      </c>
      <c r="V2226" s="10">
        <v>1</v>
      </c>
      <c r="W2226" s="11">
        <v>6.5</v>
      </c>
      <c r="X2226" s="8" t="s">
        <v>148</v>
      </c>
      <c r="Y2226" s="8" t="s">
        <v>149</v>
      </c>
    </row>
    <row r="2227" spans="1:25" x14ac:dyDescent="0.3">
      <c r="A2227" s="7">
        <v>46286</v>
      </c>
      <c r="B2227" s="8" t="s">
        <v>5</v>
      </c>
      <c r="C2227" s="8" t="s">
        <v>173</v>
      </c>
      <c r="D2227" s="8" t="s">
        <v>141</v>
      </c>
      <c r="E2227" s="8" t="s">
        <v>174</v>
      </c>
      <c r="F2227" s="8" t="s">
        <v>143</v>
      </c>
      <c r="G2227" s="8" t="s">
        <v>151</v>
      </c>
      <c r="H2227" s="8" t="s">
        <v>145</v>
      </c>
      <c r="I2227" s="8" t="s">
        <v>476</v>
      </c>
      <c r="J2227" s="8" t="s">
        <v>176</v>
      </c>
      <c r="K2227" s="8" t="s">
        <v>21</v>
      </c>
      <c r="L2227" s="9">
        <v>240</v>
      </c>
      <c r="M2227" s="9">
        <v>5</v>
      </c>
      <c r="N2227" s="10">
        <v>2.0833333333333329E-2</v>
      </c>
      <c r="O2227" s="11">
        <v>13</v>
      </c>
      <c r="P2227" s="11">
        <v>65</v>
      </c>
      <c r="Q2227" s="11">
        <v>449</v>
      </c>
      <c r="R2227" s="8">
        <v>1</v>
      </c>
      <c r="S2227" s="8">
        <v>1</v>
      </c>
      <c r="T2227" s="10">
        <v>0.14480000000000001</v>
      </c>
      <c r="U2227" s="12">
        <v>6.91</v>
      </c>
      <c r="V2227" s="10">
        <v>0.2</v>
      </c>
      <c r="W2227" s="11">
        <v>13</v>
      </c>
      <c r="X2227" s="8" t="s">
        <v>148</v>
      </c>
      <c r="Y2227" s="8" t="s">
        <v>149</v>
      </c>
    </row>
    <row r="2228" spans="1:25" x14ac:dyDescent="0.3">
      <c r="A2228" s="7">
        <v>46286</v>
      </c>
      <c r="B2228" s="8" t="s">
        <v>5</v>
      </c>
      <c r="C2228" s="8" t="s">
        <v>173</v>
      </c>
      <c r="D2228" s="8" t="s">
        <v>141</v>
      </c>
      <c r="E2228" s="8" t="s">
        <v>186</v>
      </c>
      <c r="F2228" s="8" t="s">
        <v>143</v>
      </c>
      <c r="G2228" s="8" t="s">
        <v>170</v>
      </c>
      <c r="H2228" s="8" t="s">
        <v>145</v>
      </c>
      <c r="I2228" s="8" t="s">
        <v>718</v>
      </c>
      <c r="J2228" s="8" t="s">
        <v>188</v>
      </c>
      <c r="K2228" s="8" t="s">
        <v>14</v>
      </c>
      <c r="L2228" s="9">
        <v>1154</v>
      </c>
      <c r="M2228" s="9">
        <v>13</v>
      </c>
      <c r="N2228" s="10">
        <v>1.126516464471404E-2</v>
      </c>
      <c r="O2228" s="11">
        <v>4.8</v>
      </c>
      <c r="P2228" s="11">
        <v>62.4</v>
      </c>
      <c r="Q2228" s="11">
        <v>0</v>
      </c>
      <c r="R2228" s="8">
        <v>0</v>
      </c>
      <c r="S2228" s="8">
        <v>0</v>
      </c>
      <c r="U2228" s="12">
        <v>0</v>
      </c>
      <c r="V2228" s="10">
        <v>0</v>
      </c>
      <c r="W2228" s="11">
        <v>7</v>
      </c>
      <c r="X2228" s="8" t="s">
        <v>148</v>
      </c>
      <c r="Y2228" s="8" t="s">
        <v>149</v>
      </c>
    </row>
    <row r="2229" spans="1:25" x14ac:dyDescent="0.3">
      <c r="A2229" s="7">
        <v>46286</v>
      </c>
      <c r="B2229" s="8" t="s">
        <v>5</v>
      </c>
      <c r="C2229" s="8" t="s">
        <v>173</v>
      </c>
      <c r="D2229" s="8" t="s">
        <v>141</v>
      </c>
      <c r="E2229" s="8" t="s">
        <v>186</v>
      </c>
      <c r="F2229" s="8" t="s">
        <v>143</v>
      </c>
      <c r="G2229" s="8" t="s">
        <v>178</v>
      </c>
      <c r="H2229" s="8" t="s">
        <v>145</v>
      </c>
      <c r="I2229" s="8" t="s">
        <v>568</v>
      </c>
      <c r="J2229" s="8" t="s">
        <v>188</v>
      </c>
      <c r="K2229" s="8" t="s">
        <v>14</v>
      </c>
      <c r="L2229" s="9">
        <v>474</v>
      </c>
      <c r="M2229" s="9">
        <v>2</v>
      </c>
      <c r="N2229" s="10">
        <v>4.2194092827004216E-3</v>
      </c>
      <c r="O2229" s="11">
        <v>5.22</v>
      </c>
      <c r="P2229" s="11">
        <v>10.44</v>
      </c>
      <c r="Q2229" s="11">
        <v>0</v>
      </c>
      <c r="R2229" s="8">
        <v>0</v>
      </c>
      <c r="S2229" s="8">
        <v>0</v>
      </c>
      <c r="U2229" s="12">
        <v>0</v>
      </c>
      <c r="V2229" s="10">
        <v>0</v>
      </c>
      <c r="W2229" s="11">
        <v>7</v>
      </c>
      <c r="X2229" s="8" t="s">
        <v>148</v>
      </c>
      <c r="Y2229" s="8" t="s">
        <v>149</v>
      </c>
    </row>
    <row r="2230" spans="1:25" x14ac:dyDescent="0.3">
      <c r="A2230" s="7">
        <v>46286</v>
      </c>
      <c r="B2230" s="8" t="s">
        <v>5</v>
      </c>
      <c r="C2230" s="8" t="s">
        <v>173</v>
      </c>
      <c r="D2230" s="8" t="s">
        <v>141</v>
      </c>
      <c r="E2230" s="8" t="s">
        <v>193</v>
      </c>
      <c r="F2230" s="8" t="s">
        <v>143</v>
      </c>
      <c r="G2230" s="8" t="s">
        <v>144</v>
      </c>
      <c r="H2230" s="8" t="s">
        <v>145</v>
      </c>
      <c r="I2230" s="8" t="s">
        <v>197</v>
      </c>
      <c r="J2230" s="8" t="s">
        <v>195</v>
      </c>
      <c r="K2230" s="8" t="s">
        <v>14</v>
      </c>
      <c r="L2230" s="9">
        <v>1206</v>
      </c>
      <c r="M2230" s="9">
        <v>10</v>
      </c>
      <c r="N2230" s="10">
        <v>8.291873963515755E-3</v>
      </c>
      <c r="O2230" s="11">
        <v>5.93</v>
      </c>
      <c r="P2230" s="11">
        <v>59.3</v>
      </c>
      <c r="Q2230" s="11">
        <v>798</v>
      </c>
      <c r="R2230" s="8">
        <v>2</v>
      </c>
      <c r="S2230" s="8">
        <v>2</v>
      </c>
      <c r="T2230" s="10">
        <v>7.4300000000000005E-2</v>
      </c>
      <c r="U2230" s="12">
        <v>13.46</v>
      </c>
      <c r="V2230" s="10">
        <v>0.2</v>
      </c>
      <c r="W2230" s="11">
        <v>7.5</v>
      </c>
      <c r="X2230" s="8" t="s">
        <v>148</v>
      </c>
      <c r="Y2230" s="8" t="s">
        <v>149</v>
      </c>
    </row>
    <row r="2231" spans="1:25" x14ac:dyDescent="0.3">
      <c r="A2231" s="7">
        <v>46286</v>
      </c>
      <c r="B2231" s="8" t="s">
        <v>5</v>
      </c>
      <c r="C2231" s="8" t="s">
        <v>173</v>
      </c>
      <c r="D2231" s="8" t="s">
        <v>141</v>
      </c>
      <c r="E2231" s="8" t="s">
        <v>200</v>
      </c>
      <c r="F2231" s="8" t="s">
        <v>143</v>
      </c>
      <c r="G2231" s="8" t="s">
        <v>144</v>
      </c>
      <c r="H2231" s="8" t="s">
        <v>145</v>
      </c>
      <c r="I2231" s="8" t="s">
        <v>518</v>
      </c>
      <c r="J2231" s="8" t="s">
        <v>202</v>
      </c>
      <c r="K2231" s="8" t="s">
        <v>21</v>
      </c>
      <c r="L2231" s="9">
        <v>69</v>
      </c>
      <c r="M2231" s="9">
        <v>2</v>
      </c>
      <c r="N2231" s="10">
        <v>2.8985507246376808E-2</v>
      </c>
      <c r="O2231" s="11">
        <v>10</v>
      </c>
      <c r="P2231" s="11">
        <v>20</v>
      </c>
      <c r="Q2231" s="11">
        <v>0</v>
      </c>
      <c r="R2231" s="8">
        <v>0</v>
      </c>
      <c r="S2231" s="8">
        <v>0</v>
      </c>
      <c r="U2231" s="12">
        <v>0</v>
      </c>
      <c r="V2231" s="10">
        <v>0</v>
      </c>
      <c r="W2231" s="11">
        <v>10</v>
      </c>
      <c r="X2231" s="8" t="s">
        <v>148</v>
      </c>
      <c r="Y2231" s="8" t="s">
        <v>149</v>
      </c>
    </row>
    <row r="2232" spans="1:25" x14ac:dyDescent="0.3">
      <c r="A2232" s="7">
        <v>46286</v>
      </c>
      <c r="B2232" s="8" t="s">
        <v>5</v>
      </c>
      <c r="C2232" s="8" t="s">
        <v>173</v>
      </c>
      <c r="D2232" s="8" t="s">
        <v>141</v>
      </c>
      <c r="E2232" s="8" t="s">
        <v>200</v>
      </c>
      <c r="F2232" s="8" t="s">
        <v>143</v>
      </c>
      <c r="G2232" s="8" t="s">
        <v>144</v>
      </c>
      <c r="H2232" s="8" t="s">
        <v>145</v>
      </c>
      <c r="I2232" s="8" t="s">
        <v>270</v>
      </c>
      <c r="J2232" s="8" t="s">
        <v>202</v>
      </c>
      <c r="K2232" s="8" t="s">
        <v>7</v>
      </c>
      <c r="L2232" s="9">
        <v>1728</v>
      </c>
      <c r="M2232" s="9">
        <v>6</v>
      </c>
      <c r="N2232" s="10">
        <v>3.472222222222222E-3</v>
      </c>
      <c r="O2232" s="11">
        <v>5.77</v>
      </c>
      <c r="P2232" s="8" t="s">
        <v>1100</v>
      </c>
      <c r="Q2232" s="11">
        <v>0</v>
      </c>
      <c r="R2232" s="8">
        <v>0</v>
      </c>
      <c r="S2232" s="8">
        <v>0</v>
      </c>
      <c r="U2232" s="12">
        <v>0</v>
      </c>
      <c r="V2232" s="10">
        <v>0</v>
      </c>
      <c r="W2232" s="11">
        <v>8</v>
      </c>
      <c r="X2232" s="8" t="s">
        <v>148</v>
      </c>
      <c r="Y2232" s="8" t="s">
        <v>149</v>
      </c>
    </row>
    <row r="2233" spans="1:25" x14ac:dyDescent="0.3">
      <c r="A2233" s="8" t="s">
        <v>1097</v>
      </c>
      <c r="B2233" s="8" t="s">
        <v>5</v>
      </c>
      <c r="C2233" s="8" t="s">
        <v>173</v>
      </c>
      <c r="D2233" s="8" t="s">
        <v>141</v>
      </c>
      <c r="E2233" s="8" t="s">
        <v>200</v>
      </c>
      <c r="F2233" s="8" t="s">
        <v>143</v>
      </c>
      <c r="G2233" s="8" t="s">
        <v>151</v>
      </c>
      <c r="H2233" s="8" t="s">
        <v>145</v>
      </c>
      <c r="I2233" s="8" t="s">
        <v>201</v>
      </c>
      <c r="J2233" s="8" t="s">
        <v>202</v>
      </c>
      <c r="K2233" s="8" t="s">
        <v>7</v>
      </c>
      <c r="L2233" s="9">
        <v>1052</v>
      </c>
      <c r="M2233" s="9">
        <v>8</v>
      </c>
      <c r="N2233" s="10">
        <v>7.6045627376425864E-3</v>
      </c>
      <c r="O2233" s="11">
        <v>7.06</v>
      </c>
      <c r="P2233" s="11">
        <v>56.48</v>
      </c>
      <c r="Q2233" s="11">
        <v>0</v>
      </c>
      <c r="R2233" s="8">
        <v>0</v>
      </c>
      <c r="S2233" s="8">
        <v>0</v>
      </c>
      <c r="U2233" s="12">
        <v>0</v>
      </c>
      <c r="V2233" s="10">
        <v>0</v>
      </c>
      <c r="W2233" s="11">
        <v>9</v>
      </c>
      <c r="X2233" s="8" t="s">
        <v>148</v>
      </c>
      <c r="Y2233" s="8" t="s">
        <v>149</v>
      </c>
    </row>
    <row r="2234" spans="1:25" x14ac:dyDescent="0.3">
      <c r="A2234" s="7">
        <v>46286</v>
      </c>
      <c r="B2234" s="8" t="s">
        <v>32</v>
      </c>
      <c r="C2234" s="8" t="s">
        <v>140</v>
      </c>
      <c r="D2234" s="8" t="s">
        <v>141</v>
      </c>
      <c r="E2234" s="8" t="s">
        <v>142</v>
      </c>
      <c r="F2234" s="8" t="s">
        <v>143</v>
      </c>
      <c r="G2234" s="8" t="s">
        <v>524</v>
      </c>
      <c r="H2234" s="8" t="s">
        <v>206</v>
      </c>
      <c r="I2234" s="8" t="s">
        <v>524</v>
      </c>
      <c r="J2234" s="8" t="s">
        <v>147</v>
      </c>
      <c r="K2234" s="8" t="s">
        <v>14</v>
      </c>
      <c r="L2234" s="9">
        <v>258</v>
      </c>
      <c r="M2234" s="9">
        <v>0</v>
      </c>
      <c r="N2234" s="10">
        <v>0</v>
      </c>
      <c r="P2234" s="11">
        <v>0</v>
      </c>
      <c r="Q2234" s="11">
        <v>0</v>
      </c>
      <c r="R2234" s="8">
        <v>0</v>
      </c>
      <c r="S2234" s="8">
        <v>0</v>
      </c>
      <c r="W2234" s="11">
        <v>22</v>
      </c>
      <c r="X2234" s="8" t="s">
        <v>148</v>
      </c>
      <c r="Y2234" s="8" t="s">
        <v>149</v>
      </c>
    </row>
    <row r="2235" spans="1:25" x14ac:dyDescent="0.3">
      <c r="A2235" s="7">
        <v>46286</v>
      </c>
      <c r="B2235" s="8" t="s">
        <v>32</v>
      </c>
      <c r="C2235" s="8" t="s">
        <v>140</v>
      </c>
      <c r="D2235" s="8" t="s">
        <v>141</v>
      </c>
      <c r="E2235" s="8" t="s">
        <v>142</v>
      </c>
      <c r="F2235" s="8" t="s">
        <v>143</v>
      </c>
      <c r="G2235" s="8" t="s">
        <v>670</v>
      </c>
      <c r="H2235" s="8" t="s">
        <v>206</v>
      </c>
      <c r="I2235" s="8" t="s">
        <v>670</v>
      </c>
      <c r="J2235" s="8" t="s">
        <v>147</v>
      </c>
      <c r="K2235" s="8" t="s">
        <v>14</v>
      </c>
      <c r="L2235" s="9">
        <v>651</v>
      </c>
      <c r="M2235" s="9">
        <v>7</v>
      </c>
      <c r="N2235" s="10">
        <v>1.075268817204301E-2</v>
      </c>
      <c r="O2235" s="11">
        <v>11.01</v>
      </c>
      <c r="P2235" s="8" t="s">
        <v>1101</v>
      </c>
      <c r="Q2235" s="11">
        <v>0</v>
      </c>
      <c r="R2235" s="8">
        <v>0</v>
      </c>
      <c r="S2235" s="8">
        <v>0</v>
      </c>
      <c r="U2235" s="12">
        <v>0</v>
      </c>
      <c r="V2235" s="10">
        <v>0</v>
      </c>
      <c r="W2235" s="11">
        <v>15</v>
      </c>
      <c r="X2235" s="8" t="s">
        <v>148</v>
      </c>
      <c r="Y2235" s="8" t="s">
        <v>149</v>
      </c>
    </row>
    <row r="2236" spans="1:25" x14ac:dyDescent="0.3">
      <c r="A2236" s="7">
        <v>46286</v>
      </c>
      <c r="B2236" s="8" t="s">
        <v>32</v>
      </c>
      <c r="C2236" s="8" t="s">
        <v>140</v>
      </c>
      <c r="D2236" s="8" t="s">
        <v>141</v>
      </c>
      <c r="E2236" s="8" t="s">
        <v>142</v>
      </c>
      <c r="F2236" s="8" t="s">
        <v>143</v>
      </c>
      <c r="G2236" s="8" t="s">
        <v>393</v>
      </c>
      <c r="H2236" s="8" t="s">
        <v>206</v>
      </c>
      <c r="I2236" s="8" t="s">
        <v>393</v>
      </c>
      <c r="J2236" s="8" t="s">
        <v>147</v>
      </c>
      <c r="K2236" s="8" t="s">
        <v>7</v>
      </c>
      <c r="L2236" s="9">
        <v>234</v>
      </c>
      <c r="M2236" s="9">
        <v>0</v>
      </c>
      <c r="N2236" s="10">
        <v>0</v>
      </c>
      <c r="P2236" s="11">
        <v>0</v>
      </c>
      <c r="Q2236" s="11">
        <v>0</v>
      </c>
      <c r="R2236" s="8">
        <v>0</v>
      </c>
      <c r="S2236" s="8">
        <v>0</v>
      </c>
      <c r="W2236" s="11">
        <v>23</v>
      </c>
      <c r="X2236" s="8" t="s">
        <v>148</v>
      </c>
      <c r="Y2236" s="8" t="s">
        <v>149</v>
      </c>
    </row>
    <row r="2237" spans="1:25" x14ac:dyDescent="0.3">
      <c r="A2237" s="7">
        <v>46286</v>
      </c>
      <c r="B2237" s="8" t="s">
        <v>32</v>
      </c>
      <c r="C2237" s="8" t="s">
        <v>140</v>
      </c>
      <c r="D2237" s="8" t="s">
        <v>141</v>
      </c>
      <c r="E2237" s="8" t="s">
        <v>150</v>
      </c>
      <c r="F2237" s="8" t="s">
        <v>143</v>
      </c>
      <c r="G2237" s="8" t="s">
        <v>209</v>
      </c>
      <c r="H2237" s="8" t="s">
        <v>206</v>
      </c>
      <c r="I2237" s="8" t="s">
        <v>209</v>
      </c>
      <c r="J2237" s="8" t="s">
        <v>153</v>
      </c>
      <c r="K2237" s="8" t="s">
        <v>7</v>
      </c>
      <c r="L2237" s="9">
        <v>350</v>
      </c>
      <c r="M2237" s="9">
        <v>1</v>
      </c>
      <c r="N2237" s="10">
        <v>2.8571428571428571E-3</v>
      </c>
      <c r="O2237" s="11">
        <v>7.99</v>
      </c>
      <c r="P2237" s="11">
        <v>7.99</v>
      </c>
      <c r="Q2237" s="11">
        <v>0</v>
      </c>
      <c r="R2237" s="8">
        <v>0</v>
      </c>
      <c r="S2237" s="8">
        <v>0</v>
      </c>
      <c r="U2237" s="12">
        <v>0</v>
      </c>
      <c r="V2237" s="10">
        <v>0</v>
      </c>
      <c r="W2237" s="11">
        <v>13</v>
      </c>
      <c r="X2237" s="8" t="s">
        <v>148</v>
      </c>
      <c r="Y2237" s="8" t="s">
        <v>149</v>
      </c>
    </row>
    <row r="2238" spans="1:25" x14ac:dyDescent="0.3">
      <c r="A2238" s="7">
        <v>46286</v>
      </c>
      <c r="B2238" s="8" t="s">
        <v>32</v>
      </c>
      <c r="C2238" s="8" t="s">
        <v>140</v>
      </c>
      <c r="D2238" s="8" t="s">
        <v>141</v>
      </c>
      <c r="E2238" s="8" t="s">
        <v>150</v>
      </c>
      <c r="F2238" s="8" t="s">
        <v>143</v>
      </c>
      <c r="G2238" s="8" t="s">
        <v>152</v>
      </c>
      <c r="H2238" s="8" t="s">
        <v>206</v>
      </c>
      <c r="I2238" s="8" t="s">
        <v>152</v>
      </c>
      <c r="J2238" s="8" t="s">
        <v>153</v>
      </c>
      <c r="K2238" s="8" t="s">
        <v>21</v>
      </c>
      <c r="L2238" s="9">
        <v>423</v>
      </c>
      <c r="M2238" s="9">
        <v>2</v>
      </c>
      <c r="N2238" s="10">
        <v>4.7281323877068557E-3</v>
      </c>
      <c r="O2238" s="11">
        <v>15.5</v>
      </c>
      <c r="P2238" s="11">
        <v>31</v>
      </c>
      <c r="Q2238" s="11">
        <v>549</v>
      </c>
      <c r="R2238" s="8">
        <v>1</v>
      </c>
      <c r="S2238" s="8">
        <v>1</v>
      </c>
      <c r="T2238" s="10">
        <v>5.6500000000000002E-2</v>
      </c>
      <c r="U2238" s="12">
        <v>17.71</v>
      </c>
      <c r="V2238" s="10">
        <v>0.5</v>
      </c>
      <c r="W2238" s="11">
        <v>15.5</v>
      </c>
      <c r="X2238" s="8" t="s">
        <v>148</v>
      </c>
      <c r="Y2238" s="8" t="s">
        <v>149</v>
      </c>
    </row>
    <row r="2239" spans="1:25" x14ac:dyDescent="0.3">
      <c r="A2239" s="7">
        <v>46286</v>
      </c>
      <c r="B2239" s="8" t="s">
        <v>32</v>
      </c>
      <c r="C2239" s="8" t="s">
        <v>140</v>
      </c>
      <c r="D2239" s="8" t="s">
        <v>141</v>
      </c>
      <c r="E2239" s="8" t="s">
        <v>211</v>
      </c>
      <c r="F2239" s="8" t="s">
        <v>143</v>
      </c>
      <c r="G2239" s="8" t="s">
        <v>225</v>
      </c>
      <c r="H2239" s="8" t="s">
        <v>206</v>
      </c>
      <c r="I2239" s="8" t="s">
        <v>225</v>
      </c>
      <c r="J2239" s="8" t="s">
        <v>214</v>
      </c>
      <c r="K2239" s="8" t="s">
        <v>14</v>
      </c>
      <c r="L2239" s="9">
        <v>8181</v>
      </c>
      <c r="M2239" s="9">
        <v>53</v>
      </c>
      <c r="N2239" s="10">
        <v>6.478425620339812E-3</v>
      </c>
      <c r="O2239" s="11">
        <v>11.88</v>
      </c>
      <c r="P2239" s="11">
        <v>629.64</v>
      </c>
      <c r="Q2239" s="11">
        <v>4543</v>
      </c>
      <c r="R2239" s="8">
        <v>6</v>
      </c>
      <c r="S2239" s="8">
        <v>7</v>
      </c>
      <c r="T2239" s="10">
        <v>0.1386</v>
      </c>
      <c r="U2239" s="12">
        <v>7.22</v>
      </c>
      <c r="V2239" s="10">
        <v>0.1132</v>
      </c>
      <c r="W2239" s="11">
        <v>19.5</v>
      </c>
      <c r="X2239" s="8" t="s">
        <v>148</v>
      </c>
      <c r="Y2239" s="8" t="s">
        <v>149</v>
      </c>
    </row>
    <row r="2240" spans="1:25" x14ac:dyDescent="0.3">
      <c r="A2240" s="7">
        <v>46286</v>
      </c>
      <c r="B2240" s="8" t="s">
        <v>32</v>
      </c>
      <c r="C2240" s="8" t="s">
        <v>140</v>
      </c>
      <c r="D2240" s="8" t="s">
        <v>141</v>
      </c>
      <c r="E2240" s="8" t="s">
        <v>211</v>
      </c>
      <c r="F2240" s="8" t="s">
        <v>143</v>
      </c>
      <c r="G2240" s="8" t="s">
        <v>224</v>
      </c>
      <c r="H2240" s="8" t="s">
        <v>206</v>
      </c>
      <c r="I2240" s="8" t="s">
        <v>1102</v>
      </c>
      <c r="J2240" s="8" t="s">
        <v>214</v>
      </c>
      <c r="K2240" s="8" t="s">
        <v>14</v>
      </c>
      <c r="L2240" s="9">
        <v>881</v>
      </c>
      <c r="M2240" s="9">
        <v>5</v>
      </c>
      <c r="N2240" s="10">
        <v>5.6753688989784326E-3</v>
      </c>
      <c r="O2240" s="11">
        <v>11.76</v>
      </c>
      <c r="P2240" s="11">
        <v>58.8</v>
      </c>
      <c r="Q2240" s="11">
        <v>649</v>
      </c>
      <c r="R2240" s="8">
        <v>1</v>
      </c>
      <c r="S2240" s="8">
        <v>1</v>
      </c>
      <c r="T2240" s="10">
        <v>9.06E-2</v>
      </c>
      <c r="U2240" s="12">
        <v>11.04</v>
      </c>
      <c r="V2240" s="10">
        <v>0.2</v>
      </c>
      <c r="W2240" s="11">
        <v>20.5</v>
      </c>
      <c r="X2240" s="8" t="s">
        <v>148</v>
      </c>
      <c r="Y2240" s="8" t="s">
        <v>149</v>
      </c>
    </row>
    <row r="2241" spans="1:26" x14ac:dyDescent="0.3">
      <c r="A2241" s="8" t="s">
        <v>1097</v>
      </c>
      <c r="B2241" s="8" t="s">
        <v>32</v>
      </c>
      <c r="C2241" s="8" t="s">
        <v>140</v>
      </c>
      <c r="D2241" s="8" t="s">
        <v>141</v>
      </c>
      <c r="E2241" s="8" t="s">
        <v>211</v>
      </c>
      <c r="F2241" s="8" t="s">
        <v>143</v>
      </c>
      <c r="G2241" s="8" t="s">
        <v>619</v>
      </c>
      <c r="H2241" s="8" t="s">
        <v>204</v>
      </c>
      <c r="I2241" s="8" t="s">
        <v>619</v>
      </c>
      <c r="J2241" s="8" t="s">
        <v>214</v>
      </c>
      <c r="K2241" s="8" t="s">
        <v>14</v>
      </c>
      <c r="L2241" s="9">
        <v>1076</v>
      </c>
      <c r="M2241" s="9">
        <v>6</v>
      </c>
      <c r="N2241" s="10">
        <v>5.5762081784386606E-3</v>
      </c>
      <c r="O2241" s="11">
        <v>13.61</v>
      </c>
      <c r="P2241" s="11">
        <v>81.66</v>
      </c>
      <c r="Q2241" s="11">
        <v>0</v>
      </c>
      <c r="R2241" s="8">
        <v>0</v>
      </c>
      <c r="S2241" s="8">
        <v>0</v>
      </c>
      <c r="U2241" s="12">
        <v>0</v>
      </c>
      <c r="V2241" s="10">
        <v>0</v>
      </c>
      <c r="W2241" s="11">
        <v>18.5</v>
      </c>
      <c r="X2241" s="8" t="s">
        <v>148</v>
      </c>
      <c r="Y2241" s="8" t="s">
        <v>149</v>
      </c>
    </row>
    <row r="2242" spans="1:26" x14ac:dyDescent="0.3">
      <c r="A2242" s="7">
        <v>46286</v>
      </c>
      <c r="B2242" s="8" t="s">
        <v>32</v>
      </c>
      <c r="C2242" s="8" t="s">
        <v>140</v>
      </c>
      <c r="D2242" s="8" t="s">
        <v>141</v>
      </c>
      <c r="E2242" s="8" t="s">
        <v>211</v>
      </c>
      <c r="F2242" s="8" t="s">
        <v>143</v>
      </c>
      <c r="G2242" s="8" t="s">
        <v>215</v>
      </c>
      <c r="H2242" s="8" t="s">
        <v>206</v>
      </c>
      <c r="I2242" s="8" t="s">
        <v>215</v>
      </c>
      <c r="J2242" s="8" t="s">
        <v>214</v>
      </c>
      <c r="K2242" s="8" t="s">
        <v>14</v>
      </c>
      <c r="L2242" s="9">
        <v>4361</v>
      </c>
      <c r="M2242" s="9">
        <v>44</v>
      </c>
      <c r="N2242" s="10">
        <v>1.008942903003898E-2</v>
      </c>
      <c r="O2242" s="11">
        <v>16.809999999999999</v>
      </c>
      <c r="P2242" s="11">
        <v>739.64</v>
      </c>
      <c r="Q2242" s="11">
        <v>6490</v>
      </c>
      <c r="R2242" s="8">
        <v>9</v>
      </c>
      <c r="S2242" s="8">
        <v>10</v>
      </c>
      <c r="T2242" s="10">
        <v>0.114</v>
      </c>
      <c r="U2242" s="12">
        <v>8.77</v>
      </c>
      <c r="V2242" s="10">
        <v>0.20449999999999999</v>
      </c>
      <c r="W2242" s="11">
        <v>25</v>
      </c>
      <c r="X2242" s="8" t="s">
        <v>148</v>
      </c>
      <c r="Y2242" s="8" t="s">
        <v>149</v>
      </c>
    </row>
    <row r="2243" spans="1:26" x14ac:dyDescent="0.3">
      <c r="A2243" s="7">
        <v>46286</v>
      </c>
      <c r="B2243" s="8" t="s">
        <v>32</v>
      </c>
      <c r="C2243" s="8" t="s">
        <v>140</v>
      </c>
      <c r="D2243" s="8" t="s">
        <v>141</v>
      </c>
      <c r="E2243" s="8" t="s">
        <v>217</v>
      </c>
      <c r="F2243" s="8" t="s">
        <v>143</v>
      </c>
      <c r="G2243" s="8" t="s">
        <v>521</v>
      </c>
      <c r="H2243" s="8" t="s">
        <v>206</v>
      </c>
      <c r="I2243" s="8" t="s">
        <v>521</v>
      </c>
      <c r="J2243" s="8" t="s">
        <v>219</v>
      </c>
      <c r="K2243" s="8" t="s">
        <v>7</v>
      </c>
      <c r="L2243" s="9">
        <v>301</v>
      </c>
      <c r="M2243" s="9">
        <v>4</v>
      </c>
      <c r="N2243" s="10">
        <v>1.32890365448505E-2</v>
      </c>
      <c r="O2243" s="11">
        <v>15.3</v>
      </c>
      <c r="P2243" s="8" t="s">
        <v>1103</v>
      </c>
      <c r="Q2243" s="11">
        <v>0</v>
      </c>
      <c r="R2243" s="8">
        <v>0</v>
      </c>
      <c r="S2243" s="8">
        <v>0</v>
      </c>
      <c r="U2243" s="12">
        <v>0</v>
      </c>
      <c r="V2243" s="10">
        <v>0</v>
      </c>
      <c r="W2243" s="11">
        <v>21</v>
      </c>
      <c r="X2243" s="8" t="s">
        <v>148</v>
      </c>
      <c r="Y2243" s="8" t="s">
        <v>149</v>
      </c>
    </row>
    <row r="2244" spans="1:26" x14ac:dyDescent="0.3">
      <c r="A2244" s="7">
        <v>46286</v>
      </c>
      <c r="B2244" s="8" t="s">
        <v>32</v>
      </c>
      <c r="C2244" s="8" t="s">
        <v>140</v>
      </c>
      <c r="D2244" s="8" t="s">
        <v>141</v>
      </c>
      <c r="E2244" s="8" t="s">
        <v>217</v>
      </c>
      <c r="F2244" s="8" t="s">
        <v>143</v>
      </c>
      <c r="G2244" s="8" t="s">
        <v>372</v>
      </c>
      <c r="H2244" s="8" t="s">
        <v>206</v>
      </c>
      <c r="I2244" s="8" t="s">
        <v>372</v>
      </c>
      <c r="J2244" s="8" t="s">
        <v>219</v>
      </c>
      <c r="K2244" s="8" t="s">
        <v>14</v>
      </c>
      <c r="L2244" s="9">
        <v>2684</v>
      </c>
      <c r="M2244" s="9">
        <v>26</v>
      </c>
      <c r="N2244" s="10">
        <v>9.6870342771982112E-3</v>
      </c>
      <c r="O2244" s="11">
        <v>14.43</v>
      </c>
      <c r="P2244" s="11">
        <v>375.18</v>
      </c>
      <c r="Q2244" s="11">
        <v>0</v>
      </c>
      <c r="R2244" s="8">
        <v>0</v>
      </c>
      <c r="S2244" s="8">
        <v>0</v>
      </c>
      <c r="U2244" s="12">
        <v>0</v>
      </c>
      <c r="V2244" s="10">
        <v>0</v>
      </c>
      <c r="W2244" s="11">
        <v>21.5</v>
      </c>
      <c r="X2244" s="8" t="s">
        <v>148</v>
      </c>
      <c r="Y2244" s="8" t="s">
        <v>149</v>
      </c>
    </row>
    <row r="2245" spans="1:26" x14ac:dyDescent="0.3">
      <c r="A2245" s="7">
        <v>46286</v>
      </c>
      <c r="B2245" s="8" t="s">
        <v>32</v>
      </c>
      <c r="C2245" s="8" t="s">
        <v>140</v>
      </c>
      <c r="D2245" s="8" t="s">
        <v>141</v>
      </c>
      <c r="E2245" s="8" t="s">
        <v>217</v>
      </c>
      <c r="F2245" s="8" t="s">
        <v>143</v>
      </c>
      <c r="G2245" s="8" t="s">
        <v>447</v>
      </c>
      <c r="H2245" s="8" t="s">
        <v>206</v>
      </c>
      <c r="I2245" s="8" t="s">
        <v>447</v>
      </c>
      <c r="J2245" s="8" t="s">
        <v>219</v>
      </c>
      <c r="K2245" s="8" t="s">
        <v>14</v>
      </c>
      <c r="L2245" s="9">
        <v>1601</v>
      </c>
      <c r="M2245" s="9">
        <v>9</v>
      </c>
      <c r="N2245" s="10">
        <v>5.6214865708931914E-3</v>
      </c>
      <c r="O2245" s="11">
        <v>12.75</v>
      </c>
      <c r="P2245" s="11">
        <v>114.75</v>
      </c>
      <c r="Q2245" s="11">
        <v>0</v>
      </c>
      <c r="R2245" s="8">
        <v>0</v>
      </c>
      <c r="S2245" s="8">
        <v>0</v>
      </c>
      <c r="U2245" s="12">
        <v>0</v>
      </c>
      <c r="V2245" s="10">
        <v>0</v>
      </c>
      <c r="W2245" s="11">
        <v>20.5</v>
      </c>
      <c r="X2245" s="8" t="s">
        <v>148</v>
      </c>
      <c r="Y2245" s="8" t="s">
        <v>149</v>
      </c>
    </row>
    <row r="2246" spans="1:26" x14ac:dyDescent="0.3">
      <c r="A2246" s="7">
        <v>46286</v>
      </c>
      <c r="B2246" s="8" t="s">
        <v>26</v>
      </c>
      <c r="C2246" s="8" t="s">
        <v>140</v>
      </c>
      <c r="D2246" s="8" t="s">
        <v>141</v>
      </c>
      <c r="E2246" s="8" t="s">
        <v>142</v>
      </c>
      <c r="F2246" s="8" t="s">
        <v>143</v>
      </c>
      <c r="G2246" s="8" t="s">
        <v>205</v>
      </c>
      <c r="H2246" s="8" t="s">
        <v>385</v>
      </c>
      <c r="I2246" s="8" t="s">
        <v>1104</v>
      </c>
      <c r="J2246" s="8" t="s">
        <v>147</v>
      </c>
      <c r="K2246" s="8" t="s">
        <v>7</v>
      </c>
      <c r="L2246" s="9">
        <v>482</v>
      </c>
      <c r="M2246" s="9">
        <v>1</v>
      </c>
      <c r="N2246" s="10">
        <v>2.0746887966804979E-3</v>
      </c>
      <c r="O2246" s="11">
        <v>9.6199999999999992</v>
      </c>
      <c r="P2246" s="11">
        <v>9.6199999999999992</v>
      </c>
      <c r="Q2246" s="11">
        <v>0</v>
      </c>
      <c r="R2246" s="8">
        <v>0</v>
      </c>
      <c r="S2246" s="8">
        <v>0</v>
      </c>
      <c r="U2246" s="12">
        <v>0</v>
      </c>
      <c r="V2246" s="10">
        <v>0</v>
      </c>
      <c r="W2246" s="11">
        <v>14</v>
      </c>
      <c r="X2246" s="8" t="s">
        <v>148</v>
      </c>
      <c r="Y2246" s="8" t="s">
        <v>149</v>
      </c>
    </row>
    <row r="2247" spans="1:26" x14ac:dyDescent="0.3">
      <c r="A2247" s="7">
        <v>46286</v>
      </c>
      <c r="B2247" s="8" t="s">
        <v>26</v>
      </c>
      <c r="C2247" s="8" t="s">
        <v>140</v>
      </c>
      <c r="D2247" s="8" t="s">
        <v>141</v>
      </c>
      <c r="E2247" s="8" t="s">
        <v>142</v>
      </c>
      <c r="F2247" s="8" t="s">
        <v>143</v>
      </c>
      <c r="G2247" s="8" t="s">
        <v>205</v>
      </c>
      <c r="H2247" s="8" t="s">
        <v>220</v>
      </c>
      <c r="I2247" s="8" t="s">
        <v>454</v>
      </c>
      <c r="J2247" s="8" t="s">
        <v>147</v>
      </c>
      <c r="K2247" s="8" t="s">
        <v>21</v>
      </c>
      <c r="L2247" s="8" t="s">
        <v>1105</v>
      </c>
      <c r="M2247" s="9">
        <v>6</v>
      </c>
      <c r="N2247" s="10">
        <v>1.408450704225352E-2</v>
      </c>
      <c r="O2247" s="11">
        <v>15.24</v>
      </c>
      <c r="P2247" s="11">
        <v>91.44</v>
      </c>
      <c r="Q2247" s="11">
        <v>0</v>
      </c>
      <c r="R2247" s="8">
        <v>0</v>
      </c>
      <c r="S2247" s="8">
        <v>0</v>
      </c>
      <c r="U2247" s="12">
        <v>0</v>
      </c>
      <c r="V2247" s="10">
        <v>0</v>
      </c>
      <c r="W2247" s="11">
        <v>15.5</v>
      </c>
      <c r="X2247" s="8" t="s">
        <v>148</v>
      </c>
      <c r="Y2247" s="8" t="s">
        <v>149</v>
      </c>
    </row>
    <row r="2248" spans="1:26" x14ac:dyDescent="0.3">
      <c r="A2248" s="7">
        <v>46286</v>
      </c>
      <c r="B2248" s="8" t="s">
        <v>26</v>
      </c>
      <c r="C2248" s="8" t="s">
        <v>140</v>
      </c>
      <c r="D2248" s="8" t="s">
        <v>141</v>
      </c>
      <c r="E2248" s="8" t="s">
        <v>142</v>
      </c>
      <c r="F2248" s="8" t="s">
        <v>143</v>
      </c>
      <c r="G2248" s="8" t="s">
        <v>454</v>
      </c>
      <c r="H2248" s="8" t="s">
        <v>220</v>
      </c>
      <c r="I2248" s="8" t="s">
        <v>1106</v>
      </c>
      <c r="J2248" s="8" t="s">
        <v>147</v>
      </c>
      <c r="K2248" s="8" t="s">
        <v>21</v>
      </c>
      <c r="L2248" s="9">
        <v>72</v>
      </c>
      <c r="M2248" s="9">
        <v>1</v>
      </c>
      <c r="N2248" s="10">
        <v>1.388888888888889E-2</v>
      </c>
      <c r="O2248" s="11">
        <v>11.5</v>
      </c>
      <c r="P2248" s="8" t="s">
        <v>1107</v>
      </c>
      <c r="Q2248" s="11">
        <v>0</v>
      </c>
      <c r="R2248" s="8">
        <v>0</v>
      </c>
      <c r="S2248" s="8">
        <v>0</v>
      </c>
      <c r="U2248" s="12">
        <v>0</v>
      </c>
      <c r="V2248" s="10">
        <v>0</v>
      </c>
      <c r="W2248" s="11">
        <v>11.5</v>
      </c>
      <c r="X2248" s="8" t="s">
        <v>148</v>
      </c>
      <c r="Y2248" s="8" t="s">
        <v>149</v>
      </c>
    </row>
    <row r="2249" spans="1:26" x14ac:dyDescent="0.3">
      <c r="A2249" s="7">
        <v>46286</v>
      </c>
      <c r="B2249" s="8" t="s">
        <v>26</v>
      </c>
      <c r="C2249" s="8" t="s">
        <v>140</v>
      </c>
      <c r="D2249" s="8" t="s">
        <v>141</v>
      </c>
      <c r="E2249" s="8" t="s">
        <v>150</v>
      </c>
      <c r="F2249" s="8" t="s">
        <v>143</v>
      </c>
      <c r="G2249" s="8" t="s">
        <v>210</v>
      </c>
      <c r="H2249" s="8" t="s">
        <v>220</v>
      </c>
      <c r="I2249" s="8" t="s">
        <v>152</v>
      </c>
      <c r="J2249" s="8" t="s">
        <v>153</v>
      </c>
      <c r="K2249" s="8" t="s">
        <v>14</v>
      </c>
      <c r="L2249" s="9">
        <v>370</v>
      </c>
      <c r="M2249" s="9">
        <v>6</v>
      </c>
      <c r="N2249" s="10">
        <v>1.6216216216216221E-2</v>
      </c>
      <c r="O2249" s="11">
        <v>8.83</v>
      </c>
      <c r="P2249" s="11">
        <v>52.98</v>
      </c>
      <c r="Q2249" s="11">
        <v>0</v>
      </c>
      <c r="R2249" s="8">
        <v>0</v>
      </c>
      <c r="S2249" s="8">
        <v>0</v>
      </c>
      <c r="U2249" s="12">
        <v>0</v>
      </c>
      <c r="V2249" s="10">
        <v>0</v>
      </c>
      <c r="W2249" s="11">
        <v>12</v>
      </c>
      <c r="X2249" s="8" t="s">
        <v>148</v>
      </c>
      <c r="Y2249" s="8" t="s">
        <v>149</v>
      </c>
    </row>
    <row r="2250" spans="1:26" x14ac:dyDescent="0.3">
      <c r="A2250" s="7">
        <v>46286</v>
      </c>
      <c r="B2250" s="8" t="s">
        <v>26</v>
      </c>
      <c r="C2250" s="8" t="s">
        <v>140</v>
      </c>
      <c r="D2250" s="8" t="s">
        <v>141</v>
      </c>
      <c r="E2250" s="8" t="s">
        <v>150</v>
      </c>
      <c r="F2250" s="8" t="s">
        <v>143</v>
      </c>
      <c r="G2250" s="8" t="s">
        <v>210</v>
      </c>
      <c r="H2250" s="8" t="s">
        <v>220</v>
      </c>
      <c r="I2250" s="8" t="s">
        <v>374</v>
      </c>
      <c r="J2250" s="8" t="s">
        <v>153</v>
      </c>
      <c r="K2250" s="8" t="s">
        <v>7</v>
      </c>
      <c r="L2250" s="9">
        <v>577</v>
      </c>
      <c r="M2250" s="9">
        <v>2</v>
      </c>
      <c r="N2250" s="10">
        <v>3.4662045060658581E-3</v>
      </c>
      <c r="O2250" s="11">
        <v>7.5</v>
      </c>
      <c r="P2250" s="11">
        <v>15</v>
      </c>
      <c r="Q2250" s="11">
        <v>0</v>
      </c>
      <c r="R2250" s="8">
        <v>0</v>
      </c>
      <c r="S2250" s="8">
        <v>0</v>
      </c>
      <c r="U2250" s="12">
        <v>0</v>
      </c>
      <c r="V2250" s="10">
        <v>0</v>
      </c>
      <c r="W2250" s="11">
        <v>12.5</v>
      </c>
      <c r="X2250" s="8" t="s">
        <v>148</v>
      </c>
      <c r="Y2250" s="8" t="s">
        <v>149</v>
      </c>
    </row>
    <row r="2251" spans="1:26" x14ac:dyDescent="0.3">
      <c r="A2251" s="7">
        <v>46286</v>
      </c>
      <c r="B2251" s="8" t="s">
        <v>26</v>
      </c>
      <c r="C2251" s="8" t="s">
        <v>140</v>
      </c>
      <c r="D2251" s="8" t="s">
        <v>141</v>
      </c>
      <c r="E2251" s="8" t="s">
        <v>150</v>
      </c>
      <c r="F2251" s="8" t="s">
        <v>143</v>
      </c>
      <c r="G2251" s="8" t="s">
        <v>210</v>
      </c>
      <c r="H2251" s="8" t="s">
        <v>220</v>
      </c>
      <c r="I2251" s="8" t="s">
        <v>519</v>
      </c>
      <c r="J2251" s="8" t="s">
        <v>153</v>
      </c>
      <c r="K2251" s="8" t="s">
        <v>21</v>
      </c>
      <c r="L2251" s="9">
        <v>442</v>
      </c>
      <c r="M2251" s="9">
        <v>3</v>
      </c>
      <c r="N2251" s="10">
        <v>6.7873303167420816E-3</v>
      </c>
      <c r="O2251" s="11">
        <v>14.5</v>
      </c>
      <c r="P2251" s="11">
        <v>43.5</v>
      </c>
      <c r="Q2251" s="11">
        <v>0</v>
      </c>
      <c r="R2251" s="8">
        <v>0</v>
      </c>
      <c r="S2251" s="8">
        <v>0</v>
      </c>
      <c r="U2251" s="12">
        <v>0</v>
      </c>
      <c r="V2251" s="10">
        <v>0</v>
      </c>
      <c r="W2251" s="11">
        <v>14.5</v>
      </c>
      <c r="X2251" s="8" t="s">
        <v>148</v>
      </c>
      <c r="Y2251" s="8" t="s">
        <v>149</v>
      </c>
    </row>
    <row r="2252" spans="1:26" x14ac:dyDescent="0.3">
      <c r="A2252" s="7">
        <v>46286</v>
      </c>
      <c r="B2252" s="8" t="s">
        <v>26</v>
      </c>
      <c r="C2252" s="8" t="s">
        <v>140</v>
      </c>
      <c r="D2252" s="8" t="s">
        <v>141</v>
      </c>
      <c r="E2252" s="8" t="s">
        <v>211</v>
      </c>
      <c r="F2252" s="8" t="s">
        <v>143</v>
      </c>
      <c r="G2252" s="8" t="s">
        <v>225</v>
      </c>
      <c r="H2252" s="8" t="s">
        <v>220</v>
      </c>
      <c r="I2252" s="8" t="s">
        <v>723</v>
      </c>
      <c r="J2252" s="8" t="s">
        <v>214</v>
      </c>
      <c r="K2252" s="8" t="s">
        <v>7</v>
      </c>
      <c r="L2252" s="9">
        <v>580</v>
      </c>
      <c r="M2252" s="9">
        <v>6</v>
      </c>
      <c r="N2252" s="10">
        <v>1.03448275862069E-2</v>
      </c>
      <c r="O2252" s="11">
        <v>11.95</v>
      </c>
      <c r="P2252" s="11">
        <v>71.7</v>
      </c>
      <c r="Q2252" s="11">
        <v>0</v>
      </c>
      <c r="R2252" s="8">
        <v>0</v>
      </c>
      <c r="S2252" s="8">
        <v>0</v>
      </c>
      <c r="U2252" s="12">
        <v>0</v>
      </c>
      <c r="V2252" s="10">
        <v>0</v>
      </c>
      <c r="W2252" s="11">
        <v>19.5</v>
      </c>
      <c r="X2252" s="8" t="s">
        <v>148</v>
      </c>
      <c r="Y2252" s="8" t="s">
        <v>149</v>
      </c>
      <c r="Z2252" s="8" t="s">
        <v>836</v>
      </c>
    </row>
    <row r="2253" spans="1:26" x14ac:dyDescent="0.3">
      <c r="A2253" s="8" t="s">
        <v>1097</v>
      </c>
      <c r="B2253" s="8" t="s">
        <v>42</v>
      </c>
      <c r="C2253" s="8" t="s">
        <v>140</v>
      </c>
      <c r="D2253" s="8" t="s">
        <v>141</v>
      </c>
      <c r="E2253" s="8" t="s">
        <v>164</v>
      </c>
      <c r="F2253" s="8" t="s">
        <v>143</v>
      </c>
      <c r="G2253" s="8" t="s">
        <v>228</v>
      </c>
      <c r="H2253" s="8" t="s">
        <v>231</v>
      </c>
      <c r="I2253" s="8" t="s">
        <v>165</v>
      </c>
      <c r="J2253" s="8" t="s">
        <v>166</v>
      </c>
      <c r="K2253" s="8" t="s">
        <v>14</v>
      </c>
      <c r="L2253" s="9">
        <v>1496</v>
      </c>
      <c r="M2253" s="9">
        <v>6</v>
      </c>
      <c r="N2253" s="10">
        <v>4.0106951871657758E-3</v>
      </c>
      <c r="O2253" s="11">
        <v>7.83</v>
      </c>
      <c r="P2253" s="11">
        <v>46.98</v>
      </c>
      <c r="Q2253" s="11">
        <v>449</v>
      </c>
      <c r="R2253" s="8">
        <v>1</v>
      </c>
      <c r="S2253" s="8">
        <v>1</v>
      </c>
      <c r="T2253" s="10">
        <v>0.1046</v>
      </c>
      <c r="U2253" s="12">
        <v>9.56</v>
      </c>
      <c r="V2253" s="10">
        <v>0.16669999999999999</v>
      </c>
      <c r="W2253" s="11">
        <v>11</v>
      </c>
      <c r="X2253" s="8" t="s">
        <v>148</v>
      </c>
      <c r="Y2253" s="8" t="s">
        <v>149</v>
      </c>
    </row>
    <row r="2254" spans="1:26" x14ac:dyDescent="0.3">
      <c r="A2254" s="7">
        <v>46286</v>
      </c>
      <c r="B2254" s="8" t="s">
        <v>42</v>
      </c>
      <c r="C2254" s="8" t="s">
        <v>140</v>
      </c>
      <c r="D2254" s="8" t="s">
        <v>141</v>
      </c>
      <c r="E2254" s="8" t="s">
        <v>164</v>
      </c>
      <c r="F2254" s="8" t="s">
        <v>143</v>
      </c>
      <c r="G2254" s="8" t="s">
        <v>228</v>
      </c>
      <c r="H2254" s="8" t="s">
        <v>231</v>
      </c>
      <c r="I2254" s="8" t="s">
        <v>1108</v>
      </c>
      <c r="J2254" s="8" t="s">
        <v>166</v>
      </c>
      <c r="K2254" s="8" t="s">
        <v>7</v>
      </c>
      <c r="L2254" s="9">
        <v>395</v>
      </c>
      <c r="M2254" s="9">
        <v>0</v>
      </c>
      <c r="N2254" s="10">
        <v>0</v>
      </c>
      <c r="P2254" s="11">
        <v>0</v>
      </c>
      <c r="Q2254" s="11">
        <v>0</v>
      </c>
      <c r="R2254" s="8">
        <v>0</v>
      </c>
      <c r="S2254" s="8">
        <v>0</v>
      </c>
      <c r="W2254" s="11">
        <v>14</v>
      </c>
      <c r="X2254" s="8" t="s">
        <v>148</v>
      </c>
      <c r="Y2254" s="8" t="s">
        <v>149</v>
      </c>
    </row>
    <row r="2255" spans="1:26" x14ac:dyDescent="0.3">
      <c r="A2255" s="8" t="s">
        <v>1097</v>
      </c>
      <c r="B2255" s="8" t="s">
        <v>42</v>
      </c>
      <c r="C2255" s="8" t="s">
        <v>140</v>
      </c>
      <c r="D2255" s="8" t="s">
        <v>141</v>
      </c>
      <c r="E2255" s="8" t="s">
        <v>164</v>
      </c>
      <c r="F2255" s="8" t="s">
        <v>143</v>
      </c>
      <c r="G2255" s="8" t="s">
        <v>228</v>
      </c>
      <c r="H2255" s="8" t="s">
        <v>229</v>
      </c>
      <c r="I2255" s="8" t="s">
        <v>228</v>
      </c>
      <c r="J2255" s="8" t="s">
        <v>166</v>
      </c>
      <c r="K2255" s="8" t="s">
        <v>21</v>
      </c>
      <c r="L2255" s="9">
        <v>623</v>
      </c>
      <c r="M2255" s="9">
        <v>16</v>
      </c>
      <c r="N2255" s="10">
        <v>2.5682182985553768E-2</v>
      </c>
      <c r="O2255" s="11">
        <v>13.25</v>
      </c>
      <c r="P2255" s="11">
        <v>212</v>
      </c>
      <c r="Q2255" s="11">
        <v>449</v>
      </c>
      <c r="R2255" s="8">
        <v>1</v>
      </c>
      <c r="S2255" s="8">
        <v>1</v>
      </c>
      <c r="T2255" s="10">
        <v>0.47220000000000001</v>
      </c>
      <c r="U2255" s="12">
        <v>2.12</v>
      </c>
      <c r="V2255" s="10">
        <v>6.25E-2</v>
      </c>
      <c r="W2255" s="11">
        <v>15</v>
      </c>
      <c r="X2255" s="8" t="s">
        <v>148</v>
      </c>
      <c r="Y2255" s="8" t="s">
        <v>149</v>
      </c>
    </row>
    <row r="2256" spans="1:26" x14ac:dyDescent="0.3">
      <c r="A2256" s="7">
        <v>46286</v>
      </c>
      <c r="B2256" s="8" t="s">
        <v>42</v>
      </c>
      <c r="C2256" s="8" t="s">
        <v>140</v>
      </c>
      <c r="D2256" s="8" t="s">
        <v>141</v>
      </c>
      <c r="E2256" s="8" t="s">
        <v>164</v>
      </c>
      <c r="F2256" s="8" t="s">
        <v>143</v>
      </c>
      <c r="G2256" s="8" t="s">
        <v>165</v>
      </c>
      <c r="H2256" s="8" t="s">
        <v>231</v>
      </c>
      <c r="I2256" s="8" t="s">
        <v>625</v>
      </c>
      <c r="J2256" s="8" t="s">
        <v>166</v>
      </c>
      <c r="K2256" s="8" t="s">
        <v>7</v>
      </c>
      <c r="L2256" s="9">
        <v>328</v>
      </c>
      <c r="M2256" s="9">
        <v>0</v>
      </c>
      <c r="N2256" s="10">
        <v>0</v>
      </c>
      <c r="P2256" s="11">
        <v>0</v>
      </c>
      <c r="Q2256" s="11">
        <v>0</v>
      </c>
      <c r="R2256" s="8">
        <v>0</v>
      </c>
      <c r="S2256" s="8">
        <v>0</v>
      </c>
      <c r="W2256" s="11">
        <v>14</v>
      </c>
      <c r="X2256" s="8" t="s">
        <v>223</v>
      </c>
      <c r="Y2256" s="8" t="s">
        <v>149</v>
      </c>
    </row>
    <row r="2257" spans="1:26" x14ac:dyDescent="0.3">
      <c r="A2257" s="7">
        <v>46286</v>
      </c>
      <c r="B2257" s="8" t="s">
        <v>42</v>
      </c>
      <c r="C2257" s="8" t="s">
        <v>140</v>
      </c>
      <c r="D2257" s="8" t="s">
        <v>141</v>
      </c>
      <c r="E2257" s="8" t="s">
        <v>377</v>
      </c>
      <c r="F2257" s="8" t="s">
        <v>143</v>
      </c>
      <c r="G2257" s="8" t="s">
        <v>381</v>
      </c>
      <c r="H2257" s="8" t="s">
        <v>24</v>
      </c>
      <c r="I2257" s="8" t="s">
        <v>378</v>
      </c>
      <c r="J2257" s="8" t="s">
        <v>380</v>
      </c>
      <c r="K2257" s="8" t="s">
        <v>7</v>
      </c>
      <c r="L2257" s="9">
        <v>406</v>
      </c>
      <c r="M2257" s="9">
        <v>1</v>
      </c>
      <c r="N2257" s="10">
        <v>2.4630541871921178E-3</v>
      </c>
      <c r="O2257" s="11">
        <v>11.39</v>
      </c>
      <c r="P2257" s="8" t="s">
        <v>1109</v>
      </c>
      <c r="Q2257" s="11">
        <v>0</v>
      </c>
      <c r="R2257" s="8">
        <v>0</v>
      </c>
      <c r="S2257" s="8">
        <v>0</v>
      </c>
      <c r="U2257" s="12">
        <v>0</v>
      </c>
      <c r="V2257" s="10">
        <v>0</v>
      </c>
      <c r="W2257" s="11">
        <v>19</v>
      </c>
      <c r="X2257" s="8" t="s">
        <v>148</v>
      </c>
      <c r="Y2257" s="8" t="s">
        <v>149</v>
      </c>
    </row>
    <row r="2258" spans="1:26" x14ac:dyDescent="0.3">
      <c r="A2258" s="7">
        <v>46286</v>
      </c>
      <c r="B2258" s="8" t="s">
        <v>42</v>
      </c>
      <c r="C2258" s="8" t="s">
        <v>140</v>
      </c>
      <c r="D2258" s="8" t="s">
        <v>141</v>
      </c>
      <c r="E2258" s="8" t="s">
        <v>377</v>
      </c>
      <c r="F2258" s="8" t="s">
        <v>143</v>
      </c>
      <c r="G2258" s="8" t="s">
        <v>378</v>
      </c>
      <c r="H2258" s="8" t="s">
        <v>470</v>
      </c>
      <c r="I2258" s="8" t="s">
        <v>532</v>
      </c>
      <c r="J2258" s="8" t="s">
        <v>380</v>
      </c>
      <c r="K2258" s="8" t="s">
        <v>14</v>
      </c>
      <c r="L2258" s="9">
        <v>292</v>
      </c>
      <c r="M2258" s="9">
        <v>3</v>
      </c>
      <c r="N2258" s="10">
        <v>1.0273972602739731E-2</v>
      </c>
      <c r="O2258" s="11">
        <v>10.99</v>
      </c>
      <c r="P2258" s="11">
        <v>32.97</v>
      </c>
      <c r="Q2258" s="11">
        <v>0</v>
      </c>
      <c r="R2258" s="8">
        <v>0</v>
      </c>
      <c r="S2258" s="8">
        <v>0</v>
      </c>
      <c r="U2258" s="12">
        <v>0</v>
      </c>
      <c r="V2258" s="10">
        <v>0</v>
      </c>
      <c r="W2258" s="11">
        <v>15.5</v>
      </c>
      <c r="X2258" s="8" t="s">
        <v>148</v>
      </c>
      <c r="Y2258" s="8" t="s">
        <v>149</v>
      </c>
    </row>
    <row r="2259" spans="1:26" x14ac:dyDescent="0.3">
      <c r="A2259" s="7">
        <v>46286</v>
      </c>
      <c r="B2259" s="8" t="s">
        <v>42</v>
      </c>
      <c r="C2259" s="8" t="s">
        <v>140</v>
      </c>
      <c r="D2259" s="8" t="s">
        <v>141</v>
      </c>
      <c r="E2259" s="8" t="s">
        <v>377</v>
      </c>
      <c r="F2259" s="8" t="s">
        <v>143</v>
      </c>
      <c r="G2259" s="8" t="s">
        <v>378</v>
      </c>
      <c r="H2259" s="8" t="s">
        <v>382</v>
      </c>
      <c r="I2259" s="8" t="s">
        <v>883</v>
      </c>
      <c r="J2259" s="8" t="s">
        <v>380</v>
      </c>
      <c r="K2259" s="8" t="s">
        <v>7</v>
      </c>
      <c r="L2259" s="9">
        <v>576</v>
      </c>
      <c r="M2259" s="9">
        <v>4</v>
      </c>
      <c r="N2259" s="10">
        <v>6.9444444444444441E-3</v>
      </c>
      <c r="O2259" s="11">
        <v>9.8000000000000007</v>
      </c>
      <c r="P2259" s="11">
        <v>39.200000000000003</v>
      </c>
      <c r="Q2259" s="11">
        <v>0</v>
      </c>
      <c r="R2259" s="8">
        <v>0</v>
      </c>
      <c r="S2259" s="8">
        <v>0</v>
      </c>
      <c r="U2259" s="12">
        <v>0</v>
      </c>
      <c r="V2259" s="10">
        <v>0</v>
      </c>
      <c r="W2259" s="11">
        <v>12.5</v>
      </c>
      <c r="X2259" s="8" t="s">
        <v>148</v>
      </c>
      <c r="Y2259" s="8" t="s">
        <v>149</v>
      </c>
    </row>
    <row r="2260" spans="1:26" x14ac:dyDescent="0.3">
      <c r="A2260" s="7">
        <v>46286</v>
      </c>
      <c r="B2260" s="8" t="s">
        <v>37</v>
      </c>
      <c r="C2260" s="8" t="s">
        <v>140</v>
      </c>
      <c r="D2260" s="8" t="s">
        <v>141</v>
      </c>
      <c r="E2260" s="8" t="s">
        <v>157</v>
      </c>
      <c r="F2260" s="8" t="s">
        <v>143</v>
      </c>
      <c r="G2260" s="8" t="s">
        <v>162</v>
      </c>
      <c r="H2260" s="8" t="s">
        <v>220</v>
      </c>
      <c r="I2260" s="8" t="s">
        <v>1110</v>
      </c>
      <c r="J2260" s="8" t="s">
        <v>159</v>
      </c>
      <c r="K2260" s="8" t="s">
        <v>7</v>
      </c>
      <c r="L2260" s="9">
        <v>402</v>
      </c>
      <c r="M2260" s="9">
        <v>2</v>
      </c>
      <c r="N2260" s="10">
        <v>4.9751243781094526E-3</v>
      </c>
      <c r="O2260" s="11">
        <v>6.55</v>
      </c>
      <c r="P2260" s="11">
        <v>13.1</v>
      </c>
      <c r="Q2260" s="11">
        <v>0</v>
      </c>
      <c r="R2260" s="8">
        <v>0</v>
      </c>
      <c r="S2260" s="8">
        <v>0</v>
      </c>
      <c r="U2260" s="12">
        <v>0</v>
      </c>
      <c r="V2260" s="10">
        <v>0</v>
      </c>
      <c r="W2260" s="11">
        <v>12</v>
      </c>
      <c r="X2260" s="8" t="s">
        <v>148</v>
      </c>
      <c r="Y2260" s="8" t="s">
        <v>149</v>
      </c>
    </row>
    <row r="2261" spans="1:26" x14ac:dyDescent="0.3">
      <c r="A2261" s="7">
        <v>46286</v>
      </c>
      <c r="B2261" s="8" t="s">
        <v>37</v>
      </c>
      <c r="C2261" s="8" t="s">
        <v>140</v>
      </c>
      <c r="D2261" s="8" t="s">
        <v>141</v>
      </c>
      <c r="E2261" s="8" t="s">
        <v>157</v>
      </c>
      <c r="F2261" s="8" t="s">
        <v>143</v>
      </c>
      <c r="G2261" s="8" t="s">
        <v>162</v>
      </c>
      <c r="H2261" s="8" t="s">
        <v>220</v>
      </c>
      <c r="I2261" s="8" t="s">
        <v>586</v>
      </c>
      <c r="J2261" s="8" t="s">
        <v>159</v>
      </c>
      <c r="K2261" s="8" t="s">
        <v>14</v>
      </c>
      <c r="L2261" s="9">
        <v>404</v>
      </c>
      <c r="M2261" s="9">
        <v>4</v>
      </c>
      <c r="N2261" s="10">
        <v>9.9009900990099011E-3</v>
      </c>
      <c r="O2261" s="11">
        <v>5.39</v>
      </c>
      <c r="P2261" s="11">
        <v>21.56</v>
      </c>
      <c r="Q2261" s="11">
        <v>0</v>
      </c>
      <c r="R2261" s="8">
        <v>0</v>
      </c>
      <c r="S2261" s="8">
        <v>0</v>
      </c>
      <c r="U2261" s="12">
        <v>0</v>
      </c>
      <c r="V2261" s="10">
        <v>0</v>
      </c>
      <c r="W2261" s="11">
        <v>8</v>
      </c>
      <c r="X2261" s="8" t="s">
        <v>148</v>
      </c>
      <c r="Y2261" s="8" t="s">
        <v>149</v>
      </c>
    </row>
    <row r="2262" spans="1:26" x14ac:dyDescent="0.3">
      <c r="A2262" s="7">
        <v>46286</v>
      </c>
      <c r="B2262" s="8" t="s">
        <v>37</v>
      </c>
      <c r="C2262" s="8" t="s">
        <v>140</v>
      </c>
      <c r="D2262" s="8" t="s">
        <v>141</v>
      </c>
      <c r="E2262" s="8" t="s">
        <v>239</v>
      </c>
      <c r="F2262" s="8" t="s">
        <v>143</v>
      </c>
      <c r="G2262" s="8" t="s">
        <v>240</v>
      </c>
      <c r="H2262" s="8" t="s">
        <v>220</v>
      </c>
      <c r="I2262" s="8" t="s">
        <v>361</v>
      </c>
      <c r="J2262" s="8" t="s">
        <v>242</v>
      </c>
      <c r="K2262" s="8" t="s">
        <v>7</v>
      </c>
      <c r="L2262" s="9">
        <v>445</v>
      </c>
      <c r="M2262" s="9">
        <v>2</v>
      </c>
      <c r="N2262" s="10">
        <v>4.4943820224719114E-3</v>
      </c>
      <c r="O2262" s="11">
        <v>5.76</v>
      </c>
      <c r="P2262" s="11">
        <v>11.52</v>
      </c>
      <c r="Q2262" s="11">
        <v>0</v>
      </c>
      <c r="R2262" s="8">
        <v>0</v>
      </c>
      <c r="S2262" s="8">
        <v>0</v>
      </c>
      <c r="U2262" s="12">
        <v>0</v>
      </c>
      <c r="V2262" s="10">
        <v>0</v>
      </c>
      <c r="W2262" s="11">
        <v>7.5</v>
      </c>
      <c r="X2262" s="8" t="s">
        <v>148</v>
      </c>
      <c r="Y2262" s="8" t="s">
        <v>149</v>
      </c>
    </row>
    <row r="2263" spans="1:26" x14ac:dyDescent="0.3">
      <c r="A2263" s="7">
        <v>46286</v>
      </c>
      <c r="B2263" s="8" t="s">
        <v>37</v>
      </c>
      <c r="C2263" s="8" t="s">
        <v>140</v>
      </c>
      <c r="D2263" s="8" t="s">
        <v>141</v>
      </c>
      <c r="E2263" s="8" t="s">
        <v>239</v>
      </c>
      <c r="F2263" s="8" t="s">
        <v>143</v>
      </c>
      <c r="G2263" s="8" t="s">
        <v>240</v>
      </c>
      <c r="H2263" s="8" t="s">
        <v>236</v>
      </c>
      <c r="I2263" s="8" t="s">
        <v>1010</v>
      </c>
      <c r="J2263" s="8" t="s">
        <v>242</v>
      </c>
      <c r="K2263" s="8" t="s">
        <v>21</v>
      </c>
      <c r="L2263" s="9">
        <v>53</v>
      </c>
      <c r="M2263" s="9">
        <v>1</v>
      </c>
      <c r="N2263" s="10">
        <v>1.886792452830189E-2</v>
      </c>
      <c r="O2263" s="11">
        <v>6</v>
      </c>
      <c r="P2263" s="11">
        <v>6</v>
      </c>
      <c r="Q2263" s="11">
        <v>0</v>
      </c>
      <c r="R2263" s="8">
        <v>0</v>
      </c>
      <c r="S2263" s="8">
        <v>0</v>
      </c>
      <c r="U2263" s="12">
        <v>0</v>
      </c>
      <c r="V2263" s="10">
        <v>0</v>
      </c>
      <c r="W2263" s="11">
        <v>6</v>
      </c>
      <c r="X2263" s="8" t="s">
        <v>148</v>
      </c>
      <c r="Y2263" s="8" t="s">
        <v>149</v>
      </c>
    </row>
    <row r="2264" spans="1:26" x14ac:dyDescent="0.3">
      <c r="A2264" s="7">
        <v>46286</v>
      </c>
      <c r="B2264" s="8" t="s">
        <v>37</v>
      </c>
      <c r="C2264" s="8" t="s">
        <v>140</v>
      </c>
      <c r="D2264" s="8" t="s">
        <v>141</v>
      </c>
      <c r="E2264" s="8" t="s">
        <v>244</v>
      </c>
      <c r="F2264" s="8" t="s">
        <v>143</v>
      </c>
      <c r="G2264" s="8" t="s">
        <v>394</v>
      </c>
      <c r="H2264" s="8" t="s">
        <v>220</v>
      </c>
      <c r="I2264" s="8" t="s">
        <v>394</v>
      </c>
      <c r="J2264" s="8" t="s">
        <v>247</v>
      </c>
      <c r="K2264" s="8" t="s">
        <v>7</v>
      </c>
      <c r="L2264" s="9">
        <v>1420</v>
      </c>
      <c r="M2264" s="9">
        <v>12</v>
      </c>
      <c r="N2264" s="10">
        <v>8.4507042253521118E-3</v>
      </c>
      <c r="O2264" s="11">
        <v>3.8</v>
      </c>
      <c r="P2264" s="11">
        <v>45.6</v>
      </c>
      <c r="Q2264" s="11">
        <v>279</v>
      </c>
      <c r="R2264" s="8">
        <v>1</v>
      </c>
      <c r="S2264" s="8">
        <v>1</v>
      </c>
      <c r="T2264" s="10">
        <v>0.16339999999999999</v>
      </c>
      <c r="U2264" s="12">
        <v>6.12</v>
      </c>
      <c r="V2264" s="10">
        <v>8.3299999999999999E-2</v>
      </c>
      <c r="W2264" s="11">
        <v>5.5</v>
      </c>
      <c r="X2264" s="8" t="s">
        <v>223</v>
      </c>
      <c r="Y2264" s="8" t="s">
        <v>149</v>
      </c>
      <c r="Z2264" s="8" t="s">
        <v>497</v>
      </c>
    </row>
    <row r="2265" spans="1:26" x14ac:dyDescent="0.3">
      <c r="A2265" s="8" t="s">
        <v>1097</v>
      </c>
      <c r="B2265" s="8" t="s">
        <v>37</v>
      </c>
      <c r="C2265" s="8" t="s">
        <v>140</v>
      </c>
      <c r="D2265" s="8" t="s">
        <v>141</v>
      </c>
      <c r="E2265" s="8" t="s">
        <v>167</v>
      </c>
      <c r="F2265" s="8" t="s">
        <v>143</v>
      </c>
      <c r="G2265" s="8" t="s">
        <v>168</v>
      </c>
      <c r="H2265" s="8" t="s">
        <v>220</v>
      </c>
      <c r="I2265" s="8" t="s">
        <v>511</v>
      </c>
      <c r="J2265" s="8" t="s">
        <v>169</v>
      </c>
      <c r="K2265" s="8" t="s">
        <v>21</v>
      </c>
      <c r="L2265" s="9">
        <v>332</v>
      </c>
      <c r="M2265" s="9">
        <v>4</v>
      </c>
      <c r="N2265" s="10">
        <v>1.204819277108434E-2</v>
      </c>
      <c r="O2265" s="11">
        <v>6.5</v>
      </c>
      <c r="P2265" s="11">
        <v>26</v>
      </c>
      <c r="Q2265" s="11">
        <v>0</v>
      </c>
      <c r="R2265" s="8">
        <v>0</v>
      </c>
      <c r="S2265" s="8">
        <v>0</v>
      </c>
      <c r="U2265" s="12">
        <v>0</v>
      </c>
      <c r="V2265" s="10">
        <v>0</v>
      </c>
      <c r="W2265" s="11">
        <v>6.5</v>
      </c>
      <c r="X2265" s="8" t="s">
        <v>148</v>
      </c>
      <c r="Y2265" s="8" t="s">
        <v>149</v>
      </c>
    </row>
    <row r="2266" spans="1:26" x14ac:dyDescent="0.3">
      <c r="A2266" s="7">
        <v>46286</v>
      </c>
      <c r="B2266" s="8" t="s">
        <v>37</v>
      </c>
      <c r="C2266" s="8" t="s">
        <v>140</v>
      </c>
      <c r="D2266" s="8" t="s">
        <v>141</v>
      </c>
      <c r="E2266" s="8" t="s">
        <v>167</v>
      </c>
      <c r="F2266" s="8" t="s">
        <v>143</v>
      </c>
      <c r="G2266" s="8" t="s">
        <v>255</v>
      </c>
      <c r="H2266" s="8" t="s">
        <v>220</v>
      </c>
      <c r="I2266" s="8" t="s">
        <v>590</v>
      </c>
      <c r="J2266" s="8" t="s">
        <v>169</v>
      </c>
      <c r="K2266" s="8" t="s">
        <v>14</v>
      </c>
      <c r="L2266" s="9">
        <v>626</v>
      </c>
      <c r="M2266" s="9">
        <v>4</v>
      </c>
      <c r="N2266" s="10">
        <v>6.3897763578274758E-3</v>
      </c>
      <c r="O2266" s="11">
        <v>3.98</v>
      </c>
      <c r="P2266" s="11">
        <v>15.92</v>
      </c>
      <c r="Q2266" s="11">
        <v>0</v>
      </c>
      <c r="R2266" s="8">
        <v>0</v>
      </c>
      <c r="S2266" s="8">
        <v>0</v>
      </c>
      <c r="U2266" s="12">
        <v>0</v>
      </c>
      <c r="V2266" s="10">
        <v>0</v>
      </c>
      <c r="W2266" s="11">
        <v>5</v>
      </c>
      <c r="X2266" s="8" t="s">
        <v>148</v>
      </c>
      <c r="Y2266" s="8" t="s">
        <v>149</v>
      </c>
    </row>
    <row r="2267" spans="1:26" x14ac:dyDescent="0.3">
      <c r="A2267" s="7">
        <v>46286</v>
      </c>
      <c r="B2267" s="8" t="s">
        <v>37</v>
      </c>
      <c r="C2267" s="8" t="s">
        <v>140</v>
      </c>
      <c r="D2267" s="8" t="s">
        <v>141</v>
      </c>
      <c r="E2267" s="8" t="s">
        <v>257</v>
      </c>
      <c r="F2267" s="8" t="s">
        <v>143</v>
      </c>
      <c r="G2267" s="8" t="s">
        <v>258</v>
      </c>
      <c r="H2267" s="8" t="s">
        <v>220</v>
      </c>
      <c r="I2267" s="8" t="s">
        <v>806</v>
      </c>
      <c r="J2267" s="8" t="s">
        <v>260</v>
      </c>
      <c r="K2267" s="8" t="s">
        <v>21</v>
      </c>
      <c r="L2267" s="9">
        <v>105</v>
      </c>
      <c r="M2267" s="9">
        <v>0</v>
      </c>
      <c r="N2267" s="10">
        <v>0</v>
      </c>
      <c r="P2267" s="11">
        <v>0</v>
      </c>
      <c r="Q2267" s="11">
        <v>0</v>
      </c>
      <c r="R2267" s="8">
        <v>0</v>
      </c>
      <c r="S2267" s="8">
        <v>0</v>
      </c>
      <c r="W2267" s="11">
        <v>7.5</v>
      </c>
      <c r="X2267" s="8" t="s">
        <v>148</v>
      </c>
      <c r="Y2267" s="8" t="s">
        <v>149</v>
      </c>
    </row>
    <row r="2268" spans="1:26" x14ac:dyDescent="0.3">
      <c r="A2268" s="7">
        <v>46286</v>
      </c>
      <c r="B2268" s="8" t="s">
        <v>37</v>
      </c>
      <c r="C2268" s="8" t="s">
        <v>140</v>
      </c>
      <c r="D2268" s="8" t="s">
        <v>141</v>
      </c>
      <c r="E2268" s="8" t="s">
        <v>257</v>
      </c>
      <c r="F2268" s="8" t="s">
        <v>143</v>
      </c>
      <c r="G2268" s="8" t="s">
        <v>258</v>
      </c>
      <c r="H2268" s="8" t="s">
        <v>385</v>
      </c>
      <c r="I2268" s="8" t="s">
        <v>258</v>
      </c>
      <c r="J2268" s="8" t="s">
        <v>260</v>
      </c>
      <c r="K2268" s="8" t="s">
        <v>14</v>
      </c>
      <c r="L2268" s="9">
        <v>2523</v>
      </c>
      <c r="M2268" s="9">
        <v>6</v>
      </c>
      <c r="N2268" s="10">
        <v>2.3781212841854928E-3</v>
      </c>
      <c r="O2268" s="11">
        <v>7.01</v>
      </c>
      <c r="P2268" s="11">
        <v>42.06</v>
      </c>
      <c r="Q2268" s="11">
        <v>0</v>
      </c>
      <c r="R2268" s="8">
        <v>0</v>
      </c>
      <c r="S2268" s="8">
        <v>0</v>
      </c>
      <c r="U2268" s="12">
        <v>0</v>
      </c>
      <c r="V2268" s="10">
        <v>0</v>
      </c>
      <c r="W2268" s="11">
        <v>9</v>
      </c>
      <c r="X2268" s="8" t="s">
        <v>148</v>
      </c>
      <c r="Y2268" s="8" t="s">
        <v>149</v>
      </c>
    </row>
    <row r="2269" spans="1:26" x14ac:dyDescent="0.3">
      <c r="A2269" s="7">
        <v>46286</v>
      </c>
      <c r="B2269" s="8" t="s">
        <v>37</v>
      </c>
      <c r="C2269" s="8" t="s">
        <v>140</v>
      </c>
      <c r="D2269" s="8" t="s">
        <v>141</v>
      </c>
      <c r="E2269" s="8" t="s">
        <v>257</v>
      </c>
      <c r="F2269" s="8" t="s">
        <v>143</v>
      </c>
      <c r="G2269" s="8" t="s">
        <v>258</v>
      </c>
      <c r="H2269" s="8" t="s">
        <v>13</v>
      </c>
      <c r="I2269" s="8" t="s">
        <v>869</v>
      </c>
      <c r="J2269" s="8" t="s">
        <v>260</v>
      </c>
      <c r="K2269" s="8" t="s">
        <v>21</v>
      </c>
      <c r="L2269" s="9">
        <v>310</v>
      </c>
      <c r="M2269" s="9">
        <v>3</v>
      </c>
      <c r="N2269" s="10">
        <v>9.6774193548387101E-3</v>
      </c>
      <c r="O2269" s="11">
        <v>6.18</v>
      </c>
      <c r="P2269" s="11">
        <v>18.54</v>
      </c>
      <c r="Q2269" s="11">
        <v>0</v>
      </c>
      <c r="R2269" s="8">
        <v>0</v>
      </c>
      <c r="S2269" s="8">
        <v>0</v>
      </c>
      <c r="U2269" s="12">
        <v>0</v>
      </c>
      <c r="V2269" s="10">
        <v>0</v>
      </c>
      <c r="W2269" s="11">
        <v>7</v>
      </c>
      <c r="X2269" s="8" t="s">
        <v>148</v>
      </c>
      <c r="Y2269" s="8" t="s">
        <v>149</v>
      </c>
    </row>
    <row r="2270" spans="1:26" x14ac:dyDescent="0.3">
      <c r="A2270" s="7">
        <v>46286</v>
      </c>
      <c r="B2270" s="8" t="s">
        <v>33</v>
      </c>
      <c r="C2270" s="8" t="s">
        <v>173</v>
      </c>
      <c r="D2270" s="8" t="s">
        <v>141</v>
      </c>
      <c r="E2270" s="8" t="s">
        <v>200</v>
      </c>
      <c r="F2270" s="8" t="s">
        <v>143</v>
      </c>
      <c r="G2270" s="8" t="s">
        <v>268</v>
      </c>
      <c r="H2270" s="8" t="s">
        <v>382</v>
      </c>
      <c r="I2270" s="8" t="s">
        <v>870</v>
      </c>
      <c r="J2270" s="8" t="s">
        <v>202</v>
      </c>
      <c r="K2270" s="8" t="s">
        <v>14</v>
      </c>
      <c r="L2270" s="9">
        <v>645</v>
      </c>
      <c r="M2270" s="9">
        <v>4</v>
      </c>
      <c r="N2270" s="10">
        <v>6.2015503875968991E-3</v>
      </c>
      <c r="O2270" s="11">
        <v>7.61</v>
      </c>
      <c r="P2270" s="11">
        <v>30.44</v>
      </c>
      <c r="Q2270" s="11">
        <v>429</v>
      </c>
      <c r="R2270" s="8">
        <v>1</v>
      </c>
      <c r="S2270" s="8">
        <v>1</v>
      </c>
      <c r="T2270" s="10">
        <v>7.0999999999999994E-2</v>
      </c>
      <c r="U2270" s="12">
        <v>14.09</v>
      </c>
      <c r="V2270" s="10">
        <v>0.25</v>
      </c>
      <c r="W2270" s="11">
        <v>11.5</v>
      </c>
      <c r="X2270" s="8" t="s">
        <v>148</v>
      </c>
      <c r="Y2270" s="8" t="s">
        <v>149</v>
      </c>
    </row>
    <row r="2271" spans="1:26" x14ac:dyDescent="0.3">
      <c r="A2271" s="7">
        <v>46286</v>
      </c>
      <c r="B2271" s="8" t="s">
        <v>33</v>
      </c>
      <c r="C2271" s="8" t="s">
        <v>173</v>
      </c>
      <c r="D2271" s="8" t="s">
        <v>141</v>
      </c>
      <c r="E2271" s="8" t="s">
        <v>200</v>
      </c>
      <c r="F2271" s="8" t="s">
        <v>143</v>
      </c>
      <c r="G2271" s="8" t="s">
        <v>268</v>
      </c>
      <c r="H2271" s="8" t="s">
        <v>231</v>
      </c>
      <c r="I2271" s="8" t="s">
        <v>199</v>
      </c>
      <c r="J2271" s="8" t="s">
        <v>202</v>
      </c>
      <c r="K2271" s="8" t="s">
        <v>7</v>
      </c>
      <c r="L2271" s="9">
        <v>580</v>
      </c>
      <c r="M2271" s="9">
        <v>3</v>
      </c>
      <c r="N2271" s="10">
        <v>5.1724137931034482E-3</v>
      </c>
      <c r="O2271" s="11">
        <v>9.18</v>
      </c>
      <c r="P2271" s="11">
        <v>27.54</v>
      </c>
      <c r="Q2271" s="11">
        <v>0</v>
      </c>
      <c r="R2271" s="8">
        <v>0</v>
      </c>
      <c r="S2271" s="8">
        <v>0</v>
      </c>
      <c r="U2271" s="12">
        <v>0</v>
      </c>
      <c r="V2271" s="10">
        <v>0</v>
      </c>
      <c r="W2271" s="11">
        <v>11.5</v>
      </c>
      <c r="X2271" s="8" t="s">
        <v>148</v>
      </c>
      <c r="Y2271" s="8" t="s">
        <v>149</v>
      </c>
    </row>
    <row r="2272" spans="1:26" x14ac:dyDescent="0.3">
      <c r="A2272" s="7">
        <v>46270</v>
      </c>
      <c r="B2272" s="8" t="s">
        <v>5</v>
      </c>
      <c r="C2272" s="8" t="s">
        <v>173</v>
      </c>
      <c r="D2272" s="8" t="s">
        <v>141</v>
      </c>
      <c r="E2272" s="8" t="s">
        <v>193</v>
      </c>
      <c r="F2272" s="8" t="s">
        <v>143</v>
      </c>
      <c r="G2272" s="8" t="s">
        <v>178</v>
      </c>
      <c r="H2272" s="8" t="s">
        <v>145</v>
      </c>
      <c r="I2272" s="8" t="s">
        <v>265</v>
      </c>
      <c r="J2272" s="8" t="s">
        <v>195</v>
      </c>
      <c r="K2272" s="8" t="s">
        <v>14</v>
      </c>
      <c r="L2272" s="9">
        <v>3273</v>
      </c>
      <c r="M2272" s="9">
        <v>4</v>
      </c>
      <c r="N2272" s="10">
        <v>1.1999999999999999E-3</v>
      </c>
      <c r="O2272" s="11">
        <v>7.74</v>
      </c>
      <c r="P2272" s="11">
        <v>30.96</v>
      </c>
      <c r="Q2272" s="11">
        <v>2793</v>
      </c>
      <c r="R2272" s="8">
        <v>7</v>
      </c>
      <c r="S2272" s="8">
        <v>7</v>
      </c>
      <c r="T2272" s="10">
        <v>1.11E-2</v>
      </c>
      <c r="U2272" s="12">
        <v>90.21</v>
      </c>
      <c r="V2272" s="10">
        <v>1.75</v>
      </c>
      <c r="W2272" s="11">
        <v>10</v>
      </c>
      <c r="X2272" s="8" t="s">
        <v>148</v>
      </c>
      <c r="Y2272" s="8" t="s">
        <v>149</v>
      </c>
    </row>
    <row r="2273" spans="1:25" x14ac:dyDescent="0.3">
      <c r="A2273" s="7">
        <v>46286</v>
      </c>
      <c r="B2273" s="8" t="s">
        <v>33</v>
      </c>
      <c r="C2273" s="8" t="s">
        <v>173</v>
      </c>
      <c r="D2273" s="8" t="s">
        <v>141</v>
      </c>
      <c r="E2273" s="8" t="s">
        <v>200</v>
      </c>
      <c r="F2273" s="8" t="s">
        <v>143</v>
      </c>
      <c r="G2273" s="8" t="s">
        <v>268</v>
      </c>
      <c r="H2273" s="8" t="s">
        <v>231</v>
      </c>
      <c r="I2273" s="8" t="s">
        <v>1111</v>
      </c>
      <c r="J2273" s="8" t="s">
        <v>202</v>
      </c>
      <c r="K2273" s="8" t="s">
        <v>7</v>
      </c>
      <c r="L2273" s="9">
        <v>749</v>
      </c>
      <c r="M2273" s="9">
        <v>6</v>
      </c>
      <c r="N2273" s="10">
        <v>8.0106809078771702E-3</v>
      </c>
      <c r="O2273" s="11">
        <v>8.35</v>
      </c>
      <c r="P2273" s="11">
        <v>50.1</v>
      </c>
      <c r="Q2273" s="11">
        <v>0</v>
      </c>
      <c r="R2273" s="8">
        <v>0</v>
      </c>
      <c r="S2273" s="8">
        <v>0</v>
      </c>
      <c r="U2273" s="12">
        <v>0</v>
      </c>
      <c r="V2273" s="10">
        <v>0</v>
      </c>
      <c r="W2273" s="11">
        <v>10.5</v>
      </c>
      <c r="X2273" s="8" t="s">
        <v>148</v>
      </c>
      <c r="Y2273" s="8" t="s">
        <v>149</v>
      </c>
    </row>
    <row r="2274" spans="1:25" x14ac:dyDescent="0.3">
      <c r="A2274" s="7">
        <v>46286</v>
      </c>
      <c r="B2274" s="8" t="s">
        <v>33</v>
      </c>
      <c r="C2274" s="8" t="s">
        <v>173</v>
      </c>
      <c r="D2274" s="8" t="s">
        <v>141</v>
      </c>
      <c r="E2274" s="8" t="s">
        <v>200</v>
      </c>
      <c r="F2274" s="8" t="s">
        <v>143</v>
      </c>
      <c r="G2274" s="8" t="s">
        <v>268</v>
      </c>
      <c r="H2274" s="8" t="s">
        <v>231</v>
      </c>
      <c r="I2274" s="8" t="s">
        <v>201</v>
      </c>
      <c r="J2274" s="8" t="s">
        <v>202</v>
      </c>
      <c r="K2274" s="8" t="s">
        <v>7</v>
      </c>
      <c r="L2274" s="9">
        <v>630</v>
      </c>
      <c r="M2274" s="9">
        <v>7</v>
      </c>
      <c r="N2274" s="10">
        <v>1.111111111111111E-2</v>
      </c>
      <c r="O2274" s="11">
        <v>8.15</v>
      </c>
      <c r="P2274" s="11">
        <v>57.05</v>
      </c>
      <c r="Q2274" s="11">
        <v>429</v>
      </c>
      <c r="R2274" s="8">
        <v>1</v>
      </c>
      <c r="S2274" s="8">
        <v>1</v>
      </c>
      <c r="T2274" s="10">
        <v>0.13300000000000001</v>
      </c>
      <c r="U2274" s="12">
        <v>7.52</v>
      </c>
      <c r="V2274" s="10">
        <v>0.1429</v>
      </c>
      <c r="W2274" s="11">
        <v>11</v>
      </c>
      <c r="X2274" s="8" t="s">
        <v>148</v>
      </c>
      <c r="Y2274" s="8" t="s">
        <v>149</v>
      </c>
    </row>
    <row r="2275" spans="1:25" x14ac:dyDescent="0.3">
      <c r="A2275" s="7">
        <v>46286</v>
      </c>
      <c r="B2275" s="8" t="s">
        <v>33</v>
      </c>
      <c r="C2275" s="8" t="s">
        <v>173</v>
      </c>
      <c r="D2275" s="8" t="s">
        <v>141</v>
      </c>
      <c r="E2275" s="8" t="s">
        <v>200</v>
      </c>
      <c r="F2275" s="8" t="s">
        <v>143</v>
      </c>
      <c r="G2275" s="8" t="s">
        <v>270</v>
      </c>
      <c r="H2275" s="8" t="s">
        <v>231</v>
      </c>
      <c r="I2275" s="8" t="s">
        <v>1112</v>
      </c>
      <c r="J2275" s="8" t="s">
        <v>202</v>
      </c>
      <c r="K2275" s="8" t="s">
        <v>14</v>
      </c>
      <c r="L2275" s="9">
        <v>170</v>
      </c>
      <c r="M2275" s="9">
        <v>0</v>
      </c>
      <c r="N2275" s="10">
        <v>0</v>
      </c>
      <c r="P2275" s="11">
        <v>0</v>
      </c>
      <c r="Q2275" s="11">
        <v>0</v>
      </c>
      <c r="R2275" s="8">
        <v>0</v>
      </c>
      <c r="S2275" s="8">
        <v>0</v>
      </c>
      <c r="W2275" s="11">
        <v>14.5</v>
      </c>
      <c r="X2275" s="8" t="s">
        <v>148</v>
      </c>
      <c r="Y2275" s="8" t="s">
        <v>149</v>
      </c>
    </row>
    <row r="2276" spans="1:25" x14ac:dyDescent="0.3">
      <c r="A2276" s="7">
        <v>46286</v>
      </c>
      <c r="B2276" s="8" t="s">
        <v>33</v>
      </c>
      <c r="C2276" s="8" t="s">
        <v>173</v>
      </c>
      <c r="D2276" s="8" t="s">
        <v>141</v>
      </c>
      <c r="E2276" s="8" t="s">
        <v>271</v>
      </c>
      <c r="F2276" s="8" t="s">
        <v>143</v>
      </c>
      <c r="G2276" s="8" t="s">
        <v>275</v>
      </c>
      <c r="H2276" s="8" t="s">
        <v>229</v>
      </c>
      <c r="I2276" s="8" t="s">
        <v>596</v>
      </c>
      <c r="J2276" s="8" t="s">
        <v>274</v>
      </c>
      <c r="K2276" s="8" t="s">
        <v>14</v>
      </c>
      <c r="L2276" s="9">
        <v>391</v>
      </c>
      <c r="M2276" s="9">
        <v>1</v>
      </c>
      <c r="N2276" s="10">
        <v>2.5575447570332479E-3</v>
      </c>
      <c r="O2276" s="11">
        <v>8.35</v>
      </c>
      <c r="P2276" s="11">
        <v>8.35</v>
      </c>
      <c r="Q2276" s="11">
        <v>549</v>
      </c>
      <c r="R2276" s="8">
        <v>1</v>
      </c>
      <c r="S2276" s="8">
        <v>1</v>
      </c>
      <c r="T2276" s="10">
        <v>1.52E-2</v>
      </c>
      <c r="U2276" s="12">
        <v>65.75</v>
      </c>
      <c r="V2276" s="10">
        <v>1</v>
      </c>
      <c r="W2276" s="11">
        <v>13</v>
      </c>
      <c r="X2276" s="8" t="s">
        <v>148</v>
      </c>
      <c r="Y2276" s="8" t="s">
        <v>149</v>
      </c>
    </row>
    <row r="2277" spans="1:25" x14ac:dyDescent="0.3">
      <c r="A2277" s="7">
        <v>46286</v>
      </c>
      <c r="B2277" s="8" t="s">
        <v>33</v>
      </c>
      <c r="C2277" s="8" t="s">
        <v>173</v>
      </c>
      <c r="D2277" s="8" t="s">
        <v>141</v>
      </c>
      <c r="E2277" s="8" t="s">
        <v>271</v>
      </c>
      <c r="F2277" s="8" t="s">
        <v>143</v>
      </c>
      <c r="G2277" s="8" t="s">
        <v>275</v>
      </c>
      <c r="H2277" s="8" t="s">
        <v>231</v>
      </c>
      <c r="I2277" s="8" t="s">
        <v>275</v>
      </c>
      <c r="J2277" s="8" t="s">
        <v>274</v>
      </c>
      <c r="K2277" s="8" t="s">
        <v>21</v>
      </c>
      <c r="L2277" s="9">
        <v>676</v>
      </c>
      <c r="M2277" s="9">
        <v>16</v>
      </c>
      <c r="N2277" s="10">
        <v>2.3668639053254441E-2</v>
      </c>
      <c r="O2277" s="11">
        <v>15</v>
      </c>
      <c r="P2277" s="11">
        <v>240</v>
      </c>
      <c r="Q2277" s="11">
        <v>1098</v>
      </c>
      <c r="R2277" s="8">
        <v>2</v>
      </c>
      <c r="S2277" s="8">
        <v>2</v>
      </c>
      <c r="T2277" s="10">
        <v>0.21859999999999999</v>
      </c>
      <c r="U2277" s="12">
        <v>4.58</v>
      </c>
      <c r="V2277" s="10">
        <v>0.125</v>
      </c>
      <c r="W2277" s="11">
        <v>15</v>
      </c>
      <c r="X2277" s="8" t="s">
        <v>148</v>
      </c>
      <c r="Y2277" s="8" t="s">
        <v>149</v>
      </c>
    </row>
    <row r="2278" spans="1:25" x14ac:dyDescent="0.3">
      <c r="A2278" s="7">
        <v>46286</v>
      </c>
      <c r="B2278" s="8" t="s">
        <v>23</v>
      </c>
      <c r="C2278" s="8" t="s">
        <v>173</v>
      </c>
      <c r="D2278" s="8" t="s">
        <v>141</v>
      </c>
      <c r="E2278" s="8" t="s">
        <v>174</v>
      </c>
      <c r="F2278" s="8" t="s">
        <v>143</v>
      </c>
      <c r="G2278" s="8" t="s">
        <v>175</v>
      </c>
      <c r="H2278" s="8" t="s">
        <v>206</v>
      </c>
      <c r="I2278" s="8" t="s">
        <v>175</v>
      </c>
      <c r="J2278" s="8" t="s">
        <v>176</v>
      </c>
      <c r="K2278" s="8" t="s">
        <v>14</v>
      </c>
      <c r="L2278" s="9">
        <v>1025</v>
      </c>
      <c r="M2278" s="9">
        <v>7</v>
      </c>
      <c r="N2278" s="10">
        <v>6.8292682926829268E-3</v>
      </c>
      <c r="O2278" s="11">
        <v>8.59</v>
      </c>
      <c r="P2278" s="11">
        <v>60.13</v>
      </c>
      <c r="Q2278" s="11">
        <v>0</v>
      </c>
      <c r="R2278" s="8">
        <v>0</v>
      </c>
      <c r="S2278" s="8">
        <v>0</v>
      </c>
      <c r="U2278" s="12">
        <v>0</v>
      </c>
      <c r="V2278" s="10">
        <v>0</v>
      </c>
      <c r="W2278" s="11">
        <v>15</v>
      </c>
      <c r="X2278" s="8" t="s">
        <v>148</v>
      </c>
      <c r="Y2278" s="8" t="s">
        <v>149</v>
      </c>
    </row>
    <row r="2279" spans="1:25" x14ac:dyDescent="0.3">
      <c r="A2279" s="7">
        <v>46286</v>
      </c>
      <c r="B2279" s="8" t="s">
        <v>23</v>
      </c>
      <c r="C2279" s="8" t="s">
        <v>173</v>
      </c>
      <c r="D2279" s="8" t="s">
        <v>141</v>
      </c>
      <c r="E2279" s="8" t="s">
        <v>186</v>
      </c>
      <c r="F2279" s="8" t="s">
        <v>143</v>
      </c>
      <c r="G2279" s="8" t="s">
        <v>189</v>
      </c>
      <c r="H2279" s="8" t="s">
        <v>213</v>
      </c>
      <c r="I2279" s="8" t="s">
        <v>189</v>
      </c>
      <c r="J2279" s="8" t="s">
        <v>188</v>
      </c>
      <c r="K2279" s="8" t="s">
        <v>21</v>
      </c>
      <c r="L2279" s="9">
        <v>916</v>
      </c>
      <c r="M2279" s="9">
        <v>11</v>
      </c>
      <c r="N2279" s="10">
        <v>1.200873362445415E-2</v>
      </c>
      <c r="O2279" s="11">
        <v>7.99</v>
      </c>
      <c r="P2279" s="11">
        <v>87.89</v>
      </c>
      <c r="Q2279" s="11">
        <v>0</v>
      </c>
      <c r="R2279" s="8">
        <v>0</v>
      </c>
      <c r="S2279" s="8">
        <v>0</v>
      </c>
      <c r="U2279" s="12">
        <v>0</v>
      </c>
      <c r="V2279" s="10">
        <v>0</v>
      </c>
      <c r="W2279" s="11">
        <v>8.5</v>
      </c>
      <c r="X2279" s="8" t="s">
        <v>148</v>
      </c>
      <c r="Y2279" s="8" t="s">
        <v>149</v>
      </c>
    </row>
    <row r="2280" spans="1:25" x14ac:dyDescent="0.3">
      <c r="A2280" s="7">
        <v>46286</v>
      </c>
      <c r="B2280" s="8" t="s">
        <v>23</v>
      </c>
      <c r="C2280" s="8" t="s">
        <v>173</v>
      </c>
      <c r="D2280" s="8" t="s">
        <v>141</v>
      </c>
      <c r="E2280" s="8" t="s">
        <v>186</v>
      </c>
      <c r="F2280" s="8" t="s">
        <v>143</v>
      </c>
      <c r="G2280" s="8" t="s">
        <v>412</v>
      </c>
      <c r="H2280" s="8" t="s">
        <v>206</v>
      </c>
      <c r="I2280" s="8" t="s">
        <v>570</v>
      </c>
      <c r="J2280" s="8" t="s">
        <v>188</v>
      </c>
      <c r="K2280" s="8" t="s">
        <v>21</v>
      </c>
      <c r="L2280" s="9">
        <v>323</v>
      </c>
      <c r="M2280" s="9">
        <v>5</v>
      </c>
      <c r="N2280" s="10">
        <v>1.547987616099071E-2</v>
      </c>
      <c r="O2280" s="11">
        <v>8.5</v>
      </c>
      <c r="P2280" s="11">
        <v>42.5</v>
      </c>
      <c r="Q2280" s="11">
        <v>0</v>
      </c>
      <c r="R2280" s="8">
        <v>0</v>
      </c>
      <c r="S2280" s="8">
        <v>0</v>
      </c>
      <c r="U2280" s="12">
        <v>0</v>
      </c>
      <c r="V2280" s="10">
        <v>0</v>
      </c>
      <c r="W2280" s="11">
        <v>8.5</v>
      </c>
      <c r="X2280" s="8" t="s">
        <v>148</v>
      </c>
      <c r="Y2280" s="8" t="s">
        <v>149</v>
      </c>
    </row>
    <row r="2281" spans="1:25" x14ac:dyDescent="0.3">
      <c r="A2281" s="7">
        <v>46286</v>
      </c>
      <c r="B2281" s="8" t="s">
        <v>23</v>
      </c>
      <c r="C2281" s="8" t="s">
        <v>173</v>
      </c>
      <c r="D2281" s="8" t="s">
        <v>141</v>
      </c>
      <c r="E2281" s="8" t="s">
        <v>281</v>
      </c>
      <c r="F2281" s="8" t="s">
        <v>143</v>
      </c>
      <c r="G2281" s="8" t="s">
        <v>690</v>
      </c>
      <c r="H2281" s="8" t="s">
        <v>206</v>
      </c>
      <c r="I2281" s="8" t="s">
        <v>690</v>
      </c>
      <c r="J2281" s="8" t="s">
        <v>283</v>
      </c>
      <c r="K2281" s="8" t="s">
        <v>14</v>
      </c>
      <c r="L2281" s="9">
        <v>1180</v>
      </c>
      <c r="M2281" s="9">
        <v>5</v>
      </c>
      <c r="N2281" s="10">
        <v>4.2372881355932203E-3</v>
      </c>
      <c r="O2281" s="11">
        <v>7.48</v>
      </c>
      <c r="P2281" s="11">
        <v>37.4</v>
      </c>
      <c r="Q2281" s="11">
        <v>0</v>
      </c>
      <c r="R2281" s="8">
        <v>0</v>
      </c>
      <c r="S2281" s="8">
        <v>0</v>
      </c>
      <c r="U2281" s="12">
        <v>0</v>
      </c>
      <c r="V2281" s="10">
        <v>0</v>
      </c>
      <c r="W2281" s="11">
        <v>9</v>
      </c>
      <c r="X2281" s="8" t="s">
        <v>148</v>
      </c>
      <c r="Y2281" s="8" t="s">
        <v>149</v>
      </c>
    </row>
    <row r="2282" spans="1:25" x14ac:dyDescent="0.3">
      <c r="A2282" s="7">
        <v>46286</v>
      </c>
      <c r="B2282" s="8" t="s">
        <v>23</v>
      </c>
      <c r="C2282" s="8" t="s">
        <v>173</v>
      </c>
      <c r="D2282" s="8" t="s">
        <v>141</v>
      </c>
      <c r="E2282" s="8" t="s">
        <v>281</v>
      </c>
      <c r="F2282" s="8" t="s">
        <v>143</v>
      </c>
      <c r="G2282" s="8" t="s">
        <v>479</v>
      </c>
      <c r="H2282" s="8" t="s">
        <v>206</v>
      </c>
      <c r="I2282" s="8" t="s">
        <v>479</v>
      </c>
      <c r="J2282" s="8" t="s">
        <v>283</v>
      </c>
      <c r="K2282" s="8" t="s">
        <v>7</v>
      </c>
      <c r="L2282" s="9">
        <v>1637</v>
      </c>
      <c r="M2282" s="9">
        <v>9</v>
      </c>
      <c r="N2282" s="10">
        <v>5.4978619425778861E-3</v>
      </c>
      <c r="O2282" s="11">
        <v>6.45</v>
      </c>
      <c r="P2282" s="11">
        <v>58.05</v>
      </c>
      <c r="Q2282" s="11">
        <v>299</v>
      </c>
      <c r="R2282" s="8">
        <v>1</v>
      </c>
      <c r="S2282" s="8">
        <v>1</v>
      </c>
      <c r="T2282" s="10">
        <v>0.19409999999999999</v>
      </c>
      <c r="U2282" s="12">
        <v>5.15</v>
      </c>
      <c r="V2282" s="10">
        <v>0.1111</v>
      </c>
      <c r="W2282" s="11">
        <v>11</v>
      </c>
      <c r="X2282" s="8" t="s">
        <v>148</v>
      </c>
      <c r="Y2282" s="8" t="s">
        <v>149</v>
      </c>
    </row>
    <row r="2283" spans="1:25" x14ac:dyDescent="0.3">
      <c r="A2283" s="7">
        <v>46286</v>
      </c>
      <c r="B2283" s="8" t="s">
        <v>23</v>
      </c>
      <c r="C2283" s="8" t="s">
        <v>173</v>
      </c>
      <c r="D2283" s="8" t="s">
        <v>141</v>
      </c>
      <c r="E2283" s="8" t="s">
        <v>281</v>
      </c>
      <c r="F2283" s="8" t="s">
        <v>143</v>
      </c>
      <c r="G2283" s="8" t="s">
        <v>282</v>
      </c>
      <c r="H2283" s="8" t="s">
        <v>206</v>
      </c>
      <c r="I2283" s="8" t="s">
        <v>282</v>
      </c>
      <c r="J2283" s="8" t="s">
        <v>283</v>
      </c>
      <c r="K2283" s="8" t="s">
        <v>14</v>
      </c>
      <c r="L2283" s="9">
        <v>599</v>
      </c>
      <c r="M2283" s="9">
        <v>2</v>
      </c>
      <c r="N2283" s="10">
        <v>3.3388981636060101E-3</v>
      </c>
      <c r="O2283" s="11">
        <v>4.8499999999999996</v>
      </c>
      <c r="P2283" s="11">
        <v>9.6999999999999993</v>
      </c>
      <c r="Q2283" s="11">
        <v>0</v>
      </c>
      <c r="R2283" s="8">
        <v>0</v>
      </c>
      <c r="S2283" s="8">
        <v>0</v>
      </c>
      <c r="U2283" s="12">
        <v>0</v>
      </c>
      <c r="V2283" s="10">
        <v>0</v>
      </c>
      <c r="W2283" s="11">
        <v>8</v>
      </c>
      <c r="X2283" s="8" t="s">
        <v>148</v>
      </c>
      <c r="Y2283" s="8" t="s">
        <v>303</v>
      </c>
    </row>
    <row r="2284" spans="1:25" x14ac:dyDescent="0.3">
      <c r="A2284" s="7">
        <v>46286</v>
      </c>
      <c r="B2284" s="8" t="s">
        <v>23</v>
      </c>
      <c r="C2284" s="8" t="s">
        <v>173</v>
      </c>
      <c r="D2284" s="8" t="s">
        <v>141</v>
      </c>
      <c r="E2284" s="8" t="s">
        <v>281</v>
      </c>
      <c r="F2284" s="8" t="s">
        <v>143</v>
      </c>
      <c r="G2284" s="8" t="s">
        <v>284</v>
      </c>
      <c r="H2284" s="8" t="s">
        <v>206</v>
      </c>
      <c r="I2284" s="8" t="s">
        <v>284</v>
      </c>
      <c r="J2284" s="8" t="s">
        <v>283</v>
      </c>
      <c r="K2284" s="8" t="s">
        <v>7</v>
      </c>
      <c r="L2284" s="9">
        <v>331</v>
      </c>
      <c r="M2284" s="9">
        <v>2</v>
      </c>
      <c r="N2284" s="10">
        <v>6.0422960725075529E-3</v>
      </c>
      <c r="O2284" s="11">
        <v>4.5199999999999996</v>
      </c>
      <c r="P2284" s="11">
        <v>9.0399999999999991</v>
      </c>
      <c r="Q2284" s="11">
        <v>0</v>
      </c>
      <c r="R2284" s="8">
        <v>0</v>
      </c>
      <c r="S2284" s="8">
        <v>0</v>
      </c>
      <c r="U2284" s="12">
        <v>0</v>
      </c>
      <c r="V2284" s="10">
        <v>0</v>
      </c>
      <c r="W2284" s="11">
        <v>8</v>
      </c>
      <c r="X2284" s="8" t="s">
        <v>148</v>
      </c>
      <c r="Y2284" s="8" t="s">
        <v>149</v>
      </c>
    </row>
    <row r="2285" spans="1:25" x14ac:dyDescent="0.3">
      <c r="A2285" s="7">
        <v>46286</v>
      </c>
      <c r="B2285" s="8" t="s">
        <v>23</v>
      </c>
      <c r="C2285" s="8" t="s">
        <v>173</v>
      </c>
      <c r="D2285" s="8" t="s">
        <v>141</v>
      </c>
      <c r="E2285" s="8" t="s">
        <v>285</v>
      </c>
      <c r="F2285" s="8" t="s">
        <v>143</v>
      </c>
      <c r="G2285" s="8" t="s">
        <v>290</v>
      </c>
      <c r="H2285" s="8" t="s">
        <v>206</v>
      </c>
      <c r="I2285" s="8" t="s">
        <v>290</v>
      </c>
      <c r="J2285" s="8" t="s">
        <v>287</v>
      </c>
      <c r="K2285" s="8" t="s">
        <v>7</v>
      </c>
      <c r="L2285" s="9">
        <v>614</v>
      </c>
      <c r="M2285" s="9">
        <v>7</v>
      </c>
      <c r="N2285" s="10">
        <v>1.1400651465798051E-2</v>
      </c>
      <c r="O2285" s="11">
        <v>5.45</v>
      </c>
      <c r="P2285" s="11">
        <v>38.15</v>
      </c>
      <c r="Q2285" s="11">
        <v>0</v>
      </c>
      <c r="R2285" s="8">
        <v>0</v>
      </c>
      <c r="S2285" s="8">
        <v>0</v>
      </c>
      <c r="U2285" s="12">
        <v>0</v>
      </c>
      <c r="V2285" s="10">
        <v>0</v>
      </c>
      <c r="W2285" s="11">
        <v>9</v>
      </c>
      <c r="X2285" s="8" t="s">
        <v>148</v>
      </c>
      <c r="Y2285" s="8" t="s">
        <v>149</v>
      </c>
    </row>
    <row r="2286" spans="1:25" x14ac:dyDescent="0.3">
      <c r="A2286" s="7">
        <v>46286</v>
      </c>
      <c r="B2286" s="8" t="s">
        <v>23</v>
      </c>
      <c r="C2286" s="8" t="s">
        <v>173</v>
      </c>
      <c r="D2286" s="8" t="s">
        <v>141</v>
      </c>
      <c r="E2286" s="8" t="s">
        <v>285</v>
      </c>
      <c r="F2286" s="8" t="s">
        <v>143</v>
      </c>
      <c r="G2286" s="8" t="s">
        <v>286</v>
      </c>
      <c r="H2286" s="8" t="s">
        <v>204</v>
      </c>
      <c r="I2286" s="8" t="s">
        <v>286</v>
      </c>
      <c r="J2286" s="8" t="s">
        <v>287</v>
      </c>
      <c r="K2286" s="8" t="s">
        <v>14</v>
      </c>
      <c r="L2286" s="9">
        <v>1246</v>
      </c>
      <c r="M2286" s="9">
        <v>5</v>
      </c>
      <c r="N2286" s="10">
        <v>4.0128410914927774E-3</v>
      </c>
      <c r="O2286" s="11">
        <v>5.85</v>
      </c>
      <c r="P2286" s="11">
        <v>29.25</v>
      </c>
      <c r="Q2286" s="11">
        <v>0</v>
      </c>
      <c r="R2286" s="8">
        <v>0</v>
      </c>
      <c r="S2286" s="8">
        <v>0</v>
      </c>
      <c r="U2286" s="12">
        <v>0</v>
      </c>
      <c r="V2286" s="10">
        <v>0</v>
      </c>
      <c r="W2286" s="11">
        <v>9.5</v>
      </c>
      <c r="X2286" s="8" t="s">
        <v>148</v>
      </c>
      <c r="Y2286" s="8" t="s">
        <v>149</v>
      </c>
    </row>
    <row r="2287" spans="1:25" x14ac:dyDescent="0.3">
      <c r="A2287" s="7">
        <v>46286</v>
      </c>
      <c r="B2287" s="8" t="s">
        <v>23</v>
      </c>
      <c r="C2287" s="8" t="s">
        <v>173</v>
      </c>
      <c r="D2287" s="8" t="s">
        <v>141</v>
      </c>
      <c r="E2287" s="8" t="s">
        <v>285</v>
      </c>
      <c r="F2287" s="8" t="s">
        <v>143</v>
      </c>
      <c r="G2287" s="8" t="s">
        <v>482</v>
      </c>
      <c r="H2287" s="8" t="s">
        <v>206</v>
      </c>
      <c r="I2287" s="8" t="s">
        <v>482</v>
      </c>
      <c r="J2287" s="8" t="s">
        <v>287</v>
      </c>
      <c r="K2287" s="8" t="s">
        <v>7</v>
      </c>
      <c r="L2287" s="9">
        <v>1349</v>
      </c>
      <c r="M2287" s="9">
        <v>6</v>
      </c>
      <c r="N2287" s="10">
        <v>4.447739065974796E-3</v>
      </c>
      <c r="O2287" s="11">
        <v>4.43</v>
      </c>
      <c r="P2287" s="11">
        <v>26.58</v>
      </c>
      <c r="Q2287" s="11">
        <v>0</v>
      </c>
      <c r="R2287" s="8">
        <v>0</v>
      </c>
      <c r="S2287" s="8">
        <v>0</v>
      </c>
      <c r="U2287" s="12">
        <v>0</v>
      </c>
      <c r="V2287" s="10">
        <v>0</v>
      </c>
      <c r="W2287" s="11">
        <v>7</v>
      </c>
      <c r="X2287" s="8" t="s">
        <v>148</v>
      </c>
      <c r="Y2287" s="8" t="s">
        <v>149</v>
      </c>
    </row>
    <row r="2288" spans="1:25" x14ac:dyDescent="0.3">
      <c r="A2288" s="7">
        <v>46286</v>
      </c>
      <c r="B2288" s="8" t="s">
        <v>43</v>
      </c>
      <c r="C2288" s="8" t="s">
        <v>140</v>
      </c>
      <c r="D2288" s="8" t="s">
        <v>141</v>
      </c>
      <c r="E2288" s="8" t="s">
        <v>142</v>
      </c>
      <c r="F2288" s="8" t="s">
        <v>143</v>
      </c>
      <c r="G2288" s="8" t="s">
        <v>294</v>
      </c>
      <c r="H2288" s="8" t="s">
        <v>292</v>
      </c>
      <c r="I2288" s="8" t="s">
        <v>295</v>
      </c>
      <c r="J2288" s="8" t="s">
        <v>147</v>
      </c>
      <c r="K2288" s="8" t="s">
        <v>7</v>
      </c>
      <c r="L2288" s="9">
        <v>881</v>
      </c>
      <c r="M2288" s="9">
        <v>2</v>
      </c>
      <c r="N2288" s="10">
        <v>2.2701475595913729E-3</v>
      </c>
      <c r="O2288" s="11">
        <v>7.18</v>
      </c>
      <c r="P2288" s="11">
        <v>14.36</v>
      </c>
      <c r="Q2288" s="11">
        <v>0</v>
      </c>
      <c r="R2288" s="8">
        <v>0</v>
      </c>
      <c r="S2288" s="8">
        <v>0</v>
      </c>
      <c r="U2288" s="12">
        <v>0</v>
      </c>
      <c r="V2288" s="10">
        <v>0</v>
      </c>
      <c r="W2288" s="11">
        <v>12</v>
      </c>
      <c r="X2288" s="8" t="s">
        <v>148</v>
      </c>
      <c r="Y2288" s="8" t="s">
        <v>149</v>
      </c>
    </row>
    <row r="2289" spans="1:25" x14ac:dyDescent="0.3">
      <c r="A2289" s="7">
        <v>46286</v>
      </c>
      <c r="B2289" s="8" t="s">
        <v>43</v>
      </c>
      <c r="C2289" s="8" t="s">
        <v>140</v>
      </c>
      <c r="D2289" s="8" t="s">
        <v>141</v>
      </c>
      <c r="E2289" s="8" t="s">
        <v>142</v>
      </c>
      <c r="F2289" s="8" t="s">
        <v>143</v>
      </c>
      <c r="G2289" s="8" t="s">
        <v>291</v>
      </c>
      <c r="H2289" s="8" t="s">
        <v>292</v>
      </c>
      <c r="I2289" s="8" t="s">
        <v>293</v>
      </c>
      <c r="J2289" s="8" t="s">
        <v>147</v>
      </c>
      <c r="K2289" s="8" t="s">
        <v>7</v>
      </c>
      <c r="L2289" s="9">
        <v>442</v>
      </c>
      <c r="M2289" s="9">
        <v>2</v>
      </c>
      <c r="N2289" s="10">
        <v>4.5248868778280547E-3</v>
      </c>
      <c r="O2289" s="11">
        <v>9.4600000000000009</v>
      </c>
      <c r="P2289" s="11">
        <v>18.920000000000002</v>
      </c>
      <c r="Q2289" s="11">
        <v>0</v>
      </c>
      <c r="R2289" s="8">
        <v>0</v>
      </c>
      <c r="S2289" s="8">
        <v>0</v>
      </c>
      <c r="U2289" s="12">
        <v>0</v>
      </c>
      <c r="V2289" s="10">
        <v>0</v>
      </c>
      <c r="W2289" s="11">
        <v>15</v>
      </c>
      <c r="X2289" s="8" t="s">
        <v>148</v>
      </c>
      <c r="Y2289" s="8" t="s">
        <v>149</v>
      </c>
    </row>
    <row r="2290" spans="1:25" x14ac:dyDescent="0.3">
      <c r="A2290" s="8" t="s">
        <v>1097</v>
      </c>
      <c r="B2290" s="8" t="s">
        <v>43</v>
      </c>
      <c r="C2290" s="8" t="s">
        <v>140</v>
      </c>
      <c r="D2290" s="8" t="s">
        <v>141</v>
      </c>
      <c r="E2290" s="8" t="s">
        <v>142</v>
      </c>
      <c r="F2290" s="8" t="s">
        <v>143</v>
      </c>
      <c r="G2290" s="8" t="s">
        <v>691</v>
      </c>
      <c r="H2290" s="8" t="s">
        <v>292</v>
      </c>
      <c r="I2290" s="8" t="s">
        <v>692</v>
      </c>
      <c r="J2290" s="8" t="s">
        <v>147</v>
      </c>
      <c r="K2290" s="8" t="s">
        <v>7</v>
      </c>
      <c r="L2290" s="9">
        <v>500</v>
      </c>
      <c r="M2290" s="9">
        <v>8</v>
      </c>
      <c r="N2290" s="10">
        <v>1.6E-2</v>
      </c>
      <c r="O2290" s="11">
        <v>9.41</v>
      </c>
      <c r="P2290" s="11">
        <v>75.28</v>
      </c>
      <c r="Q2290" s="11">
        <v>0</v>
      </c>
      <c r="R2290" s="8">
        <v>0</v>
      </c>
      <c r="S2290" s="8">
        <v>0</v>
      </c>
      <c r="U2290" s="12">
        <v>0</v>
      </c>
      <c r="V2290" s="10">
        <v>0</v>
      </c>
      <c r="W2290" s="11">
        <v>14.5</v>
      </c>
      <c r="X2290" s="8" t="s">
        <v>148</v>
      </c>
      <c r="Y2290" s="8" t="s">
        <v>149</v>
      </c>
    </row>
    <row r="2291" spans="1:25" x14ac:dyDescent="0.3">
      <c r="A2291" s="8" t="s">
        <v>1097</v>
      </c>
      <c r="B2291" s="8" t="s">
        <v>43</v>
      </c>
      <c r="C2291" s="8" t="s">
        <v>140</v>
      </c>
      <c r="D2291" s="8" t="s">
        <v>141</v>
      </c>
      <c r="E2291" s="8" t="s">
        <v>164</v>
      </c>
      <c r="F2291" s="8" t="s">
        <v>143</v>
      </c>
      <c r="G2291" s="8" t="s">
        <v>1072</v>
      </c>
      <c r="H2291" s="8" t="s">
        <v>292</v>
      </c>
      <c r="I2291" s="8" t="s">
        <v>1073</v>
      </c>
      <c r="J2291" s="8" t="s">
        <v>166</v>
      </c>
      <c r="K2291" s="8" t="s">
        <v>21</v>
      </c>
      <c r="L2291" s="9">
        <v>146</v>
      </c>
      <c r="M2291" s="9">
        <v>2</v>
      </c>
      <c r="N2291" s="10">
        <v>1.3698630136986301E-2</v>
      </c>
      <c r="O2291" s="11">
        <v>8</v>
      </c>
      <c r="P2291" s="11">
        <v>16</v>
      </c>
      <c r="Q2291" s="11">
        <v>0</v>
      </c>
      <c r="R2291" s="8">
        <v>0</v>
      </c>
      <c r="S2291" s="8">
        <v>0</v>
      </c>
      <c r="U2291" s="12">
        <v>0</v>
      </c>
      <c r="V2291" s="10">
        <v>0</v>
      </c>
      <c r="W2291" s="11">
        <v>8</v>
      </c>
      <c r="X2291" s="8" t="s">
        <v>148</v>
      </c>
      <c r="Y2291" s="8" t="s">
        <v>149</v>
      </c>
    </row>
    <row r="2292" spans="1:25" x14ac:dyDescent="0.3">
      <c r="A2292" s="7">
        <v>46286</v>
      </c>
      <c r="B2292" s="8" t="s">
        <v>43</v>
      </c>
      <c r="C2292" s="8" t="s">
        <v>140</v>
      </c>
      <c r="D2292" s="8" t="s">
        <v>141</v>
      </c>
      <c r="E2292" s="8" t="s">
        <v>164</v>
      </c>
      <c r="F2292" s="8" t="s">
        <v>143</v>
      </c>
      <c r="G2292" s="8" t="s">
        <v>483</v>
      </c>
      <c r="H2292" s="8" t="s">
        <v>292</v>
      </c>
      <c r="I2292" s="8" t="s">
        <v>1113</v>
      </c>
      <c r="J2292" s="8" t="s">
        <v>166</v>
      </c>
      <c r="K2292" s="8" t="s">
        <v>7</v>
      </c>
      <c r="L2292" s="9">
        <v>294</v>
      </c>
      <c r="M2292" s="9">
        <v>1</v>
      </c>
      <c r="N2292" s="10">
        <v>3.4013605442176869E-3</v>
      </c>
      <c r="O2292" s="11">
        <v>7.73</v>
      </c>
      <c r="P2292" s="11">
        <v>7.73</v>
      </c>
      <c r="Q2292" s="11">
        <v>0</v>
      </c>
      <c r="R2292" s="8">
        <v>0</v>
      </c>
      <c r="S2292" s="8">
        <v>0</v>
      </c>
      <c r="U2292" s="12">
        <v>0</v>
      </c>
      <c r="V2292" s="10">
        <v>0</v>
      </c>
      <c r="W2292" s="11">
        <v>10.5</v>
      </c>
      <c r="X2292" s="8" t="s">
        <v>148</v>
      </c>
      <c r="Y2292" s="8" t="s">
        <v>149</v>
      </c>
    </row>
    <row r="2293" spans="1:25" x14ac:dyDescent="0.3">
      <c r="A2293" s="7">
        <v>46286</v>
      </c>
      <c r="B2293" s="8" t="s">
        <v>43</v>
      </c>
      <c r="C2293" s="8" t="s">
        <v>140</v>
      </c>
      <c r="D2293" s="8" t="s">
        <v>141</v>
      </c>
      <c r="E2293" s="8" t="s">
        <v>164</v>
      </c>
      <c r="F2293" s="8" t="s">
        <v>143</v>
      </c>
      <c r="G2293" s="8" t="s">
        <v>299</v>
      </c>
      <c r="H2293" s="8" t="s">
        <v>292</v>
      </c>
      <c r="I2293" s="8" t="s">
        <v>300</v>
      </c>
      <c r="J2293" s="8" t="s">
        <v>166</v>
      </c>
      <c r="K2293" s="8" t="s">
        <v>7</v>
      </c>
      <c r="L2293" s="9">
        <v>1483</v>
      </c>
      <c r="M2293" s="9">
        <v>11</v>
      </c>
      <c r="N2293" s="10">
        <v>7.4173971679028991E-3</v>
      </c>
      <c r="O2293" s="11">
        <v>7.57</v>
      </c>
      <c r="P2293" s="11">
        <v>83.27</v>
      </c>
      <c r="Q2293" s="11">
        <v>0</v>
      </c>
      <c r="R2293" s="8">
        <v>0</v>
      </c>
      <c r="S2293" s="8">
        <v>0</v>
      </c>
      <c r="U2293" s="12">
        <v>0</v>
      </c>
      <c r="V2293" s="10">
        <v>0</v>
      </c>
      <c r="W2293" s="11">
        <v>11</v>
      </c>
      <c r="X2293" s="8" t="s">
        <v>148</v>
      </c>
      <c r="Y2293" s="8" t="s">
        <v>149</v>
      </c>
    </row>
    <row r="2294" spans="1:25" x14ac:dyDescent="0.3">
      <c r="A2294" s="8" t="s">
        <v>1098</v>
      </c>
      <c r="B2294" s="8" t="s">
        <v>43</v>
      </c>
      <c r="C2294" s="8" t="s">
        <v>140</v>
      </c>
      <c r="D2294" s="8" t="s">
        <v>141</v>
      </c>
      <c r="E2294" s="8" t="s">
        <v>164</v>
      </c>
      <c r="F2294" s="8" t="s">
        <v>143</v>
      </c>
      <c r="G2294" s="8" t="s">
        <v>603</v>
      </c>
      <c r="H2294" s="8" t="s">
        <v>292</v>
      </c>
      <c r="I2294" s="8" t="s">
        <v>604</v>
      </c>
      <c r="J2294" s="8" t="s">
        <v>166</v>
      </c>
      <c r="K2294" s="8" t="s">
        <v>7</v>
      </c>
      <c r="L2294" s="9">
        <v>319</v>
      </c>
      <c r="M2294" s="9">
        <v>1</v>
      </c>
      <c r="N2294" s="10">
        <v>3.134796238244514E-3</v>
      </c>
      <c r="O2294" s="11">
        <v>5.94</v>
      </c>
      <c r="P2294" s="11">
        <v>5.94</v>
      </c>
      <c r="Q2294" s="11">
        <v>0</v>
      </c>
      <c r="R2294" s="8">
        <v>0</v>
      </c>
      <c r="S2294" s="8">
        <v>0</v>
      </c>
      <c r="U2294" s="12">
        <v>0</v>
      </c>
      <c r="V2294" s="10">
        <v>0</v>
      </c>
      <c r="W2294" s="11">
        <v>11.5</v>
      </c>
      <c r="X2294" s="8" t="s">
        <v>148</v>
      </c>
      <c r="Y2294" s="8" t="s">
        <v>149</v>
      </c>
    </row>
    <row r="2295" spans="1:25" x14ac:dyDescent="0.3">
      <c r="A2295" s="7">
        <v>46286</v>
      </c>
      <c r="B2295" s="8" t="s">
        <v>43</v>
      </c>
      <c r="C2295" s="8" t="s">
        <v>140</v>
      </c>
      <c r="D2295" s="8" t="s">
        <v>141</v>
      </c>
      <c r="E2295" s="8" t="s">
        <v>164</v>
      </c>
      <c r="F2295" s="8" t="s">
        <v>143</v>
      </c>
      <c r="G2295" s="8" t="s">
        <v>304</v>
      </c>
      <c r="H2295" s="8" t="s">
        <v>292</v>
      </c>
      <c r="I2295" s="8" t="s">
        <v>305</v>
      </c>
      <c r="J2295" s="8" t="s">
        <v>166</v>
      </c>
      <c r="K2295" s="8" t="s">
        <v>7</v>
      </c>
      <c r="L2295" s="9">
        <v>844</v>
      </c>
      <c r="M2295" s="9">
        <v>6</v>
      </c>
      <c r="N2295" s="10">
        <v>7.1090047393364934E-3</v>
      </c>
      <c r="O2295" s="11">
        <v>6.99</v>
      </c>
      <c r="P2295" s="11">
        <v>41.94</v>
      </c>
      <c r="Q2295" s="11">
        <v>0</v>
      </c>
      <c r="R2295" s="8">
        <v>0</v>
      </c>
      <c r="S2295" s="8">
        <v>0</v>
      </c>
      <c r="U2295" s="12">
        <v>0</v>
      </c>
      <c r="V2295" s="10">
        <v>0</v>
      </c>
      <c r="W2295" s="11">
        <v>9.5</v>
      </c>
      <c r="X2295" s="8" t="s">
        <v>148</v>
      </c>
      <c r="Y2295" s="8" t="s">
        <v>149</v>
      </c>
    </row>
    <row r="2296" spans="1:25" x14ac:dyDescent="0.3">
      <c r="A2296" s="7">
        <v>46286</v>
      </c>
      <c r="B2296" s="8" t="s">
        <v>43</v>
      </c>
      <c r="C2296" s="8" t="s">
        <v>140</v>
      </c>
      <c r="D2296" s="8" t="s">
        <v>141</v>
      </c>
      <c r="E2296" s="8" t="s">
        <v>164</v>
      </c>
      <c r="F2296" s="8" t="s">
        <v>143</v>
      </c>
      <c r="G2296" s="8" t="s">
        <v>647</v>
      </c>
      <c r="H2296" s="8" t="s">
        <v>292</v>
      </c>
      <c r="I2296" s="8" t="s">
        <v>648</v>
      </c>
      <c r="J2296" s="8" t="s">
        <v>166</v>
      </c>
      <c r="K2296" s="8" t="s">
        <v>7</v>
      </c>
      <c r="L2296" s="9">
        <v>289</v>
      </c>
      <c r="M2296" s="9">
        <v>0</v>
      </c>
      <c r="N2296" s="10">
        <v>0</v>
      </c>
      <c r="P2296" s="11">
        <v>0</v>
      </c>
      <c r="Q2296" s="11">
        <v>0</v>
      </c>
      <c r="R2296" s="8">
        <v>0</v>
      </c>
      <c r="S2296" s="8">
        <v>0</v>
      </c>
      <c r="W2296" s="11">
        <v>13</v>
      </c>
      <c r="X2296" s="8" t="s">
        <v>148</v>
      </c>
      <c r="Y2296" s="8" t="s">
        <v>149</v>
      </c>
    </row>
    <row r="2297" spans="1:25" x14ac:dyDescent="0.3">
      <c r="A2297" s="7">
        <v>46286</v>
      </c>
      <c r="B2297" s="8" t="s">
        <v>43</v>
      </c>
      <c r="C2297" s="8" t="s">
        <v>140</v>
      </c>
      <c r="D2297" s="8" t="s">
        <v>141</v>
      </c>
      <c r="E2297" s="8" t="s">
        <v>239</v>
      </c>
      <c r="F2297" s="8" t="s">
        <v>143</v>
      </c>
      <c r="G2297" s="8" t="s">
        <v>845</v>
      </c>
      <c r="H2297" s="8" t="s">
        <v>292</v>
      </c>
      <c r="I2297" s="8" t="s">
        <v>846</v>
      </c>
      <c r="J2297" s="8" t="s">
        <v>242</v>
      </c>
      <c r="K2297" s="8" t="s">
        <v>7</v>
      </c>
      <c r="L2297" s="9">
        <v>280</v>
      </c>
      <c r="M2297" s="9">
        <v>1</v>
      </c>
      <c r="N2297" s="10">
        <v>3.5714285714285709E-3</v>
      </c>
      <c r="O2297" s="11">
        <v>5.2</v>
      </c>
      <c r="P2297" s="11">
        <v>5.2</v>
      </c>
      <c r="Q2297" s="11">
        <v>0</v>
      </c>
      <c r="R2297" s="8">
        <v>0</v>
      </c>
      <c r="S2297" s="8">
        <v>0</v>
      </c>
      <c r="U2297" s="12">
        <v>0</v>
      </c>
      <c r="V2297" s="10">
        <v>0</v>
      </c>
      <c r="W2297" s="11">
        <v>8.5</v>
      </c>
      <c r="X2297" s="8" t="s">
        <v>148</v>
      </c>
      <c r="Y2297" s="8" t="s">
        <v>149</v>
      </c>
    </row>
    <row r="2298" spans="1:25" x14ac:dyDescent="0.3">
      <c r="A2298" s="7">
        <v>46286</v>
      </c>
      <c r="B2298" s="8" t="s">
        <v>43</v>
      </c>
      <c r="C2298" s="8" t="s">
        <v>140</v>
      </c>
      <c r="D2298" s="8" t="s">
        <v>141</v>
      </c>
      <c r="E2298" s="8" t="s">
        <v>239</v>
      </c>
      <c r="F2298" s="8" t="s">
        <v>143</v>
      </c>
      <c r="G2298" s="8" t="s">
        <v>313</v>
      </c>
      <c r="H2298" s="8" t="s">
        <v>292</v>
      </c>
      <c r="I2298" s="8" t="s">
        <v>314</v>
      </c>
      <c r="J2298" s="8" t="s">
        <v>242</v>
      </c>
      <c r="K2298" s="8" t="s">
        <v>7</v>
      </c>
      <c r="L2298" s="9">
        <v>565</v>
      </c>
      <c r="M2298" s="9">
        <v>2</v>
      </c>
      <c r="N2298" s="10">
        <v>3.539823008849557E-3</v>
      </c>
      <c r="O2298" s="11">
        <v>4.7</v>
      </c>
      <c r="P2298" s="11">
        <v>9.4</v>
      </c>
      <c r="Q2298" s="11">
        <v>0</v>
      </c>
      <c r="R2298" s="8">
        <v>0</v>
      </c>
      <c r="S2298" s="8">
        <v>0</v>
      </c>
      <c r="U2298" s="12">
        <v>0</v>
      </c>
      <c r="V2298" s="10">
        <v>0</v>
      </c>
      <c r="W2298" s="11">
        <v>6.5</v>
      </c>
      <c r="X2298" s="8" t="s">
        <v>148</v>
      </c>
      <c r="Y2298" s="8" t="s">
        <v>149</v>
      </c>
    </row>
    <row r="2299" spans="1:25" x14ac:dyDescent="0.3">
      <c r="A2299" s="7">
        <v>46286</v>
      </c>
      <c r="B2299" s="8" t="s">
        <v>43</v>
      </c>
      <c r="C2299" s="8" t="s">
        <v>140</v>
      </c>
      <c r="D2299" s="8" t="s">
        <v>141</v>
      </c>
      <c r="E2299" s="8" t="s">
        <v>239</v>
      </c>
      <c r="F2299" s="8" t="s">
        <v>143</v>
      </c>
      <c r="G2299" s="8" t="s">
        <v>737</v>
      </c>
      <c r="H2299" s="8" t="s">
        <v>292</v>
      </c>
      <c r="I2299" s="8" t="s">
        <v>738</v>
      </c>
      <c r="J2299" s="8" t="s">
        <v>242</v>
      </c>
      <c r="K2299" s="8" t="s">
        <v>7</v>
      </c>
      <c r="L2299" s="9">
        <v>1072</v>
      </c>
      <c r="M2299" s="9">
        <v>4</v>
      </c>
      <c r="N2299" s="10">
        <v>3.731343283582089E-3</v>
      </c>
      <c r="O2299" s="11">
        <v>5.35</v>
      </c>
      <c r="P2299" s="11">
        <v>21.4</v>
      </c>
      <c r="Q2299" s="11">
        <v>0</v>
      </c>
      <c r="R2299" s="8">
        <v>0</v>
      </c>
      <c r="S2299" s="8">
        <v>0</v>
      </c>
      <c r="U2299" s="12">
        <v>0</v>
      </c>
      <c r="V2299" s="10">
        <v>0</v>
      </c>
      <c r="W2299" s="11">
        <v>8</v>
      </c>
      <c r="X2299" s="8" t="s">
        <v>148</v>
      </c>
      <c r="Y2299" s="8" t="s">
        <v>149</v>
      </c>
    </row>
    <row r="2300" spans="1:25" x14ac:dyDescent="0.3">
      <c r="A2300" s="7">
        <v>46286</v>
      </c>
      <c r="B2300" s="8" t="s">
        <v>34</v>
      </c>
      <c r="C2300" s="8" t="s">
        <v>140</v>
      </c>
      <c r="D2300" s="8" t="s">
        <v>141</v>
      </c>
      <c r="E2300" s="8" t="s">
        <v>322</v>
      </c>
      <c r="F2300" s="8" t="s">
        <v>143</v>
      </c>
      <c r="G2300" s="8" t="s">
        <v>606</v>
      </c>
      <c r="H2300" s="8" t="s">
        <v>206</v>
      </c>
      <c r="I2300" s="8" t="s">
        <v>606</v>
      </c>
      <c r="J2300" s="8" t="s">
        <v>324</v>
      </c>
      <c r="K2300" s="8" t="s">
        <v>14</v>
      </c>
      <c r="L2300" s="9">
        <v>3251</v>
      </c>
      <c r="M2300" s="9">
        <v>11</v>
      </c>
      <c r="N2300" s="10">
        <v>3.3835742848354351E-3</v>
      </c>
      <c r="O2300" s="11">
        <v>14.85</v>
      </c>
      <c r="P2300" s="11">
        <v>163.35</v>
      </c>
      <c r="Q2300" s="11">
        <v>1497</v>
      </c>
      <c r="R2300" s="8">
        <v>3</v>
      </c>
      <c r="S2300" s="8">
        <v>3</v>
      </c>
      <c r="T2300" s="10">
        <v>0.1091</v>
      </c>
      <c r="U2300" s="12">
        <v>9.16</v>
      </c>
      <c r="V2300" s="10">
        <v>0.2727</v>
      </c>
      <c r="W2300" s="11">
        <v>19.5</v>
      </c>
      <c r="X2300" s="8" t="s">
        <v>148</v>
      </c>
      <c r="Y2300" s="8" t="s">
        <v>149</v>
      </c>
    </row>
    <row r="2301" spans="1:25" x14ac:dyDescent="0.3">
      <c r="A2301" s="7">
        <v>46286</v>
      </c>
      <c r="B2301" s="8" t="s">
        <v>34</v>
      </c>
      <c r="C2301" s="8" t="s">
        <v>140</v>
      </c>
      <c r="D2301" s="8" t="s">
        <v>141</v>
      </c>
      <c r="E2301" s="8" t="s">
        <v>322</v>
      </c>
      <c r="F2301" s="8" t="s">
        <v>143</v>
      </c>
      <c r="G2301" s="8" t="s">
        <v>739</v>
      </c>
      <c r="H2301" s="8" t="s">
        <v>206</v>
      </c>
      <c r="I2301" s="8" t="s">
        <v>739</v>
      </c>
      <c r="J2301" s="8" t="s">
        <v>324</v>
      </c>
      <c r="K2301" s="8" t="s">
        <v>21</v>
      </c>
      <c r="L2301" s="9">
        <v>288</v>
      </c>
      <c r="M2301" s="9">
        <v>4</v>
      </c>
      <c r="N2301" s="10">
        <v>1.388888888888889E-2</v>
      </c>
      <c r="O2301" s="11">
        <v>16</v>
      </c>
      <c r="P2301" s="11">
        <v>64</v>
      </c>
      <c r="Q2301" s="11">
        <v>0</v>
      </c>
      <c r="R2301" s="8">
        <v>0</v>
      </c>
      <c r="S2301" s="8">
        <v>0</v>
      </c>
      <c r="U2301" s="12">
        <v>0</v>
      </c>
      <c r="V2301" s="10">
        <v>0</v>
      </c>
      <c r="W2301" s="11">
        <v>16</v>
      </c>
      <c r="X2301" s="8" t="s">
        <v>148</v>
      </c>
      <c r="Y2301" s="8" t="s">
        <v>149</v>
      </c>
    </row>
    <row r="2302" spans="1:25" x14ac:dyDescent="0.3">
      <c r="A2302" s="7">
        <v>46286</v>
      </c>
      <c r="B2302" s="8" t="s">
        <v>34</v>
      </c>
      <c r="C2302" s="8" t="s">
        <v>140</v>
      </c>
      <c r="D2302" s="8" t="s">
        <v>141</v>
      </c>
      <c r="E2302" s="8" t="s">
        <v>322</v>
      </c>
      <c r="F2302" s="8" t="s">
        <v>143</v>
      </c>
      <c r="G2302" s="8" t="s">
        <v>323</v>
      </c>
      <c r="H2302" s="8" t="s">
        <v>206</v>
      </c>
      <c r="I2302" s="8" t="s">
        <v>323</v>
      </c>
      <c r="J2302" s="8" t="s">
        <v>324</v>
      </c>
      <c r="K2302" s="8" t="s">
        <v>21</v>
      </c>
      <c r="L2302" s="9">
        <v>677</v>
      </c>
      <c r="M2302" s="9">
        <v>7</v>
      </c>
      <c r="N2302" s="10">
        <v>1.03397341211226E-2</v>
      </c>
      <c r="O2302" s="11">
        <v>11.5</v>
      </c>
      <c r="P2302" s="11">
        <v>80.5</v>
      </c>
      <c r="Q2302" s="11">
        <v>499</v>
      </c>
      <c r="R2302" s="8">
        <v>1</v>
      </c>
      <c r="S2302" s="8">
        <v>1</v>
      </c>
      <c r="T2302" s="10">
        <v>0.1613</v>
      </c>
      <c r="U2302" s="12">
        <v>6.2</v>
      </c>
      <c r="V2302" s="10">
        <v>0.1429</v>
      </c>
      <c r="W2302" s="11">
        <v>11.5</v>
      </c>
      <c r="X2302" s="8" t="s">
        <v>148</v>
      </c>
      <c r="Y2302" s="8" t="s">
        <v>149</v>
      </c>
    </row>
    <row r="2303" spans="1:25" x14ac:dyDescent="0.3">
      <c r="A2303" s="7">
        <v>46286</v>
      </c>
      <c r="B2303" s="8" t="s">
        <v>34</v>
      </c>
      <c r="C2303" s="8" t="s">
        <v>140</v>
      </c>
      <c r="D2303" s="8" t="s">
        <v>141</v>
      </c>
      <c r="E2303" s="8" t="s">
        <v>322</v>
      </c>
      <c r="F2303" s="8" t="s">
        <v>143</v>
      </c>
      <c r="G2303" s="8" t="s">
        <v>421</v>
      </c>
      <c r="H2303" s="8" t="s">
        <v>206</v>
      </c>
      <c r="I2303" s="8" t="s">
        <v>421</v>
      </c>
      <c r="J2303" s="8" t="s">
        <v>324</v>
      </c>
      <c r="K2303" s="8" t="s">
        <v>14</v>
      </c>
      <c r="L2303" s="9">
        <v>559</v>
      </c>
      <c r="M2303" s="9">
        <v>3</v>
      </c>
      <c r="N2303" s="10">
        <v>5.3667262969588547E-3</v>
      </c>
      <c r="O2303" s="11">
        <v>9.8699999999999992</v>
      </c>
      <c r="P2303" s="8" t="s">
        <v>1114</v>
      </c>
      <c r="Q2303" s="11">
        <v>0</v>
      </c>
      <c r="R2303" s="8">
        <v>0</v>
      </c>
      <c r="S2303" s="8">
        <v>0</v>
      </c>
      <c r="U2303" s="12">
        <v>0</v>
      </c>
      <c r="V2303" s="10">
        <v>0</v>
      </c>
      <c r="W2303" s="11">
        <v>15</v>
      </c>
      <c r="X2303" s="8" t="s">
        <v>148</v>
      </c>
      <c r="Y2303" s="8" t="s">
        <v>149</v>
      </c>
    </row>
    <row r="2304" spans="1:25" x14ac:dyDescent="0.3">
      <c r="A2304" s="7">
        <v>46291</v>
      </c>
      <c r="B2304" s="8" t="s">
        <v>26</v>
      </c>
      <c r="C2304" s="8" t="s">
        <v>140</v>
      </c>
      <c r="D2304" s="8" t="s">
        <v>141</v>
      </c>
      <c r="E2304" s="8" t="s">
        <v>142</v>
      </c>
      <c r="F2304" s="8" t="s">
        <v>143</v>
      </c>
      <c r="G2304" s="8" t="s">
        <v>205</v>
      </c>
      <c r="H2304" s="8" t="s">
        <v>220</v>
      </c>
      <c r="I2304" s="8" t="s">
        <v>171</v>
      </c>
      <c r="J2304" s="8" t="s">
        <v>147</v>
      </c>
      <c r="K2304" s="8" t="s">
        <v>7</v>
      </c>
      <c r="L2304" s="9">
        <v>371</v>
      </c>
      <c r="M2304" s="9">
        <v>0</v>
      </c>
      <c r="N2304" s="10">
        <v>0</v>
      </c>
      <c r="P2304" s="11">
        <v>0</v>
      </c>
      <c r="Q2304" s="11">
        <v>0</v>
      </c>
      <c r="R2304" s="8">
        <v>0</v>
      </c>
      <c r="S2304" s="8">
        <v>0</v>
      </c>
      <c r="W2304" s="11">
        <v>13.5</v>
      </c>
      <c r="X2304" s="8" t="s">
        <v>148</v>
      </c>
      <c r="Y2304" s="8" t="s">
        <v>149</v>
      </c>
    </row>
    <row r="2305" spans="1:26" x14ac:dyDescent="0.3">
      <c r="A2305" s="7">
        <v>46286</v>
      </c>
      <c r="B2305" s="8" t="s">
        <v>34</v>
      </c>
      <c r="C2305" s="8" t="s">
        <v>140</v>
      </c>
      <c r="D2305" s="8" t="s">
        <v>141</v>
      </c>
      <c r="E2305" s="8" t="s">
        <v>325</v>
      </c>
      <c r="F2305" s="8" t="s">
        <v>143</v>
      </c>
      <c r="G2305" s="8" t="s">
        <v>326</v>
      </c>
      <c r="H2305" s="8" t="s">
        <v>206</v>
      </c>
      <c r="I2305" s="8" t="s">
        <v>326</v>
      </c>
      <c r="J2305" s="8" t="s">
        <v>327</v>
      </c>
      <c r="K2305" s="8" t="s">
        <v>7</v>
      </c>
      <c r="L2305" s="9">
        <v>1424</v>
      </c>
      <c r="M2305" s="9">
        <v>17</v>
      </c>
      <c r="N2305" s="10">
        <v>1.1938202247191009E-2</v>
      </c>
      <c r="O2305" s="11">
        <v>4.3</v>
      </c>
      <c r="P2305" s="11">
        <v>73.099999999999994</v>
      </c>
      <c r="Q2305" s="11">
        <v>398</v>
      </c>
      <c r="R2305" s="8">
        <v>2</v>
      </c>
      <c r="S2305" s="8">
        <v>2</v>
      </c>
      <c r="T2305" s="10">
        <v>0.1837</v>
      </c>
      <c r="U2305" s="12">
        <v>5.44</v>
      </c>
      <c r="V2305" s="10">
        <v>0.1176</v>
      </c>
      <c r="W2305" s="11">
        <v>6</v>
      </c>
      <c r="X2305" s="8" t="s">
        <v>148</v>
      </c>
      <c r="Y2305" s="8" t="s">
        <v>149</v>
      </c>
    </row>
    <row r="2306" spans="1:26" x14ac:dyDescent="0.3">
      <c r="A2306" s="7">
        <v>46286</v>
      </c>
      <c r="B2306" s="8" t="s">
        <v>34</v>
      </c>
      <c r="C2306" s="8" t="s">
        <v>140</v>
      </c>
      <c r="D2306" s="8" t="s">
        <v>141</v>
      </c>
      <c r="E2306" s="8" t="s">
        <v>325</v>
      </c>
      <c r="F2306" s="8" t="s">
        <v>143</v>
      </c>
      <c r="G2306" s="8" t="s">
        <v>424</v>
      </c>
      <c r="H2306" s="8" t="s">
        <v>206</v>
      </c>
      <c r="I2306" s="8" t="s">
        <v>424</v>
      </c>
      <c r="J2306" s="8" t="s">
        <v>327</v>
      </c>
      <c r="K2306" s="8" t="s">
        <v>21</v>
      </c>
      <c r="L2306" s="9">
        <v>124</v>
      </c>
      <c r="M2306" s="9">
        <v>1</v>
      </c>
      <c r="N2306" s="10">
        <v>8.0645161290322578E-3</v>
      </c>
      <c r="O2306" s="11">
        <v>5.21</v>
      </c>
      <c r="P2306" s="11">
        <v>5.21</v>
      </c>
      <c r="Q2306" s="11">
        <v>0</v>
      </c>
      <c r="R2306" s="8">
        <v>0</v>
      </c>
      <c r="S2306" s="8">
        <v>0</v>
      </c>
      <c r="U2306" s="12">
        <v>0</v>
      </c>
      <c r="V2306" s="10">
        <v>0</v>
      </c>
      <c r="W2306" s="11">
        <v>6</v>
      </c>
      <c r="X2306" s="8" t="s">
        <v>148</v>
      </c>
      <c r="Y2306" s="8" t="s">
        <v>149</v>
      </c>
    </row>
    <row r="2307" spans="1:26" x14ac:dyDescent="0.3">
      <c r="A2307" s="7">
        <v>46286</v>
      </c>
      <c r="B2307" s="8" t="s">
        <v>34</v>
      </c>
      <c r="C2307" s="8" t="s">
        <v>140</v>
      </c>
      <c r="D2307" s="8" t="s">
        <v>141</v>
      </c>
      <c r="E2307" s="8" t="s">
        <v>325</v>
      </c>
      <c r="F2307" s="8" t="s">
        <v>143</v>
      </c>
      <c r="G2307" s="8" t="s">
        <v>698</v>
      </c>
      <c r="H2307" s="8" t="s">
        <v>206</v>
      </c>
      <c r="I2307" s="8" t="s">
        <v>698</v>
      </c>
      <c r="J2307" s="8" t="s">
        <v>327</v>
      </c>
      <c r="K2307" s="8" t="s">
        <v>7</v>
      </c>
      <c r="L2307" s="8" t="s">
        <v>1115</v>
      </c>
      <c r="M2307" s="9">
        <v>3</v>
      </c>
      <c r="N2307" s="10">
        <v>5.016722408026756E-3</v>
      </c>
      <c r="O2307" s="11">
        <v>3.44</v>
      </c>
      <c r="P2307" s="11">
        <v>10.32</v>
      </c>
      <c r="Q2307" s="11">
        <v>0</v>
      </c>
      <c r="R2307" s="8">
        <v>0</v>
      </c>
      <c r="S2307" s="8">
        <v>0</v>
      </c>
      <c r="U2307" s="12">
        <v>0</v>
      </c>
      <c r="V2307" s="10">
        <v>0</v>
      </c>
      <c r="W2307" s="11">
        <v>5.5</v>
      </c>
      <c r="X2307" s="8" t="s">
        <v>148</v>
      </c>
      <c r="Y2307" s="8" t="s">
        <v>149</v>
      </c>
    </row>
    <row r="2308" spans="1:26" x14ac:dyDescent="0.3">
      <c r="A2308" s="7">
        <v>46286</v>
      </c>
      <c r="B2308" s="8" t="s">
        <v>34</v>
      </c>
      <c r="C2308" s="8" t="s">
        <v>140</v>
      </c>
      <c r="D2308" s="8" t="s">
        <v>141</v>
      </c>
      <c r="E2308" s="8" t="s">
        <v>328</v>
      </c>
      <c r="F2308" s="8" t="s">
        <v>143</v>
      </c>
      <c r="G2308" s="8" t="s">
        <v>329</v>
      </c>
      <c r="H2308" s="8" t="s">
        <v>206</v>
      </c>
      <c r="I2308" s="8" t="s">
        <v>650</v>
      </c>
      <c r="J2308" s="8" t="s">
        <v>330</v>
      </c>
      <c r="K2308" s="8" t="s">
        <v>14</v>
      </c>
      <c r="L2308" s="9">
        <v>4801</v>
      </c>
      <c r="M2308" s="9">
        <v>42</v>
      </c>
      <c r="N2308" s="10">
        <v>8.748177463028535E-3</v>
      </c>
      <c r="O2308" s="11">
        <v>7.33</v>
      </c>
      <c r="P2308" s="11">
        <v>307.86</v>
      </c>
      <c r="Q2308" s="11">
        <v>299</v>
      </c>
      <c r="R2308" s="8">
        <v>1</v>
      </c>
      <c r="S2308" s="8">
        <v>1</v>
      </c>
      <c r="T2308" s="10">
        <v>1.0296000000000001</v>
      </c>
      <c r="U2308" s="12">
        <v>0.97</v>
      </c>
      <c r="V2308" s="10">
        <v>2.3800000000000002E-2</v>
      </c>
      <c r="W2308" s="11">
        <v>10</v>
      </c>
      <c r="X2308" s="8" t="s">
        <v>148</v>
      </c>
      <c r="Y2308" s="8" t="s">
        <v>149</v>
      </c>
    </row>
    <row r="2309" spans="1:26" x14ac:dyDescent="0.3">
      <c r="A2309" s="7">
        <v>46286</v>
      </c>
      <c r="B2309" s="8" t="s">
        <v>34</v>
      </c>
      <c r="C2309" s="8" t="s">
        <v>140</v>
      </c>
      <c r="D2309" s="8" t="s">
        <v>141</v>
      </c>
      <c r="E2309" s="8" t="s">
        <v>328</v>
      </c>
      <c r="F2309" s="8" t="s">
        <v>143</v>
      </c>
      <c r="G2309" s="8" t="s">
        <v>332</v>
      </c>
      <c r="H2309" s="8" t="s">
        <v>206</v>
      </c>
      <c r="I2309" s="8" t="s">
        <v>332</v>
      </c>
      <c r="J2309" s="8" t="s">
        <v>330</v>
      </c>
      <c r="K2309" s="8" t="s">
        <v>21</v>
      </c>
      <c r="L2309" s="9">
        <v>276</v>
      </c>
      <c r="M2309" s="9">
        <v>3</v>
      </c>
      <c r="N2309" s="10">
        <v>1.0869565217391301E-2</v>
      </c>
      <c r="O2309" s="11">
        <v>9.9700000000000006</v>
      </c>
      <c r="P2309" s="11">
        <v>29.91</v>
      </c>
      <c r="Q2309" s="11">
        <v>299</v>
      </c>
      <c r="R2309" s="8">
        <v>1</v>
      </c>
      <c r="S2309" s="8">
        <v>1</v>
      </c>
      <c r="T2309" s="10">
        <v>0.1</v>
      </c>
      <c r="U2309" s="12">
        <v>10</v>
      </c>
      <c r="V2309" s="10">
        <v>0.33329999999999999</v>
      </c>
      <c r="W2309" s="11">
        <v>12</v>
      </c>
      <c r="X2309" s="8" t="s">
        <v>148</v>
      </c>
      <c r="Y2309" s="8" t="s">
        <v>149</v>
      </c>
    </row>
    <row r="2310" spans="1:26" x14ac:dyDescent="0.3">
      <c r="A2310" s="7">
        <v>46266</v>
      </c>
      <c r="B2310" s="8" t="s">
        <v>37</v>
      </c>
      <c r="C2310" s="8" t="s">
        <v>140</v>
      </c>
      <c r="D2310" s="8" t="s">
        <v>141</v>
      </c>
      <c r="E2310" s="8" t="s">
        <v>257</v>
      </c>
      <c r="F2310" s="8" t="s">
        <v>143</v>
      </c>
      <c r="G2310" s="8" t="s">
        <v>258</v>
      </c>
      <c r="H2310" s="8" t="s">
        <v>220</v>
      </c>
      <c r="I2310" s="8" t="s">
        <v>259</v>
      </c>
      <c r="J2310" s="8" t="s">
        <v>260</v>
      </c>
      <c r="K2310" s="8" t="s">
        <v>21</v>
      </c>
      <c r="L2310" s="9">
        <v>0</v>
      </c>
      <c r="M2310" s="9">
        <v>0</v>
      </c>
      <c r="P2310" s="11">
        <v>-76.819999999999993</v>
      </c>
      <c r="Q2310" s="11">
        <v>0</v>
      </c>
      <c r="R2310" s="8">
        <v>0</v>
      </c>
      <c r="S2310" s="8">
        <v>0</v>
      </c>
      <c r="W2310" s="11">
        <v>10.5</v>
      </c>
      <c r="X2310" s="8" t="s">
        <v>148</v>
      </c>
      <c r="Y2310" s="8" t="s">
        <v>149</v>
      </c>
      <c r="Z2310" s="8" t="s">
        <v>251</v>
      </c>
    </row>
    <row r="2311" spans="1:26" x14ac:dyDescent="0.3">
      <c r="A2311" s="7">
        <v>46286</v>
      </c>
      <c r="B2311" s="8" t="s">
        <v>34</v>
      </c>
      <c r="C2311" s="8" t="s">
        <v>140</v>
      </c>
      <c r="D2311" s="8" t="s">
        <v>141</v>
      </c>
      <c r="E2311" s="8" t="s">
        <v>328</v>
      </c>
      <c r="F2311" s="8" t="s">
        <v>143</v>
      </c>
      <c r="G2311" s="8" t="s">
        <v>491</v>
      </c>
      <c r="H2311" s="8" t="s">
        <v>206</v>
      </c>
      <c r="I2311" s="8" t="s">
        <v>491</v>
      </c>
      <c r="J2311" s="8" t="s">
        <v>330</v>
      </c>
      <c r="K2311" s="8" t="s">
        <v>14</v>
      </c>
      <c r="L2311" s="9">
        <v>3809</v>
      </c>
      <c r="M2311" s="9">
        <v>13</v>
      </c>
      <c r="N2311" s="10">
        <v>3.412969283276451E-3</v>
      </c>
      <c r="O2311" s="11">
        <v>7.14</v>
      </c>
      <c r="P2311" s="11">
        <v>92.82</v>
      </c>
      <c r="Q2311" s="11">
        <v>0</v>
      </c>
      <c r="R2311" s="8">
        <v>0</v>
      </c>
      <c r="S2311" s="8">
        <v>0</v>
      </c>
      <c r="U2311" s="12">
        <v>0</v>
      </c>
      <c r="V2311" s="10">
        <v>0</v>
      </c>
      <c r="W2311" s="11">
        <v>9</v>
      </c>
      <c r="X2311" s="8" t="s">
        <v>148</v>
      </c>
      <c r="Y2311" s="8" t="s">
        <v>149</v>
      </c>
    </row>
    <row r="2312" spans="1:26" x14ac:dyDescent="0.3">
      <c r="A2312" s="8" t="s">
        <v>1097</v>
      </c>
      <c r="B2312" s="8" t="s">
        <v>34</v>
      </c>
      <c r="C2312" s="8" t="s">
        <v>140</v>
      </c>
      <c r="D2312" s="8" t="s">
        <v>141</v>
      </c>
      <c r="E2312" s="8" t="s">
        <v>328</v>
      </c>
      <c r="F2312" s="8" t="s">
        <v>143</v>
      </c>
      <c r="G2312" s="8" t="s">
        <v>331</v>
      </c>
      <c r="H2312" s="8" t="s">
        <v>206</v>
      </c>
      <c r="I2312" s="8" t="s">
        <v>331</v>
      </c>
      <c r="J2312" s="8" t="s">
        <v>330</v>
      </c>
      <c r="K2312" s="8" t="s">
        <v>7</v>
      </c>
      <c r="L2312" s="9">
        <v>308</v>
      </c>
      <c r="M2312" s="9">
        <v>2</v>
      </c>
      <c r="N2312" s="10">
        <v>6.4935064935064939E-3</v>
      </c>
      <c r="O2312" s="11">
        <v>5.38</v>
      </c>
      <c r="P2312" s="11">
        <v>10.76</v>
      </c>
      <c r="Q2312" s="11">
        <v>0</v>
      </c>
      <c r="R2312" s="8">
        <v>0</v>
      </c>
      <c r="S2312" s="8">
        <v>0</v>
      </c>
      <c r="U2312" s="12">
        <v>0</v>
      </c>
      <c r="V2312" s="10">
        <v>0</v>
      </c>
      <c r="W2312" s="11">
        <v>10</v>
      </c>
      <c r="X2312" s="8" t="s">
        <v>148</v>
      </c>
      <c r="Y2312" s="8" t="s">
        <v>149</v>
      </c>
    </row>
    <row r="2313" spans="1:26" x14ac:dyDescent="0.3">
      <c r="A2313" s="8" t="s">
        <v>1097</v>
      </c>
      <c r="B2313" s="8" t="s">
        <v>34</v>
      </c>
      <c r="C2313" s="8" t="s">
        <v>140</v>
      </c>
      <c r="D2313" s="8" t="s">
        <v>141</v>
      </c>
      <c r="E2313" s="8" t="s">
        <v>328</v>
      </c>
      <c r="F2313" s="8" t="s">
        <v>143</v>
      </c>
      <c r="G2313" s="8" t="s">
        <v>427</v>
      </c>
      <c r="H2313" s="8" t="s">
        <v>204</v>
      </c>
      <c r="I2313" s="8" t="s">
        <v>427</v>
      </c>
      <c r="J2313" s="8" t="s">
        <v>330</v>
      </c>
      <c r="K2313" s="8" t="s">
        <v>21</v>
      </c>
      <c r="L2313" s="9">
        <v>200</v>
      </c>
      <c r="M2313" s="9">
        <v>3</v>
      </c>
      <c r="N2313" s="10">
        <v>1.4999999999999999E-2</v>
      </c>
      <c r="O2313" s="11">
        <v>9.94</v>
      </c>
      <c r="P2313" s="11">
        <v>29.82</v>
      </c>
      <c r="Q2313" s="11">
        <v>0</v>
      </c>
      <c r="R2313" s="8">
        <v>0</v>
      </c>
      <c r="S2313" s="8">
        <v>0</v>
      </c>
      <c r="U2313" s="12">
        <v>0</v>
      </c>
      <c r="V2313" s="10">
        <v>0</v>
      </c>
      <c r="W2313" s="11">
        <v>12</v>
      </c>
      <c r="X2313" s="8" t="s">
        <v>148</v>
      </c>
      <c r="Y2313" s="8" t="s">
        <v>149</v>
      </c>
    </row>
    <row r="2314" spans="1:26" x14ac:dyDescent="0.3">
      <c r="A2314" s="7">
        <v>46286</v>
      </c>
      <c r="B2314" s="8" t="s">
        <v>19</v>
      </c>
      <c r="C2314" s="8" t="s">
        <v>249</v>
      </c>
      <c r="D2314" s="8" t="s">
        <v>141</v>
      </c>
      <c r="E2314" s="8" t="s">
        <v>142</v>
      </c>
      <c r="F2314" s="8" t="s">
        <v>143</v>
      </c>
      <c r="G2314" s="8" t="s">
        <v>345</v>
      </c>
      <c r="H2314" s="8" t="s">
        <v>204</v>
      </c>
      <c r="I2314" s="8" t="s">
        <v>345</v>
      </c>
      <c r="J2314" s="8" t="s">
        <v>147</v>
      </c>
      <c r="K2314" s="8" t="s">
        <v>7</v>
      </c>
      <c r="L2314" s="9">
        <v>287</v>
      </c>
      <c r="M2314" s="9">
        <v>7</v>
      </c>
      <c r="N2314" s="10">
        <v>2.4390243902439029E-2</v>
      </c>
      <c r="O2314" s="11">
        <v>4.45</v>
      </c>
      <c r="P2314" s="11">
        <v>31.15</v>
      </c>
      <c r="Q2314" s="11">
        <v>599</v>
      </c>
      <c r="R2314" s="8">
        <v>1</v>
      </c>
      <c r="S2314" s="8">
        <v>1</v>
      </c>
      <c r="T2314" s="10">
        <v>5.1999999999999998E-2</v>
      </c>
      <c r="U2314" s="12">
        <v>19.23</v>
      </c>
      <c r="V2314" s="10">
        <v>0.1429</v>
      </c>
      <c r="W2314" s="11">
        <v>6.5</v>
      </c>
      <c r="X2314" s="8" t="s">
        <v>148</v>
      </c>
      <c r="Y2314" s="8" t="s">
        <v>149</v>
      </c>
    </row>
    <row r="2315" spans="1:26" x14ac:dyDescent="0.3">
      <c r="A2315" s="7">
        <v>46286</v>
      </c>
      <c r="B2315" s="8" t="s">
        <v>19</v>
      </c>
      <c r="C2315" s="8" t="s">
        <v>249</v>
      </c>
      <c r="D2315" s="8" t="s">
        <v>141</v>
      </c>
      <c r="E2315" s="8" t="s">
        <v>142</v>
      </c>
      <c r="F2315" s="8" t="s">
        <v>143</v>
      </c>
      <c r="G2315" s="8" t="s">
        <v>496</v>
      </c>
      <c r="H2315" s="8" t="s">
        <v>206</v>
      </c>
      <c r="I2315" s="8" t="s">
        <v>496</v>
      </c>
      <c r="J2315" s="8" t="s">
        <v>147</v>
      </c>
      <c r="K2315" s="8" t="s">
        <v>7</v>
      </c>
      <c r="L2315" s="9">
        <v>244</v>
      </c>
      <c r="M2315" s="9">
        <v>7</v>
      </c>
      <c r="N2315" s="10">
        <v>2.8688524590163939E-2</v>
      </c>
      <c r="O2315" s="11">
        <v>4.5199999999999996</v>
      </c>
      <c r="P2315" s="11">
        <v>31.64</v>
      </c>
      <c r="Q2315" s="11">
        <v>0</v>
      </c>
      <c r="R2315" s="8">
        <v>0</v>
      </c>
      <c r="S2315" s="8">
        <v>0</v>
      </c>
      <c r="U2315" s="12">
        <v>0</v>
      </c>
      <c r="V2315" s="10">
        <v>0</v>
      </c>
      <c r="W2315" s="11">
        <v>8</v>
      </c>
      <c r="X2315" s="8" t="s">
        <v>148</v>
      </c>
      <c r="Y2315" s="8" t="s">
        <v>149</v>
      </c>
    </row>
    <row r="2316" spans="1:26" x14ac:dyDescent="0.3">
      <c r="A2316" s="7">
        <v>46286</v>
      </c>
      <c r="B2316" s="8" t="s">
        <v>19</v>
      </c>
      <c r="C2316" s="8" t="s">
        <v>249</v>
      </c>
      <c r="D2316" s="8" t="s">
        <v>141</v>
      </c>
      <c r="E2316" s="8" t="s">
        <v>142</v>
      </c>
      <c r="F2316" s="8" t="s">
        <v>143</v>
      </c>
      <c r="G2316" s="8" t="s">
        <v>250</v>
      </c>
      <c r="H2316" s="8" t="s">
        <v>206</v>
      </c>
      <c r="I2316" s="8" t="s">
        <v>250</v>
      </c>
      <c r="J2316" s="8" t="s">
        <v>147</v>
      </c>
      <c r="K2316" s="8" t="s">
        <v>14</v>
      </c>
      <c r="L2316" s="9">
        <v>688</v>
      </c>
      <c r="M2316" s="9">
        <v>11</v>
      </c>
      <c r="N2316" s="10">
        <v>1.598837209302326E-2</v>
      </c>
      <c r="O2316" s="11">
        <v>4.79</v>
      </c>
      <c r="P2316" s="11">
        <v>52.69</v>
      </c>
      <c r="Q2316" s="11">
        <v>599</v>
      </c>
      <c r="R2316" s="8">
        <v>1</v>
      </c>
      <c r="S2316" s="8">
        <v>1</v>
      </c>
      <c r="T2316" s="10">
        <v>8.7999999999999995E-2</v>
      </c>
      <c r="U2316" s="12">
        <v>11.37</v>
      </c>
      <c r="V2316" s="10">
        <v>9.0899999999999995E-2</v>
      </c>
      <c r="W2316" s="11">
        <v>8</v>
      </c>
      <c r="X2316" s="8" t="s">
        <v>148</v>
      </c>
      <c r="Y2316" s="8" t="s">
        <v>149</v>
      </c>
    </row>
    <row r="2317" spans="1:26" x14ac:dyDescent="0.3">
      <c r="A2317" s="7">
        <v>46286</v>
      </c>
      <c r="B2317" s="8" t="s">
        <v>19</v>
      </c>
      <c r="C2317" s="8" t="s">
        <v>249</v>
      </c>
      <c r="D2317" s="8" t="s">
        <v>141</v>
      </c>
      <c r="E2317" s="8" t="s">
        <v>142</v>
      </c>
      <c r="F2317" s="8" t="s">
        <v>143</v>
      </c>
      <c r="G2317" s="8" t="s">
        <v>346</v>
      </c>
      <c r="H2317" s="8" t="s">
        <v>206</v>
      </c>
      <c r="I2317" s="8" t="s">
        <v>346</v>
      </c>
      <c r="J2317" s="8" t="s">
        <v>147</v>
      </c>
      <c r="K2317" s="8" t="s">
        <v>21</v>
      </c>
      <c r="L2317" s="9">
        <v>446</v>
      </c>
      <c r="M2317" s="9">
        <v>15</v>
      </c>
      <c r="N2317" s="10">
        <v>3.3632286995515702E-2</v>
      </c>
      <c r="O2317" s="11">
        <v>7.58</v>
      </c>
      <c r="P2317" s="11">
        <v>113.7</v>
      </c>
      <c r="Q2317" s="11">
        <v>0</v>
      </c>
      <c r="R2317" s="8">
        <v>0</v>
      </c>
      <c r="S2317" s="8">
        <v>0</v>
      </c>
      <c r="U2317" s="12">
        <v>0</v>
      </c>
      <c r="V2317" s="10">
        <v>0</v>
      </c>
      <c r="W2317" s="11">
        <v>9</v>
      </c>
      <c r="X2317" s="8" t="s">
        <v>148</v>
      </c>
      <c r="Y2317" s="8" t="s">
        <v>149</v>
      </c>
    </row>
    <row r="2318" spans="1:26" x14ac:dyDescent="0.3">
      <c r="A2318" s="7">
        <v>46286</v>
      </c>
      <c r="B2318" s="8" t="s">
        <v>19</v>
      </c>
      <c r="C2318" s="8" t="s">
        <v>249</v>
      </c>
      <c r="D2318" s="8" t="s">
        <v>141</v>
      </c>
      <c r="E2318" s="8" t="s">
        <v>164</v>
      </c>
      <c r="F2318" s="8" t="s">
        <v>143</v>
      </c>
      <c r="G2318" s="8" t="s">
        <v>431</v>
      </c>
      <c r="H2318" s="8" t="s">
        <v>20</v>
      </c>
      <c r="I2318" s="8" t="s">
        <v>431</v>
      </c>
      <c r="J2318" s="8" t="s">
        <v>166</v>
      </c>
      <c r="K2318" s="8" t="s">
        <v>14</v>
      </c>
      <c r="L2318" s="9">
        <v>279</v>
      </c>
      <c r="M2318" s="9">
        <v>5</v>
      </c>
      <c r="N2318" s="10">
        <v>1.7921146953405021E-2</v>
      </c>
      <c r="O2318" s="11">
        <v>4.1500000000000004</v>
      </c>
      <c r="P2318" s="11">
        <v>20.75</v>
      </c>
      <c r="Q2318" s="11">
        <v>0</v>
      </c>
      <c r="R2318" s="8">
        <v>0</v>
      </c>
      <c r="S2318" s="8">
        <v>0</v>
      </c>
      <c r="U2318" s="12">
        <v>0</v>
      </c>
      <c r="V2318" s="10">
        <v>0</v>
      </c>
      <c r="W2318" s="11">
        <v>5.5</v>
      </c>
      <c r="X2318" s="8" t="s">
        <v>148</v>
      </c>
      <c r="Y2318" s="8" t="s">
        <v>149</v>
      </c>
    </row>
    <row r="2319" spans="1:26" x14ac:dyDescent="0.3">
      <c r="A2319" s="7">
        <v>46286</v>
      </c>
      <c r="B2319" s="8" t="s">
        <v>19</v>
      </c>
      <c r="C2319" s="8" t="s">
        <v>249</v>
      </c>
      <c r="D2319" s="8" t="s">
        <v>141</v>
      </c>
      <c r="E2319" s="8" t="s">
        <v>164</v>
      </c>
      <c r="F2319" s="8" t="s">
        <v>143</v>
      </c>
      <c r="G2319" s="8" t="s">
        <v>347</v>
      </c>
      <c r="H2319" s="8" t="s">
        <v>206</v>
      </c>
      <c r="I2319" s="8" t="s">
        <v>347</v>
      </c>
      <c r="J2319" s="8" t="s">
        <v>166</v>
      </c>
      <c r="K2319" s="8" t="s">
        <v>21</v>
      </c>
      <c r="L2319" s="9">
        <v>100</v>
      </c>
      <c r="M2319" s="9">
        <v>4</v>
      </c>
      <c r="N2319" s="10">
        <v>0.04</v>
      </c>
      <c r="O2319" s="11">
        <v>5</v>
      </c>
      <c r="P2319" s="11">
        <v>20</v>
      </c>
      <c r="Q2319" s="11">
        <v>0</v>
      </c>
      <c r="R2319" s="8">
        <v>0</v>
      </c>
      <c r="S2319" s="8">
        <v>0</v>
      </c>
      <c r="U2319" s="12">
        <v>0</v>
      </c>
      <c r="V2319" s="10">
        <v>0</v>
      </c>
      <c r="W2319" s="11">
        <v>5</v>
      </c>
      <c r="X2319" s="8" t="s">
        <v>315</v>
      </c>
      <c r="Y2319" s="8" t="s">
        <v>149</v>
      </c>
    </row>
    <row r="2320" spans="1:26" x14ac:dyDescent="0.3">
      <c r="A2320" s="7">
        <v>46286</v>
      </c>
      <c r="B2320" s="8" t="s">
        <v>19</v>
      </c>
      <c r="C2320" s="8" t="s">
        <v>249</v>
      </c>
      <c r="D2320" s="8" t="s">
        <v>141</v>
      </c>
      <c r="E2320" s="8" t="s">
        <v>351</v>
      </c>
      <c r="F2320" s="8" t="s">
        <v>143</v>
      </c>
      <c r="G2320" s="8" t="s">
        <v>354</v>
      </c>
      <c r="H2320" s="8" t="s">
        <v>20</v>
      </c>
      <c r="I2320" s="8" t="s">
        <v>354</v>
      </c>
      <c r="J2320" s="8" t="s">
        <v>353</v>
      </c>
      <c r="K2320" s="8" t="s">
        <v>7</v>
      </c>
      <c r="L2320" s="9">
        <v>137</v>
      </c>
      <c r="M2320" s="9">
        <v>4</v>
      </c>
      <c r="N2320" s="10">
        <v>2.9197080291970798E-2</v>
      </c>
      <c r="O2320" s="11">
        <v>12.77</v>
      </c>
      <c r="P2320" s="11">
        <v>51.08</v>
      </c>
      <c r="Q2320" s="11">
        <v>0</v>
      </c>
      <c r="R2320" s="8">
        <v>0</v>
      </c>
      <c r="S2320" s="8">
        <v>0</v>
      </c>
      <c r="U2320" s="12">
        <v>0</v>
      </c>
      <c r="V2320" s="10">
        <v>0</v>
      </c>
      <c r="W2320" s="11">
        <v>16</v>
      </c>
      <c r="X2320" s="8" t="s">
        <v>148</v>
      </c>
      <c r="Y2320" s="8" t="s">
        <v>149</v>
      </c>
    </row>
    <row r="2321" spans="1:26" x14ac:dyDescent="0.3">
      <c r="A2321" s="7">
        <v>46286</v>
      </c>
      <c r="B2321" s="8" t="s">
        <v>19</v>
      </c>
      <c r="C2321" s="8" t="s">
        <v>249</v>
      </c>
      <c r="D2321" s="8" t="s">
        <v>141</v>
      </c>
      <c r="E2321" s="8" t="s">
        <v>351</v>
      </c>
      <c r="F2321" s="8" t="s">
        <v>143</v>
      </c>
      <c r="G2321" s="8" t="s">
        <v>350</v>
      </c>
      <c r="H2321" s="8" t="s">
        <v>206</v>
      </c>
      <c r="I2321" s="8" t="s">
        <v>350</v>
      </c>
      <c r="J2321" s="8" t="s">
        <v>353</v>
      </c>
      <c r="K2321" s="8" t="s">
        <v>7</v>
      </c>
      <c r="L2321" s="9">
        <v>108</v>
      </c>
      <c r="M2321" s="9">
        <v>1</v>
      </c>
      <c r="N2321" s="10">
        <v>9.2592592592592587E-3</v>
      </c>
      <c r="O2321" s="11">
        <v>8.06</v>
      </c>
      <c r="P2321" s="11">
        <v>8.06</v>
      </c>
      <c r="Q2321" s="11">
        <v>0</v>
      </c>
      <c r="R2321" s="8">
        <v>0</v>
      </c>
      <c r="S2321" s="8">
        <v>0</v>
      </c>
      <c r="U2321" s="12">
        <v>0</v>
      </c>
      <c r="V2321" s="10">
        <v>0</v>
      </c>
      <c r="W2321" s="11">
        <v>15</v>
      </c>
      <c r="X2321" s="8" t="s">
        <v>148</v>
      </c>
      <c r="Y2321" s="8" t="s">
        <v>149</v>
      </c>
    </row>
    <row r="2322" spans="1:26" x14ac:dyDescent="0.3">
      <c r="A2322" s="7">
        <v>46286</v>
      </c>
      <c r="B2322" s="8" t="s">
        <v>19</v>
      </c>
      <c r="C2322" s="8" t="s">
        <v>249</v>
      </c>
      <c r="D2322" s="8" t="s">
        <v>141</v>
      </c>
      <c r="E2322" s="8" t="s">
        <v>351</v>
      </c>
      <c r="F2322" s="8" t="s">
        <v>143</v>
      </c>
      <c r="G2322" s="8" t="s">
        <v>352</v>
      </c>
      <c r="H2322" s="8" t="s">
        <v>206</v>
      </c>
      <c r="I2322" s="8" t="s">
        <v>352</v>
      </c>
      <c r="J2322" s="8" t="s">
        <v>353</v>
      </c>
      <c r="K2322" s="8" t="s">
        <v>7</v>
      </c>
      <c r="L2322" s="9">
        <v>353</v>
      </c>
      <c r="M2322" s="9">
        <v>9</v>
      </c>
      <c r="N2322" s="10">
        <v>2.54957507082153E-2</v>
      </c>
      <c r="O2322" s="11">
        <v>9.94</v>
      </c>
      <c r="P2322" s="11">
        <v>89.46</v>
      </c>
      <c r="Q2322" s="11">
        <v>1299</v>
      </c>
      <c r="R2322" s="8">
        <v>1</v>
      </c>
      <c r="S2322" s="8">
        <v>1</v>
      </c>
      <c r="T2322" s="10">
        <v>6.8900000000000003E-2</v>
      </c>
      <c r="U2322" s="12">
        <v>14.52</v>
      </c>
      <c r="V2322" s="10">
        <v>0.1111</v>
      </c>
      <c r="W2322" s="11">
        <v>16.5</v>
      </c>
      <c r="X2322" s="8" t="s">
        <v>148</v>
      </c>
      <c r="Y2322" s="8" t="s">
        <v>149</v>
      </c>
    </row>
    <row r="2323" spans="1:26" x14ac:dyDescent="0.3">
      <c r="A2323" s="7">
        <v>46287</v>
      </c>
      <c r="B2323" s="8" t="s">
        <v>12</v>
      </c>
      <c r="C2323" s="8" t="s">
        <v>140</v>
      </c>
      <c r="D2323" s="8" t="s">
        <v>141</v>
      </c>
      <c r="E2323" s="8" t="s">
        <v>142</v>
      </c>
      <c r="F2323" s="8" t="s">
        <v>143</v>
      </c>
      <c r="G2323" s="8" t="s">
        <v>151</v>
      </c>
      <c r="H2323" s="8" t="s">
        <v>145</v>
      </c>
      <c r="I2323" s="8" t="s">
        <v>454</v>
      </c>
      <c r="J2323" s="8" t="s">
        <v>147</v>
      </c>
      <c r="K2323" s="8" t="s">
        <v>21</v>
      </c>
      <c r="L2323" s="9">
        <v>1067</v>
      </c>
      <c r="M2323" s="9">
        <v>15</v>
      </c>
      <c r="N2323" s="10">
        <v>1.4058106841612E-2</v>
      </c>
      <c r="O2323" s="11">
        <v>13.5</v>
      </c>
      <c r="P2323" s="11">
        <v>202.5</v>
      </c>
      <c r="Q2323" s="11">
        <v>1198</v>
      </c>
      <c r="R2323" s="8">
        <v>2</v>
      </c>
      <c r="S2323" s="8">
        <v>2</v>
      </c>
      <c r="T2323" s="10">
        <v>0.16900000000000001</v>
      </c>
      <c r="U2323" s="12">
        <v>5.92</v>
      </c>
      <c r="V2323" s="10">
        <v>0.1333</v>
      </c>
      <c r="W2323" s="11">
        <v>13.5</v>
      </c>
      <c r="X2323" s="8" t="s">
        <v>148</v>
      </c>
      <c r="Y2323" s="8" t="s">
        <v>149</v>
      </c>
    </row>
    <row r="2324" spans="1:26" x14ac:dyDescent="0.3">
      <c r="A2324" s="7">
        <v>46287</v>
      </c>
      <c r="B2324" s="8" t="s">
        <v>12</v>
      </c>
      <c r="C2324" s="8" t="s">
        <v>140</v>
      </c>
      <c r="D2324" s="8" t="s">
        <v>141</v>
      </c>
      <c r="E2324" s="8" t="s">
        <v>142</v>
      </c>
      <c r="F2324" s="8" t="s">
        <v>143</v>
      </c>
      <c r="G2324" s="8" t="s">
        <v>178</v>
      </c>
      <c r="H2324" s="8" t="s">
        <v>145</v>
      </c>
      <c r="I2324" s="8" t="s">
        <v>1077</v>
      </c>
      <c r="J2324" s="8" t="s">
        <v>147</v>
      </c>
      <c r="K2324" s="8" t="s">
        <v>7</v>
      </c>
      <c r="L2324" s="9">
        <v>142</v>
      </c>
      <c r="M2324" s="9">
        <v>0</v>
      </c>
      <c r="N2324" s="10">
        <v>0</v>
      </c>
      <c r="P2324" s="11">
        <v>0</v>
      </c>
      <c r="Q2324" s="11">
        <v>0</v>
      </c>
      <c r="R2324" s="8">
        <v>0</v>
      </c>
      <c r="S2324" s="8">
        <v>0</v>
      </c>
      <c r="W2324" s="11">
        <v>18.5</v>
      </c>
      <c r="X2324" s="8" t="s">
        <v>148</v>
      </c>
      <c r="Y2324" s="8" t="s">
        <v>149</v>
      </c>
    </row>
    <row r="2325" spans="1:26" x14ac:dyDescent="0.3">
      <c r="A2325" s="7">
        <v>46287</v>
      </c>
      <c r="B2325" s="8" t="s">
        <v>12</v>
      </c>
      <c r="C2325" s="8" t="s">
        <v>140</v>
      </c>
      <c r="D2325" s="8" t="s">
        <v>141</v>
      </c>
      <c r="E2325" s="8" t="s">
        <v>142</v>
      </c>
      <c r="F2325" s="8" t="s">
        <v>143</v>
      </c>
      <c r="G2325" s="8" t="s">
        <v>151</v>
      </c>
      <c r="H2325" s="8" t="s">
        <v>145</v>
      </c>
      <c r="I2325" s="8" t="s">
        <v>207</v>
      </c>
      <c r="J2325" s="8" t="s">
        <v>147</v>
      </c>
      <c r="K2325" s="8" t="s">
        <v>21</v>
      </c>
      <c r="L2325" s="9">
        <v>605</v>
      </c>
      <c r="M2325" s="9">
        <v>13</v>
      </c>
      <c r="N2325" s="10">
        <v>2.148760330578512E-2</v>
      </c>
      <c r="O2325" s="11">
        <v>17.420000000000002</v>
      </c>
      <c r="P2325" s="11">
        <v>226.46</v>
      </c>
      <c r="Q2325" s="11">
        <v>0</v>
      </c>
      <c r="R2325" s="8">
        <v>0</v>
      </c>
      <c r="S2325" s="8">
        <v>0</v>
      </c>
      <c r="U2325" s="12">
        <v>0</v>
      </c>
      <c r="V2325" s="10">
        <v>0</v>
      </c>
      <c r="W2325" s="11">
        <v>18.5</v>
      </c>
      <c r="X2325" s="8" t="s">
        <v>148</v>
      </c>
      <c r="Y2325" s="8" t="s">
        <v>149</v>
      </c>
    </row>
    <row r="2326" spans="1:26" x14ac:dyDescent="0.3">
      <c r="A2326" s="7">
        <v>46287</v>
      </c>
      <c r="B2326" s="8" t="s">
        <v>12</v>
      </c>
      <c r="C2326" s="8" t="s">
        <v>140</v>
      </c>
      <c r="D2326" s="8" t="s">
        <v>141</v>
      </c>
      <c r="E2326" s="8" t="s">
        <v>142</v>
      </c>
      <c r="F2326" s="8" t="s">
        <v>143</v>
      </c>
      <c r="G2326" s="8" t="s">
        <v>151</v>
      </c>
      <c r="H2326" s="8" t="s">
        <v>145</v>
      </c>
      <c r="I2326" s="8" t="s">
        <v>670</v>
      </c>
      <c r="J2326" s="8" t="s">
        <v>147</v>
      </c>
      <c r="K2326" s="8" t="s">
        <v>7</v>
      </c>
      <c r="L2326" s="9">
        <v>529</v>
      </c>
      <c r="M2326" s="9">
        <v>0</v>
      </c>
      <c r="N2326" s="10">
        <v>0</v>
      </c>
      <c r="P2326" s="11">
        <v>0</v>
      </c>
      <c r="Q2326" s="11">
        <v>0</v>
      </c>
      <c r="R2326" s="8">
        <v>0</v>
      </c>
      <c r="S2326" s="8">
        <v>0</v>
      </c>
      <c r="W2326" s="11">
        <v>11</v>
      </c>
      <c r="X2326" s="8" t="s">
        <v>148</v>
      </c>
      <c r="Y2326" s="8" t="s">
        <v>149</v>
      </c>
    </row>
    <row r="2327" spans="1:26" x14ac:dyDescent="0.3">
      <c r="A2327" s="8" t="s">
        <v>1116</v>
      </c>
      <c r="B2327" s="8" t="s">
        <v>12</v>
      </c>
      <c r="C2327" s="8" t="s">
        <v>140</v>
      </c>
      <c r="D2327" s="8" t="s">
        <v>141</v>
      </c>
      <c r="E2327" s="8" t="s">
        <v>142</v>
      </c>
      <c r="F2327" s="8" t="s">
        <v>143</v>
      </c>
      <c r="G2327" s="8" t="s">
        <v>170</v>
      </c>
      <c r="H2327" s="8" t="s">
        <v>145</v>
      </c>
      <c r="I2327" s="8" t="s">
        <v>584</v>
      </c>
      <c r="J2327" s="8" t="s">
        <v>147</v>
      </c>
      <c r="K2327" s="8" t="s">
        <v>21</v>
      </c>
      <c r="L2327" s="9">
        <v>355</v>
      </c>
      <c r="M2327" s="9">
        <v>5</v>
      </c>
      <c r="N2327" s="10">
        <v>1.408450704225352E-2</v>
      </c>
      <c r="O2327" s="11">
        <v>11.04</v>
      </c>
      <c r="P2327" s="11">
        <v>55.2</v>
      </c>
      <c r="Q2327" s="11">
        <v>0</v>
      </c>
      <c r="R2327" s="8">
        <v>0</v>
      </c>
      <c r="S2327" s="8">
        <v>0</v>
      </c>
      <c r="U2327" s="12">
        <v>0</v>
      </c>
      <c r="V2327" s="10">
        <v>0</v>
      </c>
      <c r="W2327" s="11">
        <v>13.5</v>
      </c>
      <c r="X2327" s="8" t="s">
        <v>148</v>
      </c>
      <c r="Y2327" s="8" t="s">
        <v>149</v>
      </c>
    </row>
    <row r="2328" spans="1:26" x14ac:dyDescent="0.3">
      <c r="A2328" s="7">
        <v>46287</v>
      </c>
      <c r="B2328" s="8" t="s">
        <v>12</v>
      </c>
      <c r="C2328" s="8" t="s">
        <v>140</v>
      </c>
      <c r="D2328" s="8" t="s">
        <v>141</v>
      </c>
      <c r="E2328" s="8" t="s">
        <v>150</v>
      </c>
      <c r="F2328" s="8" t="s">
        <v>143</v>
      </c>
      <c r="G2328" s="8" t="s">
        <v>151</v>
      </c>
      <c r="H2328" s="8" t="s">
        <v>145</v>
      </c>
      <c r="I2328" s="8" t="s">
        <v>519</v>
      </c>
      <c r="J2328" s="8" t="s">
        <v>153</v>
      </c>
      <c r="K2328" s="8" t="s">
        <v>7</v>
      </c>
      <c r="L2328" s="9">
        <v>413</v>
      </c>
      <c r="M2328" s="9">
        <v>1</v>
      </c>
      <c r="N2328" s="10">
        <v>2.4213075060532689E-3</v>
      </c>
      <c r="O2328" s="11">
        <v>6.7</v>
      </c>
      <c r="P2328" s="11">
        <v>6.7</v>
      </c>
      <c r="Q2328" s="11">
        <v>0</v>
      </c>
      <c r="R2328" s="8">
        <v>0</v>
      </c>
      <c r="S2328" s="8">
        <v>0</v>
      </c>
      <c r="U2328" s="12">
        <v>0</v>
      </c>
      <c r="V2328" s="10">
        <v>0</v>
      </c>
      <c r="W2328" s="11">
        <v>12.5</v>
      </c>
      <c r="X2328" s="8" t="s">
        <v>148</v>
      </c>
      <c r="Y2328" s="8" t="s">
        <v>149</v>
      </c>
    </row>
    <row r="2329" spans="1:26" x14ac:dyDescent="0.3">
      <c r="A2329" s="7">
        <v>46287</v>
      </c>
      <c r="B2329" s="8" t="s">
        <v>12</v>
      </c>
      <c r="C2329" s="8" t="s">
        <v>140</v>
      </c>
      <c r="D2329" s="8" t="s">
        <v>141</v>
      </c>
      <c r="E2329" s="8" t="s">
        <v>150</v>
      </c>
      <c r="F2329" s="8" t="s">
        <v>143</v>
      </c>
      <c r="G2329" s="8" t="s">
        <v>151</v>
      </c>
      <c r="H2329" s="8" t="s">
        <v>145</v>
      </c>
      <c r="I2329" s="8" t="s">
        <v>152</v>
      </c>
      <c r="J2329" s="8" t="s">
        <v>153</v>
      </c>
      <c r="K2329" s="8" t="s">
        <v>21</v>
      </c>
      <c r="L2329" s="9">
        <v>425</v>
      </c>
      <c r="M2329" s="9">
        <v>3</v>
      </c>
      <c r="N2329" s="10">
        <v>7.058823529411765E-3</v>
      </c>
      <c r="O2329" s="11">
        <v>16.5</v>
      </c>
      <c r="P2329" s="11">
        <v>49.5</v>
      </c>
      <c r="Q2329" s="11">
        <v>0</v>
      </c>
      <c r="R2329" s="8">
        <v>0</v>
      </c>
      <c r="S2329" s="8">
        <v>0</v>
      </c>
      <c r="U2329" s="12">
        <v>0</v>
      </c>
      <c r="V2329" s="10">
        <v>0</v>
      </c>
      <c r="W2329" s="11">
        <v>16.5</v>
      </c>
      <c r="X2329" s="8" t="s">
        <v>148</v>
      </c>
      <c r="Y2329" s="8" t="s">
        <v>149</v>
      </c>
    </row>
    <row r="2330" spans="1:26" x14ac:dyDescent="0.3">
      <c r="A2330" s="7">
        <v>46287</v>
      </c>
      <c r="B2330" s="8" t="s">
        <v>12</v>
      </c>
      <c r="C2330" s="8" t="s">
        <v>140</v>
      </c>
      <c r="D2330" s="8" t="s">
        <v>141</v>
      </c>
      <c r="E2330" s="8" t="s">
        <v>157</v>
      </c>
      <c r="F2330" s="8" t="s">
        <v>143</v>
      </c>
      <c r="G2330" s="8" t="s">
        <v>144</v>
      </c>
      <c r="H2330" s="8" t="s">
        <v>145</v>
      </c>
      <c r="I2330" s="8" t="s">
        <v>162</v>
      </c>
      <c r="J2330" s="8" t="s">
        <v>159</v>
      </c>
      <c r="K2330" s="8" t="s">
        <v>21</v>
      </c>
      <c r="L2330" s="9">
        <v>846</v>
      </c>
      <c r="M2330" s="9">
        <v>18</v>
      </c>
      <c r="N2330" s="10">
        <v>2.1276595744680851E-2</v>
      </c>
      <c r="O2330" s="11">
        <v>12</v>
      </c>
      <c r="P2330" s="11">
        <v>216</v>
      </c>
      <c r="Q2330" s="11">
        <v>399</v>
      </c>
      <c r="R2330" s="8">
        <v>1</v>
      </c>
      <c r="S2330" s="8">
        <v>1</v>
      </c>
      <c r="T2330" s="10">
        <v>0.54139999999999999</v>
      </c>
      <c r="U2330" s="12">
        <v>1.85</v>
      </c>
      <c r="V2330" s="10">
        <v>5.5599999999999997E-2</v>
      </c>
      <c r="W2330" s="11">
        <v>12</v>
      </c>
      <c r="X2330" s="8" t="s">
        <v>148</v>
      </c>
      <c r="Y2330" s="8" t="s">
        <v>149</v>
      </c>
    </row>
    <row r="2331" spans="1:26" x14ac:dyDescent="0.3">
      <c r="A2331" s="7">
        <v>46287</v>
      </c>
      <c r="B2331" s="8" t="s">
        <v>12</v>
      </c>
      <c r="C2331" s="8" t="s">
        <v>140</v>
      </c>
      <c r="D2331" s="8" t="s">
        <v>141</v>
      </c>
      <c r="E2331" s="8" t="s">
        <v>157</v>
      </c>
      <c r="F2331" s="8" t="s">
        <v>143</v>
      </c>
      <c r="G2331" s="8" t="s">
        <v>151</v>
      </c>
      <c r="H2331" s="8" t="s">
        <v>145</v>
      </c>
      <c r="I2331" s="8" t="s">
        <v>1117</v>
      </c>
      <c r="J2331" s="8" t="s">
        <v>159</v>
      </c>
      <c r="K2331" s="8" t="s">
        <v>21</v>
      </c>
      <c r="L2331" s="9">
        <v>137</v>
      </c>
      <c r="M2331" s="9">
        <v>1</v>
      </c>
      <c r="N2331" s="10">
        <v>7.2992700729926996E-3</v>
      </c>
      <c r="O2331" s="11">
        <v>8.5</v>
      </c>
      <c r="P2331" s="11">
        <v>8.5</v>
      </c>
      <c r="Q2331" s="11">
        <v>0</v>
      </c>
      <c r="R2331" s="8">
        <v>0</v>
      </c>
      <c r="S2331" s="8">
        <v>0</v>
      </c>
      <c r="U2331" s="12">
        <v>0</v>
      </c>
      <c r="V2331" s="10">
        <v>0</v>
      </c>
      <c r="W2331" s="11">
        <v>8.5</v>
      </c>
      <c r="X2331" s="8" t="s">
        <v>148</v>
      </c>
      <c r="Y2331" s="8" t="s">
        <v>149</v>
      </c>
    </row>
    <row r="2332" spans="1:26" x14ac:dyDescent="0.3">
      <c r="A2332" s="7">
        <v>46287</v>
      </c>
      <c r="B2332" s="8" t="s">
        <v>12</v>
      </c>
      <c r="C2332" s="8" t="s">
        <v>140</v>
      </c>
      <c r="D2332" s="8" t="s">
        <v>141</v>
      </c>
      <c r="E2332" s="8" t="s">
        <v>157</v>
      </c>
      <c r="F2332" s="8" t="s">
        <v>143</v>
      </c>
      <c r="G2332" s="8" t="s">
        <v>151</v>
      </c>
      <c r="H2332" s="8" t="s">
        <v>145</v>
      </c>
      <c r="I2332" s="8" t="s">
        <v>1110</v>
      </c>
      <c r="J2332" s="8" t="s">
        <v>159</v>
      </c>
      <c r="K2332" s="8" t="s">
        <v>21</v>
      </c>
      <c r="L2332" s="9">
        <v>165</v>
      </c>
      <c r="M2332" s="9">
        <v>1</v>
      </c>
      <c r="N2332" s="10">
        <v>6.0606060606060606E-3</v>
      </c>
      <c r="O2332" s="11">
        <v>10.74</v>
      </c>
      <c r="P2332" s="11">
        <v>10.74</v>
      </c>
      <c r="Q2332" s="11">
        <v>0</v>
      </c>
      <c r="R2332" s="8">
        <v>0</v>
      </c>
      <c r="S2332" s="8">
        <v>0</v>
      </c>
      <c r="U2332" s="12">
        <v>0</v>
      </c>
      <c r="V2332" s="10">
        <v>0</v>
      </c>
      <c r="W2332" s="11">
        <v>12</v>
      </c>
      <c r="X2332" s="8" t="s">
        <v>148</v>
      </c>
      <c r="Y2332" s="8" t="s">
        <v>149</v>
      </c>
    </row>
    <row r="2333" spans="1:26" x14ac:dyDescent="0.3">
      <c r="A2333" s="7">
        <v>46287</v>
      </c>
      <c r="B2333" s="8" t="s">
        <v>12</v>
      </c>
      <c r="C2333" s="8" t="s">
        <v>140</v>
      </c>
      <c r="D2333" s="8" t="s">
        <v>141</v>
      </c>
      <c r="E2333" s="8" t="s">
        <v>164</v>
      </c>
      <c r="F2333" s="8" t="s">
        <v>143</v>
      </c>
      <c r="G2333" s="8" t="s">
        <v>151</v>
      </c>
      <c r="H2333" s="8" t="s">
        <v>145</v>
      </c>
      <c r="I2333" s="8" t="s">
        <v>228</v>
      </c>
      <c r="J2333" s="8" t="s">
        <v>166</v>
      </c>
      <c r="K2333" s="8" t="s">
        <v>7</v>
      </c>
      <c r="L2333" s="9">
        <v>656</v>
      </c>
      <c r="M2333" s="9">
        <v>6</v>
      </c>
      <c r="N2333" s="10">
        <v>9.1463414634146336E-3</v>
      </c>
      <c r="O2333" s="11">
        <v>7.5</v>
      </c>
      <c r="P2333" s="11">
        <v>45</v>
      </c>
      <c r="Q2333" s="11">
        <v>0</v>
      </c>
      <c r="R2333" s="8">
        <v>0</v>
      </c>
      <c r="S2333" s="8">
        <v>0</v>
      </c>
      <c r="U2333" s="12">
        <v>0</v>
      </c>
      <c r="V2333" s="10">
        <v>0</v>
      </c>
      <c r="W2333" s="11">
        <v>14</v>
      </c>
      <c r="X2333" s="8" t="s">
        <v>148</v>
      </c>
      <c r="Y2333" s="8" t="s">
        <v>149</v>
      </c>
      <c r="Z2333" s="8" t="s">
        <v>387</v>
      </c>
    </row>
    <row r="2334" spans="1:26" x14ac:dyDescent="0.3">
      <c r="A2334" s="7">
        <v>46287</v>
      </c>
      <c r="B2334" s="8" t="s">
        <v>12</v>
      </c>
      <c r="C2334" s="8" t="s">
        <v>140</v>
      </c>
      <c r="D2334" s="8" t="s">
        <v>141</v>
      </c>
      <c r="E2334" s="8" t="s">
        <v>164</v>
      </c>
      <c r="F2334" s="8" t="s">
        <v>143</v>
      </c>
      <c r="G2334" s="8" t="s">
        <v>151</v>
      </c>
      <c r="H2334" s="8" t="s">
        <v>145</v>
      </c>
      <c r="I2334" s="8" t="s">
        <v>359</v>
      </c>
      <c r="J2334" s="8" t="s">
        <v>166</v>
      </c>
      <c r="K2334" s="8" t="s">
        <v>7</v>
      </c>
      <c r="L2334" s="9">
        <v>575</v>
      </c>
      <c r="M2334" s="9">
        <v>5</v>
      </c>
      <c r="N2334" s="10">
        <v>8.6956521739130436E-3</v>
      </c>
      <c r="O2334" s="11">
        <v>4.17</v>
      </c>
      <c r="P2334" s="11">
        <v>20.85</v>
      </c>
      <c r="Q2334" s="11">
        <v>0</v>
      </c>
      <c r="R2334" s="8">
        <v>0</v>
      </c>
      <c r="S2334" s="8">
        <v>0</v>
      </c>
      <c r="U2334" s="12">
        <v>0</v>
      </c>
      <c r="V2334" s="10">
        <v>0</v>
      </c>
      <c r="W2334" s="11">
        <v>8</v>
      </c>
      <c r="X2334" s="8" t="s">
        <v>148</v>
      </c>
      <c r="Y2334" s="8" t="s">
        <v>149</v>
      </c>
    </row>
    <row r="2335" spans="1:26" x14ac:dyDescent="0.3">
      <c r="A2335" s="8" t="s">
        <v>1118</v>
      </c>
      <c r="B2335" s="8" t="s">
        <v>12</v>
      </c>
      <c r="C2335" s="8" t="s">
        <v>140</v>
      </c>
      <c r="D2335" s="8" t="s">
        <v>141</v>
      </c>
      <c r="E2335" s="8" t="s">
        <v>239</v>
      </c>
      <c r="F2335" s="8" t="s">
        <v>143</v>
      </c>
      <c r="G2335" s="8" t="s">
        <v>151</v>
      </c>
      <c r="H2335" s="8" t="s">
        <v>145</v>
      </c>
      <c r="I2335" s="8" t="s">
        <v>261</v>
      </c>
      <c r="J2335" s="8" t="s">
        <v>242</v>
      </c>
      <c r="K2335" s="8" t="s">
        <v>21</v>
      </c>
      <c r="L2335" s="9">
        <v>116</v>
      </c>
      <c r="M2335" s="9">
        <v>1</v>
      </c>
      <c r="N2335" s="10">
        <v>8.6206896551724137E-3</v>
      </c>
      <c r="O2335" s="11">
        <v>9</v>
      </c>
      <c r="P2335" s="11">
        <v>9</v>
      </c>
      <c r="Q2335" s="11">
        <v>0</v>
      </c>
      <c r="R2335" s="8">
        <v>0</v>
      </c>
      <c r="S2335" s="8">
        <v>0</v>
      </c>
      <c r="U2335" s="12">
        <v>0</v>
      </c>
      <c r="V2335" s="10">
        <v>0</v>
      </c>
      <c r="W2335" s="11">
        <v>9</v>
      </c>
      <c r="X2335" s="8" t="s">
        <v>148</v>
      </c>
      <c r="Y2335" s="8" t="s">
        <v>149</v>
      </c>
      <c r="Z2335" s="8" t="s">
        <v>433</v>
      </c>
    </row>
    <row r="2336" spans="1:26" x14ac:dyDescent="0.3">
      <c r="A2336" s="7">
        <v>46287</v>
      </c>
      <c r="B2336" s="8" t="s">
        <v>12</v>
      </c>
      <c r="C2336" s="8" t="s">
        <v>140</v>
      </c>
      <c r="D2336" s="8" t="s">
        <v>141</v>
      </c>
      <c r="E2336" s="8" t="s">
        <v>239</v>
      </c>
      <c r="F2336" s="8" t="s">
        <v>143</v>
      </c>
      <c r="G2336" s="8" t="s">
        <v>144</v>
      </c>
      <c r="H2336" s="8" t="s">
        <v>145</v>
      </c>
      <c r="I2336" s="8" t="s">
        <v>588</v>
      </c>
      <c r="J2336" s="8" t="s">
        <v>242</v>
      </c>
      <c r="K2336" s="8" t="s">
        <v>7</v>
      </c>
      <c r="L2336" s="9">
        <v>115</v>
      </c>
      <c r="M2336" s="9">
        <v>0</v>
      </c>
      <c r="N2336" s="10">
        <v>0</v>
      </c>
      <c r="P2336" s="11">
        <v>0</v>
      </c>
      <c r="Q2336" s="11">
        <v>0</v>
      </c>
      <c r="R2336" s="8">
        <v>0</v>
      </c>
      <c r="S2336" s="8">
        <v>0</v>
      </c>
      <c r="W2336" s="11">
        <v>6</v>
      </c>
      <c r="X2336" s="8" t="s">
        <v>148</v>
      </c>
      <c r="Y2336" s="8" t="s">
        <v>149</v>
      </c>
    </row>
    <row r="2337" spans="1:25" x14ac:dyDescent="0.3">
      <c r="A2337" s="7">
        <v>46287</v>
      </c>
      <c r="B2337" s="8" t="s">
        <v>12</v>
      </c>
      <c r="C2337" s="8" t="s">
        <v>140</v>
      </c>
      <c r="D2337" s="8" t="s">
        <v>141</v>
      </c>
      <c r="E2337" s="8" t="s">
        <v>167</v>
      </c>
      <c r="F2337" s="8" t="s">
        <v>143</v>
      </c>
      <c r="G2337" s="8" t="s">
        <v>144</v>
      </c>
      <c r="H2337" s="8" t="s">
        <v>145</v>
      </c>
      <c r="I2337" s="8" t="s">
        <v>512</v>
      </c>
      <c r="J2337" s="8" t="s">
        <v>169</v>
      </c>
      <c r="K2337" s="8" t="s">
        <v>21</v>
      </c>
      <c r="L2337" s="9">
        <v>203</v>
      </c>
      <c r="M2337" s="9">
        <v>6</v>
      </c>
      <c r="N2337" s="10">
        <v>2.9556650246305421E-2</v>
      </c>
      <c r="O2337" s="11">
        <v>5.55</v>
      </c>
      <c r="P2337" s="11">
        <v>33.299999999999997</v>
      </c>
      <c r="Q2337" s="11">
        <v>0</v>
      </c>
      <c r="R2337" s="8">
        <v>0</v>
      </c>
      <c r="S2337" s="8">
        <v>0</v>
      </c>
      <c r="U2337" s="12">
        <v>0</v>
      </c>
      <c r="V2337" s="10">
        <v>0</v>
      </c>
      <c r="W2337" s="11">
        <v>6.5</v>
      </c>
      <c r="X2337" s="8" t="s">
        <v>148</v>
      </c>
      <c r="Y2337" s="8" t="s">
        <v>149</v>
      </c>
    </row>
    <row r="2338" spans="1:25" x14ac:dyDescent="0.3">
      <c r="A2338" s="7">
        <v>46287</v>
      </c>
      <c r="B2338" s="8" t="s">
        <v>12</v>
      </c>
      <c r="C2338" s="8" t="s">
        <v>140</v>
      </c>
      <c r="D2338" s="8" t="s">
        <v>141</v>
      </c>
      <c r="E2338" s="8" t="s">
        <v>167</v>
      </c>
      <c r="F2338" s="8" t="s">
        <v>143</v>
      </c>
      <c r="G2338" s="8" t="s">
        <v>144</v>
      </c>
      <c r="H2338" s="8" t="s">
        <v>145</v>
      </c>
      <c r="I2338" s="8" t="s">
        <v>256</v>
      </c>
      <c r="J2338" s="8" t="s">
        <v>169</v>
      </c>
      <c r="K2338" s="8" t="s">
        <v>14</v>
      </c>
      <c r="L2338" s="9">
        <v>1348</v>
      </c>
      <c r="M2338" s="9">
        <v>3</v>
      </c>
      <c r="N2338" s="10">
        <v>2.225519287833828E-3</v>
      </c>
      <c r="O2338" s="11">
        <v>4.07</v>
      </c>
      <c r="P2338" s="11">
        <v>12.21</v>
      </c>
      <c r="Q2338" s="11">
        <v>0</v>
      </c>
      <c r="R2338" s="8">
        <v>0</v>
      </c>
      <c r="S2338" s="8">
        <v>0</v>
      </c>
      <c r="U2338" s="12">
        <v>0</v>
      </c>
      <c r="V2338" s="10">
        <v>0</v>
      </c>
      <c r="W2338" s="11">
        <v>6.5</v>
      </c>
      <c r="X2338" s="8" t="s">
        <v>148</v>
      </c>
      <c r="Y2338" s="8" t="s">
        <v>303</v>
      </c>
    </row>
    <row r="2339" spans="1:25" x14ac:dyDescent="0.3">
      <c r="A2339" s="7">
        <v>46287</v>
      </c>
      <c r="B2339" s="8" t="s">
        <v>5</v>
      </c>
      <c r="C2339" s="8" t="s">
        <v>173</v>
      </c>
      <c r="D2339" s="8" t="s">
        <v>141</v>
      </c>
      <c r="E2339" s="8" t="s">
        <v>174</v>
      </c>
      <c r="F2339" s="8" t="s">
        <v>143</v>
      </c>
      <c r="G2339" s="8" t="s">
        <v>144</v>
      </c>
      <c r="H2339" s="8" t="s">
        <v>145</v>
      </c>
      <c r="I2339" s="8" t="s">
        <v>1019</v>
      </c>
      <c r="J2339" s="8" t="s">
        <v>176</v>
      </c>
      <c r="K2339" s="8" t="s">
        <v>21</v>
      </c>
      <c r="L2339" s="9">
        <v>282</v>
      </c>
      <c r="M2339" s="9">
        <v>4</v>
      </c>
      <c r="N2339" s="10">
        <v>1.4184397163120571E-2</v>
      </c>
      <c r="O2339" s="11">
        <v>10.97</v>
      </c>
      <c r="P2339" s="11">
        <v>43.88</v>
      </c>
      <c r="Q2339" s="11">
        <v>0</v>
      </c>
      <c r="R2339" s="8">
        <v>0</v>
      </c>
      <c r="S2339" s="8">
        <v>0</v>
      </c>
      <c r="U2339" s="12">
        <v>0</v>
      </c>
      <c r="V2339" s="10">
        <v>0</v>
      </c>
      <c r="W2339" s="11">
        <v>12</v>
      </c>
      <c r="X2339" s="8" t="s">
        <v>148</v>
      </c>
      <c r="Y2339" s="8" t="s">
        <v>149</v>
      </c>
    </row>
    <row r="2340" spans="1:25" x14ac:dyDescent="0.3">
      <c r="A2340" s="7">
        <v>46287</v>
      </c>
      <c r="B2340" s="8" t="s">
        <v>5</v>
      </c>
      <c r="C2340" s="8" t="s">
        <v>173</v>
      </c>
      <c r="D2340" s="8" t="s">
        <v>141</v>
      </c>
      <c r="E2340" s="8" t="s">
        <v>174</v>
      </c>
      <c r="F2340" s="8" t="s">
        <v>143</v>
      </c>
      <c r="G2340" s="8" t="s">
        <v>151</v>
      </c>
      <c r="H2340" s="8" t="s">
        <v>145</v>
      </c>
      <c r="I2340" s="8" t="s">
        <v>1119</v>
      </c>
      <c r="J2340" s="8" t="s">
        <v>176</v>
      </c>
      <c r="K2340" s="8" t="s">
        <v>14</v>
      </c>
      <c r="L2340" s="9">
        <v>187</v>
      </c>
      <c r="M2340" s="9">
        <v>0</v>
      </c>
      <c r="N2340" s="10">
        <v>0</v>
      </c>
      <c r="P2340" s="11">
        <v>0</v>
      </c>
      <c r="Q2340" s="11">
        <v>0</v>
      </c>
      <c r="R2340" s="8">
        <v>0</v>
      </c>
      <c r="S2340" s="8">
        <v>0</v>
      </c>
      <c r="W2340" s="11">
        <v>9.5</v>
      </c>
      <c r="X2340" s="8" t="s">
        <v>148</v>
      </c>
      <c r="Y2340" s="8" t="s">
        <v>149</v>
      </c>
    </row>
    <row r="2341" spans="1:25" x14ac:dyDescent="0.3">
      <c r="A2341" s="7">
        <v>46287</v>
      </c>
      <c r="B2341" s="8" t="s">
        <v>5</v>
      </c>
      <c r="C2341" s="8" t="s">
        <v>173</v>
      </c>
      <c r="D2341" s="8" t="s">
        <v>141</v>
      </c>
      <c r="E2341" s="8" t="s">
        <v>174</v>
      </c>
      <c r="F2341" s="8" t="s">
        <v>143</v>
      </c>
      <c r="G2341" s="8" t="s">
        <v>151</v>
      </c>
      <c r="H2341" s="8" t="s">
        <v>145</v>
      </c>
      <c r="I2341" s="8" t="s">
        <v>185</v>
      </c>
      <c r="J2341" s="8" t="s">
        <v>176</v>
      </c>
      <c r="K2341" s="8" t="s">
        <v>7</v>
      </c>
      <c r="L2341" s="9">
        <v>775</v>
      </c>
      <c r="M2341" s="9">
        <v>7</v>
      </c>
      <c r="N2341" s="10">
        <v>9.0322580645161299E-3</v>
      </c>
      <c r="O2341" s="11">
        <v>5.28</v>
      </c>
      <c r="P2341" s="11">
        <v>36.96</v>
      </c>
      <c r="Q2341" s="11">
        <v>0</v>
      </c>
      <c r="R2341" s="8">
        <v>0</v>
      </c>
      <c r="S2341" s="8">
        <v>0</v>
      </c>
      <c r="U2341" s="12">
        <v>0</v>
      </c>
      <c r="V2341" s="10">
        <v>0</v>
      </c>
      <c r="W2341" s="11">
        <v>9</v>
      </c>
      <c r="X2341" s="8" t="s">
        <v>148</v>
      </c>
      <c r="Y2341" s="8" t="s">
        <v>149</v>
      </c>
    </row>
    <row r="2342" spans="1:25" x14ac:dyDescent="0.3">
      <c r="A2342" s="7">
        <v>46287</v>
      </c>
      <c r="B2342" s="8" t="s">
        <v>5</v>
      </c>
      <c r="C2342" s="8" t="s">
        <v>173</v>
      </c>
      <c r="D2342" s="8" t="s">
        <v>141</v>
      </c>
      <c r="E2342" s="8" t="s">
        <v>174</v>
      </c>
      <c r="F2342" s="8" t="s">
        <v>143</v>
      </c>
      <c r="G2342" s="8" t="s">
        <v>151</v>
      </c>
      <c r="H2342" s="8" t="s">
        <v>145</v>
      </c>
      <c r="I2342" s="8" t="s">
        <v>408</v>
      </c>
      <c r="J2342" s="8" t="s">
        <v>176</v>
      </c>
      <c r="K2342" s="8" t="s">
        <v>14</v>
      </c>
      <c r="L2342" s="9">
        <v>2412</v>
      </c>
      <c r="M2342" s="9">
        <v>13</v>
      </c>
      <c r="N2342" s="10">
        <v>5.3897180762852402E-3</v>
      </c>
      <c r="O2342" s="11">
        <v>8.86</v>
      </c>
      <c r="P2342" s="11">
        <v>115.18</v>
      </c>
      <c r="Q2342" s="11">
        <v>0</v>
      </c>
      <c r="R2342" s="8">
        <v>0</v>
      </c>
      <c r="S2342" s="8">
        <v>0</v>
      </c>
      <c r="U2342" s="12">
        <v>0</v>
      </c>
      <c r="V2342" s="10">
        <v>0</v>
      </c>
      <c r="W2342" s="11">
        <v>14</v>
      </c>
      <c r="X2342" s="8" t="s">
        <v>148</v>
      </c>
      <c r="Y2342" s="8" t="s">
        <v>149</v>
      </c>
    </row>
    <row r="2343" spans="1:25" x14ac:dyDescent="0.3">
      <c r="A2343" s="7">
        <v>46287</v>
      </c>
      <c r="B2343" s="8" t="s">
        <v>5</v>
      </c>
      <c r="C2343" s="8" t="s">
        <v>173</v>
      </c>
      <c r="D2343" s="8" t="s">
        <v>141</v>
      </c>
      <c r="E2343" s="8" t="s">
        <v>186</v>
      </c>
      <c r="F2343" s="8" t="s">
        <v>143</v>
      </c>
      <c r="G2343" s="8" t="s">
        <v>144</v>
      </c>
      <c r="H2343" s="8" t="s">
        <v>145</v>
      </c>
      <c r="I2343" s="8" t="s">
        <v>1120</v>
      </c>
      <c r="J2343" s="8" t="s">
        <v>188</v>
      </c>
      <c r="K2343" s="8" t="s">
        <v>14</v>
      </c>
      <c r="L2343" s="9">
        <v>145</v>
      </c>
      <c r="M2343" s="9">
        <v>1</v>
      </c>
      <c r="N2343" s="10">
        <v>6.8965517241379309E-3</v>
      </c>
      <c r="O2343" s="11">
        <v>4.25</v>
      </c>
      <c r="P2343" s="11">
        <v>4.25</v>
      </c>
      <c r="Q2343" s="11">
        <v>0</v>
      </c>
      <c r="R2343" s="8">
        <v>0</v>
      </c>
      <c r="S2343" s="8">
        <v>0</v>
      </c>
      <c r="U2343" s="12">
        <v>0</v>
      </c>
      <c r="V2343" s="10">
        <v>0</v>
      </c>
      <c r="W2343" s="11">
        <v>7.5</v>
      </c>
      <c r="X2343" s="8" t="s">
        <v>148</v>
      </c>
      <c r="Y2343" s="8" t="s">
        <v>149</v>
      </c>
    </row>
    <row r="2344" spans="1:25" x14ac:dyDescent="0.3">
      <c r="A2344" s="7">
        <v>46287</v>
      </c>
      <c r="B2344" s="8" t="s">
        <v>5</v>
      </c>
      <c r="C2344" s="8" t="s">
        <v>173</v>
      </c>
      <c r="D2344" s="8" t="s">
        <v>141</v>
      </c>
      <c r="E2344" s="8" t="s">
        <v>186</v>
      </c>
      <c r="F2344" s="8" t="s">
        <v>143</v>
      </c>
      <c r="G2344" s="8" t="s">
        <v>144</v>
      </c>
      <c r="H2344" s="8" t="s">
        <v>145</v>
      </c>
      <c r="I2344" s="8" t="s">
        <v>280</v>
      </c>
      <c r="J2344" s="8" t="s">
        <v>188</v>
      </c>
      <c r="K2344" s="8" t="s">
        <v>14</v>
      </c>
      <c r="L2344" s="9">
        <v>2174</v>
      </c>
      <c r="M2344" s="9">
        <v>27</v>
      </c>
      <c r="N2344" s="10">
        <v>1.24195032198712E-2</v>
      </c>
      <c r="O2344" s="11">
        <v>4.1100000000000003</v>
      </c>
      <c r="P2344" s="11">
        <v>110.97</v>
      </c>
      <c r="Q2344" s="11">
        <v>349</v>
      </c>
      <c r="R2344" s="8">
        <v>1</v>
      </c>
      <c r="S2344" s="8">
        <v>1</v>
      </c>
      <c r="T2344" s="10">
        <v>31.8</v>
      </c>
      <c r="U2344" s="12">
        <v>3.14</v>
      </c>
      <c r="V2344" s="10">
        <v>3.6999999999999998E-2</v>
      </c>
      <c r="W2344" s="11">
        <v>7</v>
      </c>
      <c r="X2344" s="8" t="s">
        <v>148</v>
      </c>
      <c r="Y2344" s="8" t="s">
        <v>149</v>
      </c>
    </row>
    <row r="2345" spans="1:25" x14ac:dyDescent="0.3">
      <c r="A2345" s="8" t="s">
        <v>1116</v>
      </c>
      <c r="B2345" s="8" t="s">
        <v>5</v>
      </c>
      <c r="C2345" s="8" t="s">
        <v>173</v>
      </c>
      <c r="D2345" s="8" t="s">
        <v>141</v>
      </c>
      <c r="E2345" s="8" t="s">
        <v>193</v>
      </c>
      <c r="F2345" s="8" t="s">
        <v>143</v>
      </c>
      <c r="G2345" s="8" t="s">
        <v>144</v>
      </c>
      <c r="H2345" s="8" t="s">
        <v>145</v>
      </c>
      <c r="I2345" s="8" t="s">
        <v>516</v>
      </c>
      <c r="J2345" s="8" t="s">
        <v>195</v>
      </c>
      <c r="K2345" s="8" t="s">
        <v>21</v>
      </c>
      <c r="L2345" s="9">
        <v>571</v>
      </c>
      <c r="M2345" s="9">
        <v>7</v>
      </c>
      <c r="N2345" s="10">
        <v>1.2259194395796849E-2</v>
      </c>
      <c r="O2345" s="11">
        <v>7.95</v>
      </c>
      <c r="P2345" s="11">
        <v>55.65</v>
      </c>
      <c r="Q2345" s="11">
        <v>0</v>
      </c>
      <c r="R2345" s="8">
        <v>0</v>
      </c>
      <c r="S2345" s="8">
        <v>0</v>
      </c>
      <c r="U2345" s="12">
        <v>0</v>
      </c>
      <c r="V2345" s="10">
        <v>0</v>
      </c>
      <c r="W2345" s="11">
        <v>9.5</v>
      </c>
      <c r="X2345" s="8" t="s">
        <v>148</v>
      </c>
      <c r="Y2345" s="8" t="s">
        <v>149</v>
      </c>
    </row>
    <row r="2346" spans="1:25" x14ac:dyDescent="0.3">
      <c r="A2346" s="8" t="s">
        <v>1116</v>
      </c>
      <c r="B2346" s="8" t="s">
        <v>5</v>
      </c>
      <c r="C2346" s="8" t="s">
        <v>173</v>
      </c>
      <c r="D2346" s="8" t="s">
        <v>141</v>
      </c>
      <c r="E2346" s="8" t="s">
        <v>193</v>
      </c>
      <c r="F2346" s="8" t="s">
        <v>143</v>
      </c>
      <c r="G2346" s="8" t="s">
        <v>151</v>
      </c>
      <c r="H2346" s="8" t="s">
        <v>145</v>
      </c>
      <c r="I2346" s="8" t="s">
        <v>571</v>
      </c>
      <c r="J2346" s="8" t="s">
        <v>195</v>
      </c>
      <c r="K2346" s="8" t="s">
        <v>21</v>
      </c>
      <c r="L2346" s="9">
        <v>158</v>
      </c>
      <c r="M2346" s="9">
        <v>2</v>
      </c>
      <c r="N2346" s="10">
        <v>1.2658227848101271E-2</v>
      </c>
      <c r="O2346" s="11">
        <v>10.5</v>
      </c>
      <c r="P2346" s="11">
        <v>21</v>
      </c>
      <c r="Q2346" s="11">
        <v>0</v>
      </c>
      <c r="R2346" s="8">
        <v>0</v>
      </c>
      <c r="S2346" s="8">
        <v>0</v>
      </c>
      <c r="U2346" s="12">
        <v>0</v>
      </c>
      <c r="V2346" s="10">
        <v>0</v>
      </c>
      <c r="W2346" s="11">
        <v>10.5</v>
      </c>
      <c r="X2346" s="8" t="s">
        <v>148</v>
      </c>
      <c r="Y2346" s="8" t="s">
        <v>149</v>
      </c>
    </row>
    <row r="2347" spans="1:25" x14ac:dyDescent="0.3">
      <c r="A2347" s="8" t="s">
        <v>1118</v>
      </c>
      <c r="B2347" s="8" t="s">
        <v>5</v>
      </c>
      <c r="C2347" s="8" t="s">
        <v>173</v>
      </c>
      <c r="D2347" s="8" t="s">
        <v>141</v>
      </c>
      <c r="E2347" s="8" t="s">
        <v>200</v>
      </c>
      <c r="F2347" s="8" t="s">
        <v>143</v>
      </c>
      <c r="G2347" s="8" t="s">
        <v>144</v>
      </c>
      <c r="H2347" s="8" t="s">
        <v>145</v>
      </c>
      <c r="I2347" s="8" t="s">
        <v>270</v>
      </c>
      <c r="J2347" s="8" t="s">
        <v>202</v>
      </c>
      <c r="K2347" s="8" t="s">
        <v>21</v>
      </c>
      <c r="L2347" s="9">
        <v>988</v>
      </c>
      <c r="M2347" s="9">
        <v>7</v>
      </c>
      <c r="N2347" s="10">
        <v>7.0850202429149798E-3</v>
      </c>
      <c r="O2347" s="11">
        <v>6.41</v>
      </c>
      <c r="P2347" s="11">
        <v>44.87</v>
      </c>
      <c r="Q2347" s="11">
        <v>0</v>
      </c>
      <c r="R2347" s="8">
        <v>0</v>
      </c>
      <c r="S2347" s="8">
        <v>0</v>
      </c>
      <c r="U2347" s="12">
        <v>0</v>
      </c>
      <c r="V2347" s="10">
        <v>0</v>
      </c>
      <c r="W2347" s="11">
        <v>8</v>
      </c>
      <c r="X2347" s="8" t="s">
        <v>148</v>
      </c>
      <c r="Y2347" s="8" t="s">
        <v>149</v>
      </c>
    </row>
    <row r="2348" spans="1:25" x14ac:dyDescent="0.3">
      <c r="A2348" s="7">
        <v>46287</v>
      </c>
      <c r="B2348" s="8" t="s">
        <v>5</v>
      </c>
      <c r="C2348" s="8" t="s">
        <v>173</v>
      </c>
      <c r="D2348" s="8" t="s">
        <v>141</v>
      </c>
      <c r="E2348" s="8" t="s">
        <v>200</v>
      </c>
      <c r="F2348" s="8" t="s">
        <v>143</v>
      </c>
      <c r="G2348" s="8" t="s">
        <v>151</v>
      </c>
      <c r="H2348" s="8" t="s">
        <v>145</v>
      </c>
      <c r="I2348" s="8" t="s">
        <v>813</v>
      </c>
      <c r="J2348" s="8" t="s">
        <v>202</v>
      </c>
      <c r="K2348" s="8" t="s">
        <v>14</v>
      </c>
      <c r="L2348" s="9">
        <v>1723</v>
      </c>
      <c r="M2348" s="9">
        <v>5</v>
      </c>
      <c r="N2348" s="10">
        <v>2.901915264074289E-3</v>
      </c>
      <c r="O2348" s="11">
        <v>9.57</v>
      </c>
      <c r="P2348" s="11">
        <v>47.85</v>
      </c>
      <c r="Q2348" s="11">
        <v>0</v>
      </c>
      <c r="R2348" s="8">
        <v>0</v>
      </c>
      <c r="S2348" s="8">
        <v>0</v>
      </c>
      <c r="U2348" s="12">
        <v>0</v>
      </c>
      <c r="V2348" s="10">
        <v>0</v>
      </c>
      <c r="W2348" s="11">
        <v>12</v>
      </c>
      <c r="X2348" s="8" t="s">
        <v>148</v>
      </c>
      <c r="Y2348" s="8" t="s">
        <v>149</v>
      </c>
    </row>
    <row r="2349" spans="1:25" x14ac:dyDescent="0.3">
      <c r="A2349" s="8" t="s">
        <v>1116</v>
      </c>
      <c r="B2349" s="8" t="s">
        <v>32</v>
      </c>
      <c r="C2349" s="8" t="s">
        <v>140</v>
      </c>
      <c r="D2349" s="8" t="s">
        <v>141</v>
      </c>
      <c r="E2349" s="8" t="s">
        <v>142</v>
      </c>
      <c r="F2349" s="8" t="s">
        <v>143</v>
      </c>
      <c r="G2349" s="8" t="s">
        <v>205</v>
      </c>
      <c r="H2349" s="8" t="s">
        <v>206</v>
      </c>
      <c r="I2349" s="8" t="s">
        <v>205</v>
      </c>
      <c r="J2349" s="8" t="s">
        <v>147</v>
      </c>
      <c r="K2349" s="8" t="s">
        <v>21</v>
      </c>
      <c r="L2349" s="9">
        <v>372</v>
      </c>
      <c r="M2349" s="9">
        <v>6</v>
      </c>
      <c r="N2349" s="10">
        <v>1.6129032258064519E-2</v>
      </c>
      <c r="O2349" s="11">
        <v>14</v>
      </c>
      <c r="P2349" s="11">
        <v>84</v>
      </c>
      <c r="Q2349" s="11">
        <v>0</v>
      </c>
      <c r="R2349" s="8">
        <v>0</v>
      </c>
      <c r="S2349" s="8">
        <v>0</v>
      </c>
      <c r="U2349" s="12">
        <v>0</v>
      </c>
      <c r="V2349" s="10">
        <v>0</v>
      </c>
      <c r="W2349" s="11">
        <v>14</v>
      </c>
      <c r="X2349" s="8" t="s">
        <v>148</v>
      </c>
      <c r="Y2349" s="8" t="s">
        <v>149</v>
      </c>
    </row>
    <row r="2350" spans="1:25" x14ac:dyDescent="0.3">
      <c r="A2350" s="7">
        <v>46287</v>
      </c>
      <c r="B2350" s="8" t="s">
        <v>32</v>
      </c>
      <c r="C2350" s="8" t="s">
        <v>140</v>
      </c>
      <c r="D2350" s="8" t="s">
        <v>141</v>
      </c>
      <c r="E2350" s="8" t="s">
        <v>150</v>
      </c>
      <c r="F2350" s="8" t="s">
        <v>143</v>
      </c>
      <c r="G2350" s="8" t="s">
        <v>209</v>
      </c>
      <c r="H2350" s="8" t="s">
        <v>206</v>
      </c>
      <c r="I2350" s="8" t="s">
        <v>209</v>
      </c>
      <c r="J2350" s="8" t="s">
        <v>153</v>
      </c>
      <c r="K2350" s="8" t="s">
        <v>7</v>
      </c>
      <c r="L2350" s="9">
        <v>252</v>
      </c>
      <c r="M2350" s="9">
        <v>0</v>
      </c>
      <c r="N2350" s="10">
        <v>0</v>
      </c>
      <c r="P2350" s="11">
        <v>0</v>
      </c>
      <c r="Q2350" s="11">
        <v>0</v>
      </c>
      <c r="R2350" s="8">
        <v>0</v>
      </c>
      <c r="S2350" s="8">
        <v>0</v>
      </c>
      <c r="W2350" s="11">
        <v>13</v>
      </c>
      <c r="X2350" s="8" t="s">
        <v>148</v>
      </c>
      <c r="Y2350" s="8" t="s">
        <v>149</v>
      </c>
    </row>
    <row r="2351" spans="1:25" x14ac:dyDescent="0.3">
      <c r="A2351" s="7">
        <v>46287</v>
      </c>
      <c r="B2351" s="8" t="s">
        <v>32</v>
      </c>
      <c r="C2351" s="8" t="s">
        <v>140</v>
      </c>
      <c r="D2351" s="8" t="s">
        <v>141</v>
      </c>
      <c r="E2351" s="8" t="s">
        <v>150</v>
      </c>
      <c r="F2351" s="8" t="s">
        <v>143</v>
      </c>
      <c r="G2351" s="8" t="s">
        <v>210</v>
      </c>
      <c r="H2351" s="8" t="s">
        <v>206</v>
      </c>
      <c r="I2351" s="8" t="s">
        <v>210</v>
      </c>
      <c r="J2351" s="8" t="s">
        <v>153</v>
      </c>
      <c r="K2351" s="8" t="s">
        <v>14</v>
      </c>
      <c r="L2351" s="9">
        <v>1334</v>
      </c>
      <c r="M2351" s="9">
        <v>10</v>
      </c>
      <c r="N2351" s="10">
        <v>7.4962518740629676E-3</v>
      </c>
      <c r="O2351" s="11">
        <v>8.92</v>
      </c>
      <c r="P2351" s="11">
        <v>89.2</v>
      </c>
      <c r="Q2351" s="11">
        <v>0</v>
      </c>
      <c r="R2351" s="8">
        <v>0</v>
      </c>
      <c r="S2351" s="8">
        <v>0</v>
      </c>
      <c r="U2351" s="12">
        <v>0</v>
      </c>
      <c r="V2351" s="10">
        <v>0</v>
      </c>
      <c r="W2351" s="11">
        <v>15</v>
      </c>
      <c r="X2351" s="8" t="s">
        <v>148</v>
      </c>
      <c r="Y2351" s="8" t="s">
        <v>149</v>
      </c>
    </row>
    <row r="2352" spans="1:25" x14ac:dyDescent="0.3">
      <c r="A2352" s="7">
        <v>46288</v>
      </c>
      <c r="B2352" s="8" t="s">
        <v>5</v>
      </c>
      <c r="C2352" s="8" t="s">
        <v>173</v>
      </c>
      <c r="D2352" s="8" t="s">
        <v>141</v>
      </c>
      <c r="E2352" s="8" t="s">
        <v>193</v>
      </c>
      <c r="F2352" s="8" t="s">
        <v>143</v>
      </c>
      <c r="G2352" s="8" t="s">
        <v>144</v>
      </c>
      <c r="H2352" s="8" t="s">
        <v>145</v>
      </c>
      <c r="I2352" s="8" t="s">
        <v>517</v>
      </c>
      <c r="K2352" s="8" t="s">
        <v>21</v>
      </c>
      <c r="L2352" s="9">
        <v>110</v>
      </c>
      <c r="M2352" s="9">
        <v>0</v>
      </c>
      <c r="N2352" s="10">
        <v>0</v>
      </c>
      <c r="P2352" s="11">
        <v>0</v>
      </c>
      <c r="Q2352" s="11">
        <v>0</v>
      </c>
      <c r="R2352" s="8">
        <v>0</v>
      </c>
      <c r="S2352" s="8">
        <v>0</v>
      </c>
      <c r="W2352" s="11">
        <v>8.5</v>
      </c>
      <c r="X2352" s="8" t="s">
        <v>148</v>
      </c>
      <c r="Y2352" s="8" t="s">
        <v>149</v>
      </c>
    </row>
    <row r="2353" spans="1:25" x14ac:dyDescent="0.3">
      <c r="A2353" s="7">
        <v>46287</v>
      </c>
      <c r="B2353" s="8" t="s">
        <v>32</v>
      </c>
      <c r="C2353" s="8" t="s">
        <v>140</v>
      </c>
      <c r="D2353" s="8" t="s">
        <v>141</v>
      </c>
      <c r="E2353" s="8" t="s">
        <v>217</v>
      </c>
      <c r="F2353" s="8" t="s">
        <v>143</v>
      </c>
      <c r="G2353" s="8" t="s">
        <v>447</v>
      </c>
      <c r="H2353" s="8" t="s">
        <v>206</v>
      </c>
      <c r="I2353" s="8" t="s">
        <v>447</v>
      </c>
      <c r="J2353" s="8" t="s">
        <v>219</v>
      </c>
      <c r="K2353" s="8" t="s">
        <v>14</v>
      </c>
      <c r="L2353" s="9">
        <v>2297</v>
      </c>
      <c r="M2353" s="9">
        <v>18</v>
      </c>
      <c r="N2353" s="10">
        <v>7.8363082281236399E-3</v>
      </c>
      <c r="O2353" s="11">
        <v>16.510000000000002</v>
      </c>
      <c r="P2353" s="11">
        <v>297.18</v>
      </c>
      <c r="Q2353" s="11">
        <v>0</v>
      </c>
      <c r="R2353" s="8">
        <v>0</v>
      </c>
      <c r="S2353" s="8">
        <v>0</v>
      </c>
      <c r="U2353" s="12">
        <v>0</v>
      </c>
      <c r="V2353" s="10">
        <v>0</v>
      </c>
      <c r="W2353" s="11">
        <v>20.5</v>
      </c>
      <c r="X2353" s="8" t="s">
        <v>148</v>
      </c>
      <c r="Y2353" s="8" t="s">
        <v>149</v>
      </c>
    </row>
    <row r="2354" spans="1:25" x14ac:dyDescent="0.3">
      <c r="A2354" s="7">
        <v>46287</v>
      </c>
      <c r="B2354" s="8" t="s">
        <v>32</v>
      </c>
      <c r="C2354" s="8" t="s">
        <v>140</v>
      </c>
      <c r="D2354" s="8" t="s">
        <v>141</v>
      </c>
      <c r="E2354" s="8" t="s">
        <v>217</v>
      </c>
      <c r="F2354" s="8" t="s">
        <v>143</v>
      </c>
      <c r="G2354" s="8" t="s">
        <v>218</v>
      </c>
      <c r="H2354" s="8" t="s">
        <v>333</v>
      </c>
      <c r="I2354" s="8" t="s">
        <v>1121</v>
      </c>
      <c r="J2354" s="8" t="s">
        <v>219</v>
      </c>
      <c r="K2354" s="8" t="s">
        <v>7</v>
      </c>
      <c r="L2354" s="9">
        <v>269</v>
      </c>
      <c r="M2354" s="9">
        <v>2</v>
      </c>
      <c r="N2354" s="10">
        <v>7.4349442379182153E-3</v>
      </c>
      <c r="O2354" s="11">
        <v>13.93</v>
      </c>
      <c r="P2354" s="11">
        <v>27.86</v>
      </c>
      <c r="Q2354" s="11">
        <v>0</v>
      </c>
      <c r="R2354" s="8">
        <v>0</v>
      </c>
      <c r="S2354" s="8">
        <v>0</v>
      </c>
      <c r="U2354" s="12">
        <v>0</v>
      </c>
      <c r="V2354" s="10">
        <v>0</v>
      </c>
      <c r="W2354" s="11">
        <v>23.5</v>
      </c>
      <c r="X2354" s="8" t="s">
        <v>223</v>
      </c>
      <c r="Y2354" s="8" t="s">
        <v>149</v>
      </c>
    </row>
    <row r="2355" spans="1:25" x14ac:dyDescent="0.3">
      <c r="A2355" s="7">
        <v>46287</v>
      </c>
      <c r="B2355" s="8" t="s">
        <v>32</v>
      </c>
      <c r="C2355" s="8" t="s">
        <v>140</v>
      </c>
      <c r="D2355" s="8" t="s">
        <v>141</v>
      </c>
      <c r="E2355" s="8" t="s">
        <v>217</v>
      </c>
      <c r="F2355" s="8" t="s">
        <v>143</v>
      </c>
      <c r="G2355" s="8" t="s">
        <v>372</v>
      </c>
      <c r="H2355" s="8" t="s">
        <v>206</v>
      </c>
      <c r="I2355" s="8" t="s">
        <v>372</v>
      </c>
      <c r="J2355" s="8" t="s">
        <v>219</v>
      </c>
      <c r="K2355" s="8" t="s">
        <v>21</v>
      </c>
      <c r="L2355" s="9">
        <v>631</v>
      </c>
      <c r="M2355" s="9">
        <v>8</v>
      </c>
      <c r="N2355" s="10">
        <v>1.2678288431061811E-2</v>
      </c>
      <c r="O2355" s="11">
        <v>21.5</v>
      </c>
      <c r="P2355" s="11">
        <v>172</v>
      </c>
      <c r="Q2355" s="11">
        <v>0</v>
      </c>
      <c r="R2355" s="8">
        <v>0</v>
      </c>
      <c r="S2355" s="8">
        <v>0</v>
      </c>
      <c r="U2355" s="12">
        <v>0</v>
      </c>
      <c r="V2355" s="10">
        <v>0</v>
      </c>
      <c r="W2355" s="11">
        <v>21.5</v>
      </c>
      <c r="X2355" s="8" t="s">
        <v>315</v>
      </c>
      <c r="Y2355" s="8" t="s">
        <v>149</v>
      </c>
    </row>
    <row r="2356" spans="1:25" x14ac:dyDescent="0.3">
      <c r="A2356" s="7">
        <v>46287</v>
      </c>
      <c r="B2356" s="8" t="s">
        <v>26</v>
      </c>
      <c r="C2356" s="8" t="s">
        <v>140</v>
      </c>
      <c r="D2356" s="8" t="s">
        <v>141</v>
      </c>
      <c r="E2356" s="8" t="s">
        <v>142</v>
      </c>
      <c r="F2356" s="8" t="s">
        <v>143</v>
      </c>
      <c r="G2356" s="8" t="s">
        <v>454</v>
      </c>
      <c r="H2356" s="8" t="s">
        <v>13</v>
      </c>
      <c r="I2356" s="8" t="s">
        <v>525</v>
      </c>
      <c r="J2356" s="8" t="s">
        <v>147</v>
      </c>
      <c r="K2356" s="8" t="s">
        <v>14</v>
      </c>
      <c r="L2356" s="9">
        <v>704</v>
      </c>
      <c r="M2356" s="9">
        <v>6</v>
      </c>
      <c r="N2356" s="10">
        <v>8.5227272727272721E-3</v>
      </c>
      <c r="O2356" s="11">
        <v>10.27</v>
      </c>
      <c r="P2356" s="11">
        <v>61.62</v>
      </c>
      <c r="Q2356" s="11">
        <v>0</v>
      </c>
      <c r="R2356" s="8">
        <v>0</v>
      </c>
      <c r="S2356" s="8">
        <v>0</v>
      </c>
      <c r="U2356" s="12">
        <v>0</v>
      </c>
      <c r="V2356" s="10">
        <v>0</v>
      </c>
      <c r="W2356" s="11">
        <v>18.5</v>
      </c>
      <c r="X2356" s="8" t="s">
        <v>148</v>
      </c>
      <c r="Y2356" s="8" t="s">
        <v>149</v>
      </c>
    </row>
    <row r="2357" spans="1:25" x14ac:dyDescent="0.3">
      <c r="A2357" s="8" t="s">
        <v>1116</v>
      </c>
      <c r="B2357" s="8" t="s">
        <v>26</v>
      </c>
      <c r="C2357" s="8" t="s">
        <v>140</v>
      </c>
      <c r="D2357" s="8" t="s">
        <v>141</v>
      </c>
      <c r="E2357" s="8" t="s">
        <v>142</v>
      </c>
      <c r="F2357" s="8" t="s">
        <v>143</v>
      </c>
      <c r="G2357" s="8" t="s">
        <v>205</v>
      </c>
      <c r="H2357" s="8" t="s">
        <v>220</v>
      </c>
      <c r="I2357" s="8" t="s">
        <v>454</v>
      </c>
      <c r="J2357" s="8" t="s">
        <v>147</v>
      </c>
      <c r="K2357" s="8" t="s">
        <v>21</v>
      </c>
      <c r="L2357" s="9">
        <v>421</v>
      </c>
      <c r="M2357" s="9">
        <v>6</v>
      </c>
      <c r="N2357" s="10">
        <v>1.425178147268409E-2</v>
      </c>
      <c r="O2357" s="11">
        <v>15.5</v>
      </c>
      <c r="P2357" s="11">
        <v>93</v>
      </c>
      <c r="Q2357" s="11">
        <v>0</v>
      </c>
      <c r="R2357" s="8">
        <v>0</v>
      </c>
      <c r="S2357" s="8">
        <v>0</v>
      </c>
      <c r="U2357" s="12">
        <v>0</v>
      </c>
      <c r="V2357" s="10">
        <v>0</v>
      </c>
      <c r="W2357" s="11">
        <v>15.5</v>
      </c>
      <c r="X2357" s="8" t="s">
        <v>148</v>
      </c>
      <c r="Y2357" s="8" t="s">
        <v>149</v>
      </c>
    </row>
    <row r="2358" spans="1:25" x14ac:dyDescent="0.3">
      <c r="A2358" s="7">
        <v>46287</v>
      </c>
      <c r="B2358" s="8" t="s">
        <v>26</v>
      </c>
      <c r="C2358" s="8" t="s">
        <v>140</v>
      </c>
      <c r="D2358" s="8" t="s">
        <v>141</v>
      </c>
      <c r="E2358" s="8" t="s">
        <v>150</v>
      </c>
      <c r="F2358" s="8" t="s">
        <v>143</v>
      </c>
      <c r="G2358" s="8" t="s">
        <v>210</v>
      </c>
      <c r="H2358" s="8" t="s">
        <v>220</v>
      </c>
      <c r="I2358" s="8" t="s">
        <v>152</v>
      </c>
      <c r="J2358" s="8" t="s">
        <v>153</v>
      </c>
      <c r="K2358" s="8" t="s">
        <v>14</v>
      </c>
      <c r="L2358" s="9">
        <v>540</v>
      </c>
      <c r="M2358" s="9">
        <v>7</v>
      </c>
      <c r="N2358" s="10">
        <v>1.2962962962962961E-2</v>
      </c>
      <c r="O2358" s="11">
        <v>8.5299999999999994</v>
      </c>
      <c r="P2358" s="11">
        <v>59.71</v>
      </c>
      <c r="Q2358" s="11">
        <v>0</v>
      </c>
      <c r="R2358" s="8">
        <v>0</v>
      </c>
      <c r="S2358" s="8">
        <v>0</v>
      </c>
      <c r="U2358" s="12">
        <v>0</v>
      </c>
      <c r="V2358" s="10">
        <v>0</v>
      </c>
      <c r="W2358" s="11">
        <v>12</v>
      </c>
      <c r="X2358" s="8" t="s">
        <v>148</v>
      </c>
      <c r="Y2358" s="8" t="s">
        <v>149</v>
      </c>
    </row>
    <row r="2359" spans="1:25" x14ac:dyDescent="0.3">
      <c r="A2359" s="7">
        <v>46287</v>
      </c>
      <c r="B2359" s="8" t="s">
        <v>26</v>
      </c>
      <c r="C2359" s="8" t="s">
        <v>140</v>
      </c>
      <c r="D2359" s="8" t="s">
        <v>141</v>
      </c>
      <c r="E2359" s="8" t="s">
        <v>211</v>
      </c>
      <c r="F2359" s="8" t="s">
        <v>143</v>
      </c>
      <c r="G2359" s="8" t="s">
        <v>225</v>
      </c>
      <c r="H2359" s="8" t="s">
        <v>220</v>
      </c>
      <c r="I2359" s="8" t="s">
        <v>941</v>
      </c>
      <c r="J2359" s="8" t="s">
        <v>214</v>
      </c>
      <c r="K2359" s="8" t="s">
        <v>21</v>
      </c>
      <c r="L2359" s="9">
        <v>220</v>
      </c>
      <c r="M2359" s="9">
        <v>0</v>
      </c>
      <c r="N2359" s="10">
        <v>0</v>
      </c>
      <c r="P2359" s="11">
        <v>0</v>
      </c>
      <c r="Q2359" s="11">
        <v>0</v>
      </c>
      <c r="R2359" s="8">
        <v>0</v>
      </c>
      <c r="S2359" s="8">
        <v>0</v>
      </c>
      <c r="W2359" s="11">
        <v>15</v>
      </c>
      <c r="X2359" s="8" t="s">
        <v>148</v>
      </c>
      <c r="Y2359" s="8" t="s">
        <v>149</v>
      </c>
    </row>
    <row r="2360" spans="1:25" x14ac:dyDescent="0.3">
      <c r="A2360" s="7">
        <v>46287</v>
      </c>
      <c r="B2360" s="8" t="s">
        <v>26</v>
      </c>
      <c r="C2360" s="8" t="s">
        <v>140</v>
      </c>
      <c r="D2360" s="8" t="s">
        <v>141</v>
      </c>
      <c r="E2360" s="8" t="s">
        <v>211</v>
      </c>
      <c r="F2360" s="8" t="s">
        <v>143</v>
      </c>
      <c r="G2360" s="8" t="s">
        <v>225</v>
      </c>
      <c r="H2360" s="8" t="s">
        <v>220</v>
      </c>
      <c r="I2360" s="8" t="s">
        <v>226</v>
      </c>
      <c r="J2360" s="8" t="s">
        <v>214</v>
      </c>
      <c r="K2360" s="8" t="s">
        <v>7</v>
      </c>
      <c r="L2360" s="9">
        <v>92</v>
      </c>
      <c r="M2360" s="9">
        <v>0</v>
      </c>
      <c r="N2360" s="10">
        <v>0</v>
      </c>
      <c r="P2360" s="11">
        <v>0</v>
      </c>
      <c r="Q2360" s="11">
        <v>0</v>
      </c>
      <c r="R2360" s="8">
        <v>0</v>
      </c>
      <c r="S2360" s="8">
        <v>0</v>
      </c>
      <c r="W2360" s="11">
        <v>12</v>
      </c>
      <c r="X2360" s="8" t="s">
        <v>148</v>
      </c>
      <c r="Y2360" s="8" t="s">
        <v>149</v>
      </c>
    </row>
    <row r="2361" spans="1:25" x14ac:dyDescent="0.3">
      <c r="A2361" s="7">
        <v>46287</v>
      </c>
      <c r="B2361" s="8" t="s">
        <v>42</v>
      </c>
      <c r="C2361" s="8" t="s">
        <v>140</v>
      </c>
      <c r="D2361" s="8" t="s">
        <v>141</v>
      </c>
      <c r="E2361" s="8" t="s">
        <v>164</v>
      </c>
      <c r="F2361" s="8" t="s">
        <v>143</v>
      </c>
      <c r="G2361" s="8" t="s">
        <v>228</v>
      </c>
      <c r="H2361" s="8" t="s">
        <v>231</v>
      </c>
      <c r="I2361" s="8" t="s">
        <v>674</v>
      </c>
      <c r="J2361" s="8" t="s">
        <v>166</v>
      </c>
      <c r="K2361" s="8" t="s">
        <v>7</v>
      </c>
      <c r="L2361" s="9">
        <v>778</v>
      </c>
      <c r="M2361" s="9">
        <v>2</v>
      </c>
      <c r="N2361" s="10">
        <v>2.5706940874035988E-3</v>
      </c>
      <c r="O2361" s="11">
        <v>10.15</v>
      </c>
      <c r="P2361" s="11">
        <v>20.3</v>
      </c>
      <c r="Q2361" s="11">
        <v>0</v>
      </c>
      <c r="R2361" s="8">
        <v>0</v>
      </c>
      <c r="S2361" s="8">
        <v>0</v>
      </c>
      <c r="U2361" s="12">
        <v>0</v>
      </c>
      <c r="V2361" s="10">
        <v>0</v>
      </c>
      <c r="W2361" s="11">
        <v>14</v>
      </c>
      <c r="X2361" s="8" t="s">
        <v>148</v>
      </c>
      <c r="Y2361" s="8" t="s">
        <v>149</v>
      </c>
    </row>
    <row r="2362" spans="1:25" x14ac:dyDescent="0.3">
      <c r="A2362" s="7">
        <v>46287</v>
      </c>
      <c r="B2362" s="8" t="s">
        <v>42</v>
      </c>
      <c r="C2362" s="8" t="s">
        <v>140</v>
      </c>
      <c r="D2362" s="8" t="s">
        <v>141</v>
      </c>
      <c r="E2362" s="8" t="s">
        <v>164</v>
      </c>
      <c r="F2362" s="8" t="s">
        <v>143</v>
      </c>
      <c r="G2362" s="8" t="s">
        <v>165</v>
      </c>
      <c r="H2362" s="8" t="s">
        <v>470</v>
      </c>
      <c r="I2362" s="8" t="s">
        <v>1122</v>
      </c>
      <c r="J2362" s="8" t="s">
        <v>166</v>
      </c>
      <c r="K2362" s="8" t="s">
        <v>7</v>
      </c>
      <c r="L2362" s="9">
        <v>392</v>
      </c>
      <c r="M2362" s="9">
        <v>1</v>
      </c>
      <c r="N2362" s="10">
        <v>2.5510204081632651E-3</v>
      </c>
      <c r="O2362" s="11">
        <v>8.3000000000000007</v>
      </c>
      <c r="P2362" s="11">
        <v>8.3000000000000007</v>
      </c>
      <c r="Q2362" s="11">
        <v>0</v>
      </c>
      <c r="R2362" s="8">
        <v>0</v>
      </c>
      <c r="S2362" s="8">
        <v>0</v>
      </c>
      <c r="U2362" s="12">
        <v>0</v>
      </c>
      <c r="V2362" s="10">
        <v>0</v>
      </c>
      <c r="W2362" s="11">
        <v>15.5</v>
      </c>
      <c r="X2362" s="8" t="s">
        <v>148</v>
      </c>
      <c r="Y2362" s="8" t="s">
        <v>149</v>
      </c>
    </row>
    <row r="2363" spans="1:25" x14ac:dyDescent="0.3">
      <c r="A2363" s="7">
        <v>46287</v>
      </c>
      <c r="B2363" s="8" t="s">
        <v>42</v>
      </c>
      <c r="C2363" s="8" t="s">
        <v>140</v>
      </c>
      <c r="D2363" s="8" t="s">
        <v>141</v>
      </c>
      <c r="E2363" s="8" t="s">
        <v>377</v>
      </c>
      <c r="F2363" s="8" t="s">
        <v>143</v>
      </c>
      <c r="G2363" s="8" t="s">
        <v>381</v>
      </c>
      <c r="H2363" s="8" t="s">
        <v>231</v>
      </c>
      <c r="I2363" s="8" t="s">
        <v>911</v>
      </c>
      <c r="J2363" s="8" t="s">
        <v>380</v>
      </c>
      <c r="K2363" s="8" t="s">
        <v>21</v>
      </c>
      <c r="L2363" s="9">
        <v>270</v>
      </c>
      <c r="M2363" s="9">
        <v>3</v>
      </c>
      <c r="N2363" s="10">
        <v>1.111111111111111E-2</v>
      </c>
      <c r="O2363" s="11">
        <v>11.29</v>
      </c>
      <c r="P2363" s="11">
        <v>33.869999999999997</v>
      </c>
      <c r="Q2363" s="11">
        <v>0</v>
      </c>
      <c r="R2363" s="8">
        <v>0</v>
      </c>
      <c r="S2363" s="8">
        <v>0</v>
      </c>
      <c r="U2363" s="12">
        <v>0</v>
      </c>
      <c r="V2363" s="10">
        <v>0</v>
      </c>
      <c r="W2363" s="11">
        <v>11.5</v>
      </c>
      <c r="X2363" s="8" t="s">
        <v>223</v>
      </c>
      <c r="Y2363" s="8" t="s">
        <v>149</v>
      </c>
    </row>
    <row r="2364" spans="1:25" x14ac:dyDescent="0.3">
      <c r="A2364" s="7">
        <v>46287</v>
      </c>
      <c r="B2364" s="8" t="s">
        <v>42</v>
      </c>
      <c r="C2364" s="8" t="s">
        <v>140</v>
      </c>
      <c r="D2364" s="8" t="s">
        <v>141</v>
      </c>
      <c r="E2364" s="8" t="s">
        <v>377</v>
      </c>
      <c r="F2364" s="8" t="s">
        <v>143</v>
      </c>
      <c r="G2364" s="8" t="s">
        <v>381</v>
      </c>
      <c r="H2364" s="8" t="s">
        <v>231</v>
      </c>
      <c r="I2364" s="8" t="s">
        <v>378</v>
      </c>
      <c r="J2364" s="8" t="s">
        <v>380</v>
      </c>
      <c r="K2364" s="8" t="s">
        <v>21</v>
      </c>
      <c r="L2364" s="9">
        <v>473</v>
      </c>
      <c r="M2364" s="9">
        <v>12</v>
      </c>
      <c r="N2364" s="10">
        <v>2.5369978858350951E-2</v>
      </c>
      <c r="O2364" s="11">
        <v>19</v>
      </c>
      <c r="P2364" s="11">
        <v>228</v>
      </c>
      <c r="Q2364" s="11">
        <v>0</v>
      </c>
      <c r="R2364" s="8">
        <v>0</v>
      </c>
      <c r="S2364" s="8">
        <v>0</v>
      </c>
      <c r="U2364" s="12">
        <v>0</v>
      </c>
      <c r="V2364" s="10">
        <v>0</v>
      </c>
      <c r="W2364" s="11">
        <v>19</v>
      </c>
      <c r="X2364" s="8" t="s">
        <v>148</v>
      </c>
      <c r="Y2364" s="8" t="s">
        <v>149</v>
      </c>
    </row>
    <row r="2365" spans="1:25" x14ac:dyDescent="0.3">
      <c r="A2365" s="7">
        <v>46287</v>
      </c>
      <c r="B2365" s="8" t="s">
        <v>42</v>
      </c>
      <c r="C2365" s="8" t="s">
        <v>140</v>
      </c>
      <c r="D2365" s="8" t="s">
        <v>141</v>
      </c>
      <c r="E2365" s="8" t="s">
        <v>377</v>
      </c>
      <c r="F2365" s="8" t="s">
        <v>143</v>
      </c>
      <c r="G2365" s="8" t="s">
        <v>378</v>
      </c>
      <c r="H2365" s="8" t="s">
        <v>231</v>
      </c>
      <c r="I2365" s="8" t="s">
        <v>675</v>
      </c>
      <c r="J2365" s="8" t="s">
        <v>380</v>
      </c>
      <c r="K2365" s="8" t="s">
        <v>21</v>
      </c>
      <c r="L2365" s="8" t="s">
        <v>1123</v>
      </c>
      <c r="M2365" s="9">
        <v>20</v>
      </c>
      <c r="N2365" s="10">
        <v>1.7467248908296939E-2</v>
      </c>
      <c r="O2365" s="11">
        <v>16</v>
      </c>
      <c r="P2365" s="11">
        <v>320</v>
      </c>
      <c r="Q2365" s="11">
        <v>0</v>
      </c>
      <c r="R2365" s="8">
        <v>0</v>
      </c>
      <c r="S2365" s="8">
        <v>0</v>
      </c>
      <c r="U2365" s="12">
        <v>0</v>
      </c>
      <c r="V2365" s="10">
        <v>0</v>
      </c>
      <c r="W2365" s="11">
        <v>16</v>
      </c>
      <c r="X2365" s="8" t="s">
        <v>148</v>
      </c>
      <c r="Y2365" s="8" t="s">
        <v>149</v>
      </c>
    </row>
    <row r="2366" spans="1:25" x14ac:dyDescent="0.3">
      <c r="A2366" s="7">
        <v>46287</v>
      </c>
      <c r="B2366" s="8" t="s">
        <v>37</v>
      </c>
      <c r="C2366" s="8" t="s">
        <v>140</v>
      </c>
      <c r="D2366" s="8" t="s">
        <v>141</v>
      </c>
      <c r="E2366" s="8" t="s">
        <v>157</v>
      </c>
      <c r="F2366" s="8" t="s">
        <v>143</v>
      </c>
      <c r="G2366" s="8" t="s">
        <v>234</v>
      </c>
      <c r="H2366" s="8" t="s">
        <v>220</v>
      </c>
      <c r="I2366" s="8" t="s">
        <v>171</v>
      </c>
      <c r="J2366" s="8" t="s">
        <v>159</v>
      </c>
      <c r="K2366" s="8" t="s">
        <v>21</v>
      </c>
      <c r="L2366" s="9">
        <v>385</v>
      </c>
      <c r="M2366" s="9">
        <v>3</v>
      </c>
      <c r="N2366" s="10">
        <v>7.7922077922077922E-3</v>
      </c>
      <c r="O2366" s="11">
        <v>11.5</v>
      </c>
      <c r="P2366" s="11">
        <v>34.5</v>
      </c>
      <c r="Q2366" s="11">
        <v>0</v>
      </c>
      <c r="R2366" s="8">
        <v>0</v>
      </c>
      <c r="S2366" s="8">
        <v>0</v>
      </c>
      <c r="U2366" s="12">
        <v>0</v>
      </c>
      <c r="V2366" s="10">
        <v>0</v>
      </c>
      <c r="W2366" s="11">
        <v>11.5</v>
      </c>
      <c r="X2366" s="8" t="s">
        <v>148</v>
      </c>
      <c r="Y2366" s="8" t="s">
        <v>149</v>
      </c>
    </row>
    <row r="2367" spans="1:25" x14ac:dyDescent="0.3">
      <c r="A2367" s="7">
        <v>46287</v>
      </c>
      <c r="B2367" s="8" t="s">
        <v>37</v>
      </c>
      <c r="C2367" s="8" t="s">
        <v>140</v>
      </c>
      <c r="D2367" s="8" t="s">
        <v>141</v>
      </c>
      <c r="E2367" s="8" t="s">
        <v>157</v>
      </c>
      <c r="F2367" s="8" t="s">
        <v>143</v>
      </c>
      <c r="G2367" s="8" t="s">
        <v>162</v>
      </c>
      <c r="H2367" s="8" t="s">
        <v>220</v>
      </c>
      <c r="I2367" s="8" t="s">
        <v>438</v>
      </c>
      <c r="J2367" s="8" t="s">
        <v>159</v>
      </c>
      <c r="K2367" s="8" t="s">
        <v>14</v>
      </c>
      <c r="L2367" s="9">
        <v>780</v>
      </c>
      <c r="M2367" s="9">
        <v>4</v>
      </c>
      <c r="N2367" s="10">
        <v>5.1282051282051282E-3</v>
      </c>
      <c r="O2367" s="11">
        <v>7.82</v>
      </c>
      <c r="P2367" s="11">
        <v>31.28</v>
      </c>
      <c r="Q2367" s="11">
        <v>0</v>
      </c>
      <c r="R2367" s="8">
        <v>0</v>
      </c>
      <c r="S2367" s="8">
        <v>0</v>
      </c>
      <c r="U2367" s="12">
        <v>0</v>
      </c>
      <c r="V2367" s="10">
        <v>0</v>
      </c>
      <c r="W2367" s="11">
        <v>10.5</v>
      </c>
      <c r="X2367" s="8" t="s">
        <v>148</v>
      </c>
      <c r="Y2367" s="8" t="s">
        <v>149</v>
      </c>
    </row>
    <row r="2368" spans="1:25" x14ac:dyDescent="0.3">
      <c r="A2368" s="7">
        <v>46287</v>
      </c>
      <c r="B2368" s="8" t="s">
        <v>37</v>
      </c>
      <c r="C2368" s="8" t="s">
        <v>140</v>
      </c>
      <c r="D2368" s="8" t="s">
        <v>141</v>
      </c>
      <c r="E2368" s="8" t="s">
        <v>239</v>
      </c>
      <c r="F2368" s="8" t="s">
        <v>143</v>
      </c>
      <c r="G2368" s="8" t="s">
        <v>240</v>
      </c>
      <c r="H2368" s="8" t="s">
        <v>220</v>
      </c>
      <c r="I2368" s="8" t="s">
        <v>663</v>
      </c>
      <c r="J2368" s="8" t="s">
        <v>242</v>
      </c>
      <c r="K2368" s="8" t="s">
        <v>14</v>
      </c>
      <c r="L2368" s="9">
        <v>490</v>
      </c>
      <c r="M2368" s="9">
        <v>4</v>
      </c>
      <c r="N2368" s="10">
        <v>8.1632653061224497E-3</v>
      </c>
      <c r="O2368" s="11">
        <v>3.94</v>
      </c>
      <c r="P2368" s="11">
        <v>15.76</v>
      </c>
      <c r="Q2368" s="11">
        <v>0</v>
      </c>
      <c r="R2368" s="8">
        <v>0</v>
      </c>
      <c r="S2368" s="8">
        <v>0</v>
      </c>
      <c r="U2368" s="12">
        <v>0</v>
      </c>
      <c r="V2368" s="10">
        <v>0</v>
      </c>
      <c r="W2368" s="11">
        <v>5.5</v>
      </c>
      <c r="X2368" s="8" t="s">
        <v>148</v>
      </c>
      <c r="Y2368" s="8" t="s">
        <v>149</v>
      </c>
    </row>
    <row r="2369" spans="1:25" x14ac:dyDescent="0.3">
      <c r="A2369" s="7">
        <v>46287</v>
      </c>
      <c r="B2369" s="8" t="s">
        <v>37</v>
      </c>
      <c r="C2369" s="8" t="s">
        <v>140</v>
      </c>
      <c r="D2369" s="8" t="s">
        <v>141</v>
      </c>
      <c r="E2369" s="8" t="s">
        <v>239</v>
      </c>
      <c r="F2369" s="8" t="s">
        <v>143</v>
      </c>
      <c r="G2369" s="8" t="s">
        <v>240</v>
      </c>
      <c r="H2369" s="8" t="s">
        <v>220</v>
      </c>
      <c r="I2369" s="8" t="s">
        <v>388</v>
      </c>
      <c r="J2369" s="8" t="s">
        <v>242</v>
      </c>
      <c r="K2369" s="8" t="s">
        <v>21</v>
      </c>
      <c r="L2369" s="9">
        <v>710</v>
      </c>
      <c r="M2369" s="9">
        <v>5</v>
      </c>
      <c r="N2369" s="10">
        <v>7.0422535211267607E-3</v>
      </c>
      <c r="O2369" s="11">
        <v>7.88</v>
      </c>
      <c r="P2369" s="11">
        <v>39.4</v>
      </c>
      <c r="Q2369" s="11">
        <v>0</v>
      </c>
      <c r="R2369" s="8">
        <v>0</v>
      </c>
      <c r="S2369" s="8">
        <v>0</v>
      </c>
      <c r="U2369" s="12">
        <v>0</v>
      </c>
      <c r="V2369" s="10">
        <v>0</v>
      </c>
      <c r="W2369" s="11">
        <v>9</v>
      </c>
      <c r="X2369" s="8" t="s">
        <v>148</v>
      </c>
      <c r="Y2369" s="8" t="s">
        <v>149</v>
      </c>
    </row>
    <row r="2370" spans="1:25" x14ac:dyDescent="0.3">
      <c r="A2370" s="7">
        <v>46287</v>
      </c>
      <c r="B2370" s="8" t="s">
        <v>37</v>
      </c>
      <c r="C2370" s="8" t="s">
        <v>140</v>
      </c>
      <c r="D2370" s="8" t="s">
        <v>141</v>
      </c>
      <c r="E2370" s="8" t="s">
        <v>244</v>
      </c>
      <c r="F2370" s="8" t="s">
        <v>143</v>
      </c>
      <c r="G2370" s="8" t="s">
        <v>394</v>
      </c>
      <c r="H2370" s="8" t="s">
        <v>220</v>
      </c>
      <c r="I2370" s="8" t="s">
        <v>544</v>
      </c>
      <c r="J2370" s="8" t="s">
        <v>247</v>
      </c>
      <c r="K2370" s="8" t="s">
        <v>14</v>
      </c>
      <c r="L2370" s="9">
        <v>181</v>
      </c>
      <c r="M2370" s="9">
        <v>1</v>
      </c>
      <c r="N2370" s="10">
        <v>5.5248618784530376E-3</v>
      </c>
      <c r="O2370" s="11">
        <v>3.8</v>
      </c>
      <c r="P2370" s="11">
        <v>3.8</v>
      </c>
      <c r="Q2370" s="11">
        <v>0</v>
      </c>
      <c r="R2370" s="8">
        <v>0</v>
      </c>
      <c r="S2370" s="8">
        <v>0</v>
      </c>
      <c r="U2370" s="12">
        <v>0</v>
      </c>
      <c r="V2370" s="10">
        <v>0</v>
      </c>
      <c r="W2370" s="11">
        <v>5</v>
      </c>
      <c r="X2370" s="8" t="s">
        <v>148</v>
      </c>
      <c r="Y2370" s="8" t="s">
        <v>149</v>
      </c>
    </row>
    <row r="2371" spans="1:25" x14ac:dyDescent="0.3">
      <c r="A2371" s="7">
        <v>46287</v>
      </c>
      <c r="B2371" s="8" t="s">
        <v>37</v>
      </c>
      <c r="C2371" s="8" t="s">
        <v>140</v>
      </c>
      <c r="D2371" s="8" t="s">
        <v>141</v>
      </c>
      <c r="E2371" s="8" t="s">
        <v>244</v>
      </c>
      <c r="F2371" s="8" t="s">
        <v>143</v>
      </c>
      <c r="G2371" s="8" t="s">
        <v>245</v>
      </c>
      <c r="H2371" s="8" t="s">
        <v>220</v>
      </c>
      <c r="I2371" s="8" t="s">
        <v>245</v>
      </c>
      <c r="J2371" s="8" t="s">
        <v>247</v>
      </c>
      <c r="K2371" s="8" t="s">
        <v>21</v>
      </c>
      <c r="L2371" s="9">
        <v>261</v>
      </c>
      <c r="M2371" s="9">
        <v>3</v>
      </c>
      <c r="N2371" s="10">
        <v>1.149425287356322E-2</v>
      </c>
      <c r="O2371" s="11">
        <v>8</v>
      </c>
      <c r="P2371" s="11">
        <v>24</v>
      </c>
      <c r="Q2371" s="11">
        <v>0</v>
      </c>
      <c r="R2371" s="8">
        <v>0</v>
      </c>
      <c r="S2371" s="8">
        <v>0</v>
      </c>
      <c r="U2371" s="12">
        <v>0</v>
      </c>
      <c r="V2371" s="10">
        <v>0</v>
      </c>
      <c r="W2371" s="11">
        <v>8</v>
      </c>
      <c r="X2371" s="8" t="s">
        <v>148</v>
      </c>
      <c r="Y2371" s="8" t="s">
        <v>149</v>
      </c>
    </row>
    <row r="2372" spans="1:25" x14ac:dyDescent="0.3">
      <c r="A2372" s="7">
        <v>46287</v>
      </c>
      <c r="B2372" s="8" t="s">
        <v>37</v>
      </c>
      <c r="C2372" s="8" t="s">
        <v>140</v>
      </c>
      <c r="D2372" s="8" t="s">
        <v>141</v>
      </c>
      <c r="E2372" s="8" t="s">
        <v>244</v>
      </c>
      <c r="F2372" s="8" t="s">
        <v>143</v>
      </c>
      <c r="G2372" s="8" t="s">
        <v>245</v>
      </c>
      <c r="H2372" s="8" t="s">
        <v>13</v>
      </c>
      <c r="I2372" s="8" t="s">
        <v>1124</v>
      </c>
      <c r="J2372" s="8" t="s">
        <v>247</v>
      </c>
      <c r="K2372" s="8" t="s">
        <v>14</v>
      </c>
      <c r="L2372" s="9">
        <v>678</v>
      </c>
      <c r="M2372" s="9">
        <v>5</v>
      </c>
      <c r="N2372" s="10">
        <v>7.3746312684365781E-3</v>
      </c>
      <c r="O2372" s="11">
        <v>3.89</v>
      </c>
      <c r="P2372" s="11">
        <v>19.45</v>
      </c>
      <c r="Q2372" s="11">
        <v>0</v>
      </c>
      <c r="R2372" s="8">
        <v>0</v>
      </c>
      <c r="S2372" s="8">
        <v>0</v>
      </c>
      <c r="U2372" s="12">
        <v>0</v>
      </c>
      <c r="V2372" s="10">
        <v>0</v>
      </c>
      <c r="W2372" s="11">
        <v>5.5</v>
      </c>
      <c r="X2372" s="8" t="s">
        <v>148</v>
      </c>
      <c r="Y2372" s="8" t="s">
        <v>149</v>
      </c>
    </row>
    <row r="2373" spans="1:25" x14ac:dyDescent="0.3">
      <c r="A2373" s="7">
        <v>46287</v>
      </c>
      <c r="B2373" s="8" t="s">
        <v>37</v>
      </c>
      <c r="C2373" s="8" t="s">
        <v>140</v>
      </c>
      <c r="D2373" s="8" t="s">
        <v>141</v>
      </c>
      <c r="E2373" s="8" t="s">
        <v>167</v>
      </c>
      <c r="F2373" s="8" t="s">
        <v>143</v>
      </c>
      <c r="G2373" s="8" t="s">
        <v>255</v>
      </c>
      <c r="H2373" s="8" t="s">
        <v>220</v>
      </c>
      <c r="I2373" s="8" t="s">
        <v>256</v>
      </c>
      <c r="J2373" s="8" t="s">
        <v>169</v>
      </c>
      <c r="K2373" s="8" t="s">
        <v>21</v>
      </c>
      <c r="L2373" s="9">
        <v>684</v>
      </c>
      <c r="M2373" s="9">
        <v>4</v>
      </c>
      <c r="N2373" s="10">
        <v>5.8479532163742687E-3</v>
      </c>
      <c r="O2373" s="11">
        <v>5.74</v>
      </c>
      <c r="P2373" s="11">
        <v>22.96</v>
      </c>
      <c r="Q2373" s="11">
        <v>0</v>
      </c>
      <c r="R2373" s="8">
        <v>0</v>
      </c>
      <c r="S2373" s="8">
        <v>0</v>
      </c>
      <c r="U2373" s="12">
        <v>0</v>
      </c>
      <c r="V2373" s="10">
        <v>0</v>
      </c>
      <c r="W2373" s="11">
        <v>6</v>
      </c>
      <c r="X2373" s="8" t="s">
        <v>148</v>
      </c>
      <c r="Y2373" s="8" t="s">
        <v>149</v>
      </c>
    </row>
    <row r="2374" spans="1:25" x14ac:dyDescent="0.3">
      <c r="A2374" s="7">
        <v>46287</v>
      </c>
      <c r="B2374" s="8" t="s">
        <v>37</v>
      </c>
      <c r="C2374" s="8" t="s">
        <v>140</v>
      </c>
      <c r="D2374" s="8" t="s">
        <v>141</v>
      </c>
      <c r="E2374" s="8" t="s">
        <v>167</v>
      </c>
      <c r="F2374" s="8" t="s">
        <v>143</v>
      </c>
      <c r="G2374" s="8" t="s">
        <v>255</v>
      </c>
      <c r="H2374" s="8" t="s">
        <v>220</v>
      </c>
      <c r="I2374" s="8" t="s">
        <v>512</v>
      </c>
      <c r="J2374" s="8" t="s">
        <v>169</v>
      </c>
      <c r="K2374" s="8" t="s">
        <v>14</v>
      </c>
      <c r="L2374" s="9">
        <v>411</v>
      </c>
      <c r="M2374" s="9">
        <v>2</v>
      </c>
      <c r="N2374" s="10">
        <v>4.8661800486618006E-3</v>
      </c>
      <c r="O2374" s="11">
        <v>3.31</v>
      </c>
      <c r="P2374" s="11">
        <v>6.62</v>
      </c>
      <c r="Q2374" s="11">
        <v>0</v>
      </c>
      <c r="R2374" s="8">
        <v>0</v>
      </c>
      <c r="S2374" s="8">
        <v>0</v>
      </c>
      <c r="U2374" s="12">
        <v>0</v>
      </c>
      <c r="V2374" s="10">
        <v>0</v>
      </c>
      <c r="W2374" s="11">
        <v>4.5</v>
      </c>
      <c r="X2374" s="8" t="s">
        <v>148</v>
      </c>
      <c r="Y2374" s="8" t="s">
        <v>149</v>
      </c>
    </row>
    <row r="2375" spans="1:25" x14ac:dyDescent="0.3">
      <c r="A2375" s="7">
        <v>46287</v>
      </c>
      <c r="B2375" s="8" t="s">
        <v>37</v>
      </c>
      <c r="C2375" s="8" t="s">
        <v>140</v>
      </c>
      <c r="D2375" s="8" t="s">
        <v>141</v>
      </c>
      <c r="E2375" s="8" t="s">
        <v>257</v>
      </c>
      <c r="F2375" s="8" t="s">
        <v>143</v>
      </c>
      <c r="G2375" s="8" t="s">
        <v>258</v>
      </c>
      <c r="H2375" s="8" t="s">
        <v>220</v>
      </c>
      <c r="I2375" s="8" t="s">
        <v>262</v>
      </c>
      <c r="J2375" s="8" t="s">
        <v>260</v>
      </c>
      <c r="K2375" s="8" t="s">
        <v>21</v>
      </c>
      <c r="L2375" s="9">
        <v>722</v>
      </c>
      <c r="M2375" s="9">
        <v>11</v>
      </c>
      <c r="N2375" s="10">
        <v>1.523545706371191E-2</v>
      </c>
      <c r="O2375" s="11">
        <v>10.5</v>
      </c>
      <c r="P2375" s="11">
        <v>115.5</v>
      </c>
      <c r="Q2375" s="11">
        <v>0</v>
      </c>
      <c r="R2375" s="8">
        <v>0</v>
      </c>
      <c r="S2375" s="8">
        <v>0</v>
      </c>
      <c r="U2375" s="12">
        <v>0</v>
      </c>
      <c r="V2375" s="10">
        <v>0</v>
      </c>
      <c r="W2375" s="11">
        <v>10.5</v>
      </c>
      <c r="X2375" s="8" t="s">
        <v>148</v>
      </c>
      <c r="Y2375" s="8" t="s">
        <v>149</v>
      </c>
    </row>
    <row r="2376" spans="1:25" x14ac:dyDescent="0.3">
      <c r="A2376" s="7">
        <v>46287</v>
      </c>
      <c r="B2376" s="8" t="s">
        <v>37</v>
      </c>
      <c r="C2376" s="8" t="s">
        <v>140</v>
      </c>
      <c r="D2376" s="8" t="s">
        <v>141</v>
      </c>
      <c r="E2376" s="8" t="s">
        <v>257</v>
      </c>
      <c r="F2376" s="8" t="s">
        <v>143</v>
      </c>
      <c r="G2376" s="8" t="s">
        <v>262</v>
      </c>
      <c r="H2376" s="8" t="s">
        <v>385</v>
      </c>
      <c r="I2376" s="8" t="s">
        <v>770</v>
      </c>
      <c r="J2376" s="8" t="s">
        <v>260</v>
      </c>
      <c r="K2376" s="8" t="s">
        <v>14</v>
      </c>
      <c r="L2376" s="9">
        <v>121</v>
      </c>
      <c r="M2376" s="9">
        <v>1</v>
      </c>
      <c r="N2376" s="10">
        <v>8.2644628099173556E-3</v>
      </c>
      <c r="O2376" s="11">
        <v>7.99</v>
      </c>
      <c r="P2376" s="11">
        <v>7.99</v>
      </c>
      <c r="Q2376" s="11">
        <v>0</v>
      </c>
      <c r="R2376" s="8">
        <v>0</v>
      </c>
      <c r="S2376" s="8">
        <v>0</v>
      </c>
      <c r="U2376" s="12">
        <v>0</v>
      </c>
      <c r="V2376" s="10">
        <v>0</v>
      </c>
      <c r="W2376" s="11">
        <v>9.5</v>
      </c>
      <c r="X2376" s="8" t="s">
        <v>148</v>
      </c>
      <c r="Y2376" s="8" t="s">
        <v>149</v>
      </c>
    </row>
    <row r="2377" spans="1:25" x14ac:dyDescent="0.3">
      <c r="A2377" s="7">
        <v>46287</v>
      </c>
      <c r="B2377" s="8" t="s">
        <v>33</v>
      </c>
      <c r="C2377" s="8" t="s">
        <v>173</v>
      </c>
      <c r="D2377" s="8" t="s">
        <v>141</v>
      </c>
      <c r="E2377" s="8" t="s">
        <v>193</v>
      </c>
      <c r="F2377" s="8" t="s">
        <v>143</v>
      </c>
      <c r="G2377" s="8" t="s">
        <v>264</v>
      </c>
      <c r="H2377" s="8" t="s">
        <v>231</v>
      </c>
      <c r="I2377" s="8" t="s">
        <v>960</v>
      </c>
      <c r="J2377" s="8" t="s">
        <v>195</v>
      </c>
      <c r="K2377" s="8" t="s">
        <v>21</v>
      </c>
      <c r="L2377" s="9">
        <v>112</v>
      </c>
      <c r="M2377" s="9">
        <v>5</v>
      </c>
      <c r="N2377" s="10">
        <v>4.4642857142857137E-2</v>
      </c>
      <c r="O2377" s="11">
        <v>12.5</v>
      </c>
      <c r="P2377" s="11">
        <v>62.5</v>
      </c>
      <c r="Q2377" s="11">
        <v>0</v>
      </c>
      <c r="R2377" s="8">
        <v>0</v>
      </c>
      <c r="S2377" s="8">
        <v>0</v>
      </c>
      <c r="U2377" s="12">
        <v>0</v>
      </c>
      <c r="V2377" s="10">
        <v>0</v>
      </c>
      <c r="W2377" s="11">
        <v>13.5</v>
      </c>
      <c r="X2377" s="8" t="s">
        <v>148</v>
      </c>
      <c r="Y2377" s="8" t="s">
        <v>149</v>
      </c>
    </row>
    <row r="2378" spans="1:25" x14ac:dyDescent="0.3">
      <c r="A2378" s="8" t="s">
        <v>1116</v>
      </c>
      <c r="B2378" s="8" t="s">
        <v>33</v>
      </c>
      <c r="C2378" s="8" t="s">
        <v>173</v>
      </c>
      <c r="D2378" s="8" t="s">
        <v>141</v>
      </c>
      <c r="E2378" s="8" t="s">
        <v>193</v>
      </c>
      <c r="F2378" s="8" t="s">
        <v>143</v>
      </c>
      <c r="G2378" s="8" t="s">
        <v>264</v>
      </c>
      <c r="H2378" s="8" t="s">
        <v>229</v>
      </c>
      <c r="I2378" s="8" t="s">
        <v>958</v>
      </c>
      <c r="J2378" s="8" t="s">
        <v>195</v>
      </c>
      <c r="K2378" s="8" t="s">
        <v>21</v>
      </c>
      <c r="L2378" s="9">
        <v>151</v>
      </c>
      <c r="M2378" s="9">
        <v>2</v>
      </c>
      <c r="N2378" s="10">
        <v>1.324503311258278E-2</v>
      </c>
      <c r="O2378" s="11">
        <v>8.1</v>
      </c>
      <c r="P2378" s="11">
        <v>16.2</v>
      </c>
      <c r="Q2378" s="11">
        <v>0</v>
      </c>
      <c r="R2378" s="8">
        <v>0</v>
      </c>
      <c r="S2378" s="8">
        <v>0</v>
      </c>
      <c r="U2378" s="12">
        <v>0</v>
      </c>
      <c r="V2378" s="10">
        <v>0</v>
      </c>
      <c r="W2378" s="11">
        <v>10</v>
      </c>
      <c r="X2378" s="8" t="s">
        <v>148</v>
      </c>
      <c r="Y2378" s="8" t="s">
        <v>149</v>
      </c>
    </row>
    <row r="2379" spans="1:25" x14ac:dyDescent="0.3">
      <c r="A2379" s="7">
        <v>46287</v>
      </c>
      <c r="B2379" s="8" t="s">
        <v>33</v>
      </c>
      <c r="C2379" s="8" t="s">
        <v>173</v>
      </c>
      <c r="D2379" s="8" t="s">
        <v>141</v>
      </c>
      <c r="E2379" s="8" t="s">
        <v>271</v>
      </c>
      <c r="F2379" s="8" t="s">
        <v>143</v>
      </c>
      <c r="G2379" s="8" t="s">
        <v>275</v>
      </c>
      <c r="H2379" s="8" t="s">
        <v>231</v>
      </c>
      <c r="I2379" s="8" t="s">
        <v>571</v>
      </c>
      <c r="J2379" s="8" t="s">
        <v>274</v>
      </c>
      <c r="K2379" s="8" t="s">
        <v>7</v>
      </c>
      <c r="L2379" s="8" t="s">
        <v>1125</v>
      </c>
      <c r="M2379" s="9">
        <v>0</v>
      </c>
      <c r="N2379" s="10">
        <v>0</v>
      </c>
      <c r="P2379" s="11">
        <v>0</v>
      </c>
      <c r="Q2379" s="11">
        <v>0</v>
      </c>
      <c r="R2379" s="8">
        <v>0</v>
      </c>
      <c r="S2379" s="8">
        <v>0</v>
      </c>
      <c r="W2379" s="11">
        <v>13.5</v>
      </c>
      <c r="X2379" s="8" t="s">
        <v>148</v>
      </c>
      <c r="Y2379" s="8" t="s">
        <v>149</v>
      </c>
    </row>
    <row r="2380" spans="1:25" x14ac:dyDescent="0.3">
      <c r="A2380" s="7">
        <v>46287</v>
      </c>
      <c r="B2380" s="8" t="s">
        <v>33</v>
      </c>
      <c r="C2380" s="8" t="s">
        <v>173</v>
      </c>
      <c r="D2380" s="8" t="s">
        <v>141</v>
      </c>
      <c r="E2380" s="8" t="s">
        <v>271</v>
      </c>
      <c r="F2380" s="8" t="s">
        <v>143</v>
      </c>
      <c r="G2380" s="8" t="s">
        <v>275</v>
      </c>
      <c r="H2380" s="8" t="s">
        <v>231</v>
      </c>
      <c r="I2380" s="8" t="s">
        <v>991</v>
      </c>
      <c r="J2380" s="8" t="s">
        <v>274</v>
      </c>
      <c r="K2380" s="8" t="s">
        <v>21</v>
      </c>
      <c r="L2380" s="9">
        <v>128</v>
      </c>
      <c r="M2380" s="9">
        <v>2</v>
      </c>
      <c r="N2380" s="10">
        <v>1.5625E-2</v>
      </c>
      <c r="O2380" s="11">
        <v>14</v>
      </c>
      <c r="P2380" s="11">
        <v>28</v>
      </c>
      <c r="Q2380" s="11">
        <v>549</v>
      </c>
      <c r="R2380" s="8">
        <v>1</v>
      </c>
      <c r="S2380" s="8">
        <v>1</v>
      </c>
      <c r="T2380" s="10">
        <v>5.0999999999999997E-2</v>
      </c>
      <c r="U2380" s="12">
        <v>19.61</v>
      </c>
      <c r="V2380" s="10">
        <v>0.5</v>
      </c>
      <c r="W2380" s="11">
        <v>14</v>
      </c>
      <c r="X2380" s="8" t="s">
        <v>148</v>
      </c>
      <c r="Y2380" s="8" t="s">
        <v>149</v>
      </c>
    </row>
    <row r="2381" spans="1:25" x14ac:dyDescent="0.3">
      <c r="A2381" s="7">
        <v>46287</v>
      </c>
      <c r="B2381" s="8" t="s">
        <v>23</v>
      </c>
      <c r="C2381" s="8" t="s">
        <v>173</v>
      </c>
      <c r="D2381" s="8" t="s">
        <v>141</v>
      </c>
      <c r="E2381" s="8" t="s">
        <v>174</v>
      </c>
      <c r="F2381" s="8" t="s">
        <v>143</v>
      </c>
      <c r="G2381" s="8" t="s">
        <v>411</v>
      </c>
      <c r="H2381" s="8" t="s">
        <v>213</v>
      </c>
      <c r="I2381" s="8" t="s">
        <v>411</v>
      </c>
      <c r="J2381" s="8" t="s">
        <v>176</v>
      </c>
      <c r="K2381" s="8" t="s">
        <v>14</v>
      </c>
      <c r="L2381" s="9">
        <v>3245</v>
      </c>
      <c r="M2381" s="9">
        <v>23</v>
      </c>
      <c r="N2381" s="10">
        <v>7.0878274268104773E-3</v>
      </c>
      <c r="O2381" s="11">
        <v>8.75</v>
      </c>
      <c r="P2381" s="11">
        <v>201.25</v>
      </c>
      <c r="Q2381" s="11">
        <v>0</v>
      </c>
      <c r="R2381" s="8">
        <v>0</v>
      </c>
      <c r="S2381" s="8">
        <v>0</v>
      </c>
      <c r="U2381" s="12">
        <v>0</v>
      </c>
      <c r="V2381" s="10">
        <v>0</v>
      </c>
      <c r="W2381" s="11">
        <v>14.5</v>
      </c>
      <c r="X2381" s="8" t="s">
        <v>148</v>
      </c>
      <c r="Y2381" s="8" t="s">
        <v>149</v>
      </c>
    </row>
    <row r="2382" spans="1:25" x14ac:dyDescent="0.3">
      <c r="A2382" s="7">
        <v>46287</v>
      </c>
      <c r="B2382" s="8" t="s">
        <v>23</v>
      </c>
      <c r="C2382" s="8" t="s">
        <v>173</v>
      </c>
      <c r="D2382" s="8" t="s">
        <v>141</v>
      </c>
      <c r="E2382" s="8" t="s">
        <v>174</v>
      </c>
      <c r="F2382" s="8" t="s">
        <v>143</v>
      </c>
      <c r="G2382" s="8" t="s">
        <v>408</v>
      </c>
      <c r="H2382" s="8" t="s">
        <v>206</v>
      </c>
      <c r="I2382" s="8" t="s">
        <v>408</v>
      </c>
      <c r="J2382" s="8" t="s">
        <v>176</v>
      </c>
      <c r="K2382" s="8" t="s">
        <v>21</v>
      </c>
      <c r="L2382" s="9">
        <v>668</v>
      </c>
      <c r="M2382" s="9">
        <v>12</v>
      </c>
      <c r="N2382" s="10">
        <v>1.7964071856287421E-2</v>
      </c>
      <c r="O2382" s="11">
        <v>13.67</v>
      </c>
      <c r="P2382" s="11">
        <v>164.04</v>
      </c>
      <c r="Q2382" s="11">
        <v>0</v>
      </c>
      <c r="R2382" s="8">
        <v>0</v>
      </c>
      <c r="S2382" s="8">
        <v>0</v>
      </c>
      <c r="U2382" s="12">
        <v>0</v>
      </c>
      <c r="V2382" s="10">
        <v>0</v>
      </c>
      <c r="W2382" s="11">
        <v>15.5</v>
      </c>
      <c r="X2382" s="8" t="s">
        <v>148</v>
      </c>
      <c r="Y2382" s="8" t="s">
        <v>149</v>
      </c>
    </row>
    <row r="2383" spans="1:25" x14ac:dyDescent="0.3">
      <c r="A2383" s="7">
        <v>46287</v>
      </c>
      <c r="B2383" s="8" t="s">
        <v>23</v>
      </c>
      <c r="C2383" s="8" t="s">
        <v>173</v>
      </c>
      <c r="D2383" s="8" t="s">
        <v>141</v>
      </c>
      <c r="E2383" s="8" t="s">
        <v>174</v>
      </c>
      <c r="F2383" s="8" t="s">
        <v>143</v>
      </c>
      <c r="G2383" s="8" t="s">
        <v>688</v>
      </c>
      <c r="H2383" s="8" t="s">
        <v>206</v>
      </c>
      <c r="I2383" s="8" t="s">
        <v>688</v>
      </c>
      <c r="J2383" s="8" t="s">
        <v>176</v>
      </c>
      <c r="K2383" s="8" t="s">
        <v>7</v>
      </c>
      <c r="L2383" s="9">
        <v>178</v>
      </c>
      <c r="M2383" s="9">
        <v>1</v>
      </c>
      <c r="N2383" s="10">
        <v>5.6179775280898866E-3</v>
      </c>
      <c r="O2383" s="11">
        <v>7.96</v>
      </c>
      <c r="P2383" s="11">
        <v>7.96</v>
      </c>
      <c r="Q2383" s="11">
        <v>0</v>
      </c>
      <c r="R2383" s="8">
        <v>0</v>
      </c>
      <c r="S2383" s="8">
        <v>0</v>
      </c>
      <c r="U2383" s="12">
        <v>0</v>
      </c>
      <c r="V2383" s="10">
        <v>0</v>
      </c>
      <c r="W2383" s="11">
        <v>12.5</v>
      </c>
      <c r="X2383" s="8" t="s">
        <v>148</v>
      </c>
      <c r="Y2383" s="8" t="s">
        <v>149</v>
      </c>
    </row>
    <row r="2384" spans="1:25" x14ac:dyDescent="0.3">
      <c r="A2384" s="7">
        <v>46287</v>
      </c>
      <c r="B2384" s="8" t="s">
        <v>23</v>
      </c>
      <c r="C2384" s="8" t="s">
        <v>173</v>
      </c>
      <c r="D2384" s="8" t="s">
        <v>141</v>
      </c>
      <c r="E2384" s="8" t="s">
        <v>186</v>
      </c>
      <c r="F2384" s="8" t="s">
        <v>143</v>
      </c>
      <c r="G2384" s="8" t="s">
        <v>363</v>
      </c>
      <c r="H2384" s="8" t="s">
        <v>206</v>
      </c>
      <c r="I2384" s="8" t="s">
        <v>363</v>
      </c>
      <c r="J2384" s="8" t="s">
        <v>188</v>
      </c>
      <c r="K2384" s="8" t="s">
        <v>21</v>
      </c>
      <c r="L2384" s="9">
        <v>304</v>
      </c>
      <c r="M2384" s="9">
        <v>7</v>
      </c>
      <c r="N2384" s="10">
        <v>2.3026315789473679E-2</v>
      </c>
      <c r="O2384" s="11">
        <v>13</v>
      </c>
      <c r="P2384" s="11">
        <v>91</v>
      </c>
      <c r="Q2384" s="11">
        <v>0</v>
      </c>
      <c r="R2384" s="8">
        <v>0</v>
      </c>
      <c r="S2384" s="8">
        <v>0</v>
      </c>
      <c r="U2384" s="12">
        <v>0</v>
      </c>
      <c r="V2384" s="10">
        <v>0</v>
      </c>
      <c r="W2384" s="11">
        <v>13</v>
      </c>
      <c r="X2384" s="8" t="s">
        <v>148</v>
      </c>
      <c r="Y2384" s="8" t="s">
        <v>149</v>
      </c>
    </row>
    <row r="2385" spans="1:25" x14ac:dyDescent="0.3">
      <c r="A2385" s="7">
        <v>46287</v>
      </c>
      <c r="B2385" s="8" t="s">
        <v>23</v>
      </c>
      <c r="C2385" s="8" t="s">
        <v>173</v>
      </c>
      <c r="D2385" s="8" t="s">
        <v>141</v>
      </c>
      <c r="E2385" s="8" t="s">
        <v>281</v>
      </c>
      <c r="F2385" s="8" t="s">
        <v>143</v>
      </c>
      <c r="G2385" s="8" t="s">
        <v>479</v>
      </c>
      <c r="H2385" s="8" t="s">
        <v>206</v>
      </c>
      <c r="I2385" s="8" t="s">
        <v>479</v>
      </c>
      <c r="J2385" s="8" t="s">
        <v>283</v>
      </c>
      <c r="K2385" s="8" t="s">
        <v>21</v>
      </c>
      <c r="L2385" s="9">
        <v>413</v>
      </c>
      <c r="M2385" s="9">
        <v>1</v>
      </c>
      <c r="N2385" s="10">
        <v>2.4213075060532689E-3</v>
      </c>
      <c r="O2385" s="11">
        <v>11</v>
      </c>
      <c r="P2385" s="11">
        <v>11</v>
      </c>
      <c r="Q2385" s="11">
        <v>0</v>
      </c>
      <c r="R2385" s="8">
        <v>0</v>
      </c>
      <c r="S2385" s="8">
        <v>0</v>
      </c>
      <c r="U2385" s="12">
        <v>0</v>
      </c>
      <c r="V2385" s="10">
        <v>0</v>
      </c>
      <c r="W2385" s="11">
        <v>11</v>
      </c>
      <c r="X2385" s="8" t="s">
        <v>148</v>
      </c>
      <c r="Y2385" s="8" t="s">
        <v>149</v>
      </c>
    </row>
    <row r="2386" spans="1:25" x14ac:dyDescent="0.3">
      <c r="A2386" s="7">
        <v>46287</v>
      </c>
      <c r="B2386" s="8" t="s">
        <v>23</v>
      </c>
      <c r="C2386" s="8" t="s">
        <v>173</v>
      </c>
      <c r="D2386" s="8" t="s">
        <v>141</v>
      </c>
      <c r="E2386" s="8" t="s">
        <v>281</v>
      </c>
      <c r="F2386" s="8" t="s">
        <v>143</v>
      </c>
      <c r="G2386" s="8" t="s">
        <v>598</v>
      </c>
      <c r="H2386" s="8" t="s">
        <v>206</v>
      </c>
      <c r="I2386" s="8" t="s">
        <v>598</v>
      </c>
      <c r="J2386" s="8" t="s">
        <v>283</v>
      </c>
      <c r="K2386" s="8" t="s">
        <v>7</v>
      </c>
      <c r="L2386" s="9">
        <v>338</v>
      </c>
      <c r="M2386" s="9">
        <v>3</v>
      </c>
      <c r="N2386" s="10">
        <v>8.8757396449704144E-3</v>
      </c>
      <c r="O2386" s="11">
        <v>6.17</v>
      </c>
      <c r="P2386" s="11">
        <v>18.510000000000002</v>
      </c>
      <c r="Q2386" s="11">
        <v>0</v>
      </c>
      <c r="R2386" s="8">
        <v>0</v>
      </c>
      <c r="S2386" s="8">
        <v>0</v>
      </c>
      <c r="U2386" s="12">
        <v>0</v>
      </c>
      <c r="V2386" s="10">
        <v>0</v>
      </c>
      <c r="W2386" s="11">
        <v>8</v>
      </c>
      <c r="X2386" s="8" t="s">
        <v>148</v>
      </c>
      <c r="Y2386" s="8" t="s">
        <v>149</v>
      </c>
    </row>
    <row r="2387" spans="1:25" x14ac:dyDescent="0.3">
      <c r="A2387" s="7">
        <v>46287</v>
      </c>
      <c r="B2387" s="8" t="s">
        <v>43</v>
      </c>
      <c r="C2387" s="8" t="s">
        <v>140</v>
      </c>
      <c r="D2387" s="8" t="s">
        <v>141</v>
      </c>
      <c r="E2387" s="8" t="s">
        <v>142</v>
      </c>
      <c r="F2387" s="8" t="s">
        <v>143</v>
      </c>
      <c r="G2387" s="8" t="s">
        <v>839</v>
      </c>
      <c r="H2387" s="8" t="s">
        <v>292</v>
      </c>
      <c r="I2387" s="8" t="s">
        <v>840</v>
      </c>
      <c r="J2387" s="8" t="s">
        <v>147</v>
      </c>
      <c r="K2387" s="8" t="s">
        <v>7</v>
      </c>
      <c r="L2387" s="9">
        <v>287</v>
      </c>
      <c r="M2387" s="9">
        <v>0</v>
      </c>
      <c r="N2387" s="10">
        <v>0</v>
      </c>
      <c r="P2387" s="11">
        <v>0</v>
      </c>
      <c r="Q2387" s="11">
        <v>0</v>
      </c>
      <c r="R2387" s="8">
        <v>0</v>
      </c>
      <c r="S2387" s="8">
        <v>0</v>
      </c>
      <c r="W2387" s="11">
        <v>17</v>
      </c>
      <c r="X2387" s="8" t="s">
        <v>148</v>
      </c>
      <c r="Y2387" s="8" t="s">
        <v>149</v>
      </c>
    </row>
    <row r="2388" spans="1:25" x14ac:dyDescent="0.3">
      <c r="A2388" s="7">
        <v>46287</v>
      </c>
      <c r="B2388" s="8" t="s">
        <v>43</v>
      </c>
      <c r="C2388" s="8" t="s">
        <v>140</v>
      </c>
      <c r="D2388" s="8" t="s">
        <v>141</v>
      </c>
      <c r="E2388" s="8" t="s">
        <v>142</v>
      </c>
      <c r="F2388" s="8" t="s">
        <v>143</v>
      </c>
      <c r="G2388" s="8" t="s">
        <v>691</v>
      </c>
      <c r="H2388" s="8" t="s">
        <v>292</v>
      </c>
      <c r="I2388" s="8" t="s">
        <v>692</v>
      </c>
      <c r="J2388" s="8" t="s">
        <v>147</v>
      </c>
      <c r="K2388" s="8" t="s">
        <v>21</v>
      </c>
      <c r="L2388" s="9">
        <v>495</v>
      </c>
      <c r="M2388" s="9">
        <v>5</v>
      </c>
      <c r="N2388" s="10">
        <v>1.01010101010101E-2</v>
      </c>
      <c r="O2388" s="11">
        <v>12.62</v>
      </c>
      <c r="P2388" s="11">
        <v>63.1</v>
      </c>
      <c r="Q2388" s="11">
        <v>0</v>
      </c>
      <c r="R2388" s="8">
        <v>0</v>
      </c>
      <c r="S2388" s="8">
        <v>0</v>
      </c>
      <c r="U2388" s="12">
        <v>0</v>
      </c>
      <c r="V2388" s="10">
        <v>0</v>
      </c>
      <c r="W2388" s="11">
        <v>14.5</v>
      </c>
      <c r="X2388" s="8" t="s">
        <v>148</v>
      </c>
      <c r="Y2388" s="8" t="s">
        <v>149</v>
      </c>
    </row>
    <row r="2389" spans="1:25" x14ac:dyDescent="0.3">
      <c r="A2389" s="7">
        <v>46287</v>
      </c>
      <c r="B2389" s="8" t="s">
        <v>43</v>
      </c>
      <c r="C2389" s="8" t="s">
        <v>140</v>
      </c>
      <c r="D2389" s="8" t="s">
        <v>141</v>
      </c>
      <c r="E2389" s="8" t="s">
        <v>142</v>
      </c>
      <c r="F2389" s="8" t="s">
        <v>143</v>
      </c>
      <c r="G2389" s="8" t="s">
        <v>294</v>
      </c>
      <c r="H2389" s="8" t="s">
        <v>292</v>
      </c>
      <c r="I2389" s="8" t="s">
        <v>295</v>
      </c>
      <c r="J2389" s="8" t="s">
        <v>147</v>
      </c>
      <c r="K2389" s="8" t="s">
        <v>7</v>
      </c>
      <c r="L2389" s="9">
        <v>1691</v>
      </c>
      <c r="M2389" s="9">
        <v>9</v>
      </c>
      <c r="N2389" s="10">
        <v>5.3222945002956833E-3</v>
      </c>
      <c r="O2389" s="11">
        <v>9</v>
      </c>
      <c r="P2389" s="11">
        <v>81</v>
      </c>
      <c r="Q2389" s="11">
        <v>0</v>
      </c>
      <c r="R2389" s="8">
        <v>0</v>
      </c>
      <c r="S2389" s="8">
        <v>0</v>
      </c>
      <c r="U2389" s="12">
        <v>0</v>
      </c>
      <c r="V2389" s="10">
        <v>0</v>
      </c>
      <c r="W2389" s="11">
        <v>12</v>
      </c>
      <c r="X2389" s="8" t="s">
        <v>148</v>
      </c>
      <c r="Y2389" s="8" t="s">
        <v>149</v>
      </c>
    </row>
    <row r="2390" spans="1:25" x14ac:dyDescent="0.3">
      <c r="A2390" s="7">
        <v>46287</v>
      </c>
      <c r="B2390" s="8" t="s">
        <v>43</v>
      </c>
      <c r="C2390" s="8" t="s">
        <v>140</v>
      </c>
      <c r="D2390" s="8" t="s">
        <v>141</v>
      </c>
      <c r="E2390" s="8" t="s">
        <v>164</v>
      </c>
      <c r="F2390" s="8" t="s">
        <v>143</v>
      </c>
      <c r="G2390" s="8" t="s">
        <v>843</v>
      </c>
      <c r="H2390" s="8" t="s">
        <v>292</v>
      </c>
      <c r="I2390" s="8" t="s">
        <v>844</v>
      </c>
      <c r="J2390" s="8" t="s">
        <v>166</v>
      </c>
      <c r="K2390" s="8" t="s">
        <v>7</v>
      </c>
      <c r="L2390" s="9">
        <v>550</v>
      </c>
      <c r="M2390" s="9">
        <v>1</v>
      </c>
      <c r="N2390" s="10">
        <v>1.818181818181818E-3</v>
      </c>
      <c r="O2390" s="11">
        <v>6.86</v>
      </c>
      <c r="P2390" s="11">
        <v>6.86</v>
      </c>
      <c r="Q2390" s="11">
        <v>0</v>
      </c>
      <c r="R2390" s="8">
        <v>0</v>
      </c>
      <c r="S2390" s="8">
        <v>0</v>
      </c>
      <c r="U2390" s="12">
        <v>0</v>
      </c>
      <c r="V2390" s="10">
        <v>0</v>
      </c>
      <c r="W2390" s="11">
        <v>12</v>
      </c>
      <c r="X2390" s="8" t="s">
        <v>148</v>
      </c>
      <c r="Y2390" s="8" t="s">
        <v>149</v>
      </c>
    </row>
    <row r="2391" spans="1:25" x14ac:dyDescent="0.3">
      <c r="A2391" s="8" t="s">
        <v>1116</v>
      </c>
      <c r="B2391" s="8" t="s">
        <v>43</v>
      </c>
      <c r="C2391" s="8" t="s">
        <v>140</v>
      </c>
      <c r="D2391" s="8" t="s">
        <v>141</v>
      </c>
      <c r="E2391" s="8" t="s">
        <v>164</v>
      </c>
      <c r="F2391" s="8" t="s">
        <v>143</v>
      </c>
      <c r="G2391" s="8" t="s">
        <v>301</v>
      </c>
      <c r="H2391" s="8" t="s">
        <v>292</v>
      </c>
      <c r="I2391" s="8" t="s">
        <v>302</v>
      </c>
      <c r="J2391" s="8" t="s">
        <v>166</v>
      </c>
      <c r="K2391" s="8" t="s">
        <v>7</v>
      </c>
      <c r="L2391" s="9">
        <v>2186</v>
      </c>
      <c r="M2391" s="9">
        <v>12</v>
      </c>
      <c r="N2391" s="10">
        <v>5.4894784995425444E-3</v>
      </c>
      <c r="O2391" s="11">
        <v>4.57</v>
      </c>
      <c r="P2391" s="11">
        <v>54.84</v>
      </c>
      <c r="Q2391" s="11">
        <v>0</v>
      </c>
      <c r="R2391" s="8">
        <v>0</v>
      </c>
      <c r="S2391" s="8">
        <v>0</v>
      </c>
      <c r="U2391" s="12">
        <v>0</v>
      </c>
      <c r="V2391" s="10">
        <v>0</v>
      </c>
      <c r="W2391" s="11">
        <v>7.5</v>
      </c>
      <c r="X2391" s="8" t="s">
        <v>148</v>
      </c>
      <c r="Y2391" s="8" t="s">
        <v>149</v>
      </c>
    </row>
    <row r="2392" spans="1:25" x14ac:dyDescent="0.3">
      <c r="A2392" s="7">
        <v>46287</v>
      </c>
      <c r="B2392" s="8" t="s">
        <v>43</v>
      </c>
      <c r="C2392" s="8" t="s">
        <v>140</v>
      </c>
      <c r="D2392" s="8" t="s">
        <v>141</v>
      </c>
      <c r="E2392" s="8" t="s">
        <v>164</v>
      </c>
      <c r="F2392" s="8" t="s">
        <v>143</v>
      </c>
      <c r="G2392" s="8" t="s">
        <v>299</v>
      </c>
      <c r="H2392" s="8" t="s">
        <v>292</v>
      </c>
      <c r="I2392" s="8" t="s">
        <v>300</v>
      </c>
      <c r="J2392" s="8" t="s">
        <v>166</v>
      </c>
      <c r="K2392" s="8" t="s">
        <v>7</v>
      </c>
      <c r="L2392" s="9">
        <v>1476</v>
      </c>
      <c r="M2392" s="9">
        <v>4</v>
      </c>
      <c r="N2392" s="10">
        <v>2.7100271002710031E-3</v>
      </c>
      <c r="O2392" s="11">
        <v>7.37</v>
      </c>
      <c r="P2392" s="11">
        <v>29.48</v>
      </c>
      <c r="Q2392" s="11">
        <v>0</v>
      </c>
      <c r="R2392" s="8">
        <v>0</v>
      </c>
      <c r="S2392" s="8">
        <v>0</v>
      </c>
      <c r="U2392" s="12">
        <v>0</v>
      </c>
      <c r="V2392" s="10">
        <v>0</v>
      </c>
      <c r="W2392" s="11">
        <v>11</v>
      </c>
      <c r="X2392" s="8" t="s">
        <v>148</v>
      </c>
      <c r="Y2392" s="8" t="s">
        <v>149</v>
      </c>
    </row>
    <row r="2393" spans="1:25" x14ac:dyDescent="0.3">
      <c r="A2393" s="7">
        <v>46287</v>
      </c>
      <c r="B2393" s="8" t="s">
        <v>43</v>
      </c>
      <c r="C2393" s="8" t="s">
        <v>140</v>
      </c>
      <c r="D2393" s="8" t="s">
        <v>141</v>
      </c>
      <c r="E2393" s="8" t="s">
        <v>239</v>
      </c>
      <c r="F2393" s="8" t="s">
        <v>143</v>
      </c>
      <c r="G2393" s="8" t="s">
        <v>316</v>
      </c>
      <c r="H2393" s="8" t="s">
        <v>292</v>
      </c>
      <c r="I2393" s="8" t="s">
        <v>317</v>
      </c>
      <c r="J2393" s="8" t="s">
        <v>242</v>
      </c>
      <c r="K2393" s="8" t="s">
        <v>7</v>
      </c>
      <c r="L2393" s="9">
        <v>1023</v>
      </c>
      <c r="M2393" s="9">
        <v>12</v>
      </c>
      <c r="N2393" s="10">
        <v>1.1730205278592381E-2</v>
      </c>
      <c r="O2393" s="11">
        <v>4.49</v>
      </c>
      <c r="P2393" s="11">
        <v>53.88</v>
      </c>
      <c r="Q2393" s="11">
        <v>0</v>
      </c>
      <c r="R2393" s="8">
        <v>0</v>
      </c>
      <c r="S2393" s="8">
        <v>0</v>
      </c>
      <c r="U2393" s="12">
        <v>0</v>
      </c>
      <c r="V2393" s="10">
        <v>0</v>
      </c>
      <c r="W2393" s="11">
        <v>8.5</v>
      </c>
      <c r="X2393" s="8" t="s">
        <v>148</v>
      </c>
      <c r="Y2393" s="8" t="s">
        <v>149</v>
      </c>
    </row>
    <row r="2394" spans="1:25" x14ac:dyDescent="0.3">
      <c r="A2394" s="7">
        <v>46287</v>
      </c>
      <c r="B2394" s="8" t="s">
        <v>43</v>
      </c>
      <c r="C2394" s="8" t="s">
        <v>140</v>
      </c>
      <c r="D2394" s="8" t="s">
        <v>141</v>
      </c>
      <c r="E2394" s="8" t="s">
        <v>239</v>
      </c>
      <c r="F2394" s="8" t="s">
        <v>143</v>
      </c>
      <c r="G2394" s="8" t="s">
        <v>311</v>
      </c>
      <c r="H2394" s="8" t="s">
        <v>292</v>
      </c>
      <c r="I2394" s="8" t="s">
        <v>312</v>
      </c>
      <c r="J2394" s="8" t="s">
        <v>242</v>
      </c>
      <c r="K2394" s="8" t="s">
        <v>7</v>
      </c>
      <c r="L2394" s="9">
        <v>610</v>
      </c>
      <c r="M2394" s="9">
        <v>3</v>
      </c>
      <c r="N2394" s="10">
        <v>4.9180327868852463E-3</v>
      </c>
      <c r="O2394" s="11">
        <v>6.67</v>
      </c>
      <c r="P2394" s="11">
        <v>20.010000000000002</v>
      </c>
      <c r="Q2394" s="11">
        <v>0</v>
      </c>
      <c r="R2394" s="8">
        <v>0</v>
      </c>
      <c r="S2394" s="8">
        <v>0</v>
      </c>
      <c r="U2394" s="12">
        <v>0</v>
      </c>
      <c r="V2394" s="10">
        <v>0</v>
      </c>
      <c r="W2394" s="11">
        <v>8.5</v>
      </c>
      <c r="X2394" s="8" t="s">
        <v>315</v>
      </c>
      <c r="Y2394" s="8" t="s">
        <v>149</v>
      </c>
    </row>
    <row r="2395" spans="1:25" x14ac:dyDescent="0.3">
      <c r="A2395" s="8" t="s">
        <v>1118</v>
      </c>
      <c r="B2395" s="8" t="s">
        <v>34</v>
      </c>
      <c r="C2395" s="8" t="s">
        <v>140</v>
      </c>
      <c r="D2395" s="8" t="s">
        <v>141</v>
      </c>
      <c r="E2395" s="8" t="s">
        <v>322</v>
      </c>
      <c r="F2395" s="8" t="s">
        <v>143</v>
      </c>
      <c r="G2395" s="8" t="s">
        <v>608</v>
      </c>
      <c r="H2395" s="8" t="s">
        <v>206</v>
      </c>
      <c r="I2395" s="8" t="s">
        <v>608</v>
      </c>
      <c r="J2395" s="8" t="s">
        <v>324</v>
      </c>
      <c r="K2395" s="8" t="s">
        <v>14</v>
      </c>
      <c r="L2395" s="9">
        <v>2052</v>
      </c>
      <c r="M2395" s="9">
        <v>14</v>
      </c>
      <c r="N2395" s="10">
        <v>6.8226120857699801E-3</v>
      </c>
      <c r="O2395" s="11">
        <v>11.42</v>
      </c>
      <c r="P2395" s="11">
        <v>159.88</v>
      </c>
      <c r="Q2395" s="11">
        <v>0</v>
      </c>
      <c r="R2395" s="8">
        <v>0</v>
      </c>
      <c r="S2395" s="8">
        <v>0</v>
      </c>
      <c r="U2395" s="12">
        <v>0</v>
      </c>
      <c r="V2395" s="10">
        <v>0</v>
      </c>
      <c r="W2395" s="11">
        <v>19.5</v>
      </c>
      <c r="X2395" s="8" t="s">
        <v>148</v>
      </c>
      <c r="Y2395" s="8" t="s">
        <v>149</v>
      </c>
    </row>
    <row r="2396" spans="1:25" x14ac:dyDescent="0.3">
      <c r="A2396" s="7">
        <v>46287</v>
      </c>
      <c r="B2396" s="8" t="s">
        <v>34</v>
      </c>
      <c r="C2396" s="8" t="s">
        <v>140</v>
      </c>
      <c r="D2396" s="8" t="s">
        <v>141</v>
      </c>
      <c r="E2396" s="8" t="s">
        <v>322</v>
      </c>
      <c r="F2396" s="8" t="s">
        <v>143</v>
      </c>
      <c r="G2396" s="8" t="s">
        <v>606</v>
      </c>
      <c r="H2396" s="8" t="s">
        <v>206</v>
      </c>
      <c r="I2396" s="8" t="s">
        <v>606</v>
      </c>
      <c r="J2396" s="8" t="s">
        <v>324</v>
      </c>
      <c r="K2396" s="8" t="s">
        <v>14</v>
      </c>
      <c r="L2396" s="9">
        <v>521</v>
      </c>
      <c r="M2396" s="9">
        <v>4</v>
      </c>
      <c r="N2396" s="10">
        <v>7.677543186180422E-3</v>
      </c>
      <c r="O2396" s="11">
        <v>13.59</v>
      </c>
      <c r="P2396" s="11">
        <v>54.36</v>
      </c>
      <c r="Q2396" s="11">
        <v>0</v>
      </c>
      <c r="R2396" s="8">
        <v>0</v>
      </c>
      <c r="S2396" s="8">
        <v>0</v>
      </c>
      <c r="U2396" s="12">
        <v>0</v>
      </c>
      <c r="V2396" s="10">
        <v>0</v>
      </c>
      <c r="W2396" s="11">
        <v>19.5</v>
      </c>
      <c r="X2396" s="8" t="s">
        <v>148</v>
      </c>
      <c r="Y2396" s="8" t="s">
        <v>149</v>
      </c>
    </row>
    <row r="2397" spans="1:25" x14ac:dyDescent="0.3">
      <c r="A2397" s="7">
        <v>46287</v>
      </c>
      <c r="B2397" s="8" t="s">
        <v>34</v>
      </c>
      <c r="C2397" s="8" t="s">
        <v>140</v>
      </c>
      <c r="D2397" s="8" t="s">
        <v>141</v>
      </c>
      <c r="E2397" s="8" t="s">
        <v>322</v>
      </c>
      <c r="F2397" s="8" t="s">
        <v>143</v>
      </c>
      <c r="G2397" s="8" t="s">
        <v>323</v>
      </c>
      <c r="H2397" s="8" t="s">
        <v>206</v>
      </c>
      <c r="I2397" s="8" t="s">
        <v>323</v>
      </c>
      <c r="J2397" s="8" t="s">
        <v>324</v>
      </c>
      <c r="K2397" s="8" t="s">
        <v>21</v>
      </c>
      <c r="L2397" s="9">
        <v>1964</v>
      </c>
      <c r="M2397" s="9">
        <v>20</v>
      </c>
      <c r="N2397" s="10">
        <v>1.018329938900204E-2</v>
      </c>
      <c r="O2397" s="11">
        <v>9.74</v>
      </c>
      <c r="P2397" s="11">
        <v>194.8</v>
      </c>
      <c r="Q2397" s="11">
        <v>499</v>
      </c>
      <c r="R2397" s="8">
        <v>1</v>
      </c>
      <c r="S2397" s="8">
        <v>1</v>
      </c>
      <c r="T2397" s="10">
        <v>0.39040000000000002</v>
      </c>
      <c r="U2397" s="12">
        <v>2.56</v>
      </c>
      <c r="V2397" s="10">
        <v>0.05</v>
      </c>
      <c r="W2397" s="11">
        <v>11.5</v>
      </c>
      <c r="X2397" s="8" t="s">
        <v>148</v>
      </c>
      <c r="Y2397" s="8" t="s">
        <v>149</v>
      </c>
    </row>
    <row r="2398" spans="1:25" x14ac:dyDescent="0.3">
      <c r="A2398" s="7">
        <v>46287</v>
      </c>
      <c r="B2398" s="8" t="s">
        <v>34</v>
      </c>
      <c r="C2398" s="8" t="s">
        <v>140</v>
      </c>
      <c r="D2398" s="8" t="s">
        <v>141</v>
      </c>
      <c r="E2398" s="8" t="s">
        <v>322</v>
      </c>
      <c r="F2398" s="8" t="s">
        <v>143</v>
      </c>
      <c r="G2398" s="8" t="s">
        <v>560</v>
      </c>
      <c r="H2398" s="8" t="s">
        <v>206</v>
      </c>
      <c r="I2398" s="8" t="s">
        <v>560</v>
      </c>
      <c r="J2398" s="8" t="s">
        <v>324</v>
      </c>
      <c r="K2398" s="8" t="s">
        <v>14</v>
      </c>
      <c r="L2398" s="9">
        <v>567</v>
      </c>
      <c r="M2398" s="9">
        <v>4</v>
      </c>
      <c r="N2398" s="10">
        <v>7.0546737213403876E-3</v>
      </c>
      <c r="O2398" s="11">
        <v>13.35</v>
      </c>
      <c r="P2398" s="11">
        <v>53.4</v>
      </c>
      <c r="Q2398" s="11">
        <v>499</v>
      </c>
      <c r="R2398" s="8">
        <v>1</v>
      </c>
      <c r="S2398" s="8">
        <v>1</v>
      </c>
      <c r="T2398" s="10">
        <v>0.107</v>
      </c>
      <c r="U2398" s="12">
        <v>9.34</v>
      </c>
      <c r="V2398" s="10">
        <v>0.25</v>
      </c>
      <c r="W2398" s="11">
        <v>19</v>
      </c>
      <c r="X2398" s="8" t="s">
        <v>148</v>
      </c>
      <c r="Y2398" s="8" t="s">
        <v>149</v>
      </c>
    </row>
    <row r="2399" spans="1:25" x14ac:dyDescent="0.3">
      <c r="A2399" s="7">
        <v>46287</v>
      </c>
      <c r="B2399" s="8" t="s">
        <v>34</v>
      </c>
      <c r="C2399" s="8" t="s">
        <v>140</v>
      </c>
      <c r="D2399" s="8" t="s">
        <v>141</v>
      </c>
      <c r="E2399" s="8" t="s">
        <v>322</v>
      </c>
      <c r="F2399" s="8" t="s">
        <v>143</v>
      </c>
      <c r="G2399" s="8" t="s">
        <v>421</v>
      </c>
      <c r="H2399" s="8" t="s">
        <v>333</v>
      </c>
      <c r="I2399" s="8" t="s">
        <v>421</v>
      </c>
      <c r="J2399" s="8" t="s">
        <v>324</v>
      </c>
      <c r="K2399" s="8" t="s">
        <v>7</v>
      </c>
      <c r="L2399" s="9">
        <v>698</v>
      </c>
      <c r="M2399" s="9">
        <v>11</v>
      </c>
      <c r="N2399" s="10">
        <v>1.5759312320916909E-2</v>
      </c>
      <c r="O2399" s="11">
        <v>11.1</v>
      </c>
      <c r="P2399" s="11">
        <v>122.1</v>
      </c>
      <c r="Q2399" s="11">
        <v>0</v>
      </c>
      <c r="R2399" s="8">
        <v>0</v>
      </c>
      <c r="S2399" s="8">
        <v>0</v>
      </c>
      <c r="U2399" s="12">
        <v>0</v>
      </c>
      <c r="V2399" s="10">
        <v>0</v>
      </c>
      <c r="W2399" s="11">
        <v>15</v>
      </c>
      <c r="X2399" s="8" t="s">
        <v>148</v>
      </c>
      <c r="Y2399" s="8" t="s">
        <v>149</v>
      </c>
    </row>
    <row r="2400" spans="1:25" x14ac:dyDescent="0.3">
      <c r="A2400" s="7">
        <v>46287</v>
      </c>
      <c r="B2400" s="8" t="s">
        <v>34</v>
      </c>
      <c r="C2400" s="8" t="s">
        <v>140</v>
      </c>
      <c r="D2400" s="8" t="s">
        <v>141</v>
      </c>
      <c r="E2400" s="8" t="s">
        <v>325</v>
      </c>
      <c r="F2400" s="8" t="s">
        <v>143</v>
      </c>
      <c r="G2400" s="8" t="s">
        <v>326</v>
      </c>
      <c r="H2400" s="8" t="s">
        <v>206</v>
      </c>
      <c r="I2400" s="8" t="s">
        <v>326</v>
      </c>
      <c r="J2400" s="8" t="s">
        <v>327</v>
      </c>
      <c r="K2400" s="8" t="s">
        <v>21</v>
      </c>
      <c r="L2400" s="9">
        <v>942</v>
      </c>
      <c r="M2400" s="9">
        <v>20</v>
      </c>
      <c r="N2400" s="10">
        <v>2.1231422505307851E-2</v>
      </c>
      <c r="O2400" s="11">
        <v>5.23</v>
      </c>
      <c r="P2400" s="11">
        <v>104.6</v>
      </c>
      <c r="Q2400" s="11">
        <v>995</v>
      </c>
      <c r="R2400" s="8">
        <v>4</v>
      </c>
      <c r="S2400" s="8">
        <v>5</v>
      </c>
      <c r="T2400" s="10">
        <v>0.1051</v>
      </c>
      <c r="U2400" s="12">
        <v>9.51</v>
      </c>
      <c r="V2400" s="10">
        <v>0.2</v>
      </c>
      <c r="W2400" s="11">
        <v>6</v>
      </c>
      <c r="X2400" s="8" t="s">
        <v>148</v>
      </c>
      <c r="Y2400" s="8" t="s">
        <v>149</v>
      </c>
    </row>
    <row r="2401" spans="1:26" x14ac:dyDescent="0.3">
      <c r="A2401" s="7">
        <v>46287</v>
      </c>
      <c r="B2401" s="8" t="s">
        <v>34</v>
      </c>
      <c r="C2401" s="8" t="s">
        <v>140</v>
      </c>
      <c r="D2401" s="8" t="s">
        <v>141</v>
      </c>
      <c r="E2401" s="8" t="s">
        <v>325</v>
      </c>
      <c r="F2401" s="8" t="s">
        <v>143</v>
      </c>
      <c r="G2401" s="8" t="s">
        <v>424</v>
      </c>
      <c r="H2401" s="8" t="s">
        <v>206</v>
      </c>
      <c r="I2401" s="8" t="s">
        <v>424</v>
      </c>
      <c r="J2401" s="8" t="s">
        <v>327</v>
      </c>
      <c r="K2401" s="8" t="s">
        <v>14</v>
      </c>
      <c r="L2401" s="8" t="s">
        <v>1126</v>
      </c>
      <c r="M2401" s="9">
        <v>4</v>
      </c>
      <c r="N2401" s="10">
        <v>1.2422360248447201E-2</v>
      </c>
      <c r="O2401" s="11">
        <v>4.91</v>
      </c>
      <c r="P2401" s="11">
        <v>19.64</v>
      </c>
      <c r="Q2401" s="11">
        <v>0</v>
      </c>
      <c r="R2401" s="8">
        <v>0</v>
      </c>
      <c r="S2401" s="8">
        <v>0</v>
      </c>
      <c r="U2401" s="12">
        <v>0</v>
      </c>
      <c r="V2401" s="10">
        <v>0</v>
      </c>
      <c r="W2401" s="11">
        <v>6</v>
      </c>
      <c r="X2401" s="8" t="s">
        <v>148</v>
      </c>
      <c r="Y2401" s="8" t="s">
        <v>149</v>
      </c>
    </row>
    <row r="2402" spans="1:26" x14ac:dyDescent="0.3">
      <c r="A2402" s="7">
        <v>46287</v>
      </c>
      <c r="B2402" s="8" t="s">
        <v>34</v>
      </c>
      <c r="C2402" s="8" t="s">
        <v>140</v>
      </c>
      <c r="D2402" s="8" t="s">
        <v>141</v>
      </c>
      <c r="E2402" s="8" t="s">
        <v>328</v>
      </c>
      <c r="F2402" s="8" t="s">
        <v>143</v>
      </c>
      <c r="G2402" s="8" t="s">
        <v>491</v>
      </c>
      <c r="H2402" s="8" t="s">
        <v>333</v>
      </c>
      <c r="I2402" s="8" t="s">
        <v>491</v>
      </c>
      <c r="J2402" s="8" t="s">
        <v>330</v>
      </c>
      <c r="K2402" s="8" t="s">
        <v>7</v>
      </c>
      <c r="L2402" s="9">
        <v>1060</v>
      </c>
      <c r="M2402" s="9">
        <v>6</v>
      </c>
      <c r="N2402" s="10">
        <v>5.6603773584905656E-3</v>
      </c>
      <c r="O2402" s="11">
        <v>5.55</v>
      </c>
      <c r="P2402" s="11">
        <v>33.299999999999997</v>
      </c>
      <c r="Q2402" s="11">
        <v>0</v>
      </c>
      <c r="R2402" s="8">
        <v>0</v>
      </c>
      <c r="S2402" s="8">
        <v>0</v>
      </c>
      <c r="U2402" s="12">
        <v>0</v>
      </c>
      <c r="V2402" s="10">
        <v>0</v>
      </c>
      <c r="W2402" s="11">
        <v>9</v>
      </c>
      <c r="X2402" s="8" t="s">
        <v>148</v>
      </c>
      <c r="Y2402" s="8" t="s">
        <v>149</v>
      </c>
    </row>
    <row r="2403" spans="1:26" x14ac:dyDescent="0.3">
      <c r="A2403" s="8" t="s">
        <v>1116</v>
      </c>
      <c r="B2403" s="8" t="s">
        <v>34</v>
      </c>
      <c r="C2403" s="8" t="s">
        <v>140</v>
      </c>
      <c r="D2403" s="8" t="s">
        <v>141</v>
      </c>
      <c r="E2403" s="8" t="s">
        <v>328</v>
      </c>
      <c r="F2403" s="8" t="s">
        <v>143</v>
      </c>
      <c r="G2403" s="8" t="s">
        <v>329</v>
      </c>
      <c r="H2403" s="8" t="s">
        <v>206</v>
      </c>
      <c r="I2403" s="8" t="s">
        <v>329</v>
      </c>
      <c r="J2403" s="8" t="s">
        <v>330</v>
      </c>
      <c r="K2403" s="8" t="s">
        <v>7</v>
      </c>
      <c r="L2403" s="9">
        <v>980</v>
      </c>
      <c r="M2403" s="9">
        <v>16</v>
      </c>
      <c r="N2403" s="10">
        <v>1.6326530612244899E-2</v>
      </c>
      <c r="O2403" s="11">
        <v>7.6</v>
      </c>
      <c r="P2403" s="11">
        <v>121.6</v>
      </c>
      <c r="Q2403" s="11">
        <v>0</v>
      </c>
      <c r="R2403" s="8">
        <v>0</v>
      </c>
      <c r="S2403" s="8">
        <v>0</v>
      </c>
      <c r="U2403" s="12">
        <v>0</v>
      </c>
      <c r="V2403" s="10">
        <v>0</v>
      </c>
      <c r="W2403" s="11">
        <v>10</v>
      </c>
      <c r="X2403" s="8" t="s">
        <v>148</v>
      </c>
      <c r="Y2403" s="8" t="s">
        <v>149</v>
      </c>
    </row>
    <row r="2404" spans="1:26" x14ac:dyDescent="0.3">
      <c r="A2404" s="7">
        <v>46287</v>
      </c>
      <c r="B2404" s="8" t="s">
        <v>34</v>
      </c>
      <c r="C2404" s="8" t="s">
        <v>140</v>
      </c>
      <c r="D2404" s="8" t="s">
        <v>141</v>
      </c>
      <c r="E2404" s="8" t="s">
        <v>328</v>
      </c>
      <c r="F2404" s="8" t="s">
        <v>143</v>
      </c>
      <c r="G2404" s="8" t="s">
        <v>426</v>
      </c>
      <c r="H2404" s="8" t="s">
        <v>206</v>
      </c>
      <c r="I2404" s="8" t="s">
        <v>426</v>
      </c>
      <c r="J2404" s="8" t="s">
        <v>330</v>
      </c>
      <c r="K2404" s="8" t="s">
        <v>14</v>
      </c>
      <c r="L2404" s="9">
        <v>300</v>
      </c>
      <c r="M2404" s="9">
        <v>4</v>
      </c>
      <c r="N2404" s="10">
        <v>1.3333333333333331E-2</v>
      </c>
      <c r="O2404" s="11">
        <v>7.12</v>
      </c>
      <c r="P2404" s="11">
        <v>28.48</v>
      </c>
      <c r="Q2404" s="11">
        <v>0</v>
      </c>
      <c r="R2404" s="8">
        <v>0</v>
      </c>
      <c r="S2404" s="8">
        <v>0</v>
      </c>
      <c r="U2404" s="12">
        <v>0</v>
      </c>
      <c r="V2404" s="10">
        <v>0</v>
      </c>
      <c r="W2404" s="11">
        <v>10</v>
      </c>
      <c r="X2404" s="8" t="s">
        <v>148</v>
      </c>
      <c r="Y2404" s="8" t="s">
        <v>149</v>
      </c>
    </row>
    <row r="2405" spans="1:26" x14ac:dyDescent="0.3">
      <c r="A2405" s="7">
        <v>46287</v>
      </c>
      <c r="B2405" s="8" t="s">
        <v>19</v>
      </c>
      <c r="C2405" s="8" t="s">
        <v>249</v>
      </c>
      <c r="D2405" s="8" t="s">
        <v>141</v>
      </c>
      <c r="E2405" s="8" t="s">
        <v>142</v>
      </c>
      <c r="F2405" s="8" t="s">
        <v>143</v>
      </c>
      <c r="G2405" s="8" t="s">
        <v>496</v>
      </c>
      <c r="H2405" s="8" t="s">
        <v>333</v>
      </c>
      <c r="I2405" s="8" t="s">
        <v>496</v>
      </c>
      <c r="J2405" s="8" t="s">
        <v>147</v>
      </c>
      <c r="K2405" s="8" t="s">
        <v>21</v>
      </c>
      <c r="L2405" s="9">
        <v>173</v>
      </c>
      <c r="M2405" s="9">
        <v>9</v>
      </c>
      <c r="N2405" s="10">
        <v>5.2023121387283239E-2</v>
      </c>
      <c r="O2405" s="11">
        <v>8</v>
      </c>
      <c r="P2405" s="11">
        <v>72</v>
      </c>
      <c r="Q2405" s="11">
        <v>599</v>
      </c>
      <c r="R2405" s="8">
        <v>1</v>
      </c>
      <c r="S2405" s="8">
        <v>1</v>
      </c>
      <c r="T2405" s="10">
        <v>0.1202</v>
      </c>
      <c r="U2405" s="12">
        <v>8.32</v>
      </c>
      <c r="V2405" s="10">
        <v>0.1111</v>
      </c>
      <c r="W2405" s="11">
        <v>8</v>
      </c>
      <c r="X2405" s="8" t="s">
        <v>148</v>
      </c>
      <c r="Y2405" s="8" t="s">
        <v>149</v>
      </c>
    </row>
    <row r="2406" spans="1:26" x14ac:dyDescent="0.3">
      <c r="A2406" s="7">
        <v>46287</v>
      </c>
      <c r="B2406" s="8" t="s">
        <v>19</v>
      </c>
      <c r="C2406" s="8" t="s">
        <v>249</v>
      </c>
      <c r="D2406" s="8" t="s">
        <v>141</v>
      </c>
      <c r="E2406" s="8" t="s">
        <v>142</v>
      </c>
      <c r="F2406" s="8" t="s">
        <v>143</v>
      </c>
      <c r="G2406" s="8" t="s">
        <v>346</v>
      </c>
      <c r="H2406" s="8" t="s">
        <v>206</v>
      </c>
      <c r="I2406" s="8" t="s">
        <v>346</v>
      </c>
      <c r="J2406" s="8" t="s">
        <v>147</v>
      </c>
      <c r="K2406" s="8" t="s">
        <v>14</v>
      </c>
      <c r="L2406" s="9">
        <v>355</v>
      </c>
      <c r="M2406" s="9">
        <v>7</v>
      </c>
      <c r="N2406" s="10">
        <v>1.9718309859154931E-2</v>
      </c>
      <c r="O2406" s="11">
        <v>5.54</v>
      </c>
      <c r="P2406" s="11">
        <v>38.78</v>
      </c>
      <c r="Q2406" s="11">
        <v>599</v>
      </c>
      <c r="R2406" s="8">
        <v>1</v>
      </c>
      <c r="S2406" s="8">
        <v>1</v>
      </c>
      <c r="T2406" s="10">
        <v>6.4699999999999994E-2</v>
      </c>
      <c r="U2406" s="12">
        <v>15.45</v>
      </c>
      <c r="V2406" s="10">
        <v>0.1429</v>
      </c>
      <c r="W2406" s="11">
        <v>9</v>
      </c>
      <c r="X2406" s="8" t="s">
        <v>148</v>
      </c>
      <c r="Y2406" s="8" t="s">
        <v>149</v>
      </c>
    </row>
    <row r="2407" spans="1:26" x14ac:dyDescent="0.3">
      <c r="A2407" s="7">
        <v>46287</v>
      </c>
      <c r="B2407" s="8" t="s">
        <v>19</v>
      </c>
      <c r="C2407" s="8" t="s">
        <v>249</v>
      </c>
      <c r="D2407" s="8" t="s">
        <v>141</v>
      </c>
      <c r="E2407" s="8" t="s">
        <v>164</v>
      </c>
      <c r="F2407" s="8" t="s">
        <v>143</v>
      </c>
      <c r="G2407" s="8" t="s">
        <v>431</v>
      </c>
      <c r="H2407" s="8" t="s">
        <v>206</v>
      </c>
      <c r="I2407" s="8" t="s">
        <v>431</v>
      </c>
      <c r="J2407" s="8" t="s">
        <v>166</v>
      </c>
      <c r="K2407" s="8" t="s">
        <v>14</v>
      </c>
      <c r="L2407" s="9">
        <v>430</v>
      </c>
      <c r="M2407" s="9">
        <v>7</v>
      </c>
      <c r="N2407" s="10">
        <v>1.627906976744186E-2</v>
      </c>
      <c r="O2407" s="11">
        <v>3.94</v>
      </c>
      <c r="P2407" s="11">
        <v>27.58</v>
      </c>
      <c r="Q2407" s="11">
        <v>0</v>
      </c>
      <c r="R2407" s="8">
        <v>0</v>
      </c>
      <c r="S2407" s="8">
        <v>0</v>
      </c>
      <c r="U2407" s="12">
        <v>0</v>
      </c>
      <c r="V2407" s="10">
        <v>0</v>
      </c>
      <c r="W2407" s="11">
        <v>5.5</v>
      </c>
      <c r="X2407" s="8" t="s">
        <v>148</v>
      </c>
      <c r="Y2407" s="8" t="s">
        <v>149</v>
      </c>
    </row>
    <row r="2408" spans="1:26" x14ac:dyDescent="0.3">
      <c r="A2408" s="7">
        <v>46271</v>
      </c>
      <c r="B2408" s="8" t="s">
        <v>23</v>
      </c>
      <c r="C2408" s="8" t="s">
        <v>173</v>
      </c>
      <c r="D2408" s="8" t="s">
        <v>141</v>
      </c>
      <c r="E2408" s="8" t="s">
        <v>281</v>
      </c>
      <c r="F2408" s="8" t="s">
        <v>143</v>
      </c>
      <c r="G2408" s="8" t="s">
        <v>479</v>
      </c>
      <c r="H2408" s="8" t="s">
        <v>206</v>
      </c>
      <c r="I2408" s="8" t="s">
        <v>479</v>
      </c>
      <c r="J2408" s="8" t="s">
        <v>283</v>
      </c>
      <c r="K2408" s="8" t="s">
        <v>7</v>
      </c>
      <c r="L2408" s="9">
        <v>963</v>
      </c>
      <c r="M2408" s="9">
        <v>13</v>
      </c>
      <c r="N2408" s="10">
        <v>1.3499480789200409E-2</v>
      </c>
      <c r="O2408" s="11">
        <v>5.74</v>
      </c>
      <c r="P2408" s="11">
        <v>74.62</v>
      </c>
      <c r="Q2408" s="11">
        <v>598</v>
      </c>
      <c r="R2408" s="8">
        <v>1</v>
      </c>
      <c r="S2408" s="8">
        <v>2</v>
      </c>
      <c r="T2408" s="10">
        <v>0.12479999999999999</v>
      </c>
      <c r="U2408" s="12">
        <v>8.01</v>
      </c>
      <c r="V2408" s="10">
        <v>7.6899999999999996E-2</v>
      </c>
      <c r="W2408" s="11">
        <v>11</v>
      </c>
      <c r="X2408" s="8" t="s">
        <v>148</v>
      </c>
      <c r="Y2408" s="8" t="s">
        <v>149</v>
      </c>
    </row>
    <row r="2409" spans="1:26" x14ac:dyDescent="0.3">
      <c r="A2409" s="7">
        <v>46287</v>
      </c>
      <c r="B2409" s="8" t="s">
        <v>19</v>
      </c>
      <c r="C2409" s="8" t="s">
        <v>249</v>
      </c>
      <c r="D2409" s="8" t="s">
        <v>141</v>
      </c>
      <c r="E2409" s="8" t="s">
        <v>164</v>
      </c>
      <c r="F2409" s="8" t="s">
        <v>143</v>
      </c>
      <c r="G2409" s="8" t="s">
        <v>347</v>
      </c>
      <c r="H2409" s="8" t="s">
        <v>206</v>
      </c>
      <c r="I2409" s="8" t="s">
        <v>347</v>
      </c>
      <c r="J2409" s="8" t="s">
        <v>166</v>
      </c>
      <c r="K2409" s="8" t="s">
        <v>14</v>
      </c>
      <c r="L2409" s="9">
        <v>400</v>
      </c>
      <c r="M2409" s="9">
        <v>4</v>
      </c>
      <c r="N2409" s="10">
        <v>0.01</v>
      </c>
      <c r="O2409" s="11">
        <v>4.04</v>
      </c>
      <c r="P2409" s="11">
        <v>16.16</v>
      </c>
      <c r="Q2409" s="11">
        <v>0</v>
      </c>
      <c r="R2409" s="8">
        <v>0</v>
      </c>
      <c r="S2409" s="8">
        <v>0</v>
      </c>
      <c r="U2409" s="12">
        <v>0</v>
      </c>
      <c r="V2409" s="10">
        <v>0</v>
      </c>
      <c r="W2409" s="11">
        <v>5</v>
      </c>
      <c r="X2409" s="8" t="s">
        <v>148</v>
      </c>
      <c r="Y2409" s="8" t="s">
        <v>149</v>
      </c>
    </row>
    <row r="2410" spans="1:26" x14ac:dyDescent="0.3">
      <c r="A2410" s="8" t="s">
        <v>1118</v>
      </c>
      <c r="B2410" s="8" t="s">
        <v>19</v>
      </c>
      <c r="C2410" s="8" t="s">
        <v>249</v>
      </c>
      <c r="D2410" s="8" t="s">
        <v>141</v>
      </c>
      <c r="E2410" s="8" t="s">
        <v>351</v>
      </c>
      <c r="F2410" s="8" t="s">
        <v>143</v>
      </c>
      <c r="G2410" s="8" t="s">
        <v>434</v>
      </c>
      <c r="H2410" s="8" t="s">
        <v>206</v>
      </c>
      <c r="I2410" s="8" t="s">
        <v>434</v>
      </c>
      <c r="J2410" s="8" t="s">
        <v>353</v>
      </c>
      <c r="K2410" s="8" t="s">
        <v>14</v>
      </c>
      <c r="L2410" s="9">
        <v>522</v>
      </c>
      <c r="M2410" s="9">
        <v>12</v>
      </c>
      <c r="N2410" s="10">
        <v>2.298850574712644E-2</v>
      </c>
      <c r="O2410" s="11">
        <v>11.09</v>
      </c>
      <c r="P2410" s="11">
        <v>133.08000000000001</v>
      </c>
      <c r="Q2410" s="11">
        <v>2598</v>
      </c>
      <c r="R2410" s="8">
        <v>2</v>
      </c>
      <c r="S2410" s="8">
        <v>2</v>
      </c>
      <c r="T2410" s="10">
        <v>5.1200000000000002E-2</v>
      </c>
      <c r="U2410" s="12">
        <v>19.52</v>
      </c>
      <c r="V2410" s="10">
        <v>0.16669999999999999</v>
      </c>
      <c r="W2410" s="11">
        <v>15.5</v>
      </c>
      <c r="X2410" s="8" t="s">
        <v>148</v>
      </c>
      <c r="Y2410" s="8" t="s">
        <v>149</v>
      </c>
    </row>
    <row r="2411" spans="1:26" x14ac:dyDescent="0.3">
      <c r="A2411" s="7">
        <v>46287</v>
      </c>
      <c r="B2411" s="8" t="s">
        <v>19</v>
      </c>
      <c r="C2411" s="8" t="s">
        <v>249</v>
      </c>
      <c r="D2411" s="8" t="s">
        <v>141</v>
      </c>
      <c r="E2411" s="8" t="s">
        <v>351</v>
      </c>
      <c r="F2411" s="8" t="s">
        <v>143</v>
      </c>
      <c r="G2411" s="8" t="s">
        <v>706</v>
      </c>
      <c r="H2411" s="8" t="s">
        <v>206</v>
      </c>
      <c r="I2411" s="8" t="s">
        <v>706</v>
      </c>
      <c r="J2411" s="8" t="s">
        <v>353</v>
      </c>
      <c r="K2411" s="8" t="s">
        <v>14</v>
      </c>
      <c r="L2411" s="9">
        <v>218</v>
      </c>
      <c r="M2411" s="9">
        <v>1</v>
      </c>
      <c r="N2411" s="10">
        <v>4.5871559633027534E-3</v>
      </c>
      <c r="O2411" s="11">
        <v>12.92</v>
      </c>
      <c r="P2411" s="11">
        <v>12.92</v>
      </c>
      <c r="Q2411" s="11">
        <v>0</v>
      </c>
      <c r="R2411" s="8">
        <v>0</v>
      </c>
      <c r="S2411" s="8">
        <v>0</v>
      </c>
      <c r="U2411" s="12">
        <v>0</v>
      </c>
      <c r="V2411" s="10">
        <v>0</v>
      </c>
      <c r="W2411" s="11">
        <v>15.5</v>
      </c>
      <c r="X2411" s="8" t="s">
        <v>148</v>
      </c>
      <c r="Y2411" s="8" t="s">
        <v>149</v>
      </c>
    </row>
    <row r="2412" spans="1:26" x14ac:dyDescent="0.3">
      <c r="A2412" s="7">
        <v>46288</v>
      </c>
      <c r="B2412" s="8" t="s">
        <v>12</v>
      </c>
      <c r="C2412" s="8" t="s">
        <v>140</v>
      </c>
      <c r="D2412" s="8" t="s">
        <v>141</v>
      </c>
      <c r="E2412" s="8" t="s">
        <v>142</v>
      </c>
      <c r="F2412" s="8" t="s">
        <v>143</v>
      </c>
      <c r="G2412" s="8" t="s">
        <v>144</v>
      </c>
      <c r="H2412" s="8" t="s">
        <v>145</v>
      </c>
      <c r="I2412" s="8" t="s">
        <v>524</v>
      </c>
      <c r="J2412" s="8" t="s">
        <v>147</v>
      </c>
      <c r="K2412" s="8" t="s">
        <v>21</v>
      </c>
      <c r="L2412" s="9">
        <v>618</v>
      </c>
      <c r="M2412" s="9">
        <v>11</v>
      </c>
      <c r="N2412" s="10">
        <v>1.7799352750809062E-2</v>
      </c>
      <c r="O2412" s="11">
        <v>18</v>
      </c>
      <c r="P2412" s="11">
        <v>198</v>
      </c>
      <c r="Q2412" s="11">
        <v>0</v>
      </c>
      <c r="R2412" s="8">
        <v>0</v>
      </c>
      <c r="S2412" s="8">
        <v>0</v>
      </c>
      <c r="U2412" s="12">
        <v>0</v>
      </c>
      <c r="V2412" s="10">
        <v>0</v>
      </c>
      <c r="W2412" s="11">
        <v>18</v>
      </c>
      <c r="X2412" s="8" t="s">
        <v>148</v>
      </c>
      <c r="Y2412" s="8" t="s">
        <v>149</v>
      </c>
    </row>
    <row r="2413" spans="1:26" x14ac:dyDescent="0.3">
      <c r="A2413" s="7">
        <v>46288</v>
      </c>
      <c r="B2413" s="8" t="s">
        <v>12</v>
      </c>
      <c r="C2413" s="8" t="s">
        <v>140</v>
      </c>
      <c r="D2413" s="8" t="s">
        <v>141</v>
      </c>
      <c r="E2413" s="8" t="s">
        <v>150</v>
      </c>
      <c r="F2413" s="8" t="s">
        <v>143</v>
      </c>
      <c r="G2413" s="8" t="s">
        <v>144</v>
      </c>
      <c r="H2413" s="8" t="s">
        <v>145</v>
      </c>
      <c r="I2413" s="8" t="s">
        <v>505</v>
      </c>
      <c r="J2413" s="8" t="s">
        <v>153</v>
      </c>
      <c r="K2413" s="8" t="s">
        <v>14</v>
      </c>
      <c r="L2413" s="9">
        <v>693</v>
      </c>
      <c r="M2413" s="9">
        <v>5</v>
      </c>
      <c r="N2413" s="10">
        <v>7.215007215007215E-3</v>
      </c>
      <c r="O2413" s="11">
        <v>12.6</v>
      </c>
      <c r="P2413" s="11">
        <v>63</v>
      </c>
      <c r="Q2413" s="11">
        <v>1098</v>
      </c>
      <c r="R2413" s="8">
        <v>1</v>
      </c>
      <c r="S2413" s="8">
        <v>2</v>
      </c>
      <c r="T2413" s="10">
        <v>5.74E-2</v>
      </c>
      <c r="U2413" s="12">
        <v>17.43</v>
      </c>
      <c r="V2413" s="10">
        <v>0.2</v>
      </c>
      <c r="W2413" s="11">
        <v>16</v>
      </c>
      <c r="X2413" s="8" t="s">
        <v>148</v>
      </c>
      <c r="Y2413" s="8" t="s">
        <v>149</v>
      </c>
    </row>
    <row r="2414" spans="1:26" x14ac:dyDescent="0.3">
      <c r="A2414" s="7">
        <v>46288</v>
      </c>
      <c r="B2414" s="8" t="s">
        <v>12</v>
      </c>
      <c r="C2414" s="8" t="s">
        <v>140</v>
      </c>
      <c r="D2414" s="8" t="s">
        <v>141</v>
      </c>
      <c r="E2414" s="8" t="s">
        <v>150</v>
      </c>
      <c r="F2414" s="8" t="s">
        <v>143</v>
      </c>
      <c r="G2414" s="8" t="s">
        <v>144</v>
      </c>
      <c r="H2414" s="8" t="s">
        <v>145</v>
      </c>
      <c r="I2414" s="8" t="s">
        <v>210</v>
      </c>
      <c r="J2414" s="8" t="s">
        <v>153</v>
      </c>
      <c r="K2414" s="8" t="s">
        <v>21</v>
      </c>
      <c r="L2414" s="9">
        <v>1227</v>
      </c>
      <c r="M2414" s="9">
        <v>27</v>
      </c>
      <c r="N2414" s="10">
        <v>2.200488997555012E-2</v>
      </c>
      <c r="O2414" s="11">
        <v>10</v>
      </c>
      <c r="P2414" s="11">
        <v>270</v>
      </c>
      <c r="Q2414" s="11">
        <v>0</v>
      </c>
      <c r="R2414" s="8">
        <v>0</v>
      </c>
      <c r="S2414" s="8">
        <v>0</v>
      </c>
      <c r="U2414" s="12">
        <v>0</v>
      </c>
      <c r="V2414" s="10">
        <v>0</v>
      </c>
      <c r="W2414" s="11">
        <v>10</v>
      </c>
      <c r="X2414" s="8" t="s">
        <v>148</v>
      </c>
      <c r="Y2414" s="8" t="s">
        <v>149</v>
      </c>
      <c r="Z2414" s="8" t="s">
        <v>609</v>
      </c>
    </row>
    <row r="2415" spans="1:26" x14ac:dyDescent="0.3">
      <c r="A2415" s="7">
        <v>46288</v>
      </c>
      <c r="B2415" s="8" t="s">
        <v>12</v>
      </c>
      <c r="C2415" s="8" t="s">
        <v>140</v>
      </c>
      <c r="D2415" s="8" t="s">
        <v>141</v>
      </c>
      <c r="E2415" s="8" t="s">
        <v>150</v>
      </c>
      <c r="F2415" s="8" t="s">
        <v>143</v>
      </c>
      <c r="G2415" s="8" t="s">
        <v>151</v>
      </c>
      <c r="H2415" s="8" t="s">
        <v>145</v>
      </c>
      <c r="I2415" s="8" t="s">
        <v>1127</v>
      </c>
      <c r="J2415" s="8" t="s">
        <v>153</v>
      </c>
      <c r="K2415" s="8" t="s">
        <v>7</v>
      </c>
      <c r="L2415" s="9">
        <v>187</v>
      </c>
      <c r="M2415" s="9">
        <v>1</v>
      </c>
      <c r="N2415" s="10">
        <v>5.3475935828877002E-3</v>
      </c>
      <c r="O2415" s="11">
        <v>11.55</v>
      </c>
      <c r="P2415" s="11">
        <v>11.55</v>
      </c>
      <c r="Q2415" s="11">
        <v>0</v>
      </c>
      <c r="R2415" s="8">
        <v>0</v>
      </c>
      <c r="S2415" s="8">
        <v>0</v>
      </c>
      <c r="U2415" s="12">
        <v>0</v>
      </c>
      <c r="V2415" s="10">
        <v>0</v>
      </c>
      <c r="W2415" s="11">
        <v>14.5</v>
      </c>
      <c r="X2415" s="8" t="s">
        <v>148</v>
      </c>
      <c r="Y2415" s="8" t="s">
        <v>149</v>
      </c>
    </row>
    <row r="2416" spans="1:26" x14ac:dyDescent="0.3">
      <c r="A2416" s="7">
        <v>46288</v>
      </c>
      <c r="B2416" s="8" t="s">
        <v>12</v>
      </c>
      <c r="C2416" s="8" t="s">
        <v>140</v>
      </c>
      <c r="D2416" s="8" t="s">
        <v>141</v>
      </c>
      <c r="E2416" s="8" t="s">
        <v>157</v>
      </c>
      <c r="F2416" s="8" t="s">
        <v>143</v>
      </c>
      <c r="G2416" s="8" t="s">
        <v>151</v>
      </c>
      <c r="H2416" s="8" t="s">
        <v>145</v>
      </c>
      <c r="I2416" s="8" t="s">
        <v>386</v>
      </c>
      <c r="J2416" s="8" t="s">
        <v>159</v>
      </c>
      <c r="K2416" s="8" t="s">
        <v>14</v>
      </c>
      <c r="L2416" s="9">
        <v>799</v>
      </c>
      <c r="M2416" s="9">
        <v>13</v>
      </c>
      <c r="N2416" s="10">
        <v>1.6270337922403001E-2</v>
      </c>
      <c r="O2416" s="11">
        <v>7.9</v>
      </c>
      <c r="P2416" s="11">
        <v>102.7</v>
      </c>
      <c r="Q2416" s="11">
        <v>399</v>
      </c>
      <c r="R2416" s="8">
        <v>1</v>
      </c>
      <c r="S2416" s="8">
        <v>1</v>
      </c>
      <c r="T2416" s="10">
        <v>0.25740000000000002</v>
      </c>
      <c r="U2416" s="12">
        <v>3.89</v>
      </c>
      <c r="V2416" s="10">
        <v>7.6899999999999996E-2</v>
      </c>
      <c r="W2416" s="11">
        <v>11</v>
      </c>
      <c r="X2416" s="8" t="s">
        <v>148</v>
      </c>
      <c r="Y2416" s="8" t="s">
        <v>149</v>
      </c>
    </row>
    <row r="2417" spans="1:25" x14ac:dyDescent="0.3">
      <c r="A2417" s="7">
        <v>46288</v>
      </c>
      <c r="B2417" s="8" t="s">
        <v>12</v>
      </c>
      <c r="C2417" s="8" t="s">
        <v>140</v>
      </c>
      <c r="D2417" s="8" t="s">
        <v>141</v>
      </c>
      <c r="E2417" s="8" t="s">
        <v>164</v>
      </c>
      <c r="F2417" s="8" t="s">
        <v>143</v>
      </c>
      <c r="G2417" s="8" t="s">
        <v>151</v>
      </c>
      <c r="H2417" s="8" t="s">
        <v>145</v>
      </c>
      <c r="I2417" s="8" t="s">
        <v>1128</v>
      </c>
      <c r="J2417" s="8" t="s">
        <v>166</v>
      </c>
      <c r="K2417" s="8" t="s">
        <v>21</v>
      </c>
      <c r="L2417" s="9">
        <v>877</v>
      </c>
      <c r="M2417" s="9">
        <v>22</v>
      </c>
      <c r="N2417" s="10">
        <v>2.5085518814139111E-2</v>
      </c>
      <c r="O2417" s="11">
        <v>14</v>
      </c>
      <c r="P2417" s="11">
        <v>308</v>
      </c>
      <c r="Q2417" s="11">
        <v>0</v>
      </c>
      <c r="R2417" s="8">
        <v>0</v>
      </c>
      <c r="S2417" s="8">
        <v>0</v>
      </c>
      <c r="U2417" s="12">
        <v>0</v>
      </c>
      <c r="V2417" s="10">
        <v>0</v>
      </c>
      <c r="W2417" s="11">
        <v>14</v>
      </c>
      <c r="X2417" s="8" t="s">
        <v>148</v>
      </c>
      <c r="Y2417" s="8" t="s">
        <v>149</v>
      </c>
    </row>
    <row r="2418" spans="1:25" x14ac:dyDescent="0.3">
      <c r="A2418" s="7">
        <v>46288</v>
      </c>
      <c r="B2418" s="8" t="s">
        <v>12</v>
      </c>
      <c r="C2418" s="8" t="s">
        <v>140</v>
      </c>
      <c r="D2418" s="8" t="s">
        <v>141</v>
      </c>
      <c r="E2418" s="8" t="s">
        <v>239</v>
      </c>
      <c r="F2418" s="8" t="s">
        <v>143</v>
      </c>
      <c r="G2418" s="8" t="s">
        <v>144</v>
      </c>
      <c r="H2418" s="8" t="s">
        <v>145</v>
      </c>
      <c r="I2418" s="8" t="s">
        <v>1129</v>
      </c>
      <c r="J2418" s="8" t="s">
        <v>242</v>
      </c>
      <c r="K2418" s="8" t="s">
        <v>14</v>
      </c>
      <c r="L2418" s="9">
        <v>473</v>
      </c>
      <c r="M2418" s="9">
        <v>2</v>
      </c>
      <c r="N2418" s="10">
        <v>4.2283298097251587E-3</v>
      </c>
      <c r="O2418" s="11">
        <v>4.5599999999999996</v>
      </c>
      <c r="P2418" s="11">
        <v>9.1199999999999992</v>
      </c>
      <c r="Q2418" s="11">
        <v>0</v>
      </c>
      <c r="R2418" s="8">
        <v>0</v>
      </c>
      <c r="S2418" s="8">
        <v>0</v>
      </c>
      <c r="U2418" s="12">
        <v>0</v>
      </c>
      <c r="V2418" s="10">
        <v>0</v>
      </c>
      <c r="W2418" s="11">
        <v>6</v>
      </c>
      <c r="X2418" s="8" t="s">
        <v>148</v>
      </c>
      <c r="Y2418" s="8" t="s">
        <v>149</v>
      </c>
    </row>
    <row r="2419" spans="1:25" x14ac:dyDescent="0.3">
      <c r="A2419" s="7">
        <v>46288</v>
      </c>
      <c r="B2419" s="8" t="s">
        <v>12</v>
      </c>
      <c r="C2419" s="8" t="s">
        <v>140</v>
      </c>
      <c r="D2419" s="8" t="s">
        <v>141</v>
      </c>
      <c r="E2419" s="8" t="s">
        <v>239</v>
      </c>
      <c r="F2419" s="8" t="s">
        <v>143</v>
      </c>
      <c r="G2419" s="8" t="s">
        <v>178</v>
      </c>
      <c r="H2419" s="8" t="s">
        <v>145</v>
      </c>
      <c r="I2419" s="8" t="s">
        <v>663</v>
      </c>
      <c r="J2419" s="8" t="s">
        <v>242</v>
      </c>
      <c r="K2419" s="8" t="s">
        <v>7</v>
      </c>
      <c r="L2419" s="9">
        <v>352</v>
      </c>
      <c r="M2419" s="9">
        <v>0</v>
      </c>
      <c r="N2419" s="10">
        <v>0</v>
      </c>
      <c r="P2419" s="11">
        <v>0</v>
      </c>
      <c r="Q2419" s="11">
        <v>0</v>
      </c>
      <c r="R2419" s="8">
        <v>0</v>
      </c>
      <c r="S2419" s="8">
        <v>0</v>
      </c>
      <c r="W2419" s="11">
        <v>7</v>
      </c>
      <c r="X2419" s="8" t="s">
        <v>148</v>
      </c>
      <c r="Y2419" s="8" t="s">
        <v>149</v>
      </c>
    </row>
    <row r="2420" spans="1:25" x14ac:dyDescent="0.3">
      <c r="A2420" s="7">
        <v>46288</v>
      </c>
      <c r="B2420" s="8" t="s">
        <v>12</v>
      </c>
      <c r="C2420" s="8" t="s">
        <v>140</v>
      </c>
      <c r="D2420" s="8" t="s">
        <v>141</v>
      </c>
      <c r="E2420" s="8" t="s">
        <v>239</v>
      </c>
      <c r="F2420" s="8" t="s">
        <v>143</v>
      </c>
      <c r="G2420" s="8" t="s">
        <v>170</v>
      </c>
      <c r="H2420" s="8" t="s">
        <v>145</v>
      </c>
      <c r="I2420" s="8" t="s">
        <v>440</v>
      </c>
      <c r="J2420" s="8" t="s">
        <v>242</v>
      </c>
      <c r="K2420" s="8" t="s">
        <v>14</v>
      </c>
      <c r="L2420" s="9">
        <v>882</v>
      </c>
      <c r="M2420" s="9">
        <v>5</v>
      </c>
      <c r="N2420" s="10">
        <v>5.6689342403628117E-3</v>
      </c>
      <c r="O2420" s="11">
        <v>3.99</v>
      </c>
      <c r="P2420" s="8" t="s">
        <v>1130</v>
      </c>
      <c r="Q2420" s="11">
        <v>0</v>
      </c>
      <c r="R2420" s="8">
        <v>0</v>
      </c>
      <c r="S2420" s="8">
        <v>0</v>
      </c>
      <c r="U2420" s="12">
        <v>0</v>
      </c>
      <c r="V2420" s="10">
        <v>0</v>
      </c>
      <c r="W2420" s="11">
        <v>6.5</v>
      </c>
      <c r="X2420" s="8" t="s">
        <v>148</v>
      </c>
      <c r="Y2420" s="8" t="s">
        <v>149</v>
      </c>
    </row>
    <row r="2421" spans="1:25" x14ac:dyDescent="0.3">
      <c r="A2421" s="8" t="s">
        <v>1131</v>
      </c>
      <c r="B2421" s="8" t="s">
        <v>5</v>
      </c>
      <c r="C2421" s="8" t="s">
        <v>173</v>
      </c>
      <c r="D2421" s="8" t="s">
        <v>141</v>
      </c>
      <c r="E2421" s="8" t="s">
        <v>174</v>
      </c>
      <c r="F2421" s="8" t="s">
        <v>143</v>
      </c>
      <c r="G2421" s="8" t="s">
        <v>178</v>
      </c>
      <c r="H2421" s="8" t="s">
        <v>145</v>
      </c>
      <c r="I2421" s="8" t="s">
        <v>975</v>
      </c>
      <c r="J2421" s="8" t="s">
        <v>176</v>
      </c>
      <c r="K2421" s="8" t="s">
        <v>7</v>
      </c>
      <c r="L2421" s="9">
        <v>615</v>
      </c>
      <c r="M2421" s="9">
        <v>2</v>
      </c>
      <c r="N2421" s="10">
        <v>3.2520325203252028E-3</v>
      </c>
      <c r="O2421" s="11">
        <v>9.09</v>
      </c>
      <c r="P2421" s="11">
        <v>18.18</v>
      </c>
      <c r="Q2421" s="11">
        <v>0</v>
      </c>
      <c r="R2421" s="8">
        <v>0</v>
      </c>
      <c r="S2421" s="8">
        <v>0</v>
      </c>
      <c r="U2421" s="12">
        <v>0</v>
      </c>
      <c r="V2421" s="10">
        <v>0</v>
      </c>
      <c r="W2421" s="11">
        <v>14</v>
      </c>
      <c r="X2421" s="8" t="s">
        <v>148</v>
      </c>
      <c r="Y2421" s="8" t="s">
        <v>149</v>
      </c>
    </row>
    <row r="2422" spans="1:25" x14ac:dyDescent="0.3">
      <c r="A2422" s="7">
        <v>46288</v>
      </c>
      <c r="B2422" s="8" t="s">
        <v>5</v>
      </c>
      <c r="C2422" s="8" t="s">
        <v>173</v>
      </c>
      <c r="D2422" s="8" t="s">
        <v>141</v>
      </c>
      <c r="E2422" s="8" t="s">
        <v>174</v>
      </c>
      <c r="F2422" s="8" t="s">
        <v>143</v>
      </c>
      <c r="G2422" s="8" t="s">
        <v>144</v>
      </c>
      <c r="H2422" s="8" t="s">
        <v>145</v>
      </c>
      <c r="I2422" s="8" t="s">
        <v>1132</v>
      </c>
      <c r="J2422" s="8" t="s">
        <v>176</v>
      </c>
      <c r="K2422" s="8" t="s">
        <v>14</v>
      </c>
      <c r="L2422" s="9">
        <v>283</v>
      </c>
      <c r="M2422" s="9">
        <v>0</v>
      </c>
      <c r="N2422" s="10">
        <v>0</v>
      </c>
      <c r="P2422" s="11">
        <v>0</v>
      </c>
      <c r="Q2422" s="11">
        <v>0</v>
      </c>
      <c r="R2422" s="8">
        <v>0</v>
      </c>
      <c r="S2422" s="8">
        <v>0</v>
      </c>
      <c r="W2422" s="11">
        <v>14</v>
      </c>
      <c r="X2422" s="8" t="s">
        <v>148</v>
      </c>
      <c r="Y2422" s="8" t="s">
        <v>149</v>
      </c>
    </row>
    <row r="2423" spans="1:25" x14ac:dyDescent="0.3">
      <c r="A2423" s="7">
        <v>46288</v>
      </c>
      <c r="B2423" s="8" t="s">
        <v>5</v>
      </c>
      <c r="C2423" s="8" t="s">
        <v>173</v>
      </c>
      <c r="D2423" s="8" t="s">
        <v>141</v>
      </c>
      <c r="E2423" s="8" t="s">
        <v>174</v>
      </c>
      <c r="F2423" s="8" t="s">
        <v>143</v>
      </c>
      <c r="G2423" s="8" t="s">
        <v>151</v>
      </c>
      <c r="H2423" s="8" t="s">
        <v>145</v>
      </c>
      <c r="I2423" s="8" t="s">
        <v>411</v>
      </c>
      <c r="J2423" s="8" t="s">
        <v>176</v>
      </c>
      <c r="K2423" s="8" t="s">
        <v>7</v>
      </c>
      <c r="L2423" s="9">
        <v>381</v>
      </c>
      <c r="M2423" s="9">
        <v>1</v>
      </c>
      <c r="N2423" s="10">
        <v>2.6246719160104991E-3</v>
      </c>
      <c r="O2423" s="11">
        <v>6.35</v>
      </c>
      <c r="P2423" s="11">
        <v>6.35</v>
      </c>
      <c r="Q2423" s="11">
        <v>0</v>
      </c>
      <c r="R2423" s="8">
        <v>0</v>
      </c>
      <c r="S2423" s="8">
        <v>0</v>
      </c>
      <c r="U2423" s="12">
        <v>0</v>
      </c>
      <c r="V2423" s="10">
        <v>0</v>
      </c>
      <c r="W2423" s="11">
        <v>9</v>
      </c>
      <c r="X2423" s="8" t="s">
        <v>148</v>
      </c>
      <c r="Y2423" s="8" t="s">
        <v>149</v>
      </c>
    </row>
    <row r="2424" spans="1:25" x14ac:dyDescent="0.3">
      <c r="A2424" s="7">
        <v>46288</v>
      </c>
      <c r="B2424" s="8" t="s">
        <v>5</v>
      </c>
      <c r="C2424" s="8" t="s">
        <v>173</v>
      </c>
      <c r="D2424" s="8" t="s">
        <v>141</v>
      </c>
      <c r="E2424" s="8" t="s">
        <v>174</v>
      </c>
      <c r="F2424" s="8" t="s">
        <v>143</v>
      </c>
      <c r="G2424" s="8" t="s">
        <v>144</v>
      </c>
      <c r="H2424" s="8" t="s">
        <v>145</v>
      </c>
      <c r="I2424" s="8" t="s">
        <v>175</v>
      </c>
      <c r="J2424" s="8" t="s">
        <v>176</v>
      </c>
      <c r="K2424" s="8" t="s">
        <v>21</v>
      </c>
      <c r="L2424" s="9">
        <v>250</v>
      </c>
      <c r="M2424" s="9">
        <v>4</v>
      </c>
      <c r="N2424" s="10">
        <v>1.6E-2</v>
      </c>
      <c r="O2424" s="11">
        <v>12</v>
      </c>
      <c r="P2424" s="11">
        <v>48</v>
      </c>
      <c r="Q2424" s="11">
        <v>0</v>
      </c>
      <c r="R2424" s="8">
        <v>0</v>
      </c>
      <c r="S2424" s="8">
        <v>0</v>
      </c>
      <c r="U2424" s="12">
        <v>0</v>
      </c>
      <c r="V2424" s="10">
        <v>0</v>
      </c>
      <c r="W2424" s="11">
        <v>12</v>
      </c>
      <c r="X2424" s="8" t="s">
        <v>148</v>
      </c>
      <c r="Y2424" s="8" t="s">
        <v>149</v>
      </c>
    </row>
    <row r="2425" spans="1:25" x14ac:dyDescent="0.3">
      <c r="A2425" s="7">
        <v>46288</v>
      </c>
      <c r="B2425" s="8" t="s">
        <v>5</v>
      </c>
      <c r="C2425" s="8" t="s">
        <v>173</v>
      </c>
      <c r="D2425" s="8" t="s">
        <v>141</v>
      </c>
      <c r="E2425" s="8" t="s">
        <v>174</v>
      </c>
      <c r="F2425" s="8" t="s">
        <v>143</v>
      </c>
      <c r="G2425" s="8" t="s">
        <v>170</v>
      </c>
      <c r="H2425" s="8" t="s">
        <v>145</v>
      </c>
      <c r="I2425" s="8" t="s">
        <v>716</v>
      </c>
      <c r="J2425" s="8" t="s">
        <v>176</v>
      </c>
      <c r="K2425" s="8" t="s">
        <v>21</v>
      </c>
      <c r="L2425" s="9">
        <v>378</v>
      </c>
      <c r="M2425" s="9">
        <v>6</v>
      </c>
      <c r="N2425" s="10">
        <v>1.5873015873015869E-2</v>
      </c>
      <c r="O2425" s="11">
        <v>10.35</v>
      </c>
      <c r="P2425" s="11">
        <v>62.1</v>
      </c>
      <c r="Q2425" s="11">
        <v>0</v>
      </c>
      <c r="R2425" s="8">
        <v>0</v>
      </c>
      <c r="S2425" s="8">
        <v>0</v>
      </c>
      <c r="U2425" s="12">
        <v>0</v>
      </c>
      <c r="V2425" s="10">
        <v>0</v>
      </c>
      <c r="W2425" s="11">
        <v>10.5</v>
      </c>
      <c r="X2425" s="8" t="s">
        <v>148</v>
      </c>
      <c r="Y2425" s="8" t="s">
        <v>149</v>
      </c>
    </row>
    <row r="2426" spans="1:25" x14ac:dyDescent="0.3">
      <c r="A2426" s="7">
        <v>46272</v>
      </c>
      <c r="B2426" s="8" t="s">
        <v>26</v>
      </c>
      <c r="C2426" s="8" t="s">
        <v>140</v>
      </c>
      <c r="D2426" s="8" t="s">
        <v>141</v>
      </c>
      <c r="E2426" s="8" t="s">
        <v>150</v>
      </c>
      <c r="F2426" s="8" t="s">
        <v>143</v>
      </c>
      <c r="G2426" s="8" t="s">
        <v>156</v>
      </c>
      <c r="H2426" s="8" t="s">
        <v>220</v>
      </c>
      <c r="J2426" s="8" t="s">
        <v>153</v>
      </c>
      <c r="K2426" s="8" t="s">
        <v>21</v>
      </c>
      <c r="L2426" s="9">
        <v>477</v>
      </c>
      <c r="M2426" s="9">
        <v>0</v>
      </c>
      <c r="N2426" s="10">
        <v>0</v>
      </c>
      <c r="P2426" s="11">
        <v>0</v>
      </c>
      <c r="Q2426" s="11">
        <v>0</v>
      </c>
      <c r="R2426" s="8">
        <v>0</v>
      </c>
      <c r="S2426" s="8">
        <v>0</v>
      </c>
      <c r="W2426" s="11">
        <v>12.5</v>
      </c>
      <c r="X2426" s="8" t="s">
        <v>148</v>
      </c>
      <c r="Y2426" s="8" t="s">
        <v>149</v>
      </c>
    </row>
    <row r="2427" spans="1:25" x14ac:dyDescent="0.3">
      <c r="A2427" s="7">
        <v>46288</v>
      </c>
      <c r="B2427" s="8" t="s">
        <v>5</v>
      </c>
      <c r="C2427" s="8" t="s">
        <v>173</v>
      </c>
      <c r="D2427" s="8" t="s">
        <v>141</v>
      </c>
      <c r="E2427" s="8" t="s">
        <v>186</v>
      </c>
      <c r="F2427" s="8" t="s">
        <v>143</v>
      </c>
      <c r="G2427" s="8" t="s">
        <v>151</v>
      </c>
      <c r="H2427" s="8" t="s">
        <v>145</v>
      </c>
      <c r="I2427" s="8" t="s">
        <v>1133</v>
      </c>
      <c r="J2427" s="8" t="s">
        <v>188</v>
      </c>
      <c r="K2427" s="8" t="s">
        <v>21</v>
      </c>
      <c r="L2427" s="9">
        <v>272</v>
      </c>
      <c r="M2427" s="9">
        <v>4</v>
      </c>
      <c r="N2427" s="10">
        <v>1.470588235294118E-2</v>
      </c>
      <c r="O2427" s="11">
        <v>10.5</v>
      </c>
      <c r="P2427" s="11">
        <v>42</v>
      </c>
      <c r="Q2427" s="11">
        <v>349</v>
      </c>
      <c r="R2427" s="8">
        <v>1</v>
      </c>
      <c r="S2427" s="8">
        <v>1</v>
      </c>
      <c r="T2427" s="10">
        <v>0.1203</v>
      </c>
      <c r="U2427" s="12">
        <v>8.31</v>
      </c>
      <c r="V2427" s="10">
        <v>0.25</v>
      </c>
      <c r="W2427" s="11">
        <v>10.5</v>
      </c>
      <c r="X2427" s="8" t="s">
        <v>148</v>
      </c>
      <c r="Y2427" s="8" t="s">
        <v>149</v>
      </c>
    </row>
    <row r="2428" spans="1:25" x14ac:dyDescent="0.3">
      <c r="A2428" s="8" t="s">
        <v>1131</v>
      </c>
      <c r="B2428" s="8" t="s">
        <v>5</v>
      </c>
      <c r="C2428" s="8" t="s">
        <v>173</v>
      </c>
      <c r="D2428" s="8" t="s">
        <v>141</v>
      </c>
      <c r="E2428" s="8" t="s">
        <v>186</v>
      </c>
      <c r="F2428" s="8" t="s">
        <v>143</v>
      </c>
      <c r="G2428" s="8" t="s">
        <v>144</v>
      </c>
      <c r="H2428" s="8" t="s">
        <v>145</v>
      </c>
      <c r="I2428" s="8" t="s">
        <v>187</v>
      </c>
      <c r="J2428" s="8" t="s">
        <v>188</v>
      </c>
      <c r="K2428" s="8" t="s">
        <v>7</v>
      </c>
      <c r="L2428" s="9">
        <v>96</v>
      </c>
      <c r="M2428" s="9">
        <v>0</v>
      </c>
      <c r="N2428" s="10">
        <v>0</v>
      </c>
      <c r="P2428" s="11">
        <v>0</v>
      </c>
      <c r="Q2428" s="11">
        <v>0</v>
      </c>
      <c r="R2428" s="8">
        <v>0</v>
      </c>
      <c r="S2428" s="8">
        <v>0</v>
      </c>
      <c r="W2428" s="11">
        <v>8.5</v>
      </c>
      <c r="X2428" s="8" t="s">
        <v>148</v>
      </c>
      <c r="Y2428" s="8" t="s">
        <v>149</v>
      </c>
    </row>
    <row r="2429" spans="1:25" x14ac:dyDescent="0.3">
      <c r="A2429" s="7">
        <v>46288</v>
      </c>
      <c r="B2429" s="8" t="s">
        <v>5</v>
      </c>
      <c r="C2429" s="8" t="s">
        <v>173</v>
      </c>
      <c r="D2429" s="8" t="s">
        <v>141</v>
      </c>
      <c r="E2429" s="8" t="s">
        <v>193</v>
      </c>
      <c r="F2429" s="8" t="s">
        <v>143</v>
      </c>
      <c r="G2429" s="8" t="s">
        <v>144</v>
      </c>
      <c r="H2429" s="8" t="s">
        <v>145</v>
      </c>
      <c r="I2429" s="8" t="s">
        <v>732</v>
      </c>
      <c r="J2429" s="8" t="s">
        <v>195</v>
      </c>
      <c r="K2429" s="8" t="s">
        <v>14</v>
      </c>
      <c r="L2429" s="9">
        <v>755</v>
      </c>
      <c r="M2429" s="9">
        <v>4</v>
      </c>
      <c r="N2429" s="10">
        <v>5.2980132450331126E-3</v>
      </c>
      <c r="O2429" s="11">
        <v>5.66</v>
      </c>
      <c r="P2429" s="11">
        <v>22.64</v>
      </c>
      <c r="Q2429" s="11">
        <v>0</v>
      </c>
      <c r="R2429" s="8">
        <v>0</v>
      </c>
      <c r="S2429" s="8">
        <v>0</v>
      </c>
      <c r="U2429" s="12">
        <v>0</v>
      </c>
      <c r="V2429" s="10">
        <v>0</v>
      </c>
      <c r="W2429" s="11">
        <v>7.5</v>
      </c>
      <c r="X2429" s="8" t="s">
        <v>148</v>
      </c>
      <c r="Y2429" s="8" t="s">
        <v>149</v>
      </c>
    </row>
    <row r="2430" spans="1:25" x14ac:dyDescent="0.3">
      <c r="A2430" s="7">
        <v>46288</v>
      </c>
      <c r="B2430" s="8" t="s">
        <v>5</v>
      </c>
      <c r="C2430" s="8" t="s">
        <v>173</v>
      </c>
      <c r="D2430" s="8" t="s">
        <v>141</v>
      </c>
      <c r="E2430" s="8" t="s">
        <v>193</v>
      </c>
      <c r="F2430" s="8" t="s">
        <v>143</v>
      </c>
      <c r="G2430" s="8" t="s">
        <v>151</v>
      </c>
      <c r="H2430" s="8" t="s">
        <v>145</v>
      </c>
      <c r="I2430" s="8" t="s">
        <v>958</v>
      </c>
      <c r="J2430" s="8" t="s">
        <v>195</v>
      </c>
      <c r="K2430" s="8" t="s">
        <v>7</v>
      </c>
      <c r="L2430" s="9">
        <v>327</v>
      </c>
      <c r="M2430" s="9">
        <v>5</v>
      </c>
      <c r="N2430" s="10">
        <v>1.5290519877675841E-2</v>
      </c>
      <c r="O2430" s="11">
        <v>6.23</v>
      </c>
      <c r="P2430" s="11">
        <v>31.15</v>
      </c>
      <c r="Q2430" s="11">
        <v>0</v>
      </c>
      <c r="R2430" s="8">
        <v>0</v>
      </c>
      <c r="S2430" s="8">
        <v>0</v>
      </c>
      <c r="U2430" s="12">
        <v>0</v>
      </c>
      <c r="V2430" s="10">
        <v>0</v>
      </c>
      <c r="W2430" s="11">
        <v>9</v>
      </c>
      <c r="X2430" s="8" t="s">
        <v>148</v>
      </c>
      <c r="Y2430" s="8" t="s">
        <v>149</v>
      </c>
    </row>
    <row r="2431" spans="1:25" x14ac:dyDescent="0.3">
      <c r="A2431" s="7">
        <v>46288</v>
      </c>
      <c r="B2431" s="8" t="s">
        <v>5</v>
      </c>
      <c r="C2431" s="8" t="s">
        <v>173</v>
      </c>
      <c r="D2431" s="8" t="s">
        <v>141</v>
      </c>
      <c r="E2431" s="8" t="s">
        <v>193</v>
      </c>
      <c r="F2431" s="8" t="s">
        <v>143</v>
      </c>
      <c r="G2431" s="8" t="s">
        <v>144</v>
      </c>
      <c r="H2431" s="8" t="s">
        <v>145</v>
      </c>
      <c r="I2431" s="8" t="s">
        <v>517</v>
      </c>
      <c r="J2431" s="8" t="s">
        <v>195</v>
      </c>
      <c r="K2431" s="8" t="s">
        <v>21</v>
      </c>
      <c r="L2431" s="9">
        <v>110</v>
      </c>
      <c r="M2431" s="9">
        <v>0</v>
      </c>
      <c r="N2431" s="10">
        <v>0</v>
      </c>
      <c r="P2431" s="11">
        <v>0</v>
      </c>
      <c r="Q2431" s="11">
        <v>0</v>
      </c>
      <c r="R2431" s="8">
        <v>0</v>
      </c>
      <c r="S2431" s="8">
        <v>0</v>
      </c>
      <c r="W2431" s="11">
        <v>8.5</v>
      </c>
      <c r="X2431" s="8" t="s">
        <v>148</v>
      </c>
      <c r="Y2431" s="8" t="s">
        <v>149</v>
      </c>
    </row>
    <row r="2432" spans="1:25" x14ac:dyDescent="0.3">
      <c r="A2432" s="7">
        <v>46288</v>
      </c>
      <c r="B2432" s="8" t="s">
        <v>5</v>
      </c>
      <c r="C2432" s="8" t="s">
        <v>173</v>
      </c>
      <c r="D2432" s="8" t="s">
        <v>141</v>
      </c>
      <c r="E2432" s="8" t="s">
        <v>200</v>
      </c>
      <c r="F2432" s="8" t="s">
        <v>143</v>
      </c>
      <c r="G2432" s="8" t="s">
        <v>144</v>
      </c>
      <c r="H2432" s="8" t="s">
        <v>145</v>
      </c>
      <c r="I2432" s="8" t="s">
        <v>1038</v>
      </c>
      <c r="J2432" s="8" t="s">
        <v>202</v>
      </c>
      <c r="K2432" s="8" t="s">
        <v>14</v>
      </c>
      <c r="L2432" s="9">
        <v>126</v>
      </c>
      <c r="M2432" s="9">
        <v>0</v>
      </c>
      <c r="N2432" s="10">
        <v>0</v>
      </c>
      <c r="P2432" s="11">
        <v>0</v>
      </c>
      <c r="Q2432" s="11">
        <v>0</v>
      </c>
      <c r="R2432" s="8">
        <v>0</v>
      </c>
      <c r="S2432" s="8">
        <v>0</v>
      </c>
      <c r="W2432" s="11">
        <v>9.5</v>
      </c>
      <c r="X2432" s="8" t="s">
        <v>148</v>
      </c>
      <c r="Y2432" s="8" t="s">
        <v>149</v>
      </c>
    </row>
    <row r="2433" spans="1:26" x14ac:dyDescent="0.3">
      <c r="A2433" s="7">
        <v>46288</v>
      </c>
      <c r="B2433" s="8" t="s">
        <v>32</v>
      </c>
      <c r="C2433" s="8" t="s">
        <v>140</v>
      </c>
      <c r="D2433" s="8" t="s">
        <v>141</v>
      </c>
      <c r="E2433" s="8" t="s">
        <v>142</v>
      </c>
      <c r="F2433" s="8" t="s">
        <v>143</v>
      </c>
      <c r="G2433" s="8" t="s">
        <v>455</v>
      </c>
      <c r="H2433" s="8" t="s">
        <v>206</v>
      </c>
      <c r="I2433" s="8" t="s">
        <v>455</v>
      </c>
      <c r="J2433" s="8" t="s">
        <v>147</v>
      </c>
      <c r="K2433" s="8" t="s">
        <v>7</v>
      </c>
      <c r="L2433" s="9">
        <v>638</v>
      </c>
      <c r="M2433" s="9">
        <v>4</v>
      </c>
      <c r="N2433" s="10">
        <v>6.269592476489028E-3</v>
      </c>
      <c r="O2433" s="11">
        <v>11.28</v>
      </c>
      <c r="P2433" s="11">
        <v>45.12</v>
      </c>
      <c r="Q2433" s="11">
        <v>1198</v>
      </c>
      <c r="R2433" s="8">
        <v>2</v>
      </c>
      <c r="S2433" s="8">
        <v>2</v>
      </c>
      <c r="T2433" s="10">
        <v>3.7699999999999997E-2</v>
      </c>
      <c r="U2433" s="12">
        <v>26.55</v>
      </c>
      <c r="V2433" s="10">
        <v>0.5</v>
      </c>
      <c r="W2433" s="11">
        <v>20</v>
      </c>
      <c r="X2433" s="8" t="s">
        <v>148</v>
      </c>
      <c r="Y2433" s="8" t="s">
        <v>149</v>
      </c>
    </row>
    <row r="2434" spans="1:26" x14ac:dyDescent="0.3">
      <c r="A2434" s="7">
        <v>46288</v>
      </c>
      <c r="B2434" s="8" t="s">
        <v>32</v>
      </c>
      <c r="C2434" s="8" t="s">
        <v>140</v>
      </c>
      <c r="D2434" s="8" t="s">
        <v>141</v>
      </c>
      <c r="E2434" s="8" t="s">
        <v>150</v>
      </c>
      <c r="F2434" s="8" t="s">
        <v>143</v>
      </c>
      <c r="G2434" s="8" t="s">
        <v>156</v>
      </c>
      <c r="H2434" s="8" t="s">
        <v>206</v>
      </c>
      <c r="I2434" s="8" t="s">
        <v>156</v>
      </c>
      <c r="J2434" s="8" t="s">
        <v>153</v>
      </c>
      <c r="K2434" s="8" t="s">
        <v>14</v>
      </c>
      <c r="L2434" s="9">
        <v>824</v>
      </c>
      <c r="M2434" s="9">
        <v>3</v>
      </c>
      <c r="N2434" s="10">
        <v>3.6407766990291259E-3</v>
      </c>
      <c r="O2434" s="11">
        <v>8.2200000000000006</v>
      </c>
      <c r="P2434" s="11">
        <v>24.66</v>
      </c>
      <c r="Q2434" s="11">
        <v>0</v>
      </c>
      <c r="R2434" s="8">
        <v>0</v>
      </c>
      <c r="S2434" s="8">
        <v>0</v>
      </c>
      <c r="U2434" s="12">
        <v>0</v>
      </c>
      <c r="V2434" s="10">
        <v>0</v>
      </c>
      <c r="W2434" s="11">
        <v>15</v>
      </c>
      <c r="X2434" s="8" t="s">
        <v>148</v>
      </c>
      <c r="Y2434" s="8" t="s">
        <v>149</v>
      </c>
    </row>
    <row r="2435" spans="1:26" x14ac:dyDescent="0.3">
      <c r="A2435" s="7">
        <v>46288</v>
      </c>
      <c r="B2435" s="8" t="s">
        <v>32</v>
      </c>
      <c r="C2435" s="8" t="s">
        <v>140</v>
      </c>
      <c r="D2435" s="8" t="s">
        <v>141</v>
      </c>
      <c r="E2435" s="8" t="s">
        <v>150</v>
      </c>
      <c r="F2435" s="8" t="s">
        <v>143</v>
      </c>
      <c r="G2435" s="8" t="s">
        <v>374</v>
      </c>
      <c r="H2435" s="8" t="s">
        <v>206</v>
      </c>
      <c r="I2435" s="8" t="s">
        <v>374</v>
      </c>
      <c r="J2435" s="8" t="s">
        <v>153</v>
      </c>
      <c r="K2435" s="8" t="s">
        <v>21</v>
      </c>
      <c r="L2435" s="9">
        <v>248</v>
      </c>
      <c r="M2435" s="9">
        <v>3</v>
      </c>
      <c r="N2435" s="10">
        <v>6.0000000000000001E-3</v>
      </c>
      <c r="O2435" s="11">
        <v>20</v>
      </c>
      <c r="P2435" s="11">
        <v>60</v>
      </c>
      <c r="Q2435" s="11">
        <v>0</v>
      </c>
      <c r="R2435" s="8">
        <v>0</v>
      </c>
      <c r="S2435" s="8">
        <v>0</v>
      </c>
      <c r="U2435" s="12">
        <v>0</v>
      </c>
      <c r="V2435" s="10">
        <v>0</v>
      </c>
      <c r="W2435" s="11">
        <v>20</v>
      </c>
      <c r="X2435" s="8" t="s">
        <v>148</v>
      </c>
      <c r="Y2435" s="8" t="s">
        <v>149</v>
      </c>
    </row>
    <row r="2436" spans="1:26" x14ac:dyDescent="0.3">
      <c r="A2436" s="7">
        <v>46288</v>
      </c>
      <c r="B2436" s="8" t="s">
        <v>32</v>
      </c>
      <c r="C2436" s="8" t="s">
        <v>140</v>
      </c>
      <c r="D2436" s="8" t="s">
        <v>141</v>
      </c>
      <c r="E2436" s="8" t="s">
        <v>211</v>
      </c>
      <c r="F2436" s="8" t="s">
        <v>143</v>
      </c>
      <c r="G2436" s="8" t="s">
        <v>224</v>
      </c>
      <c r="H2436" s="8" t="s">
        <v>206</v>
      </c>
      <c r="I2436" s="8" t="s">
        <v>224</v>
      </c>
      <c r="J2436" s="8" t="s">
        <v>214</v>
      </c>
      <c r="K2436" s="8" t="s">
        <v>7</v>
      </c>
      <c r="L2436" s="9">
        <v>218</v>
      </c>
      <c r="M2436" s="9">
        <v>2</v>
      </c>
      <c r="N2436" s="10">
        <v>9.1743119266055051E-3</v>
      </c>
      <c r="O2436" s="11">
        <v>10.81</v>
      </c>
      <c r="P2436" s="11">
        <v>21.62</v>
      </c>
      <c r="Q2436" s="11">
        <v>0</v>
      </c>
      <c r="R2436" s="8">
        <v>0</v>
      </c>
      <c r="S2436" s="8">
        <v>0</v>
      </c>
      <c r="U2436" s="12">
        <v>0</v>
      </c>
      <c r="V2436" s="10">
        <v>0</v>
      </c>
      <c r="W2436" s="11">
        <v>20.5</v>
      </c>
      <c r="X2436" s="8" t="s">
        <v>148</v>
      </c>
      <c r="Y2436" s="8" t="s">
        <v>149</v>
      </c>
    </row>
    <row r="2437" spans="1:26" x14ac:dyDescent="0.3">
      <c r="A2437" s="7">
        <v>46288</v>
      </c>
      <c r="B2437" s="8" t="s">
        <v>32</v>
      </c>
      <c r="C2437" s="8" t="s">
        <v>140</v>
      </c>
      <c r="D2437" s="8" t="s">
        <v>141</v>
      </c>
      <c r="E2437" s="8" t="s">
        <v>211</v>
      </c>
      <c r="F2437" s="8" t="s">
        <v>143</v>
      </c>
      <c r="G2437" s="8" t="s">
        <v>225</v>
      </c>
      <c r="H2437" s="8" t="s">
        <v>206</v>
      </c>
      <c r="I2437" s="8" t="s">
        <v>225</v>
      </c>
      <c r="J2437" s="8" t="s">
        <v>214</v>
      </c>
      <c r="K2437" s="8" t="s">
        <v>21</v>
      </c>
      <c r="L2437" s="9">
        <v>1031</v>
      </c>
      <c r="M2437" s="9">
        <v>15</v>
      </c>
      <c r="N2437" s="10">
        <v>1.4548981571290011E-2</v>
      </c>
      <c r="O2437" s="11">
        <v>19.5</v>
      </c>
      <c r="P2437" s="8" t="s">
        <v>1134</v>
      </c>
      <c r="Q2437" s="11">
        <v>0</v>
      </c>
      <c r="R2437" s="8">
        <v>0</v>
      </c>
      <c r="S2437" s="8">
        <v>0</v>
      </c>
      <c r="U2437" s="12">
        <v>0</v>
      </c>
      <c r="V2437" s="10">
        <v>0</v>
      </c>
      <c r="W2437" s="11">
        <v>19.5</v>
      </c>
      <c r="X2437" s="8" t="s">
        <v>148</v>
      </c>
      <c r="Y2437" s="8" t="s">
        <v>149</v>
      </c>
    </row>
    <row r="2438" spans="1:26" x14ac:dyDescent="0.3">
      <c r="A2438" s="7">
        <v>46288</v>
      </c>
      <c r="B2438" s="8" t="s">
        <v>32</v>
      </c>
      <c r="C2438" s="8" t="s">
        <v>140</v>
      </c>
      <c r="D2438" s="8" t="s">
        <v>141</v>
      </c>
      <c r="E2438" s="8" t="s">
        <v>211</v>
      </c>
      <c r="F2438" s="8" t="s">
        <v>143</v>
      </c>
      <c r="G2438" s="8" t="s">
        <v>368</v>
      </c>
      <c r="H2438" s="8" t="s">
        <v>206</v>
      </c>
      <c r="I2438" s="8" t="s">
        <v>368</v>
      </c>
      <c r="J2438" s="8" t="s">
        <v>214</v>
      </c>
      <c r="K2438" s="8" t="s">
        <v>21</v>
      </c>
      <c r="L2438" s="9">
        <v>275</v>
      </c>
      <c r="M2438" s="9">
        <v>5</v>
      </c>
      <c r="N2438" s="10">
        <v>1.8181818181818181E-2</v>
      </c>
      <c r="O2438" s="11">
        <v>20.5</v>
      </c>
      <c r="P2438" s="11">
        <v>102.5</v>
      </c>
      <c r="Q2438" s="11">
        <v>0</v>
      </c>
      <c r="R2438" s="8">
        <v>0</v>
      </c>
      <c r="S2438" s="8">
        <v>0</v>
      </c>
      <c r="U2438" s="12">
        <v>0</v>
      </c>
      <c r="V2438" s="10">
        <v>0</v>
      </c>
      <c r="W2438" s="11">
        <v>20.5</v>
      </c>
      <c r="X2438" s="8" t="s">
        <v>148</v>
      </c>
      <c r="Y2438" s="8" t="s">
        <v>149</v>
      </c>
    </row>
    <row r="2439" spans="1:26" x14ac:dyDescent="0.3">
      <c r="A2439" s="7">
        <v>46288</v>
      </c>
      <c r="B2439" s="8" t="s">
        <v>32</v>
      </c>
      <c r="C2439" s="8" t="s">
        <v>140</v>
      </c>
      <c r="D2439" s="8" t="s">
        <v>141</v>
      </c>
      <c r="E2439" s="8" t="s">
        <v>217</v>
      </c>
      <c r="F2439" s="8" t="s">
        <v>143</v>
      </c>
      <c r="G2439" s="8" t="s">
        <v>452</v>
      </c>
      <c r="H2439" s="8" t="s">
        <v>206</v>
      </c>
      <c r="I2439" s="8" t="s">
        <v>452</v>
      </c>
      <c r="J2439" s="8" t="s">
        <v>219</v>
      </c>
      <c r="K2439" s="8" t="s">
        <v>14</v>
      </c>
      <c r="L2439" s="9">
        <v>485</v>
      </c>
      <c r="M2439" s="9">
        <v>3</v>
      </c>
      <c r="N2439" s="10">
        <v>6.1855670103092781E-3</v>
      </c>
      <c r="O2439" s="11">
        <v>13.83</v>
      </c>
      <c r="P2439" s="11">
        <v>41.49</v>
      </c>
      <c r="Q2439" s="11">
        <v>0</v>
      </c>
      <c r="R2439" s="8">
        <v>0</v>
      </c>
      <c r="S2439" s="8">
        <v>0</v>
      </c>
      <c r="U2439" s="12">
        <v>0</v>
      </c>
      <c r="V2439" s="10">
        <v>0</v>
      </c>
      <c r="W2439" s="11">
        <v>23.5</v>
      </c>
      <c r="X2439" s="8" t="s">
        <v>148</v>
      </c>
      <c r="Y2439" s="8" t="s">
        <v>149</v>
      </c>
    </row>
    <row r="2440" spans="1:26" x14ac:dyDescent="0.3">
      <c r="A2440" s="8" t="s">
        <v>1131</v>
      </c>
      <c r="B2440" s="8" t="s">
        <v>32</v>
      </c>
      <c r="C2440" s="8" t="s">
        <v>140</v>
      </c>
      <c r="D2440" s="8" t="s">
        <v>141</v>
      </c>
      <c r="E2440" s="8" t="s">
        <v>217</v>
      </c>
      <c r="F2440" s="8" t="s">
        <v>143</v>
      </c>
      <c r="G2440" s="8" t="s">
        <v>218</v>
      </c>
      <c r="H2440" s="8" t="s">
        <v>206</v>
      </c>
      <c r="I2440" s="8" t="s">
        <v>218</v>
      </c>
      <c r="J2440" s="8" t="s">
        <v>219</v>
      </c>
      <c r="K2440" s="8" t="s">
        <v>21</v>
      </c>
      <c r="L2440" s="9">
        <v>387</v>
      </c>
      <c r="M2440" s="9">
        <v>2</v>
      </c>
      <c r="N2440" s="10">
        <v>5.1679586563307496E-3</v>
      </c>
      <c r="O2440" s="11">
        <v>18.829999999999998</v>
      </c>
      <c r="P2440" s="11">
        <v>37.659999999999997</v>
      </c>
      <c r="Q2440" s="11">
        <v>0</v>
      </c>
      <c r="R2440" s="8">
        <v>0</v>
      </c>
      <c r="S2440" s="8">
        <v>0</v>
      </c>
      <c r="U2440" s="12">
        <v>0</v>
      </c>
      <c r="V2440" s="10">
        <v>0</v>
      </c>
      <c r="W2440" s="11">
        <v>23.5</v>
      </c>
      <c r="X2440" s="8" t="s">
        <v>148</v>
      </c>
      <c r="Y2440" s="8" t="s">
        <v>149</v>
      </c>
    </row>
    <row r="2441" spans="1:26" x14ac:dyDescent="0.3">
      <c r="A2441" s="7">
        <v>46288</v>
      </c>
      <c r="B2441" s="8" t="s">
        <v>32</v>
      </c>
      <c r="C2441" s="8" t="s">
        <v>140</v>
      </c>
      <c r="D2441" s="8" t="s">
        <v>141</v>
      </c>
      <c r="E2441" s="8" t="s">
        <v>217</v>
      </c>
      <c r="F2441" s="8" t="s">
        <v>143</v>
      </c>
      <c r="G2441" s="8" t="s">
        <v>447</v>
      </c>
      <c r="H2441" s="8" t="s">
        <v>206</v>
      </c>
      <c r="I2441" s="8" t="s">
        <v>447</v>
      </c>
      <c r="J2441" s="8" t="s">
        <v>219</v>
      </c>
      <c r="K2441" s="8" t="s">
        <v>21</v>
      </c>
      <c r="L2441" s="9">
        <v>1918</v>
      </c>
      <c r="M2441" s="9">
        <v>26</v>
      </c>
      <c r="N2441" s="10">
        <v>1.355578727841502E-2</v>
      </c>
      <c r="O2441" s="11">
        <v>17.12</v>
      </c>
      <c r="P2441" s="11">
        <v>445.12</v>
      </c>
      <c r="Q2441" s="11">
        <v>0</v>
      </c>
      <c r="R2441" s="8">
        <v>0</v>
      </c>
      <c r="S2441" s="8">
        <v>0</v>
      </c>
      <c r="U2441" s="12">
        <v>0</v>
      </c>
      <c r="V2441" s="10">
        <v>0</v>
      </c>
      <c r="W2441" s="11">
        <v>20.5</v>
      </c>
      <c r="X2441" s="8" t="s">
        <v>148</v>
      </c>
      <c r="Y2441" s="8" t="s">
        <v>149</v>
      </c>
    </row>
    <row r="2442" spans="1:26" x14ac:dyDescent="0.3">
      <c r="A2442" s="7">
        <v>46288</v>
      </c>
      <c r="B2442" s="8" t="s">
        <v>32</v>
      </c>
      <c r="C2442" s="8" t="s">
        <v>140</v>
      </c>
      <c r="D2442" s="8" t="s">
        <v>141</v>
      </c>
      <c r="E2442" s="8" t="s">
        <v>217</v>
      </c>
      <c r="F2442" s="8" t="s">
        <v>143</v>
      </c>
      <c r="G2442" s="8" t="s">
        <v>521</v>
      </c>
      <c r="H2442" s="8" t="s">
        <v>206</v>
      </c>
      <c r="I2442" s="8" t="s">
        <v>1135</v>
      </c>
      <c r="J2442" s="8" t="s">
        <v>219</v>
      </c>
      <c r="K2442" s="8" t="s">
        <v>7</v>
      </c>
      <c r="L2442" s="9">
        <v>256</v>
      </c>
      <c r="M2442" s="9">
        <v>4</v>
      </c>
      <c r="N2442" s="10">
        <v>1.5625E-2</v>
      </c>
      <c r="O2442" s="11">
        <v>11.94</v>
      </c>
      <c r="P2442" s="11">
        <v>47.76</v>
      </c>
      <c r="Q2442" s="11">
        <v>0</v>
      </c>
      <c r="R2442" s="8">
        <v>0</v>
      </c>
      <c r="S2442" s="8">
        <v>0</v>
      </c>
      <c r="U2442" s="12">
        <v>0</v>
      </c>
      <c r="V2442" s="10">
        <v>0</v>
      </c>
      <c r="W2442" s="11">
        <v>21</v>
      </c>
      <c r="X2442" s="8" t="s">
        <v>148</v>
      </c>
      <c r="Y2442" s="8" t="s">
        <v>149</v>
      </c>
      <c r="Z2442" s="8" t="s">
        <v>177</v>
      </c>
    </row>
    <row r="2443" spans="1:26" x14ac:dyDescent="0.3">
      <c r="A2443" s="7">
        <v>46288</v>
      </c>
      <c r="B2443" s="8" t="s">
        <v>26</v>
      </c>
      <c r="C2443" s="8" t="s">
        <v>140</v>
      </c>
      <c r="D2443" s="8" t="s">
        <v>141</v>
      </c>
      <c r="E2443" s="8" t="s">
        <v>142</v>
      </c>
      <c r="F2443" s="8" t="s">
        <v>143</v>
      </c>
      <c r="G2443" s="8" t="s">
        <v>205</v>
      </c>
      <c r="H2443" s="8" t="s">
        <v>220</v>
      </c>
      <c r="I2443" s="8" t="s">
        <v>524</v>
      </c>
      <c r="J2443" s="8" t="s">
        <v>147</v>
      </c>
      <c r="K2443" s="8" t="s">
        <v>14</v>
      </c>
      <c r="L2443" s="9">
        <v>526</v>
      </c>
      <c r="M2443" s="9">
        <v>2</v>
      </c>
      <c r="N2443" s="10">
        <v>3.8022813688212932E-3</v>
      </c>
      <c r="O2443" s="11">
        <v>7.06</v>
      </c>
      <c r="P2443" s="11">
        <v>14.12</v>
      </c>
      <c r="Q2443" s="11">
        <v>0</v>
      </c>
      <c r="R2443" s="8">
        <v>0</v>
      </c>
      <c r="S2443" s="8">
        <v>0</v>
      </c>
      <c r="U2443" s="12">
        <v>0</v>
      </c>
      <c r="V2443" s="10">
        <v>0</v>
      </c>
      <c r="W2443" s="11">
        <v>13</v>
      </c>
      <c r="X2443" s="8" t="s">
        <v>223</v>
      </c>
      <c r="Y2443" s="8" t="s">
        <v>149</v>
      </c>
    </row>
    <row r="2444" spans="1:26" x14ac:dyDescent="0.3">
      <c r="A2444" s="7">
        <v>46288</v>
      </c>
      <c r="B2444" s="8" t="s">
        <v>26</v>
      </c>
      <c r="C2444" s="8" t="s">
        <v>140</v>
      </c>
      <c r="D2444" s="8" t="s">
        <v>141</v>
      </c>
      <c r="E2444" s="8" t="s">
        <v>150</v>
      </c>
      <c r="F2444" s="8" t="s">
        <v>143</v>
      </c>
      <c r="G2444" s="8" t="s">
        <v>156</v>
      </c>
      <c r="H2444" s="8" t="s">
        <v>220</v>
      </c>
      <c r="I2444" s="8" t="s">
        <v>671</v>
      </c>
      <c r="J2444" s="8" t="s">
        <v>153</v>
      </c>
      <c r="K2444" s="8" t="s">
        <v>14</v>
      </c>
      <c r="L2444" s="9">
        <v>244</v>
      </c>
      <c r="M2444" s="9">
        <v>0</v>
      </c>
      <c r="N2444" s="10">
        <v>0</v>
      </c>
      <c r="P2444" s="11">
        <v>0</v>
      </c>
      <c r="Q2444" s="11">
        <v>0</v>
      </c>
      <c r="R2444" s="8">
        <v>0</v>
      </c>
      <c r="S2444" s="8">
        <v>0</v>
      </c>
      <c r="W2444" s="11">
        <v>12.5</v>
      </c>
      <c r="X2444" s="8" t="s">
        <v>148</v>
      </c>
      <c r="Y2444" s="8" t="s">
        <v>149</v>
      </c>
    </row>
    <row r="2445" spans="1:26" x14ac:dyDescent="0.3">
      <c r="A2445" s="7">
        <v>46288</v>
      </c>
      <c r="B2445" s="8" t="s">
        <v>26</v>
      </c>
      <c r="C2445" s="8" t="s">
        <v>140</v>
      </c>
      <c r="D2445" s="8" t="s">
        <v>141</v>
      </c>
      <c r="E2445" s="8" t="s">
        <v>211</v>
      </c>
      <c r="F2445" s="8" t="s">
        <v>143</v>
      </c>
      <c r="G2445" s="8" t="s">
        <v>225</v>
      </c>
      <c r="H2445" s="8" t="s">
        <v>220</v>
      </c>
      <c r="I2445" s="8" t="s">
        <v>859</v>
      </c>
      <c r="J2445" s="8" t="s">
        <v>214</v>
      </c>
      <c r="K2445" s="8" t="s">
        <v>7</v>
      </c>
      <c r="L2445" s="9">
        <v>255</v>
      </c>
      <c r="M2445" s="9">
        <v>2</v>
      </c>
      <c r="N2445" s="10">
        <v>7.8431372549019607E-3</v>
      </c>
      <c r="O2445" s="11">
        <v>14.85</v>
      </c>
      <c r="P2445" s="11">
        <v>29.7</v>
      </c>
      <c r="Q2445" s="11">
        <v>0</v>
      </c>
      <c r="R2445" s="8">
        <v>0</v>
      </c>
      <c r="S2445" s="8">
        <v>0</v>
      </c>
      <c r="U2445" s="12">
        <v>0</v>
      </c>
      <c r="V2445" s="10">
        <v>0</v>
      </c>
      <c r="W2445" s="11">
        <v>20.5</v>
      </c>
      <c r="X2445" s="8" t="s">
        <v>148</v>
      </c>
      <c r="Y2445" s="8" t="s">
        <v>149</v>
      </c>
    </row>
    <row r="2446" spans="1:26" x14ac:dyDescent="0.3">
      <c r="A2446" s="7">
        <v>46288</v>
      </c>
      <c r="B2446" s="8" t="s">
        <v>26</v>
      </c>
      <c r="C2446" s="8" t="s">
        <v>140</v>
      </c>
      <c r="D2446" s="8" t="s">
        <v>141</v>
      </c>
      <c r="E2446" s="8" t="s">
        <v>211</v>
      </c>
      <c r="F2446" s="8" t="s">
        <v>143</v>
      </c>
      <c r="G2446" s="8" t="s">
        <v>225</v>
      </c>
      <c r="H2446" s="8" t="s">
        <v>220</v>
      </c>
      <c r="I2446" s="8" t="s">
        <v>1136</v>
      </c>
      <c r="J2446" s="8" t="s">
        <v>214</v>
      </c>
      <c r="K2446" s="8" t="s">
        <v>21</v>
      </c>
      <c r="L2446" s="9">
        <v>643</v>
      </c>
      <c r="M2446" s="9">
        <v>10</v>
      </c>
      <c r="N2446" s="10">
        <v>1.555209953343701E-2</v>
      </c>
      <c r="O2446" s="11">
        <v>16</v>
      </c>
      <c r="P2446" s="11">
        <v>160</v>
      </c>
      <c r="Q2446" s="11">
        <v>649</v>
      </c>
      <c r="R2446" s="8">
        <v>1</v>
      </c>
      <c r="S2446" s="8">
        <v>1</v>
      </c>
      <c r="T2446" s="10">
        <v>0.2465</v>
      </c>
      <c r="U2446" s="12">
        <v>4.0599999999999996</v>
      </c>
      <c r="V2446" s="10">
        <v>0.1</v>
      </c>
      <c r="W2446" s="11">
        <v>16</v>
      </c>
      <c r="X2446" s="8" t="s">
        <v>148</v>
      </c>
      <c r="Y2446" s="8" t="s">
        <v>149</v>
      </c>
    </row>
    <row r="2447" spans="1:26" x14ac:dyDescent="0.3">
      <c r="A2447" s="7">
        <v>46288</v>
      </c>
      <c r="B2447" s="8" t="s">
        <v>26</v>
      </c>
      <c r="C2447" s="8" t="s">
        <v>140</v>
      </c>
      <c r="D2447" s="8" t="s">
        <v>141</v>
      </c>
      <c r="E2447" s="8" t="s">
        <v>211</v>
      </c>
      <c r="F2447" s="8" t="s">
        <v>143</v>
      </c>
      <c r="G2447" s="8" t="s">
        <v>215</v>
      </c>
      <c r="H2447" s="8" t="s">
        <v>385</v>
      </c>
      <c r="I2447" s="8" t="s">
        <v>763</v>
      </c>
      <c r="J2447" s="8" t="s">
        <v>214</v>
      </c>
      <c r="K2447" s="8" t="s">
        <v>14</v>
      </c>
      <c r="L2447" s="9">
        <v>145</v>
      </c>
      <c r="M2447" s="9">
        <v>2</v>
      </c>
      <c r="N2447" s="10">
        <v>1.379310344827586E-2</v>
      </c>
      <c r="O2447" s="11">
        <v>10.66</v>
      </c>
      <c r="P2447" s="11">
        <v>21.32</v>
      </c>
      <c r="Q2447" s="11">
        <v>0</v>
      </c>
      <c r="R2447" s="8">
        <v>0</v>
      </c>
      <c r="S2447" s="8">
        <v>0</v>
      </c>
      <c r="U2447" s="12">
        <v>0</v>
      </c>
      <c r="V2447" s="10">
        <v>0</v>
      </c>
      <c r="W2447" s="11">
        <v>18</v>
      </c>
      <c r="X2447" s="8" t="s">
        <v>148</v>
      </c>
      <c r="Y2447" s="8" t="s">
        <v>149</v>
      </c>
    </row>
    <row r="2448" spans="1:26" x14ac:dyDescent="0.3">
      <c r="A2448" s="7">
        <v>46288</v>
      </c>
      <c r="B2448" s="8" t="s">
        <v>26</v>
      </c>
      <c r="C2448" s="8" t="s">
        <v>140</v>
      </c>
      <c r="D2448" s="8" t="s">
        <v>141</v>
      </c>
      <c r="E2448" s="8" t="s">
        <v>211</v>
      </c>
      <c r="F2448" s="8" t="s">
        <v>143</v>
      </c>
      <c r="G2448" s="8" t="s">
        <v>215</v>
      </c>
      <c r="H2448" s="8" t="s">
        <v>220</v>
      </c>
      <c r="I2448" s="8" t="s">
        <v>1137</v>
      </c>
      <c r="J2448" s="8" t="s">
        <v>214</v>
      </c>
      <c r="K2448" s="8" t="s">
        <v>7</v>
      </c>
      <c r="L2448" s="9">
        <v>229</v>
      </c>
      <c r="M2448" s="9">
        <v>2</v>
      </c>
      <c r="N2448" s="10">
        <v>8.7336244541484712E-3</v>
      </c>
      <c r="O2448" s="11">
        <v>8.19</v>
      </c>
      <c r="P2448" s="11">
        <v>16.38</v>
      </c>
      <c r="Q2448" s="11">
        <v>0</v>
      </c>
      <c r="R2448" s="8">
        <v>0</v>
      </c>
      <c r="S2448" s="8">
        <v>0</v>
      </c>
      <c r="U2448" s="12">
        <v>0</v>
      </c>
      <c r="V2448" s="10">
        <v>0</v>
      </c>
      <c r="W2448" s="11">
        <v>12.5</v>
      </c>
      <c r="X2448" s="8" t="s">
        <v>148</v>
      </c>
      <c r="Y2448" s="8" t="s">
        <v>149</v>
      </c>
    </row>
    <row r="2449" spans="1:26" x14ac:dyDescent="0.3">
      <c r="A2449" s="7">
        <v>46288</v>
      </c>
      <c r="B2449" s="8" t="s">
        <v>26</v>
      </c>
      <c r="C2449" s="8" t="s">
        <v>140</v>
      </c>
      <c r="D2449" s="8" t="s">
        <v>141</v>
      </c>
      <c r="E2449" s="8" t="s">
        <v>211</v>
      </c>
      <c r="F2449" s="8" t="s">
        <v>143</v>
      </c>
      <c r="G2449" s="8" t="s">
        <v>215</v>
      </c>
      <c r="H2449" s="8" t="s">
        <v>13</v>
      </c>
      <c r="I2449" s="8" t="s">
        <v>215</v>
      </c>
      <c r="J2449" s="8" t="s">
        <v>214</v>
      </c>
      <c r="K2449" s="8" t="s">
        <v>21</v>
      </c>
      <c r="L2449" s="9">
        <v>813</v>
      </c>
      <c r="M2449" s="9">
        <v>20</v>
      </c>
      <c r="N2449" s="10">
        <v>2.4600246002460021E-2</v>
      </c>
      <c r="O2449" s="11">
        <v>14</v>
      </c>
      <c r="P2449" s="11">
        <v>280</v>
      </c>
      <c r="Q2449" s="11">
        <v>1947</v>
      </c>
      <c r="R2449" s="8">
        <v>2</v>
      </c>
      <c r="S2449" s="8">
        <v>3</v>
      </c>
      <c r="T2449" s="10">
        <v>0.14380000000000001</v>
      </c>
      <c r="U2449" s="12">
        <v>6.95</v>
      </c>
      <c r="V2449" s="10">
        <v>0.1</v>
      </c>
      <c r="W2449" s="11">
        <v>14</v>
      </c>
      <c r="X2449" s="8" t="s">
        <v>148</v>
      </c>
      <c r="Y2449" s="8" t="s">
        <v>149</v>
      </c>
    </row>
    <row r="2450" spans="1:26" x14ac:dyDescent="0.3">
      <c r="A2450" s="7">
        <v>46288</v>
      </c>
      <c r="B2450" s="8" t="s">
        <v>42</v>
      </c>
      <c r="C2450" s="8" t="s">
        <v>140</v>
      </c>
      <c r="D2450" s="8" t="s">
        <v>141</v>
      </c>
      <c r="E2450" s="8" t="s">
        <v>164</v>
      </c>
      <c r="F2450" s="8" t="s">
        <v>143</v>
      </c>
      <c r="G2450" s="8" t="s">
        <v>165</v>
      </c>
      <c r="H2450" s="8" t="s">
        <v>24</v>
      </c>
      <c r="I2450" s="8" t="s">
        <v>531</v>
      </c>
      <c r="J2450" s="8" t="s">
        <v>166</v>
      </c>
      <c r="K2450" s="8" t="s">
        <v>21</v>
      </c>
      <c r="L2450" s="9">
        <v>128</v>
      </c>
      <c r="M2450" s="9">
        <v>1</v>
      </c>
      <c r="N2450" s="10">
        <v>7.8125E-3</v>
      </c>
      <c r="O2450" s="11">
        <v>10.56</v>
      </c>
      <c r="P2450" s="11">
        <v>10.56</v>
      </c>
      <c r="Q2450" s="11">
        <v>0</v>
      </c>
      <c r="R2450" s="8">
        <v>0</v>
      </c>
      <c r="S2450" s="8">
        <v>0</v>
      </c>
      <c r="U2450" s="12">
        <v>0</v>
      </c>
      <c r="V2450" s="10">
        <v>0</v>
      </c>
      <c r="W2450" s="11">
        <v>12.5</v>
      </c>
      <c r="X2450" s="8" t="s">
        <v>148</v>
      </c>
      <c r="Y2450" s="8" t="s">
        <v>149</v>
      </c>
      <c r="Z2450" s="8" t="s">
        <v>177</v>
      </c>
    </row>
    <row r="2451" spans="1:26" x14ac:dyDescent="0.3">
      <c r="A2451" s="7">
        <v>46288</v>
      </c>
      <c r="B2451" s="8" t="s">
        <v>42</v>
      </c>
      <c r="C2451" s="8" t="s">
        <v>140</v>
      </c>
      <c r="D2451" s="8" t="s">
        <v>141</v>
      </c>
      <c r="E2451" s="8" t="s">
        <v>164</v>
      </c>
      <c r="F2451" s="8" t="s">
        <v>143</v>
      </c>
      <c r="G2451" s="8" t="s">
        <v>228</v>
      </c>
      <c r="H2451" s="8" t="s">
        <v>231</v>
      </c>
      <c r="I2451" s="8" t="s">
        <v>508</v>
      </c>
      <c r="J2451" s="8" t="s">
        <v>166</v>
      </c>
      <c r="K2451" s="8" t="s">
        <v>14</v>
      </c>
      <c r="L2451" s="9">
        <v>359</v>
      </c>
      <c r="M2451" s="9">
        <v>5</v>
      </c>
      <c r="N2451" s="10">
        <v>1.3927576601671311E-2</v>
      </c>
      <c r="O2451" s="11">
        <v>9.4600000000000009</v>
      </c>
      <c r="P2451" s="11">
        <v>47.3</v>
      </c>
      <c r="Q2451" s="11">
        <v>0</v>
      </c>
      <c r="R2451" s="8">
        <v>0</v>
      </c>
      <c r="S2451" s="8">
        <v>0</v>
      </c>
      <c r="U2451" s="12">
        <v>0</v>
      </c>
      <c r="V2451" s="10">
        <v>0</v>
      </c>
      <c r="W2451" s="11">
        <v>12</v>
      </c>
      <c r="X2451" s="8" t="s">
        <v>148</v>
      </c>
      <c r="Y2451" s="8" t="s">
        <v>149</v>
      </c>
    </row>
    <row r="2452" spans="1:26" x14ac:dyDescent="0.3">
      <c r="A2452" s="7">
        <v>46288</v>
      </c>
      <c r="B2452" s="8" t="s">
        <v>42</v>
      </c>
      <c r="C2452" s="8" t="s">
        <v>140</v>
      </c>
      <c r="D2452" s="8" t="s">
        <v>141</v>
      </c>
      <c r="E2452" s="8" t="s">
        <v>164</v>
      </c>
      <c r="F2452" s="8" t="s">
        <v>143</v>
      </c>
      <c r="G2452" s="8" t="s">
        <v>228</v>
      </c>
      <c r="H2452" s="8" t="s">
        <v>231</v>
      </c>
      <c r="I2452" s="8" t="s">
        <v>165</v>
      </c>
      <c r="J2452" s="8" t="s">
        <v>166</v>
      </c>
      <c r="K2452" s="8" t="s">
        <v>21</v>
      </c>
      <c r="L2452" s="9">
        <v>875</v>
      </c>
      <c r="M2452" s="9">
        <v>5</v>
      </c>
      <c r="N2452" s="10">
        <v>5.7142857142857143E-3</v>
      </c>
      <c r="O2452" s="11">
        <v>8.94</v>
      </c>
      <c r="P2452" s="11">
        <v>44.7</v>
      </c>
      <c r="Q2452" s="11">
        <v>0</v>
      </c>
      <c r="R2452" s="8">
        <v>0</v>
      </c>
      <c r="S2452" s="8">
        <v>0</v>
      </c>
      <c r="U2452" s="12">
        <v>0</v>
      </c>
      <c r="V2452" s="10">
        <v>0</v>
      </c>
      <c r="W2452" s="11">
        <v>11</v>
      </c>
      <c r="X2452" s="8" t="s">
        <v>148</v>
      </c>
      <c r="Y2452" s="8" t="s">
        <v>149</v>
      </c>
    </row>
    <row r="2453" spans="1:26" x14ac:dyDescent="0.3">
      <c r="A2453" s="7">
        <v>46288</v>
      </c>
      <c r="B2453" s="8" t="s">
        <v>42</v>
      </c>
      <c r="C2453" s="8" t="s">
        <v>140</v>
      </c>
      <c r="D2453" s="8" t="s">
        <v>141</v>
      </c>
      <c r="E2453" s="8" t="s">
        <v>377</v>
      </c>
      <c r="F2453" s="8" t="s">
        <v>143</v>
      </c>
      <c r="G2453" s="8" t="s">
        <v>378</v>
      </c>
      <c r="H2453" s="8" t="s">
        <v>231</v>
      </c>
      <c r="I2453" s="8" t="s">
        <v>463</v>
      </c>
      <c r="J2453" s="8" t="s">
        <v>380</v>
      </c>
      <c r="K2453" s="8" t="s">
        <v>7</v>
      </c>
      <c r="L2453" s="9">
        <v>113</v>
      </c>
      <c r="M2453" s="9">
        <v>0</v>
      </c>
      <c r="N2453" s="10">
        <v>0</v>
      </c>
      <c r="P2453" s="11">
        <v>0</v>
      </c>
      <c r="Q2453" s="11">
        <v>0</v>
      </c>
      <c r="R2453" s="8">
        <v>0</v>
      </c>
      <c r="S2453" s="8">
        <v>0</v>
      </c>
      <c r="W2453" s="11">
        <v>15.5</v>
      </c>
      <c r="X2453" s="8" t="s">
        <v>148</v>
      </c>
      <c r="Y2453" s="8" t="s">
        <v>149</v>
      </c>
    </row>
    <row r="2454" spans="1:26" x14ac:dyDescent="0.3">
      <c r="A2454" s="7">
        <v>46288</v>
      </c>
      <c r="B2454" s="8" t="s">
        <v>42</v>
      </c>
      <c r="C2454" s="8" t="s">
        <v>140</v>
      </c>
      <c r="D2454" s="8" t="s">
        <v>141</v>
      </c>
      <c r="E2454" s="8" t="s">
        <v>377</v>
      </c>
      <c r="F2454" s="8" t="s">
        <v>143</v>
      </c>
      <c r="G2454" s="8" t="s">
        <v>378</v>
      </c>
      <c r="H2454" s="8" t="s">
        <v>231</v>
      </c>
      <c r="I2454" s="8" t="s">
        <v>948</v>
      </c>
      <c r="J2454" s="8" t="s">
        <v>380</v>
      </c>
      <c r="K2454" s="8" t="s">
        <v>21</v>
      </c>
      <c r="L2454" s="9">
        <v>864</v>
      </c>
      <c r="M2454" s="9">
        <v>2</v>
      </c>
      <c r="N2454" s="10">
        <v>2.3148148148148151E-3</v>
      </c>
      <c r="O2454" s="11">
        <v>13</v>
      </c>
      <c r="P2454" s="11">
        <v>26</v>
      </c>
      <c r="Q2454" s="11">
        <v>0</v>
      </c>
      <c r="R2454" s="8">
        <v>0</v>
      </c>
      <c r="S2454" s="8">
        <v>0</v>
      </c>
      <c r="U2454" s="12">
        <v>0</v>
      </c>
      <c r="V2454" s="10">
        <v>0</v>
      </c>
      <c r="W2454" s="11">
        <v>13</v>
      </c>
      <c r="X2454" s="8" t="s">
        <v>148</v>
      </c>
      <c r="Y2454" s="8" t="s">
        <v>149</v>
      </c>
    </row>
    <row r="2455" spans="1:26" x14ac:dyDescent="0.3">
      <c r="A2455" s="7">
        <v>46288</v>
      </c>
      <c r="B2455" s="8" t="s">
        <v>42</v>
      </c>
      <c r="C2455" s="8" t="s">
        <v>140</v>
      </c>
      <c r="D2455" s="8" t="s">
        <v>141</v>
      </c>
      <c r="E2455" s="8" t="s">
        <v>377</v>
      </c>
      <c r="F2455" s="8" t="s">
        <v>143</v>
      </c>
      <c r="G2455" s="8" t="s">
        <v>381</v>
      </c>
      <c r="H2455" s="8" t="s">
        <v>231</v>
      </c>
      <c r="I2455" s="8" t="s">
        <v>378</v>
      </c>
      <c r="J2455" s="8" t="s">
        <v>380</v>
      </c>
      <c r="K2455" s="8" t="s">
        <v>14</v>
      </c>
      <c r="L2455" s="9">
        <v>1983</v>
      </c>
      <c r="M2455" s="9">
        <v>11</v>
      </c>
      <c r="N2455" s="10">
        <v>5.5471507816439742E-3</v>
      </c>
      <c r="O2455" s="11">
        <v>12.69</v>
      </c>
      <c r="P2455" s="11">
        <v>139.59</v>
      </c>
      <c r="Q2455" s="11">
        <v>0</v>
      </c>
      <c r="R2455" s="8">
        <v>0</v>
      </c>
      <c r="S2455" s="8">
        <v>0</v>
      </c>
      <c r="U2455" s="12">
        <v>0</v>
      </c>
      <c r="V2455" s="10">
        <v>0</v>
      </c>
      <c r="W2455" s="11">
        <v>19</v>
      </c>
      <c r="X2455" s="8" t="s">
        <v>148</v>
      </c>
      <c r="Y2455" s="8" t="s">
        <v>149</v>
      </c>
    </row>
    <row r="2456" spans="1:26" x14ac:dyDescent="0.3">
      <c r="A2456" s="7">
        <v>46288</v>
      </c>
      <c r="B2456" s="8" t="s">
        <v>42</v>
      </c>
      <c r="C2456" s="8" t="s">
        <v>140</v>
      </c>
      <c r="D2456" s="8" t="s">
        <v>141</v>
      </c>
      <c r="E2456" s="8" t="s">
        <v>377</v>
      </c>
      <c r="F2456" s="8" t="s">
        <v>143</v>
      </c>
      <c r="G2456" s="8" t="s">
        <v>378</v>
      </c>
      <c r="H2456" s="8" t="s">
        <v>229</v>
      </c>
      <c r="I2456" s="8" t="s">
        <v>532</v>
      </c>
      <c r="J2456" s="8" t="s">
        <v>380</v>
      </c>
      <c r="K2456" s="8" t="s">
        <v>7</v>
      </c>
      <c r="L2456" s="9">
        <v>197</v>
      </c>
      <c r="M2456" s="9">
        <v>1</v>
      </c>
      <c r="N2456" s="10">
        <v>5.076142131979695E-3</v>
      </c>
      <c r="O2456" s="11">
        <v>11.51</v>
      </c>
      <c r="P2456" s="11">
        <v>11.51</v>
      </c>
      <c r="Q2456" s="11">
        <v>0</v>
      </c>
      <c r="R2456" s="8">
        <v>0</v>
      </c>
      <c r="S2456" s="8">
        <v>0</v>
      </c>
      <c r="U2456" s="12">
        <v>0</v>
      </c>
      <c r="V2456" s="10">
        <v>0</v>
      </c>
      <c r="W2456" s="11">
        <v>15.5</v>
      </c>
      <c r="X2456" s="8" t="s">
        <v>148</v>
      </c>
      <c r="Y2456" s="8" t="s">
        <v>149</v>
      </c>
    </row>
    <row r="2457" spans="1:26" x14ac:dyDescent="0.3">
      <c r="A2457" s="7">
        <v>46271</v>
      </c>
      <c r="B2457" s="8" t="s">
        <v>34</v>
      </c>
      <c r="C2457" s="8" t="s">
        <v>140</v>
      </c>
      <c r="D2457" s="8" t="s">
        <v>141</v>
      </c>
      <c r="E2457" s="8" t="s">
        <v>328</v>
      </c>
      <c r="F2457" s="8" t="s">
        <v>143</v>
      </c>
      <c r="G2457" s="8" t="s">
        <v>331</v>
      </c>
      <c r="H2457" s="8" t="s">
        <v>206</v>
      </c>
      <c r="I2457" s="8" t="s">
        <v>331</v>
      </c>
      <c r="J2457" s="8" t="s">
        <v>330</v>
      </c>
      <c r="K2457" s="8" t="s">
        <v>21</v>
      </c>
      <c r="L2457" s="9">
        <v>525</v>
      </c>
      <c r="M2457" s="9">
        <v>0</v>
      </c>
      <c r="N2457" s="10">
        <v>0</v>
      </c>
      <c r="P2457" s="11">
        <v>0</v>
      </c>
      <c r="Q2457" s="11">
        <v>0</v>
      </c>
      <c r="R2457" s="8">
        <v>0</v>
      </c>
      <c r="S2457" s="8">
        <v>0</v>
      </c>
      <c r="W2457" s="11">
        <v>10</v>
      </c>
      <c r="X2457" s="8" t="s">
        <v>148</v>
      </c>
      <c r="Y2457" s="8" t="s">
        <v>149</v>
      </c>
    </row>
    <row r="2458" spans="1:26" x14ac:dyDescent="0.3">
      <c r="A2458" s="7">
        <v>46288</v>
      </c>
      <c r="B2458" s="8" t="s">
        <v>42</v>
      </c>
      <c r="C2458" s="8" t="s">
        <v>140</v>
      </c>
      <c r="D2458" s="8" t="s">
        <v>141</v>
      </c>
      <c r="E2458" s="8" t="s">
        <v>377</v>
      </c>
      <c r="F2458" s="8" t="s">
        <v>143</v>
      </c>
      <c r="G2458" s="8" t="s">
        <v>378</v>
      </c>
      <c r="H2458" s="8" t="s">
        <v>231</v>
      </c>
      <c r="I2458" s="8" t="s">
        <v>883</v>
      </c>
      <c r="J2458" s="8" t="s">
        <v>380</v>
      </c>
      <c r="K2458" s="8" t="s">
        <v>14</v>
      </c>
      <c r="L2458" s="9">
        <v>983</v>
      </c>
      <c r="M2458" s="9">
        <v>3</v>
      </c>
      <c r="N2458" s="10">
        <v>3.0518819938962359E-3</v>
      </c>
      <c r="O2458" s="11">
        <v>7.77</v>
      </c>
      <c r="P2458" s="11">
        <v>23.31</v>
      </c>
      <c r="Q2458" s="11">
        <v>0</v>
      </c>
      <c r="R2458" s="8">
        <v>0</v>
      </c>
      <c r="S2458" s="8">
        <v>0</v>
      </c>
      <c r="U2458" s="12">
        <v>0</v>
      </c>
      <c r="V2458" s="10">
        <v>0</v>
      </c>
      <c r="W2458" s="11">
        <v>12.5</v>
      </c>
      <c r="X2458" s="8" t="s">
        <v>148</v>
      </c>
      <c r="Y2458" s="8" t="s">
        <v>149</v>
      </c>
    </row>
    <row r="2459" spans="1:26" x14ac:dyDescent="0.3">
      <c r="A2459" s="7">
        <v>46288</v>
      </c>
      <c r="B2459" s="8" t="s">
        <v>42</v>
      </c>
      <c r="C2459" s="8" t="s">
        <v>140</v>
      </c>
      <c r="D2459" s="8" t="s">
        <v>141</v>
      </c>
      <c r="E2459" s="8" t="s">
        <v>377</v>
      </c>
      <c r="F2459" s="8" t="s">
        <v>143</v>
      </c>
      <c r="G2459" s="8" t="s">
        <v>378</v>
      </c>
      <c r="H2459" s="8" t="s">
        <v>231</v>
      </c>
      <c r="I2459" s="8" t="s">
        <v>381</v>
      </c>
      <c r="J2459" s="8" t="s">
        <v>380</v>
      </c>
      <c r="K2459" s="8" t="s">
        <v>7</v>
      </c>
      <c r="L2459" s="9">
        <v>912</v>
      </c>
      <c r="M2459" s="9">
        <v>7</v>
      </c>
      <c r="N2459" s="10">
        <v>7.6754385964912276E-3</v>
      </c>
      <c r="O2459" s="11">
        <v>7.72</v>
      </c>
      <c r="P2459" s="11">
        <v>54.04</v>
      </c>
      <c r="Q2459" s="11">
        <v>0</v>
      </c>
      <c r="R2459" s="8">
        <v>0</v>
      </c>
      <c r="S2459" s="8">
        <v>0</v>
      </c>
      <c r="U2459" s="12">
        <v>0</v>
      </c>
      <c r="V2459" s="10">
        <v>0</v>
      </c>
      <c r="W2459" s="11">
        <v>12</v>
      </c>
      <c r="X2459" s="8" t="s">
        <v>148</v>
      </c>
      <c r="Y2459" s="8" t="s">
        <v>149</v>
      </c>
    </row>
    <row r="2460" spans="1:26" x14ac:dyDescent="0.3">
      <c r="A2460" s="7">
        <v>46288</v>
      </c>
      <c r="B2460" s="8" t="s">
        <v>37</v>
      </c>
      <c r="C2460" s="8" t="s">
        <v>140</v>
      </c>
      <c r="D2460" s="8" t="s">
        <v>141</v>
      </c>
      <c r="E2460" s="8" t="s">
        <v>157</v>
      </c>
      <c r="F2460" s="8" t="s">
        <v>143</v>
      </c>
      <c r="G2460" s="8" t="s">
        <v>162</v>
      </c>
      <c r="H2460" s="8" t="s">
        <v>220</v>
      </c>
      <c r="I2460" s="8" t="s">
        <v>162</v>
      </c>
      <c r="J2460" s="8" t="s">
        <v>159</v>
      </c>
      <c r="K2460" s="8" t="s">
        <v>7</v>
      </c>
      <c r="L2460" s="9">
        <v>2577</v>
      </c>
      <c r="M2460" s="9">
        <v>21</v>
      </c>
      <c r="N2460" s="10">
        <v>8.1490104772991845E-3</v>
      </c>
      <c r="O2460" s="11">
        <v>7.99</v>
      </c>
      <c r="P2460" s="11">
        <v>167.79</v>
      </c>
      <c r="Q2460" s="11">
        <v>399</v>
      </c>
      <c r="R2460" s="8">
        <v>1</v>
      </c>
      <c r="S2460" s="8">
        <v>1</v>
      </c>
      <c r="T2460" s="10">
        <v>0.42049999999999998</v>
      </c>
      <c r="U2460" s="12">
        <v>2.38</v>
      </c>
      <c r="V2460" s="10">
        <v>4.7600000000000003E-2</v>
      </c>
      <c r="W2460" s="11">
        <v>10</v>
      </c>
      <c r="X2460" s="8" t="s">
        <v>148</v>
      </c>
      <c r="Y2460" s="8" t="s">
        <v>149</v>
      </c>
    </row>
    <row r="2461" spans="1:26" x14ac:dyDescent="0.3">
      <c r="A2461" s="8" t="s">
        <v>1131</v>
      </c>
      <c r="B2461" s="8" t="s">
        <v>37</v>
      </c>
      <c r="C2461" s="8" t="s">
        <v>140</v>
      </c>
      <c r="D2461" s="8" t="s">
        <v>141</v>
      </c>
      <c r="E2461" s="8" t="s">
        <v>239</v>
      </c>
      <c r="F2461" s="8" t="s">
        <v>143</v>
      </c>
      <c r="G2461" s="8" t="s">
        <v>240</v>
      </c>
      <c r="H2461" s="8" t="s">
        <v>220</v>
      </c>
      <c r="I2461" s="8" t="s">
        <v>663</v>
      </c>
      <c r="J2461" s="8" t="s">
        <v>242</v>
      </c>
      <c r="K2461" s="8" t="s">
        <v>21</v>
      </c>
      <c r="L2461" s="9">
        <v>202</v>
      </c>
      <c r="M2461" s="9">
        <v>3</v>
      </c>
      <c r="N2461" s="10">
        <v>1.4851485148514851E-2</v>
      </c>
      <c r="O2461" s="11">
        <v>4.42</v>
      </c>
      <c r="P2461" s="11">
        <v>13.26</v>
      </c>
      <c r="Q2461" s="11">
        <v>0</v>
      </c>
      <c r="R2461" s="8">
        <v>0</v>
      </c>
      <c r="S2461" s="8">
        <v>0</v>
      </c>
      <c r="U2461" s="12">
        <v>0</v>
      </c>
      <c r="V2461" s="10">
        <v>0</v>
      </c>
      <c r="W2461" s="11">
        <v>5.5</v>
      </c>
      <c r="X2461" s="8" t="s">
        <v>148</v>
      </c>
      <c r="Y2461" s="8" t="s">
        <v>149</v>
      </c>
    </row>
    <row r="2462" spans="1:26" x14ac:dyDescent="0.3">
      <c r="A2462" s="7">
        <v>46288</v>
      </c>
      <c r="B2462" s="8" t="s">
        <v>37</v>
      </c>
      <c r="C2462" s="8" t="s">
        <v>140</v>
      </c>
      <c r="D2462" s="8" t="s">
        <v>141</v>
      </c>
      <c r="E2462" s="8" t="s">
        <v>239</v>
      </c>
      <c r="F2462" s="8" t="s">
        <v>143</v>
      </c>
      <c r="G2462" s="8" t="s">
        <v>388</v>
      </c>
      <c r="H2462" s="8" t="s">
        <v>220</v>
      </c>
      <c r="I2462" s="8" t="s">
        <v>539</v>
      </c>
      <c r="J2462" s="8" t="s">
        <v>242</v>
      </c>
      <c r="K2462" s="8" t="s">
        <v>7</v>
      </c>
      <c r="L2462" s="9">
        <v>519</v>
      </c>
      <c r="M2462" s="9">
        <v>1</v>
      </c>
      <c r="N2462" s="10">
        <v>1.926782273603083E-3</v>
      </c>
      <c r="O2462" s="11">
        <v>5.93</v>
      </c>
      <c r="P2462" s="11">
        <v>5.93</v>
      </c>
      <c r="Q2462" s="11">
        <v>0</v>
      </c>
      <c r="R2462" s="8">
        <v>0</v>
      </c>
      <c r="S2462" s="8">
        <v>0</v>
      </c>
      <c r="U2462" s="12">
        <v>0</v>
      </c>
      <c r="V2462" s="10">
        <v>0</v>
      </c>
      <c r="W2462" s="11">
        <v>7.5</v>
      </c>
      <c r="X2462" s="8" t="s">
        <v>223</v>
      </c>
      <c r="Y2462" s="8" t="s">
        <v>149</v>
      </c>
    </row>
    <row r="2463" spans="1:26" x14ac:dyDescent="0.3">
      <c r="A2463" s="8" t="s">
        <v>1131</v>
      </c>
      <c r="B2463" s="8" t="s">
        <v>37</v>
      </c>
      <c r="C2463" s="8" t="s">
        <v>140</v>
      </c>
      <c r="D2463" s="8" t="s">
        <v>141</v>
      </c>
      <c r="E2463" s="8" t="s">
        <v>244</v>
      </c>
      <c r="F2463" s="8" t="s">
        <v>143</v>
      </c>
      <c r="G2463" s="8" t="s">
        <v>245</v>
      </c>
      <c r="H2463" s="8" t="s">
        <v>220</v>
      </c>
      <c r="I2463" s="8" t="s">
        <v>1011</v>
      </c>
      <c r="J2463" s="8" t="s">
        <v>247</v>
      </c>
      <c r="K2463" s="8" t="s">
        <v>21</v>
      </c>
      <c r="L2463" s="9">
        <v>120</v>
      </c>
      <c r="M2463" s="9">
        <v>0</v>
      </c>
      <c r="N2463" s="10">
        <v>0</v>
      </c>
      <c r="P2463" s="11">
        <v>0</v>
      </c>
      <c r="Q2463" s="11">
        <v>0</v>
      </c>
      <c r="R2463" s="8">
        <v>0</v>
      </c>
      <c r="S2463" s="8">
        <v>0</v>
      </c>
      <c r="W2463" s="11">
        <v>7</v>
      </c>
      <c r="X2463" s="8" t="s">
        <v>148</v>
      </c>
      <c r="Y2463" s="8" t="s">
        <v>149</v>
      </c>
    </row>
    <row r="2464" spans="1:26" x14ac:dyDescent="0.3">
      <c r="A2464" s="8" t="s">
        <v>1138</v>
      </c>
      <c r="B2464" s="8" t="s">
        <v>37</v>
      </c>
      <c r="C2464" s="8" t="s">
        <v>140</v>
      </c>
      <c r="D2464" s="8" t="s">
        <v>141</v>
      </c>
      <c r="E2464" s="8" t="s">
        <v>244</v>
      </c>
      <c r="F2464" s="8" t="s">
        <v>143</v>
      </c>
      <c r="G2464" s="8" t="s">
        <v>245</v>
      </c>
      <c r="H2464" s="8" t="s">
        <v>220</v>
      </c>
      <c r="I2464" s="8" t="s">
        <v>633</v>
      </c>
      <c r="J2464" s="8" t="s">
        <v>247</v>
      </c>
      <c r="K2464" s="8" t="s">
        <v>7</v>
      </c>
      <c r="L2464" s="9">
        <v>226</v>
      </c>
      <c r="M2464" s="9">
        <v>3</v>
      </c>
      <c r="N2464" s="10">
        <v>1.3274336283185841E-2</v>
      </c>
      <c r="O2464" s="11">
        <v>4.9400000000000004</v>
      </c>
      <c r="P2464" s="11">
        <v>14.82</v>
      </c>
      <c r="Q2464" s="11">
        <v>0</v>
      </c>
      <c r="R2464" s="8">
        <v>0</v>
      </c>
      <c r="S2464" s="8">
        <v>0</v>
      </c>
      <c r="U2464" s="12">
        <v>0</v>
      </c>
      <c r="V2464" s="10">
        <v>0</v>
      </c>
      <c r="W2464" s="11">
        <v>8.5</v>
      </c>
      <c r="X2464" s="8" t="s">
        <v>148</v>
      </c>
      <c r="Y2464" s="8" t="s">
        <v>149</v>
      </c>
    </row>
    <row r="2465" spans="1:25" x14ac:dyDescent="0.3">
      <c r="A2465" s="7">
        <v>46288</v>
      </c>
      <c r="B2465" s="8" t="s">
        <v>37</v>
      </c>
      <c r="C2465" s="8" t="s">
        <v>140</v>
      </c>
      <c r="D2465" s="8" t="s">
        <v>141</v>
      </c>
      <c r="E2465" s="8" t="s">
        <v>244</v>
      </c>
      <c r="F2465" s="8" t="s">
        <v>143</v>
      </c>
      <c r="G2465" s="8" t="s">
        <v>245</v>
      </c>
      <c r="H2465" s="8" t="s">
        <v>220</v>
      </c>
      <c r="I2465" s="8" t="s">
        <v>248</v>
      </c>
      <c r="J2465" s="8" t="s">
        <v>247</v>
      </c>
      <c r="K2465" s="8" t="s">
        <v>7</v>
      </c>
      <c r="L2465" s="9">
        <v>304</v>
      </c>
      <c r="M2465" s="9">
        <v>3</v>
      </c>
      <c r="N2465" s="10">
        <v>9.8684210526315784E-3</v>
      </c>
      <c r="O2465" s="11">
        <v>3.51</v>
      </c>
      <c r="P2465" s="11">
        <v>10.53</v>
      </c>
      <c r="Q2465" s="11">
        <v>0</v>
      </c>
      <c r="R2465" s="8">
        <v>0</v>
      </c>
      <c r="S2465" s="8">
        <v>0</v>
      </c>
      <c r="U2465" s="12">
        <v>0</v>
      </c>
      <c r="V2465" s="10">
        <v>0</v>
      </c>
      <c r="W2465" s="11">
        <v>6</v>
      </c>
      <c r="X2465" s="8" t="s">
        <v>148</v>
      </c>
      <c r="Y2465" s="8" t="s">
        <v>149</v>
      </c>
    </row>
    <row r="2466" spans="1:25" x14ac:dyDescent="0.3">
      <c r="A2466" s="7">
        <v>46288</v>
      </c>
      <c r="B2466" s="8" t="s">
        <v>37</v>
      </c>
      <c r="C2466" s="8" t="s">
        <v>140</v>
      </c>
      <c r="D2466" s="8" t="s">
        <v>141</v>
      </c>
      <c r="E2466" s="8" t="s">
        <v>244</v>
      </c>
      <c r="F2466" s="8" t="s">
        <v>143</v>
      </c>
      <c r="G2466" s="8" t="s">
        <v>245</v>
      </c>
      <c r="H2466" s="8" t="s">
        <v>220</v>
      </c>
      <c r="I2466" s="8" t="s">
        <v>245</v>
      </c>
      <c r="J2466" s="8" t="s">
        <v>247</v>
      </c>
      <c r="K2466" s="8" t="s">
        <v>14</v>
      </c>
      <c r="L2466" s="9">
        <v>2574</v>
      </c>
      <c r="M2466" s="9">
        <v>16</v>
      </c>
      <c r="N2466" s="10">
        <v>6.216006216006216E-3</v>
      </c>
      <c r="O2466" s="11">
        <v>4.7699999999999996</v>
      </c>
      <c r="P2466" s="11">
        <v>76.319999999999993</v>
      </c>
      <c r="Q2466" s="11">
        <v>558</v>
      </c>
      <c r="R2466" s="8">
        <v>2</v>
      </c>
      <c r="S2466" s="8">
        <v>2</v>
      </c>
      <c r="T2466" s="10">
        <v>0.1368</v>
      </c>
      <c r="U2466" s="12">
        <v>7.31</v>
      </c>
      <c r="V2466" s="10">
        <v>0.125</v>
      </c>
      <c r="W2466" s="11">
        <v>8</v>
      </c>
      <c r="X2466" s="8" t="s">
        <v>148</v>
      </c>
      <c r="Y2466" s="8" t="s">
        <v>149</v>
      </c>
    </row>
    <row r="2467" spans="1:25" x14ac:dyDescent="0.3">
      <c r="A2467" s="7">
        <v>46288</v>
      </c>
      <c r="B2467" s="8" t="s">
        <v>37</v>
      </c>
      <c r="C2467" s="8" t="s">
        <v>140</v>
      </c>
      <c r="D2467" s="8" t="s">
        <v>141</v>
      </c>
      <c r="E2467" s="8" t="s">
        <v>167</v>
      </c>
      <c r="F2467" s="8" t="s">
        <v>143</v>
      </c>
      <c r="G2467" s="8" t="s">
        <v>168</v>
      </c>
      <c r="H2467" s="8" t="s">
        <v>220</v>
      </c>
      <c r="I2467" s="8" t="s">
        <v>395</v>
      </c>
      <c r="J2467" s="8" t="s">
        <v>169</v>
      </c>
      <c r="K2467" s="8" t="s">
        <v>7</v>
      </c>
      <c r="L2467" s="9">
        <v>143</v>
      </c>
      <c r="M2467" s="9">
        <v>3</v>
      </c>
      <c r="N2467" s="10">
        <v>2.097902097902098E-2</v>
      </c>
      <c r="O2467" s="11">
        <v>3.01</v>
      </c>
      <c r="P2467" s="11">
        <v>9.0299999999999994</v>
      </c>
      <c r="Q2467" s="11">
        <v>0</v>
      </c>
      <c r="R2467" s="8">
        <v>0</v>
      </c>
      <c r="S2467" s="8">
        <v>0</v>
      </c>
      <c r="U2467" s="12">
        <v>0</v>
      </c>
      <c r="V2467" s="10">
        <v>0</v>
      </c>
      <c r="W2467" s="11">
        <v>5.5</v>
      </c>
      <c r="X2467" s="8" t="s">
        <v>148</v>
      </c>
      <c r="Y2467" s="8" t="s">
        <v>149</v>
      </c>
    </row>
    <row r="2468" spans="1:25" x14ac:dyDescent="0.3">
      <c r="A2468" s="7">
        <v>46288</v>
      </c>
      <c r="B2468" s="8" t="s">
        <v>37</v>
      </c>
      <c r="C2468" s="8" t="s">
        <v>140</v>
      </c>
      <c r="D2468" s="8" t="s">
        <v>141</v>
      </c>
      <c r="E2468" s="8" t="s">
        <v>167</v>
      </c>
      <c r="F2468" s="8" t="s">
        <v>143</v>
      </c>
      <c r="G2468" s="8" t="s">
        <v>255</v>
      </c>
      <c r="H2468" s="8" t="s">
        <v>220</v>
      </c>
      <c r="I2468" s="8" t="s">
        <v>767</v>
      </c>
      <c r="J2468" s="8" t="s">
        <v>169</v>
      </c>
      <c r="K2468" s="8" t="s">
        <v>14</v>
      </c>
      <c r="L2468" s="9">
        <v>223</v>
      </c>
      <c r="M2468" s="9">
        <v>0</v>
      </c>
      <c r="N2468" s="10">
        <v>0</v>
      </c>
      <c r="P2468" s="11">
        <v>0</v>
      </c>
      <c r="Q2468" s="11">
        <v>0</v>
      </c>
      <c r="R2468" s="8">
        <v>0</v>
      </c>
      <c r="S2468" s="8">
        <v>0</v>
      </c>
      <c r="W2468" s="11">
        <v>4.5</v>
      </c>
      <c r="X2468" s="8" t="s">
        <v>148</v>
      </c>
      <c r="Y2468" s="8" t="s">
        <v>149</v>
      </c>
    </row>
    <row r="2469" spans="1:25" x14ac:dyDescent="0.3">
      <c r="A2469" s="7">
        <v>46288</v>
      </c>
      <c r="B2469" s="8" t="s">
        <v>37</v>
      </c>
      <c r="C2469" s="8" t="s">
        <v>140</v>
      </c>
      <c r="D2469" s="8" t="s">
        <v>141</v>
      </c>
      <c r="E2469" s="8" t="s">
        <v>167</v>
      </c>
      <c r="F2469" s="8" t="s">
        <v>143</v>
      </c>
      <c r="G2469" s="8" t="s">
        <v>168</v>
      </c>
      <c r="H2469" s="8" t="s">
        <v>236</v>
      </c>
      <c r="I2469" s="8" t="s">
        <v>1139</v>
      </c>
      <c r="J2469" s="8" t="s">
        <v>169</v>
      </c>
      <c r="K2469" s="8" t="s">
        <v>21</v>
      </c>
      <c r="L2469" s="9">
        <v>86</v>
      </c>
      <c r="M2469" s="9">
        <v>0</v>
      </c>
      <c r="N2469" s="10">
        <v>0</v>
      </c>
      <c r="P2469" s="11">
        <v>0</v>
      </c>
      <c r="Q2469" s="11">
        <v>0</v>
      </c>
      <c r="R2469" s="8">
        <v>0</v>
      </c>
      <c r="S2469" s="8">
        <v>0</v>
      </c>
      <c r="W2469" s="11">
        <v>6</v>
      </c>
      <c r="X2469" s="8" t="s">
        <v>148</v>
      </c>
      <c r="Y2469" s="8" t="s">
        <v>149</v>
      </c>
    </row>
    <row r="2470" spans="1:25" x14ac:dyDescent="0.3">
      <c r="A2470" s="7">
        <v>46288</v>
      </c>
      <c r="B2470" s="8" t="s">
        <v>37</v>
      </c>
      <c r="C2470" s="8" t="s">
        <v>140</v>
      </c>
      <c r="D2470" s="8" t="s">
        <v>141</v>
      </c>
      <c r="E2470" s="8" t="s">
        <v>167</v>
      </c>
      <c r="F2470" s="8" t="s">
        <v>143</v>
      </c>
      <c r="G2470" s="8" t="s">
        <v>255</v>
      </c>
      <c r="H2470" s="8" t="s">
        <v>220</v>
      </c>
      <c r="I2470" s="8" t="s">
        <v>256</v>
      </c>
      <c r="J2470" s="8" t="s">
        <v>169</v>
      </c>
      <c r="K2470" s="8" t="s">
        <v>7</v>
      </c>
      <c r="L2470" s="9">
        <v>354</v>
      </c>
      <c r="M2470" s="9">
        <v>2</v>
      </c>
      <c r="N2470" s="10">
        <v>5.6497175141242938E-3</v>
      </c>
      <c r="O2470" s="11">
        <v>4.75</v>
      </c>
      <c r="P2470" s="11">
        <v>9.5</v>
      </c>
      <c r="Q2470" s="11">
        <v>0</v>
      </c>
      <c r="R2470" s="8">
        <v>0</v>
      </c>
      <c r="S2470" s="8">
        <v>0</v>
      </c>
      <c r="U2470" s="12">
        <v>0</v>
      </c>
      <c r="V2470" s="10">
        <v>0</v>
      </c>
      <c r="W2470" s="11">
        <v>6</v>
      </c>
      <c r="X2470" s="8" t="s">
        <v>148</v>
      </c>
      <c r="Y2470" s="8" t="s">
        <v>149</v>
      </c>
    </row>
    <row r="2471" spans="1:25" x14ac:dyDescent="0.3">
      <c r="A2471" s="7">
        <v>46288</v>
      </c>
      <c r="B2471" s="8" t="s">
        <v>37</v>
      </c>
      <c r="C2471" s="8" t="s">
        <v>140</v>
      </c>
      <c r="D2471" s="8" t="s">
        <v>141</v>
      </c>
      <c r="E2471" s="8" t="s">
        <v>167</v>
      </c>
      <c r="F2471" s="8" t="s">
        <v>143</v>
      </c>
      <c r="G2471" s="8" t="s">
        <v>168</v>
      </c>
      <c r="H2471" s="8" t="s">
        <v>220</v>
      </c>
      <c r="I2471" s="8" t="s">
        <v>1093</v>
      </c>
      <c r="J2471" s="8" t="s">
        <v>169</v>
      </c>
      <c r="K2471" s="8" t="s">
        <v>7</v>
      </c>
      <c r="L2471" s="9">
        <v>283</v>
      </c>
      <c r="M2471" s="9">
        <v>3</v>
      </c>
      <c r="N2471" s="10">
        <v>1.0600706713780919E-2</v>
      </c>
      <c r="O2471" s="11">
        <v>3.46</v>
      </c>
      <c r="P2471" s="11">
        <v>10.38</v>
      </c>
      <c r="Q2471" s="11">
        <v>0</v>
      </c>
      <c r="R2471" s="8">
        <v>0</v>
      </c>
      <c r="S2471" s="8">
        <v>0</v>
      </c>
      <c r="U2471" s="12">
        <v>0</v>
      </c>
      <c r="V2471" s="10">
        <v>0</v>
      </c>
      <c r="W2471" s="11">
        <v>6</v>
      </c>
      <c r="X2471" s="8" t="s">
        <v>148</v>
      </c>
      <c r="Y2471" s="8" t="s">
        <v>149</v>
      </c>
    </row>
    <row r="2472" spans="1:25" x14ac:dyDescent="0.3">
      <c r="A2472" s="7">
        <v>46288</v>
      </c>
      <c r="B2472" s="8" t="s">
        <v>37</v>
      </c>
      <c r="C2472" s="8" t="s">
        <v>140</v>
      </c>
      <c r="D2472" s="8" t="s">
        <v>141</v>
      </c>
      <c r="E2472" s="8" t="s">
        <v>257</v>
      </c>
      <c r="F2472" s="8" t="s">
        <v>143</v>
      </c>
      <c r="G2472" s="8" t="s">
        <v>258</v>
      </c>
      <c r="H2472" s="8" t="s">
        <v>385</v>
      </c>
      <c r="I2472" s="8" t="s">
        <v>258</v>
      </c>
      <c r="J2472" s="8" t="s">
        <v>260</v>
      </c>
      <c r="K2472" s="8" t="s">
        <v>14</v>
      </c>
      <c r="L2472" s="9">
        <v>1668</v>
      </c>
      <c r="M2472" s="9">
        <v>6</v>
      </c>
      <c r="N2472" s="10">
        <v>3.597122302158274E-3</v>
      </c>
      <c r="O2472" s="11">
        <v>6</v>
      </c>
      <c r="P2472" s="11">
        <v>36</v>
      </c>
      <c r="Q2472" s="11">
        <v>0</v>
      </c>
      <c r="R2472" s="8">
        <v>0</v>
      </c>
      <c r="S2472" s="8">
        <v>0</v>
      </c>
      <c r="U2472" s="12">
        <v>0</v>
      </c>
      <c r="V2472" s="10">
        <v>0</v>
      </c>
      <c r="W2472" s="11">
        <v>9</v>
      </c>
      <c r="X2472" s="8" t="s">
        <v>148</v>
      </c>
      <c r="Y2472" s="8" t="s">
        <v>149</v>
      </c>
    </row>
    <row r="2473" spans="1:25" x14ac:dyDescent="0.3">
      <c r="A2473" s="7">
        <v>46288</v>
      </c>
      <c r="B2473" s="8" t="s">
        <v>37</v>
      </c>
      <c r="C2473" s="8" t="s">
        <v>140</v>
      </c>
      <c r="D2473" s="8" t="s">
        <v>141</v>
      </c>
      <c r="E2473" s="8" t="s">
        <v>257</v>
      </c>
      <c r="F2473" s="8" t="s">
        <v>143</v>
      </c>
      <c r="G2473" s="8" t="s">
        <v>262</v>
      </c>
      <c r="H2473" s="8" t="s">
        <v>236</v>
      </c>
      <c r="I2473" s="8" t="s">
        <v>1140</v>
      </c>
      <c r="J2473" s="8" t="s">
        <v>260</v>
      </c>
      <c r="K2473" s="8" t="s">
        <v>21</v>
      </c>
      <c r="L2473" s="9">
        <v>87</v>
      </c>
      <c r="M2473" s="9">
        <v>0</v>
      </c>
      <c r="N2473" s="10">
        <v>0</v>
      </c>
      <c r="P2473" s="11">
        <v>0</v>
      </c>
      <c r="Q2473" s="11">
        <v>0</v>
      </c>
      <c r="R2473" s="8">
        <v>0</v>
      </c>
      <c r="S2473" s="8">
        <v>0</v>
      </c>
      <c r="W2473" s="11">
        <v>7.5</v>
      </c>
      <c r="X2473" s="8" t="s">
        <v>148</v>
      </c>
      <c r="Y2473" s="8" t="s">
        <v>149</v>
      </c>
    </row>
    <row r="2474" spans="1:25" x14ac:dyDescent="0.3">
      <c r="A2474" s="8" t="s">
        <v>1131</v>
      </c>
      <c r="B2474" s="8" t="s">
        <v>37</v>
      </c>
      <c r="C2474" s="8" t="s">
        <v>140</v>
      </c>
      <c r="D2474" s="8" t="s">
        <v>141</v>
      </c>
      <c r="E2474" s="8" t="s">
        <v>257</v>
      </c>
      <c r="F2474" s="8" t="s">
        <v>143</v>
      </c>
      <c r="G2474" s="8" t="s">
        <v>258</v>
      </c>
      <c r="H2474" s="8" t="s">
        <v>183</v>
      </c>
      <c r="I2474" s="8" t="s">
        <v>1141</v>
      </c>
      <c r="J2474" s="8" t="s">
        <v>260</v>
      </c>
      <c r="K2474" s="8" t="s">
        <v>14</v>
      </c>
      <c r="L2474" s="9">
        <v>1091</v>
      </c>
      <c r="M2474" s="9">
        <v>8</v>
      </c>
      <c r="N2474" s="10">
        <v>7.3327222731439049E-3</v>
      </c>
      <c r="O2474" s="11">
        <v>6.24</v>
      </c>
      <c r="P2474" s="11">
        <v>49.92</v>
      </c>
      <c r="Q2474" s="11">
        <v>0</v>
      </c>
      <c r="R2474" s="8">
        <v>0</v>
      </c>
      <c r="S2474" s="8">
        <v>0</v>
      </c>
      <c r="U2474" s="12">
        <v>0</v>
      </c>
      <c r="V2474" s="10">
        <v>0</v>
      </c>
      <c r="W2474" s="11">
        <v>8.5</v>
      </c>
      <c r="X2474" s="8" t="s">
        <v>148</v>
      </c>
      <c r="Y2474" s="8" t="s">
        <v>149</v>
      </c>
    </row>
    <row r="2475" spans="1:25" x14ac:dyDescent="0.3">
      <c r="A2475" s="7">
        <v>46288</v>
      </c>
      <c r="B2475" s="8" t="s">
        <v>33</v>
      </c>
      <c r="C2475" s="8" t="s">
        <v>173</v>
      </c>
      <c r="D2475" s="8" t="s">
        <v>141</v>
      </c>
      <c r="E2475" s="8" t="s">
        <v>193</v>
      </c>
      <c r="F2475" s="8" t="s">
        <v>143</v>
      </c>
      <c r="G2475" s="8" t="s">
        <v>194</v>
      </c>
      <c r="H2475" s="8" t="s">
        <v>231</v>
      </c>
      <c r="I2475" s="8" t="s">
        <v>870</v>
      </c>
      <c r="J2475" s="8" t="s">
        <v>195</v>
      </c>
      <c r="K2475" s="8" t="s">
        <v>14</v>
      </c>
      <c r="L2475" s="9">
        <v>474</v>
      </c>
      <c r="M2475" s="9">
        <v>3</v>
      </c>
      <c r="N2475" s="10">
        <v>6.3291139240506328E-3</v>
      </c>
      <c r="O2475" s="11">
        <v>6.35</v>
      </c>
      <c r="P2475" s="11">
        <v>19.05</v>
      </c>
      <c r="Q2475" s="11">
        <v>0</v>
      </c>
      <c r="R2475" s="8">
        <v>0</v>
      </c>
      <c r="S2475" s="8">
        <v>0</v>
      </c>
      <c r="U2475" s="12">
        <v>0</v>
      </c>
      <c r="V2475" s="10">
        <v>0</v>
      </c>
      <c r="W2475" s="11">
        <v>11</v>
      </c>
      <c r="X2475" s="8" t="s">
        <v>148</v>
      </c>
      <c r="Y2475" s="8" t="s">
        <v>149</v>
      </c>
    </row>
    <row r="2476" spans="1:25" x14ac:dyDescent="0.3">
      <c r="A2476" s="7">
        <v>46288</v>
      </c>
      <c r="B2476" s="8" t="s">
        <v>33</v>
      </c>
      <c r="C2476" s="8" t="s">
        <v>173</v>
      </c>
      <c r="D2476" s="8" t="s">
        <v>141</v>
      </c>
      <c r="E2476" s="8" t="s">
        <v>193</v>
      </c>
      <c r="F2476" s="8" t="s">
        <v>143</v>
      </c>
      <c r="G2476" s="8" t="s">
        <v>194</v>
      </c>
      <c r="H2476" s="8" t="s">
        <v>382</v>
      </c>
      <c r="I2476" s="8" t="s">
        <v>264</v>
      </c>
      <c r="J2476" s="8" t="s">
        <v>195</v>
      </c>
      <c r="K2476" s="8" t="s">
        <v>14</v>
      </c>
      <c r="L2476" s="9">
        <v>986</v>
      </c>
      <c r="M2476" s="9">
        <v>7</v>
      </c>
      <c r="N2476" s="10">
        <v>7.099391480730223E-3</v>
      </c>
      <c r="O2476" s="11">
        <v>5.64</v>
      </c>
      <c r="P2476" s="11">
        <v>39.479999999999997</v>
      </c>
      <c r="Q2476" s="11">
        <v>0</v>
      </c>
      <c r="R2476" s="8">
        <v>0</v>
      </c>
      <c r="S2476" s="8">
        <v>0</v>
      </c>
      <c r="U2476" s="12">
        <v>0</v>
      </c>
      <c r="V2476" s="10">
        <v>0</v>
      </c>
      <c r="W2476" s="11">
        <v>8.5</v>
      </c>
      <c r="X2476" s="8" t="s">
        <v>148</v>
      </c>
      <c r="Y2476" s="8" t="s">
        <v>149</v>
      </c>
    </row>
    <row r="2477" spans="1:25" x14ac:dyDescent="0.3">
      <c r="A2477" s="8" t="s">
        <v>1131</v>
      </c>
      <c r="B2477" s="8" t="s">
        <v>33</v>
      </c>
      <c r="C2477" s="8" t="s">
        <v>173</v>
      </c>
      <c r="D2477" s="8" t="s">
        <v>141</v>
      </c>
      <c r="E2477" s="8" t="s">
        <v>193</v>
      </c>
      <c r="F2477" s="8" t="s">
        <v>143</v>
      </c>
      <c r="G2477" s="8" t="s">
        <v>264</v>
      </c>
      <c r="H2477" s="8" t="s">
        <v>231</v>
      </c>
      <c r="I2477" s="8" t="s">
        <v>516</v>
      </c>
      <c r="J2477" s="8" t="s">
        <v>195</v>
      </c>
      <c r="K2477" s="8" t="s">
        <v>14</v>
      </c>
      <c r="L2477" s="9">
        <v>947</v>
      </c>
      <c r="M2477" s="9">
        <v>5</v>
      </c>
      <c r="N2477" s="10">
        <v>5.279831045406547E-3</v>
      </c>
      <c r="O2477" s="11">
        <v>8.41</v>
      </c>
      <c r="P2477" s="11">
        <v>42.05</v>
      </c>
      <c r="Q2477" s="11">
        <v>0</v>
      </c>
      <c r="R2477" s="8">
        <v>0</v>
      </c>
      <c r="S2477" s="8">
        <v>0</v>
      </c>
      <c r="U2477" s="12">
        <v>0</v>
      </c>
      <c r="V2477" s="10">
        <v>0</v>
      </c>
      <c r="W2477" s="11">
        <v>10</v>
      </c>
      <c r="X2477" s="8" t="s">
        <v>148</v>
      </c>
      <c r="Y2477" s="8" t="s">
        <v>149</v>
      </c>
    </row>
    <row r="2478" spans="1:25" x14ac:dyDescent="0.3">
      <c r="A2478" s="7">
        <v>46288</v>
      </c>
      <c r="B2478" s="8" t="s">
        <v>33</v>
      </c>
      <c r="C2478" s="8" t="s">
        <v>173</v>
      </c>
      <c r="D2478" s="8" t="s">
        <v>141</v>
      </c>
      <c r="E2478" s="8" t="s">
        <v>193</v>
      </c>
      <c r="F2478" s="8" t="s">
        <v>143</v>
      </c>
      <c r="G2478" s="8" t="s">
        <v>264</v>
      </c>
      <c r="H2478" s="8" t="s">
        <v>231</v>
      </c>
      <c r="I2478" s="8" t="s">
        <v>194</v>
      </c>
      <c r="J2478" s="8" t="s">
        <v>195</v>
      </c>
      <c r="K2478" s="8" t="s">
        <v>21</v>
      </c>
      <c r="L2478" s="9">
        <v>907</v>
      </c>
      <c r="M2478" s="9">
        <v>12</v>
      </c>
      <c r="N2478" s="10">
        <v>1.323042998897464E-2</v>
      </c>
      <c r="O2478" s="11">
        <v>10.53</v>
      </c>
      <c r="P2478" s="11">
        <v>126.36</v>
      </c>
      <c r="Q2478" s="11">
        <v>0</v>
      </c>
      <c r="R2478" s="8">
        <v>0</v>
      </c>
      <c r="S2478" s="8">
        <v>0</v>
      </c>
      <c r="U2478" s="12">
        <v>0</v>
      </c>
      <c r="V2478" s="10">
        <v>0</v>
      </c>
      <c r="W2478" s="11">
        <v>13.5</v>
      </c>
      <c r="X2478" s="8" t="s">
        <v>148</v>
      </c>
      <c r="Y2478" s="8" t="s">
        <v>149</v>
      </c>
    </row>
    <row r="2479" spans="1:25" x14ac:dyDescent="0.3">
      <c r="A2479" s="7">
        <v>46288</v>
      </c>
      <c r="B2479" s="8" t="s">
        <v>33</v>
      </c>
      <c r="C2479" s="8" t="s">
        <v>173</v>
      </c>
      <c r="D2479" s="8" t="s">
        <v>141</v>
      </c>
      <c r="E2479" s="8" t="s">
        <v>200</v>
      </c>
      <c r="F2479" s="8" t="s">
        <v>143</v>
      </c>
      <c r="G2479" s="8" t="s">
        <v>270</v>
      </c>
      <c r="H2479" s="8" t="s">
        <v>231</v>
      </c>
      <c r="I2479" s="8" t="s">
        <v>686</v>
      </c>
      <c r="J2479" s="8" t="s">
        <v>202</v>
      </c>
      <c r="K2479" s="8" t="s">
        <v>21</v>
      </c>
      <c r="L2479" s="9">
        <v>104</v>
      </c>
      <c r="M2479" s="9">
        <v>1</v>
      </c>
      <c r="N2479" s="10">
        <v>9.6153846153846159E-3</v>
      </c>
      <c r="O2479" s="11">
        <v>9.18</v>
      </c>
      <c r="P2479" s="11">
        <v>9.18</v>
      </c>
      <c r="Q2479" s="11">
        <v>0</v>
      </c>
      <c r="R2479" s="8">
        <v>0</v>
      </c>
      <c r="S2479" s="8">
        <v>0</v>
      </c>
      <c r="U2479" s="12">
        <v>0</v>
      </c>
      <c r="V2479" s="10">
        <v>0</v>
      </c>
      <c r="W2479" s="11">
        <v>11</v>
      </c>
      <c r="X2479" s="8" t="s">
        <v>223</v>
      </c>
      <c r="Y2479" s="8" t="s">
        <v>149</v>
      </c>
    </row>
    <row r="2480" spans="1:25" x14ac:dyDescent="0.3">
      <c r="A2480" s="7">
        <v>46288</v>
      </c>
      <c r="B2480" s="8" t="s">
        <v>33</v>
      </c>
      <c r="C2480" s="8" t="s">
        <v>173</v>
      </c>
      <c r="D2480" s="8" t="s">
        <v>141</v>
      </c>
      <c r="E2480" s="8" t="s">
        <v>200</v>
      </c>
      <c r="F2480" s="8" t="s">
        <v>143</v>
      </c>
      <c r="G2480" s="8" t="s">
        <v>270</v>
      </c>
      <c r="H2480" s="8" t="s">
        <v>231</v>
      </c>
      <c r="I2480" s="8" t="s">
        <v>551</v>
      </c>
      <c r="J2480" s="8" t="s">
        <v>202</v>
      </c>
      <c r="K2480" s="8" t="s">
        <v>14</v>
      </c>
      <c r="L2480" s="9">
        <v>546</v>
      </c>
      <c r="M2480" s="9">
        <v>6</v>
      </c>
      <c r="N2480" s="10">
        <v>1.098901098901099E-2</v>
      </c>
      <c r="O2480" s="11">
        <v>7.17</v>
      </c>
      <c r="P2480" s="11">
        <v>43.02</v>
      </c>
      <c r="Q2480" s="11">
        <v>0</v>
      </c>
      <c r="R2480" s="8">
        <v>0</v>
      </c>
      <c r="S2480" s="8">
        <v>0</v>
      </c>
      <c r="U2480" s="12">
        <v>0</v>
      </c>
      <c r="V2480" s="10">
        <v>0</v>
      </c>
      <c r="W2480" s="11">
        <v>10.5</v>
      </c>
      <c r="X2480" s="8" t="s">
        <v>148</v>
      </c>
      <c r="Y2480" s="8" t="s">
        <v>149</v>
      </c>
    </row>
    <row r="2481" spans="1:25" x14ac:dyDescent="0.3">
      <c r="A2481" s="7">
        <v>46278</v>
      </c>
      <c r="B2481" s="8" t="s">
        <v>33</v>
      </c>
      <c r="C2481" s="8" t="s">
        <v>173</v>
      </c>
      <c r="D2481" s="8" t="s">
        <v>141</v>
      </c>
      <c r="E2481" s="8" t="s">
        <v>200</v>
      </c>
      <c r="F2481" s="8" t="s">
        <v>143</v>
      </c>
      <c r="G2481" s="8" t="s">
        <v>270</v>
      </c>
      <c r="H2481" s="8" t="s">
        <v>231</v>
      </c>
      <c r="I2481" s="8" t="s">
        <v>474</v>
      </c>
      <c r="J2481" s="8" t="s">
        <v>202</v>
      </c>
      <c r="K2481" s="8" t="s">
        <v>21</v>
      </c>
      <c r="L2481" s="9">
        <v>32</v>
      </c>
      <c r="M2481" s="9">
        <v>51</v>
      </c>
      <c r="N2481" s="10">
        <v>1.5938000000000001</v>
      </c>
      <c r="O2481" s="11">
        <v>9.5</v>
      </c>
      <c r="P2481" s="11">
        <v>484.5</v>
      </c>
      <c r="Q2481" s="11">
        <v>0</v>
      </c>
      <c r="R2481" s="8">
        <v>0</v>
      </c>
      <c r="S2481" s="8">
        <v>0</v>
      </c>
      <c r="U2481" s="12">
        <v>0</v>
      </c>
      <c r="V2481" s="10">
        <v>0</v>
      </c>
      <c r="W2481" s="11">
        <v>9.5</v>
      </c>
      <c r="X2481" s="8" t="s">
        <v>148</v>
      </c>
      <c r="Y2481" s="8" t="s">
        <v>149</v>
      </c>
    </row>
    <row r="2482" spans="1:25" x14ac:dyDescent="0.3">
      <c r="A2482" s="7">
        <v>46288</v>
      </c>
      <c r="B2482" s="8" t="s">
        <v>33</v>
      </c>
      <c r="C2482" s="8" t="s">
        <v>173</v>
      </c>
      <c r="D2482" s="8" t="s">
        <v>141</v>
      </c>
      <c r="E2482" s="8" t="s">
        <v>271</v>
      </c>
      <c r="F2482" s="8" t="s">
        <v>143</v>
      </c>
      <c r="G2482" s="8" t="s">
        <v>275</v>
      </c>
      <c r="H2482" s="8" t="s">
        <v>231</v>
      </c>
      <c r="I2482" s="8" t="s">
        <v>1142</v>
      </c>
      <c r="J2482" s="8" t="s">
        <v>274</v>
      </c>
      <c r="K2482" s="8" t="s">
        <v>14</v>
      </c>
      <c r="L2482" s="9">
        <v>173</v>
      </c>
      <c r="M2482" s="9">
        <v>0</v>
      </c>
      <c r="N2482" s="10">
        <v>0</v>
      </c>
      <c r="P2482" s="11">
        <v>0</v>
      </c>
      <c r="Q2482" s="11">
        <v>0</v>
      </c>
      <c r="R2482" s="8">
        <v>0</v>
      </c>
      <c r="S2482" s="8">
        <v>0</v>
      </c>
      <c r="W2482" s="11">
        <v>17</v>
      </c>
      <c r="X2482" s="8" t="s">
        <v>148</v>
      </c>
      <c r="Y2482" s="8" t="s">
        <v>149</v>
      </c>
    </row>
    <row r="2483" spans="1:25" x14ac:dyDescent="0.3">
      <c r="A2483" s="7">
        <v>46288</v>
      </c>
      <c r="B2483" s="8" t="s">
        <v>23</v>
      </c>
      <c r="C2483" s="8" t="s">
        <v>173</v>
      </c>
      <c r="D2483" s="8" t="s">
        <v>141</v>
      </c>
      <c r="E2483" s="8" t="s">
        <v>174</v>
      </c>
      <c r="F2483" s="8" t="s">
        <v>143</v>
      </c>
      <c r="G2483" s="8" t="s">
        <v>408</v>
      </c>
      <c r="H2483" s="8" t="s">
        <v>204</v>
      </c>
      <c r="I2483" s="8" t="s">
        <v>408</v>
      </c>
      <c r="J2483" s="8" t="s">
        <v>176</v>
      </c>
      <c r="K2483" s="8" t="s">
        <v>14</v>
      </c>
      <c r="L2483" s="9">
        <v>1774</v>
      </c>
      <c r="M2483" s="9">
        <v>14</v>
      </c>
      <c r="N2483" s="10">
        <v>7.8917700112739568E-3</v>
      </c>
      <c r="O2483" s="11">
        <v>11.36</v>
      </c>
      <c r="P2483" s="11">
        <v>159.04</v>
      </c>
      <c r="Q2483" s="11">
        <v>0</v>
      </c>
      <c r="R2483" s="8">
        <v>0</v>
      </c>
      <c r="S2483" s="8">
        <v>0</v>
      </c>
      <c r="U2483" s="12">
        <v>0</v>
      </c>
      <c r="V2483" s="10">
        <v>0</v>
      </c>
      <c r="W2483" s="11">
        <v>15.5</v>
      </c>
      <c r="X2483" s="8" t="s">
        <v>148</v>
      </c>
      <c r="Y2483" s="8" t="s">
        <v>149</v>
      </c>
    </row>
    <row r="2484" spans="1:25" x14ac:dyDescent="0.3">
      <c r="A2484" s="8" t="s">
        <v>1131</v>
      </c>
      <c r="B2484" s="8" t="s">
        <v>23</v>
      </c>
      <c r="C2484" s="8" t="s">
        <v>173</v>
      </c>
      <c r="D2484" s="8" t="s">
        <v>141</v>
      </c>
      <c r="E2484" s="8" t="s">
        <v>174</v>
      </c>
      <c r="F2484" s="8" t="s">
        <v>143</v>
      </c>
      <c r="G2484" s="8" t="s">
        <v>409</v>
      </c>
      <c r="H2484" s="8" t="s">
        <v>20</v>
      </c>
      <c r="I2484" s="8" t="s">
        <v>409</v>
      </c>
      <c r="J2484" s="8" t="s">
        <v>176</v>
      </c>
      <c r="K2484" s="8" t="s">
        <v>14</v>
      </c>
      <c r="L2484" s="9">
        <v>338</v>
      </c>
      <c r="M2484" s="9">
        <v>1</v>
      </c>
      <c r="N2484" s="10">
        <v>2.9585798816568051E-3</v>
      </c>
      <c r="O2484" s="11">
        <v>9.77</v>
      </c>
      <c r="P2484" s="11">
        <v>9.77</v>
      </c>
      <c r="Q2484" s="11">
        <v>0</v>
      </c>
      <c r="R2484" s="8">
        <v>0</v>
      </c>
      <c r="S2484" s="8">
        <v>0</v>
      </c>
      <c r="U2484" s="12">
        <v>0</v>
      </c>
      <c r="V2484" s="10">
        <v>0</v>
      </c>
      <c r="W2484" s="11">
        <v>16.5</v>
      </c>
      <c r="X2484" s="8" t="s">
        <v>148</v>
      </c>
      <c r="Y2484" s="8" t="s">
        <v>149</v>
      </c>
    </row>
    <row r="2485" spans="1:25" x14ac:dyDescent="0.3">
      <c r="A2485" s="8" t="s">
        <v>1131</v>
      </c>
      <c r="B2485" s="8" t="s">
        <v>23</v>
      </c>
      <c r="C2485" s="8" t="s">
        <v>173</v>
      </c>
      <c r="D2485" s="8" t="s">
        <v>141</v>
      </c>
      <c r="E2485" s="8" t="s">
        <v>174</v>
      </c>
      <c r="F2485" s="8" t="s">
        <v>143</v>
      </c>
      <c r="G2485" s="8" t="s">
        <v>688</v>
      </c>
      <c r="H2485" s="8" t="s">
        <v>20</v>
      </c>
      <c r="I2485" s="8" t="s">
        <v>688</v>
      </c>
      <c r="J2485" s="8" t="s">
        <v>176</v>
      </c>
      <c r="K2485" s="8" t="s">
        <v>7</v>
      </c>
      <c r="L2485" s="9">
        <v>1146</v>
      </c>
      <c r="M2485" s="9">
        <v>2</v>
      </c>
      <c r="N2485" s="10">
        <v>1.745200698080279E-3</v>
      </c>
      <c r="O2485" s="11">
        <v>7.79</v>
      </c>
      <c r="P2485" s="11">
        <v>15.58</v>
      </c>
      <c r="Q2485" s="11">
        <v>0</v>
      </c>
      <c r="R2485" s="8">
        <v>0</v>
      </c>
      <c r="S2485" s="8">
        <v>0</v>
      </c>
      <c r="U2485" s="12">
        <v>0</v>
      </c>
      <c r="V2485" s="10">
        <v>0</v>
      </c>
      <c r="W2485" s="11">
        <v>12.5</v>
      </c>
      <c r="X2485" s="8" t="s">
        <v>148</v>
      </c>
      <c r="Y2485" s="8" t="s">
        <v>149</v>
      </c>
    </row>
    <row r="2486" spans="1:25" x14ac:dyDescent="0.3">
      <c r="A2486" s="7">
        <v>46288</v>
      </c>
      <c r="B2486" s="8" t="s">
        <v>23</v>
      </c>
      <c r="C2486" s="8" t="s">
        <v>173</v>
      </c>
      <c r="D2486" s="8" t="s">
        <v>141</v>
      </c>
      <c r="E2486" s="8" t="s">
        <v>186</v>
      </c>
      <c r="F2486" s="8" t="s">
        <v>143</v>
      </c>
      <c r="G2486" s="8" t="s">
        <v>280</v>
      </c>
      <c r="H2486" s="8" t="s">
        <v>206</v>
      </c>
      <c r="I2486" s="8" t="s">
        <v>280</v>
      </c>
      <c r="J2486" s="8" t="s">
        <v>188</v>
      </c>
      <c r="K2486" s="8" t="s">
        <v>21</v>
      </c>
      <c r="L2486" s="9">
        <v>1194</v>
      </c>
      <c r="M2486" s="9">
        <v>22</v>
      </c>
      <c r="N2486" s="10">
        <v>1.8425460636515911E-2</v>
      </c>
      <c r="O2486" s="11">
        <v>13</v>
      </c>
      <c r="P2486" s="11">
        <v>286</v>
      </c>
      <c r="Q2486" s="11">
        <v>1047</v>
      </c>
      <c r="R2486" s="8">
        <v>3</v>
      </c>
      <c r="S2486" s="8">
        <v>3</v>
      </c>
      <c r="T2486" s="10">
        <v>0.2732</v>
      </c>
      <c r="U2486" s="12">
        <v>3.66</v>
      </c>
      <c r="V2486" s="10">
        <v>0.13639999999999999</v>
      </c>
      <c r="W2486" s="11">
        <v>13</v>
      </c>
      <c r="X2486" s="8" t="s">
        <v>148</v>
      </c>
      <c r="Y2486" s="8" t="s">
        <v>149</v>
      </c>
    </row>
    <row r="2487" spans="1:25" x14ac:dyDescent="0.3">
      <c r="A2487" s="7">
        <v>46288</v>
      </c>
      <c r="B2487" s="8" t="s">
        <v>23</v>
      </c>
      <c r="C2487" s="8" t="s">
        <v>173</v>
      </c>
      <c r="D2487" s="8" t="s">
        <v>141</v>
      </c>
      <c r="E2487" s="8" t="s">
        <v>186</v>
      </c>
      <c r="F2487" s="8" t="s">
        <v>143</v>
      </c>
      <c r="G2487" s="8" t="s">
        <v>189</v>
      </c>
      <c r="H2487" s="8" t="s">
        <v>206</v>
      </c>
      <c r="I2487" s="8" t="s">
        <v>189</v>
      </c>
      <c r="J2487" s="8" t="s">
        <v>188</v>
      </c>
      <c r="K2487" s="8" t="s">
        <v>14</v>
      </c>
      <c r="L2487" s="9">
        <v>2716</v>
      </c>
      <c r="M2487" s="9">
        <v>16</v>
      </c>
      <c r="N2487" s="10">
        <v>5.8910162002945507E-3</v>
      </c>
      <c r="O2487" s="11">
        <v>6.95</v>
      </c>
      <c r="P2487" s="11">
        <v>111.2</v>
      </c>
      <c r="Q2487" s="11">
        <v>349</v>
      </c>
      <c r="R2487" s="8">
        <v>1</v>
      </c>
      <c r="S2487" s="8">
        <v>1</v>
      </c>
      <c r="T2487" s="10">
        <v>0.31859999999999999</v>
      </c>
      <c r="U2487" s="12">
        <v>3.14</v>
      </c>
      <c r="V2487" s="10">
        <v>6.25E-2</v>
      </c>
      <c r="W2487" s="11">
        <v>8.5</v>
      </c>
      <c r="X2487" s="8" t="s">
        <v>315</v>
      </c>
      <c r="Y2487" s="8" t="s">
        <v>149</v>
      </c>
    </row>
    <row r="2488" spans="1:25" x14ac:dyDescent="0.3">
      <c r="A2488" s="7">
        <v>46288</v>
      </c>
      <c r="B2488" s="8" t="s">
        <v>23</v>
      </c>
      <c r="C2488" s="8" t="s">
        <v>173</v>
      </c>
      <c r="D2488" s="8" t="s">
        <v>141</v>
      </c>
      <c r="E2488" s="8" t="s">
        <v>281</v>
      </c>
      <c r="F2488" s="8" t="s">
        <v>143</v>
      </c>
      <c r="G2488" s="8" t="s">
        <v>690</v>
      </c>
      <c r="H2488" s="8" t="s">
        <v>206</v>
      </c>
      <c r="I2488" s="8" t="s">
        <v>690</v>
      </c>
      <c r="J2488" s="8" t="s">
        <v>283</v>
      </c>
      <c r="K2488" s="8" t="s">
        <v>21</v>
      </c>
      <c r="L2488" s="9">
        <v>875</v>
      </c>
      <c r="M2488" s="9">
        <v>14</v>
      </c>
      <c r="N2488" s="10">
        <v>1.6E-2</v>
      </c>
      <c r="O2488" s="11">
        <v>7.24</v>
      </c>
      <c r="P2488" s="11">
        <v>101.36</v>
      </c>
      <c r="Q2488" s="11">
        <v>299</v>
      </c>
      <c r="R2488" s="8">
        <v>1</v>
      </c>
      <c r="S2488" s="8">
        <v>1</v>
      </c>
      <c r="T2488" s="10">
        <v>0.33900000000000002</v>
      </c>
      <c r="U2488" s="12">
        <v>2.95</v>
      </c>
      <c r="V2488" s="10">
        <v>7.1400000000000005E-2</v>
      </c>
      <c r="W2488" s="11">
        <v>9</v>
      </c>
      <c r="X2488" s="8" t="s">
        <v>148</v>
      </c>
      <c r="Y2488" s="8" t="s">
        <v>149</v>
      </c>
    </row>
    <row r="2489" spans="1:25" x14ac:dyDescent="0.3">
      <c r="A2489" s="7">
        <v>46288</v>
      </c>
      <c r="B2489" s="8" t="s">
        <v>23</v>
      </c>
      <c r="C2489" s="8" t="s">
        <v>173</v>
      </c>
      <c r="D2489" s="8" t="s">
        <v>141</v>
      </c>
      <c r="E2489" s="8" t="s">
        <v>285</v>
      </c>
      <c r="F2489" s="8" t="s">
        <v>143</v>
      </c>
      <c r="G2489" s="8" t="s">
        <v>482</v>
      </c>
      <c r="H2489" s="8" t="s">
        <v>206</v>
      </c>
      <c r="I2489" s="8" t="s">
        <v>1143</v>
      </c>
      <c r="J2489" s="8" t="s">
        <v>287</v>
      </c>
      <c r="K2489" s="8" t="s">
        <v>7</v>
      </c>
      <c r="L2489" s="9">
        <v>1201</v>
      </c>
      <c r="M2489" s="9">
        <v>5</v>
      </c>
      <c r="N2489" s="10">
        <v>4.163197335553705E-3</v>
      </c>
      <c r="O2489" s="11">
        <v>3.71</v>
      </c>
      <c r="P2489" s="11">
        <v>18.55</v>
      </c>
      <c r="Q2489" s="11">
        <v>0</v>
      </c>
      <c r="R2489" s="8">
        <v>0</v>
      </c>
      <c r="S2489" s="8">
        <v>0</v>
      </c>
      <c r="U2489" s="12">
        <v>0</v>
      </c>
      <c r="V2489" s="10">
        <v>0</v>
      </c>
      <c r="W2489" s="11">
        <v>7</v>
      </c>
      <c r="X2489" s="8" t="s">
        <v>148</v>
      </c>
      <c r="Y2489" s="8" t="s">
        <v>149</v>
      </c>
    </row>
    <row r="2490" spans="1:25" x14ac:dyDescent="0.3">
      <c r="A2490" s="7">
        <v>46288</v>
      </c>
      <c r="B2490" s="8" t="s">
        <v>43</v>
      </c>
      <c r="C2490" s="8" t="s">
        <v>140</v>
      </c>
      <c r="D2490" s="8" t="s">
        <v>141</v>
      </c>
      <c r="E2490" s="8" t="s">
        <v>142</v>
      </c>
      <c r="F2490" s="8" t="s">
        <v>143</v>
      </c>
      <c r="G2490" s="8" t="s">
        <v>294</v>
      </c>
      <c r="H2490" s="8" t="s">
        <v>292</v>
      </c>
      <c r="I2490" s="8" t="s">
        <v>295</v>
      </c>
      <c r="J2490" s="8" t="s">
        <v>147</v>
      </c>
      <c r="K2490" s="8" t="s">
        <v>14</v>
      </c>
      <c r="L2490" s="9">
        <v>2564</v>
      </c>
      <c r="M2490" s="9">
        <v>13</v>
      </c>
      <c r="N2490" s="10">
        <v>5.0702028081123247E-3</v>
      </c>
      <c r="O2490" s="11">
        <v>9.5</v>
      </c>
      <c r="P2490" s="11">
        <v>123.5</v>
      </c>
      <c r="Q2490" s="11">
        <v>0</v>
      </c>
      <c r="R2490" s="8">
        <v>0</v>
      </c>
      <c r="S2490" s="8">
        <v>0</v>
      </c>
      <c r="U2490" s="12">
        <v>0</v>
      </c>
      <c r="V2490" s="10">
        <v>0</v>
      </c>
      <c r="W2490" s="11">
        <v>12</v>
      </c>
      <c r="X2490" s="8" t="s">
        <v>148</v>
      </c>
      <c r="Y2490" s="8" t="s">
        <v>149</v>
      </c>
    </row>
    <row r="2491" spans="1:25" x14ac:dyDescent="0.3">
      <c r="A2491" s="7">
        <v>46288</v>
      </c>
      <c r="B2491" s="8" t="s">
        <v>43</v>
      </c>
      <c r="C2491" s="8" t="s">
        <v>140</v>
      </c>
      <c r="D2491" s="8" t="s">
        <v>141</v>
      </c>
      <c r="E2491" s="8" t="s">
        <v>164</v>
      </c>
      <c r="F2491" s="8" t="s">
        <v>143</v>
      </c>
      <c r="G2491" s="8" t="s">
        <v>601</v>
      </c>
      <c r="H2491" s="8" t="s">
        <v>292</v>
      </c>
      <c r="I2491" s="8" t="s">
        <v>602</v>
      </c>
      <c r="J2491" s="8" t="s">
        <v>166</v>
      </c>
      <c r="K2491" s="8" t="s">
        <v>7</v>
      </c>
      <c r="L2491" s="9">
        <v>369</v>
      </c>
      <c r="M2491" s="9">
        <v>3</v>
      </c>
      <c r="N2491" s="10">
        <v>8.130081300813009E-3</v>
      </c>
      <c r="O2491" s="11">
        <v>4.8899999999999997</v>
      </c>
      <c r="P2491" s="11">
        <v>14.67</v>
      </c>
      <c r="Q2491" s="11">
        <v>0</v>
      </c>
      <c r="R2491" s="8">
        <v>0</v>
      </c>
      <c r="S2491" s="8">
        <v>0</v>
      </c>
      <c r="U2491" s="12">
        <v>0</v>
      </c>
      <c r="V2491" s="10">
        <v>0</v>
      </c>
      <c r="W2491" s="11">
        <v>8</v>
      </c>
      <c r="X2491" s="8" t="s">
        <v>148</v>
      </c>
      <c r="Y2491" s="8" t="s">
        <v>149</v>
      </c>
    </row>
    <row r="2492" spans="1:25" x14ac:dyDescent="0.3">
      <c r="A2492" s="7">
        <v>46288</v>
      </c>
      <c r="B2492" s="8" t="s">
        <v>43</v>
      </c>
      <c r="C2492" s="8" t="s">
        <v>140</v>
      </c>
      <c r="D2492" s="8" t="s">
        <v>141</v>
      </c>
      <c r="E2492" s="8" t="s">
        <v>164</v>
      </c>
      <c r="F2492" s="8" t="s">
        <v>143</v>
      </c>
      <c r="G2492" s="8" t="s">
        <v>301</v>
      </c>
      <c r="H2492" s="8" t="s">
        <v>292</v>
      </c>
      <c r="I2492" s="8" t="s">
        <v>302</v>
      </c>
      <c r="J2492" s="8" t="s">
        <v>166</v>
      </c>
      <c r="K2492" s="8" t="s">
        <v>7</v>
      </c>
      <c r="L2492" s="9">
        <v>2273</v>
      </c>
      <c r="M2492" s="9">
        <v>7</v>
      </c>
      <c r="N2492" s="10">
        <v>3.0796304443466778E-3</v>
      </c>
      <c r="O2492" s="11">
        <v>4.68</v>
      </c>
      <c r="P2492" s="11">
        <v>32.76</v>
      </c>
      <c r="Q2492" s="11">
        <v>0</v>
      </c>
      <c r="R2492" s="8">
        <v>0</v>
      </c>
      <c r="S2492" s="8">
        <v>0</v>
      </c>
      <c r="U2492" s="12">
        <v>0</v>
      </c>
      <c r="V2492" s="10">
        <v>0</v>
      </c>
      <c r="W2492" s="11">
        <v>7.5</v>
      </c>
      <c r="X2492" s="8" t="s">
        <v>148</v>
      </c>
      <c r="Y2492" s="8" t="s">
        <v>149</v>
      </c>
    </row>
    <row r="2493" spans="1:25" x14ac:dyDescent="0.3">
      <c r="A2493" s="7">
        <v>46288</v>
      </c>
      <c r="B2493" s="8" t="s">
        <v>43</v>
      </c>
      <c r="C2493" s="8" t="s">
        <v>140</v>
      </c>
      <c r="D2493" s="8" t="s">
        <v>141</v>
      </c>
      <c r="E2493" s="8" t="s">
        <v>164</v>
      </c>
      <c r="F2493" s="8" t="s">
        <v>143</v>
      </c>
      <c r="G2493" s="8" t="s">
        <v>963</v>
      </c>
      <c r="H2493" s="8" t="s">
        <v>292</v>
      </c>
      <c r="I2493" s="8" t="s">
        <v>964</v>
      </c>
      <c r="J2493" s="8" t="s">
        <v>166</v>
      </c>
      <c r="K2493" s="8" t="s">
        <v>7</v>
      </c>
      <c r="L2493" s="9">
        <v>434</v>
      </c>
      <c r="M2493" s="9">
        <v>2</v>
      </c>
      <c r="N2493" s="10">
        <v>4.608294930875576E-3</v>
      </c>
      <c r="O2493" s="11">
        <v>6.36</v>
      </c>
      <c r="P2493" s="11">
        <v>12.72</v>
      </c>
      <c r="Q2493" s="11">
        <v>0</v>
      </c>
      <c r="R2493" s="8">
        <v>0</v>
      </c>
      <c r="S2493" s="8">
        <v>0</v>
      </c>
      <c r="U2493" s="12">
        <v>0</v>
      </c>
      <c r="V2493" s="10">
        <v>0</v>
      </c>
      <c r="W2493" s="11">
        <v>8.5</v>
      </c>
      <c r="X2493" s="8" t="s">
        <v>148</v>
      </c>
      <c r="Y2493" s="8" t="s">
        <v>149</v>
      </c>
    </row>
    <row r="2494" spans="1:25" x14ac:dyDescent="0.3">
      <c r="A2494" s="7">
        <v>46288</v>
      </c>
      <c r="B2494" s="8" t="s">
        <v>43</v>
      </c>
      <c r="C2494" s="8" t="s">
        <v>140</v>
      </c>
      <c r="D2494" s="8" t="s">
        <v>141</v>
      </c>
      <c r="E2494" s="8" t="s">
        <v>164</v>
      </c>
      <c r="F2494" s="8" t="s">
        <v>143</v>
      </c>
      <c r="G2494" s="8" t="s">
        <v>647</v>
      </c>
      <c r="H2494" s="8" t="s">
        <v>292</v>
      </c>
      <c r="I2494" s="8" t="s">
        <v>648</v>
      </c>
      <c r="J2494" s="8" t="s">
        <v>166</v>
      </c>
      <c r="K2494" s="8" t="s">
        <v>7</v>
      </c>
      <c r="L2494" s="9">
        <v>1063</v>
      </c>
      <c r="M2494" s="9">
        <v>8</v>
      </c>
      <c r="N2494" s="10">
        <v>7.525870178739417E-3</v>
      </c>
      <c r="O2494" s="11">
        <v>10.15</v>
      </c>
      <c r="P2494" s="11">
        <v>81.2</v>
      </c>
      <c r="Q2494" s="11">
        <v>0</v>
      </c>
      <c r="R2494" s="8">
        <v>0</v>
      </c>
      <c r="S2494" s="8">
        <v>0</v>
      </c>
      <c r="U2494" s="12">
        <v>0</v>
      </c>
      <c r="V2494" s="10">
        <v>0</v>
      </c>
      <c r="W2494" s="11">
        <v>13</v>
      </c>
      <c r="X2494" s="8" t="s">
        <v>148</v>
      </c>
      <c r="Y2494" s="8" t="s">
        <v>149</v>
      </c>
    </row>
    <row r="2495" spans="1:25" x14ac:dyDescent="0.3">
      <c r="A2495" s="7">
        <v>46288</v>
      </c>
      <c r="B2495" s="8" t="s">
        <v>43</v>
      </c>
      <c r="C2495" s="8" t="s">
        <v>140</v>
      </c>
      <c r="D2495" s="8" t="s">
        <v>141</v>
      </c>
      <c r="E2495" s="8" t="s">
        <v>164</v>
      </c>
      <c r="F2495" s="8" t="s">
        <v>143</v>
      </c>
      <c r="G2495" s="8" t="s">
        <v>785</v>
      </c>
      <c r="H2495" s="8" t="s">
        <v>292</v>
      </c>
      <c r="I2495" s="8" t="s">
        <v>786</v>
      </c>
      <c r="J2495" s="8" t="s">
        <v>166</v>
      </c>
      <c r="K2495" s="8" t="s">
        <v>7</v>
      </c>
      <c r="L2495" s="9">
        <v>183</v>
      </c>
      <c r="M2495" s="9">
        <v>1</v>
      </c>
      <c r="N2495" s="10">
        <v>5.4644808743169399E-3</v>
      </c>
      <c r="O2495" s="11">
        <v>5.73</v>
      </c>
      <c r="P2495" s="11">
        <v>5.73</v>
      </c>
      <c r="Q2495" s="11">
        <v>0</v>
      </c>
      <c r="R2495" s="8">
        <v>0</v>
      </c>
      <c r="S2495" s="8">
        <v>0</v>
      </c>
      <c r="U2495" s="12">
        <v>0</v>
      </c>
      <c r="V2495" s="10">
        <v>0</v>
      </c>
      <c r="W2495" s="11">
        <v>11</v>
      </c>
      <c r="X2495" s="8" t="s">
        <v>148</v>
      </c>
      <c r="Y2495" s="8" t="s">
        <v>149</v>
      </c>
    </row>
    <row r="2496" spans="1:25" x14ac:dyDescent="0.3">
      <c r="A2496" s="7">
        <v>46288</v>
      </c>
      <c r="B2496" s="8" t="s">
        <v>43</v>
      </c>
      <c r="C2496" s="8" t="s">
        <v>140</v>
      </c>
      <c r="D2496" s="8" t="s">
        <v>141</v>
      </c>
      <c r="E2496" s="8" t="s">
        <v>239</v>
      </c>
      <c r="F2496" s="8" t="s">
        <v>143</v>
      </c>
      <c r="G2496" s="8" t="s">
        <v>313</v>
      </c>
      <c r="H2496" s="8" t="s">
        <v>292</v>
      </c>
      <c r="I2496" s="8" t="s">
        <v>314</v>
      </c>
      <c r="J2496" s="8" t="s">
        <v>242</v>
      </c>
      <c r="K2496" s="8" t="s">
        <v>7</v>
      </c>
      <c r="L2496" s="9">
        <v>1789</v>
      </c>
      <c r="M2496" s="9">
        <v>12</v>
      </c>
      <c r="N2496" s="10">
        <v>6.7076579094466184E-3</v>
      </c>
      <c r="O2496" s="11">
        <v>4.1500000000000004</v>
      </c>
      <c r="P2496" s="11">
        <v>49.8</v>
      </c>
      <c r="Q2496" s="11">
        <v>0</v>
      </c>
      <c r="R2496" s="8">
        <v>0</v>
      </c>
      <c r="S2496" s="8">
        <v>0</v>
      </c>
      <c r="U2496" s="12">
        <v>0</v>
      </c>
      <c r="V2496" s="10">
        <v>0</v>
      </c>
      <c r="W2496" s="11">
        <v>6.5</v>
      </c>
      <c r="X2496" s="8" t="s">
        <v>148</v>
      </c>
      <c r="Y2496" s="8" t="s">
        <v>149</v>
      </c>
    </row>
    <row r="2497" spans="1:26" x14ac:dyDescent="0.3">
      <c r="A2497" s="8" t="s">
        <v>1131</v>
      </c>
      <c r="B2497" s="8" t="s">
        <v>43</v>
      </c>
      <c r="C2497" s="8" t="s">
        <v>140</v>
      </c>
      <c r="D2497" s="8" t="s">
        <v>141</v>
      </c>
      <c r="E2497" s="8" t="s">
        <v>239</v>
      </c>
      <c r="F2497" s="8" t="s">
        <v>143</v>
      </c>
      <c r="G2497" s="8" t="s">
        <v>307</v>
      </c>
      <c r="H2497" s="8" t="s">
        <v>292</v>
      </c>
      <c r="I2497" s="8" t="s">
        <v>308</v>
      </c>
      <c r="J2497" s="8" t="s">
        <v>242</v>
      </c>
      <c r="K2497" s="8" t="s">
        <v>14</v>
      </c>
      <c r="L2497" s="9">
        <v>1403</v>
      </c>
      <c r="M2497" s="9">
        <v>4</v>
      </c>
      <c r="N2497" s="10">
        <v>2.851033499643621E-3</v>
      </c>
      <c r="O2497" s="11">
        <v>4.29</v>
      </c>
      <c r="P2497" s="11">
        <v>17.16</v>
      </c>
      <c r="Q2497" s="11">
        <v>0</v>
      </c>
      <c r="R2497" s="8">
        <v>0</v>
      </c>
      <c r="S2497" s="8">
        <v>0</v>
      </c>
      <c r="U2497" s="12">
        <v>0</v>
      </c>
      <c r="V2497" s="10">
        <v>0</v>
      </c>
      <c r="W2497" s="11">
        <v>5.5</v>
      </c>
      <c r="X2497" s="8" t="s">
        <v>148</v>
      </c>
      <c r="Y2497" s="8" t="s">
        <v>149</v>
      </c>
    </row>
    <row r="2498" spans="1:26" x14ac:dyDescent="0.3">
      <c r="A2498" s="7">
        <v>46288</v>
      </c>
      <c r="B2498" s="8" t="s">
        <v>34</v>
      </c>
      <c r="C2498" s="8" t="s">
        <v>140</v>
      </c>
      <c r="D2498" s="8" t="s">
        <v>141</v>
      </c>
      <c r="E2498" s="8" t="s">
        <v>325</v>
      </c>
      <c r="F2498" s="8" t="s">
        <v>143</v>
      </c>
      <c r="G2498" s="8" t="s">
        <v>425</v>
      </c>
      <c r="H2498" s="8" t="s">
        <v>206</v>
      </c>
      <c r="I2498" s="8" t="s">
        <v>425</v>
      </c>
      <c r="J2498" s="8" t="s">
        <v>327</v>
      </c>
      <c r="K2498" s="8" t="s">
        <v>21</v>
      </c>
      <c r="L2498" s="9">
        <v>384</v>
      </c>
      <c r="M2498" s="9">
        <v>6</v>
      </c>
      <c r="N2498" s="10">
        <v>1.5625E-2</v>
      </c>
      <c r="O2498" s="11">
        <v>5.36</v>
      </c>
      <c r="P2498" s="11">
        <v>32.159999999999997</v>
      </c>
      <c r="Q2498" s="11">
        <v>0</v>
      </c>
      <c r="R2498" s="8">
        <v>0</v>
      </c>
      <c r="S2498" s="8">
        <v>0</v>
      </c>
      <c r="U2498" s="12">
        <v>0</v>
      </c>
      <c r="V2498" s="10">
        <v>0</v>
      </c>
      <c r="W2498" s="11">
        <v>6</v>
      </c>
      <c r="X2498" s="8" t="s">
        <v>148</v>
      </c>
      <c r="Y2498" s="8" t="s">
        <v>149</v>
      </c>
    </row>
    <row r="2499" spans="1:26" x14ac:dyDescent="0.3">
      <c r="A2499" s="7">
        <v>46288</v>
      </c>
      <c r="B2499" s="8" t="s">
        <v>34</v>
      </c>
      <c r="C2499" s="8" t="s">
        <v>140</v>
      </c>
      <c r="D2499" s="8" t="s">
        <v>141</v>
      </c>
      <c r="E2499" s="8" t="s">
        <v>325</v>
      </c>
      <c r="F2499" s="8" t="s">
        <v>143</v>
      </c>
      <c r="G2499" s="8" t="s">
        <v>423</v>
      </c>
      <c r="H2499" s="8" t="s">
        <v>206</v>
      </c>
      <c r="I2499" s="8" t="s">
        <v>423</v>
      </c>
      <c r="J2499" s="8" t="s">
        <v>327</v>
      </c>
      <c r="K2499" s="8" t="s">
        <v>21</v>
      </c>
      <c r="L2499" s="9">
        <v>597</v>
      </c>
      <c r="M2499" s="9">
        <v>14</v>
      </c>
      <c r="N2499" s="10">
        <v>2.3450586264656618E-2</v>
      </c>
      <c r="O2499" s="11">
        <v>5</v>
      </c>
      <c r="P2499" s="11">
        <v>70</v>
      </c>
      <c r="Q2499" s="11">
        <v>398</v>
      </c>
      <c r="R2499" s="8">
        <v>2</v>
      </c>
      <c r="S2499" s="8">
        <v>2</v>
      </c>
      <c r="T2499" s="10">
        <v>0.1759</v>
      </c>
      <c r="U2499" s="12">
        <v>5.69</v>
      </c>
      <c r="V2499" s="10">
        <v>0.1429</v>
      </c>
      <c r="W2499" s="11">
        <v>5</v>
      </c>
      <c r="X2499" s="8" t="s">
        <v>148</v>
      </c>
      <c r="Y2499" s="8" t="s">
        <v>149</v>
      </c>
    </row>
    <row r="2500" spans="1:26" x14ac:dyDescent="0.3">
      <c r="A2500" s="7">
        <v>46288</v>
      </c>
      <c r="B2500" s="8" t="s">
        <v>34</v>
      </c>
      <c r="C2500" s="8" t="s">
        <v>140</v>
      </c>
      <c r="D2500" s="8" t="s">
        <v>141</v>
      </c>
      <c r="E2500" s="8" t="s">
        <v>328</v>
      </c>
      <c r="F2500" s="8" t="s">
        <v>143</v>
      </c>
      <c r="G2500" s="8" t="s">
        <v>699</v>
      </c>
      <c r="H2500" s="8" t="s">
        <v>206</v>
      </c>
      <c r="I2500" s="8" t="s">
        <v>1144</v>
      </c>
      <c r="J2500" s="8" t="s">
        <v>330</v>
      </c>
      <c r="K2500" s="8" t="s">
        <v>21</v>
      </c>
      <c r="L2500" s="9">
        <v>163</v>
      </c>
      <c r="M2500" s="9">
        <v>2</v>
      </c>
      <c r="N2500" s="10">
        <v>1.226993865030675E-2</v>
      </c>
      <c r="O2500" s="11">
        <v>8</v>
      </c>
      <c r="P2500" s="11">
        <v>16</v>
      </c>
      <c r="Q2500" s="11">
        <v>0</v>
      </c>
      <c r="R2500" s="8">
        <v>0</v>
      </c>
      <c r="S2500" s="8">
        <v>0</v>
      </c>
      <c r="U2500" s="12">
        <v>0</v>
      </c>
      <c r="V2500" s="10">
        <v>0</v>
      </c>
      <c r="W2500" s="11">
        <v>8</v>
      </c>
      <c r="X2500" s="8" t="s">
        <v>148</v>
      </c>
      <c r="Y2500" s="8" t="s">
        <v>149</v>
      </c>
    </row>
    <row r="2501" spans="1:26" x14ac:dyDescent="0.3">
      <c r="A2501" s="7">
        <v>46288</v>
      </c>
      <c r="B2501" s="8" t="s">
        <v>34</v>
      </c>
      <c r="C2501" s="8" t="s">
        <v>140</v>
      </c>
      <c r="D2501" s="8" t="s">
        <v>141</v>
      </c>
      <c r="E2501" s="8" t="s">
        <v>328</v>
      </c>
      <c r="F2501" s="8" t="s">
        <v>143</v>
      </c>
      <c r="G2501" s="8" t="s">
        <v>491</v>
      </c>
      <c r="H2501" s="8" t="s">
        <v>206</v>
      </c>
      <c r="I2501" s="8" t="s">
        <v>491</v>
      </c>
      <c r="J2501" s="8" t="s">
        <v>330</v>
      </c>
      <c r="K2501" s="8" t="s">
        <v>21</v>
      </c>
      <c r="L2501" s="9">
        <v>517</v>
      </c>
      <c r="M2501" s="9">
        <v>6</v>
      </c>
      <c r="N2501" s="10">
        <v>1.160541586073501E-2</v>
      </c>
      <c r="O2501" s="11">
        <v>9</v>
      </c>
      <c r="P2501" s="11">
        <v>54</v>
      </c>
      <c r="Q2501" s="11">
        <v>299</v>
      </c>
      <c r="R2501" s="8">
        <v>1</v>
      </c>
      <c r="S2501" s="8">
        <v>1</v>
      </c>
      <c r="T2501" s="10">
        <v>0.18060000000000001</v>
      </c>
      <c r="U2501" s="12">
        <v>5.54</v>
      </c>
      <c r="V2501" s="10">
        <v>0.16669999999999999</v>
      </c>
      <c r="W2501" s="11">
        <v>9</v>
      </c>
      <c r="X2501" s="8" t="s">
        <v>148</v>
      </c>
      <c r="Y2501" s="8" t="s">
        <v>149</v>
      </c>
    </row>
    <row r="2502" spans="1:26" x14ac:dyDescent="0.3">
      <c r="A2502" s="7">
        <v>46288</v>
      </c>
      <c r="B2502" s="8" t="s">
        <v>19</v>
      </c>
      <c r="C2502" s="8" t="s">
        <v>249</v>
      </c>
      <c r="D2502" s="8" t="s">
        <v>141</v>
      </c>
      <c r="E2502" s="8" t="s">
        <v>142</v>
      </c>
      <c r="F2502" s="8" t="s">
        <v>143</v>
      </c>
      <c r="G2502" s="8" t="s">
        <v>345</v>
      </c>
      <c r="H2502" s="8" t="s">
        <v>206</v>
      </c>
      <c r="I2502" s="8" t="s">
        <v>345</v>
      </c>
      <c r="J2502" s="8" t="s">
        <v>147</v>
      </c>
      <c r="K2502" s="8" t="s">
        <v>14</v>
      </c>
      <c r="L2502" s="9">
        <v>337</v>
      </c>
      <c r="M2502" s="9">
        <v>9</v>
      </c>
      <c r="N2502" s="10">
        <v>2.670623145400593E-2</v>
      </c>
      <c r="O2502" s="11">
        <v>5.46</v>
      </c>
      <c r="P2502" s="11">
        <v>49.14</v>
      </c>
      <c r="Q2502" s="11">
        <v>0</v>
      </c>
      <c r="R2502" s="8">
        <v>0</v>
      </c>
      <c r="S2502" s="8">
        <v>0</v>
      </c>
      <c r="U2502" s="12">
        <v>0</v>
      </c>
      <c r="V2502" s="10">
        <v>0</v>
      </c>
      <c r="W2502" s="11">
        <v>6.5</v>
      </c>
      <c r="X2502" s="8" t="s">
        <v>148</v>
      </c>
      <c r="Y2502" s="8" t="s">
        <v>149</v>
      </c>
    </row>
    <row r="2503" spans="1:26" x14ac:dyDescent="0.3">
      <c r="A2503" s="7">
        <v>46288</v>
      </c>
      <c r="B2503" s="8" t="s">
        <v>19</v>
      </c>
      <c r="C2503" s="8" t="s">
        <v>249</v>
      </c>
      <c r="D2503" s="8" t="s">
        <v>141</v>
      </c>
      <c r="E2503" s="8" t="s">
        <v>142</v>
      </c>
      <c r="F2503" s="8" t="s">
        <v>143</v>
      </c>
      <c r="G2503" s="8" t="s">
        <v>250</v>
      </c>
      <c r="H2503" s="8" t="s">
        <v>206</v>
      </c>
      <c r="I2503" s="8" t="s">
        <v>250</v>
      </c>
      <c r="J2503" s="8" t="s">
        <v>147</v>
      </c>
      <c r="K2503" s="8" t="s">
        <v>21</v>
      </c>
      <c r="L2503" s="9">
        <v>322</v>
      </c>
      <c r="M2503" s="9">
        <v>19</v>
      </c>
      <c r="N2503" s="10">
        <v>5.9006211180124217E-2</v>
      </c>
      <c r="O2503" s="11">
        <v>8</v>
      </c>
      <c r="P2503" s="11">
        <v>152</v>
      </c>
      <c r="Q2503" s="11">
        <v>599</v>
      </c>
      <c r="R2503" s="8">
        <v>1</v>
      </c>
      <c r="S2503" s="8">
        <v>1</v>
      </c>
      <c r="T2503" s="10">
        <v>0.25380000000000003</v>
      </c>
      <c r="U2503" s="12">
        <v>3.94</v>
      </c>
      <c r="V2503" s="10">
        <v>5.2600000000000001E-2</v>
      </c>
      <c r="W2503" s="11">
        <v>8</v>
      </c>
      <c r="X2503" s="8" t="s">
        <v>148</v>
      </c>
      <c r="Y2503" s="8" t="s">
        <v>149</v>
      </c>
    </row>
    <row r="2504" spans="1:26" x14ac:dyDescent="0.3">
      <c r="A2504" s="7">
        <v>46288</v>
      </c>
      <c r="B2504" s="8" t="s">
        <v>19</v>
      </c>
      <c r="C2504" s="8" t="s">
        <v>249</v>
      </c>
      <c r="D2504" s="8" t="s">
        <v>141</v>
      </c>
      <c r="E2504" s="8" t="s">
        <v>142</v>
      </c>
      <c r="F2504" s="8" t="s">
        <v>143</v>
      </c>
      <c r="G2504" s="8" t="s">
        <v>350</v>
      </c>
      <c r="H2504" s="8" t="s">
        <v>206</v>
      </c>
      <c r="I2504" s="8" t="s">
        <v>350</v>
      </c>
      <c r="J2504" s="8" t="s">
        <v>147</v>
      </c>
      <c r="K2504" s="8" t="s">
        <v>7</v>
      </c>
      <c r="L2504" s="9">
        <v>95</v>
      </c>
      <c r="M2504" s="9">
        <v>1</v>
      </c>
      <c r="N2504" s="10">
        <v>1.0526315789473681E-2</v>
      </c>
      <c r="O2504" s="11">
        <v>6.72</v>
      </c>
      <c r="P2504" s="11">
        <v>6.72</v>
      </c>
      <c r="Q2504" s="11">
        <v>0</v>
      </c>
      <c r="R2504" s="8">
        <v>0</v>
      </c>
      <c r="S2504" s="8">
        <v>0</v>
      </c>
      <c r="U2504" s="12">
        <v>0</v>
      </c>
      <c r="V2504" s="10">
        <v>0</v>
      </c>
      <c r="W2504" s="11">
        <v>8.5</v>
      </c>
      <c r="X2504" s="8" t="s">
        <v>148</v>
      </c>
      <c r="Y2504" s="8" t="s">
        <v>149</v>
      </c>
    </row>
    <row r="2505" spans="1:26" x14ac:dyDescent="0.3">
      <c r="A2505" s="7">
        <v>46288</v>
      </c>
      <c r="B2505" s="8" t="s">
        <v>19</v>
      </c>
      <c r="C2505" s="8" t="s">
        <v>249</v>
      </c>
      <c r="D2505" s="8" t="s">
        <v>141</v>
      </c>
      <c r="E2505" s="8" t="s">
        <v>142</v>
      </c>
      <c r="F2505" s="8" t="s">
        <v>143</v>
      </c>
      <c r="G2505" s="8" t="s">
        <v>496</v>
      </c>
      <c r="H2505" s="8" t="s">
        <v>206</v>
      </c>
      <c r="I2505" s="8" t="s">
        <v>496</v>
      </c>
      <c r="J2505" s="8" t="s">
        <v>147</v>
      </c>
      <c r="K2505" s="8" t="s">
        <v>14</v>
      </c>
      <c r="L2505" s="9">
        <v>685</v>
      </c>
      <c r="M2505" s="9">
        <v>18</v>
      </c>
      <c r="N2505" s="10">
        <v>2.627737226277372E-2</v>
      </c>
      <c r="O2505" s="11">
        <v>6.22</v>
      </c>
      <c r="P2505" s="11">
        <v>111.96</v>
      </c>
      <c r="Q2505" s="11">
        <v>2396</v>
      </c>
      <c r="R2505" s="8">
        <v>4</v>
      </c>
      <c r="S2505" s="8">
        <v>4</v>
      </c>
      <c r="T2505" s="10">
        <v>4.6699999999999998E-2</v>
      </c>
      <c r="U2505" s="12">
        <v>21.4</v>
      </c>
      <c r="V2505" s="10">
        <v>0.22220000000000001</v>
      </c>
      <c r="W2505" s="11">
        <v>8</v>
      </c>
      <c r="X2505" s="8" t="s">
        <v>148</v>
      </c>
      <c r="Y2505" s="8" t="s">
        <v>149</v>
      </c>
    </row>
    <row r="2506" spans="1:26" x14ac:dyDescent="0.3">
      <c r="A2506" s="8" t="s">
        <v>1138</v>
      </c>
      <c r="B2506" s="8" t="s">
        <v>19</v>
      </c>
      <c r="C2506" s="8" t="s">
        <v>249</v>
      </c>
      <c r="D2506" s="8" t="s">
        <v>141</v>
      </c>
      <c r="E2506" s="8" t="s">
        <v>142</v>
      </c>
      <c r="F2506" s="8" t="s">
        <v>143</v>
      </c>
      <c r="G2506" s="8" t="s">
        <v>344</v>
      </c>
      <c r="H2506" s="8" t="s">
        <v>213</v>
      </c>
      <c r="I2506" s="8" t="s">
        <v>344</v>
      </c>
      <c r="J2506" s="8" t="s">
        <v>147</v>
      </c>
      <c r="K2506" s="8" t="s">
        <v>14</v>
      </c>
      <c r="L2506" s="9">
        <v>246</v>
      </c>
      <c r="M2506" s="9">
        <v>6</v>
      </c>
      <c r="N2506" s="10">
        <v>2.4390243902439029E-2</v>
      </c>
      <c r="O2506" s="11">
        <v>4.7699999999999996</v>
      </c>
      <c r="P2506" s="11">
        <v>28.62</v>
      </c>
      <c r="Q2506" s="11">
        <v>599</v>
      </c>
      <c r="R2506" s="8">
        <v>1</v>
      </c>
      <c r="S2506" s="8">
        <v>1</v>
      </c>
      <c r="T2506" s="10">
        <v>4.7800000000000002E-2</v>
      </c>
      <c r="U2506" s="12">
        <v>20.93</v>
      </c>
      <c r="V2506" s="10">
        <v>0.16669999999999999</v>
      </c>
      <c r="W2506" s="11">
        <v>7.5</v>
      </c>
      <c r="X2506" s="8" t="s">
        <v>148</v>
      </c>
      <c r="Y2506" s="8" t="s">
        <v>149</v>
      </c>
    </row>
    <row r="2507" spans="1:26" x14ac:dyDescent="0.3">
      <c r="A2507" s="7">
        <v>46288</v>
      </c>
      <c r="B2507" s="8" t="s">
        <v>19</v>
      </c>
      <c r="C2507" s="8" t="s">
        <v>249</v>
      </c>
      <c r="D2507" s="8" t="s">
        <v>141</v>
      </c>
      <c r="E2507" s="8" t="s">
        <v>164</v>
      </c>
      <c r="F2507" s="8" t="s">
        <v>143</v>
      </c>
      <c r="G2507" s="8" t="s">
        <v>347</v>
      </c>
      <c r="H2507" s="8" t="s">
        <v>206</v>
      </c>
      <c r="I2507" s="8" t="s">
        <v>996</v>
      </c>
      <c r="J2507" s="8" t="s">
        <v>166</v>
      </c>
      <c r="K2507" s="8" t="s">
        <v>21</v>
      </c>
      <c r="L2507" s="9">
        <v>244</v>
      </c>
      <c r="M2507" s="9">
        <v>12</v>
      </c>
      <c r="N2507" s="10">
        <v>4.9180327868852458E-2</v>
      </c>
      <c r="O2507" s="11">
        <v>4.4000000000000004</v>
      </c>
      <c r="P2507" s="11">
        <v>52.8</v>
      </c>
      <c r="Q2507" s="11">
        <v>0</v>
      </c>
      <c r="R2507" s="8">
        <v>0</v>
      </c>
      <c r="S2507" s="8">
        <v>0</v>
      </c>
      <c r="U2507" s="12">
        <v>0</v>
      </c>
      <c r="V2507" s="10">
        <v>0</v>
      </c>
      <c r="W2507" s="11">
        <v>5</v>
      </c>
      <c r="X2507" s="8" t="s">
        <v>148</v>
      </c>
      <c r="Y2507" s="8" t="s">
        <v>149</v>
      </c>
    </row>
    <row r="2508" spans="1:26" x14ac:dyDescent="0.3">
      <c r="A2508" s="7">
        <v>46288</v>
      </c>
      <c r="B2508" s="8" t="s">
        <v>19</v>
      </c>
      <c r="C2508" s="8" t="s">
        <v>249</v>
      </c>
      <c r="D2508" s="8" t="s">
        <v>141</v>
      </c>
      <c r="E2508" s="8" t="s">
        <v>164</v>
      </c>
      <c r="F2508" s="8" t="s">
        <v>143</v>
      </c>
      <c r="G2508" s="8" t="s">
        <v>432</v>
      </c>
      <c r="H2508" s="8" t="s">
        <v>206</v>
      </c>
      <c r="I2508" s="8" t="s">
        <v>1145</v>
      </c>
      <c r="J2508" s="8" t="s">
        <v>166</v>
      </c>
      <c r="K2508" s="8" t="s">
        <v>21</v>
      </c>
      <c r="L2508" s="9">
        <v>251</v>
      </c>
      <c r="M2508" s="9">
        <v>4</v>
      </c>
      <c r="N2508" s="10">
        <v>1.5936254980079681E-2</v>
      </c>
      <c r="O2508" s="11">
        <v>6</v>
      </c>
      <c r="P2508" s="11">
        <v>24</v>
      </c>
      <c r="Q2508" s="11">
        <v>0</v>
      </c>
      <c r="R2508" s="8">
        <v>0</v>
      </c>
      <c r="S2508" s="8">
        <v>0</v>
      </c>
      <c r="U2508" s="12">
        <v>0</v>
      </c>
      <c r="V2508" s="10">
        <v>0</v>
      </c>
      <c r="W2508" s="11">
        <v>6</v>
      </c>
      <c r="X2508" s="8" t="s">
        <v>148</v>
      </c>
      <c r="Y2508" s="8" t="s">
        <v>149</v>
      </c>
    </row>
    <row r="2509" spans="1:26" x14ac:dyDescent="0.3">
      <c r="A2509" s="7">
        <v>46288</v>
      </c>
      <c r="B2509" s="8" t="s">
        <v>19</v>
      </c>
      <c r="C2509" s="8" t="s">
        <v>249</v>
      </c>
      <c r="D2509" s="8" t="s">
        <v>141</v>
      </c>
      <c r="E2509" s="8" t="s">
        <v>351</v>
      </c>
      <c r="F2509" s="8" t="s">
        <v>143</v>
      </c>
      <c r="G2509" s="8" t="s">
        <v>706</v>
      </c>
      <c r="H2509" s="8" t="s">
        <v>213</v>
      </c>
      <c r="I2509" s="8" t="s">
        <v>706</v>
      </c>
      <c r="J2509" s="8" t="s">
        <v>353</v>
      </c>
      <c r="K2509" s="8" t="s">
        <v>14</v>
      </c>
      <c r="L2509" s="9">
        <v>769</v>
      </c>
      <c r="M2509" s="9">
        <v>10</v>
      </c>
      <c r="N2509" s="10">
        <v>1.30039011703511E-2</v>
      </c>
      <c r="O2509" s="11">
        <v>10.63</v>
      </c>
      <c r="P2509" s="11">
        <v>106.3</v>
      </c>
      <c r="Q2509" s="11">
        <v>0</v>
      </c>
      <c r="R2509" s="8">
        <v>0</v>
      </c>
      <c r="S2509" s="8">
        <v>0</v>
      </c>
      <c r="U2509" s="12">
        <v>0</v>
      </c>
      <c r="V2509" s="10">
        <v>0</v>
      </c>
      <c r="W2509" s="11">
        <v>15.5</v>
      </c>
      <c r="X2509" s="8" t="s">
        <v>148</v>
      </c>
      <c r="Y2509" s="8" t="s">
        <v>149</v>
      </c>
    </row>
    <row r="2510" spans="1:26" x14ac:dyDescent="0.3">
      <c r="A2510" s="7">
        <v>46289</v>
      </c>
      <c r="B2510" s="8" t="s">
        <v>12</v>
      </c>
      <c r="C2510" s="8" t="s">
        <v>140</v>
      </c>
      <c r="D2510" s="8" t="s">
        <v>141</v>
      </c>
      <c r="E2510" s="8" t="s">
        <v>142</v>
      </c>
      <c r="F2510" s="8" t="s">
        <v>143</v>
      </c>
      <c r="G2510" s="8" t="s">
        <v>151</v>
      </c>
      <c r="H2510" s="8" t="s">
        <v>145</v>
      </c>
      <c r="I2510" s="8" t="s">
        <v>656</v>
      </c>
      <c r="J2510" s="8" t="s">
        <v>147</v>
      </c>
      <c r="K2510" s="8" t="s">
        <v>7</v>
      </c>
      <c r="L2510" s="9">
        <v>226</v>
      </c>
      <c r="M2510" s="9">
        <v>5</v>
      </c>
      <c r="N2510" s="10">
        <v>2.2123893805309731E-2</v>
      </c>
      <c r="O2510" s="11">
        <v>10.48</v>
      </c>
      <c r="P2510" s="11">
        <v>52.4</v>
      </c>
      <c r="Q2510" s="11">
        <v>0</v>
      </c>
      <c r="R2510" s="8">
        <v>0</v>
      </c>
      <c r="S2510" s="8">
        <v>0</v>
      </c>
      <c r="U2510" s="12">
        <v>0</v>
      </c>
      <c r="V2510" s="10">
        <v>0</v>
      </c>
      <c r="W2510" s="11">
        <v>16</v>
      </c>
      <c r="X2510" s="8" t="s">
        <v>148</v>
      </c>
      <c r="Y2510" s="8" t="s">
        <v>149</v>
      </c>
    </row>
    <row r="2511" spans="1:26" x14ac:dyDescent="0.3">
      <c r="A2511" s="7">
        <v>46289</v>
      </c>
      <c r="B2511" s="8" t="s">
        <v>12</v>
      </c>
      <c r="C2511" s="8" t="s">
        <v>140</v>
      </c>
      <c r="D2511" s="8" t="s">
        <v>141</v>
      </c>
      <c r="E2511" s="8" t="s">
        <v>142</v>
      </c>
      <c r="F2511" s="8" t="s">
        <v>143</v>
      </c>
      <c r="G2511" s="8" t="s">
        <v>144</v>
      </c>
      <c r="H2511" s="8" t="s">
        <v>145</v>
      </c>
      <c r="I2511" s="8" t="s">
        <v>205</v>
      </c>
      <c r="J2511" s="8" t="s">
        <v>147</v>
      </c>
      <c r="K2511" s="8" t="s">
        <v>14</v>
      </c>
      <c r="L2511" s="9">
        <v>1135</v>
      </c>
      <c r="M2511" s="9">
        <v>9</v>
      </c>
      <c r="N2511" s="10">
        <v>7.9295154185022032E-3</v>
      </c>
      <c r="O2511" s="11">
        <v>10.15</v>
      </c>
      <c r="P2511" s="11">
        <v>91.35</v>
      </c>
      <c r="Q2511" s="11">
        <v>0</v>
      </c>
      <c r="R2511" s="8">
        <v>0</v>
      </c>
      <c r="S2511" s="8">
        <v>0</v>
      </c>
      <c r="U2511" s="12">
        <v>0</v>
      </c>
      <c r="V2511" s="10">
        <v>0</v>
      </c>
      <c r="W2511" s="11">
        <v>12</v>
      </c>
      <c r="X2511" s="8" t="s">
        <v>148</v>
      </c>
      <c r="Y2511" s="8" t="s">
        <v>149</v>
      </c>
      <c r="Z2511" s="8" t="s">
        <v>546</v>
      </c>
    </row>
    <row r="2512" spans="1:26" x14ac:dyDescent="0.3">
      <c r="A2512" s="7">
        <v>46289</v>
      </c>
      <c r="B2512" s="8" t="s">
        <v>12</v>
      </c>
      <c r="C2512" s="8" t="s">
        <v>140</v>
      </c>
      <c r="D2512" s="8" t="s">
        <v>141</v>
      </c>
      <c r="E2512" s="8" t="s">
        <v>142</v>
      </c>
      <c r="F2512" s="8" t="s">
        <v>143</v>
      </c>
      <c r="G2512" s="8" t="s">
        <v>151</v>
      </c>
      <c r="H2512" s="8" t="s">
        <v>145</v>
      </c>
      <c r="I2512" s="8" t="s">
        <v>1146</v>
      </c>
      <c r="J2512" s="8" t="s">
        <v>147</v>
      </c>
      <c r="K2512" s="8" t="s">
        <v>14</v>
      </c>
      <c r="L2512" s="9">
        <v>3412</v>
      </c>
      <c r="M2512" s="9">
        <v>24</v>
      </c>
      <c r="N2512" s="10">
        <v>7.0339976553341153E-3</v>
      </c>
      <c r="O2512" s="11">
        <v>8.5500000000000007</v>
      </c>
      <c r="P2512" s="11">
        <v>205.2</v>
      </c>
      <c r="Q2512" s="11">
        <v>0</v>
      </c>
      <c r="R2512" s="8">
        <v>0</v>
      </c>
      <c r="S2512" s="8">
        <v>0</v>
      </c>
      <c r="U2512" s="12">
        <v>0</v>
      </c>
      <c r="V2512" s="10">
        <v>0</v>
      </c>
      <c r="W2512" s="11">
        <v>13.5</v>
      </c>
      <c r="X2512" s="8" t="s">
        <v>148</v>
      </c>
      <c r="Y2512" s="8" t="s">
        <v>149</v>
      </c>
    </row>
    <row r="2513" spans="1:25" x14ac:dyDescent="0.3">
      <c r="A2513" s="7">
        <v>46289</v>
      </c>
      <c r="B2513" s="8" t="s">
        <v>12</v>
      </c>
      <c r="C2513" s="8" t="s">
        <v>140</v>
      </c>
      <c r="D2513" s="8" t="s">
        <v>141</v>
      </c>
      <c r="E2513" s="8" t="s">
        <v>142</v>
      </c>
      <c r="F2513" s="8" t="s">
        <v>143</v>
      </c>
      <c r="G2513" s="8" t="s">
        <v>178</v>
      </c>
      <c r="H2513" s="8" t="s">
        <v>145</v>
      </c>
      <c r="I2513" s="8" t="s">
        <v>1086</v>
      </c>
      <c r="J2513" s="8" t="s">
        <v>147</v>
      </c>
      <c r="K2513" s="8" t="s">
        <v>21</v>
      </c>
      <c r="L2513" s="9">
        <v>566</v>
      </c>
      <c r="M2513" s="9">
        <v>7</v>
      </c>
      <c r="N2513" s="10">
        <v>1.236749116607774E-2</v>
      </c>
      <c r="O2513" s="11">
        <v>12.46</v>
      </c>
      <c r="P2513" s="11">
        <v>87.22</v>
      </c>
      <c r="Q2513" s="11">
        <v>0</v>
      </c>
      <c r="R2513" s="8">
        <v>0</v>
      </c>
      <c r="S2513" s="8">
        <v>0</v>
      </c>
      <c r="U2513" s="12">
        <v>0</v>
      </c>
      <c r="V2513" s="10">
        <v>0</v>
      </c>
      <c r="W2513" s="11">
        <v>14.5</v>
      </c>
      <c r="X2513" s="8" t="s">
        <v>148</v>
      </c>
      <c r="Y2513" s="8" t="s">
        <v>303</v>
      </c>
    </row>
    <row r="2514" spans="1:25" x14ac:dyDescent="0.3">
      <c r="A2514" s="8" t="s">
        <v>1147</v>
      </c>
      <c r="B2514" s="8" t="s">
        <v>12</v>
      </c>
      <c r="C2514" s="8" t="s">
        <v>140</v>
      </c>
      <c r="D2514" s="8" t="s">
        <v>141</v>
      </c>
      <c r="E2514" s="8" t="s">
        <v>142</v>
      </c>
      <c r="F2514" s="8" t="s">
        <v>143</v>
      </c>
      <c r="G2514" s="8" t="s">
        <v>144</v>
      </c>
      <c r="H2514" s="8" t="s">
        <v>145</v>
      </c>
      <c r="I2514" s="8" t="s">
        <v>524</v>
      </c>
      <c r="J2514" s="8" t="s">
        <v>147</v>
      </c>
      <c r="K2514" s="8" t="s">
        <v>21</v>
      </c>
      <c r="L2514" s="9">
        <v>212</v>
      </c>
      <c r="M2514" s="9">
        <v>5</v>
      </c>
      <c r="N2514" s="10">
        <v>2.358490566037736E-2</v>
      </c>
      <c r="O2514" s="11">
        <v>18</v>
      </c>
      <c r="P2514" s="11">
        <v>90</v>
      </c>
      <c r="Q2514" s="11">
        <v>0</v>
      </c>
      <c r="R2514" s="8">
        <v>0</v>
      </c>
      <c r="S2514" s="8">
        <v>0</v>
      </c>
      <c r="U2514" s="12">
        <v>0</v>
      </c>
      <c r="V2514" s="10">
        <v>0</v>
      </c>
      <c r="W2514" s="11">
        <v>18</v>
      </c>
      <c r="X2514" s="8" t="s">
        <v>148</v>
      </c>
      <c r="Y2514" s="8" t="s">
        <v>149</v>
      </c>
    </row>
    <row r="2515" spans="1:25" x14ac:dyDescent="0.3">
      <c r="A2515" s="7">
        <v>46289</v>
      </c>
      <c r="B2515" s="8" t="s">
        <v>12</v>
      </c>
      <c r="C2515" s="8" t="s">
        <v>140</v>
      </c>
      <c r="D2515" s="8" t="s">
        <v>141</v>
      </c>
      <c r="E2515" s="8" t="s">
        <v>150</v>
      </c>
      <c r="F2515" s="8" t="s">
        <v>143</v>
      </c>
      <c r="G2515" s="8" t="s">
        <v>178</v>
      </c>
      <c r="H2515" s="8" t="s">
        <v>145</v>
      </c>
      <c r="I2515" s="8" t="s">
        <v>436</v>
      </c>
      <c r="J2515" s="8" t="s">
        <v>153</v>
      </c>
      <c r="K2515" s="8" t="s">
        <v>14</v>
      </c>
      <c r="L2515" s="9">
        <v>1049</v>
      </c>
      <c r="M2515" s="9">
        <v>5</v>
      </c>
      <c r="N2515" s="10">
        <v>4.7664442326024788E-3</v>
      </c>
      <c r="O2515" s="11">
        <v>7.5</v>
      </c>
      <c r="P2515" s="11">
        <v>37.5</v>
      </c>
      <c r="Q2515" s="11">
        <v>0</v>
      </c>
      <c r="R2515" s="8">
        <v>0</v>
      </c>
      <c r="S2515" s="8">
        <v>0</v>
      </c>
      <c r="U2515" s="12">
        <v>0</v>
      </c>
      <c r="V2515" s="10">
        <v>0</v>
      </c>
      <c r="W2515" s="11">
        <v>13</v>
      </c>
      <c r="X2515" s="8" t="s">
        <v>148</v>
      </c>
      <c r="Y2515" s="8" t="s">
        <v>149</v>
      </c>
    </row>
    <row r="2516" spans="1:25" x14ac:dyDescent="0.3">
      <c r="A2516" s="7">
        <v>46289</v>
      </c>
      <c r="B2516" s="8" t="s">
        <v>12</v>
      </c>
      <c r="C2516" s="8" t="s">
        <v>140</v>
      </c>
      <c r="D2516" s="8" t="s">
        <v>141</v>
      </c>
      <c r="E2516" s="8" t="s">
        <v>157</v>
      </c>
      <c r="F2516" s="8" t="s">
        <v>143</v>
      </c>
      <c r="G2516" s="8" t="s">
        <v>151</v>
      </c>
      <c r="H2516" s="8" t="s">
        <v>145</v>
      </c>
      <c r="I2516" s="8" t="s">
        <v>386</v>
      </c>
      <c r="J2516" s="8" t="s">
        <v>159</v>
      </c>
      <c r="K2516" s="8" t="s">
        <v>7</v>
      </c>
      <c r="L2516" s="9">
        <v>338</v>
      </c>
      <c r="M2516" s="9">
        <v>0</v>
      </c>
      <c r="N2516" s="10">
        <v>0</v>
      </c>
      <c r="P2516" s="11">
        <v>0</v>
      </c>
      <c r="Q2516" s="11">
        <v>0</v>
      </c>
      <c r="R2516" s="8">
        <v>0</v>
      </c>
      <c r="S2516" s="8">
        <v>0</v>
      </c>
      <c r="W2516" s="11">
        <v>11</v>
      </c>
      <c r="X2516" s="8" t="s">
        <v>148</v>
      </c>
      <c r="Y2516" s="8" t="s">
        <v>149</v>
      </c>
    </row>
    <row r="2517" spans="1:25" x14ac:dyDescent="0.3">
      <c r="A2517" s="7">
        <v>46289</v>
      </c>
      <c r="B2517" s="8" t="s">
        <v>12</v>
      </c>
      <c r="C2517" s="8" t="s">
        <v>140</v>
      </c>
      <c r="D2517" s="8" t="s">
        <v>141</v>
      </c>
      <c r="E2517" s="8" t="s">
        <v>157</v>
      </c>
      <c r="F2517" s="8" t="s">
        <v>143</v>
      </c>
      <c r="G2517" s="8" t="s">
        <v>170</v>
      </c>
      <c r="H2517" s="8" t="s">
        <v>145</v>
      </c>
      <c r="I2517" s="8" t="s">
        <v>237</v>
      </c>
      <c r="J2517" s="8" t="s">
        <v>159</v>
      </c>
      <c r="K2517" s="8" t="s">
        <v>21</v>
      </c>
      <c r="L2517" s="9">
        <v>664</v>
      </c>
      <c r="M2517" s="9">
        <v>5</v>
      </c>
      <c r="N2517" s="10">
        <v>7.5301204819277108E-3</v>
      </c>
      <c r="O2517" s="11">
        <v>7.96</v>
      </c>
      <c r="P2517" s="11">
        <v>39.799999999999997</v>
      </c>
      <c r="Q2517" s="11">
        <v>0</v>
      </c>
      <c r="R2517" s="8">
        <v>0</v>
      </c>
      <c r="S2517" s="8">
        <v>0</v>
      </c>
      <c r="U2517" s="12">
        <v>0</v>
      </c>
      <c r="V2517" s="10">
        <v>0</v>
      </c>
      <c r="W2517" s="11">
        <v>9.5</v>
      </c>
      <c r="X2517" s="8" t="s">
        <v>148</v>
      </c>
      <c r="Y2517" s="8" t="s">
        <v>149</v>
      </c>
    </row>
    <row r="2518" spans="1:25" x14ac:dyDescent="0.3">
      <c r="A2518" s="7">
        <v>46289</v>
      </c>
      <c r="B2518" s="8" t="s">
        <v>12</v>
      </c>
      <c r="C2518" s="8" t="s">
        <v>140</v>
      </c>
      <c r="D2518" s="8" t="s">
        <v>141</v>
      </c>
      <c r="E2518" s="8" t="s">
        <v>157</v>
      </c>
      <c r="F2518" s="8" t="s">
        <v>143</v>
      </c>
      <c r="G2518" s="8" t="s">
        <v>151</v>
      </c>
      <c r="H2518" s="8" t="s">
        <v>145</v>
      </c>
      <c r="I2518" s="8" t="s">
        <v>343</v>
      </c>
      <c r="J2518" s="8" t="s">
        <v>159</v>
      </c>
      <c r="K2518" s="8" t="s">
        <v>21</v>
      </c>
      <c r="L2518" s="9">
        <v>299</v>
      </c>
      <c r="M2518" s="9">
        <v>2</v>
      </c>
      <c r="N2518" s="10">
        <v>6.688963210702341E-3</v>
      </c>
      <c r="O2518" s="11">
        <v>8.5</v>
      </c>
      <c r="P2518" s="11">
        <v>17</v>
      </c>
      <c r="Q2518" s="11">
        <v>0</v>
      </c>
      <c r="R2518" s="8">
        <v>0</v>
      </c>
      <c r="S2518" s="8">
        <v>0</v>
      </c>
      <c r="U2518" s="12">
        <v>0</v>
      </c>
      <c r="V2518" s="10">
        <v>0</v>
      </c>
      <c r="W2518" s="11">
        <v>8.5</v>
      </c>
      <c r="X2518" s="8" t="s">
        <v>148</v>
      </c>
      <c r="Y2518" s="8" t="s">
        <v>149</v>
      </c>
    </row>
    <row r="2519" spans="1:25" x14ac:dyDescent="0.3">
      <c r="A2519" s="7">
        <v>46289</v>
      </c>
      <c r="B2519" s="8" t="s">
        <v>12</v>
      </c>
      <c r="C2519" s="8" t="s">
        <v>140</v>
      </c>
      <c r="D2519" s="8" t="s">
        <v>141</v>
      </c>
      <c r="E2519" s="8" t="s">
        <v>164</v>
      </c>
      <c r="F2519" s="8" t="s">
        <v>143</v>
      </c>
      <c r="G2519" s="8" t="s">
        <v>144</v>
      </c>
      <c r="H2519" s="8" t="s">
        <v>145</v>
      </c>
      <c r="I2519" s="8" t="s">
        <v>233</v>
      </c>
      <c r="J2519" s="8" t="s">
        <v>166</v>
      </c>
      <c r="K2519" s="8" t="s">
        <v>21</v>
      </c>
      <c r="L2519" s="9">
        <v>404</v>
      </c>
      <c r="M2519" s="9">
        <v>12</v>
      </c>
      <c r="N2519" s="10">
        <v>2.9702970297029702E-2</v>
      </c>
      <c r="O2519" s="11">
        <v>11.75</v>
      </c>
      <c r="P2519" s="11">
        <v>141</v>
      </c>
      <c r="Q2519" s="11">
        <v>0</v>
      </c>
      <c r="R2519" s="8">
        <v>0</v>
      </c>
      <c r="S2519" s="8">
        <v>0</v>
      </c>
      <c r="U2519" s="12">
        <v>0</v>
      </c>
      <c r="V2519" s="10">
        <v>0</v>
      </c>
      <c r="W2519" s="11">
        <v>12</v>
      </c>
      <c r="X2519" s="8" t="s">
        <v>148</v>
      </c>
      <c r="Y2519" s="8" t="s">
        <v>149</v>
      </c>
    </row>
    <row r="2520" spans="1:25" x14ac:dyDescent="0.3">
      <c r="A2520" s="7">
        <v>46289</v>
      </c>
      <c r="B2520" s="8" t="s">
        <v>12</v>
      </c>
      <c r="C2520" s="8" t="s">
        <v>140</v>
      </c>
      <c r="D2520" s="8" t="s">
        <v>141</v>
      </c>
      <c r="E2520" s="8" t="s">
        <v>164</v>
      </c>
      <c r="F2520" s="8" t="s">
        <v>143</v>
      </c>
      <c r="G2520" s="8" t="s">
        <v>178</v>
      </c>
      <c r="H2520" s="8" t="s">
        <v>145</v>
      </c>
      <c r="I2520" s="8" t="s">
        <v>441</v>
      </c>
      <c r="J2520" s="8" t="s">
        <v>166</v>
      </c>
      <c r="K2520" s="8" t="s">
        <v>21</v>
      </c>
      <c r="L2520" s="9">
        <v>475</v>
      </c>
      <c r="M2520" s="9">
        <v>4</v>
      </c>
      <c r="N2520" s="10">
        <v>8.4210526315789472E-3</v>
      </c>
      <c r="O2520" s="11">
        <v>7.9</v>
      </c>
      <c r="P2520" s="11">
        <v>31.6</v>
      </c>
      <c r="Q2520" s="11">
        <v>898</v>
      </c>
      <c r="R2520" s="8">
        <v>2</v>
      </c>
      <c r="S2520" s="8">
        <v>2</v>
      </c>
      <c r="T2520" s="10">
        <v>3.5200000000000002E-2</v>
      </c>
      <c r="U2520" s="12">
        <v>28.42</v>
      </c>
      <c r="V2520" s="10">
        <v>0.5</v>
      </c>
      <c r="W2520" s="11">
        <v>9</v>
      </c>
      <c r="X2520" s="8" t="s">
        <v>148</v>
      </c>
      <c r="Y2520" s="8" t="s">
        <v>149</v>
      </c>
    </row>
    <row r="2521" spans="1:25" x14ac:dyDescent="0.3">
      <c r="A2521" s="7">
        <v>46289</v>
      </c>
      <c r="B2521" s="8" t="s">
        <v>12</v>
      </c>
      <c r="C2521" s="8" t="s">
        <v>140</v>
      </c>
      <c r="D2521" s="8" t="s">
        <v>141</v>
      </c>
      <c r="E2521" s="8" t="s">
        <v>239</v>
      </c>
      <c r="F2521" s="8" t="s">
        <v>143</v>
      </c>
      <c r="G2521" s="8" t="s">
        <v>144</v>
      </c>
      <c r="H2521" s="8" t="s">
        <v>145</v>
      </c>
      <c r="I2521" s="8" t="s">
        <v>243</v>
      </c>
      <c r="J2521" s="8" t="s">
        <v>242</v>
      </c>
      <c r="K2521" s="8" t="s">
        <v>7</v>
      </c>
      <c r="L2521" s="9">
        <v>110</v>
      </c>
      <c r="M2521" s="9">
        <v>1</v>
      </c>
      <c r="N2521" s="10">
        <v>9.0909090909090905E-3</v>
      </c>
      <c r="O2521" s="11">
        <v>6.12</v>
      </c>
      <c r="P2521" s="11">
        <v>6.12</v>
      </c>
      <c r="Q2521" s="11">
        <v>0</v>
      </c>
      <c r="R2521" s="8">
        <v>0</v>
      </c>
      <c r="S2521" s="8">
        <v>0</v>
      </c>
      <c r="U2521" s="12">
        <v>0</v>
      </c>
      <c r="V2521" s="10">
        <v>0</v>
      </c>
      <c r="W2521" s="11">
        <v>8</v>
      </c>
      <c r="X2521" s="8" t="s">
        <v>148</v>
      </c>
      <c r="Y2521" s="8" t="s">
        <v>149</v>
      </c>
    </row>
    <row r="2522" spans="1:25" x14ac:dyDescent="0.3">
      <c r="A2522" s="7">
        <v>46289</v>
      </c>
      <c r="B2522" s="8" t="s">
        <v>12</v>
      </c>
      <c r="C2522" s="8" t="s">
        <v>140</v>
      </c>
      <c r="D2522" s="8" t="s">
        <v>141</v>
      </c>
      <c r="E2522" s="8" t="s">
        <v>239</v>
      </c>
      <c r="F2522" s="8" t="s">
        <v>143</v>
      </c>
      <c r="G2522" s="8" t="s">
        <v>144</v>
      </c>
      <c r="H2522" s="8" t="s">
        <v>145</v>
      </c>
      <c r="I2522" s="8" t="s">
        <v>712</v>
      </c>
      <c r="J2522" s="8" t="s">
        <v>242</v>
      </c>
      <c r="K2522" s="8" t="s">
        <v>14</v>
      </c>
      <c r="L2522" s="9">
        <v>148</v>
      </c>
      <c r="M2522" s="9">
        <v>2</v>
      </c>
      <c r="N2522" s="10">
        <v>1.3513513513513511E-2</v>
      </c>
      <c r="O2522" s="11">
        <v>7.12</v>
      </c>
      <c r="P2522" s="11">
        <v>14.24</v>
      </c>
      <c r="Q2522" s="11">
        <v>0</v>
      </c>
      <c r="R2522" s="8">
        <v>0</v>
      </c>
      <c r="S2522" s="8">
        <v>0</v>
      </c>
      <c r="U2522" s="12">
        <v>0</v>
      </c>
      <c r="V2522" s="10">
        <v>0</v>
      </c>
      <c r="W2522" s="11">
        <v>9</v>
      </c>
      <c r="X2522" s="8" t="s">
        <v>148</v>
      </c>
      <c r="Y2522" s="8" t="s">
        <v>149</v>
      </c>
    </row>
    <row r="2523" spans="1:25" x14ac:dyDescent="0.3">
      <c r="A2523" s="7">
        <v>46289</v>
      </c>
      <c r="B2523" s="8" t="s">
        <v>12</v>
      </c>
      <c r="C2523" s="8" t="s">
        <v>140</v>
      </c>
      <c r="D2523" s="8" t="s">
        <v>141</v>
      </c>
      <c r="E2523" s="8" t="s">
        <v>239</v>
      </c>
      <c r="F2523" s="8" t="s">
        <v>143</v>
      </c>
      <c r="G2523" s="8" t="s">
        <v>151</v>
      </c>
      <c r="H2523" s="8" t="s">
        <v>145</v>
      </c>
      <c r="I2523" s="8" t="s">
        <v>539</v>
      </c>
      <c r="J2523" s="8" t="s">
        <v>242</v>
      </c>
      <c r="K2523" s="8" t="s">
        <v>14</v>
      </c>
      <c r="L2523" s="9">
        <v>1205</v>
      </c>
      <c r="M2523" s="9">
        <v>8</v>
      </c>
      <c r="N2523" s="10">
        <v>6.6390041493775932E-3</v>
      </c>
      <c r="O2523" s="11">
        <v>5.23</v>
      </c>
      <c r="P2523" s="11">
        <v>41.84</v>
      </c>
      <c r="Q2523" s="11">
        <v>0</v>
      </c>
      <c r="R2523" s="8">
        <v>0</v>
      </c>
      <c r="S2523" s="8">
        <v>0</v>
      </c>
      <c r="U2523" s="12">
        <v>0</v>
      </c>
      <c r="V2523" s="10">
        <v>0</v>
      </c>
      <c r="W2523" s="11">
        <v>7</v>
      </c>
      <c r="X2523" s="8" t="s">
        <v>148</v>
      </c>
      <c r="Y2523" s="8" t="s">
        <v>149</v>
      </c>
    </row>
    <row r="2524" spans="1:25" x14ac:dyDescent="0.3">
      <c r="A2524" s="7">
        <v>46289</v>
      </c>
      <c r="B2524" s="8" t="s">
        <v>12</v>
      </c>
      <c r="C2524" s="8" t="s">
        <v>140</v>
      </c>
      <c r="D2524" s="8" t="s">
        <v>141</v>
      </c>
      <c r="E2524" s="8" t="s">
        <v>239</v>
      </c>
      <c r="F2524" s="8" t="s">
        <v>143</v>
      </c>
      <c r="G2524" s="8" t="s">
        <v>144</v>
      </c>
      <c r="H2524" s="8" t="s">
        <v>145</v>
      </c>
      <c r="I2524" s="8" t="s">
        <v>240</v>
      </c>
      <c r="J2524" s="8" t="s">
        <v>242</v>
      </c>
      <c r="K2524" s="8" t="s">
        <v>21</v>
      </c>
      <c r="L2524" s="9">
        <v>895</v>
      </c>
      <c r="M2524" s="9">
        <v>14</v>
      </c>
      <c r="N2524" s="10">
        <v>1.564245810055866E-2</v>
      </c>
      <c r="O2524" s="11">
        <v>5.05</v>
      </c>
      <c r="P2524" s="11">
        <v>70.7</v>
      </c>
      <c r="Q2524" s="11">
        <v>0</v>
      </c>
      <c r="R2524" s="8">
        <v>0</v>
      </c>
      <c r="S2524" s="8">
        <v>0</v>
      </c>
      <c r="U2524" s="12">
        <v>0</v>
      </c>
      <c r="V2524" s="10">
        <v>0</v>
      </c>
      <c r="W2524" s="11">
        <v>6</v>
      </c>
      <c r="X2524" s="8" t="s">
        <v>148</v>
      </c>
      <c r="Y2524" s="8" t="s">
        <v>149</v>
      </c>
    </row>
    <row r="2525" spans="1:25" x14ac:dyDescent="0.3">
      <c r="A2525" s="7">
        <v>46289</v>
      </c>
      <c r="B2525" s="8" t="s">
        <v>12</v>
      </c>
      <c r="C2525" s="8" t="s">
        <v>140</v>
      </c>
      <c r="D2525" s="8" t="s">
        <v>141</v>
      </c>
      <c r="E2525" s="8" t="s">
        <v>239</v>
      </c>
      <c r="F2525" s="8" t="s">
        <v>143</v>
      </c>
      <c r="G2525" s="8" t="s">
        <v>178</v>
      </c>
      <c r="H2525" s="8" t="s">
        <v>145</v>
      </c>
      <c r="I2525" s="8" t="s">
        <v>1148</v>
      </c>
      <c r="J2525" s="8" t="s">
        <v>242</v>
      </c>
      <c r="K2525" s="8" t="s">
        <v>21</v>
      </c>
      <c r="L2525" s="9">
        <v>192</v>
      </c>
      <c r="M2525" s="9">
        <v>3</v>
      </c>
      <c r="N2525" s="10">
        <v>1.5625E-2</v>
      </c>
      <c r="O2525" s="11">
        <v>5.5</v>
      </c>
      <c r="P2525" s="11">
        <v>16.5</v>
      </c>
      <c r="Q2525" s="11">
        <v>0</v>
      </c>
      <c r="R2525" s="8">
        <v>0</v>
      </c>
      <c r="S2525" s="8">
        <v>0</v>
      </c>
      <c r="U2525" s="12">
        <v>0</v>
      </c>
      <c r="V2525" s="10">
        <v>0</v>
      </c>
      <c r="W2525" s="11">
        <v>5.5</v>
      </c>
      <c r="X2525" s="8" t="s">
        <v>223</v>
      </c>
      <c r="Y2525" s="8" t="s">
        <v>149</v>
      </c>
    </row>
    <row r="2526" spans="1:25" x14ac:dyDescent="0.3">
      <c r="A2526" s="7">
        <v>46289</v>
      </c>
      <c r="B2526" s="8" t="s">
        <v>12</v>
      </c>
      <c r="C2526" s="8" t="s">
        <v>140</v>
      </c>
      <c r="D2526" s="8" t="s">
        <v>141</v>
      </c>
      <c r="E2526" s="8" t="s">
        <v>167</v>
      </c>
      <c r="F2526" s="8" t="s">
        <v>143</v>
      </c>
      <c r="G2526" s="8" t="s">
        <v>151</v>
      </c>
      <c r="H2526" s="8" t="s">
        <v>145</v>
      </c>
      <c r="I2526" s="8" t="s">
        <v>511</v>
      </c>
      <c r="J2526" s="8" t="s">
        <v>169</v>
      </c>
      <c r="K2526" s="8" t="s">
        <v>14</v>
      </c>
      <c r="L2526" s="9">
        <v>1460</v>
      </c>
      <c r="M2526" s="9">
        <v>6</v>
      </c>
      <c r="N2526" s="10">
        <v>4.10958904109589E-3</v>
      </c>
      <c r="O2526" s="11">
        <v>4.67</v>
      </c>
      <c r="P2526" s="11">
        <v>28.02</v>
      </c>
      <c r="Q2526" s="11">
        <v>0</v>
      </c>
      <c r="R2526" s="8">
        <v>0</v>
      </c>
      <c r="S2526" s="8">
        <v>0</v>
      </c>
      <c r="U2526" s="12">
        <v>0</v>
      </c>
      <c r="V2526" s="10">
        <v>0</v>
      </c>
      <c r="W2526" s="11">
        <v>6.5</v>
      </c>
      <c r="X2526" s="8" t="s">
        <v>148</v>
      </c>
      <c r="Y2526" s="8" t="s">
        <v>149</v>
      </c>
    </row>
    <row r="2527" spans="1:25" x14ac:dyDescent="0.3">
      <c r="A2527" s="7">
        <v>46289</v>
      </c>
      <c r="B2527" s="8" t="s">
        <v>12</v>
      </c>
      <c r="C2527" s="8" t="s">
        <v>140</v>
      </c>
      <c r="D2527" s="8" t="s">
        <v>141</v>
      </c>
      <c r="E2527" s="8" t="s">
        <v>167</v>
      </c>
      <c r="F2527" s="8" t="s">
        <v>143</v>
      </c>
      <c r="G2527" s="8" t="s">
        <v>144</v>
      </c>
      <c r="H2527" s="8" t="s">
        <v>145</v>
      </c>
      <c r="I2527" s="8" t="s">
        <v>256</v>
      </c>
      <c r="J2527" s="8" t="s">
        <v>169</v>
      </c>
      <c r="K2527" s="8" t="s">
        <v>14</v>
      </c>
      <c r="L2527" s="9">
        <v>873</v>
      </c>
      <c r="M2527" s="9">
        <v>6</v>
      </c>
      <c r="N2527" s="10">
        <v>6.8728522336769758E-3</v>
      </c>
      <c r="O2527" s="11">
        <v>3.52</v>
      </c>
      <c r="P2527" s="11">
        <v>21.12</v>
      </c>
      <c r="Q2527" s="11">
        <v>249</v>
      </c>
      <c r="R2527" s="8">
        <v>1</v>
      </c>
      <c r="S2527" s="8">
        <v>1</v>
      </c>
      <c r="T2527" s="10">
        <v>8.48E-2</v>
      </c>
      <c r="U2527" s="12">
        <v>11.79</v>
      </c>
      <c r="V2527" s="10">
        <v>0.16669999999999999</v>
      </c>
      <c r="W2527" s="11">
        <v>6.5</v>
      </c>
      <c r="X2527" s="8" t="s">
        <v>148</v>
      </c>
      <c r="Y2527" s="8" t="s">
        <v>149</v>
      </c>
    </row>
    <row r="2528" spans="1:25" x14ac:dyDescent="0.3">
      <c r="A2528" s="8" t="s">
        <v>1147</v>
      </c>
      <c r="B2528" s="8" t="s">
        <v>12</v>
      </c>
      <c r="C2528" s="8" t="s">
        <v>140</v>
      </c>
      <c r="D2528" s="8" t="s">
        <v>141</v>
      </c>
      <c r="E2528" s="8" t="s">
        <v>167</v>
      </c>
      <c r="F2528" s="8" t="s">
        <v>143</v>
      </c>
      <c r="G2528" s="8" t="s">
        <v>144</v>
      </c>
      <c r="H2528" s="8" t="s">
        <v>145</v>
      </c>
      <c r="I2528" s="8" t="s">
        <v>512</v>
      </c>
      <c r="J2528" s="8" t="s">
        <v>169</v>
      </c>
      <c r="K2528" s="8" t="s">
        <v>7</v>
      </c>
      <c r="L2528" s="9">
        <v>288</v>
      </c>
      <c r="M2528" s="9">
        <v>3</v>
      </c>
      <c r="N2528" s="10">
        <v>1.041666666666667E-2</v>
      </c>
      <c r="O2528" s="11">
        <v>4.12</v>
      </c>
      <c r="P2528" s="11">
        <v>12.36</v>
      </c>
      <c r="Q2528" s="11">
        <v>0</v>
      </c>
      <c r="R2528" s="8">
        <v>0</v>
      </c>
      <c r="S2528" s="8">
        <v>0</v>
      </c>
      <c r="U2528" s="12">
        <v>0</v>
      </c>
      <c r="V2528" s="10">
        <v>0</v>
      </c>
      <c r="W2528" s="11">
        <v>6.5</v>
      </c>
      <c r="X2528" s="8" t="s">
        <v>148</v>
      </c>
      <c r="Y2528" s="8" t="s">
        <v>149</v>
      </c>
    </row>
    <row r="2529" spans="1:25" x14ac:dyDescent="0.3">
      <c r="A2529" s="7">
        <v>46289</v>
      </c>
      <c r="B2529" s="8" t="s">
        <v>12</v>
      </c>
      <c r="C2529" s="8" t="s">
        <v>140</v>
      </c>
      <c r="D2529" s="8" t="s">
        <v>141</v>
      </c>
      <c r="E2529" s="8" t="s">
        <v>167</v>
      </c>
      <c r="F2529" s="8" t="s">
        <v>143</v>
      </c>
      <c r="G2529" s="8" t="s">
        <v>144</v>
      </c>
      <c r="H2529" s="8" t="s">
        <v>145</v>
      </c>
      <c r="I2529" s="8" t="s">
        <v>837</v>
      </c>
      <c r="J2529" s="8" t="s">
        <v>169</v>
      </c>
      <c r="K2529" s="8" t="s">
        <v>14</v>
      </c>
      <c r="L2529" s="9">
        <v>670</v>
      </c>
      <c r="M2529" s="9">
        <v>5</v>
      </c>
      <c r="N2529" s="10">
        <v>7.462686567164179E-3</v>
      </c>
      <c r="O2529" s="11">
        <v>3.7</v>
      </c>
      <c r="P2529" s="11">
        <v>18.5</v>
      </c>
      <c r="Q2529" s="11">
        <v>0</v>
      </c>
      <c r="R2529" s="8">
        <v>0</v>
      </c>
      <c r="S2529" s="8">
        <v>0</v>
      </c>
      <c r="U2529" s="12">
        <v>0</v>
      </c>
      <c r="V2529" s="10">
        <v>0</v>
      </c>
      <c r="W2529" s="11">
        <v>6.5</v>
      </c>
      <c r="X2529" s="8" t="s">
        <v>148</v>
      </c>
      <c r="Y2529" s="8" t="s">
        <v>149</v>
      </c>
    </row>
    <row r="2530" spans="1:25" x14ac:dyDescent="0.3">
      <c r="A2530" s="7">
        <v>46289</v>
      </c>
      <c r="B2530" s="8" t="s">
        <v>12</v>
      </c>
      <c r="C2530" s="8" t="s">
        <v>140</v>
      </c>
      <c r="D2530" s="8" t="s">
        <v>141</v>
      </c>
      <c r="E2530" s="8" t="s">
        <v>167</v>
      </c>
      <c r="F2530" s="8" t="s">
        <v>143</v>
      </c>
      <c r="G2530" s="8" t="s">
        <v>151</v>
      </c>
      <c r="H2530" s="8" t="s">
        <v>145</v>
      </c>
      <c r="I2530" s="8" t="s">
        <v>343</v>
      </c>
      <c r="J2530" s="8" t="s">
        <v>169</v>
      </c>
      <c r="K2530" s="8" t="s">
        <v>14</v>
      </c>
      <c r="L2530" s="9">
        <v>395</v>
      </c>
      <c r="M2530" s="9">
        <v>0</v>
      </c>
      <c r="N2530" s="10">
        <v>0</v>
      </c>
      <c r="P2530" s="11">
        <v>0</v>
      </c>
      <c r="Q2530" s="11">
        <v>0</v>
      </c>
      <c r="R2530" s="8">
        <v>0</v>
      </c>
      <c r="S2530" s="8">
        <v>0</v>
      </c>
      <c r="W2530" s="11">
        <v>7.5</v>
      </c>
      <c r="X2530" s="8" t="s">
        <v>148</v>
      </c>
      <c r="Y2530" s="8" t="s">
        <v>149</v>
      </c>
    </row>
    <row r="2531" spans="1:25" x14ac:dyDescent="0.3">
      <c r="A2531" s="7">
        <v>46289</v>
      </c>
      <c r="B2531" s="8" t="s">
        <v>5</v>
      </c>
      <c r="C2531" s="8" t="s">
        <v>173</v>
      </c>
      <c r="D2531" s="8" t="s">
        <v>141</v>
      </c>
      <c r="E2531" s="8" t="s">
        <v>174</v>
      </c>
      <c r="F2531" s="8" t="s">
        <v>143</v>
      </c>
      <c r="G2531" s="8" t="s">
        <v>151</v>
      </c>
      <c r="H2531" s="8" t="s">
        <v>145</v>
      </c>
      <c r="I2531" s="8" t="s">
        <v>408</v>
      </c>
      <c r="J2531" s="8" t="s">
        <v>176</v>
      </c>
      <c r="K2531" s="8" t="s">
        <v>7</v>
      </c>
      <c r="L2531" s="9">
        <v>556</v>
      </c>
      <c r="M2531" s="9">
        <v>7</v>
      </c>
      <c r="N2531" s="10">
        <v>1.258992805755396E-2</v>
      </c>
      <c r="O2531" s="11">
        <v>11.07</v>
      </c>
      <c r="P2531" s="11">
        <v>77.489999999999995</v>
      </c>
      <c r="Q2531" s="11">
        <v>0</v>
      </c>
      <c r="R2531" s="8">
        <v>0</v>
      </c>
      <c r="S2531" s="8">
        <v>0</v>
      </c>
      <c r="U2531" s="12">
        <v>0</v>
      </c>
      <c r="V2531" s="10">
        <v>0</v>
      </c>
      <c r="W2531" s="11">
        <v>14</v>
      </c>
      <c r="X2531" s="8" t="s">
        <v>148</v>
      </c>
      <c r="Y2531" s="8" t="s">
        <v>149</v>
      </c>
    </row>
    <row r="2532" spans="1:25" x14ac:dyDescent="0.3">
      <c r="A2532" s="7">
        <v>46289</v>
      </c>
      <c r="B2532" s="8" t="s">
        <v>5</v>
      </c>
      <c r="C2532" s="8" t="s">
        <v>173</v>
      </c>
      <c r="D2532" s="8" t="s">
        <v>141</v>
      </c>
      <c r="E2532" s="8" t="s">
        <v>174</v>
      </c>
      <c r="F2532" s="8" t="s">
        <v>143</v>
      </c>
      <c r="G2532" s="8" t="s">
        <v>151</v>
      </c>
      <c r="H2532" s="8" t="s">
        <v>145</v>
      </c>
      <c r="I2532" s="8" t="s">
        <v>411</v>
      </c>
      <c r="J2532" s="8" t="s">
        <v>176</v>
      </c>
      <c r="K2532" s="8" t="s">
        <v>7</v>
      </c>
      <c r="L2532" s="9">
        <v>491</v>
      </c>
      <c r="M2532" s="9">
        <v>2</v>
      </c>
      <c r="N2532" s="10">
        <v>4.0733197556008143E-3</v>
      </c>
      <c r="O2532" s="11">
        <v>4.8600000000000003</v>
      </c>
      <c r="P2532" s="11">
        <v>9.7200000000000006</v>
      </c>
      <c r="Q2532" s="11">
        <v>0</v>
      </c>
      <c r="R2532" s="8">
        <v>0</v>
      </c>
      <c r="S2532" s="8">
        <v>0</v>
      </c>
      <c r="U2532" s="12">
        <v>0</v>
      </c>
      <c r="V2532" s="10">
        <v>0</v>
      </c>
      <c r="W2532" s="11">
        <v>9</v>
      </c>
      <c r="X2532" s="8" t="s">
        <v>148</v>
      </c>
      <c r="Y2532" s="8" t="s">
        <v>149</v>
      </c>
    </row>
    <row r="2533" spans="1:25" x14ac:dyDescent="0.3">
      <c r="A2533" s="7">
        <v>46289</v>
      </c>
      <c r="B2533" s="8" t="s">
        <v>5</v>
      </c>
      <c r="C2533" s="8" t="s">
        <v>173</v>
      </c>
      <c r="D2533" s="8" t="s">
        <v>141</v>
      </c>
      <c r="E2533" s="8" t="s">
        <v>174</v>
      </c>
      <c r="F2533" s="8" t="s">
        <v>143</v>
      </c>
      <c r="G2533" s="8" t="s">
        <v>151</v>
      </c>
      <c r="H2533" s="8" t="s">
        <v>145</v>
      </c>
      <c r="I2533" s="8" t="s">
        <v>185</v>
      </c>
      <c r="J2533" s="8" t="s">
        <v>176</v>
      </c>
      <c r="K2533" s="8" t="s">
        <v>7</v>
      </c>
      <c r="L2533" s="9">
        <v>743</v>
      </c>
      <c r="M2533" s="9">
        <v>5</v>
      </c>
      <c r="N2533" s="10">
        <v>6.7294751009421266E-3</v>
      </c>
      <c r="O2533" s="11">
        <v>7.02</v>
      </c>
      <c r="P2533" s="11">
        <v>35.1</v>
      </c>
      <c r="Q2533" s="11">
        <v>0</v>
      </c>
      <c r="R2533" s="8">
        <v>0</v>
      </c>
      <c r="S2533" s="8">
        <v>0</v>
      </c>
      <c r="U2533" s="12">
        <v>0</v>
      </c>
      <c r="V2533" s="10">
        <v>0</v>
      </c>
      <c r="W2533" s="11">
        <v>9</v>
      </c>
      <c r="X2533" s="8" t="s">
        <v>148</v>
      </c>
      <c r="Y2533" s="8" t="s">
        <v>149</v>
      </c>
    </row>
    <row r="2534" spans="1:25" x14ac:dyDescent="0.3">
      <c r="A2534" s="7">
        <v>46289</v>
      </c>
      <c r="B2534" s="8" t="s">
        <v>5</v>
      </c>
      <c r="C2534" s="8" t="s">
        <v>173</v>
      </c>
      <c r="D2534" s="8" t="s">
        <v>141</v>
      </c>
      <c r="E2534" s="8" t="s">
        <v>174</v>
      </c>
      <c r="F2534" s="8" t="s">
        <v>143</v>
      </c>
      <c r="G2534" s="8" t="s">
        <v>151</v>
      </c>
      <c r="H2534" s="8" t="s">
        <v>145</v>
      </c>
      <c r="I2534" s="8" t="s">
        <v>407</v>
      </c>
      <c r="J2534" s="8" t="s">
        <v>176</v>
      </c>
      <c r="K2534" s="8" t="s">
        <v>21</v>
      </c>
      <c r="L2534" s="9">
        <v>411</v>
      </c>
      <c r="M2534" s="9">
        <v>9</v>
      </c>
      <c r="N2534" s="10">
        <v>2.18978102189781E-2</v>
      </c>
      <c r="O2534" s="11">
        <v>9</v>
      </c>
      <c r="P2534" s="11">
        <v>81</v>
      </c>
      <c r="Q2534" s="11">
        <v>449</v>
      </c>
      <c r="R2534" s="8">
        <v>1</v>
      </c>
      <c r="S2534" s="8">
        <v>1</v>
      </c>
      <c r="T2534" s="10">
        <v>0.1804</v>
      </c>
      <c r="U2534" s="12">
        <v>5.54</v>
      </c>
      <c r="V2534" s="10">
        <v>0.1111</v>
      </c>
      <c r="W2534" s="11">
        <v>9</v>
      </c>
      <c r="X2534" s="8" t="s">
        <v>148</v>
      </c>
      <c r="Y2534" s="8" t="s">
        <v>149</v>
      </c>
    </row>
    <row r="2535" spans="1:25" x14ac:dyDescent="0.3">
      <c r="A2535" s="7">
        <v>46289</v>
      </c>
      <c r="B2535" s="8" t="s">
        <v>5</v>
      </c>
      <c r="C2535" s="8" t="s">
        <v>173</v>
      </c>
      <c r="D2535" s="8" t="s">
        <v>141</v>
      </c>
      <c r="E2535" s="8" t="s">
        <v>186</v>
      </c>
      <c r="F2535" s="8" t="s">
        <v>143</v>
      </c>
      <c r="G2535" s="8" t="s">
        <v>144</v>
      </c>
      <c r="H2535" s="8" t="s">
        <v>145</v>
      </c>
      <c r="I2535" s="8" t="s">
        <v>1149</v>
      </c>
      <c r="J2535" s="8" t="s">
        <v>188</v>
      </c>
      <c r="K2535" s="8" t="s">
        <v>7</v>
      </c>
      <c r="L2535" s="9">
        <v>261</v>
      </c>
      <c r="M2535" s="9">
        <v>1</v>
      </c>
      <c r="N2535" s="10">
        <v>3.831417624521073E-3</v>
      </c>
      <c r="O2535" s="11">
        <v>5.76</v>
      </c>
      <c r="P2535" s="11">
        <v>5.76</v>
      </c>
      <c r="Q2535" s="11">
        <v>0</v>
      </c>
      <c r="R2535" s="8">
        <v>0</v>
      </c>
      <c r="S2535" s="8">
        <v>0</v>
      </c>
      <c r="U2535" s="12">
        <v>0</v>
      </c>
      <c r="V2535" s="10">
        <v>0</v>
      </c>
      <c r="W2535" s="11">
        <v>11</v>
      </c>
      <c r="X2535" s="8" t="s">
        <v>148</v>
      </c>
      <c r="Y2535" s="8" t="s">
        <v>149</v>
      </c>
    </row>
    <row r="2536" spans="1:25" x14ac:dyDescent="0.3">
      <c r="A2536" s="7">
        <v>46289</v>
      </c>
      <c r="B2536" s="8" t="s">
        <v>5</v>
      </c>
      <c r="C2536" s="8" t="s">
        <v>173</v>
      </c>
      <c r="D2536" s="8" t="s">
        <v>141</v>
      </c>
      <c r="E2536" s="8" t="s">
        <v>186</v>
      </c>
      <c r="F2536" s="8" t="s">
        <v>143</v>
      </c>
      <c r="G2536" s="8" t="s">
        <v>144</v>
      </c>
      <c r="H2536" s="8" t="s">
        <v>145</v>
      </c>
      <c r="I2536" s="8" t="s">
        <v>280</v>
      </c>
      <c r="J2536" s="8" t="s">
        <v>188</v>
      </c>
      <c r="K2536" s="8" t="s">
        <v>7</v>
      </c>
      <c r="L2536" s="9">
        <v>937</v>
      </c>
      <c r="M2536" s="9">
        <v>10</v>
      </c>
      <c r="N2536" s="10">
        <v>1.067235859124867E-2</v>
      </c>
      <c r="O2536" s="11">
        <v>3.6</v>
      </c>
      <c r="P2536" s="11">
        <v>36</v>
      </c>
      <c r="Q2536" s="11">
        <v>0</v>
      </c>
      <c r="R2536" s="8">
        <v>0</v>
      </c>
      <c r="S2536" s="8">
        <v>0</v>
      </c>
      <c r="U2536" s="12">
        <v>0</v>
      </c>
      <c r="V2536" s="10">
        <v>0</v>
      </c>
      <c r="W2536" s="11">
        <v>7</v>
      </c>
      <c r="X2536" s="8" t="s">
        <v>148</v>
      </c>
      <c r="Y2536" s="8" t="s">
        <v>149</v>
      </c>
    </row>
    <row r="2537" spans="1:25" x14ac:dyDescent="0.3">
      <c r="A2537" s="7">
        <v>46289</v>
      </c>
      <c r="B2537" s="8" t="s">
        <v>5</v>
      </c>
      <c r="C2537" s="8" t="s">
        <v>173</v>
      </c>
      <c r="D2537" s="8" t="s">
        <v>141</v>
      </c>
      <c r="E2537" s="8" t="s">
        <v>186</v>
      </c>
      <c r="F2537" s="8" t="s">
        <v>143</v>
      </c>
      <c r="G2537" s="8" t="s">
        <v>144</v>
      </c>
      <c r="H2537" s="8" t="s">
        <v>145</v>
      </c>
      <c r="I2537" s="8" t="s">
        <v>412</v>
      </c>
      <c r="J2537" s="8" t="s">
        <v>188</v>
      </c>
      <c r="K2537" s="8" t="s">
        <v>14</v>
      </c>
      <c r="L2537" s="9">
        <v>994</v>
      </c>
      <c r="M2537" s="9">
        <v>12</v>
      </c>
      <c r="N2537" s="10">
        <v>1.2072434607645869E-2</v>
      </c>
      <c r="O2537" s="11">
        <v>4.99</v>
      </c>
      <c r="P2537" s="11">
        <v>59.88</v>
      </c>
      <c r="Q2537" s="11">
        <v>0</v>
      </c>
      <c r="R2537" s="8">
        <v>0</v>
      </c>
      <c r="S2537" s="8">
        <v>0</v>
      </c>
      <c r="U2537" s="12">
        <v>0</v>
      </c>
      <c r="V2537" s="10">
        <v>0</v>
      </c>
      <c r="W2537" s="11">
        <v>7</v>
      </c>
      <c r="X2537" s="8" t="s">
        <v>148</v>
      </c>
      <c r="Y2537" s="8" t="s">
        <v>149</v>
      </c>
    </row>
    <row r="2538" spans="1:25" x14ac:dyDescent="0.3">
      <c r="A2538" s="7">
        <v>46289</v>
      </c>
      <c r="B2538" s="8" t="s">
        <v>5</v>
      </c>
      <c r="C2538" s="8" t="s">
        <v>173</v>
      </c>
      <c r="D2538" s="8" t="s">
        <v>141</v>
      </c>
      <c r="E2538" s="8" t="s">
        <v>193</v>
      </c>
      <c r="F2538" s="8" t="s">
        <v>143</v>
      </c>
      <c r="G2538" s="8" t="s">
        <v>144</v>
      </c>
      <c r="H2538" s="8" t="s">
        <v>145</v>
      </c>
      <c r="I2538" s="8" t="s">
        <v>976</v>
      </c>
      <c r="J2538" s="8" t="s">
        <v>195</v>
      </c>
      <c r="K2538" s="8" t="s">
        <v>14</v>
      </c>
      <c r="L2538" s="9">
        <v>216</v>
      </c>
      <c r="M2538" s="9">
        <v>0</v>
      </c>
      <c r="N2538" s="10">
        <v>0</v>
      </c>
      <c r="P2538" s="11">
        <v>0</v>
      </c>
      <c r="Q2538" s="11">
        <v>0</v>
      </c>
      <c r="R2538" s="8">
        <v>0</v>
      </c>
      <c r="S2538" s="8">
        <v>0</v>
      </c>
      <c r="W2538" s="11">
        <v>11</v>
      </c>
      <c r="X2538" s="8" t="s">
        <v>148</v>
      </c>
      <c r="Y2538" s="8" t="s">
        <v>149</v>
      </c>
    </row>
    <row r="2539" spans="1:25" x14ac:dyDescent="0.3">
      <c r="A2539" s="8" t="s">
        <v>1147</v>
      </c>
      <c r="B2539" s="8" t="s">
        <v>5</v>
      </c>
      <c r="C2539" s="8" t="s">
        <v>173</v>
      </c>
      <c r="D2539" s="8" t="s">
        <v>141</v>
      </c>
      <c r="E2539" s="8" t="s">
        <v>200</v>
      </c>
      <c r="F2539" s="8" t="s">
        <v>143</v>
      </c>
      <c r="G2539" s="8" t="s">
        <v>151</v>
      </c>
      <c r="H2539" s="8" t="s">
        <v>145</v>
      </c>
      <c r="I2539" s="8" t="s">
        <v>575</v>
      </c>
      <c r="J2539" s="8" t="s">
        <v>202</v>
      </c>
      <c r="K2539" s="8" t="s">
        <v>7</v>
      </c>
      <c r="L2539" s="9">
        <v>963</v>
      </c>
      <c r="M2539" s="9">
        <v>8</v>
      </c>
      <c r="N2539" s="10">
        <v>8.3073727933541015E-3</v>
      </c>
      <c r="O2539" s="11">
        <v>5.63</v>
      </c>
      <c r="P2539" s="11">
        <v>45.04</v>
      </c>
      <c r="Q2539" s="11">
        <v>0</v>
      </c>
      <c r="R2539" s="8">
        <v>0</v>
      </c>
      <c r="S2539" s="8">
        <v>0</v>
      </c>
      <c r="U2539" s="12">
        <v>0</v>
      </c>
      <c r="V2539" s="10">
        <v>0</v>
      </c>
      <c r="W2539" s="11">
        <v>8.5</v>
      </c>
      <c r="X2539" s="8" t="s">
        <v>148</v>
      </c>
      <c r="Y2539" s="8" t="s">
        <v>149</v>
      </c>
    </row>
    <row r="2540" spans="1:25" x14ac:dyDescent="0.3">
      <c r="A2540" s="7">
        <v>46289</v>
      </c>
      <c r="B2540" s="8" t="s">
        <v>5</v>
      </c>
      <c r="C2540" s="8" t="s">
        <v>173</v>
      </c>
      <c r="D2540" s="8" t="s">
        <v>141</v>
      </c>
      <c r="E2540" s="8" t="s">
        <v>200</v>
      </c>
      <c r="F2540" s="8" t="s">
        <v>143</v>
      </c>
      <c r="G2540" s="8" t="s">
        <v>151</v>
      </c>
      <c r="H2540" s="8" t="s">
        <v>145</v>
      </c>
      <c r="I2540" s="8" t="s">
        <v>472</v>
      </c>
      <c r="J2540" s="8" t="s">
        <v>202</v>
      </c>
      <c r="K2540" s="8" t="s">
        <v>14</v>
      </c>
      <c r="L2540" s="9">
        <v>462</v>
      </c>
      <c r="M2540" s="9">
        <v>4</v>
      </c>
      <c r="N2540" s="10">
        <v>8.658008658008658E-3</v>
      </c>
      <c r="O2540" s="11">
        <v>7.78</v>
      </c>
      <c r="P2540" s="8" t="s">
        <v>1150</v>
      </c>
      <c r="Q2540" s="11">
        <v>0</v>
      </c>
      <c r="R2540" s="8">
        <v>0</v>
      </c>
      <c r="S2540" s="8">
        <v>0</v>
      </c>
      <c r="U2540" s="12">
        <v>0</v>
      </c>
      <c r="V2540" s="10">
        <v>0</v>
      </c>
      <c r="W2540" s="11">
        <v>10</v>
      </c>
      <c r="X2540" s="8" t="s">
        <v>148</v>
      </c>
      <c r="Y2540" s="8" t="s">
        <v>149</v>
      </c>
    </row>
    <row r="2541" spans="1:25" x14ac:dyDescent="0.3">
      <c r="A2541" s="7">
        <v>46289</v>
      </c>
      <c r="B2541" s="8" t="s">
        <v>5</v>
      </c>
      <c r="C2541" s="8" t="s">
        <v>173</v>
      </c>
      <c r="D2541" s="8" t="s">
        <v>141</v>
      </c>
      <c r="E2541" s="8" t="s">
        <v>200</v>
      </c>
      <c r="F2541" s="8" t="s">
        <v>143</v>
      </c>
      <c r="G2541" s="8" t="s">
        <v>151</v>
      </c>
      <c r="H2541" s="8" t="s">
        <v>145</v>
      </c>
      <c r="I2541" s="8" t="s">
        <v>1151</v>
      </c>
      <c r="J2541" s="8" t="s">
        <v>202</v>
      </c>
      <c r="K2541" s="8" t="s">
        <v>21</v>
      </c>
      <c r="L2541" s="9">
        <v>876</v>
      </c>
      <c r="M2541" s="9">
        <v>7</v>
      </c>
      <c r="N2541" s="10">
        <v>7.9908675799086754E-3</v>
      </c>
      <c r="O2541" s="11">
        <v>11.41</v>
      </c>
      <c r="P2541" s="11">
        <v>79.87</v>
      </c>
      <c r="Q2541" s="11">
        <v>429</v>
      </c>
      <c r="R2541" s="8">
        <v>1</v>
      </c>
      <c r="S2541" s="8">
        <v>1</v>
      </c>
      <c r="T2541" s="10">
        <v>0.1862</v>
      </c>
      <c r="U2541" s="12">
        <v>5.37</v>
      </c>
      <c r="V2541" s="10">
        <v>0.1429</v>
      </c>
      <c r="W2541" s="11">
        <v>11.5</v>
      </c>
      <c r="X2541" s="8" t="s">
        <v>148</v>
      </c>
      <c r="Y2541" s="8" t="s">
        <v>149</v>
      </c>
    </row>
    <row r="2542" spans="1:25" x14ac:dyDescent="0.3">
      <c r="A2542" s="7">
        <v>46289</v>
      </c>
      <c r="B2542" s="8" t="s">
        <v>5</v>
      </c>
      <c r="C2542" s="8" t="s">
        <v>173</v>
      </c>
      <c r="D2542" s="8" t="s">
        <v>141</v>
      </c>
      <c r="E2542" s="8" t="s">
        <v>200</v>
      </c>
      <c r="F2542" s="8" t="s">
        <v>143</v>
      </c>
      <c r="G2542" s="8" t="s">
        <v>144</v>
      </c>
      <c r="H2542" s="8" t="s">
        <v>145</v>
      </c>
      <c r="I2542" s="8" t="s">
        <v>471</v>
      </c>
      <c r="J2542" s="8" t="s">
        <v>202</v>
      </c>
      <c r="K2542" s="8" t="s">
        <v>21</v>
      </c>
      <c r="L2542" s="9">
        <v>263</v>
      </c>
      <c r="M2542" s="9">
        <v>5</v>
      </c>
      <c r="N2542" s="10">
        <v>1.901140684410646E-2</v>
      </c>
      <c r="O2542" s="11">
        <v>8.6999999999999993</v>
      </c>
      <c r="P2542" s="11">
        <v>43.5</v>
      </c>
      <c r="Q2542" s="11">
        <v>0</v>
      </c>
      <c r="R2542" s="8">
        <v>0</v>
      </c>
      <c r="S2542" s="8">
        <v>0</v>
      </c>
      <c r="U2542" s="12">
        <v>0</v>
      </c>
      <c r="V2542" s="10">
        <v>0</v>
      </c>
      <c r="W2542" s="11">
        <v>11</v>
      </c>
      <c r="X2542" s="8" t="s">
        <v>148</v>
      </c>
      <c r="Y2542" s="8" t="s">
        <v>149</v>
      </c>
    </row>
    <row r="2543" spans="1:25" x14ac:dyDescent="0.3">
      <c r="A2543" s="7">
        <v>46289</v>
      </c>
      <c r="B2543" s="8" t="s">
        <v>32</v>
      </c>
      <c r="C2543" s="8" t="s">
        <v>140</v>
      </c>
      <c r="D2543" s="8" t="s">
        <v>141</v>
      </c>
      <c r="E2543" s="8" t="s">
        <v>142</v>
      </c>
      <c r="F2543" s="8" t="s">
        <v>143</v>
      </c>
      <c r="G2543" s="8" t="s">
        <v>455</v>
      </c>
      <c r="H2543" s="8" t="s">
        <v>204</v>
      </c>
      <c r="I2543" s="8" t="s">
        <v>455</v>
      </c>
      <c r="J2543" s="8" t="s">
        <v>147</v>
      </c>
      <c r="K2543" s="8" t="s">
        <v>21</v>
      </c>
      <c r="L2543" s="9">
        <v>260</v>
      </c>
      <c r="M2543" s="9">
        <v>1</v>
      </c>
      <c r="N2543" s="10">
        <v>3.8461538461538459E-3</v>
      </c>
      <c r="O2543" s="11">
        <v>16.41</v>
      </c>
      <c r="P2543" s="11">
        <v>16.41</v>
      </c>
      <c r="Q2543" s="11">
        <v>0</v>
      </c>
      <c r="R2543" s="8">
        <v>0</v>
      </c>
      <c r="S2543" s="8">
        <v>0</v>
      </c>
      <c r="U2543" s="12">
        <v>0</v>
      </c>
      <c r="V2543" s="10">
        <v>0</v>
      </c>
      <c r="W2543" s="11">
        <v>20</v>
      </c>
      <c r="X2543" s="8" t="s">
        <v>148</v>
      </c>
      <c r="Y2543" s="8" t="s">
        <v>149</v>
      </c>
    </row>
    <row r="2544" spans="1:25" x14ac:dyDescent="0.3">
      <c r="A2544" s="7">
        <v>46289</v>
      </c>
      <c r="B2544" s="8" t="s">
        <v>32</v>
      </c>
      <c r="C2544" s="8" t="s">
        <v>140</v>
      </c>
      <c r="D2544" s="8" t="s">
        <v>141</v>
      </c>
      <c r="E2544" s="8" t="s">
        <v>142</v>
      </c>
      <c r="F2544" s="8" t="s">
        <v>143</v>
      </c>
      <c r="G2544" s="8" t="s">
        <v>454</v>
      </c>
      <c r="H2544" s="8" t="s">
        <v>206</v>
      </c>
      <c r="I2544" s="8" t="s">
        <v>454</v>
      </c>
      <c r="J2544" s="8" t="s">
        <v>147</v>
      </c>
      <c r="K2544" s="8" t="s">
        <v>14</v>
      </c>
      <c r="L2544" s="9">
        <v>1843</v>
      </c>
      <c r="M2544" s="9">
        <v>14</v>
      </c>
      <c r="N2544" s="10">
        <v>7.5963103635377106E-3</v>
      </c>
      <c r="O2544" s="11">
        <v>15.82</v>
      </c>
      <c r="P2544" s="11">
        <v>221.48</v>
      </c>
      <c r="Q2544" s="11">
        <v>0</v>
      </c>
      <c r="R2544" s="8">
        <v>0</v>
      </c>
      <c r="S2544" s="8">
        <v>0</v>
      </c>
      <c r="U2544" s="12">
        <v>0</v>
      </c>
      <c r="V2544" s="10">
        <v>0</v>
      </c>
      <c r="W2544" s="11">
        <v>19.5</v>
      </c>
      <c r="X2544" s="8" t="s">
        <v>148</v>
      </c>
      <c r="Y2544" s="8" t="s">
        <v>149</v>
      </c>
    </row>
    <row r="2545" spans="1:25" x14ac:dyDescent="0.3">
      <c r="A2545" s="8" t="s">
        <v>1147</v>
      </c>
      <c r="B2545" s="8" t="s">
        <v>32</v>
      </c>
      <c r="C2545" s="8" t="s">
        <v>140</v>
      </c>
      <c r="D2545" s="8" t="s">
        <v>141</v>
      </c>
      <c r="E2545" s="8" t="s">
        <v>150</v>
      </c>
      <c r="F2545" s="8" t="s">
        <v>143</v>
      </c>
      <c r="G2545" s="8" t="s">
        <v>156</v>
      </c>
      <c r="H2545" s="8" t="s">
        <v>206</v>
      </c>
      <c r="I2545" s="8" t="s">
        <v>156</v>
      </c>
      <c r="J2545" s="8" t="s">
        <v>153</v>
      </c>
      <c r="K2545" s="8" t="s">
        <v>21</v>
      </c>
      <c r="L2545" s="9">
        <v>901</v>
      </c>
      <c r="M2545" s="9">
        <v>10</v>
      </c>
      <c r="N2545" s="10">
        <v>1.1098779134295231E-2</v>
      </c>
      <c r="O2545" s="11">
        <v>14.56</v>
      </c>
      <c r="P2545" s="11">
        <v>145.6</v>
      </c>
      <c r="Q2545" s="11">
        <v>549</v>
      </c>
      <c r="R2545" s="8">
        <v>1</v>
      </c>
      <c r="S2545" s="8">
        <v>1</v>
      </c>
      <c r="T2545" s="10">
        <v>0.26519999999999999</v>
      </c>
      <c r="U2545" s="12">
        <v>3.77</v>
      </c>
      <c r="V2545" s="10">
        <v>0.1</v>
      </c>
      <c r="W2545" s="11">
        <v>15</v>
      </c>
      <c r="X2545" s="8" t="s">
        <v>315</v>
      </c>
      <c r="Y2545" s="8" t="s">
        <v>149</v>
      </c>
    </row>
    <row r="2546" spans="1:25" x14ac:dyDescent="0.3">
      <c r="A2546" s="7">
        <v>46289</v>
      </c>
      <c r="B2546" s="8" t="s">
        <v>32</v>
      </c>
      <c r="C2546" s="8" t="s">
        <v>140</v>
      </c>
      <c r="D2546" s="8" t="s">
        <v>141</v>
      </c>
      <c r="E2546" s="8" t="s">
        <v>150</v>
      </c>
      <c r="F2546" s="8" t="s">
        <v>143</v>
      </c>
      <c r="G2546" s="8" t="s">
        <v>576</v>
      </c>
      <c r="H2546" s="8" t="s">
        <v>204</v>
      </c>
      <c r="I2546" s="8" t="s">
        <v>576</v>
      </c>
      <c r="J2546" s="8" t="s">
        <v>153</v>
      </c>
      <c r="K2546" s="8" t="s">
        <v>21</v>
      </c>
      <c r="L2546" s="9">
        <v>291</v>
      </c>
      <c r="M2546" s="9">
        <v>4</v>
      </c>
      <c r="N2546" s="10">
        <v>1.374570446735395E-2</v>
      </c>
      <c r="O2546" s="11">
        <v>13</v>
      </c>
      <c r="P2546" s="11">
        <v>52</v>
      </c>
      <c r="Q2546" s="11">
        <v>0</v>
      </c>
      <c r="R2546" s="8">
        <v>0</v>
      </c>
      <c r="S2546" s="8">
        <v>0</v>
      </c>
      <c r="U2546" s="12">
        <v>0</v>
      </c>
      <c r="V2546" s="10">
        <v>0</v>
      </c>
      <c r="W2546" s="11">
        <v>13</v>
      </c>
      <c r="X2546" s="8" t="s">
        <v>148</v>
      </c>
      <c r="Y2546" s="8" t="s">
        <v>149</v>
      </c>
    </row>
    <row r="2547" spans="1:25" x14ac:dyDescent="0.3">
      <c r="A2547" s="7">
        <v>46289</v>
      </c>
      <c r="B2547" s="8" t="s">
        <v>32</v>
      </c>
      <c r="C2547" s="8" t="s">
        <v>140</v>
      </c>
      <c r="D2547" s="8" t="s">
        <v>141</v>
      </c>
      <c r="E2547" s="8" t="s">
        <v>211</v>
      </c>
      <c r="F2547" s="8" t="s">
        <v>143</v>
      </c>
      <c r="G2547" s="8" t="s">
        <v>215</v>
      </c>
      <c r="H2547" s="8" t="s">
        <v>206</v>
      </c>
      <c r="I2547" s="8" t="s">
        <v>215</v>
      </c>
      <c r="J2547" s="8" t="s">
        <v>214</v>
      </c>
      <c r="K2547" s="8" t="s">
        <v>14</v>
      </c>
      <c r="L2547" s="9">
        <v>929</v>
      </c>
      <c r="M2547" s="9">
        <v>15</v>
      </c>
      <c r="N2547" s="10">
        <v>1.614639397201292E-2</v>
      </c>
      <c r="O2547" s="11">
        <v>18.61</v>
      </c>
      <c r="P2547" s="11">
        <v>279.14999999999998</v>
      </c>
      <c r="Q2547" s="11">
        <v>1298</v>
      </c>
      <c r="R2547" s="8">
        <v>1</v>
      </c>
      <c r="S2547" s="8">
        <v>2</v>
      </c>
      <c r="T2547" s="10">
        <v>0.21510000000000001</v>
      </c>
      <c r="U2547" s="12">
        <v>4.6500000000000004</v>
      </c>
      <c r="V2547" s="10">
        <v>6.6699999999999995E-2</v>
      </c>
      <c r="W2547" s="11">
        <v>25</v>
      </c>
      <c r="X2547" s="8" t="s">
        <v>148</v>
      </c>
      <c r="Y2547" s="8" t="s">
        <v>149</v>
      </c>
    </row>
    <row r="2548" spans="1:25" x14ac:dyDescent="0.3">
      <c r="A2548" s="7">
        <v>46289</v>
      </c>
      <c r="B2548" s="8" t="s">
        <v>32</v>
      </c>
      <c r="C2548" s="8" t="s">
        <v>140</v>
      </c>
      <c r="D2548" s="8" t="s">
        <v>141</v>
      </c>
      <c r="E2548" s="8" t="s">
        <v>211</v>
      </c>
      <c r="F2548" s="8" t="s">
        <v>143</v>
      </c>
      <c r="G2548" s="8" t="s">
        <v>370</v>
      </c>
      <c r="H2548" s="8" t="s">
        <v>333</v>
      </c>
      <c r="I2548" s="8" t="s">
        <v>370</v>
      </c>
      <c r="J2548" s="8" t="s">
        <v>214</v>
      </c>
      <c r="K2548" s="8" t="s">
        <v>7</v>
      </c>
      <c r="L2548" s="9">
        <v>609</v>
      </c>
      <c r="M2548" s="9">
        <v>4</v>
      </c>
      <c r="N2548" s="10">
        <v>6.5681444991789817E-3</v>
      </c>
      <c r="O2548" s="11">
        <v>15.1</v>
      </c>
      <c r="P2548" s="11">
        <v>60.4</v>
      </c>
      <c r="Q2548" s="11">
        <v>0</v>
      </c>
      <c r="R2548" s="8">
        <v>0</v>
      </c>
      <c r="S2548" s="8">
        <v>0</v>
      </c>
      <c r="U2548" s="12">
        <v>0</v>
      </c>
      <c r="V2548" s="10">
        <v>0</v>
      </c>
      <c r="W2548" s="11">
        <v>21.5</v>
      </c>
      <c r="X2548" s="8" t="s">
        <v>148</v>
      </c>
      <c r="Y2548" s="8" t="s">
        <v>149</v>
      </c>
    </row>
    <row r="2549" spans="1:25" x14ac:dyDescent="0.3">
      <c r="A2549" s="7">
        <v>46287</v>
      </c>
      <c r="B2549" s="8" t="s">
        <v>36</v>
      </c>
      <c r="C2549" s="8" t="s">
        <v>140</v>
      </c>
      <c r="D2549" s="8" t="s">
        <v>180</v>
      </c>
      <c r="E2549" s="8" t="s">
        <v>337</v>
      </c>
      <c r="F2549" s="8" t="s">
        <v>143</v>
      </c>
      <c r="G2549" s="8" t="s">
        <v>338</v>
      </c>
      <c r="H2549" s="8" t="s">
        <v>220</v>
      </c>
      <c r="I2549" s="8" t="s">
        <v>702</v>
      </c>
      <c r="J2549" s="8" t="s">
        <v>340</v>
      </c>
      <c r="K2549" s="8" t="s">
        <v>7</v>
      </c>
      <c r="L2549" s="9">
        <v>657</v>
      </c>
      <c r="M2549" s="9">
        <v>9</v>
      </c>
      <c r="N2549" s="10">
        <v>1.37E-2</v>
      </c>
      <c r="O2549" s="11">
        <v>7.52</v>
      </c>
      <c r="P2549" s="11">
        <v>67.680000000000007</v>
      </c>
      <c r="Q2549" s="11">
        <v>0</v>
      </c>
      <c r="R2549" s="8">
        <v>0</v>
      </c>
      <c r="S2549" s="8">
        <v>0</v>
      </c>
      <c r="U2549" s="12">
        <v>0</v>
      </c>
      <c r="V2549" s="10">
        <v>0</v>
      </c>
      <c r="W2549" s="11">
        <v>4.5</v>
      </c>
      <c r="X2549" s="8" t="s">
        <v>148</v>
      </c>
      <c r="Y2549" s="8" t="s">
        <v>149</v>
      </c>
    </row>
    <row r="2550" spans="1:25" x14ac:dyDescent="0.3">
      <c r="A2550" s="7">
        <v>46289</v>
      </c>
      <c r="B2550" s="8" t="s">
        <v>32</v>
      </c>
      <c r="C2550" s="8" t="s">
        <v>140</v>
      </c>
      <c r="D2550" s="8" t="s">
        <v>141</v>
      </c>
      <c r="E2550" s="8" t="s">
        <v>211</v>
      </c>
      <c r="F2550" s="8" t="s">
        <v>143</v>
      </c>
      <c r="G2550" s="8" t="s">
        <v>225</v>
      </c>
      <c r="H2550" s="8" t="s">
        <v>206</v>
      </c>
      <c r="I2550" s="8" t="s">
        <v>225</v>
      </c>
      <c r="J2550" s="8" t="s">
        <v>214</v>
      </c>
      <c r="K2550" s="8" t="s">
        <v>7</v>
      </c>
      <c r="L2550" s="9">
        <v>890</v>
      </c>
      <c r="M2550" s="9">
        <v>5</v>
      </c>
      <c r="N2550" s="10">
        <v>5.6179775280898866E-3</v>
      </c>
      <c r="O2550" s="11">
        <v>10.76</v>
      </c>
      <c r="P2550" s="11">
        <v>53.8</v>
      </c>
      <c r="Q2550" s="11">
        <v>0</v>
      </c>
      <c r="R2550" s="8">
        <v>0</v>
      </c>
      <c r="S2550" s="8">
        <v>0</v>
      </c>
      <c r="U2550" s="12">
        <v>0</v>
      </c>
      <c r="V2550" s="10">
        <v>0</v>
      </c>
      <c r="W2550" s="11">
        <v>19.5</v>
      </c>
      <c r="X2550" s="8" t="s">
        <v>148</v>
      </c>
      <c r="Y2550" s="8" t="s">
        <v>149</v>
      </c>
    </row>
    <row r="2551" spans="1:25" x14ac:dyDescent="0.3">
      <c r="A2551" s="7">
        <v>46289</v>
      </c>
      <c r="B2551" s="8" t="s">
        <v>32</v>
      </c>
      <c r="C2551" s="8" t="s">
        <v>140</v>
      </c>
      <c r="D2551" s="8" t="s">
        <v>141</v>
      </c>
      <c r="E2551" s="8" t="s">
        <v>217</v>
      </c>
      <c r="F2551" s="8" t="s">
        <v>143</v>
      </c>
      <c r="G2551" s="8" t="s">
        <v>447</v>
      </c>
      <c r="H2551" s="8" t="s">
        <v>206</v>
      </c>
      <c r="I2551" s="8" t="s">
        <v>447</v>
      </c>
      <c r="J2551" s="8" t="s">
        <v>219</v>
      </c>
      <c r="K2551" s="8" t="s">
        <v>7</v>
      </c>
      <c r="L2551" s="9">
        <v>2293</v>
      </c>
      <c r="M2551" s="9">
        <v>19</v>
      </c>
      <c r="N2551" s="10">
        <v>8.2860880941997388E-3</v>
      </c>
      <c r="O2551" s="11">
        <v>11.91</v>
      </c>
      <c r="P2551" s="11">
        <v>226.29</v>
      </c>
      <c r="Q2551" s="11">
        <v>799</v>
      </c>
      <c r="R2551" s="8">
        <v>1</v>
      </c>
      <c r="S2551" s="8">
        <v>1</v>
      </c>
      <c r="T2551" s="10">
        <v>0.28320000000000001</v>
      </c>
      <c r="U2551" s="12">
        <v>3.53</v>
      </c>
      <c r="V2551" s="10">
        <v>5.2600000000000001E-2</v>
      </c>
      <c r="W2551" s="11">
        <v>20.5</v>
      </c>
      <c r="X2551" s="8" t="s">
        <v>315</v>
      </c>
      <c r="Y2551" s="8" t="s">
        <v>149</v>
      </c>
    </row>
    <row r="2552" spans="1:25" x14ac:dyDescent="0.3">
      <c r="A2552" s="8" t="s">
        <v>1147</v>
      </c>
      <c r="B2552" s="8" t="s">
        <v>32</v>
      </c>
      <c r="C2552" s="8" t="s">
        <v>140</v>
      </c>
      <c r="D2552" s="8" t="s">
        <v>141</v>
      </c>
      <c r="E2552" s="8" t="s">
        <v>217</v>
      </c>
      <c r="F2552" s="8" t="s">
        <v>143</v>
      </c>
      <c r="G2552" s="8" t="s">
        <v>372</v>
      </c>
      <c r="H2552" s="8" t="s">
        <v>206</v>
      </c>
      <c r="I2552" s="8" t="s">
        <v>372</v>
      </c>
      <c r="J2552" s="8" t="s">
        <v>219</v>
      </c>
      <c r="K2552" s="8" t="s">
        <v>14</v>
      </c>
      <c r="L2552" s="9">
        <v>997</v>
      </c>
      <c r="M2552" s="9">
        <v>12</v>
      </c>
      <c r="N2552" s="10">
        <v>1.203610832497492E-2</v>
      </c>
      <c r="O2552" s="11">
        <v>13.51</v>
      </c>
      <c r="P2552" s="11">
        <v>162.12</v>
      </c>
      <c r="Q2552" s="11">
        <v>0</v>
      </c>
      <c r="R2552" s="8">
        <v>0</v>
      </c>
      <c r="S2552" s="8">
        <v>0</v>
      </c>
      <c r="U2552" s="12">
        <v>0</v>
      </c>
      <c r="V2552" s="10">
        <v>0</v>
      </c>
      <c r="W2552" s="11">
        <v>21.5</v>
      </c>
      <c r="X2552" s="8" t="s">
        <v>148</v>
      </c>
      <c r="Y2552" s="8" t="s">
        <v>149</v>
      </c>
    </row>
    <row r="2553" spans="1:25" x14ac:dyDescent="0.3">
      <c r="A2553" s="7">
        <v>46289</v>
      </c>
      <c r="B2553" s="8" t="s">
        <v>32</v>
      </c>
      <c r="C2553" s="8" t="s">
        <v>140</v>
      </c>
      <c r="D2553" s="8" t="s">
        <v>141</v>
      </c>
      <c r="E2553" s="8" t="s">
        <v>217</v>
      </c>
      <c r="F2553" s="8" t="s">
        <v>143</v>
      </c>
      <c r="G2553" s="8" t="s">
        <v>522</v>
      </c>
      <c r="H2553" s="8" t="s">
        <v>206</v>
      </c>
      <c r="I2553" s="8" t="s">
        <v>522</v>
      </c>
      <c r="J2553" s="8" t="s">
        <v>219</v>
      </c>
      <c r="K2553" s="8" t="s">
        <v>21</v>
      </c>
      <c r="L2553" s="9">
        <v>155</v>
      </c>
      <c r="M2553" s="9">
        <v>4</v>
      </c>
      <c r="N2553" s="10">
        <v>2.5806451612903229E-2</v>
      </c>
      <c r="O2553" s="11">
        <v>26.5</v>
      </c>
      <c r="P2553" s="11">
        <v>106</v>
      </c>
      <c r="Q2553" s="11">
        <v>0</v>
      </c>
      <c r="R2553" s="8">
        <v>0</v>
      </c>
      <c r="S2553" s="8">
        <v>0</v>
      </c>
      <c r="U2553" s="12">
        <v>0</v>
      </c>
      <c r="V2553" s="10">
        <v>0</v>
      </c>
      <c r="W2553" s="11">
        <v>26.5</v>
      </c>
      <c r="X2553" s="8" t="s">
        <v>148</v>
      </c>
      <c r="Y2553" s="8" t="s">
        <v>149</v>
      </c>
    </row>
    <row r="2554" spans="1:25" x14ac:dyDescent="0.3">
      <c r="A2554" s="7">
        <v>46289</v>
      </c>
      <c r="B2554" s="8" t="s">
        <v>32</v>
      </c>
      <c r="C2554" s="8" t="s">
        <v>140</v>
      </c>
      <c r="D2554" s="8" t="s">
        <v>141</v>
      </c>
      <c r="E2554" s="8" t="s">
        <v>217</v>
      </c>
      <c r="F2554" s="8" t="s">
        <v>143</v>
      </c>
      <c r="G2554" s="8" t="s">
        <v>452</v>
      </c>
      <c r="H2554" s="8" t="s">
        <v>204</v>
      </c>
      <c r="I2554" s="8" t="s">
        <v>452</v>
      </c>
      <c r="J2554" s="8" t="s">
        <v>219</v>
      </c>
      <c r="K2554" s="8" t="s">
        <v>21</v>
      </c>
      <c r="L2554" s="9">
        <v>196</v>
      </c>
      <c r="M2554" s="9">
        <v>2</v>
      </c>
      <c r="N2554" s="10">
        <v>1.020408163265306E-2</v>
      </c>
      <c r="O2554" s="11">
        <v>20.72</v>
      </c>
      <c r="P2554" s="11">
        <v>41.44</v>
      </c>
      <c r="Q2554" s="11">
        <v>0</v>
      </c>
      <c r="R2554" s="8">
        <v>0</v>
      </c>
      <c r="S2554" s="8">
        <v>0</v>
      </c>
      <c r="U2554" s="12">
        <v>0</v>
      </c>
      <c r="V2554" s="10">
        <v>0</v>
      </c>
      <c r="W2554" s="11">
        <v>23.5</v>
      </c>
      <c r="X2554" s="8" t="s">
        <v>148</v>
      </c>
      <c r="Y2554" s="8" t="s">
        <v>149</v>
      </c>
    </row>
    <row r="2555" spans="1:25" x14ac:dyDescent="0.3">
      <c r="A2555" s="7">
        <v>46289</v>
      </c>
      <c r="B2555" s="8" t="s">
        <v>26</v>
      </c>
      <c r="C2555" s="8" t="s">
        <v>140</v>
      </c>
      <c r="D2555" s="8" t="s">
        <v>141</v>
      </c>
      <c r="E2555" s="8" t="s">
        <v>150</v>
      </c>
      <c r="F2555" s="8" t="s">
        <v>143</v>
      </c>
      <c r="G2555" s="8" t="s">
        <v>210</v>
      </c>
      <c r="H2555" s="8" t="s">
        <v>220</v>
      </c>
      <c r="I2555" s="8" t="s">
        <v>209</v>
      </c>
      <c r="J2555" s="8" t="s">
        <v>153</v>
      </c>
      <c r="K2555" s="8" t="s">
        <v>21</v>
      </c>
      <c r="L2555" s="9">
        <v>315</v>
      </c>
      <c r="M2555" s="9">
        <v>2</v>
      </c>
      <c r="N2555" s="10">
        <v>6.3492063492063492E-3</v>
      </c>
      <c r="O2555" s="11">
        <v>12.83</v>
      </c>
      <c r="P2555" s="11">
        <v>25.66</v>
      </c>
      <c r="Q2555" s="11">
        <v>0</v>
      </c>
      <c r="R2555" s="8">
        <v>0</v>
      </c>
      <c r="S2555" s="8">
        <v>0</v>
      </c>
      <c r="U2555" s="12">
        <v>0</v>
      </c>
      <c r="V2555" s="10">
        <v>0</v>
      </c>
      <c r="W2555" s="11">
        <v>15</v>
      </c>
      <c r="X2555" s="8" t="s">
        <v>148</v>
      </c>
      <c r="Y2555" s="8" t="s">
        <v>149</v>
      </c>
    </row>
    <row r="2556" spans="1:25" x14ac:dyDescent="0.3">
      <c r="A2556" s="7">
        <v>46289</v>
      </c>
      <c r="B2556" s="8" t="s">
        <v>26</v>
      </c>
      <c r="C2556" s="8" t="s">
        <v>140</v>
      </c>
      <c r="D2556" s="8" t="s">
        <v>141</v>
      </c>
      <c r="E2556" s="8" t="s">
        <v>150</v>
      </c>
      <c r="F2556" s="8" t="s">
        <v>143</v>
      </c>
      <c r="G2556" s="8" t="s">
        <v>210</v>
      </c>
      <c r="H2556" s="8" t="s">
        <v>220</v>
      </c>
      <c r="I2556" s="8" t="s">
        <v>725</v>
      </c>
      <c r="J2556" s="8" t="s">
        <v>153</v>
      </c>
      <c r="K2556" s="8" t="s">
        <v>7</v>
      </c>
      <c r="L2556" s="9">
        <v>190</v>
      </c>
      <c r="M2556" s="9">
        <v>2</v>
      </c>
      <c r="N2556" s="10">
        <v>1.0526315789473681E-2</v>
      </c>
      <c r="O2556" s="11">
        <v>9.18</v>
      </c>
      <c r="P2556" s="11">
        <v>18.36</v>
      </c>
      <c r="Q2556" s="11">
        <v>0</v>
      </c>
      <c r="R2556" s="8">
        <v>0</v>
      </c>
      <c r="S2556" s="8">
        <v>0</v>
      </c>
      <c r="U2556" s="12">
        <v>0</v>
      </c>
      <c r="V2556" s="10">
        <v>0</v>
      </c>
      <c r="W2556" s="11">
        <v>12</v>
      </c>
      <c r="X2556" s="8" t="s">
        <v>148</v>
      </c>
      <c r="Y2556" s="8" t="s">
        <v>149</v>
      </c>
    </row>
    <row r="2557" spans="1:25" x14ac:dyDescent="0.3">
      <c r="A2557" s="8" t="s">
        <v>1152</v>
      </c>
      <c r="B2557" s="8" t="s">
        <v>26</v>
      </c>
      <c r="C2557" s="8" t="s">
        <v>140</v>
      </c>
      <c r="D2557" s="8" t="s">
        <v>141</v>
      </c>
      <c r="E2557" s="8" t="s">
        <v>211</v>
      </c>
      <c r="F2557" s="8" t="s">
        <v>143</v>
      </c>
      <c r="G2557" s="8" t="s">
        <v>225</v>
      </c>
      <c r="H2557" s="8" t="s">
        <v>220</v>
      </c>
      <c r="I2557" s="8" t="s">
        <v>225</v>
      </c>
      <c r="J2557" s="8" t="s">
        <v>214</v>
      </c>
      <c r="K2557" s="8" t="s">
        <v>14</v>
      </c>
      <c r="L2557" s="9">
        <v>2080</v>
      </c>
      <c r="M2557" s="9">
        <v>16</v>
      </c>
      <c r="N2557" s="10">
        <v>7.6923076923076927E-3</v>
      </c>
      <c r="O2557" s="11">
        <v>11.68</v>
      </c>
      <c r="P2557" s="11">
        <v>186.88</v>
      </c>
      <c r="Q2557" s="11">
        <v>649</v>
      </c>
      <c r="R2557" s="8">
        <v>1</v>
      </c>
      <c r="S2557" s="8">
        <v>1</v>
      </c>
      <c r="T2557" s="10">
        <v>0.28799999999999998</v>
      </c>
      <c r="U2557" s="12">
        <v>3.47</v>
      </c>
      <c r="V2557" s="10">
        <v>6.25E-2</v>
      </c>
      <c r="W2557" s="11">
        <v>16</v>
      </c>
      <c r="X2557" s="8" t="s">
        <v>148</v>
      </c>
      <c r="Y2557" s="8" t="s">
        <v>149</v>
      </c>
    </row>
    <row r="2558" spans="1:25" x14ac:dyDescent="0.3">
      <c r="A2558" s="7">
        <v>46289</v>
      </c>
      <c r="B2558" s="8" t="s">
        <v>26</v>
      </c>
      <c r="C2558" s="8" t="s">
        <v>140</v>
      </c>
      <c r="D2558" s="8" t="s">
        <v>141</v>
      </c>
      <c r="E2558" s="8" t="s">
        <v>211</v>
      </c>
      <c r="F2558" s="8" t="s">
        <v>143</v>
      </c>
      <c r="G2558" s="8" t="s">
        <v>215</v>
      </c>
      <c r="H2558" s="8" t="s">
        <v>220</v>
      </c>
      <c r="I2558" s="8" t="s">
        <v>261</v>
      </c>
      <c r="J2558" s="8" t="s">
        <v>214</v>
      </c>
      <c r="K2558" s="8" t="s">
        <v>7</v>
      </c>
      <c r="L2558" s="9">
        <v>334</v>
      </c>
      <c r="M2558" s="9">
        <v>2</v>
      </c>
      <c r="N2558" s="10">
        <v>5.9880239520958087E-3</v>
      </c>
      <c r="O2558" s="11">
        <v>11.18</v>
      </c>
      <c r="P2558" s="8" t="s">
        <v>1153</v>
      </c>
      <c r="Q2558" s="11">
        <v>0</v>
      </c>
      <c r="R2558" s="8">
        <v>0</v>
      </c>
      <c r="S2558" s="8">
        <v>0</v>
      </c>
      <c r="U2558" s="12">
        <v>0</v>
      </c>
      <c r="V2558" s="10">
        <v>0</v>
      </c>
      <c r="W2558" s="11">
        <v>15</v>
      </c>
      <c r="X2558" s="8" t="s">
        <v>148</v>
      </c>
      <c r="Y2558" s="8" t="s">
        <v>149</v>
      </c>
    </row>
    <row r="2559" spans="1:25" x14ac:dyDescent="0.3">
      <c r="A2559" s="8" t="s">
        <v>1147</v>
      </c>
      <c r="B2559" s="8" t="s">
        <v>26</v>
      </c>
      <c r="C2559" s="8" t="s">
        <v>140</v>
      </c>
      <c r="D2559" s="8" t="s">
        <v>141</v>
      </c>
      <c r="E2559" s="8" t="s">
        <v>211</v>
      </c>
      <c r="F2559" s="8" t="s">
        <v>143</v>
      </c>
      <c r="G2559" s="8" t="s">
        <v>215</v>
      </c>
      <c r="H2559" s="8" t="s">
        <v>220</v>
      </c>
      <c r="I2559" s="8" t="s">
        <v>1154</v>
      </c>
      <c r="J2559" s="8" t="s">
        <v>214</v>
      </c>
      <c r="K2559" s="8" t="s">
        <v>14</v>
      </c>
      <c r="L2559" s="9">
        <v>147</v>
      </c>
      <c r="M2559" s="9">
        <v>2</v>
      </c>
      <c r="N2559" s="10">
        <v>1.360544217687075E-2</v>
      </c>
      <c r="O2559" s="11">
        <v>15.07</v>
      </c>
      <c r="P2559" s="11">
        <v>30.14</v>
      </c>
      <c r="Q2559" s="11">
        <v>649</v>
      </c>
      <c r="R2559" s="8">
        <v>1</v>
      </c>
      <c r="S2559" s="8">
        <v>1</v>
      </c>
      <c r="T2559" s="10">
        <v>4.6399999999999997E-2</v>
      </c>
      <c r="U2559" s="12">
        <v>21.53</v>
      </c>
      <c r="V2559" s="10">
        <v>0.5</v>
      </c>
      <c r="W2559" s="11">
        <v>18</v>
      </c>
      <c r="X2559" s="8" t="s">
        <v>148</v>
      </c>
      <c r="Y2559" s="8" t="s">
        <v>149</v>
      </c>
    </row>
    <row r="2560" spans="1:25" x14ac:dyDescent="0.3">
      <c r="A2560" s="8" t="s">
        <v>1147</v>
      </c>
      <c r="B2560" s="8" t="s">
        <v>26</v>
      </c>
      <c r="C2560" s="8" t="s">
        <v>140</v>
      </c>
      <c r="D2560" s="8" t="s">
        <v>141</v>
      </c>
      <c r="E2560" s="8" t="s">
        <v>211</v>
      </c>
      <c r="F2560" s="8" t="s">
        <v>143</v>
      </c>
      <c r="G2560" s="8" t="s">
        <v>215</v>
      </c>
      <c r="H2560" s="8" t="s">
        <v>220</v>
      </c>
      <c r="I2560" s="8" t="s">
        <v>440</v>
      </c>
      <c r="J2560" s="8" t="s">
        <v>214</v>
      </c>
      <c r="K2560" s="8" t="s">
        <v>21</v>
      </c>
      <c r="L2560" s="9">
        <v>439</v>
      </c>
      <c r="M2560" s="9">
        <v>6</v>
      </c>
      <c r="N2560" s="10">
        <v>1.366742596810934E-2</v>
      </c>
      <c r="O2560" s="11">
        <v>13.7</v>
      </c>
      <c r="P2560" s="11">
        <v>82.2</v>
      </c>
      <c r="Q2560" s="11">
        <v>0</v>
      </c>
      <c r="R2560" s="8">
        <v>0</v>
      </c>
      <c r="S2560" s="8">
        <v>0</v>
      </c>
      <c r="U2560" s="12">
        <v>0</v>
      </c>
      <c r="V2560" s="10">
        <v>0</v>
      </c>
      <c r="W2560" s="11">
        <v>16.5</v>
      </c>
      <c r="X2560" s="8" t="s">
        <v>148</v>
      </c>
      <c r="Y2560" s="8" t="s">
        <v>149</v>
      </c>
    </row>
    <row r="2561" spans="1:26" x14ac:dyDescent="0.3">
      <c r="A2561" s="7">
        <v>46289</v>
      </c>
      <c r="B2561" s="8" t="s">
        <v>26</v>
      </c>
      <c r="C2561" s="8" t="s">
        <v>140</v>
      </c>
      <c r="D2561" s="8" t="s">
        <v>141</v>
      </c>
      <c r="E2561" s="8" t="s">
        <v>211</v>
      </c>
      <c r="F2561" s="8" t="s">
        <v>143</v>
      </c>
      <c r="G2561" s="8" t="s">
        <v>225</v>
      </c>
      <c r="H2561" s="8" t="s">
        <v>220</v>
      </c>
      <c r="I2561" s="8" t="s">
        <v>619</v>
      </c>
      <c r="J2561" s="8" t="s">
        <v>214</v>
      </c>
      <c r="K2561" s="8" t="s">
        <v>21</v>
      </c>
      <c r="L2561" s="9">
        <v>738</v>
      </c>
      <c r="M2561" s="9">
        <v>6</v>
      </c>
      <c r="N2561" s="10">
        <v>8.130081300813009E-3</v>
      </c>
      <c r="O2561" s="11">
        <v>20</v>
      </c>
      <c r="P2561" s="11">
        <v>120</v>
      </c>
      <c r="Q2561" s="11">
        <v>0</v>
      </c>
      <c r="R2561" s="8">
        <v>0</v>
      </c>
      <c r="S2561" s="8">
        <v>0</v>
      </c>
      <c r="U2561" s="12">
        <v>0</v>
      </c>
      <c r="V2561" s="10">
        <v>0</v>
      </c>
      <c r="W2561" s="11">
        <v>20</v>
      </c>
      <c r="X2561" s="8" t="s">
        <v>148</v>
      </c>
      <c r="Y2561" s="8" t="s">
        <v>149</v>
      </c>
    </row>
    <row r="2562" spans="1:26" x14ac:dyDescent="0.3">
      <c r="A2562" s="7">
        <v>46289</v>
      </c>
      <c r="B2562" s="8" t="s">
        <v>42</v>
      </c>
      <c r="C2562" s="8" t="s">
        <v>140</v>
      </c>
      <c r="D2562" s="8" t="s">
        <v>141</v>
      </c>
      <c r="E2562" s="8" t="s">
        <v>377</v>
      </c>
      <c r="F2562" s="8" t="s">
        <v>143</v>
      </c>
      <c r="G2562" s="8" t="s">
        <v>381</v>
      </c>
      <c r="H2562" s="8" t="s">
        <v>231</v>
      </c>
      <c r="I2562" s="8" t="s">
        <v>1155</v>
      </c>
      <c r="J2562" s="8" t="s">
        <v>380</v>
      </c>
      <c r="K2562" s="8" t="s">
        <v>14</v>
      </c>
      <c r="L2562" s="9">
        <v>361</v>
      </c>
      <c r="M2562" s="9">
        <v>3</v>
      </c>
      <c r="N2562" s="10">
        <v>8.3102493074792248E-3</v>
      </c>
      <c r="O2562" s="11">
        <v>10.94</v>
      </c>
      <c r="P2562" s="11">
        <v>32.82</v>
      </c>
      <c r="Q2562" s="11">
        <v>0</v>
      </c>
      <c r="R2562" s="8">
        <v>0</v>
      </c>
      <c r="S2562" s="8">
        <v>0</v>
      </c>
      <c r="U2562" s="12">
        <v>0</v>
      </c>
      <c r="V2562" s="10">
        <v>0</v>
      </c>
      <c r="W2562" s="11">
        <v>15.5</v>
      </c>
      <c r="X2562" s="8" t="s">
        <v>148</v>
      </c>
      <c r="Y2562" s="8" t="s">
        <v>149</v>
      </c>
    </row>
    <row r="2563" spans="1:26" x14ac:dyDescent="0.3">
      <c r="A2563" s="7">
        <v>46289</v>
      </c>
      <c r="B2563" s="8" t="s">
        <v>37</v>
      </c>
      <c r="C2563" s="8" t="s">
        <v>140</v>
      </c>
      <c r="D2563" s="8" t="s">
        <v>141</v>
      </c>
      <c r="E2563" s="8" t="s">
        <v>157</v>
      </c>
      <c r="F2563" s="8" t="s">
        <v>143</v>
      </c>
      <c r="G2563" s="8" t="s">
        <v>162</v>
      </c>
      <c r="H2563" s="8" t="s">
        <v>220</v>
      </c>
      <c r="I2563" s="8" t="s">
        <v>750</v>
      </c>
      <c r="J2563" s="8" t="s">
        <v>159</v>
      </c>
      <c r="K2563" s="8" t="s">
        <v>21</v>
      </c>
      <c r="L2563" s="9">
        <v>300</v>
      </c>
      <c r="M2563" s="9">
        <v>6</v>
      </c>
      <c r="N2563" s="10">
        <v>0.02</v>
      </c>
      <c r="O2563" s="11">
        <v>9.2200000000000006</v>
      </c>
      <c r="P2563" s="11">
        <v>55.32</v>
      </c>
      <c r="Q2563" s="11">
        <v>0</v>
      </c>
      <c r="R2563" s="8">
        <v>0</v>
      </c>
      <c r="S2563" s="8">
        <v>0</v>
      </c>
      <c r="U2563" s="12">
        <v>0</v>
      </c>
      <c r="V2563" s="10">
        <v>0</v>
      </c>
      <c r="W2563" s="11">
        <v>9.5</v>
      </c>
      <c r="X2563" s="8" t="s">
        <v>148</v>
      </c>
      <c r="Y2563" s="8" t="s">
        <v>149</v>
      </c>
    </row>
    <row r="2564" spans="1:26" x14ac:dyDescent="0.3">
      <c r="A2564" s="7">
        <v>46289</v>
      </c>
      <c r="B2564" s="8" t="s">
        <v>37</v>
      </c>
      <c r="C2564" s="8" t="s">
        <v>140</v>
      </c>
      <c r="D2564" s="8" t="s">
        <v>141</v>
      </c>
      <c r="E2564" s="8" t="s">
        <v>157</v>
      </c>
      <c r="F2564" s="8" t="s">
        <v>143</v>
      </c>
      <c r="G2564" s="8" t="s">
        <v>162</v>
      </c>
      <c r="H2564" s="8" t="s">
        <v>220</v>
      </c>
      <c r="I2564" s="8" t="s">
        <v>162</v>
      </c>
      <c r="J2564" s="8" t="s">
        <v>159</v>
      </c>
      <c r="K2564" s="8" t="s">
        <v>14</v>
      </c>
      <c r="L2564" s="9">
        <v>4660</v>
      </c>
      <c r="M2564" s="9">
        <v>32</v>
      </c>
      <c r="N2564" s="10">
        <v>6.8669527896995696E-3</v>
      </c>
      <c r="O2564" s="11">
        <v>7.1</v>
      </c>
      <c r="P2564" s="8" t="s">
        <v>1156</v>
      </c>
      <c r="Q2564" s="11">
        <v>0</v>
      </c>
      <c r="R2564" s="8">
        <v>0</v>
      </c>
      <c r="S2564" s="8">
        <v>0</v>
      </c>
      <c r="U2564" s="12">
        <v>0</v>
      </c>
      <c r="V2564" s="10">
        <v>0</v>
      </c>
      <c r="W2564" s="11">
        <v>10</v>
      </c>
      <c r="X2564" s="8" t="s">
        <v>148</v>
      </c>
      <c r="Y2564" s="8" t="s">
        <v>149</v>
      </c>
    </row>
    <row r="2565" spans="1:26" x14ac:dyDescent="0.3">
      <c r="A2565" s="7">
        <v>46289</v>
      </c>
      <c r="B2565" s="8" t="s">
        <v>37</v>
      </c>
      <c r="C2565" s="8" t="s">
        <v>140</v>
      </c>
      <c r="D2565" s="8" t="s">
        <v>141</v>
      </c>
      <c r="E2565" s="8" t="s">
        <v>239</v>
      </c>
      <c r="F2565" s="8" t="s">
        <v>143</v>
      </c>
      <c r="G2565" s="8" t="s">
        <v>240</v>
      </c>
      <c r="H2565" s="8" t="s">
        <v>220</v>
      </c>
      <c r="I2565" s="8" t="s">
        <v>391</v>
      </c>
      <c r="J2565" s="8" t="s">
        <v>242</v>
      </c>
      <c r="K2565" s="8" t="s">
        <v>7</v>
      </c>
      <c r="L2565" s="9">
        <v>523</v>
      </c>
      <c r="M2565" s="9">
        <v>3</v>
      </c>
      <c r="N2565" s="10">
        <v>5.7361376673040164E-3</v>
      </c>
      <c r="O2565" s="11">
        <v>5.72</v>
      </c>
      <c r="P2565" s="11">
        <v>17.16</v>
      </c>
      <c r="Q2565" s="11">
        <v>0</v>
      </c>
      <c r="R2565" s="8">
        <v>0</v>
      </c>
      <c r="S2565" s="8">
        <v>0</v>
      </c>
      <c r="U2565" s="12">
        <v>0</v>
      </c>
      <c r="V2565" s="10">
        <v>0</v>
      </c>
      <c r="W2565" s="11">
        <v>9</v>
      </c>
      <c r="X2565" s="8" t="s">
        <v>148</v>
      </c>
      <c r="Y2565" s="8" t="s">
        <v>149</v>
      </c>
    </row>
    <row r="2566" spans="1:26" x14ac:dyDescent="0.3">
      <c r="A2566" s="7">
        <v>46289</v>
      </c>
      <c r="B2566" s="8" t="s">
        <v>37</v>
      </c>
      <c r="C2566" s="8" t="s">
        <v>140</v>
      </c>
      <c r="D2566" s="8" t="s">
        <v>141</v>
      </c>
      <c r="E2566" s="8" t="s">
        <v>239</v>
      </c>
      <c r="F2566" s="8" t="s">
        <v>143</v>
      </c>
      <c r="G2566" s="8" t="s">
        <v>388</v>
      </c>
      <c r="H2566" s="8" t="s">
        <v>220</v>
      </c>
      <c r="I2566" s="8" t="s">
        <v>539</v>
      </c>
      <c r="J2566" s="8" t="s">
        <v>242</v>
      </c>
      <c r="K2566" s="8" t="s">
        <v>21</v>
      </c>
      <c r="L2566" s="9">
        <v>299</v>
      </c>
      <c r="M2566" s="9">
        <v>3</v>
      </c>
      <c r="N2566" s="10">
        <v>1.003344481605351E-2</v>
      </c>
      <c r="O2566" s="11">
        <v>7.5</v>
      </c>
      <c r="P2566" s="11">
        <v>22.5</v>
      </c>
      <c r="Q2566" s="11">
        <v>0</v>
      </c>
      <c r="R2566" s="8">
        <v>0</v>
      </c>
      <c r="S2566" s="8">
        <v>0</v>
      </c>
      <c r="U2566" s="12">
        <v>0</v>
      </c>
      <c r="V2566" s="10">
        <v>0</v>
      </c>
      <c r="W2566" s="11">
        <v>7.5</v>
      </c>
      <c r="X2566" s="8" t="s">
        <v>148</v>
      </c>
      <c r="Y2566" s="8" t="s">
        <v>149</v>
      </c>
      <c r="Z2566" s="8" t="s">
        <v>296</v>
      </c>
    </row>
    <row r="2567" spans="1:26" x14ac:dyDescent="0.3">
      <c r="A2567" s="7">
        <v>46289</v>
      </c>
      <c r="B2567" s="8" t="s">
        <v>37</v>
      </c>
      <c r="C2567" s="8" t="s">
        <v>140</v>
      </c>
      <c r="D2567" s="8" t="s">
        <v>141</v>
      </c>
      <c r="E2567" s="8" t="s">
        <v>239</v>
      </c>
      <c r="F2567" s="8" t="s">
        <v>143</v>
      </c>
      <c r="G2567" s="8" t="s">
        <v>240</v>
      </c>
      <c r="H2567" s="8" t="s">
        <v>220</v>
      </c>
      <c r="I2567" s="8" t="s">
        <v>388</v>
      </c>
      <c r="J2567" s="8" t="s">
        <v>242</v>
      </c>
      <c r="K2567" s="8" t="s">
        <v>21</v>
      </c>
      <c r="L2567" s="9">
        <v>603</v>
      </c>
      <c r="M2567" s="9">
        <v>10</v>
      </c>
      <c r="N2567" s="10">
        <v>1.658374792703151E-2</v>
      </c>
      <c r="O2567" s="11">
        <v>9</v>
      </c>
      <c r="P2567" s="11">
        <v>90</v>
      </c>
      <c r="Q2567" s="11">
        <v>0</v>
      </c>
      <c r="R2567" s="8">
        <v>0</v>
      </c>
      <c r="S2567" s="8">
        <v>0</v>
      </c>
      <c r="U2567" s="12">
        <v>0</v>
      </c>
      <c r="V2567" s="10">
        <v>0</v>
      </c>
      <c r="W2567" s="11">
        <v>9</v>
      </c>
      <c r="X2567" s="8" t="s">
        <v>148</v>
      </c>
      <c r="Y2567" s="8" t="s">
        <v>149</v>
      </c>
    </row>
    <row r="2568" spans="1:26" x14ac:dyDescent="0.3">
      <c r="A2568" s="7">
        <v>46289</v>
      </c>
      <c r="B2568" s="8" t="s">
        <v>37</v>
      </c>
      <c r="C2568" s="8" t="s">
        <v>140</v>
      </c>
      <c r="D2568" s="8" t="s">
        <v>141</v>
      </c>
      <c r="E2568" s="8" t="s">
        <v>239</v>
      </c>
      <c r="F2568" s="8" t="s">
        <v>143</v>
      </c>
      <c r="G2568" s="8" t="s">
        <v>240</v>
      </c>
      <c r="H2568" s="8" t="s">
        <v>220</v>
      </c>
      <c r="I2568" s="8" t="s">
        <v>243</v>
      </c>
      <c r="J2568" s="8" t="s">
        <v>242</v>
      </c>
      <c r="K2568" s="8" t="s">
        <v>7</v>
      </c>
      <c r="L2568" s="9">
        <v>223</v>
      </c>
      <c r="M2568" s="9">
        <v>3</v>
      </c>
      <c r="N2568" s="10">
        <v>1.345291479820628E-2</v>
      </c>
      <c r="O2568" s="11">
        <v>6.69</v>
      </c>
      <c r="P2568" s="11">
        <v>20.07</v>
      </c>
      <c r="Q2568" s="11">
        <v>0</v>
      </c>
      <c r="R2568" s="8">
        <v>0</v>
      </c>
      <c r="S2568" s="8">
        <v>0</v>
      </c>
      <c r="U2568" s="12">
        <v>0</v>
      </c>
      <c r="V2568" s="10">
        <v>0</v>
      </c>
      <c r="W2568" s="11">
        <v>9</v>
      </c>
      <c r="X2568" s="8" t="s">
        <v>148</v>
      </c>
      <c r="Y2568" s="8" t="s">
        <v>149</v>
      </c>
    </row>
    <row r="2569" spans="1:26" x14ac:dyDescent="0.3">
      <c r="A2569" s="7">
        <v>46289</v>
      </c>
      <c r="B2569" s="8" t="s">
        <v>37</v>
      </c>
      <c r="C2569" s="8" t="s">
        <v>140</v>
      </c>
      <c r="D2569" s="8" t="s">
        <v>141</v>
      </c>
      <c r="E2569" s="8" t="s">
        <v>244</v>
      </c>
      <c r="F2569" s="8" t="s">
        <v>143</v>
      </c>
      <c r="G2569" s="8" t="s">
        <v>394</v>
      </c>
      <c r="H2569" s="8" t="s">
        <v>220</v>
      </c>
      <c r="I2569" s="8" t="s">
        <v>237</v>
      </c>
      <c r="J2569" s="8" t="s">
        <v>247</v>
      </c>
      <c r="K2569" s="8" t="s">
        <v>21</v>
      </c>
      <c r="L2569" s="9">
        <v>196</v>
      </c>
      <c r="M2569" s="9">
        <v>3</v>
      </c>
      <c r="N2569" s="10">
        <v>1.530612244897959E-2</v>
      </c>
      <c r="O2569" s="11">
        <v>5.81</v>
      </c>
      <c r="P2569" s="11">
        <v>17.43</v>
      </c>
      <c r="Q2569" s="11">
        <v>0</v>
      </c>
      <c r="R2569" s="8">
        <v>0</v>
      </c>
      <c r="S2569" s="8">
        <v>0</v>
      </c>
      <c r="U2569" s="12">
        <v>0</v>
      </c>
      <c r="V2569" s="10">
        <v>0</v>
      </c>
      <c r="W2569" s="11">
        <v>7</v>
      </c>
      <c r="X2569" s="8" t="s">
        <v>148</v>
      </c>
      <c r="Y2569" s="8" t="s">
        <v>149</v>
      </c>
    </row>
    <row r="2570" spans="1:26" x14ac:dyDescent="0.3">
      <c r="A2570" s="8" t="s">
        <v>1147</v>
      </c>
      <c r="B2570" s="8" t="s">
        <v>37</v>
      </c>
      <c r="C2570" s="8" t="s">
        <v>140</v>
      </c>
      <c r="D2570" s="8" t="s">
        <v>141</v>
      </c>
      <c r="E2570" s="8" t="s">
        <v>244</v>
      </c>
      <c r="F2570" s="8" t="s">
        <v>143</v>
      </c>
      <c r="G2570" s="8" t="s">
        <v>394</v>
      </c>
      <c r="H2570" s="8" t="s">
        <v>220</v>
      </c>
      <c r="I2570" s="8" t="s">
        <v>394</v>
      </c>
      <c r="J2570" s="8" t="s">
        <v>247</v>
      </c>
      <c r="K2570" s="8" t="s">
        <v>7</v>
      </c>
      <c r="L2570" s="9">
        <v>3709</v>
      </c>
      <c r="M2570" s="9">
        <v>27</v>
      </c>
      <c r="N2570" s="10">
        <v>7.2795901860339711E-3</v>
      </c>
      <c r="O2570" s="11">
        <v>2.98</v>
      </c>
      <c r="P2570" s="11">
        <v>80.459999999999994</v>
      </c>
      <c r="Q2570" s="11">
        <v>558</v>
      </c>
      <c r="R2570" s="8">
        <v>2</v>
      </c>
      <c r="S2570" s="8">
        <v>2</v>
      </c>
      <c r="T2570" s="10">
        <v>0.14419999999999999</v>
      </c>
      <c r="U2570" s="12">
        <v>6.94</v>
      </c>
      <c r="V2570" s="10">
        <v>7.4099999999999999E-2</v>
      </c>
      <c r="W2570" s="11">
        <v>5.5</v>
      </c>
      <c r="X2570" s="8" t="s">
        <v>148</v>
      </c>
      <c r="Y2570" s="8" t="s">
        <v>149</v>
      </c>
    </row>
    <row r="2571" spans="1:26" x14ac:dyDescent="0.3">
      <c r="A2571" s="7">
        <v>46289</v>
      </c>
      <c r="B2571" s="8" t="s">
        <v>37</v>
      </c>
      <c r="C2571" s="8" t="s">
        <v>140</v>
      </c>
      <c r="D2571" s="8" t="s">
        <v>141</v>
      </c>
      <c r="E2571" s="8" t="s">
        <v>167</v>
      </c>
      <c r="F2571" s="8" t="s">
        <v>143</v>
      </c>
      <c r="G2571" s="8" t="s">
        <v>168</v>
      </c>
      <c r="H2571" s="8" t="s">
        <v>220</v>
      </c>
      <c r="I2571" s="8" t="s">
        <v>796</v>
      </c>
      <c r="J2571" s="8" t="s">
        <v>169</v>
      </c>
      <c r="K2571" s="8" t="s">
        <v>21</v>
      </c>
      <c r="L2571" s="9">
        <v>423</v>
      </c>
      <c r="M2571" s="9">
        <v>3</v>
      </c>
      <c r="N2571" s="10">
        <v>7.0921985815602844E-3</v>
      </c>
      <c r="O2571" s="11">
        <v>7</v>
      </c>
      <c r="P2571" s="11">
        <v>21</v>
      </c>
      <c r="Q2571" s="11">
        <v>0</v>
      </c>
      <c r="R2571" s="8">
        <v>0</v>
      </c>
      <c r="S2571" s="8">
        <v>0</v>
      </c>
      <c r="U2571" s="12">
        <v>0</v>
      </c>
      <c r="V2571" s="10">
        <v>0</v>
      </c>
      <c r="W2571" s="11">
        <v>7</v>
      </c>
      <c r="X2571" s="8" t="s">
        <v>223</v>
      </c>
      <c r="Y2571" s="8" t="s">
        <v>149</v>
      </c>
    </row>
    <row r="2572" spans="1:26" x14ac:dyDescent="0.3">
      <c r="A2572" s="7">
        <v>46289</v>
      </c>
      <c r="B2572" s="8" t="s">
        <v>37</v>
      </c>
      <c r="C2572" s="8" t="s">
        <v>140</v>
      </c>
      <c r="D2572" s="8" t="s">
        <v>141</v>
      </c>
      <c r="E2572" s="8" t="s">
        <v>167</v>
      </c>
      <c r="F2572" s="8" t="s">
        <v>143</v>
      </c>
      <c r="G2572" s="8" t="s">
        <v>255</v>
      </c>
      <c r="H2572" s="8" t="s">
        <v>220</v>
      </c>
      <c r="I2572" s="8" t="s">
        <v>256</v>
      </c>
      <c r="J2572" s="8" t="s">
        <v>169</v>
      </c>
      <c r="K2572" s="8" t="s">
        <v>7</v>
      </c>
      <c r="L2572" s="9">
        <v>624</v>
      </c>
      <c r="M2572" s="9">
        <v>2</v>
      </c>
      <c r="N2572" s="10">
        <v>3.205128205128205E-3</v>
      </c>
      <c r="O2572" s="11">
        <v>3.83</v>
      </c>
      <c r="P2572" s="11">
        <v>7.66</v>
      </c>
      <c r="Q2572" s="11">
        <v>249</v>
      </c>
      <c r="R2572" s="8">
        <v>1</v>
      </c>
      <c r="S2572" s="8">
        <v>1</v>
      </c>
      <c r="T2572" s="10">
        <v>3.0800000000000001E-2</v>
      </c>
      <c r="U2572" s="12">
        <v>32.51</v>
      </c>
      <c r="V2572" s="10">
        <v>0.5</v>
      </c>
      <c r="W2572" s="11">
        <v>6</v>
      </c>
      <c r="X2572" s="8" t="s">
        <v>148</v>
      </c>
      <c r="Y2572" s="8" t="s">
        <v>149</v>
      </c>
    </row>
    <row r="2573" spans="1:26" x14ac:dyDescent="0.3">
      <c r="A2573" s="7">
        <v>46289</v>
      </c>
      <c r="B2573" s="8" t="s">
        <v>37</v>
      </c>
      <c r="C2573" s="8" t="s">
        <v>140</v>
      </c>
      <c r="D2573" s="8" t="s">
        <v>141</v>
      </c>
      <c r="E2573" s="8" t="s">
        <v>257</v>
      </c>
      <c r="F2573" s="8" t="s">
        <v>143</v>
      </c>
      <c r="G2573" s="8" t="s">
        <v>258</v>
      </c>
      <c r="H2573" s="8" t="s">
        <v>220</v>
      </c>
      <c r="I2573" s="8" t="s">
        <v>584</v>
      </c>
      <c r="J2573" s="8" t="s">
        <v>260</v>
      </c>
      <c r="K2573" s="8" t="s">
        <v>21</v>
      </c>
      <c r="L2573" s="9">
        <v>190</v>
      </c>
      <c r="M2573" s="9">
        <v>5</v>
      </c>
      <c r="N2573" s="10">
        <v>2.6315789473684209E-2</v>
      </c>
      <c r="O2573" s="11">
        <v>9.5</v>
      </c>
      <c r="P2573" s="11">
        <v>47.5</v>
      </c>
      <c r="Q2573" s="11">
        <v>0</v>
      </c>
      <c r="R2573" s="8">
        <v>0</v>
      </c>
      <c r="S2573" s="8">
        <v>0</v>
      </c>
      <c r="U2573" s="12">
        <v>0</v>
      </c>
      <c r="V2573" s="10">
        <v>0</v>
      </c>
      <c r="W2573" s="11">
        <v>9.5</v>
      </c>
      <c r="X2573" s="8" t="s">
        <v>148</v>
      </c>
      <c r="Y2573" s="8" t="s">
        <v>149</v>
      </c>
    </row>
    <row r="2574" spans="1:26" x14ac:dyDescent="0.3">
      <c r="A2574" s="7">
        <v>46289</v>
      </c>
      <c r="B2574" s="8" t="s">
        <v>33</v>
      </c>
      <c r="C2574" s="8" t="s">
        <v>173</v>
      </c>
      <c r="D2574" s="8" t="s">
        <v>141</v>
      </c>
      <c r="E2574" s="8" t="s">
        <v>193</v>
      </c>
      <c r="F2574" s="8" t="s">
        <v>143</v>
      </c>
      <c r="G2574" s="8" t="s">
        <v>264</v>
      </c>
      <c r="H2574" s="8" t="s">
        <v>231</v>
      </c>
      <c r="I2574" s="8" t="s">
        <v>516</v>
      </c>
      <c r="J2574" s="8" t="s">
        <v>195</v>
      </c>
      <c r="K2574" s="8" t="s">
        <v>14</v>
      </c>
      <c r="L2574" s="9">
        <v>902</v>
      </c>
      <c r="M2574" s="9">
        <v>3</v>
      </c>
      <c r="N2574" s="10">
        <v>3.3259423503325938E-3</v>
      </c>
      <c r="O2574" s="11">
        <v>7.78</v>
      </c>
      <c r="P2574" s="11">
        <v>23.34</v>
      </c>
      <c r="Q2574" s="11">
        <v>0</v>
      </c>
      <c r="R2574" s="8">
        <v>0</v>
      </c>
      <c r="S2574" s="8">
        <v>0</v>
      </c>
      <c r="U2574" s="12">
        <v>0</v>
      </c>
      <c r="V2574" s="10">
        <v>0</v>
      </c>
      <c r="W2574" s="11">
        <v>10</v>
      </c>
      <c r="X2574" s="8" t="s">
        <v>148</v>
      </c>
      <c r="Y2574" s="8" t="s">
        <v>149</v>
      </c>
    </row>
    <row r="2575" spans="1:26" x14ac:dyDescent="0.3">
      <c r="A2575" s="8" t="s">
        <v>1147</v>
      </c>
      <c r="B2575" s="8" t="s">
        <v>33</v>
      </c>
      <c r="C2575" s="8" t="s">
        <v>173</v>
      </c>
      <c r="D2575" s="8" t="s">
        <v>141</v>
      </c>
      <c r="E2575" s="8" t="s">
        <v>200</v>
      </c>
      <c r="F2575" s="8" t="s">
        <v>143</v>
      </c>
      <c r="G2575" s="8" t="s">
        <v>268</v>
      </c>
      <c r="H2575" s="8" t="s">
        <v>231</v>
      </c>
      <c r="I2575" s="8" t="s">
        <v>1157</v>
      </c>
      <c r="J2575" s="8" t="s">
        <v>202</v>
      </c>
      <c r="K2575" s="8" t="s">
        <v>21</v>
      </c>
      <c r="L2575" s="9">
        <v>108</v>
      </c>
      <c r="M2575" s="9">
        <v>3</v>
      </c>
      <c r="N2575" s="10">
        <v>2.777777777777778E-2</v>
      </c>
      <c r="O2575" s="11">
        <v>10.53</v>
      </c>
      <c r="P2575" s="11">
        <v>31.59</v>
      </c>
      <c r="Q2575" s="11">
        <v>0</v>
      </c>
      <c r="R2575" s="8">
        <v>0</v>
      </c>
      <c r="S2575" s="8">
        <v>0</v>
      </c>
      <c r="U2575" s="12">
        <v>0</v>
      </c>
      <c r="V2575" s="10">
        <v>0</v>
      </c>
      <c r="W2575" s="11">
        <v>11.5</v>
      </c>
      <c r="X2575" s="8" t="s">
        <v>148</v>
      </c>
      <c r="Y2575" s="8" t="s">
        <v>149</v>
      </c>
    </row>
    <row r="2576" spans="1:26" x14ac:dyDescent="0.3">
      <c r="A2576" s="7">
        <v>46289</v>
      </c>
      <c r="B2576" s="8" t="s">
        <v>33</v>
      </c>
      <c r="C2576" s="8" t="s">
        <v>173</v>
      </c>
      <c r="D2576" s="8" t="s">
        <v>141</v>
      </c>
      <c r="E2576" s="8" t="s">
        <v>200</v>
      </c>
      <c r="F2576" s="8" t="s">
        <v>143</v>
      </c>
      <c r="G2576" s="8" t="s">
        <v>268</v>
      </c>
      <c r="H2576" s="8" t="s">
        <v>229</v>
      </c>
      <c r="I2576" s="8" t="s">
        <v>575</v>
      </c>
      <c r="J2576" s="8" t="s">
        <v>202</v>
      </c>
      <c r="K2576" s="8" t="s">
        <v>14</v>
      </c>
      <c r="L2576" s="9">
        <v>638</v>
      </c>
      <c r="M2576" s="9">
        <v>5</v>
      </c>
      <c r="N2576" s="10">
        <v>7.8369905956112845E-3</v>
      </c>
      <c r="O2576" s="11">
        <v>8.82</v>
      </c>
      <c r="P2576" s="11">
        <v>44.1</v>
      </c>
      <c r="Q2576" s="11">
        <v>0</v>
      </c>
      <c r="R2576" s="8">
        <v>0</v>
      </c>
      <c r="S2576" s="8">
        <v>0</v>
      </c>
      <c r="U2576" s="12">
        <v>0</v>
      </c>
      <c r="V2576" s="10">
        <v>0</v>
      </c>
      <c r="W2576" s="11">
        <v>10.5</v>
      </c>
      <c r="X2576" s="8" t="s">
        <v>148</v>
      </c>
      <c r="Y2576" s="8" t="s">
        <v>149</v>
      </c>
    </row>
    <row r="2577" spans="1:25" x14ac:dyDescent="0.3">
      <c r="A2577" s="7">
        <v>46289</v>
      </c>
      <c r="B2577" s="8" t="s">
        <v>33</v>
      </c>
      <c r="C2577" s="8" t="s">
        <v>173</v>
      </c>
      <c r="D2577" s="8" t="s">
        <v>141</v>
      </c>
      <c r="E2577" s="8" t="s">
        <v>200</v>
      </c>
      <c r="F2577" s="8" t="s">
        <v>143</v>
      </c>
      <c r="G2577" s="8" t="s">
        <v>268</v>
      </c>
      <c r="H2577" s="8" t="s">
        <v>231</v>
      </c>
      <c r="I2577" s="8" t="s">
        <v>775</v>
      </c>
      <c r="J2577" s="8" t="s">
        <v>202</v>
      </c>
      <c r="K2577" s="8" t="s">
        <v>14</v>
      </c>
      <c r="L2577" s="9">
        <v>778</v>
      </c>
      <c r="M2577" s="9">
        <v>8</v>
      </c>
      <c r="N2577" s="10">
        <v>1.02827763496144E-2</v>
      </c>
      <c r="O2577" s="11">
        <v>8.4700000000000006</v>
      </c>
      <c r="P2577" s="11">
        <v>67.760000000000005</v>
      </c>
      <c r="Q2577" s="11">
        <v>0</v>
      </c>
      <c r="R2577" s="8">
        <v>0</v>
      </c>
      <c r="S2577" s="8">
        <v>0</v>
      </c>
      <c r="U2577" s="12">
        <v>0</v>
      </c>
      <c r="V2577" s="10">
        <v>0</v>
      </c>
      <c r="W2577" s="11">
        <v>12</v>
      </c>
      <c r="X2577" s="8" t="s">
        <v>148</v>
      </c>
      <c r="Y2577" s="8" t="s">
        <v>149</v>
      </c>
    </row>
    <row r="2578" spans="1:25" x14ac:dyDescent="0.3">
      <c r="A2578" s="7">
        <v>46289</v>
      </c>
      <c r="B2578" s="8" t="s">
        <v>33</v>
      </c>
      <c r="C2578" s="8" t="s">
        <v>173</v>
      </c>
      <c r="D2578" s="8" t="s">
        <v>141</v>
      </c>
      <c r="E2578" s="8" t="s">
        <v>200</v>
      </c>
      <c r="F2578" s="8" t="s">
        <v>143</v>
      </c>
      <c r="G2578" s="8" t="s">
        <v>270</v>
      </c>
      <c r="H2578" s="8" t="s">
        <v>382</v>
      </c>
      <c r="I2578" s="8" t="s">
        <v>268</v>
      </c>
      <c r="J2578" s="8" t="s">
        <v>202</v>
      </c>
      <c r="K2578" s="8" t="s">
        <v>21</v>
      </c>
      <c r="L2578" s="9">
        <v>753</v>
      </c>
      <c r="M2578" s="9">
        <v>5</v>
      </c>
      <c r="N2578" s="10">
        <v>6.6401062416998674E-3</v>
      </c>
      <c r="O2578" s="11">
        <v>11.89</v>
      </c>
      <c r="P2578" s="11">
        <v>59.45</v>
      </c>
      <c r="Q2578" s="11">
        <v>0</v>
      </c>
      <c r="R2578" s="8">
        <v>0</v>
      </c>
      <c r="S2578" s="8">
        <v>0</v>
      </c>
      <c r="U2578" s="12">
        <v>0</v>
      </c>
      <c r="V2578" s="10">
        <v>0</v>
      </c>
      <c r="W2578" s="11">
        <v>13.5</v>
      </c>
      <c r="X2578" s="8" t="s">
        <v>148</v>
      </c>
      <c r="Y2578" s="8" t="s">
        <v>149</v>
      </c>
    </row>
    <row r="2579" spans="1:25" x14ac:dyDescent="0.3">
      <c r="A2579" s="7">
        <v>46289</v>
      </c>
      <c r="B2579" s="8" t="s">
        <v>33</v>
      </c>
      <c r="C2579" s="8" t="s">
        <v>173</v>
      </c>
      <c r="D2579" s="8" t="s">
        <v>141</v>
      </c>
      <c r="E2579" s="8" t="s">
        <v>271</v>
      </c>
      <c r="F2579" s="8" t="s">
        <v>143</v>
      </c>
      <c r="G2579" s="8" t="s">
        <v>275</v>
      </c>
      <c r="H2579" s="8" t="s">
        <v>231</v>
      </c>
      <c r="I2579" s="8" t="s">
        <v>571</v>
      </c>
      <c r="J2579" s="8" t="s">
        <v>274</v>
      </c>
      <c r="K2579" s="8" t="s">
        <v>14</v>
      </c>
      <c r="L2579" s="9">
        <v>1247</v>
      </c>
      <c r="M2579" s="9">
        <v>6</v>
      </c>
      <c r="N2579" s="10">
        <v>4.8115477145148364E-3</v>
      </c>
      <c r="O2579" s="11">
        <v>8.93</v>
      </c>
      <c r="P2579" s="11">
        <v>53.58</v>
      </c>
      <c r="Q2579" s="11">
        <v>0</v>
      </c>
      <c r="R2579" s="8">
        <v>0</v>
      </c>
      <c r="S2579" s="8">
        <v>0</v>
      </c>
      <c r="U2579" s="12">
        <v>0</v>
      </c>
      <c r="V2579" s="10">
        <v>0</v>
      </c>
      <c r="W2579" s="11">
        <v>13.5</v>
      </c>
      <c r="X2579" s="8" t="s">
        <v>148</v>
      </c>
      <c r="Y2579" s="8" t="s">
        <v>149</v>
      </c>
    </row>
    <row r="2580" spans="1:25" x14ac:dyDescent="0.3">
      <c r="A2580" s="7">
        <v>46289</v>
      </c>
      <c r="B2580" s="8" t="s">
        <v>33</v>
      </c>
      <c r="C2580" s="8" t="s">
        <v>173</v>
      </c>
      <c r="D2580" s="8" t="s">
        <v>141</v>
      </c>
      <c r="E2580" s="8" t="s">
        <v>271</v>
      </c>
      <c r="F2580" s="8" t="s">
        <v>143</v>
      </c>
      <c r="G2580" s="8" t="s">
        <v>272</v>
      </c>
      <c r="H2580" s="8" t="s">
        <v>231</v>
      </c>
      <c r="I2580" s="8" t="s">
        <v>574</v>
      </c>
      <c r="J2580" s="8" t="s">
        <v>274</v>
      </c>
      <c r="K2580" s="8" t="s">
        <v>14</v>
      </c>
      <c r="L2580" s="9">
        <v>1248</v>
      </c>
      <c r="M2580" s="9">
        <v>5</v>
      </c>
      <c r="N2580" s="10">
        <v>4.0064102564102561E-3</v>
      </c>
      <c r="O2580" s="11">
        <v>10.119999999999999</v>
      </c>
      <c r="P2580" s="11">
        <v>50.6</v>
      </c>
      <c r="Q2580" s="11">
        <v>0</v>
      </c>
      <c r="R2580" s="8">
        <v>0</v>
      </c>
      <c r="S2580" s="8">
        <v>0</v>
      </c>
      <c r="U2580" s="12">
        <v>0</v>
      </c>
      <c r="V2580" s="10">
        <v>0</v>
      </c>
      <c r="W2580" s="11">
        <v>12.5</v>
      </c>
      <c r="X2580" s="8" t="s">
        <v>148</v>
      </c>
      <c r="Y2580" s="8" t="s">
        <v>149</v>
      </c>
    </row>
    <row r="2581" spans="1:25" x14ac:dyDescent="0.3">
      <c r="A2581" s="7">
        <v>46289</v>
      </c>
      <c r="B2581" s="8" t="s">
        <v>33</v>
      </c>
      <c r="C2581" s="8" t="s">
        <v>173</v>
      </c>
      <c r="D2581" s="8" t="s">
        <v>141</v>
      </c>
      <c r="E2581" s="8" t="s">
        <v>271</v>
      </c>
      <c r="F2581" s="8" t="s">
        <v>143</v>
      </c>
      <c r="G2581" s="8" t="s">
        <v>275</v>
      </c>
      <c r="H2581" s="8" t="s">
        <v>231</v>
      </c>
      <c r="I2581" s="8" t="s">
        <v>1158</v>
      </c>
      <c r="J2581" s="8" t="s">
        <v>274</v>
      </c>
      <c r="K2581" s="8" t="s">
        <v>7</v>
      </c>
      <c r="L2581" s="9">
        <v>289</v>
      </c>
      <c r="M2581" s="9">
        <v>2</v>
      </c>
      <c r="N2581" s="10">
        <v>1.52E-2</v>
      </c>
      <c r="O2581" s="11">
        <v>10.9</v>
      </c>
      <c r="P2581" s="11">
        <v>21.8</v>
      </c>
      <c r="Q2581" s="11">
        <v>0</v>
      </c>
      <c r="R2581" s="8">
        <v>0</v>
      </c>
      <c r="S2581" s="8">
        <v>0</v>
      </c>
      <c r="U2581" s="12">
        <v>0</v>
      </c>
      <c r="V2581" s="10">
        <v>0</v>
      </c>
      <c r="W2581" s="11">
        <v>17</v>
      </c>
      <c r="X2581" s="8" t="s">
        <v>148</v>
      </c>
      <c r="Y2581" s="8" t="s">
        <v>149</v>
      </c>
    </row>
    <row r="2582" spans="1:25" x14ac:dyDescent="0.3">
      <c r="A2582" s="7">
        <v>46289</v>
      </c>
      <c r="B2582" s="8" t="s">
        <v>33</v>
      </c>
      <c r="C2582" s="8" t="s">
        <v>173</v>
      </c>
      <c r="D2582" s="8" t="s">
        <v>141</v>
      </c>
      <c r="E2582" s="8" t="s">
        <v>271</v>
      </c>
      <c r="F2582" s="8" t="s">
        <v>143</v>
      </c>
      <c r="G2582" s="8" t="s">
        <v>275</v>
      </c>
      <c r="H2582" s="8" t="s">
        <v>231</v>
      </c>
      <c r="I2582" s="8" t="s">
        <v>916</v>
      </c>
      <c r="J2582" s="8" t="s">
        <v>274</v>
      </c>
      <c r="K2582" s="8" t="s">
        <v>14</v>
      </c>
      <c r="L2582" s="9">
        <v>325</v>
      </c>
      <c r="M2582" s="9">
        <v>2</v>
      </c>
      <c r="N2582" s="10">
        <v>6.1538461538461538E-3</v>
      </c>
      <c r="O2582" s="11">
        <v>13.47</v>
      </c>
      <c r="P2582" s="11">
        <v>26.94</v>
      </c>
      <c r="Q2582" s="11">
        <v>0</v>
      </c>
      <c r="R2582" s="8">
        <v>0</v>
      </c>
      <c r="S2582" s="8">
        <v>0</v>
      </c>
      <c r="U2582" s="12">
        <v>0</v>
      </c>
      <c r="V2582" s="10">
        <v>0</v>
      </c>
      <c r="W2582" s="11">
        <v>18</v>
      </c>
      <c r="X2582" s="8" t="s">
        <v>148</v>
      </c>
      <c r="Y2582" s="8" t="s">
        <v>149</v>
      </c>
    </row>
    <row r="2583" spans="1:25" x14ac:dyDescent="0.3">
      <c r="A2583" s="8" t="s">
        <v>1147</v>
      </c>
      <c r="B2583" s="8" t="s">
        <v>23</v>
      </c>
      <c r="C2583" s="8" t="s">
        <v>173</v>
      </c>
      <c r="D2583" s="8" t="s">
        <v>141</v>
      </c>
      <c r="E2583" s="8" t="s">
        <v>174</v>
      </c>
      <c r="F2583" s="8" t="s">
        <v>143</v>
      </c>
      <c r="G2583" s="8" t="s">
        <v>411</v>
      </c>
      <c r="H2583" s="8" t="s">
        <v>206</v>
      </c>
      <c r="I2583" s="8" t="s">
        <v>411</v>
      </c>
      <c r="J2583" s="8" t="s">
        <v>176</v>
      </c>
      <c r="K2583" s="8" t="s">
        <v>21</v>
      </c>
      <c r="L2583" s="9">
        <v>492</v>
      </c>
      <c r="M2583" s="9">
        <v>4</v>
      </c>
      <c r="N2583" s="10">
        <v>8.130081300813009E-3</v>
      </c>
      <c r="O2583" s="11">
        <v>14.5</v>
      </c>
      <c r="P2583" s="11">
        <v>58</v>
      </c>
      <c r="Q2583" s="11">
        <v>449</v>
      </c>
      <c r="R2583" s="8">
        <v>1</v>
      </c>
      <c r="S2583" s="8">
        <v>1</v>
      </c>
      <c r="T2583" s="10">
        <v>0.12920000000000001</v>
      </c>
      <c r="U2583" s="12">
        <v>7.74</v>
      </c>
      <c r="V2583" s="10">
        <v>0.25</v>
      </c>
      <c r="W2583" s="11">
        <v>14.5</v>
      </c>
      <c r="X2583" s="8" t="s">
        <v>148</v>
      </c>
      <c r="Y2583" s="8" t="s">
        <v>149</v>
      </c>
    </row>
    <row r="2584" spans="1:25" x14ac:dyDescent="0.3">
      <c r="A2584" s="7">
        <v>46289</v>
      </c>
      <c r="B2584" s="8" t="s">
        <v>23</v>
      </c>
      <c r="C2584" s="8" t="s">
        <v>173</v>
      </c>
      <c r="D2584" s="8" t="s">
        <v>141</v>
      </c>
      <c r="E2584" s="8" t="s">
        <v>174</v>
      </c>
      <c r="F2584" s="8" t="s">
        <v>143</v>
      </c>
      <c r="G2584" s="8" t="s">
        <v>408</v>
      </c>
      <c r="H2584" s="8" t="s">
        <v>206</v>
      </c>
      <c r="I2584" s="8" t="s">
        <v>408</v>
      </c>
      <c r="J2584" s="8" t="s">
        <v>176</v>
      </c>
      <c r="K2584" s="8" t="s">
        <v>21</v>
      </c>
      <c r="L2584" s="9">
        <v>748</v>
      </c>
      <c r="M2584" s="9">
        <v>21</v>
      </c>
      <c r="N2584" s="10">
        <v>2.8074866310160429E-2</v>
      </c>
      <c r="O2584" s="11">
        <v>15.5</v>
      </c>
      <c r="P2584" s="11">
        <v>325.5</v>
      </c>
      <c r="Q2584" s="11">
        <v>449</v>
      </c>
      <c r="R2584" s="8">
        <v>1</v>
      </c>
      <c r="S2584" s="8">
        <v>1</v>
      </c>
      <c r="T2584" s="10">
        <v>0.72489999999999999</v>
      </c>
      <c r="U2584" s="12">
        <v>1.38</v>
      </c>
      <c r="V2584" s="10">
        <v>4.7600000000000003E-2</v>
      </c>
      <c r="W2584" s="11">
        <v>15.5</v>
      </c>
      <c r="X2584" s="8" t="s">
        <v>148</v>
      </c>
      <c r="Y2584" s="8" t="s">
        <v>149</v>
      </c>
    </row>
    <row r="2585" spans="1:25" x14ac:dyDescent="0.3">
      <c r="A2585" s="7">
        <v>46289</v>
      </c>
      <c r="B2585" s="8" t="s">
        <v>23</v>
      </c>
      <c r="C2585" s="8" t="s">
        <v>173</v>
      </c>
      <c r="D2585" s="8" t="s">
        <v>141</v>
      </c>
      <c r="E2585" s="8" t="s">
        <v>186</v>
      </c>
      <c r="F2585" s="8" t="s">
        <v>143</v>
      </c>
      <c r="G2585" s="8" t="s">
        <v>189</v>
      </c>
      <c r="H2585" s="8" t="s">
        <v>206</v>
      </c>
      <c r="I2585" s="8" t="s">
        <v>189</v>
      </c>
      <c r="J2585" s="8" t="s">
        <v>188</v>
      </c>
      <c r="K2585" s="8" t="s">
        <v>14</v>
      </c>
      <c r="L2585" s="8" t="s">
        <v>1159</v>
      </c>
      <c r="M2585" s="9">
        <v>20</v>
      </c>
      <c r="N2585" s="10">
        <v>7.3394495412844041E-3</v>
      </c>
      <c r="O2585" s="11">
        <v>5.8</v>
      </c>
      <c r="P2585" s="11">
        <v>116</v>
      </c>
      <c r="Q2585" s="11">
        <v>698</v>
      </c>
      <c r="R2585" s="8">
        <v>1</v>
      </c>
      <c r="S2585" s="8">
        <v>2</v>
      </c>
      <c r="T2585" s="10">
        <v>0.16619999999999999</v>
      </c>
      <c r="U2585" s="12">
        <v>6.02</v>
      </c>
      <c r="V2585" s="10">
        <v>0.05</v>
      </c>
      <c r="W2585" s="11">
        <v>8.5</v>
      </c>
      <c r="X2585" s="8" t="s">
        <v>148</v>
      </c>
      <c r="Y2585" s="8" t="s">
        <v>149</v>
      </c>
    </row>
    <row r="2586" spans="1:25" x14ac:dyDescent="0.3">
      <c r="A2586" s="7">
        <v>46289</v>
      </c>
      <c r="B2586" s="8" t="s">
        <v>23</v>
      </c>
      <c r="C2586" s="8" t="s">
        <v>173</v>
      </c>
      <c r="D2586" s="8" t="s">
        <v>141</v>
      </c>
      <c r="E2586" s="8" t="s">
        <v>186</v>
      </c>
      <c r="F2586" s="8" t="s">
        <v>143</v>
      </c>
      <c r="G2586" s="8" t="s">
        <v>190</v>
      </c>
      <c r="H2586" s="8" t="s">
        <v>213</v>
      </c>
      <c r="I2586" s="8" t="s">
        <v>190</v>
      </c>
      <c r="J2586" s="8" t="s">
        <v>188</v>
      </c>
      <c r="K2586" s="8" t="s">
        <v>14</v>
      </c>
      <c r="L2586" s="9">
        <v>524</v>
      </c>
      <c r="M2586" s="9">
        <v>2</v>
      </c>
      <c r="N2586" s="10">
        <v>3.8167938931297708E-3</v>
      </c>
      <c r="O2586" s="11">
        <v>10.09</v>
      </c>
      <c r="P2586" s="11">
        <v>20.18</v>
      </c>
      <c r="Q2586" s="11">
        <v>0</v>
      </c>
      <c r="R2586" s="8">
        <v>0</v>
      </c>
      <c r="S2586" s="8">
        <v>0</v>
      </c>
      <c r="U2586" s="12">
        <v>0</v>
      </c>
      <c r="V2586" s="10">
        <v>0</v>
      </c>
      <c r="W2586" s="11">
        <v>12</v>
      </c>
      <c r="X2586" s="8" t="s">
        <v>148</v>
      </c>
      <c r="Y2586" s="8" t="s">
        <v>149</v>
      </c>
    </row>
    <row r="2587" spans="1:25" x14ac:dyDescent="0.3">
      <c r="A2587" s="7">
        <v>46289</v>
      </c>
      <c r="B2587" s="8" t="s">
        <v>23</v>
      </c>
      <c r="C2587" s="8" t="s">
        <v>173</v>
      </c>
      <c r="D2587" s="8" t="s">
        <v>141</v>
      </c>
      <c r="E2587" s="8" t="s">
        <v>186</v>
      </c>
      <c r="F2587" s="8" t="s">
        <v>143</v>
      </c>
      <c r="G2587" s="8" t="s">
        <v>412</v>
      </c>
      <c r="H2587" s="8" t="s">
        <v>206</v>
      </c>
      <c r="I2587" s="8" t="s">
        <v>1160</v>
      </c>
      <c r="J2587" s="8" t="s">
        <v>188</v>
      </c>
      <c r="K2587" s="8" t="s">
        <v>7</v>
      </c>
      <c r="L2587" s="9">
        <v>843</v>
      </c>
      <c r="M2587" s="9">
        <v>6</v>
      </c>
      <c r="N2587" s="10">
        <v>7.1174377224199276E-3</v>
      </c>
      <c r="O2587" s="11">
        <v>5.82</v>
      </c>
      <c r="P2587" s="11">
        <v>34.92</v>
      </c>
      <c r="Q2587" s="11">
        <v>0</v>
      </c>
      <c r="R2587" s="8">
        <v>0</v>
      </c>
      <c r="S2587" s="8">
        <v>0</v>
      </c>
      <c r="U2587" s="12">
        <v>0</v>
      </c>
      <c r="V2587" s="10">
        <v>0</v>
      </c>
      <c r="W2587" s="11">
        <v>8.5</v>
      </c>
      <c r="X2587" s="8" t="s">
        <v>148</v>
      </c>
      <c r="Y2587" s="8" t="s">
        <v>149</v>
      </c>
    </row>
    <row r="2588" spans="1:25" x14ac:dyDescent="0.3">
      <c r="A2588" s="7">
        <v>46289</v>
      </c>
      <c r="B2588" s="8" t="s">
        <v>23</v>
      </c>
      <c r="C2588" s="8" t="s">
        <v>173</v>
      </c>
      <c r="D2588" s="8" t="s">
        <v>141</v>
      </c>
      <c r="E2588" s="8" t="s">
        <v>281</v>
      </c>
      <c r="F2588" s="8" t="s">
        <v>143</v>
      </c>
      <c r="G2588" s="8" t="s">
        <v>284</v>
      </c>
      <c r="H2588" s="8" t="s">
        <v>206</v>
      </c>
      <c r="I2588" s="8" t="s">
        <v>284</v>
      </c>
      <c r="J2588" s="8" t="s">
        <v>283</v>
      </c>
      <c r="K2588" s="8" t="s">
        <v>14</v>
      </c>
      <c r="L2588" s="9">
        <v>395</v>
      </c>
      <c r="M2588" s="9">
        <v>4</v>
      </c>
      <c r="N2588" s="10">
        <v>1.0126582278481009E-2</v>
      </c>
      <c r="O2588" s="11">
        <v>6.09</v>
      </c>
      <c r="P2588" s="11">
        <v>24.36</v>
      </c>
      <c r="Q2588" s="11">
        <v>0</v>
      </c>
      <c r="R2588" s="8">
        <v>0</v>
      </c>
      <c r="S2588" s="8">
        <v>0</v>
      </c>
      <c r="U2588" s="12">
        <v>0</v>
      </c>
      <c r="V2588" s="10">
        <v>0</v>
      </c>
      <c r="W2588" s="11">
        <v>8</v>
      </c>
      <c r="X2588" s="8" t="s">
        <v>148</v>
      </c>
      <c r="Y2588" s="8" t="s">
        <v>149</v>
      </c>
    </row>
    <row r="2589" spans="1:25" x14ac:dyDescent="0.3">
      <c r="A2589" s="7">
        <v>46289</v>
      </c>
      <c r="B2589" s="8" t="s">
        <v>23</v>
      </c>
      <c r="C2589" s="8" t="s">
        <v>173</v>
      </c>
      <c r="D2589" s="8" t="s">
        <v>141</v>
      </c>
      <c r="E2589" s="8" t="s">
        <v>281</v>
      </c>
      <c r="F2589" s="8" t="s">
        <v>143</v>
      </c>
      <c r="G2589" s="8" t="s">
        <v>598</v>
      </c>
      <c r="H2589" s="8" t="s">
        <v>206</v>
      </c>
      <c r="I2589" s="8" t="s">
        <v>598</v>
      </c>
      <c r="J2589" s="8" t="s">
        <v>283</v>
      </c>
      <c r="K2589" s="8" t="s">
        <v>14</v>
      </c>
      <c r="L2589" s="9">
        <v>1032</v>
      </c>
      <c r="M2589" s="9">
        <v>3</v>
      </c>
      <c r="N2589" s="10">
        <v>2.906976744186046E-3</v>
      </c>
      <c r="O2589" s="11">
        <v>6.18</v>
      </c>
      <c r="P2589" s="11">
        <v>18.54</v>
      </c>
      <c r="Q2589" s="11">
        <v>0</v>
      </c>
      <c r="R2589" s="8">
        <v>0</v>
      </c>
      <c r="S2589" s="8">
        <v>0</v>
      </c>
      <c r="U2589" s="12">
        <v>0</v>
      </c>
      <c r="V2589" s="10">
        <v>0</v>
      </c>
      <c r="W2589" s="11">
        <v>8</v>
      </c>
      <c r="X2589" s="8" t="s">
        <v>148</v>
      </c>
      <c r="Y2589" s="8" t="s">
        <v>149</v>
      </c>
    </row>
    <row r="2590" spans="1:25" x14ac:dyDescent="0.3">
      <c r="A2590" s="7">
        <v>46289</v>
      </c>
      <c r="B2590" s="8" t="s">
        <v>23</v>
      </c>
      <c r="C2590" s="8" t="s">
        <v>173</v>
      </c>
      <c r="D2590" s="8" t="s">
        <v>141</v>
      </c>
      <c r="E2590" s="8" t="s">
        <v>281</v>
      </c>
      <c r="F2590" s="8" t="s">
        <v>143</v>
      </c>
      <c r="G2590" s="8" t="s">
        <v>479</v>
      </c>
      <c r="H2590" s="8" t="s">
        <v>206</v>
      </c>
      <c r="I2590" s="8" t="s">
        <v>479</v>
      </c>
      <c r="J2590" s="8" t="s">
        <v>283</v>
      </c>
      <c r="K2590" s="8" t="s">
        <v>21</v>
      </c>
      <c r="L2590" s="9">
        <v>598</v>
      </c>
      <c r="M2590" s="9">
        <v>5</v>
      </c>
      <c r="N2590" s="10">
        <v>8.3612040133779261E-3</v>
      </c>
      <c r="O2590" s="11">
        <v>11</v>
      </c>
      <c r="P2590" s="11">
        <v>55</v>
      </c>
      <c r="Q2590" s="11">
        <v>0</v>
      </c>
      <c r="R2590" s="8">
        <v>0</v>
      </c>
      <c r="S2590" s="8">
        <v>0</v>
      </c>
      <c r="U2590" s="12">
        <v>0</v>
      </c>
      <c r="V2590" s="10">
        <v>0</v>
      </c>
      <c r="W2590" s="11">
        <v>11</v>
      </c>
      <c r="X2590" s="8" t="s">
        <v>148</v>
      </c>
      <c r="Y2590" s="8" t="s">
        <v>149</v>
      </c>
    </row>
    <row r="2591" spans="1:25" x14ac:dyDescent="0.3">
      <c r="A2591" s="7">
        <v>46289</v>
      </c>
      <c r="B2591" s="8" t="s">
        <v>43</v>
      </c>
      <c r="C2591" s="8" t="s">
        <v>140</v>
      </c>
      <c r="D2591" s="8" t="s">
        <v>141</v>
      </c>
      <c r="E2591" s="8" t="s">
        <v>142</v>
      </c>
      <c r="F2591" s="8" t="s">
        <v>143</v>
      </c>
      <c r="G2591" s="8" t="s">
        <v>294</v>
      </c>
      <c r="H2591" s="8" t="s">
        <v>292</v>
      </c>
      <c r="I2591" s="8" t="s">
        <v>295</v>
      </c>
      <c r="J2591" s="8" t="s">
        <v>147</v>
      </c>
      <c r="K2591" s="8" t="s">
        <v>7</v>
      </c>
      <c r="L2591" s="9">
        <v>1444</v>
      </c>
      <c r="M2591" s="9">
        <v>6</v>
      </c>
      <c r="N2591" s="10">
        <v>4.1551246537396124E-3</v>
      </c>
      <c r="O2591" s="11">
        <v>8.3000000000000007</v>
      </c>
      <c r="P2591" s="11">
        <v>49.8</v>
      </c>
      <c r="Q2591" s="11">
        <v>0</v>
      </c>
      <c r="R2591" s="8">
        <v>0</v>
      </c>
      <c r="S2591" s="8">
        <v>0</v>
      </c>
      <c r="U2591" s="12">
        <v>0</v>
      </c>
      <c r="V2591" s="10">
        <v>0</v>
      </c>
      <c r="W2591" s="11">
        <v>12</v>
      </c>
      <c r="X2591" s="8" t="s">
        <v>148</v>
      </c>
      <c r="Y2591" s="8" t="s">
        <v>149</v>
      </c>
    </row>
    <row r="2592" spans="1:25" x14ac:dyDescent="0.3">
      <c r="A2592" s="7">
        <v>46289</v>
      </c>
      <c r="B2592" s="8" t="s">
        <v>43</v>
      </c>
      <c r="C2592" s="8" t="s">
        <v>140</v>
      </c>
      <c r="D2592" s="8" t="s">
        <v>141</v>
      </c>
      <c r="E2592" s="8" t="s">
        <v>142</v>
      </c>
      <c r="F2592" s="8" t="s">
        <v>143</v>
      </c>
      <c r="G2592" s="8" t="s">
        <v>782</v>
      </c>
      <c r="H2592" s="8" t="s">
        <v>292</v>
      </c>
      <c r="I2592" s="8" t="s">
        <v>783</v>
      </c>
      <c r="J2592" s="8" t="s">
        <v>147</v>
      </c>
      <c r="K2592" s="8" t="s">
        <v>7</v>
      </c>
      <c r="L2592" s="9">
        <v>1021</v>
      </c>
      <c r="M2592" s="9">
        <v>5</v>
      </c>
      <c r="N2592" s="10">
        <v>4.8971596474045058E-3</v>
      </c>
      <c r="O2592" s="11">
        <v>8.99</v>
      </c>
      <c r="P2592" s="11">
        <v>44.95</v>
      </c>
      <c r="Q2592" s="11">
        <v>0</v>
      </c>
      <c r="R2592" s="8">
        <v>0</v>
      </c>
      <c r="S2592" s="8">
        <v>0</v>
      </c>
      <c r="U2592" s="12">
        <v>0</v>
      </c>
      <c r="V2592" s="10">
        <v>0</v>
      </c>
      <c r="W2592" s="11">
        <v>13</v>
      </c>
      <c r="X2592" s="8" t="s">
        <v>148</v>
      </c>
      <c r="Y2592" s="8" t="s">
        <v>149</v>
      </c>
    </row>
    <row r="2593" spans="1:26" x14ac:dyDescent="0.3">
      <c r="A2593" s="7">
        <v>46289</v>
      </c>
      <c r="B2593" s="8" t="s">
        <v>43</v>
      </c>
      <c r="C2593" s="8" t="s">
        <v>140</v>
      </c>
      <c r="D2593" s="8" t="s">
        <v>141</v>
      </c>
      <c r="E2593" s="8" t="s">
        <v>164</v>
      </c>
      <c r="F2593" s="8" t="s">
        <v>143</v>
      </c>
      <c r="G2593" s="8" t="s">
        <v>647</v>
      </c>
      <c r="H2593" s="8" t="s">
        <v>292</v>
      </c>
      <c r="I2593" s="8" t="s">
        <v>648</v>
      </c>
      <c r="J2593" s="8" t="s">
        <v>166</v>
      </c>
      <c r="K2593" s="8" t="s">
        <v>7</v>
      </c>
      <c r="L2593" s="9">
        <v>1013</v>
      </c>
      <c r="M2593" s="9">
        <v>4</v>
      </c>
      <c r="N2593" s="10">
        <v>3.9486673247778872E-3</v>
      </c>
      <c r="O2593" s="11">
        <v>8.5500000000000007</v>
      </c>
      <c r="P2593" s="11">
        <v>34.200000000000003</v>
      </c>
      <c r="Q2593" s="11">
        <v>449</v>
      </c>
      <c r="R2593" s="8">
        <v>1</v>
      </c>
      <c r="S2593" s="8">
        <v>1</v>
      </c>
      <c r="T2593" s="10">
        <v>7.6200000000000004E-2</v>
      </c>
      <c r="U2593" s="12">
        <v>13.13</v>
      </c>
      <c r="V2593" s="10">
        <v>0.25</v>
      </c>
      <c r="W2593" s="11">
        <v>13</v>
      </c>
      <c r="X2593" s="8" t="s">
        <v>148</v>
      </c>
      <c r="Y2593" s="8" t="s">
        <v>149</v>
      </c>
      <c r="Z2593" s="8" t="s">
        <v>497</v>
      </c>
    </row>
    <row r="2594" spans="1:26" x14ac:dyDescent="0.3">
      <c r="A2594" s="7">
        <v>46289</v>
      </c>
      <c r="B2594" s="8" t="s">
        <v>43</v>
      </c>
      <c r="C2594" s="8" t="s">
        <v>140</v>
      </c>
      <c r="D2594" s="8" t="s">
        <v>141</v>
      </c>
      <c r="E2594" s="8" t="s">
        <v>164</v>
      </c>
      <c r="F2594" s="8" t="s">
        <v>143</v>
      </c>
      <c r="G2594" s="8" t="s">
        <v>963</v>
      </c>
      <c r="H2594" s="8" t="s">
        <v>292</v>
      </c>
      <c r="I2594" s="8" t="s">
        <v>964</v>
      </c>
      <c r="J2594" s="8" t="s">
        <v>166</v>
      </c>
      <c r="K2594" s="8" t="s">
        <v>7</v>
      </c>
      <c r="L2594" s="9">
        <v>213</v>
      </c>
      <c r="M2594" s="9">
        <v>1</v>
      </c>
      <c r="N2594" s="10">
        <v>4.6948356807511738E-3</v>
      </c>
      <c r="O2594" s="11">
        <v>6.57</v>
      </c>
      <c r="P2594" s="11">
        <v>6.57</v>
      </c>
      <c r="Q2594" s="11">
        <v>0</v>
      </c>
      <c r="R2594" s="8">
        <v>0</v>
      </c>
      <c r="S2594" s="8">
        <v>0</v>
      </c>
      <c r="U2594" s="12">
        <v>0</v>
      </c>
      <c r="V2594" s="10">
        <v>0</v>
      </c>
      <c r="W2594" s="11">
        <v>8.5</v>
      </c>
      <c r="X2594" s="8" t="s">
        <v>148</v>
      </c>
      <c r="Y2594" s="8" t="s">
        <v>149</v>
      </c>
    </row>
    <row r="2595" spans="1:26" x14ac:dyDescent="0.3">
      <c r="A2595" s="8" t="s">
        <v>1152</v>
      </c>
      <c r="B2595" s="8" t="s">
        <v>43</v>
      </c>
      <c r="C2595" s="8" t="s">
        <v>140</v>
      </c>
      <c r="D2595" s="8" t="s">
        <v>141</v>
      </c>
      <c r="E2595" s="8" t="s">
        <v>164</v>
      </c>
      <c r="F2595" s="8" t="s">
        <v>143</v>
      </c>
      <c r="G2595" s="8" t="s">
        <v>601</v>
      </c>
      <c r="H2595" s="8" t="s">
        <v>292</v>
      </c>
      <c r="I2595" s="8" t="s">
        <v>602</v>
      </c>
      <c r="J2595" s="8" t="s">
        <v>166</v>
      </c>
      <c r="K2595" s="8" t="s">
        <v>14</v>
      </c>
      <c r="L2595" s="9">
        <v>2840</v>
      </c>
      <c r="M2595" s="9">
        <v>12</v>
      </c>
      <c r="N2595" s="10">
        <v>4.2253521126760559E-3</v>
      </c>
      <c r="O2595" s="11">
        <v>4.7300000000000004</v>
      </c>
      <c r="P2595" s="11">
        <v>56.76</v>
      </c>
      <c r="Q2595" s="11">
        <v>0</v>
      </c>
      <c r="R2595" s="8">
        <v>0</v>
      </c>
      <c r="S2595" s="8">
        <v>0</v>
      </c>
      <c r="U2595" s="12">
        <v>0</v>
      </c>
      <c r="V2595" s="10">
        <v>0</v>
      </c>
      <c r="W2595" s="11">
        <v>8</v>
      </c>
      <c r="X2595" s="8" t="s">
        <v>148</v>
      </c>
      <c r="Y2595" s="8" t="s">
        <v>149</v>
      </c>
    </row>
    <row r="2596" spans="1:26" x14ac:dyDescent="0.3">
      <c r="A2596" s="7">
        <v>46289</v>
      </c>
      <c r="B2596" s="8" t="s">
        <v>43</v>
      </c>
      <c r="C2596" s="8" t="s">
        <v>140</v>
      </c>
      <c r="D2596" s="8" t="s">
        <v>141</v>
      </c>
      <c r="E2596" s="8" t="s">
        <v>164</v>
      </c>
      <c r="F2596" s="8" t="s">
        <v>143</v>
      </c>
      <c r="G2596" s="8" t="s">
        <v>299</v>
      </c>
      <c r="H2596" s="8" t="s">
        <v>292</v>
      </c>
      <c r="I2596" s="8" t="s">
        <v>300</v>
      </c>
      <c r="J2596" s="8" t="s">
        <v>166</v>
      </c>
      <c r="K2596" s="8" t="s">
        <v>7</v>
      </c>
      <c r="L2596" s="9">
        <v>1666</v>
      </c>
      <c r="M2596" s="9">
        <v>12</v>
      </c>
      <c r="N2596" s="10">
        <v>7.2028811524609843E-3</v>
      </c>
      <c r="O2596" s="11">
        <v>7.82</v>
      </c>
      <c r="P2596" s="11">
        <v>93.84</v>
      </c>
      <c r="Q2596" s="11">
        <v>0</v>
      </c>
      <c r="R2596" s="8">
        <v>0</v>
      </c>
      <c r="S2596" s="8">
        <v>0</v>
      </c>
      <c r="U2596" s="12">
        <v>0</v>
      </c>
      <c r="V2596" s="10">
        <v>0</v>
      </c>
      <c r="W2596" s="11">
        <v>11</v>
      </c>
      <c r="X2596" s="8" t="s">
        <v>148</v>
      </c>
      <c r="Y2596" s="8" t="s">
        <v>149</v>
      </c>
    </row>
    <row r="2597" spans="1:26" x14ac:dyDescent="0.3">
      <c r="A2597" s="8" t="s">
        <v>1152</v>
      </c>
      <c r="B2597" s="8" t="s">
        <v>43</v>
      </c>
      <c r="C2597" s="8" t="s">
        <v>140</v>
      </c>
      <c r="D2597" s="8" t="s">
        <v>141</v>
      </c>
      <c r="E2597" s="8" t="s">
        <v>239</v>
      </c>
      <c r="F2597" s="8" t="s">
        <v>143</v>
      </c>
      <c r="G2597" s="8" t="s">
        <v>307</v>
      </c>
      <c r="H2597" s="8" t="s">
        <v>292</v>
      </c>
      <c r="I2597" s="8" t="s">
        <v>308</v>
      </c>
      <c r="J2597" s="8" t="s">
        <v>242</v>
      </c>
      <c r="K2597" s="8" t="s">
        <v>14</v>
      </c>
      <c r="L2597" s="9">
        <v>1220</v>
      </c>
      <c r="M2597" s="9">
        <v>5</v>
      </c>
      <c r="N2597" s="10">
        <v>4.0983606557377051E-3</v>
      </c>
      <c r="O2597" s="11">
        <v>3.56</v>
      </c>
      <c r="P2597" s="11">
        <v>17.8</v>
      </c>
      <c r="Q2597" s="11">
        <v>0</v>
      </c>
      <c r="R2597" s="8">
        <v>0</v>
      </c>
      <c r="S2597" s="8">
        <v>0</v>
      </c>
      <c r="U2597" s="12">
        <v>0</v>
      </c>
      <c r="V2597" s="10">
        <v>0</v>
      </c>
      <c r="W2597" s="11">
        <v>5.5</v>
      </c>
      <c r="X2597" s="8" t="s">
        <v>148</v>
      </c>
      <c r="Y2597" s="8" t="s">
        <v>149</v>
      </c>
    </row>
    <row r="2598" spans="1:26" x14ac:dyDescent="0.3">
      <c r="A2598" s="7">
        <v>46289</v>
      </c>
      <c r="B2598" s="8" t="s">
        <v>43</v>
      </c>
      <c r="C2598" s="8" t="s">
        <v>140</v>
      </c>
      <c r="D2598" s="8" t="s">
        <v>141</v>
      </c>
      <c r="E2598" s="8" t="s">
        <v>239</v>
      </c>
      <c r="F2598" s="8" t="s">
        <v>143</v>
      </c>
      <c r="G2598" s="8" t="s">
        <v>845</v>
      </c>
      <c r="H2598" s="8" t="s">
        <v>292</v>
      </c>
      <c r="I2598" s="8" t="s">
        <v>846</v>
      </c>
      <c r="J2598" s="8" t="s">
        <v>242</v>
      </c>
      <c r="K2598" s="8" t="s">
        <v>7</v>
      </c>
      <c r="L2598" s="9">
        <v>627</v>
      </c>
      <c r="M2598" s="9">
        <v>4</v>
      </c>
      <c r="N2598" s="10">
        <v>6.379585326953748E-3</v>
      </c>
      <c r="O2598" s="11">
        <v>6.28</v>
      </c>
      <c r="P2598" s="11">
        <v>25.12</v>
      </c>
      <c r="Q2598" s="11">
        <v>0</v>
      </c>
      <c r="R2598" s="8">
        <v>0</v>
      </c>
      <c r="S2598" s="8">
        <v>0</v>
      </c>
      <c r="U2598" s="12">
        <v>0</v>
      </c>
      <c r="V2598" s="10">
        <v>0</v>
      </c>
      <c r="W2598" s="11">
        <v>8.5</v>
      </c>
      <c r="X2598" s="8" t="s">
        <v>148</v>
      </c>
      <c r="Y2598" s="8" t="s">
        <v>149</v>
      </c>
    </row>
    <row r="2599" spans="1:26" x14ac:dyDescent="0.3">
      <c r="A2599" s="7">
        <v>46289</v>
      </c>
      <c r="B2599" s="8" t="s">
        <v>43</v>
      </c>
      <c r="C2599" s="8" t="s">
        <v>140</v>
      </c>
      <c r="D2599" s="8" t="s">
        <v>141</v>
      </c>
      <c r="E2599" s="8" t="s">
        <v>239</v>
      </c>
      <c r="F2599" s="8" t="s">
        <v>143</v>
      </c>
      <c r="G2599" s="8" t="s">
        <v>311</v>
      </c>
      <c r="H2599" s="8" t="s">
        <v>292</v>
      </c>
      <c r="I2599" s="8" t="s">
        <v>312</v>
      </c>
      <c r="J2599" s="8" t="s">
        <v>242</v>
      </c>
      <c r="K2599" s="8" t="s">
        <v>7</v>
      </c>
      <c r="L2599" s="9">
        <v>585</v>
      </c>
      <c r="M2599" s="9">
        <v>1</v>
      </c>
      <c r="N2599" s="10">
        <v>1.709401709401709E-3</v>
      </c>
      <c r="O2599" s="11">
        <v>5.85</v>
      </c>
      <c r="P2599" s="11">
        <v>5.85</v>
      </c>
      <c r="Q2599" s="11">
        <v>0</v>
      </c>
      <c r="R2599" s="8">
        <v>0</v>
      </c>
      <c r="S2599" s="8">
        <v>0</v>
      </c>
      <c r="U2599" s="12">
        <v>0</v>
      </c>
      <c r="V2599" s="10">
        <v>0</v>
      </c>
      <c r="W2599" s="11">
        <v>8.5</v>
      </c>
      <c r="X2599" s="8" t="s">
        <v>148</v>
      </c>
      <c r="Y2599" s="8" t="s">
        <v>149</v>
      </c>
    </row>
    <row r="2600" spans="1:26" x14ac:dyDescent="0.3">
      <c r="A2600" s="7">
        <v>46289</v>
      </c>
      <c r="B2600" s="8" t="s">
        <v>43</v>
      </c>
      <c r="C2600" s="8" t="s">
        <v>140</v>
      </c>
      <c r="D2600" s="8" t="s">
        <v>141</v>
      </c>
      <c r="E2600" s="8" t="s">
        <v>239</v>
      </c>
      <c r="F2600" s="8" t="s">
        <v>143</v>
      </c>
      <c r="G2600" s="8" t="s">
        <v>320</v>
      </c>
      <c r="H2600" s="8" t="s">
        <v>292</v>
      </c>
      <c r="I2600" s="8" t="s">
        <v>321</v>
      </c>
      <c r="J2600" s="8" t="s">
        <v>242</v>
      </c>
      <c r="K2600" s="8" t="s">
        <v>7</v>
      </c>
      <c r="L2600" s="9">
        <v>1088</v>
      </c>
      <c r="M2600" s="9">
        <v>3</v>
      </c>
      <c r="N2600" s="10">
        <v>2.7573529411764712E-3</v>
      </c>
      <c r="O2600" s="11">
        <v>4.04</v>
      </c>
      <c r="P2600" s="11">
        <v>12.12</v>
      </c>
      <c r="Q2600" s="11">
        <v>0</v>
      </c>
      <c r="R2600" s="8">
        <v>0</v>
      </c>
      <c r="S2600" s="8">
        <v>0</v>
      </c>
      <c r="U2600" s="12">
        <v>0</v>
      </c>
      <c r="V2600" s="10">
        <v>0</v>
      </c>
      <c r="W2600" s="11">
        <v>7</v>
      </c>
      <c r="X2600" s="8" t="s">
        <v>148</v>
      </c>
      <c r="Y2600" s="8" t="s">
        <v>149</v>
      </c>
    </row>
    <row r="2601" spans="1:26" x14ac:dyDescent="0.3">
      <c r="A2601" s="7">
        <v>46289</v>
      </c>
      <c r="B2601" s="8" t="s">
        <v>34</v>
      </c>
      <c r="C2601" s="8" t="s">
        <v>140</v>
      </c>
      <c r="D2601" s="8" t="s">
        <v>141</v>
      </c>
      <c r="E2601" s="8" t="s">
        <v>322</v>
      </c>
      <c r="F2601" s="8" t="s">
        <v>143</v>
      </c>
      <c r="G2601" s="8" t="s">
        <v>560</v>
      </c>
      <c r="H2601" s="8" t="s">
        <v>206</v>
      </c>
      <c r="I2601" s="8" t="s">
        <v>560</v>
      </c>
      <c r="J2601" s="8" t="s">
        <v>324</v>
      </c>
      <c r="K2601" s="8" t="s">
        <v>14</v>
      </c>
      <c r="L2601" s="9">
        <v>342</v>
      </c>
      <c r="M2601" s="9">
        <v>1</v>
      </c>
      <c r="N2601" s="10">
        <v>2.9239766081871339E-3</v>
      </c>
      <c r="O2601" s="11">
        <v>14.29</v>
      </c>
      <c r="P2601" s="11">
        <v>14.29</v>
      </c>
      <c r="Q2601" s="11">
        <v>0</v>
      </c>
      <c r="R2601" s="8">
        <v>0</v>
      </c>
      <c r="S2601" s="8">
        <v>0</v>
      </c>
      <c r="U2601" s="12">
        <v>0</v>
      </c>
      <c r="V2601" s="10">
        <v>0</v>
      </c>
      <c r="W2601" s="11">
        <v>19</v>
      </c>
      <c r="X2601" s="8" t="s">
        <v>148</v>
      </c>
      <c r="Y2601" s="8" t="s">
        <v>149</v>
      </c>
    </row>
    <row r="2602" spans="1:26" x14ac:dyDescent="0.3">
      <c r="A2602" s="7">
        <v>46289</v>
      </c>
      <c r="B2602" s="8" t="s">
        <v>34</v>
      </c>
      <c r="C2602" s="8" t="s">
        <v>140</v>
      </c>
      <c r="D2602" s="8" t="s">
        <v>141</v>
      </c>
      <c r="E2602" s="8" t="s">
        <v>322</v>
      </c>
      <c r="F2602" s="8" t="s">
        <v>143</v>
      </c>
      <c r="G2602" s="8" t="s">
        <v>694</v>
      </c>
      <c r="H2602" s="8" t="s">
        <v>206</v>
      </c>
      <c r="I2602" s="8" t="s">
        <v>694</v>
      </c>
      <c r="J2602" s="8" t="s">
        <v>324</v>
      </c>
      <c r="K2602" s="8" t="s">
        <v>7</v>
      </c>
      <c r="L2602" s="9">
        <v>712</v>
      </c>
      <c r="M2602" s="9">
        <v>3</v>
      </c>
      <c r="N2602" s="10">
        <v>4.2134831460674156E-3</v>
      </c>
      <c r="O2602" s="11">
        <v>9.31</v>
      </c>
      <c r="P2602" s="11">
        <v>27.93</v>
      </c>
      <c r="Q2602" s="11">
        <v>0</v>
      </c>
      <c r="R2602" s="8">
        <v>0</v>
      </c>
      <c r="S2602" s="8">
        <v>0</v>
      </c>
      <c r="U2602" s="12">
        <v>0</v>
      </c>
      <c r="V2602" s="10">
        <v>0</v>
      </c>
      <c r="W2602" s="11">
        <v>14</v>
      </c>
      <c r="X2602" s="8" t="s">
        <v>148</v>
      </c>
      <c r="Y2602" s="8" t="s">
        <v>149</v>
      </c>
      <c r="Z2602" s="8" t="s">
        <v>791</v>
      </c>
    </row>
    <row r="2603" spans="1:26" x14ac:dyDescent="0.3">
      <c r="A2603" s="7">
        <v>46289</v>
      </c>
      <c r="B2603" s="8" t="s">
        <v>34</v>
      </c>
      <c r="C2603" s="8" t="s">
        <v>140</v>
      </c>
      <c r="D2603" s="8" t="s">
        <v>141</v>
      </c>
      <c r="E2603" s="8" t="s">
        <v>325</v>
      </c>
      <c r="F2603" s="8" t="s">
        <v>143</v>
      </c>
      <c r="G2603" s="8" t="s">
        <v>424</v>
      </c>
      <c r="H2603" s="8" t="s">
        <v>206</v>
      </c>
      <c r="I2603" s="8" t="s">
        <v>1161</v>
      </c>
      <c r="J2603" s="8" t="s">
        <v>327</v>
      </c>
      <c r="K2603" s="8" t="s">
        <v>14</v>
      </c>
      <c r="L2603" s="9">
        <v>362</v>
      </c>
      <c r="M2603" s="9">
        <v>2</v>
      </c>
      <c r="N2603" s="10">
        <v>5.5248618784530376E-3</v>
      </c>
      <c r="O2603" s="11">
        <v>4.4400000000000004</v>
      </c>
      <c r="P2603" s="11">
        <v>8.8800000000000008</v>
      </c>
      <c r="Q2603" s="11">
        <v>199</v>
      </c>
      <c r="R2603" s="8">
        <v>1</v>
      </c>
      <c r="S2603" s="8">
        <v>1</v>
      </c>
      <c r="T2603" s="10">
        <v>4.4600000000000001E-2</v>
      </c>
      <c r="U2603" s="12">
        <v>22.41</v>
      </c>
      <c r="V2603" s="10">
        <v>0.5</v>
      </c>
      <c r="W2603" s="11">
        <v>6</v>
      </c>
      <c r="X2603" s="8" t="s">
        <v>148</v>
      </c>
      <c r="Y2603" s="8" t="s">
        <v>149</v>
      </c>
    </row>
    <row r="2604" spans="1:26" x14ac:dyDescent="0.3">
      <c r="A2604" s="7">
        <v>46289</v>
      </c>
      <c r="B2604" s="8" t="s">
        <v>34</v>
      </c>
      <c r="C2604" s="8" t="s">
        <v>140</v>
      </c>
      <c r="D2604" s="8" t="s">
        <v>141</v>
      </c>
      <c r="E2604" s="8" t="s">
        <v>325</v>
      </c>
      <c r="F2604" s="8" t="s">
        <v>143</v>
      </c>
      <c r="G2604" s="8" t="s">
        <v>326</v>
      </c>
      <c r="H2604" s="8" t="s">
        <v>206</v>
      </c>
      <c r="I2604" s="8" t="s">
        <v>326</v>
      </c>
      <c r="J2604" s="8" t="s">
        <v>327</v>
      </c>
      <c r="K2604" s="8" t="s">
        <v>21</v>
      </c>
      <c r="L2604" s="9">
        <v>1062</v>
      </c>
      <c r="M2604" s="9">
        <v>14</v>
      </c>
      <c r="N2604" s="10">
        <v>1.3182674199623349E-2</v>
      </c>
      <c r="O2604" s="11">
        <v>5.93</v>
      </c>
      <c r="P2604" s="11">
        <v>83.02</v>
      </c>
      <c r="Q2604" s="11">
        <v>398</v>
      </c>
      <c r="R2604" s="8">
        <v>2</v>
      </c>
      <c r="S2604" s="8">
        <v>2</v>
      </c>
      <c r="T2604" s="10">
        <v>0.20860000000000001</v>
      </c>
      <c r="U2604" s="12">
        <v>4.79</v>
      </c>
      <c r="V2604" s="10">
        <v>0.1429</v>
      </c>
      <c r="W2604" s="11">
        <v>6</v>
      </c>
      <c r="X2604" s="8" t="s">
        <v>148</v>
      </c>
      <c r="Y2604" s="8" t="s">
        <v>149</v>
      </c>
    </row>
    <row r="2605" spans="1:26" x14ac:dyDescent="0.3">
      <c r="A2605" s="8" t="s">
        <v>1147</v>
      </c>
      <c r="B2605" s="8" t="s">
        <v>34</v>
      </c>
      <c r="C2605" s="8" t="s">
        <v>140</v>
      </c>
      <c r="D2605" s="8" t="s">
        <v>141</v>
      </c>
      <c r="E2605" s="8" t="s">
        <v>328</v>
      </c>
      <c r="F2605" s="8" t="s">
        <v>143</v>
      </c>
      <c r="G2605" s="8" t="s">
        <v>491</v>
      </c>
      <c r="H2605" s="8" t="s">
        <v>206</v>
      </c>
      <c r="I2605" s="8" t="s">
        <v>491</v>
      </c>
      <c r="J2605" s="8" t="s">
        <v>330</v>
      </c>
      <c r="K2605" s="8" t="s">
        <v>14</v>
      </c>
      <c r="L2605" s="9">
        <v>1269</v>
      </c>
      <c r="M2605" s="9">
        <v>6</v>
      </c>
      <c r="N2605" s="10">
        <v>4.7281323877068557E-3</v>
      </c>
      <c r="O2605" s="11">
        <v>6.19</v>
      </c>
      <c r="P2605" s="11">
        <v>37.14</v>
      </c>
      <c r="Q2605" s="11">
        <v>0</v>
      </c>
      <c r="R2605" s="8">
        <v>0</v>
      </c>
      <c r="S2605" s="8">
        <v>0</v>
      </c>
      <c r="U2605" s="12">
        <v>0</v>
      </c>
      <c r="V2605" s="10">
        <v>0</v>
      </c>
      <c r="W2605" s="11">
        <v>9</v>
      </c>
      <c r="X2605" s="8" t="s">
        <v>148</v>
      </c>
      <c r="Y2605" s="8" t="s">
        <v>303</v>
      </c>
    </row>
    <row r="2606" spans="1:26" x14ac:dyDescent="0.3">
      <c r="A2606" s="7">
        <v>46289</v>
      </c>
      <c r="B2606" s="8" t="s">
        <v>34</v>
      </c>
      <c r="C2606" s="8" t="s">
        <v>140</v>
      </c>
      <c r="D2606" s="8" t="s">
        <v>141</v>
      </c>
      <c r="E2606" s="8" t="s">
        <v>328</v>
      </c>
      <c r="F2606" s="8" t="s">
        <v>143</v>
      </c>
      <c r="G2606" s="8" t="s">
        <v>331</v>
      </c>
      <c r="H2606" s="8" t="s">
        <v>206</v>
      </c>
      <c r="I2606" s="8" t="s">
        <v>1162</v>
      </c>
      <c r="J2606" s="8" t="s">
        <v>330</v>
      </c>
      <c r="K2606" s="8" t="s">
        <v>14</v>
      </c>
      <c r="L2606" s="9">
        <v>429</v>
      </c>
      <c r="M2606" s="9">
        <v>1</v>
      </c>
      <c r="N2606" s="10">
        <v>2.331002331002331E-3</v>
      </c>
      <c r="O2606" s="11">
        <v>6.57</v>
      </c>
      <c r="P2606" s="11">
        <v>6.57</v>
      </c>
      <c r="Q2606" s="11">
        <v>0</v>
      </c>
      <c r="R2606" s="8">
        <v>0</v>
      </c>
      <c r="S2606" s="8">
        <v>0</v>
      </c>
      <c r="U2606" s="12">
        <v>0</v>
      </c>
      <c r="V2606" s="10">
        <v>0</v>
      </c>
      <c r="W2606" s="11">
        <v>10</v>
      </c>
      <c r="X2606" s="8" t="s">
        <v>148</v>
      </c>
      <c r="Y2606" s="8" t="s">
        <v>149</v>
      </c>
    </row>
    <row r="2607" spans="1:26" x14ac:dyDescent="0.3">
      <c r="A2607" s="7">
        <v>46289</v>
      </c>
      <c r="B2607" s="8" t="s">
        <v>19</v>
      </c>
      <c r="C2607" s="8" t="s">
        <v>249</v>
      </c>
      <c r="D2607" s="8" t="s">
        <v>141</v>
      </c>
      <c r="E2607" s="8" t="s">
        <v>164</v>
      </c>
      <c r="F2607" s="8" t="s">
        <v>143</v>
      </c>
      <c r="G2607" s="8" t="s">
        <v>431</v>
      </c>
      <c r="H2607" s="8" t="s">
        <v>20</v>
      </c>
      <c r="I2607" s="8" t="s">
        <v>431</v>
      </c>
      <c r="J2607" s="8" t="s">
        <v>166</v>
      </c>
      <c r="K2607" s="8" t="s">
        <v>21</v>
      </c>
      <c r="L2607" s="9">
        <v>272</v>
      </c>
      <c r="M2607" s="9">
        <v>7</v>
      </c>
      <c r="N2607" s="10">
        <v>2.5735294117647061E-2</v>
      </c>
      <c r="O2607" s="11">
        <v>5.5</v>
      </c>
      <c r="P2607" s="11">
        <v>38.5</v>
      </c>
      <c r="Q2607" s="11">
        <v>449</v>
      </c>
      <c r="R2607" s="8">
        <v>1</v>
      </c>
      <c r="S2607" s="8">
        <v>1</v>
      </c>
      <c r="T2607" s="10">
        <v>8.5699999999999998E-2</v>
      </c>
      <c r="U2607" s="12">
        <v>11.66</v>
      </c>
      <c r="V2607" s="10">
        <v>0.1429</v>
      </c>
      <c r="W2607" s="11">
        <v>5.5</v>
      </c>
      <c r="X2607" s="8" t="s">
        <v>148</v>
      </c>
      <c r="Y2607" s="8" t="s">
        <v>149</v>
      </c>
    </row>
    <row r="2608" spans="1:26" x14ac:dyDescent="0.3">
      <c r="A2608" s="7">
        <v>46283</v>
      </c>
      <c r="B2608" s="8" t="s">
        <v>19</v>
      </c>
      <c r="C2608" s="8" t="s">
        <v>249</v>
      </c>
      <c r="D2608" s="8" t="s">
        <v>141</v>
      </c>
      <c r="E2608" s="8" t="s">
        <v>142</v>
      </c>
      <c r="F2608" s="8" t="s">
        <v>143</v>
      </c>
      <c r="G2608" s="8" t="s">
        <v>346</v>
      </c>
      <c r="H2608" s="8" t="s">
        <v>206</v>
      </c>
      <c r="I2608" s="8" t="s">
        <v>346</v>
      </c>
      <c r="J2608" s="8" t="s">
        <v>147</v>
      </c>
      <c r="K2608" s="8" t="s">
        <v>21</v>
      </c>
      <c r="L2608" s="9">
        <v>480</v>
      </c>
      <c r="M2608" s="9">
        <v>6</v>
      </c>
      <c r="N2608" s="10">
        <v>1.2500000000000001E-2</v>
      </c>
      <c r="O2608" s="11">
        <v>9</v>
      </c>
      <c r="P2608" s="11">
        <v>54</v>
      </c>
      <c r="Q2608" s="11">
        <v>5990</v>
      </c>
      <c r="R2608" s="8">
        <v>10</v>
      </c>
      <c r="S2608" s="8">
        <v>10</v>
      </c>
      <c r="T2608" s="10">
        <v>8.9999999999999993E-3</v>
      </c>
      <c r="U2608" s="12">
        <v>110.93</v>
      </c>
      <c r="V2608" s="10">
        <v>1.6667000000000001</v>
      </c>
      <c r="W2608" s="11">
        <v>9</v>
      </c>
      <c r="X2608" s="8" t="s">
        <v>148</v>
      </c>
      <c r="Y2608" s="8" t="s">
        <v>149</v>
      </c>
    </row>
    <row r="2609" spans="1:25" x14ac:dyDescent="0.3">
      <c r="A2609" s="7">
        <v>46289</v>
      </c>
      <c r="B2609" s="8" t="s">
        <v>19</v>
      </c>
      <c r="C2609" s="8" t="s">
        <v>249</v>
      </c>
      <c r="D2609" s="8" t="s">
        <v>141</v>
      </c>
      <c r="E2609" s="8" t="s">
        <v>164</v>
      </c>
      <c r="F2609" s="8" t="s">
        <v>143</v>
      </c>
      <c r="G2609" s="8" t="s">
        <v>432</v>
      </c>
      <c r="H2609" s="8" t="s">
        <v>204</v>
      </c>
      <c r="I2609" s="8" t="s">
        <v>432</v>
      </c>
      <c r="J2609" s="8" t="s">
        <v>166</v>
      </c>
      <c r="K2609" s="8" t="s">
        <v>14</v>
      </c>
      <c r="L2609" s="9">
        <v>448</v>
      </c>
      <c r="M2609" s="9">
        <v>7</v>
      </c>
      <c r="N2609" s="10">
        <v>1.5625E-2</v>
      </c>
      <c r="O2609" s="11">
        <v>4.0599999999999996</v>
      </c>
      <c r="P2609" s="11">
        <v>28.42</v>
      </c>
      <c r="Q2609" s="11">
        <v>0</v>
      </c>
      <c r="R2609" s="8">
        <v>0</v>
      </c>
      <c r="S2609" s="8">
        <v>0</v>
      </c>
      <c r="U2609" s="12">
        <v>0</v>
      </c>
      <c r="V2609" s="10">
        <v>0</v>
      </c>
      <c r="W2609" s="11">
        <v>6</v>
      </c>
      <c r="X2609" s="8" t="s">
        <v>148</v>
      </c>
      <c r="Y2609" s="8" t="s">
        <v>149</v>
      </c>
    </row>
    <row r="2610" spans="1:25" x14ac:dyDescent="0.3">
      <c r="A2610" s="8" t="s">
        <v>1147</v>
      </c>
      <c r="B2610" s="8" t="s">
        <v>19</v>
      </c>
      <c r="C2610" s="8" t="s">
        <v>249</v>
      </c>
      <c r="D2610" s="8" t="s">
        <v>141</v>
      </c>
      <c r="E2610" s="8" t="s">
        <v>351</v>
      </c>
      <c r="F2610" s="8" t="s">
        <v>143</v>
      </c>
      <c r="G2610" s="8" t="s">
        <v>706</v>
      </c>
      <c r="H2610" s="8" t="s">
        <v>206</v>
      </c>
      <c r="I2610" s="8" t="s">
        <v>706</v>
      </c>
      <c r="J2610" s="8" t="s">
        <v>353</v>
      </c>
      <c r="K2610" s="8" t="s">
        <v>7</v>
      </c>
      <c r="L2610" s="9">
        <v>272</v>
      </c>
      <c r="M2610" s="9">
        <v>5</v>
      </c>
      <c r="N2610" s="10">
        <v>1.8382352941176471E-2</v>
      </c>
      <c r="O2610" s="11">
        <v>11.36</v>
      </c>
      <c r="P2610" s="11">
        <v>56.8</v>
      </c>
      <c r="Q2610" s="11">
        <v>2598</v>
      </c>
      <c r="R2610" s="8">
        <v>1</v>
      </c>
      <c r="S2610" s="8">
        <v>2</v>
      </c>
      <c r="T2610" s="10">
        <v>2.1899999999999999E-2</v>
      </c>
      <c r="U2610" s="12">
        <v>45.74</v>
      </c>
      <c r="V2610" s="10">
        <v>0.2</v>
      </c>
      <c r="W2610" s="11">
        <v>15.5</v>
      </c>
      <c r="X2610" s="8" t="s">
        <v>148</v>
      </c>
      <c r="Y2610" s="8" t="s">
        <v>149</v>
      </c>
    </row>
    <row r="2611" spans="1:25" x14ac:dyDescent="0.3">
      <c r="A2611" s="7">
        <v>46289</v>
      </c>
      <c r="B2611" s="8" t="s">
        <v>19</v>
      </c>
      <c r="C2611" s="8" t="s">
        <v>249</v>
      </c>
      <c r="D2611" s="8" t="s">
        <v>141</v>
      </c>
      <c r="E2611" s="8" t="s">
        <v>351</v>
      </c>
      <c r="F2611" s="8" t="s">
        <v>143</v>
      </c>
      <c r="G2611" s="8" t="s">
        <v>352</v>
      </c>
      <c r="H2611" s="8" t="s">
        <v>206</v>
      </c>
      <c r="I2611" s="8" t="s">
        <v>352</v>
      </c>
      <c r="J2611" s="8" t="s">
        <v>353</v>
      </c>
      <c r="K2611" s="8" t="s">
        <v>14</v>
      </c>
      <c r="L2611" s="9">
        <v>240</v>
      </c>
      <c r="M2611" s="9">
        <v>2</v>
      </c>
      <c r="N2611" s="10">
        <v>8.3333333333333332E-3</v>
      </c>
      <c r="O2611" s="11">
        <v>8.93</v>
      </c>
      <c r="P2611" s="11">
        <v>17.86</v>
      </c>
      <c r="Q2611" s="11">
        <v>0</v>
      </c>
      <c r="R2611" s="8">
        <v>0</v>
      </c>
      <c r="S2611" s="8">
        <v>0</v>
      </c>
      <c r="U2611" s="12">
        <v>0</v>
      </c>
      <c r="V2611" s="10">
        <v>0</v>
      </c>
      <c r="W2611" s="11">
        <v>16.5</v>
      </c>
      <c r="X2611" s="8" t="s">
        <v>148</v>
      </c>
      <c r="Y2611" s="8" t="s">
        <v>149</v>
      </c>
    </row>
    <row r="2612" spans="1:25" x14ac:dyDescent="0.3">
      <c r="A2612" s="7">
        <v>46289</v>
      </c>
      <c r="B2612" s="8" t="s">
        <v>19</v>
      </c>
      <c r="C2612" s="8" t="s">
        <v>249</v>
      </c>
      <c r="D2612" s="8" t="s">
        <v>141</v>
      </c>
      <c r="E2612" s="8" t="s">
        <v>351</v>
      </c>
      <c r="F2612" s="8" t="s">
        <v>143</v>
      </c>
      <c r="G2612" s="8" t="s">
        <v>434</v>
      </c>
      <c r="H2612" s="8" t="s">
        <v>206</v>
      </c>
      <c r="I2612" s="8" t="s">
        <v>434</v>
      </c>
      <c r="J2612" s="8" t="s">
        <v>353</v>
      </c>
      <c r="K2612" s="8" t="s">
        <v>21</v>
      </c>
      <c r="L2612" s="9">
        <v>280</v>
      </c>
      <c r="M2612" s="9">
        <v>15</v>
      </c>
      <c r="N2612" s="10">
        <v>5.3571428571428568E-2</v>
      </c>
      <c r="O2612" s="11">
        <v>15.5</v>
      </c>
      <c r="P2612" s="11">
        <v>232.5</v>
      </c>
      <c r="Q2612" s="11">
        <v>3897</v>
      </c>
      <c r="R2612" s="8">
        <v>3</v>
      </c>
      <c r="S2612" s="8">
        <v>3</v>
      </c>
      <c r="T2612" s="10">
        <v>5.9700000000000003E-2</v>
      </c>
      <c r="U2612" s="12">
        <v>16.760000000000002</v>
      </c>
      <c r="V2612" s="10">
        <v>0.2</v>
      </c>
      <c r="W2612" s="11">
        <v>15.5</v>
      </c>
      <c r="X2612" s="8" t="s">
        <v>148</v>
      </c>
      <c r="Y2612" s="8" t="s">
        <v>149</v>
      </c>
    </row>
    <row r="2613" spans="1:25" x14ac:dyDescent="0.3">
      <c r="A2613" s="8" t="s">
        <v>1163</v>
      </c>
      <c r="B2613" s="8" t="s">
        <v>12</v>
      </c>
      <c r="C2613" s="8" t="s">
        <v>140</v>
      </c>
      <c r="D2613" s="8" t="s">
        <v>141</v>
      </c>
      <c r="E2613" s="8" t="s">
        <v>142</v>
      </c>
      <c r="F2613" s="8" t="s">
        <v>143</v>
      </c>
      <c r="G2613" s="8" t="s">
        <v>151</v>
      </c>
      <c r="H2613" s="8" t="s">
        <v>145</v>
      </c>
      <c r="I2613" s="8" t="s">
        <v>578</v>
      </c>
      <c r="J2613" s="8" t="s">
        <v>147</v>
      </c>
      <c r="K2613" s="8" t="s">
        <v>21</v>
      </c>
      <c r="L2613" s="9">
        <v>74</v>
      </c>
      <c r="M2613" s="9">
        <v>0</v>
      </c>
      <c r="N2613" s="10">
        <v>0</v>
      </c>
      <c r="P2613" s="11">
        <v>0</v>
      </c>
      <c r="Q2613" s="11">
        <v>0</v>
      </c>
      <c r="R2613" s="8">
        <v>0</v>
      </c>
      <c r="S2613" s="8">
        <v>0</v>
      </c>
      <c r="W2613" s="11">
        <v>18.5</v>
      </c>
      <c r="X2613" s="8" t="s">
        <v>148</v>
      </c>
      <c r="Y2613" s="8" t="s">
        <v>149</v>
      </c>
    </row>
    <row r="2614" spans="1:25" x14ac:dyDescent="0.3">
      <c r="A2614" s="7">
        <v>46290</v>
      </c>
      <c r="B2614" s="8" t="s">
        <v>12</v>
      </c>
      <c r="C2614" s="8" t="s">
        <v>140</v>
      </c>
      <c r="D2614" s="8" t="s">
        <v>141</v>
      </c>
      <c r="E2614" s="8" t="s">
        <v>142</v>
      </c>
      <c r="F2614" s="8" t="s">
        <v>143</v>
      </c>
      <c r="G2614" s="8" t="s">
        <v>144</v>
      </c>
      <c r="H2614" s="8" t="s">
        <v>145</v>
      </c>
      <c r="I2614" s="8" t="s">
        <v>205</v>
      </c>
      <c r="J2614" s="8" t="s">
        <v>147</v>
      </c>
      <c r="K2614" s="8" t="s">
        <v>7</v>
      </c>
      <c r="L2614" s="9">
        <v>536</v>
      </c>
      <c r="M2614" s="9">
        <v>9</v>
      </c>
      <c r="N2614" s="10">
        <v>1.6791044776119399E-2</v>
      </c>
      <c r="O2614" s="11">
        <v>7.56</v>
      </c>
      <c r="P2614" s="11">
        <v>68.040000000000006</v>
      </c>
      <c r="Q2614" s="11">
        <v>1198</v>
      </c>
      <c r="R2614" s="8">
        <v>1</v>
      </c>
      <c r="S2614" s="8">
        <v>2</v>
      </c>
      <c r="T2614" s="10">
        <v>5.6800000000000003E-2</v>
      </c>
      <c r="U2614" s="12">
        <v>17.61</v>
      </c>
      <c r="V2614" s="10">
        <v>0.1111</v>
      </c>
      <c r="W2614" s="11">
        <v>12</v>
      </c>
      <c r="X2614" s="8" t="s">
        <v>315</v>
      </c>
      <c r="Y2614" s="8" t="s">
        <v>149</v>
      </c>
    </row>
    <row r="2615" spans="1:25" x14ac:dyDescent="0.3">
      <c r="A2615" s="8" t="s">
        <v>1163</v>
      </c>
      <c r="B2615" s="8" t="s">
        <v>12</v>
      </c>
      <c r="C2615" s="8" t="s">
        <v>140</v>
      </c>
      <c r="D2615" s="8" t="s">
        <v>141</v>
      </c>
      <c r="E2615" s="8" t="s">
        <v>150</v>
      </c>
      <c r="F2615" s="8" t="s">
        <v>143</v>
      </c>
      <c r="G2615" s="8" t="s">
        <v>151</v>
      </c>
      <c r="H2615" s="8" t="s">
        <v>145</v>
      </c>
      <c r="I2615" s="8" t="s">
        <v>1164</v>
      </c>
      <c r="J2615" s="8" t="s">
        <v>153</v>
      </c>
      <c r="K2615" s="8" t="s">
        <v>14</v>
      </c>
      <c r="L2615" s="9">
        <v>322</v>
      </c>
      <c r="M2615" s="9">
        <v>0</v>
      </c>
      <c r="N2615" s="10">
        <v>0</v>
      </c>
      <c r="P2615" s="11">
        <v>0</v>
      </c>
      <c r="Q2615" s="11">
        <v>0</v>
      </c>
      <c r="R2615" s="8">
        <v>0</v>
      </c>
      <c r="S2615" s="8">
        <v>0</v>
      </c>
      <c r="W2615" s="11">
        <v>16.5</v>
      </c>
      <c r="X2615" s="8" t="s">
        <v>148</v>
      </c>
      <c r="Y2615" s="8" t="s">
        <v>149</v>
      </c>
    </row>
    <row r="2616" spans="1:25" x14ac:dyDescent="0.3">
      <c r="A2616" s="7">
        <v>46290</v>
      </c>
      <c r="B2616" s="8" t="s">
        <v>12</v>
      </c>
      <c r="C2616" s="8" t="s">
        <v>140</v>
      </c>
      <c r="D2616" s="8" t="s">
        <v>141</v>
      </c>
      <c r="E2616" s="8" t="s">
        <v>157</v>
      </c>
      <c r="F2616" s="8" t="s">
        <v>143</v>
      </c>
      <c r="G2616" s="8" t="s">
        <v>144</v>
      </c>
      <c r="H2616" s="8" t="s">
        <v>145</v>
      </c>
      <c r="I2616" s="8" t="s">
        <v>438</v>
      </c>
      <c r="J2616" s="8" t="s">
        <v>159</v>
      </c>
      <c r="K2616" s="8" t="s">
        <v>14</v>
      </c>
      <c r="L2616" s="9">
        <v>749</v>
      </c>
      <c r="M2616" s="9">
        <v>9</v>
      </c>
      <c r="N2616" s="10">
        <v>1.2016021361815749E-2</v>
      </c>
      <c r="O2616" s="11">
        <v>8.2799999999999994</v>
      </c>
      <c r="P2616" s="11">
        <v>74.52</v>
      </c>
      <c r="Q2616" s="11">
        <v>0</v>
      </c>
      <c r="R2616" s="8">
        <v>0</v>
      </c>
      <c r="S2616" s="8">
        <v>0</v>
      </c>
      <c r="U2616" s="12">
        <v>0</v>
      </c>
      <c r="V2616" s="10">
        <v>0</v>
      </c>
      <c r="W2616" s="11">
        <v>12</v>
      </c>
      <c r="X2616" s="8" t="s">
        <v>148</v>
      </c>
      <c r="Y2616" s="8" t="s">
        <v>149</v>
      </c>
    </row>
    <row r="2617" spans="1:25" x14ac:dyDescent="0.3">
      <c r="A2617" s="7">
        <v>46290</v>
      </c>
      <c r="B2617" s="8" t="s">
        <v>12</v>
      </c>
      <c r="C2617" s="8" t="s">
        <v>140</v>
      </c>
      <c r="D2617" s="8" t="s">
        <v>141</v>
      </c>
      <c r="E2617" s="8" t="s">
        <v>157</v>
      </c>
      <c r="F2617" s="8" t="s">
        <v>143</v>
      </c>
      <c r="G2617" s="8" t="s">
        <v>144</v>
      </c>
      <c r="H2617" s="8" t="s">
        <v>145</v>
      </c>
      <c r="I2617" s="8" t="s">
        <v>750</v>
      </c>
      <c r="J2617" s="8" t="s">
        <v>159</v>
      </c>
      <c r="K2617" s="8" t="s">
        <v>21</v>
      </c>
      <c r="L2617" s="9">
        <v>470</v>
      </c>
      <c r="M2617" s="9">
        <v>9</v>
      </c>
      <c r="N2617" s="10">
        <v>1.9148936170212769E-2</v>
      </c>
      <c r="O2617" s="11">
        <v>11.5</v>
      </c>
      <c r="P2617" s="11">
        <v>103.5</v>
      </c>
      <c r="Q2617" s="11">
        <v>0</v>
      </c>
      <c r="R2617" s="8">
        <v>0</v>
      </c>
      <c r="S2617" s="8">
        <v>0</v>
      </c>
      <c r="U2617" s="12">
        <v>0</v>
      </c>
      <c r="V2617" s="10">
        <v>0</v>
      </c>
      <c r="W2617" s="11">
        <v>11.5</v>
      </c>
      <c r="X2617" s="8" t="s">
        <v>148</v>
      </c>
      <c r="Y2617" s="8" t="s">
        <v>149</v>
      </c>
    </row>
    <row r="2618" spans="1:25" x14ac:dyDescent="0.3">
      <c r="A2618" s="7">
        <v>46290</v>
      </c>
      <c r="B2618" s="8" t="s">
        <v>12</v>
      </c>
      <c r="C2618" s="8" t="s">
        <v>140</v>
      </c>
      <c r="D2618" s="8" t="s">
        <v>141</v>
      </c>
      <c r="E2618" s="8" t="s">
        <v>157</v>
      </c>
      <c r="F2618" s="8" t="s">
        <v>143</v>
      </c>
      <c r="G2618" s="8" t="s">
        <v>170</v>
      </c>
      <c r="H2618" s="8" t="s">
        <v>145</v>
      </c>
      <c r="I2618" s="8" t="s">
        <v>237</v>
      </c>
      <c r="J2618" s="8" t="s">
        <v>159</v>
      </c>
      <c r="K2618" s="8" t="s">
        <v>21</v>
      </c>
      <c r="L2618" s="9">
        <v>790</v>
      </c>
      <c r="M2618" s="9">
        <v>8</v>
      </c>
      <c r="N2618" s="10">
        <v>1.0126582278481009E-2</v>
      </c>
      <c r="O2618" s="11">
        <v>8.81</v>
      </c>
      <c r="P2618" s="11">
        <v>70.48</v>
      </c>
      <c r="Q2618" s="11">
        <v>0</v>
      </c>
      <c r="R2618" s="8">
        <v>0</v>
      </c>
      <c r="S2618" s="8">
        <v>0</v>
      </c>
      <c r="U2618" s="12">
        <v>0</v>
      </c>
      <c r="V2618" s="10">
        <v>0</v>
      </c>
      <c r="W2618" s="11">
        <v>9.5</v>
      </c>
      <c r="X2618" s="8" t="s">
        <v>148</v>
      </c>
      <c r="Y2618" s="8" t="s">
        <v>149</v>
      </c>
    </row>
    <row r="2619" spans="1:25" x14ac:dyDescent="0.3">
      <c r="A2619" s="7">
        <v>46290</v>
      </c>
      <c r="B2619" s="8" t="s">
        <v>12</v>
      </c>
      <c r="C2619" s="8" t="s">
        <v>140</v>
      </c>
      <c r="D2619" s="8" t="s">
        <v>141</v>
      </c>
      <c r="E2619" s="8" t="s">
        <v>157</v>
      </c>
      <c r="F2619" s="8" t="s">
        <v>143</v>
      </c>
      <c r="G2619" s="8" t="s">
        <v>151</v>
      </c>
      <c r="H2619" s="8" t="s">
        <v>145</v>
      </c>
      <c r="I2619" s="8" t="s">
        <v>660</v>
      </c>
      <c r="J2619" s="8" t="s">
        <v>159</v>
      </c>
      <c r="K2619" s="8" t="s">
        <v>21</v>
      </c>
      <c r="L2619" s="9">
        <v>218</v>
      </c>
      <c r="M2619" s="9">
        <v>8</v>
      </c>
      <c r="N2619" s="10">
        <v>3.669724770642202E-2</v>
      </c>
      <c r="O2619" s="11">
        <v>11</v>
      </c>
      <c r="P2619" s="11">
        <v>88</v>
      </c>
      <c r="Q2619" s="11">
        <v>399</v>
      </c>
      <c r="R2619" s="8">
        <v>1</v>
      </c>
      <c r="S2619" s="8">
        <v>1</v>
      </c>
      <c r="T2619" s="10">
        <v>0.22059999999999999</v>
      </c>
      <c r="U2619" s="12">
        <v>4.53</v>
      </c>
      <c r="V2619" s="10">
        <v>0.125</v>
      </c>
      <c r="W2619" s="11">
        <v>11</v>
      </c>
      <c r="X2619" s="8" t="s">
        <v>148</v>
      </c>
      <c r="Y2619" s="8" t="s">
        <v>149</v>
      </c>
    </row>
    <row r="2620" spans="1:25" x14ac:dyDescent="0.3">
      <c r="A2620" s="7">
        <v>46290</v>
      </c>
      <c r="B2620" s="8" t="s">
        <v>12</v>
      </c>
      <c r="C2620" s="8" t="s">
        <v>140</v>
      </c>
      <c r="D2620" s="8" t="s">
        <v>141</v>
      </c>
      <c r="E2620" s="8" t="s">
        <v>164</v>
      </c>
      <c r="F2620" s="8" t="s">
        <v>143</v>
      </c>
      <c r="G2620" s="8" t="s">
        <v>144</v>
      </c>
      <c r="H2620" s="8" t="s">
        <v>145</v>
      </c>
      <c r="I2620" s="8" t="s">
        <v>458</v>
      </c>
      <c r="J2620" s="8" t="s">
        <v>166</v>
      </c>
      <c r="K2620" s="8" t="s">
        <v>7</v>
      </c>
      <c r="L2620" s="9">
        <v>407</v>
      </c>
      <c r="M2620" s="9">
        <v>4</v>
      </c>
      <c r="N2620" s="10">
        <v>9.8280098280098278E-3</v>
      </c>
      <c r="O2620" s="11">
        <v>9.16</v>
      </c>
      <c r="P2620" s="11">
        <v>36.64</v>
      </c>
      <c r="Q2620" s="11">
        <v>0</v>
      </c>
      <c r="R2620" s="8">
        <v>0</v>
      </c>
      <c r="S2620" s="8">
        <v>0</v>
      </c>
      <c r="U2620" s="12">
        <v>0</v>
      </c>
      <c r="V2620" s="10">
        <v>0</v>
      </c>
      <c r="W2620" s="11">
        <v>13</v>
      </c>
      <c r="X2620" s="8" t="s">
        <v>148</v>
      </c>
      <c r="Y2620" s="8" t="s">
        <v>149</v>
      </c>
    </row>
    <row r="2621" spans="1:25" x14ac:dyDescent="0.3">
      <c r="A2621" s="7">
        <v>46290</v>
      </c>
      <c r="B2621" s="8" t="s">
        <v>12</v>
      </c>
      <c r="C2621" s="8" t="s">
        <v>140</v>
      </c>
      <c r="D2621" s="8" t="s">
        <v>141</v>
      </c>
      <c r="E2621" s="8" t="s">
        <v>164</v>
      </c>
      <c r="F2621" s="8" t="s">
        <v>143</v>
      </c>
      <c r="G2621" s="8" t="s">
        <v>170</v>
      </c>
      <c r="H2621" s="8" t="s">
        <v>145</v>
      </c>
      <c r="I2621" s="8" t="s">
        <v>883</v>
      </c>
      <c r="J2621" s="8" t="s">
        <v>166</v>
      </c>
      <c r="K2621" s="8" t="s">
        <v>7</v>
      </c>
      <c r="L2621" s="9">
        <v>614</v>
      </c>
      <c r="M2621" s="9">
        <v>2</v>
      </c>
      <c r="N2621" s="10">
        <v>3.2573289902280132E-3</v>
      </c>
      <c r="O2621" s="11">
        <v>7.22</v>
      </c>
      <c r="P2621" s="11">
        <v>14.44</v>
      </c>
      <c r="Q2621" s="11">
        <v>0</v>
      </c>
      <c r="R2621" s="8">
        <v>0</v>
      </c>
      <c r="S2621" s="8">
        <v>0</v>
      </c>
      <c r="U2621" s="12">
        <v>0</v>
      </c>
      <c r="V2621" s="10">
        <v>0</v>
      </c>
      <c r="W2621" s="11">
        <v>12</v>
      </c>
      <c r="X2621" s="8" t="s">
        <v>148</v>
      </c>
      <c r="Y2621" s="8" t="s">
        <v>149</v>
      </c>
    </row>
    <row r="2622" spans="1:25" x14ac:dyDescent="0.3">
      <c r="A2622" s="7">
        <v>46290</v>
      </c>
      <c r="B2622" s="8" t="s">
        <v>12</v>
      </c>
      <c r="C2622" s="8" t="s">
        <v>140</v>
      </c>
      <c r="D2622" s="8" t="s">
        <v>141</v>
      </c>
      <c r="E2622" s="8" t="s">
        <v>164</v>
      </c>
      <c r="F2622" s="8" t="s">
        <v>143</v>
      </c>
      <c r="G2622" s="8" t="s">
        <v>151</v>
      </c>
      <c r="H2622" s="8" t="s">
        <v>145</v>
      </c>
      <c r="I2622" s="8" t="s">
        <v>461</v>
      </c>
      <c r="J2622" s="8" t="s">
        <v>166</v>
      </c>
      <c r="K2622" s="8" t="s">
        <v>7</v>
      </c>
      <c r="L2622" s="9">
        <v>973</v>
      </c>
      <c r="M2622" s="9">
        <v>8</v>
      </c>
      <c r="N2622" s="10">
        <v>8.2219938335046251E-3</v>
      </c>
      <c r="O2622" s="11">
        <v>6.79</v>
      </c>
      <c r="P2622" s="11">
        <v>54.32</v>
      </c>
      <c r="Q2622" s="11">
        <v>0</v>
      </c>
      <c r="R2622" s="8">
        <v>0</v>
      </c>
      <c r="S2622" s="8">
        <v>0</v>
      </c>
      <c r="U2622" s="12">
        <v>0</v>
      </c>
      <c r="V2622" s="10">
        <v>0</v>
      </c>
      <c r="W2622" s="11">
        <v>11.5</v>
      </c>
      <c r="X2622" s="8" t="s">
        <v>148</v>
      </c>
      <c r="Y2622" s="8" t="s">
        <v>149</v>
      </c>
    </row>
    <row r="2623" spans="1:25" x14ac:dyDescent="0.3">
      <c r="A2623" s="7">
        <v>46290</v>
      </c>
      <c r="B2623" s="8" t="s">
        <v>12</v>
      </c>
      <c r="C2623" s="8" t="s">
        <v>140</v>
      </c>
      <c r="D2623" s="8" t="s">
        <v>141</v>
      </c>
      <c r="E2623" s="8" t="s">
        <v>164</v>
      </c>
      <c r="F2623" s="8" t="s">
        <v>143</v>
      </c>
      <c r="G2623" s="8" t="s">
        <v>144</v>
      </c>
      <c r="H2623" s="8" t="s">
        <v>145</v>
      </c>
      <c r="I2623" s="8" t="s">
        <v>165</v>
      </c>
      <c r="J2623" s="8" t="s">
        <v>166</v>
      </c>
      <c r="K2623" s="8" t="s">
        <v>7</v>
      </c>
      <c r="L2623" s="9">
        <v>1139</v>
      </c>
      <c r="M2623" s="9">
        <v>5</v>
      </c>
      <c r="N2623" s="10">
        <v>4.3898156277436349E-3</v>
      </c>
      <c r="O2623" s="11">
        <v>8.14</v>
      </c>
      <c r="P2623" s="11">
        <v>40.700000000000003</v>
      </c>
      <c r="Q2623" s="11">
        <v>0</v>
      </c>
      <c r="R2623" s="8">
        <v>0</v>
      </c>
      <c r="S2623" s="8">
        <v>0</v>
      </c>
      <c r="U2623" s="12">
        <v>0</v>
      </c>
      <c r="V2623" s="10">
        <v>0</v>
      </c>
      <c r="W2623" s="11">
        <v>12</v>
      </c>
      <c r="X2623" s="8" t="s">
        <v>148</v>
      </c>
      <c r="Y2623" s="8" t="s">
        <v>149</v>
      </c>
    </row>
    <row r="2624" spans="1:25" x14ac:dyDescent="0.3">
      <c r="A2624" s="7">
        <v>46290</v>
      </c>
      <c r="B2624" s="8" t="s">
        <v>12</v>
      </c>
      <c r="C2624" s="8" t="s">
        <v>140</v>
      </c>
      <c r="D2624" s="8" t="s">
        <v>141</v>
      </c>
      <c r="E2624" s="8" t="s">
        <v>239</v>
      </c>
      <c r="F2624" s="8" t="s">
        <v>143</v>
      </c>
      <c r="G2624" s="8" t="s">
        <v>144</v>
      </c>
      <c r="H2624" s="8" t="s">
        <v>145</v>
      </c>
      <c r="I2624" s="8" t="s">
        <v>1099</v>
      </c>
      <c r="J2624" s="8" t="s">
        <v>242</v>
      </c>
      <c r="K2624" s="8" t="s">
        <v>14</v>
      </c>
      <c r="L2624" s="9">
        <v>419</v>
      </c>
      <c r="M2624" s="9">
        <v>4</v>
      </c>
      <c r="N2624" s="10">
        <v>9.5465393794749408E-3</v>
      </c>
      <c r="O2624" s="11">
        <v>5.15</v>
      </c>
      <c r="P2624" s="11">
        <v>20.6</v>
      </c>
      <c r="Q2624" s="11">
        <v>0</v>
      </c>
      <c r="R2624" s="8">
        <v>0</v>
      </c>
      <c r="S2624" s="8">
        <v>0</v>
      </c>
      <c r="U2624" s="12">
        <v>0</v>
      </c>
      <c r="V2624" s="10">
        <v>0</v>
      </c>
      <c r="W2624" s="11">
        <v>7.5</v>
      </c>
      <c r="X2624" s="8" t="s">
        <v>148</v>
      </c>
      <c r="Y2624" s="8" t="s">
        <v>149</v>
      </c>
    </row>
    <row r="2625" spans="1:26" x14ac:dyDescent="0.3">
      <c r="A2625" s="7">
        <v>46290</v>
      </c>
      <c r="B2625" s="8" t="s">
        <v>12</v>
      </c>
      <c r="C2625" s="8" t="s">
        <v>140</v>
      </c>
      <c r="D2625" s="8" t="s">
        <v>141</v>
      </c>
      <c r="E2625" s="8" t="s">
        <v>239</v>
      </c>
      <c r="F2625" s="8" t="s">
        <v>143</v>
      </c>
      <c r="G2625" s="8" t="s">
        <v>151</v>
      </c>
      <c r="H2625" s="8" t="s">
        <v>145</v>
      </c>
      <c r="I2625" s="8" t="s">
        <v>442</v>
      </c>
      <c r="J2625" s="8" t="s">
        <v>242</v>
      </c>
      <c r="K2625" s="8" t="s">
        <v>14</v>
      </c>
      <c r="L2625" s="9">
        <v>1286</v>
      </c>
      <c r="M2625" s="9">
        <v>8</v>
      </c>
      <c r="N2625" s="10">
        <v>6.2208398133748056E-3</v>
      </c>
      <c r="O2625" s="11">
        <v>5.45</v>
      </c>
      <c r="P2625" s="11">
        <v>43.6</v>
      </c>
      <c r="Q2625" s="11">
        <v>299</v>
      </c>
      <c r="R2625" s="8">
        <v>1</v>
      </c>
      <c r="S2625" s="8">
        <v>1</v>
      </c>
      <c r="T2625" s="10">
        <v>0.14580000000000001</v>
      </c>
      <c r="U2625" s="12">
        <v>6.86</v>
      </c>
      <c r="V2625" s="10">
        <v>0.125</v>
      </c>
      <c r="W2625" s="11">
        <v>8</v>
      </c>
      <c r="X2625" s="8" t="s">
        <v>148</v>
      </c>
      <c r="Y2625" s="8" t="s">
        <v>149</v>
      </c>
    </row>
    <row r="2626" spans="1:26" x14ac:dyDescent="0.3">
      <c r="A2626" s="7">
        <v>46290</v>
      </c>
      <c r="B2626" s="8" t="s">
        <v>12</v>
      </c>
      <c r="C2626" s="8" t="s">
        <v>140</v>
      </c>
      <c r="D2626" s="8" t="s">
        <v>141</v>
      </c>
      <c r="E2626" s="8" t="s">
        <v>239</v>
      </c>
      <c r="F2626" s="8" t="s">
        <v>143</v>
      </c>
      <c r="G2626" s="8" t="s">
        <v>144</v>
      </c>
      <c r="H2626" s="8" t="s">
        <v>145</v>
      </c>
      <c r="I2626" s="8" t="s">
        <v>1165</v>
      </c>
      <c r="J2626" s="8" t="s">
        <v>242</v>
      </c>
      <c r="K2626" s="8" t="s">
        <v>7</v>
      </c>
      <c r="L2626" s="9">
        <v>445</v>
      </c>
      <c r="M2626" s="9">
        <v>4</v>
      </c>
      <c r="N2626" s="10">
        <v>8.988764044943821E-3</v>
      </c>
      <c r="O2626" s="11">
        <v>3.86</v>
      </c>
      <c r="P2626" s="11">
        <v>15.44</v>
      </c>
      <c r="Q2626" s="11">
        <v>0</v>
      </c>
      <c r="R2626" s="8">
        <v>0</v>
      </c>
      <c r="S2626" s="8">
        <v>0</v>
      </c>
      <c r="U2626" s="12">
        <v>0</v>
      </c>
      <c r="V2626" s="10">
        <v>0</v>
      </c>
      <c r="W2626" s="11">
        <v>6</v>
      </c>
      <c r="X2626" s="8" t="s">
        <v>148</v>
      </c>
      <c r="Y2626" s="8" t="s">
        <v>149</v>
      </c>
    </row>
    <row r="2627" spans="1:26" x14ac:dyDescent="0.3">
      <c r="A2627" s="7">
        <v>46290</v>
      </c>
      <c r="B2627" s="8" t="s">
        <v>12</v>
      </c>
      <c r="C2627" s="8" t="s">
        <v>140</v>
      </c>
      <c r="D2627" s="8" t="s">
        <v>141</v>
      </c>
      <c r="E2627" s="8" t="s">
        <v>167</v>
      </c>
      <c r="F2627" s="8" t="s">
        <v>143</v>
      </c>
      <c r="G2627" s="8" t="s">
        <v>151</v>
      </c>
      <c r="H2627" s="8" t="s">
        <v>145</v>
      </c>
      <c r="I2627" s="8" t="s">
        <v>396</v>
      </c>
      <c r="J2627" s="8" t="s">
        <v>169</v>
      </c>
      <c r="K2627" s="8" t="s">
        <v>7</v>
      </c>
      <c r="L2627" s="9">
        <v>1031</v>
      </c>
      <c r="M2627" s="9">
        <v>8</v>
      </c>
      <c r="N2627" s="10">
        <v>7.7594568380213386E-3</v>
      </c>
      <c r="O2627" s="11">
        <v>5.0199999999999996</v>
      </c>
      <c r="P2627" s="11">
        <v>40.159999999999997</v>
      </c>
      <c r="Q2627" s="11">
        <v>498</v>
      </c>
      <c r="R2627" s="8">
        <v>2</v>
      </c>
      <c r="S2627" s="8">
        <v>2</v>
      </c>
      <c r="T2627" s="10">
        <v>0.12089999999999999</v>
      </c>
      <c r="U2627" s="12">
        <v>12.4</v>
      </c>
      <c r="V2627" s="10">
        <v>0.25</v>
      </c>
      <c r="W2627" s="11">
        <v>6.5</v>
      </c>
      <c r="X2627" s="8" t="s">
        <v>148</v>
      </c>
      <c r="Y2627" s="8" t="s">
        <v>149</v>
      </c>
      <c r="Z2627" s="8" t="s">
        <v>404</v>
      </c>
    </row>
    <row r="2628" spans="1:26" x14ac:dyDescent="0.3">
      <c r="A2628" s="7">
        <v>46290</v>
      </c>
      <c r="B2628" s="8" t="s">
        <v>12</v>
      </c>
      <c r="C2628" s="8" t="s">
        <v>140</v>
      </c>
      <c r="D2628" s="8" t="s">
        <v>141</v>
      </c>
      <c r="E2628" s="8" t="s">
        <v>167</v>
      </c>
      <c r="F2628" s="8" t="s">
        <v>143</v>
      </c>
      <c r="G2628" s="8" t="s">
        <v>144</v>
      </c>
      <c r="H2628" s="8" t="s">
        <v>145</v>
      </c>
      <c r="I2628" s="8" t="s">
        <v>256</v>
      </c>
      <c r="J2628" s="8" t="s">
        <v>169</v>
      </c>
      <c r="K2628" s="8" t="s">
        <v>21</v>
      </c>
      <c r="L2628" s="9">
        <v>803</v>
      </c>
      <c r="M2628" s="9">
        <v>8</v>
      </c>
      <c r="N2628" s="10">
        <v>9.9626400996264009E-3</v>
      </c>
      <c r="O2628" s="11">
        <v>6.5</v>
      </c>
      <c r="P2628" s="11">
        <v>52</v>
      </c>
      <c r="Q2628" s="11">
        <v>0</v>
      </c>
      <c r="R2628" s="8">
        <v>0</v>
      </c>
      <c r="S2628" s="8">
        <v>0</v>
      </c>
      <c r="U2628" s="12">
        <v>0</v>
      </c>
      <c r="V2628" s="10">
        <v>0</v>
      </c>
      <c r="W2628" s="11">
        <v>6.5</v>
      </c>
      <c r="X2628" s="8" t="s">
        <v>148</v>
      </c>
      <c r="Y2628" s="8" t="s">
        <v>149</v>
      </c>
    </row>
    <row r="2629" spans="1:26" x14ac:dyDescent="0.3">
      <c r="A2629" s="7">
        <v>46290</v>
      </c>
      <c r="B2629" s="8" t="s">
        <v>12</v>
      </c>
      <c r="C2629" s="8" t="s">
        <v>140</v>
      </c>
      <c r="D2629" s="8" t="s">
        <v>141</v>
      </c>
      <c r="E2629" s="8" t="s">
        <v>167</v>
      </c>
      <c r="F2629" s="8" t="s">
        <v>143</v>
      </c>
      <c r="G2629" s="8" t="s">
        <v>144</v>
      </c>
      <c r="H2629" s="8" t="s">
        <v>145</v>
      </c>
      <c r="I2629" s="8" t="s">
        <v>168</v>
      </c>
      <c r="J2629" s="8" t="s">
        <v>169</v>
      </c>
      <c r="K2629" s="8" t="s">
        <v>21</v>
      </c>
      <c r="L2629" s="9">
        <v>438</v>
      </c>
      <c r="M2629" s="9">
        <v>0</v>
      </c>
      <c r="N2629" s="10">
        <v>0</v>
      </c>
      <c r="P2629" s="11">
        <v>0</v>
      </c>
      <c r="Q2629" s="11">
        <v>0</v>
      </c>
      <c r="R2629" s="8">
        <v>0</v>
      </c>
      <c r="S2629" s="8">
        <v>0</v>
      </c>
      <c r="W2629" s="11">
        <v>8</v>
      </c>
      <c r="X2629" s="8" t="s">
        <v>148</v>
      </c>
      <c r="Y2629" s="8" t="s">
        <v>149</v>
      </c>
    </row>
    <row r="2630" spans="1:26" x14ac:dyDescent="0.3">
      <c r="A2630" s="7">
        <v>46290</v>
      </c>
      <c r="B2630" s="8" t="s">
        <v>5</v>
      </c>
      <c r="C2630" s="8" t="s">
        <v>173</v>
      </c>
      <c r="D2630" s="8" t="s">
        <v>141</v>
      </c>
      <c r="E2630" s="8" t="s">
        <v>174</v>
      </c>
      <c r="F2630" s="8" t="s">
        <v>143</v>
      </c>
      <c r="G2630" s="8" t="s">
        <v>144</v>
      </c>
      <c r="H2630" s="8" t="s">
        <v>145</v>
      </c>
      <c r="I2630" s="8" t="s">
        <v>1019</v>
      </c>
      <c r="J2630" s="8" t="s">
        <v>176</v>
      </c>
      <c r="K2630" s="8" t="s">
        <v>21</v>
      </c>
      <c r="L2630" s="9">
        <v>284</v>
      </c>
      <c r="M2630" s="9">
        <v>3</v>
      </c>
      <c r="N2630" s="10">
        <v>1.0563380281690141E-2</v>
      </c>
      <c r="O2630" s="11">
        <v>10.5</v>
      </c>
      <c r="P2630" s="11">
        <v>31.5</v>
      </c>
      <c r="Q2630" s="11">
        <v>0</v>
      </c>
      <c r="R2630" s="8">
        <v>0</v>
      </c>
      <c r="S2630" s="8">
        <v>0</v>
      </c>
      <c r="U2630" s="12">
        <v>0</v>
      </c>
      <c r="V2630" s="10">
        <v>0</v>
      </c>
      <c r="W2630" s="11">
        <v>12</v>
      </c>
      <c r="X2630" s="8" t="s">
        <v>148</v>
      </c>
      <c r="Y2630" s="8" t="s">
        <v>149</v>
      </c>
    </row>
    <row r="2631" spans="1:26" x14ac:dyDescent="0.3">
      <c r="A2631" s="7">
        <v>46290</v>
      </c>
      <c r="B2631" s="8" t="s">
        <v>5</v>
      </c>
      <c r="C2631" s="8" t="s">
        <v>173</v>
      </c>
      <c r="D2631" s="8" t="s">
        <v>141</v>
      </c>
      <c r="E2631" s="8" t="s">
        <v>174</v>
      </c>
      <c r="F2631" s="8" t="s">
        <v>143</v>
      </c>
      <c r="G2631" s="8" t="s">
        <v>151</v>
      </c>
      <c r="H2631" s="8" t="s">
        <v>145</v>
      </c>
      <c r="I2631" s="8" t="s">
        <v>407</v>
      </c>
      <c r="J2631" s="8" t="s">
        <v>176</v>
      </c>
      <c r="K2631" s="8" t="s">
        <v>21</v>
      </c>
      <c r="L2631" s="9">
        <v>183</v>
      </c>
      <c r="M2631" s="9">
        <v>7</v>
      </c>
      <c r="N2631" s="10">
        <v>3.825136612021858E-2</v>
      </c>
      <c r="O2631" s="11">
        <v>7.89</v>
      </c>
      <c r="P2631" s="11">
        <v>55.23</v>
      </c>
      <c r="Q2631" s="11">
        <v>0</v>
      </c>
      <c r="R2631" s="8">
        <v>0</v>
      </c>
      <c r="S2631" s="8">
        <v>0</v>
      </c>
      <c r="U2631" s="12">
        <v>0</v>
      </c>
      <c r="V2631" s="10">
        <v>0</v>
      </c>
      <c r="W2631" s="11">
        <v>9</v>
      </c>
      <c r="X2631" s="8" t="s">
        <v>148</v>
      </c>
      <c r="Y2631" s="8" t="s">
        <v>149</v>
      </c>
    </row>
    <row r="2632" spans="1:26" x14ac:dyDescent="0.3">
      <c r="A2632" s="7">
        <v>46290</v>
      </c>
      <c r="B2632" s="8" t="s">
        <v>5</v>
      </c>
      <c r="C2632" s="8" t="s">
        <v>173</v>
      </c>
      <c r="D2632" s="8" t="s">
        <v>141</v>
      </c>
      <c r="E2632" s="8" t="s">
        <v>186</v>
      </c>
      <c r="F2632" s="8" t="s">
        <v>143</v>
      </c>
      <c r="G2632" s="8" t="s">
        <v>144</v>
      </c>
      <c r="H2632" s="8" t="s">
        <v>145</v>
      </c>
      <c r="I2632" s="8" t="s">
        <v>363</v>
      </c>
      <c r="J2632" s="8" t="s">
        <v>188</v>
      </c>
      <c r="K2632" s="8" t="s">
        <v>14</v>
      </c>
      <c r="L2632" s="9">
        <v>358</v>
      </c>
      <c r="M2632" s="9">
        <v>1</v>
      </c>
      <c r="N2632" s="10">
        <v>2.7932960893854749E-3</v>
      </c>
      <c r="O2632" s="11">
        <v>6.16</v>
      </c>
      <c r="P2632" s="11">
        <v>6.16</v>
      </c>
      <c r="Q2632" s="11">
        <v>0</v>
      </c>
      <c r="R2632" s="8">
        <v>0</v>
      </c>
      <c r="S2632" s="8">
        <v>0</v>
      </c>
      <c r="U2632" s="12">
        <v>0</v>
      </c>
      <c r="V2632" s="10">
        <v>0</v>
      </c>
      <c r="W2632" s="11">
        <v>7.5</v>
      </c>
      <c r="X2632" s="8" t="s">
        <v>148</v>
      </c>
      <c r="Y2632" s="8" t="s">
        <v>149</v>
      </c>
    </row>
    <row r="2633" spans="1:26" x14ac:dyDescent="0.3">
      <c r="A2633" s="7">
        <v>46290</v>
      </c>
      <c r="B2633" s="8" t="s">
        <v>5</v>
      </c>
      <c r="C2633" s="8" t="s">
        <v>173</v>
      </c>
      <c r="D2633" s="8" t="s">
        <v>141</v>
      </c>
      <c r="E2633" s="8" t="s">
        <v>186</v>
      </c>
      <c r="F2633" s="8" t="s">
        <v>143</v>
      </c>
      <c r="G2633" s="8" t="s">
        <v>144</v>
      </c>
      <c r="H2633" s="8" t="s">
        <v>145</v>
      </c>
      <c r="I2633" s="8" t="s">
        <v>279</v>
      </c>
      <c r="J2633" s="8" t="s">
        <v>188</v>
      </c>
      <c r="K2633" s="8" t="s">
        <v>21</v>
      </c>
      <c r="L2633" s="9">
        <v>175</v>
      </c>
      <c r="M2633" s="9">
        <v>0</v>
      </c>
      <c r="N2633" s="10">
        <v>0</v>
      </c>
      <c r="P2633" s="11">
        <v>0</v>
      </c>
      <c r="Q2633" s="11">
        <v>0</v>
      </c>
      <c r="R2633" s="8">
        <v>0</v>
      </c>
      <c r="S2633" s="8">
        <v>0</v>
      </c>
      <c r="W2633" s="11">
        <v>9</v>
      </c>
      <c r="X2633" s="8" t="s">
        <v>148</v>
      </c>
      <c r="Y2633" s="8" t="s">
        <v>149</v>
      </c>
    </row>
    <row r="2634" spans="1:26" x14ac:dyDescent="0.3">
      <c r="A2634" s="7">
        <v>46290</v>
      </c>
      <c r="B2634" s="8" t="s">
        <v>5</v>
      </c>
      <c r="C2634" s="8" t="s">
        <v>173</v>
      </c>
      <c r="D2634" s="8" t="s">
        <v>141</v>
      </c>
      <c r="E2634" s="8" t="s">
        <v>193</v>
      </c>
      <c r="F2634" s="8" t="s">
        <v>143</v>
      </c>
      <c r="G2634" s="8" t="s">
        <v>144</v>
      </c>
      <c r="H2634" s="8" t="s">
        <v>145</v>
      </c>
      <c r="I2634" s="8" t="s">
        <v>732</v>
      </c>
      <c r="J2634" s="8" t="s">
        <v>195</v>
      </c>
      <c r="K2634" s="8" t="s">
        <v>7</v>
      </c>
      <c r="L2634" s="9">
        <v>609</v>
      </c>
      <c r="M2634" s="9">
        <v>6</v>
      </c>
      <c r="N2634" s="10">
        <v>9.852216748768473E-3</v>
      </c>
      <c r="O2634" s="11">
        <v>3.9</v>
      </c>
      <c r="P2634" s="11">
        <v>23.4</v>
      </c>
      <c r="Q2634" s="11">
        <v>798</v>
      </c>
      <c r="R2634" s="8">
        <v>1</v>
      </c>
      <c r="S2634" s="8">
        <v>2</v>
      </c>
      <c r="T2634" s="10">
        <v>2.93E-2</v>
      </c>
      <c r="U2634" s="12">
        <v>34.1</v>
      </c>
      <c r="V2634" s="10">
        <v>0.16669999999999999</v>
      </c>
      <c r="W2634" s="11">
        <v>7.5</v>
      </c>
      <c r="X2634" s="8" t="s">
        <v>148</v>
      </c>
      <c r="Y2634" s="8" t="s">
        <v>149</v>
      </c>
    </row>
    <row r="2635" spans="1:26" x14ac:dyDescent="0.3">
      <c r="A2635" s="7">
        <v>46290</v>
      </c>
      <c r="B2635" s="8" t="s">
        <v>5</v>
      </c>
      <c r="C2635" s="8" t="s">
        <v>173</v>
      </c>
      <c r="D2635" s="8" t="s">
        <v>141</v>
      </c>
      <c r="E2635" s="8" t="s">
        <v>193</v>
      </c>
      <c r="F2635" s="8" t="s">
        <v>143</v>
      </c>
      <c r="G2635" s="8" t="s">
        <v>151</v>
      </c>
      <c r="H2635" s="8" t="s">
        <v>145</v>
      </c>
      <c r="I2635" s="8" t="s">
        <v>870</v>
      </c>
      <c r="J2635" s="8" t="s">
        <v>195</v>
      </c>
      <c r="K2635" s="8" t="s">
        <v>14</v>
      </c>
      <c r="L2635" s="9">
        <v>968</v>
      </c>
      <c r="M2635" s="9">
        <v>4</v>
      </c>
      <c r="N2635" s="10">
        <v>4.1322314049586778E-3</v>
      </c>
      <c r="O2635" s="11">
        <v>7.25</v>
      </c>
      <c r="P2635" s="11">
        <v>29</v>
      </c>
      <c r="Q2635" s="11">
        <v>0</v>
      </c>
      <c r="R2635" s="8">
        <v>0</v>
      </c>
      <c r="S2635" s="8">
        <v>0</v>
      </c>
      <c r="U2635" s="12">
        <v>0</v>
      </c>
      <c r="V2635" s="10">
        <v>0</v>
      </c>
      <c r="W2635" s="11">
        <v>10.5</v>
      </c>
      <c r="X2635" s="8" t="s">
        <v>148</v>
      </c>
      <c r="Y2635" s="8" t="s">
        <v>149</v>
      </c>
    </row>
    <row r="2636" spans="1:26" x14ac:dyDescent="0.3">
      <c r="A2636" s="8" t="s">
        <v>1166</v>
      </c>
      <c r="B2636" s="8" t="s">
        <v>5</v>
      </c>
      <c r="C2636" s="8" t="s">
        <v>173</v>
      </c>
      <c r="D2636" s="8" t="s">
        <v>141</v>
      </c>
      <c r="E2636" s="8" t="s">
        <v>193</v>
      </c>
      <c r="F2636" s="8" t="s">
        <v>143</v>
      </c>
      <c r="G2636" s="8" t="s">
        <v>151</v>
      </c>
      <c r="H2636" s="8" t="s">
        <v>145</v>
      </c>
      <c r="I2636" s="8" t="s">
        <v>194</v>
      </c>
      <c r="J2636" s="8" t="s">
        <v>195</v>
      </c>
      <c r="K2636" s="8" t="s">
        <v>7</v>
      </c>
      <c r="L2636" s="9">
        <v>605</v>
      </c>
      <c r="M2636" s="9">
        <v>2</v>
      </c>
      <c r="N2636" s="10">
        <v>3.3057851239669421E-3</v>
      </c>
      <c r="O2636" s="11">
        <v>5.0999999999999996</v>
      </c>
      <c r="P2636" s="11">
        <v>10.199999999999999</v>
      </c>
      <c r="Q2636" s="11">
        <v>0</v>
      </c>
      <c r="R2636" s="8">
        <v>0</v>
      </c>
      <c r="S2636" s="8">
        <v>0</v>
      </c>
      <c r="U2636" s="12">
        <v>0</v>
      </c>
      <c r="V2636" s="10">
        <v>0</v>
      </c>
      <c r="W2636" s="11">
        <v>9.5</v>
      </c>
      <c r="X2636" s="8" t="s">
        <v>148</v>
      </c>
      <c r="Y2636" s="8" t="s">
        <v>149</v>
      </c>
    </row>
    <row r="2637" spans="1:26" x14ac:dyDescent="0.3">
      <c r="A2637" s="7">
        <v>46290</v>
      </c>
      <c r="B2637" s="8" t="s">
        <v>5</v>
      </c>
      <c r="C2637" s="8" t="s">
        <v>173</v>
      </c>
      <c r="D2637" s="8" t="s">
        <v>141</v>
      </c>
      <c r="E2637" s="8" t="s">
        <v>193</v>
      </c>
      <c r="F2637" s="8" t="s">
        <v>143</v>
      </c>
      <c r="G2637" s="8" t="s">
        <v>151</v>
      </c>
      <c r="H2637" s="8" t="s">
        <v>145</v>
      </c>
      <c r="I2637" s="8" t="s">
        <v>1167</v>
      </c>
      <c r="J2637" s="8" t="s">
        <v>195</v>
      </c>
      <c r="K2637" s="8" t="s">
        <v>14</v>
      </c>
      <c r="L2637" s="9">
        <v>599</v>
      </c>
      <c r="M2637" s="9">
        <v>2</v>
      </c>
      <c r="N2637" s="10">
        <v>3.3388981636060101E-3</v>
      </c>
      <c r="O2637" s="11">
        <v>7.13</v>
      </c>
      <c r="P2637" s="11">
        <v>14.26</v>
      </c>
      <c r="Q2637" s="11">
        <v>0</v>
      </c>
      <c r="R2637" s="8">
        <v>0</v>
      </c>
      <c r="S2637" s="8">
        <v>0</v>
      </c>
      <c r="U2637" s="12">
        <v>0</v>
      </c>
      <c r="V2637" s="10">
        <v>0</v>
      </c>
      <c r="W2637" s="11">
        <v>12.5</v>
      </c>
      <c r="X2637" s="8" t="s">
        <v>223</v>
      </c>
      <c r="Y2637" s="8" t="s">
        <v>149</v>
      </c>
    </row>
    <row r="2638" spans="1:26" x14ac:dyDescent="0.3">
      <c r="A2638" s="7">
        <v>46290</v>
      </c>
      <c r="B2638" s="8" t="s">
        <v>5</v>
      </c>
      <c r="C2638" s="8" t="s">
        <v>173</v>
      </c>
      <c r="D2638" s="8" t="s">
        <v>141</v>
      </c>
      <c r="E2638" s="8" t="s">
        <v>193</v>
      </c>
      <c r="F2638" s="8" t="s">
        <v>143</v>
      </c>
      <c r="G2638" s="8" t="s">
        <v>144</v>
      </c>
      <c r="H2638" s="8" t="s">
        <v>145</v>
      </c>
      <c r="I2638" s="8" t="s">
        <v>517</v>
      </c>
      <c r="J2638" s="8" t="s">
        <v>195</v>
      </c>
      <c r="K2638" s="8" t="s">
        <v>21</v>
      </c>
      <c r="L2638" s="9">
        <v>140</v>
      </c>
      <c r="M2638" s="9">
        <v>3</v>
      </c>
      <c r="N2638" s="10">
        <v>2.1428571428571429E-2</v>
      </c>
      <c r="O2638" s="11">
        <v>8.5</v>
      </c>
      <c r="P2638" s="11">
        <v>25.5</v>
      </c>
      <c r="Q2638" s="11">
        <v>0</v>
      </c>
      <c r="R2638" s="8">
        <v>0</v>
      </c>
      <c r="S2638" s="8">
        <v>0</v>
      </c>
      <c r="U2638" s="12">
        <v>0</v>
      </c>
      <c r="V2638" s="10">
        <v>0</v>
      </c>
      <c r="W2638" s="11">
        <v>8.5</v>
      </c>
      <c r="X2638" s="8" t="s">
        <v>148</v>
      </c>
      <c r="Y2638" s="8" t="s">
        <v>149</v>
      </c>
    </row>
    <row r="2639" spans="1:26" x14ac:dyDescent="0.3">
      <c r="A2639" s="7">
        <v>46290</v>
      </c>
      <c r="B2639" s="8" t="s">
        <v>5</v>
      </c>
      <c r="C2639" s="8" t="s">
        <v>173</v>
      </c>
      <c r="D2639" s="8" t="s">
        <v>141</v>
      </c>
      <c r="E2639" s="8" t="s">
        <v>193</v>
      </c>
      <c r="F2639" s="8" t="s">
        <v>143</v>
      </c>
      <c r="G2639" s="8" t="s">
        <v>151</v>
      </c>
      <c r="H2639" s="8" t="s">
        <v>145</v>
      </c>
      <c r="I2639" s="8" t="s">
        <v>469</v>
      </c>
      <c r="J2639" s="8" t="s">
        <v>195</v>
      </c>
      <c r="K2639" s="8" t="s">
        <v>21</v>
      </c>
      <c r="L2639" s="9">
        <v>307</v>
      </c>
      <c r="M2639" s="9">
        <v>2</v>
      </c>
      <c r="N2639" s="10">
        <v>6.5146579804560263E-3</v>
      </c>
      <c r="O2639" s="11">
        <v>11</v>
      </c>
      <c r="P2639" s="11">
        <v>22</v>
      </c>
      <c r="Q2639" s="11">
        <v>0</v>
      </c>
      <c r="R2639" s="8">
        <v>0</v>
      </c>
      <c r="S2639" s="8">
        <v>0</v>
      </c>
      <c r="U2639" s="12">
        <v>0</v>
      </c>
      <c r="V2639" s="10">
        <v>0</v>
      </c>
      <c r="W2639" s="11">
        <v>11</v>
      </c>
      <c r="X2639" s="8" t="s">
        <v>148</v>
      </c>
      <c r="Y2639" s="8" t="s">
        <v>303</v>
      </c>
    </row>
    <row r="2640" spans="1:26" x14ac:dyDescent="0.3">
      <c r="A2640" s="8" t="s">
        <v>1163</v>
      </c>
      <c r="B2640" s="8" t="s">
        <v>5</v>
      </c>
      <c r="C2640" s="8" t="s">
        <v>173</v>
      </c>
      <c r="D2640" s="8" t="s">
        <v>141</v>
      </c>
      <c r="E2640" s="8" t="s">
        <v>193</v>
      </c>
      <c r="F2640" s="8" t="s">
        <v>143</v>
      </c>
      <c r="G2640" s="8" t="s">
        <v>178</v>
      </c>
      <c r="H2640" s="8" t="s">
        <v>145</v>
      </c>
      <c r="I2640" s="8" t="s">
        <v>1168</v>
      </c>
      <c r="J2640" s="8" t="s">
        <v>195</v>
      </c>
      <c r="K2640" s="8" t="s">
        <v>7</v>
      </c>
      <c r="L2640" s="9">
        <v>317</v>
      </c>
      <c r="M2640" s="9">
        <v>1</v>
      </c>
      <c r="N2640" s="10">
        <v>3.154574132492113E-3</v>
      </c>
      <c r="O2640" s="11">
        <v>8.26</v>
      </c>
      <c r="P2640" s="11">
        <v>8.26</v>
      </c>
      <c r="Q2640" s="11">
        <v>0</v>
      </c>
      <c r="R2640" s="8">
        <v>0</v>
      </c>
      <c r="S2640" s="8">
        <v>0</v>
      </c>
      <c r="U2640" s="12">
        <v>0</v>
      </c>
      <c r="V2640" s="10">
        <v>0</v>
      </c>
      <c r="W2640" s="11">
        <v>10.5</v>
      </c>
      <c r="X2640" s="8" t="s">
        <v>148</v>
      </c>
      <c r="Y2640" s="8" t="s">
        <v>149</v>
      </c>
    </row>
    <row r="2641" spans="1:26" x14ac:dyDescent="0.3">
      <c r="A2641" s="7">
        <v>46290</v>
      </c>
      <c r="B2641" s="8" t="s">
        <v>5</v>
      </c>
      <c r="C2641" s="8" t="s">
        <v>173</v>
      </c>
      <c r="D2641" s="8" t="s">
        <v>141</v>
      </c>
      <c r="E2641" s="8" t="s">
        <v>200</v>
      </c>
      <c r="F2641" s="8" t="s">
        <v>143</v>
      </c>
      <c r="G2641" s="8" t="s">
        <v>144</v>
      </c>
      <c r="H2641" s="8" t="s">
        <v>145</v>
      </c>
      <c r="I2641" s="8" t="s">
        <v>270</v>
      </c>
      <c r="J2641" s="8" t="s">
        <v>202</v>
      </c>
      <c r="K2641" s="8" t="s">
        <v>21</v>
      </c>
      <c r="L2641" s="9">
        <v>894</v>
      </c>
      <c r="M2641" s="9">
        <v>4</v>
      </c>
      <c r="N2641" s="10">
        <v>4.4742729306487686E-3</v>
      </c>
      <c r="O2641" s="11">
        <v>8</v>
      </c>
      <c r="P2641" s="11">
        <v>32</v>
      </c>
      <c r="Q2641" s="11">
        <v>0</v>
      </c>
      <c r="R2641" s="8">
        <v>0</v>
      </c>
      <c r="S2641" s="8">
        <v>0</v>
      </c>
      <c r="U2641" s="12">
        <v>0</v>
      </c>
      <c r="V2641" s="10">
        <v>0</v>
      </c>
      <c r="W2641" s="11">
        <v>8</v>
      </c>
      <c r="X2641" s="8" t="s">
        <v>148</v>
      </c>
      <c r="Y2641" s="8" t="s">
        <v>149</v>
      </c>
    </row>
    <row r="2642" spans="1:26" x14ac:dyDescent="0.3">
      <c r="A2642" s="7">
        <v>46290</v>
      </c>
      <c r="B2642" s="8" t="s">
        <v>5</v>
      </c>
      <c r="C2642" s="8" t="s">
        <v>173</v>
      </c>
      <c r="D2642" s="8" t="s">
        <v>141</v>
      </c>
      <c r="E2642" s="8" t="s">
        <v>200</v>
      </c>
      <c r="F2642" s="8" t="s">
        <v>143</v>
      </c>
      <c r="G2642" s="8" t="s">
        <v>151</v>
      </c>
      <c r="H2642" s="8" t="s">
        <v>145</v>
      </c>
      <c r="I2642" s="8" t="s">
        <v>1169</v>
      </c>
      <c r="J2642" s="8" t="s">
        <v>202</v>
      </c>
      <c r="K2642" s="8" t="s">
        <v>14</v>
      </c>
      <c r="L2642" s="9">
        <v>143</v>
      </c>
      <c r="M2642" s="9">
        <v>0</v>
      </c>
      <c r="N2642" s="10">
        <v>0</v>
      </c>
      <c r="P2642" s="11">
        <v>0</v>
      </c>
      <c r="Q2642" s="11">
        <v>0</v>
      </c>
      <c r="R2642" s="8">
        <v>0</v>
      </c>
      <c r="S2642" s="8">
        <v>0</v>
      </c>
      <c r="W2642" s="11">
        <v>10</v>
      </c>
      <c r="X2642" s="8" t="s">
        <v>148</v>
      </c>
      <c r="Y2642" s="8" t="s">
        <v>149</v>
      </c>
    </row>
    <row r="2643" spans="1:26" x14ac:dyDescent="0.3">
      <c r="A2643" s="7">
        <v>46290</v>
      </c>
      <c r="B2643" s="8" t="s">
        <v>32</v>
      </c>
      <c r="C2643" s="8" t="s">
        <v>140</v>
      </c>
      <c r="D2643" s="8" t="s">
        <v>141</v>
      </c>
      <c r="E2643" s="8" t="s">
        <v>142</v>
      </c>
      <c r="F2643" s="8" t="s">
        <v>143</v>
      </c>
      <c r="G2643" s="8" t="s">
        <v>455</v>
      </c>
      <c r="H2643" s="8" t="s">
        <v>206</v>
      </c>
      <c r="I2643" s="8" t="s">
        <v>455</v>
      </c>
      <c r="J2643" s="8" t="s">
        <v>147</v>
      </c>
      <c r="K2643" s="8" t="s">
        <v>21</v>
      </c>
      <c r="L2643" s="9">
        <v>150</v>
      </c>
      <c r="M2643" s="9">
        <v>1</v>
      </c>
      <c r="N2643" s="10">
        <v>6.6666666666666671E-3</v>
      </c>
      <c r="O2643" s="11">
        <v>19.71</v>
      </c>
      <c r="P2643" s="11">
        <v>19.71</v>
      </c>
      <c r="Q2643" s="11">
        <v>0</v>
      </c>
      <c r="R2643" s="8">
        <v>0</v>
      </c>
      <c r="S2643" s="8">
        <v>0</v>
      </c>
      <c r="U2643" s="12">
        <v>0</v>
      </c>
      <c r="V2643" s="10">
        <v>0</v>
      </c>
      <c r="W2643" s="11">
        <v>20</v>
      </c>
      <c r="X2643" s="8" t="s">
        <v>148</v>
      </c>
      <c r="Y2643" s="8" t="s">
        <v>149</v>
      </c>
    </row>
    <row r="2644" spans="1:26" x14ac:dyDescent="0.3">
      <c r="A2644" s="7">
        <v>46290</v>
      </c>
      <c r="B2644" s="8" t="s">
        <v>32</v>
      </c>
      <c r="C2644" s="8" t="s">
        <v>140</v>
      </c>
      <c r="D2644" s="8" t="s">
        <v>141</v>
      </c>
      <c r="E2644" s="8" t="s">
        <v>150</v>
      </c>
      <c r="F2644" s="8" t="s">
        <v>143</v>
      </c>
      <c r="G2644" s="8" t="s">
        <v>446</v>
      </c>
      <c r="H2644" s="8" t="s">
        <v>213</v>
      </c>
      <c r="I2644" s="8" t="s">
        <v>446</v>
      </c>
      <c r="J2644" s="8" t="s">
        <v>153</v>
      </c>
      <c r="K2644" s="8" t="s">
        <v>14</v>
      </c>
      <c r="L2644" s="9">
        <v>612</v>
      </c>
      <c r="M2644" s="9">
        <v>2</v>
      </c>
      <c r="N2644" s="10">
        <v>3.26797385620915E-3</v>
      </c>
      <c r="O2644" s="11">
        <v>10.27</v>
      </c>
      <c r="P2644" s="11">
        <v>20.54</v>
      </c>
      <c r="Q2644" s="11">
        <v>549</v>
      </c>
      <c r="R2644" s="8">
        <v>1</v>
      </c>
      <c r="S2644" s="8">
        <v>1</v>
      </c>
      <c r="T2644" s="10">
        <v>3.7400000000000003E-2</v>
      </c>
      <c r="U2644" s="12">
        <v>26.73</v>
      </c>
      <c r="V2644" s="10">
        <v>0.5</v>
      </c>
      <c r="W2644" s="11">
        <v>13.5</v>
      </c>
      <c r="X2644" s="8" t="s">
        <v>148</v>
      </c>
      <c r="Y2644" s="8" t="s">
        <v>149</v>
      </c>
    </row>
    <row r="2645" spans="1:26" x14ac:dyDescent="0.3">
      <c r="A2645" s="7">
        <v>46290</v>
      </c>
      <c r="B2645" s="8" t="s">
        <v>32</v>
      </c>
      <c r="C2645" s="8" t="s">
        <v>140</v>
      </c>
      <c r="D2645" s="8" t="s">
        <v>141</v>
      </c>
      <c r="E2645" s="8" t="s">
        <v>150</v>
      </c>
      <c r="F2645" s="8" t="s">
        <v>143</v>
      </c>
      <c r="G2645" s="8" t="s">
        <v>152</v>
      </c>
      <c r="H2645" s="8" t="s">
        <v>206</v>
      </c>
      <c r="I2645" s="8" t="s">
        <v>152</v>
      </c>
      <c r="J2645" s="8" t="s">
        <v>153</v>
      </c>
      <c r="K2645" s="8" t="s">
        <v>21</v>
      </c>
      <c r="L2645" s="9">
        <v>242</v>
      </c>
      <c r="M2645" s="9">
        <v>8</v>
      </c>
      <c r="N2645" s="10">
        <v>3.3057851239669422E-2</v>
      </c>
      <c r="O2645" s="11">
        <v>14.93</v>
      </c>
      <c r="P2645" s="11">
        <v>119.44</v>
      </c>
      <c r="Q2645" s="11">
        <v>0</v>
      </c>
      <c r="R2645" s="8">
        <v>0</v>
      </c>
      <c r="S2645" s="8">
        <v>0</v>
      </c>
      <c r="U2645" s="12">
        <v>0</v>
      </c>
      <c r="V2645" s="10">
        <v>0</v>
      </c>
      <c r="W2645" s="11">
        <v>15.5</v>
      </c>
      <c r="X2645" s="8" t="s">
        <v>148</v>
      </c>
      <c r="Y2645" s="8" t="s">
        <v>149</v>
      </c>
    </row>
    <row r="2646" spans="1:26" x14ac:dyDescent="0.3">
      <c r="A2646" s="7">
        <v>46290</v>
      </c>
      <c r="B2646" s="8" t="s">
        <v>32</v>
      </c>
      <c r="C2646" s="8" t="s">
        <v>140</v>
      </c>
      <c r="D2646" s="8" t="s">
        <v>141</v>
      </c>
      <c r="E2646" s="8" t="s">
        <v>150</v>
      </c>
      <c r="F2646" s="8" t="s">
        <v>143</v>
      </c>
      <c r="G2646" s="8" t="s">
        <v>576</v>
      </c>
      <c r="H2646" s="8" t="s">
        <v>204</v>
      </c>
      <c r="I2646" s="8" t="s">
        <v>576</v>
      </c>
      <c r="J2646" s="8" t="s">
        <v>153</v>
      </c>
      <c r="K2646" s="8" t="s">
        <v>21</v>
      </c>
      <c r="L2646" s="9">
        <v>388</v>
      </c>
      <c r="M2646" s="9">
        <v>3</v>
      </c>
      <c r="N2646" s="10">
        <v>7.7319587628865982E-3</v>
      </c>
      <c r="O2646" s="11">
        <v>11.55</v>
      </c>
      <c r="P2646" s="11">
        <v>34.65</v>
      </c>
      <c r="Q2646" s="11">
        <v>0</v>
      </c>
      <c r="R2646" s="8">
        <v>0</v>
      </c>
      <c r="S2646" s="8">
        <v>0</v>
      </c>
      <c r="U2646" s="12">
        <v>0</v>
      </c>
      <c r="V2646" s="10">
        <v>0</v>
      </c>
      <c r="W2646" s="11">
        <v>13</v>
      </c>
      <c r="X2646" s="8" t="s">
        <v>148</v>
      </c>
      <c r="Y2646" s="8" t="s">
        <v>149</v>
      </c>
    </row>
    <row r="2647" spans="1:26" x14ac:dyDescent="0.3">
      <c r="A2647" s="7">
        <v>46290</v>
      </c>
      <c r="B2647" s="8" t="s">
        <v>32</v>
      </c>
      <c r="C2647" s="8" t="s">
        <v>140</v>
      </c>
      <c r="D2647" s="8" t="s">
        <v>141</v>
      </c>
      <c r="E2647" s="8" t="s">
        <v>150</v>
      </c>
      <c r="F2647" s="8" t="s">
        <v>143</v>
      </c>
      <c r="G2647" s="8" t="s">
        <v>210</v>
      </c>
      <c r="H2647" s="8" t="s">
        <v>206</v>
      </c>
      <c r="I2647" s="8" t="s">
        <v>210</v>
      </c>
      <c r="J2647" s="8" t="s">
        <v>153</v>
      </c>
      <c r="K2647" s="8" t="s">
        <v>21</v>
      </c>
      <c r="L2647" s="9">
        <v>728</v>
      </c>
      <c r="M2647" s="9">
        <v>24</v>
      </c>
      <c r="N2647" s="10">
        <v>3.2967032967032968E-2</v>
      </c>
      <c r="O2647" s="11">
        <v>13.44</v>
      </c>
      <c r="P2647" s="11">
        <v>322.56</v>
      </c>
      <c r="Q2647" s="11">
        <v>0</v>
      </c>
      <c r="R2647" s="8">
        <v>0</v>
      </c>
      <c r="S2647" s="8">
        <v>0</v>
      </c>
      <c r="U2647" s="12">
        <v>0</v>
      </c>
      <c r="V2647" s="10">
        <v>0</v>
      </c>
      <c r="W2647" s="11">
        <v>15</v>
      </c>
      <c r="X2647" s="8" t="s">
        <v>148</v>
      </c>
      <c r="Y2647" s="8" t="s">
        <v>149</v>
      </c>
    </row>
    <row r="2648" spans="1:26" x14ac:dyDescent="0.3">
      <c r="A2648" s="7">
        <v>46290</v>
      </c>
      <c r="B2648" s="8" t="s">
        <v>32</v>
      </c>
      <c r="C2648" s="8" t="s">
        <v>140</v>
      </c>
      <c r="D2648" s="8" t="s">
        <v>141</v>
      </c>
      <c r="E2648" s="8" t="s">
        <v>150</v>
      </c>
      <c r="F2648" s="8" t="s">
        <v>143</v>
      </c>
      <c r="G2648" s="8" t="s">
        <v>374</v>
      </c>
      <c r="H2648" s="8" t="s">
        <v>206</v>
      </c>
      <c r="I2648" s="8" t="s">
        <v>374</v>
      </c>
      <c r="J2648" s="8" t="s">
        <v>153</v>
      </c>
      <c r="K2648" s="8" t="s">
        <v>21</v>
      </c>
      <c r="L2648" s="9">
        <v>767</v>
      </c>
      <c r="M2648" s="9">
        <v>12</v>
      </c>
      <c r="N2648" s="10">
        <v>1.5645371577574969E-2</v>
      </c>
      <c r="O2648" s="11">
        <v>18.37</v>
      </c>
      <c r="P2648" s="11">
        <v>220.44</v>
      </c>
      <c r="Q2648" s="11">
        <v>1098</v>
      </c>
      <c r="R2648" s="8">
        <v>1</v>
      </c>
      <c r="S2648" s="8">
        <v>2</v>
      </c>
      <c r="T2648" s="10">
        <v>0.20080000000000001</v>
      </c>
      <c r="U2648" s="12">
        <v>4.9800000000000004</v>
      </c>
      <c r="V2648" s="10">
        <v>8.3299999999999999E-2</v>
      </c>
      <c r="W2648" s="11">
        <v>20</v>
      </c>
      <c r="X2648" s="8" t="s">
        <v>223</v>
      </c>
      <c r="Y2648" s="8" t="s">
        <v>149</v>
      </c>
    </row>
    <row r="2649" spans="1:26" x14ac:dyDescent="0.3">
      <c r="A2649" s="7">
        <v>46290</v>
      </c>
      <c r="B2649" s="8" t="s">
        <v>32</v>
      </c>
      <c r="C2649" s="8" t="s">
        <v>140</v>
      </c>
      <c r="D2649" s="8" t="s">
        <v>141</v>
      </c>
      <c r="E2649" s="8" t="s">
        <v>211</v>
      </c>
      <c r="F2649" s="8" t="s">
        <v>143</v>
      </c>
      <c r="G2649" s="8" t="s">
        <v>215</v>
      </c>
      <c r="H2649" s="8" t="s">
        <v>206</v>
      </c>
      <c r="I2649" s="8" t="s">
        <v>215</v>
      </c>
      <c r="J2649" s="8" t="s">
        <v>214</v>
      </c>
      <c r="K2649" s="8" t="s">
        <v>14</v>
      </c>
      <c r="L2649" s="9">
        <v>727</v>
      </c>
      <c r="M2649" s="9">
        <v>8</v>
      </c>
      <c r="N2649" s="10">
        <v>1.1004126547455299E-2</v>
      </c>
      <c r="O2649" s="11">
        <v>13.9</v>
      </c>
      <c r="P2649" s="11">
        <v>111.2</v>
      </c>
      <c r="Q2649" s="11">
        <v>649</v>
      </c>
      <c r="R2649" s="8">
        <v>1</v>
      </c>
      <c r="S2649" s="8">
        <v>1</v>
      </c>
      <c r="T2649" s="10">
        <v>0.17130000000000001</v>
      </c>
      <c r="U2649" s="12">
        <v>5.84</v>
      </c>
      <c r="V2649" s="10">
        <v>0.125</v>
      </c>
      <c r="W2649" s="11">
        <v>25</v>
      </c>
      <c r="X2649" s="8" t="s">
        <v>148</v>
      </c>
      <c r="Y2649" s="8" t="s">
        <v>149</v>
      </c>
      <c r="Z2649" s="8" t="s">
        <v>433</v>
      </c>
    </row>
    <row r="2650" spans="1:26" x14ac:dyDescent="0.3">
      <c r="A2650" s="7">
        <v>46279</v>
      </c>
      <c r="B2650" s="8" t="s">
        <v>32</v>
      </c>
      <c r="C2650" s="8" t="s">
        <v>140</v>
      </c>
      <c r="D2650" s="8" t="s">
        <v>141</v>
      </c>
      <c r="E2650" s="8" t="s">
        <v>217</v>
      </c>
      <c r="F2650" s="8" t="s">
        <v>143</v>
      </c>
      <c r="G2650" s="8" t="s">
        <v>447</v>
      </c>
      <c r="H2650" s="8" t="s">
        <v>206</v>
      </c>
      <c r="I2650" s="8" t="s">
        <v>1170</v>
      </c>
      <c r="J2650" s="8" t="s">
        <v>219</v>
      </c>
      <c r="K2650" s="8" t="s">
        <v>21</v>
      </c>
      <c r="L2650" s="9">
        <v>997</v>
      </c>
      <c r="M2650" s="9">
        <v>17</v>
      </c>
      <c r="N2650" s="10">
        <v>1.7051153460381139E-2</v>
      </c>
      <c r="O2650" s="11">
        <v>16.75</v>
      </c>
      <c r="P2650" s="11">
        <v>284.75</v>
      </c>
      <c r="Q2650" s="11">
        <v>799</v>
      </c>
      <c r="R2650" s="8">
        <v>1</v>
      </c>
      <c r="S2650" s="8">
        <v>1</v>
      </c>
      <c r="T2650" s="10">
        <v>0.35639999999999999</v>
      </c>
      <c r="U2650" s="12">
        <v>2.81</v>
      </c>
      <c r="V2650" s="10">
        <v>5.8799999999999998E-2</v>
      </c>
      <c r="W2650" s="11">
        <v>20.5</v>
      </c>
      <c r="X2650" s="8" t="s">
        <v>148</v>
      </c>
      <c r="Y2650" s="8" t="s">
        <v>149</v>
      </c>
    </row>
    <row r="2651" spans="1:26" x14ac:dyDescent="0.3">
      <c r="A2651" s="7">
        <v>46290</v>
      </c>
      <c r="B2651" s="8" t="s">
        <v>32</v>
      </c>
      <c r="C2651" s="8" t="s">
        <v>140</v>
      </c>
      <c r="D2651" s="8" t="s">
        <v>141</v>
      </c>
      <c r="E2651" s="8" t="s">
        <v>211</v>
      </c>
      <c r="F2651" s="8" t="s">
        <v>143</v>
      </c>
      <c r="G2651" s="8" t="s">
        <v>225</v>
      </c>
      <c r="H2651" s="8" t="s">
        <v>206</v>
      </c>
      <c r="I2651" s="8" t="s">
        <v>225</v>
      </c>
      <c r="J2651" s="8" t="s">
        <v>214</v>
      </c>
      <c r="K2651" s="8" t="s">
        <v>21</v>
      </c>
      <c r="L2651" s="9">
        <v>1187</v>
      </c>
      <c r="M2651" s="9">
        <v>17</v>
      </c>
      <c r="N2651" s="10">
        <v>1.432181971356361E-2</v>
      </c>
      <c r="O2651" s="11">
        <v>15.71</v>
      </c>
      <c r="P2651" s="11">
        <v>267.07</v>
      </c>
      <c r="Q2651" s="11">
        <v>0</v>
      </c>
      <c r="R2651" s="8">
        <v>0</v>
      </c>
      <c r="S2651" s="8">
        <v>0</v>
      </c>
      <c r="U2651" s="12">
        <v>0</v>
      </c>
      <c r="V2651" s="10">
        <v>0</v>
      </c>
      <c r="W2651" s="11">
        <v>19.5</v>
      </c>
      <c r="X2651" s="8" t="s">
        <v>148</v>
      </c>
      <c r="Y2651" s="8" t="s">
        <v>149</v>
      </c>
    </row>
    <row r="2652" spans="1:26" x14ac:dyDescent="0.3">
      <c r="A2652" s="7">
        <v>46290</v>
      </c>
      <c r="B2652" s="8" t="s">
        <v>32</v>
      </c>
      <c r="C2652" s="8" t="s">
        <v>140</v>
      </c>
      <c r="D2652" s="8" t="s">
        <v>141</v>
      </c>
      <c r="E2652" s="8" t="s">
        <v>217</v>
      </c>
      <c r="F2652" s="8" t="s">
        <v>143</v>
      </c>
      <c r="G2652" s="8" t="s">
        <v>372</v>
      </c>
      <c r="H2652" s="8" t="s">
        <v>206</v>
      </c>
      <c r="I2652" s="8" t="s">
        <v>372</v>
      </c>
      <c r="J2652" s="8" t="s">
        <v>219</v>
      </c>
      <c r="K2652" s="8" t="s">
        <v>21</v>
      </c>
      <c r="L2652" s="9">
        <v>851</v>
      </c>
      <c r="M2652" s="9">
        <v>19</v>
      </c>
      <c r="N2652" s="10">
        <v>2.2326674500587541E-2</v>
      </c>
      <c r="O2652" s="11">
        <v>21.5</v>
      </c>
      <c r="P2652" s="8" t="s">
        <v>1171</v>
      </c>
      <c r="Q2652" s="11">
        <v>799</v>
      </c>
      <c r="R2652" s="8">
        <v>1</v>
      </c>
      <c r="S2652" s="8">
        <v>1</v>
      </c>
      <c r="T2652" s="10">
        <v>0.51129999999999998</v>
      </c>
      <c r="U2652" s="12">
        <v>1.96</v>
      </c>
      <c r="V2652" s="10">
        <v>5.2600000000000001E-2</v>
      </c>
      <c r="W2652" s="11">
        <v>21.5</v>
      </c>
      <c r="X2652" s="8" t="s">
        <v>148</v>
      </c>
      <c r="Y2652" s="8" t="s">
        <v>149</v>
      </c>
    </row>
    <row r="2653" spans="1:26" x14ac:dyDescent="0.3">
      <c r="A2653" s="7">
        <v>46290</v>
      </c>
      <c r="B2653" s="8" t="s">
        <v>32</v>
      </c>
      <c r="C2653" s="8" t="s">
        <v>140</v>
      </c>
      <c r="D2653" s="8" t="s">
        <v>141</v>
      </c>
      <c r="E2653" s="8" t="s">
        <v>217</v>
      </c>
      <c r="F2653" s="8" t="s">
        <v>143</v>
      </c>
      <c r="G2653" s="8" t="s">
        <v>218</v>
      </c>
      <c r="H2653" s="8" t="s">
        <v>206</v>
      </c>
      <c r="I2653" s="8" t="s">
        <v>218</v>
      </c>
      <c r="J2653" s="8" t="s">
        <v>219</v>
      </c>
      <c r="K2653" s="8" t="s">
        <v>7</v>
      </c>
      <c r="L2653" s="9">
        <v>786</v>
      </c>
      <c r="M2653" s="9">
        <v>6</v>
      </c>
      <c r="N2653" s="10">
        <v>7.6335877862595417E-3</v>
      </c>
      <c r="O2653" s="11">
        <v>15.56</v>
      </c>
      <c r="P2653" s="11">
        <v>93.36</v>
      </c>
      <c r="Q2653" s="11">
        <v>0</v>
      </c>
      <c r="R2653" s="8">
        <v>0</v>
      </c>
      <c r="S2653" s="8">
        <v>0</v>
      </c>
      <c r="U2653" s="12">
        <v>0</v>
      </c>
      <c r="V2653" s="10">
        <v>0</v>
      </c>
      <c r="W2653" s="11">
        <v>23.5</v>
      </c>
      <c r="X2653" s="8" t="s">
        <v>148</v>
      </c>
      <c r="Y2653" s="8" t="s">
        <v>149</v>
      </c>
    </row>
    <row r="2654" spans="1:26" x14ac:dyDescent="0.3">
      <c r="A2654" s="8" t="s">
        <v>1163</v>
      </c>
      <c r="B2654" s="8" t="s">
        <v>32</v>
      </c>
      <c r="C2654" s="8" t="s">
        <v>140</v>
      </c>
      <c r="D2654" s="8" t="s">
        <v>141</v>
      </c>
      <c r="E2654" s="8" t="s">
        <v>217</v>
      </c>
      <c r="F2654" s="8" t="s">
        <v>143</v>
      </c>
      <c r="G2654" s="8" t="s">
        <v>447</v>
      </c>
      <c r="H2654" s="8" t="s">
        <v>206</v>
      </c>
      <c r="I2654" s="8" t="s">
        <v>447</v>
      </c>
      <c r="J2654" s="8" t="s">
        <v>219</v>
      </c>
      <c r="K2654" s="8" t="s">
        <v>14</v>
      </c>
      <c r="L2654" s="9">
        <v>1926</v>
      </c>
      <c r="M2654" s="9">
        <v>16</v>
      </c>
      <c r="N2654" s="10">
        <v>8.3073727933541015E-3</v>
      </c>
      <c r="O2654" s="11">
        <v>14.65</v>
      </c>
      <c r="P2654" s="11">
        <v>234.4</v>
      </c>
      <c r="Q2654" s="11">
        <v>0</v>
      </c>
      <c r="R2654" s="8">
        <v>0</v>
      </c>
      <c r="S2654" s="8">
        <v>0</v>
      </c>
      <c r="U2654" s="12">
        <v>0</v>
      </c>
      <c r="V2654" s="10">
        <v>0</v>
      </c>
      <c r="W2654" s="11">
        <v>20.5</v>
      </c>
      <c r="X2654" s="8" t="s">
        <v>148</v>
      </c>
      <c r="Y2654" s="8" t="s">
        <v>149</v>
      </c>
    </row>
    <row r="2655" spans="1:26" x14ac:dyDescent="0.3">
      <c r="A2655" s="7">
        <v>46290</v>
      </c>
      <c r="B2655" s="8" t="s">
        <v>32</v>
      </c>
      <c r="C2655" s="8" t="s">
        <v>140</v>
      </c>
      <c r="D2655" s="8" t="s">
        <v>141</v>
      </c>
      <c r="E2655" s="8" t="s">
        <v>217</v>
      </c>
      <c r="F2655" s="8" t="s">
        <v>143</v>
      </c>
      <c r="G2655" s="8" t="s">
        <v>452</v>
      </c>
      <c r="H2655" s="8" t="s">
        <v>206</v>
      </c>
      <c r="I2655" s="8" t="s">
        <v>452</v>
      </c>
      <c r="J2655" s="8" t="s">
        <v>219</v>
      </c>
      <c r="K2655" s="8" t="s">
        <v>21</v>
      </c>
      <c r="L2655" s="9">
        <v>334</v>
      </c>
      <c r="M2655" s="9">
        <v>4</v>
      </c>
      <c r="N2655" s="10">
        <v>1.1976047904191619E-2</v>
      </c>
      <c r="O2655" s="11">
        <v>23.5</v>
      </c>
      <c r="P2655" s="11">
        <v>94</v>
      </c>
      <c r="Q2655" s="11">
        <v>799</v>
      </c>
      <c r="R2655" s="8">
        <v>1</v>
      </c>
      <c r="S2655" s="8">
        <v>1</v>
      </c>
      <c r="T2655" s="10">
        <v>0.1176</v>
      </c>
      <c r="U2655" s="12">
        <v>8.5</v>
      </c>
      <c r="V2655" s="10">
        <v>0.25</v>
      </c>
      <c r="W2655" s="11">
        <v>23.5</v>
      </c>
      <c r="X2655" s="8" t="s">
        <v>148</v>
      </c>
      <c r="Y2655" s="8" t="s">
        <v>149</v>
      </c>
    </row>
    <row r="2656" spans="1:26" x14ac:dyDescent="0.3">
      <c r="A2656" s="7">
        <v>46290</v>
      </c>
      <c r="B2656" s="8" t="s">
        <v>32</v>
      </c>
      <c r="C2656" s="8" t="s">
        <v>140</v>
      </c>
      <c r="D2656" s="8" t="s">
        <v>141</v>
      </c>
      <c r="E2656" s="8" t="s">
        <v>217</v>
      </c>
      <c r="F2656" s="8" t="s">
        <v>143</v>
      </c>
      <c r="G2656" s="8" t="s">
        <v>521</v>
      </c>
      <c r="H2656" s="8" t="s">
        <v>206</v>
      </c>
      <c r="I2656" s="8" t="s">
        <v>521</v>
      </c>
      <c r="J2656" s="8" t="s">
        <v>219</v>
      </c>
      <c r="K2656" s="8" t="s">
        <v>7</v>
      </c>
      <c r="L2656" s="9">
        <v>630</v>
      </c>
      <c r="M2656" s="9">
        <v>6</v>
      </c>
      <c r="N2656" s="10">
        <v>9.5238095238095247E-3</v>
      </c>
      <c r="O2656" s="11">
        <v>13.47</v>
      </c>
      <c r="P2656" s="11">
        <v>80.819999999999993</v>
      </c>
      <c r="Q2656" s="11">
        <v>0</v>
      </c>
      <c r="R2656" s="8">
        <v>0</v>
      </c>
      <c r="S2656" s="8">
        <v>0</v>
      </c>
      <c r="U2656" s="12">
        <v>0</v>
      </c>
      <c r="V2656" s="10">
        <v>0</v>
      </c>
      <c r="W2656" s="11">
        <v>21</v>
      </c>
      <c r="X2656" s="8" t="s">
        <v>148</v>
      </c>
      <c r="Y2656" s="8" t="s">
        <v>149</v>
      </c>
    </row>
    <row r="2657" spans="1:26" x14ac:dyDescent="0.3">
      <c r="A2657" s="7">
        <v>46290</v>
      </c>
      <c r="B2657" s="8" t="s">
        <v>26</v>
      </c>
      <c r="C2657" s="8" t="s">
        <v>140</v>
      </c>
      <c r="D2657" s="8" t="s">
        <v>141</v>
      </c>
      <c r="E2657" s="8" t="s">
        <v>150</v>
      </c>
      <c r="F2657" s="8" t="s">
        <v>143</v>
      </c>
      <c r="G2657" s="8" t="s">
        <v>210</v>
      </c>
      <c r="H2657" s="8" t="s">
        <v>220</v>
      </c>
      <c r="I2657" s="8" t="s">
        <v>210</v>
      </c>
      <c r="J2657" s="8" t="s">
        <v>153</v>
      </c>
      <c r="K2657" s="8" t="s">
        <v>14</v>
      </c>
      <c r="L2657" s="9">
        <v>2517</v>
      </c>
      <c r="M2657" s="9">
        <v>14</v>
      </c>
      <c r="N2657" s="10">
        <v>5.5621771950735014E-3</v>
      </c>
      <c r="O2657" s="11">
        <v>10.81</v>
      </c>
      <c r="P2657" s="11">
        <v>151.34</v>
      </c>
      <c r="Q2657" s="11">
        <v>0</v>
      </c>
      <c r="R2657" s="8">
        <v>0</v>
      </c>
      <c r="S2657" s="8">
        <v>0</v>
      </c>
      <c r="U2657" s="12">
        <v>0</v>
      </c>
      <c r="V2657" s="10">
        <v>0</v>
      </c>
      <c r="W2657" s="11">
        <v>16.5</v>
      </c>
      <c r="X2657" s="8" t="s">
        <v>148</v>
      </c>
      <c r="Y2657" s="8" t="s">
        <v>149</v>
      </c>
    </row>
    <row r="2658" spans="1:26" x14ac:dyDescent="0.3">
      <c r="A2658" s="7">
        <v>46290</v>
      </c>
      <c r="B2658" s="8" t="s">
        <v>26</v>
      </c>
      <c r="C2658" s="8" t="s">
        <v>140</v>
      </c>
      <c r="D2658" s="8" t="s">
        <v>141</v>
      </c>
      <c r="E2658" s="8" t="s">
        <v>150</v>
      </c>
      <c r="F2658" s="8" t="s">
        <v>143</v>
      </c>
      <c r="G2658" s="8" t="s">
        <v>156</v>
      </c>
      <c r="H2658" s="8" t="s">
        <v>220</v>
      </c>
      <c r="I2658" s="8" t="s">
        <v>584</v>
      </c>
      <c r="J2658" s="8" t="s">
        <v>153</v>
      </c>
      <c r="K2658" s="8" t="s">
        <v>14</v>
      </c>
      <c r="L2658" s="9">
        <v>310</v>
      </c>
      <c r="M2658" s="9">
        <v>4</v>
      </c>
      <c r="N2658" s="10">
        <v>1.2903225806451609E-2</v>
      </c>
      <c r="O2658" s="11">
        <v>9.8699999999999992</v>
      </c>
      <c r="P2658" s="11">
        <v>39.479999999999997</v>
      </c>
      <c r="Q2658" s="11">
        <v>0</v>
      </c>
      <c r="R2658" s="8">
        <v>0</v>
      </c>
      <c r="S2658" s="8">
        <v>0</v>
      </c>
      <c r="U2658" s="12">
        <v>0</v>
      </c>
      <c r="V2658" s="10">
        <v>0</v>
      </c>
      <c r="W2658" s="11">
        <v>15.5</v>
      </c>
      <c r="X2658" s="8" t="s">
        <v>148</v>
      </c>
      <c r="Y2658" s="8" t="s">
        <v>149</v>
      </c>
    </row>
    <row r="2659" spans="1:26" x14ac:dyDescent="0.3">
      <c r="A2659" s="7">
        <v>46290</v>
      </c>
      <c r="B2659" s="8" t="s">
        <v>26</v>
      </c>
      <c r="C2659" s="8" t="s">
        <v>140</v>
      </c>
      <c r="D2659" s="8" t="s">
        <v>141</v>
      </c>
      <c r="E2659" s="8" t="s">
        <v>150</v>
      </c>
      <c r="F2659" s="8" t="s">
        <v>143</v>
      </c>
      <c r="G2659" s="8" t="s">
        <v>156</v>
      </c>
      <c r="H2659" s="8" t="s">
        <v>183</v>
      </c>
      <c r="I2659" s="8" t="s">
        <v>1028</v>
      </c>
      <c r="J2659" s="8" t="s">
        <v>153</v>
      </c>
      <c r="K2659" s="8" t="s">
        <v>21</v>
      </c>
      <c r="L2659" s="9">
        <v>139</v>
      </c>
      <c r="M2659" s="9">
        <v>2</v>
      </c>
      <c r="N2659" s="10">
        <v>1.4388489208633091E-2</v>
      </c>
      <c r="O2659" s="11">
        <v>12.22</v>
      </c>
      <c r="P2659" s="11">
        <v>24.44</v>
      </c>
      <c r="Q2659" s="11">
        <v>0</v>
      </c>
      <c r="R2659" s="8">
        <v>0</v>
      </c>
      <c r="S2659" s="8">
        <v>0</v>
      </c>
      <c r="U2659" s="12">
        <v>0</v>
      </c>
      <c r="V2659" s="10">
        <v>0</v>
      </c>
      <c r="W2659" s="11">
        <v>12.5</v>
      </c>
      <c r="X2659" s="8" t="s">
        <v>148</v>
      </c>
      <c r="Y2659" s="8" t="s">
        <v>149</v>
      </c>
    </row>
    <row r="2660" spans="1:26" x14ac:dyDescent="0.3">
      <c r="A2660" s="8" t="s">
        <v>1163</v>
      </c>
      <c r="B2660" s="8" t="s">
        <v>26</v>
      </c>
      <c r="C2660" s="8" t="s">
        <v>140</v>
      </c>
      <c r="D2660" s="8" t="s">
        <v>141</v>
      </c>
      <c r="E2660" s="8" t="s">
        <v>150</v>
      </c>
      <c r="F2660" s="8" t="s">
        <v>143</v>
      </c>
      <c r="G2660" s="8" t="s">
        <v>210</v>
      </c>
      <c r="H2660" s="8" t="s">
        <v>220</v>
      </c>
      <c r="I2660" s="8" t="s">
        <v>725</v>
      </c>
      <c r="J2660" s="8" t="s">
        <v>153</v>
      </c>
      <c r="K2660" s="8" t="s">
        <v>14</v>
      </c>
      <c r="L2660" s="9">
        <v>336</v>
      </c>
      <c r="M2660" s="9">
        <v>0</v>
      </c>
      <c r="N2660" s="10">
        <v>0</v>
      </c>
      <c r="P2660" s="11">
        <v>0</v>
      </c>
      <c r="Q2660" s="11">
        <v>0</v>
      </c>
      <c r="R2660" s="8">
        <v>0</v>
      </c>
      <c r="S2660" s="8">
        <v>0</v>
      </c>
      <c r="W2660" s="11">
        <v>12</v>
      </c>
      <c r="X2660" s="8" t="s">
        <v>148</v>
      </c>
      <c r="Y2660" s="8" t="s">
        <v>149</v>
      </c>
    </row>
    <row r="2661" spans="1:26" x14ac:dyDescent="0.3">
      <c r="A2661" s="7">
        <v>46290</v>
      </c>
      <c r="B2661" s="8" t="s">
        <v>26</v>
      </c>
      <c r="C2661" s="8" t="s">
        <v>140</v>
      </c>
      <c r="D2661" s="8" t="s">
        <v>141</v>
      </c>
      <c r="E2661" s="8" t="s">
        <v>150</v>
      </c>
      <c r="F2661" s="8" t="s">
        <v>143</v>
      </c>
      <c r="G2661" s="8" t="s">
        <v>210</v>
      </c>
      <c r="H2661" s="8" t="s">
        <v>220</v>
      </c>
      <c r="I2661" s="8" t="s">
        <v>457</v>
      </c>
      <c r="J2661" s="8" t="s">
        <v>153</v>
      </c>
      <c r="K2661" s="8" t="s">
        <v>14</v>
      </c>
      <c r="L2661" s="9">
        <v>135</v>
      </c>
      <c r="M2661" s="9">
        <v>1</v>
      </c>
      <c r="N2661" s="10">
        <v>7.4074074074074077E-3</v>
      </c>
      <c r="O2661" s="11">
        <v>11.8</v>
      </c>
      <c r="P2661" s="11">
        <v>11.8</v>
      </c>
      <c r="Q2661" s="11">
        <v>0</v>
      </c>
      <c r="R2661" s="8">
        <v>0</v>
      </c>
      <c r="S2661" s="8">
        <v>0</v>
      </c>
      <c r="U2661" s="12">
        <v>0</v>
      </c>
      <c r="V2661" s="10">
        <v>0</v>
      </c>
      <c r="W2661" s="11">
        <v>15</v>
      </c>
      <c r="X2661" s="8" t="s">
        <v>148</v>
      </c>
      <c r="Y2661" s="8" t="s">
        <v>149</v>
      </c>
    </row>
    <row r="2662" spans="1:26" x14ac:dyDescent="0.3">
      <c r="A2662" s="7">
        <v>46290</v>
      </c>
      <c r="B2662" s="8" t="s">
        <v>26</v>
      </c>
      <c r="C2662" s="8" t="s">
        <v>140</v>
      </c>
      <c r="D2662" s="8" t="s">
        <v>141</v>
      </c>
      <c r="E2662" s="8" t="s">
        <v>150</v>
      </c>
      <c r="F2662" s="8" t="s">
        <v>143</v>
      </c>
      <c r="G2662" s="8" t="s">
        <v>156</v>
      </c>
      <c r="H2662" s="8" t="s">
        <v>220</v>
      </c>
      <c r="I2662" s="8" t="s">
        <v>506</v>
      </c>
      <c r="J2662" s="8" t="s">
        <v>153</v>
      </c>
      <c r="K2662" s="8" t="s">
        <v>7</v>
      </c>
      <c r="L2662" s="9">
        <v>403</v>
      </c>
      <c r="M2662" s="9">
        <v>1</v>
      </c>
      <c r="N2662" s="10">
        <v>2.4813895781637721E-3</v>
      </c>
      <c r="O2662" s="11">
        <v>9.5299999999999994</v>
      </c>
      <c r="P2662" s="11">
        <v>9.5299999999999994</v>
      </c>
      <c r="Q2662" s="11">
        <v>0</v>
      </c>
      <c r="R2662" s="8">
        <v>0</v>
      </c>
      <c r="S2662" s="8">
        <v>0</v>
      </c>
      <c r="U2662" s="12">
        <v>0</v>
      </c>
      <c r="V2662" s="10">
        <v>0</v>
      </c>
      <c r="W2662" s="11">
        <v>13.5</v>
      </c>
      <c r="X2662" s="8" t="s">
        <v>148</v>
      </c>
      <c r="Y2662" s="8" t="s">
        <v>149</v>
      </c>
      <c r="Z2662" s="8" t="s">
        <v>177</v>
      </c>
    </row>
    <row r="2663" spans="1:26" x14ac:dyDescent="0.3">
      <c r="A2663" s="7">
        <v>46290</v>
      </c>
      <c r="B2663" s="8" t="s">
        <v>26</v>
      </c>
      <c r="C2663" s="8" t="s">
        <v>140</v>
      </c>
      <c r="D2663" s="8" t="s">
        <v>141</v>
      </c>
      <c r="E2663" s="8" t="s">
        <v>211</v>
      </c>
      <c r="F2663" s="8" t="s">
        <v>143</v>
      </c>
      <c r="G2663" s="8" t="s">
        <v>215</v>
      </c>
      <c r="H2663" s="8" t="s">
        <v>220</v>
      </c>
      <c r="I2663" s="8" t="s">
        <v>224</v>
      </c>
      <c r="J2663" s="8" t="s">
        <v>214</v>
      </c>
      <c r="K2663" s="8" t="s">
        <v>7</v>
      </c>
      <c r="L2663" s="9">
        <v>821</v>
      </c>
      <c r="M2663" s="9">
        <v>3</v>
      </c>
      <c r="N2663" s="10">
        <v>3.6540803897685751E-3</v>
      </c>
      <c r="O2663" s="11">
        <v>7.74</v>
      </c>
      <c r="P2663" s="11">
        <v>23.22</v>
      </c>
      <c r="Q2663" s="11">
        <v>0</v>
      </c>
      <c r="R2663" s="8">
        <v>0</v>
      </c>
      <c r="S2663" s="8">
        <v>0</v>
      </c>
      <c r="U2663" s="12">
        <v>0</v>
      </c>
      <c r="V2663" s="10">
        <v>0</v>
      </c>
      <c r="W2663" s="11">
        <v>14.5</v>
      </c>
      <c r="X2663" s="8" t="s">
        <v>148</v>
      </c>
      <c r="Y2663" s="8" t="s">
        <v>149</v>
      </c>
    </row>
    <row r="2664" spans="1:26" x14ac:dyDescent="0.3">
      <c r="A2664" s="7">
        <v>46287</v>
      </c>
      <c r="C2664" s="8" t="s">
        <v>140</v>
      </c>
      <c r="D2664" s="8" t="s">
        <v>141</v>
      </c>
      <c r="E2664" s="8" t="s">
        <v>142</v>
      </c>
      <c r="F2664" s="8" t="s">
        <v>143</v>
      </c>
      <c r="G2664" s="8" t="s">
        <v>178</v>
      </c>
      <c r="H2664" s="8" t="s">
        <v>145</v>
      </c>
      <c r="I2664" s="8" t="s">
        <v>1077</v>
      </c>
      <c r="J2664" s="8" t="s">
        <v>147</v>
      </c>
      <c r="K2664" s="8" t="s">
        <v>7</v>
      </c>
      <c r="L2664" s="9">
        <v>142</v>
      </c>
      <c r="M2664" s="9">
        <v>0</v>
      </c>
      <c r="N2664" s="10">
        <v>0</v>
      </c>
      <c r="P2664" s="11">
        <v>0</v>
      </c>
      <c r="Q2664" s="11">
        <v>0</v>
      </c>
      <c r="R2664" s="8">
        <v>0</v>
      </c>
      <c r="S2664" s="8">
        <v>0</v>
      </c>
      <c r="W2664" s="11">
        <v>18.5</v>
      </c>
      <c r="X2664" s="8" t="s">
        <v>148</v>
      </c>
      <c r="Y2664" s="8" t="s">
        <v>149</v>
      </c>
    </row>
    <row r="2665" spans="1:26" x14ac:dyDescent="0.3">
      <c r="A2665" s="7">
        <v>46290</v>
      </c>
      <c r="B2665" s="8" t="s">
        <v>26</v>
      </c>
      <c r="C2665" s="8" t="s">
        <v>140</v>
      </c>
      <c r="D2665" s="8" t="s">
        <v>141</v>
      </c>
      <c r="E2665" s="8" t="s">
        <v>211</v>
      </c>
      <c r="F2665" s="8" t="s">
        <v>143</v>
      </c>
      <c r="G2665" s="8" t="s">
        <v>225</v>
      </c>
      <c r="H2665" s="8" t="s">
        <v>220</v>
      </c>
      <c r="I2665" s="8" t="s">
        <v>368</v>
      </c>
      <c r="J2665" s="8" t="s">
        <v>214</v>
      </c>
      <c r="K2665" s="8" t="s">
        <v>14</v>
      </c>
      <c r="L2665" s="9">
        <v>621</v>
      </c>
      <c r="M2665" s="9">
        <v>5</v>
      </c>
      <c r="N2665" s="10">
        <v>8.0515297906602248E-3</v>
      </c>
      <c r="O2665" s="11">
        <v>14.15</v>
      </c>
      <c r="P2665" s="11">
        <v>70.75</v>
      </c>
      <c r="Q2665" s="11">
        <v>0</v>
      </c>
      <c r="R2665" s="8">
        <v>0</v>
      </c>
      <c r="S2665" s="8">
        <v>0</v>
      </c>
      <c r="U2665" s="12">
        <v>0</v>
      </c>
      <c r="V2665" s="10">
        <v>0</v>
      </c>
      <c r="W2665" s="11">
        <v>18</v>
      </c>
      <c r="X2665" s="8" t="s">
        <v>148</v>
      </c>
      <c r="Y2665" s="8" t="s">
        <v>149</v>
      </c>
    </row>
    <row r="2666" spans="1:26" x14ac:dyDescent="0.3">
      <c r="A2666" s="7">
        <v>46290</v>
      </c>
      <c r="B2666" s="8" t="s">
        <v>26</v>
      </c>
      <c r="C2666" s="8" t="s">
        <v>140</v>
      </c>
      <c r="D2666" s="8" t="s">
        <v>141</v>
      </c>
      <c r="E2666" s="8" t="s">
        <v>211</v>
      </c>
      <c r="F2666" s="8" t="s">
        <v>143</v>
      </c>
      <c r="G2666" s="8" t="s">
        <v>225</v>
      </c>
      <c r="H2666" s="8" t="s">
        <v>220</v>
      </c>
      <c r="I2666" s="8" t="s">
        <v>225</v>
      </c>
      <c r="J2666" s="8" t="s">
        <v>214</v>
      </c>
      <c r="K2666" s="8" t="s">
        <v>21</v>
      </c>
      <c r="L2666" s="9">
        <v>1199</v>
      </c>
      <c r="M2666" s="9">
        <v>13</v>
      </c>
      <c r="N2666" s="10">
        <v>1.084236864053378E-2</v>
      </c>
      <c r="O2666" s="11">
        <v>16</v>
      </c>
      <c r="P2666" s="11">
        <v>208</v>
      </c>
      <c r="Q2666" s="11">
        <v>0</v>
      </c>
      <c r="R2666" s="8">
        <v>0</v>
      </c>
      <c r="S2666" s="8">
        <v>0</v>
      </c>
      <c r="U2666" s="12">
        <v>0</v>
      </c>
      <c r="V2666" s="10">
        <v>0</v>
      </c>
      <c r="W2666" s="11">
        <v>16</v>
      </c>
      <c r="X2666" s="8" t="s">
        <v>223</v>
      </c>
      <c r="Y2666" s="8" t="s">
        <v>149</v>
      </c>
    </row>
    <row r="2667" spans="1:26" x14ac:dyDescent="0.3">
      <c r="A2667" s="7">
        <v>46284</v>
      </c>
      <c r="B2667" s="8" t="s">
        <v>34</v>
      </c>
      <c r="C2667" s="8" t="s">
        <v>140</v>
      </c>
      <c r="D2667" s="8" t="s">
        <v>141</v>
      </c>
      <c r="E2667" s="8" t="s">
        <v>328</v>
      </c>
      <c r="F2667" s="8" t="s">
        <v>143</v>
      </c>
      <c r="G2667" s="8" t="s">
        <v>332</v>
      </c>
      <c r="H2667" s="8" t="s">
        <v>206</v>
      </c>
      <c r="I2667" s="8" t="s">
        <v>332</v>
      </c>
      <c r="J2667" s="8" t="s">
        <v>330</v>
      </c>
      <c r="K2667" s="8" t="s">
        <v>21</v>
      </c>
      <c r="L2667" s="9">
        <v>0</v>
      </c>
      <c r="M2667" s="9">
        <v>0</v>
      </c>
      <c r="P2667" s="11">
        <v>43.6</v>
      </c>
      <c r="Q2667" s="11">
        <v>0</v>
      </c>
      <c r="R2667" s="8">
        <v>0</v>
      </c>
      <c r="S2667" s="8">
        <v>0</v>
      </c>
      <c r="U2667" s="12">
        <v>0</v>
      </c>
      <c r="W2667" s="11">
        <v>12</v>
      </c>
      <c r="X2667" s="8" t="s">
        <v>148</v>
      </c>
      <c r="Y2667" s="8" t="s">
        <v>149</v>
      </c>
    </row>
    <row r="2668" spans="1:26" x14ac:dyDescent="0.3">
      <c r="A2668" s="7">
        <v>46290</v>
      </c>
      <c r="B2668" s="8" t="s">
        <v>42</v>
      </c>
      <c r="C2668" s="8" t="s">
        <v>140</v>
      </c>
      <c r="D2668" s="8" t="s">
        <v>141</v>
      </c>
      <c r="E2668" s="8" t="s">
        <v>164</v>
      </c>
      <c r="F2668" s="8" t="s">
        <v>143</v>
      </c>
      <c r="G2668" s="8" t="s">
        <v>228</v>
      </c>
      <c r="H2668" s="8" t="s">
        <v>231</v>
      </c>
      <c r="I2668" s="8" t="s">
        <v>228</v>
      </c>
      <c r="J2668" s="8" t="s">
        <v>166</v>
      </c>
      <c r="K2668" s="8" t="s">
        <v>14</v>
      </c>
      <c r="L2668" s="9">
        <v>2414</v>
      </c>
      <c r="M2668" s="9">
        <v>21</v>
      </c>
      <c r="N2668" s="10">
        <v>8.6992543496271744E-3</v>
      </c>
      <c r="O2668" s="11">
        <v>12.49</v>
      </c>
      <c r="P2668" s="11">
        <v>262.29000000000002</v>
      </c>
      <c r="Q2668" s="11">
        <v>0</v>
      </c>
      <c r="R2668" s="8">
        <v>0</v>
      </c>
      <c r="S2668" s="8">
        <v>0</v>
      </c>
      <c r="U2668" s="12">
        <v>0</v>
      </c>
      <c r="V2668" s="10">
        <v>0</v>
      </c>
      <c r="W2668" s="11">
        <v>15</v>
      </c>
      <c r="X2668" s="8" t="s">
        <v>148</v>
      </c>
      <c r="Y2668" s="8" t="s">
        <v>149</v>
      </c>
    </row>
    <row r="2669" spans="1:26" x14ac:dyDescent="0.3">
      <c r="A2669" s="7">
        <v>46290</v>
      </c>
      <c r="B2669" s="8" t="s">
        <v>42</v>
      </c>
      <c r="C2669" s="8" t="s">
        <v>140</v>
      </c>
      <c r="D2669" s="8" t="s">
        <v>141</v>
      </c>
      <c r="E2669" s="8" t="s">
        <v>164</v>
      </c>
      <c r="F2669" s="8" t="s">
        <v>143</v>
      </c>
      <c r="G2669" s="8" t="s">
        <v>165</v>
      </c>
      <c r="H2669" s="8" t="s">
        <v>231</v>
      </c>
      <c r="I2669" s="8" t="s">
        <v>531</v>
      </c>
      <c r="J2669" s="8" t="s">
        <v>166</v>
      </c>
      <c r="K2669" s="8" t="s">
        <v>21</v>
      </c>
      <c r="L2669" s="9">
        <v>248</v>
      </c>
      <c r="M2669" s="9">
        <v>2</v>
      </c>
      <c r="N2669" s="10">
        <v>8.0645161290322578E-3</v>
      </c>
      <c r="O2669" s="11">
        <v>11.16</v>
      </c>
      <c r="P2669" s="11">
        <v>22.32</v>
      </c>
      <c r="Q2669" s="11">
        <v>0</v>
      </c>
      <c r="R2669" s="8">
        <v>0</v>
      </c>
      <c r="S2669" s="8">
        <v>0</v>
      </c>
      <c r="U2669" s="12">
        <v>0</v>
      </c>
      <c r="V2669" s="10">
        <v>0</v>
      </c>
      <c r="W2669" s="11">
        <v>12.5</v>
      </c>
      <c r="X2669" s="8" t="s">
        <v>223</v>
      </c>
      <c r="Y2669" s="8" t="s">
        <v>149</v>
      </c>
    </row>
    <row r="2670" spans="1:26" x14ac:dyDescent="0.3">
      <c r="A2670" s="7">
        <v>46290</v>
      </c>
      <c r="B2670" s="8" t="s">
        <v>42</v>
      </c>
      <c r="C2670" s="8" t="s">
        <v>140</v>
      </c>
      <c r="D2670" s="8" t="s">
        <v>141</v>
      </c>
      <c r="E2670" s="8" t="s">
        <v>164</v>
      </c>
      <c r="F2670" s="8" t="s">
        <v>143</v>
      </c>
      <c r="G2670" s="8" t="s">
        <v>228</v>
      </c>
      <c r="H2670" s="8" t="s">
        <v>231</v>
      </c>
      <c r="I2670" s="8" t="s">
        <v>458</v>
      </c>
      <c r="J2670" s="8" t="s">
        <v>166</v>
      </c>
      <c r="K2670" s="8" t="s">
        <v>7</v>
      </c>
      <c r="L2670" s="9">
        <v>208</v>
      </c>
      <c r="M2670" s="9">
        <v>1</v>
      </c>
      <c r="N2670" s="10">
        <v>4.807692307692308E-3</v>
      </c>
      <c r="O2670" s="11">
        <v>7.68</v>
      </c>
      <c r="P2670" s="11">
        <v>7.68</v>
      </c>
      <c r="Q2670" s="11">
        <v>0</v>
      </c>
      <c r="R2670" s="8">
        <v>0</v>
      </c>
      <c r="S2670" s="8">
        <v>0</v>
      </c>
      <c r="U2670" s="12">
        <v>0</v>
      </c>
      <c r="V2670" s="10">
        <v>0</v>
      </c>
      <c r="W2670" s="11">
        <v>12.5</v>
      </c>
      <c r="X2670" s="8" t="s">
        <v>148</v>
      </c>
      <c r="Y2670" s="8" t="s">
        <v>149</v>
      </c>
    </row>
    <row r="2671" spans="1:26" x14ac:dyDescent="0.3">
      <c r="A2671" s="8" t="s">
        <v>1163</v>
      </c>
      <c r="B2671" s="8" t="s">
        <v>42</v>
      </c>
      <c r="C2671" s="8" t="s">
        <v>140</v>
      </c>
      <c r="D2671" s="8" t="s">
        <v>141</v>
      </c>
      <c r="E2671" s="8" t="s">
        <v>377</v>
      </c>
      <c r="F2671" s="8" t="s">
        <v>143</v>
      </c>
      <c r="G2671" s="8" t="s">
        <v>378</v>
      </c>
      <c r="H2671" s="8" t="s">
        <v>231</v>
      </c>
      <c r="I2671" s="8" t="s">
        <v>381</v>
      </c>
      <c r="J2671" s="8" t="s">
        <v>380</v>
      </c>
      <c r="K2671" s="8" t="s">
        <v>14</v>
      </c>
      <c r="L2671" s="9">
        <v>2232</v>
      </c>
      <c r="M2671" s="9">
        <v>11</v>
      </c>
      <c r="N2671" s="10">
        <v>4.9283154121863796E-3</v>
      </c>
      <c r="O2671" s="11">
        <v>7.66</v>
      </c>
      <c r="P2671" s="11">
        <v>84.26</v>
      </c>
      <c r="Q2671" s="11">
        <v>0</v>
      </c>
      <c r="R2671" s="8">
        <v>0</v>
      </c>
      <c r="S2671" s="8">
        <v>0</v>
      </c>
      <c r="U2671" s="12">
        <v>0</v>
      </c>
      <c r="V2671" s="10">
        <v>0</v>
      </c>
      <c r="W2671" s="11">
        <v>12</v>
      </c>
      <c r="X2671" s="8" t="s">
        <v>148</v>
      </c>
      <c r="Y2671" s="8" t="s">
        <v>149</v>
      </c>
    </row>
    <row r="2672" spans="1:26" x14ac:dyDescent="0.3">
      <c r="A2672" s="7">
        <v>46290</v>
      </c>
      <c r="B2672" s="8" t="s">
        <v>42</v>
      </c>
      <c r="C2672" s="8" t="s">
        <v>140</v>
      </c>
      <c r="D2672" s="8" t="s">
        <v>141</v>
      </c>
      <c r="E2672" s="8" t="s">
        <v>377</v>
      </c>
      <c r="F2672" s="8" t="s">
        <v>143</v>
      </c>
      <c r="G2672" s="8" t="s">
        <v>381</v>
      </c>
      <c r="H2672" s="8" t="s">
        <v>231</v>
      </c>
      <c r="I2672" s="8" t="s">
        <v>378</v>
      </c>
      <c r="J2672" s="8" t="s">
        <v>380</v>
      </c>
      <c r="K2672" s="8" t="s">
        <v>7</v>
      </c>
      <c r="L2672" s="9">
        <v>824</v>
      </c>
      <c r="M2672" s="9">
        <v>7</v>
      </c>
      <c r="N2672" s="10">
        <v>8.4951456310679609E-3</v>
      </c>
      <c r="O2672" s="11">
        <v>14.35</v>
      </c>
      <c r="P2672" s="11">
        <v>100.45</v>
      </c>
      <c r="Q2672" s="11">
        <v>0</v>
      </c>
      <c r="R2672" s="8">
        <v>0</v>
      </c>
      <c r="S2672" s="8">
        <v>0</v>
      </c>
      <c r="U2672" s="12">
        <v>0</v>
      </c>
      <c r="V2672" s="10">
        <v>0</v>
      </c>
      <c r="W2672" s="11">
        <v>19</v>
      </c>
      <c r="X2672" s="8" t="s">
        <v>148</v>
      </c>
      <c r="Y2672" s="8" t="s">
        <v>149</v>
      </c>
    </row>
    <row r="2673" spans="1:25" x14ac:dyDescent="0.3">
      <c r="A2673" s="7">
        <v>46290</v>
      </c>
      <c r="B2673" s="8" t="s">
        <v>42</v>
      </c>
      <c r="C2673" s="8" t="s">
        <v>140</v>
      </c>
      <c r="D2673" s="8" t="s">
        <v>141</v>
      </c>
      <c r="E2673" s="8" t="s">
        <v>377</v>
      </c>
      <c r="F2673" s="8" t="s">
        <v>143</v>
      </c>
      <c r="G2673" s="8" t="s">
        <v>378</v>
      </c>
      <c r="H2673" s="8" t="s">
        <v>231</v>
      </c>
      <c r="I2673" s="8" t="s">
        <v>883</v>
      </c>
      <c r="J2673" s="8" t="s">
        <v>380</v>
      </c>
      <c r="K2673" s="8" t="s">
        <v>14</v>
      </c>
      <c r="L2673" s="9">
        <v>855</v>
      </c>
      <c r="M2673" s="9">
        <v>3</v>
      </c>
      <c r="N2673" s="10">
        <v>3.508771929824561E-3</v>
      </c>
      <c r="O2673" s="11">
        <v>7.64</v>
      </c>
      <c r="P2673" s="11">
        <v>22.92</v>
      </c>
      <c r="Q2673" s="11">
        <v>0</v>
      </c>
      <c r="R2673" s="8">
        <v>0</v>
      </c>
      <c r="S2673" s="8">
        <v>0</v>
      </c>
      <c r="U2673" s="12">
        <v>0</v>
      </c>
      <c r="V2673" s="10">
        <v>0</v>
      </c>
      <c r="W2673" s="11">
        <v>12.5</v>
      </c>
      <c r="X2673" s="8" t="s">
        <v>148</v>
      </c>
      <c r="Y2673" s="8" t="s">
        <v>149</v>
      </c>
    </row>
    <row r="2674" spans="1:25" x14ac:dyDescent="0.3">
      <c r="A2674" s="7">
        <v>46290</v>
      </c>
      <c r="B2674" s="8" t="s">
        <v>37</v>
      </c>
      <c r="C2674" s="8" t="s">
        <v>140</v>
      </c>
      <c r="D2674" s="8" t="s">
        <v>141</v>
      </c>
      <c r="E2674" s="8" t="s">
        <v>157</v>
      </c>
      <c r="F2674" s="8" t="s">
        <v>143</v>
      </c>
      <c r="G2674" s="8" t="s">
        <v>234</v>
      </c>
      <c r="H2674" s="8" t="s">
        <v>220</v>
      </c>
      <c r="I2674" s="8" t="s">
        <v>234</v>
      </c>
      <c r="J2674" s="8" t="s">
        <v>159</v>
      </c>
      <c r="K2674" s="8" t="s">
        <v>21</v>
      </c>
      <c r="L2674" s="9">
        <v>432</v>
      </c>
      <c r="M2674" s="9">
        <v>3</v>
      </c>
      <c r="N2674" s="10">
        <v>6.9444444444444441E-3</v>
      </c>
      <c r="O2674" s="11">
        <v>11</v>
      </c>
      <c r="P2674" s="11">
        <v>33</v>
      </c>
      <c r="Q2674" s="11">
        <v>399</v>
      </c>
      <c r="R2674" s="8">
        <v>1</v>
      </c>
      <c r="S2674" s="8">
        <v>1</v>
      </c>
      <c r="T2674" s="10">
        <v>8.2699999999999996E-2</v>
      </c>
      <c r="U2674" s="12">
        <v>12.09</v>
      </c>
      <c r="V2674" s="10">
        <v>0.33329999999999999</v>
      </c>
      <c r="W2674" s="11">
        <v>11</v>
      </c>
      <c r="X2674" s="8" t="s">
        <v>148</v>
      </c>
      <c r="Y2674" s="8" t="s">
        <v>149</v>
      </c>
    </row>
    <row r="2675" spans="1:25" x14ac:dyDescent="0.3">
      <c r="A2675" s="7">
        <v>46290</v>
      </c>
      <c r="B2675" s="8" t="s">
        <v>37</v>
      </c>
      <c r="C2675" s="8" t="s">
        <v>140</v>
      </c>
      <c r="D2675" s="8" t="s">
        <v>141</v>
      </c>
      <c r="E2675" s="8" t="s">
        <v>157</v>
      </c>
      <c r="F2675" s="8" t="s">
        <v>143</v>
      </c>
      <c r="G2675" s="8" t="s">
        <v>234</v>
      </c>
      <c r="H2675" s="8" t="s">
        <v>183</v>
      </c>
      <c r="I2675" s="8" t="s">
        <v>822</v>
      </c>
      <c r="J2675" s="8" t="s">
        <v>159</v>
      </c>
      <c r="K2675" s="8" t="s">
        <v>7</v>
      </c>
      <c r="L2675" s="9">
        <v>537</v>
      </c>
      <c r="M2675" s="9">
        <v>2</v>
      </c>
      <c r="N2675" s="10">
        <v>3.7243947858472998E-3</v>
      </c>
      <c r="O2675" s="11">
        <v>5.35</v>
      </c>
      <c r="P2675" s="11">
        <v>10.7</v>
      </c>
      <c r="Q2675" s="11">
        <v>0</v>
      </c>
      <c r="R2675" s="8">
        <v>0</v>
      </c>
      <c r="S2675" s="8">
        <v>0</v>
      </c>
      <c r="U2675" s="12">
        <v>0</v>
      </c>
      <c r="V2675" s="10">
        <v>0</v>
      </c>
      <c r="W2675" s="11">
        <v>10</v>
      </c>
      <c r="X2675" s="8" t="s">
        <v>148</v>
      </c>
      <c r="Y2675" s="8" t="s">
        <v>149</v>
      </c>
    </row>
    <row r="2676" spans="1:25" x14ac:dyDescent="0.3">
      <c r="A2676" s="7">
        <v>46290</v>
      </c>
      <c r="B2676" s="8" t="s">
        <v>37</v>
      </c>
      <c r="C2676" s="8" t="s">
        <v>140</v>
      </c>
      <c r="D2676" s="8" t="s">
        <v>141</v>
      </c>
      <c r="E2676" s="8" t="s">
        <v>157</v>
      </c>
      <c r="F2676" s="8" t="s">
        <v>143</v>
      </c>
      <c r="G2676" s="8" t="s">
        <v>162</v>
      </c>
      <c r="H2676" s="8" t="s">
        <v>220</v>
      </c>
      <c r="I2676" s="8" t="s">
        <v>161</v>
      </c>
      <c r="J2676" s="8" t="s">
        <v>159</v>
      </c>
      <c r="K2676" s="8" t="s">
        <v>7</v>
      </c>
      <c r="L2676" s="9">
        <v>538</v>
      </c>
      <c r="M2676" s="9">
        <v>3</v>
      </c>
      <c r="N2676" s="10">
        <v>5.5762081784386606E-3</v>
      </c>
      <c r="O2676" s="11">
        <v>6.52</v>
      </c>
      <c r="P2676" s="11">
        <v>19.559999999999999</v>
      </c>
      <c r="Q2676" s="11">
        <v>0</v>
      </c>
      <c r="R2676" s="8">
        <v>0</v>
      </c>
      <c r="S2676" s="8">
        <v>0</v>
      </c>
      <c r="U2676" s="12">
        <v>0</v>
      </c>
      <c r="V2676" s="10">
        <v>0</v>
      </c>
      <c r="W2676" s="11">
        <v>11.5</v>
      </c>
      <c r="X2676" s="8" t="s">
        <v>148</v>
      </c>
      <c r="Y2676" s="8" t="s">
        <v>149</v>
      </c>
    </row>
    <row r="2677" spans="1:25" x14ac:dyDescent="0.3">
      <c r="A2677" s="7">
        <v>46290</v>
      </c>
      <c r="B2677" s="8" t="s">
        <v>37</v>
      </c>
      <c r="C2677" s="8" t="s">
        <v>140</v>
      </c>
      <c r="D2677" s="8" t="s">
        <v>141</v>
      </c>
      <c r="E2677" s="8" t="s">
        <v>157</v>
      </c>
      <c r="F2677" s="8" t="s">
        <v>143</v>
      </c>
      <c r="G2677" s="8" t="s">
        <v>162</v>
      </c>
      <c r="H2677" s="8" t="s">
        <v>220</v>
      </c>
      <c r="I2677" s="8" t="s">
        <v>1172</v>
      </c>
      <c r="J2677" s="8" t="s">
        <v>159</v>
      </c>
      <c r="K2677" s="8" t="s">
        <v>14</v>
      </c>
      <c r="L2677" s="9">
        <v>166</v>
      </c>
      <c r="M2677" s="9">
        <v>1</v>
      </c>
      <c r="N2677" s="10">
        <v>6.024096385542169E-3</v>
      </c>
      <c r="O2677" s="11">
        <v>6.13</v>
      </c>
      <c r="P2677" s="11">
        <v>6.13</v>
      </c>
      <c r="Q2677" s="11">
        <v>0</v>
      </c>
      <c r="R2677" s="8">
        <v>0</v>
      </c>
      <c r="S2677" s="8">
        <v>0</v>
      </c>
      <c r="U2677" s="12">
        <v>0</v>
      </c>
      <c r="V2677" s="10">
        <v>0</v>
      </c>
      <c r="W2677" s="11">
        <v>10</v>
      </c>
      <c r="X2677" s="8" t="s">
        <v>148</v>
      </c>
      <c r="Y2677" s="8" t="s">
        <v>149</v>
      </c>
    </row>
    <row r="2678" spans="1:25" x14ac:dyDescent="0.3">
      <c r="A2678" s="7">
        <v>46290</v>
      </c>
      <c r="B2678" s="8" t="s">
        <v>37</v>
      </c>
      <c r="C2678" s="8" t="s">
        <v>140</v>
      </c>
      <c r="D2678" s="8" t="s">
        <v>141</v>
      </c>
      <c r="E2678" s="8" t="s">
        <v>157</v>
      </c>
      <c r="F2678" s="8" t="s">
        <v>143</v>
      </c>
      <c r="G2678" s="8" t="s">
        <v>234</v>
      </c>
      <c r="H2678" s="8" t="s">
        <v>220</v>
      </c>
      <c r="I2678" s="8" t="s">
        <v>386</v>
      </c>
      <c r="J2678" s="8" t="s">
        <v>159</v>
      </c>
      <c r="K2678" s="8" t="s">
        <v>14</v>
      </c>
      <c r="L2678" s="9">
        <v>289</v>
      </c>
      <c r="M2678" s="9">
        <v>5</v>
      </c>
      <c r="N2678" s="10">
        <v>1.7301038062283738E-2</v>
      </c>
      <c r="O2678" s="11">
        <v>9.19</v>
      </c>
      <c r="P2678" s="11">
        <v>45.95</v>
      </c>
      <c r="Q2678" s="11">
        <v>0</v>
      </c>
      <c r="R2678" s="8">
        <v>0</v>
      </c>
      <c r="S2678" s="8">
        <v>0</v>
      </c>
      <c r="U2678" s="12">
        <v>0</v>
      </c>
      <c r="V2678" s="10">
        <v>0</v>
      </c>
      <c r="W2678" s="11">
        <v>11</v>
      </c>
      <c r="X2678" s="8" t="s">
        <v>148</v>
      </c>
      <c r="Y2678" s="8" t="s">
        <v>149</v>
      </c>
    </row>
    <row r="2679" spans="1:25" x14ac:dyDescent="0.3">
      <c r="A2679" s="7">
        <v>46290</v>
      </c>
      <c r="B2679" s="8" t="s">
        <v>37</v>
      </c>
      <c r="C2679" s="8" t="s">
        <v>140</v>
      </c>
      <c r="D2679" s="8" t="s">
        <v>141</v>
      </c>
      <c r="E2679" s="8" t="s">
        <v>157</v>
      </c>
      <c r="F2679" s="8" t="s">
        <v>143</v>
      </c>
      <c r="G2679" s="8" t="s">
        <v>162</v>
      </c>
      <c r="H2679" s="8" t="s">
        <v>220</v>
      </c>
      <c r="I2679" s="8" t="s">
        <v>162</v>
      </c>
      <c r="J2679" s="8" t="s">
        <v>159</v>
      </c>
      <c r="K2679" s="8" t="s">
        <v>21</v>
      </c>
      <c r="L2679" s="9">
        <v>848</v>
      </c>
      <c r="M2679" s="9">
        <v>15</v>
      </c>
      <c r="N2679" s="10">
        <v>1.7688679245283018E-2</v>
      </c>
      <c r="O2679" s="11">
        <v>10</v>
      </c>
      <c r="P2679" s="11">
        <v>150</v>
      </c>
      <c r="Q2679" s="11">
        <v>0</v>
      </c>
      <c r="R2679" s="8">
        <v>0</v>
      </c>
      <c r="S2679" s="8">
        <v>0</v>
      </c>
      <c r="U2679" s="12">
        <v>0</v>
      </c>
      <c r="V2679" s="10">
        <v>0</v>
      </c>
      <c r="W2679" s="11">
        <v>10</v>
      </c>
      <c r="X2679" s="8" t="s">
        <v>148</v>
      </c>
      <c r="Y2679" s="8" t="s">
        <v>149</v>
      </c>
    </row>
    <row r="2680" spans="1:25" x14ac:dyDescent="0.3">
      <c r="A2680" s="7">
        <v>46268</v>
      </c>
      <c r="B2680" s="8" t="s">
        <v>32</v>
      </c>
      <c r="C2680" s="8" t="s">
        <v>140</v>
      </c>
      <c r="D2680" s="8" t="s">
        <v>141</v>
      </c>
      <c r="E2680" s="8" t="s">
        <v>217</v>
      </c>
      <c r="F2680" s="8" t="s">
        <v>143</v>
      </c>
      <c r="G2680" s="8" t="s">
        <v>449</v>
      </c>
      <c r="H2680" s="8" t="s">
        <v>206</v>
      </c>
      <c r="J2680" s="8" t="s">
        <v>219</v>
      </c>
      <c r="K2680" s="8" t="s">
        <v>7</v>
      </c>
      <c r="L2680" s="9">
        <v>385</v>
      </c>
      <c r="M2680" s="9">
        <v>0</v>
      </c>
      <c r="N2680" s="10">
        <v>0</v>
      </c>
      <c r="P2680" s="11">
        <v>0</v>
      </c>
      <c r="Q2680" s="11">
        <v>0</v>
      </c>
      <c r="R2680" s="8">
        <v>0</v>
      </c>
      <c r="S2680" s="8">
        <v>0</v>
      </c>
      <c r="W2680" s="11">
        <v>22.5</v>
      </c>
      <c r="X2680" s="8" t="s">
        <v>148</v>
      </c>
      <c r="Y2680" s="8" t="s">
        <v>149</v>
      </c>
    </row>
    <row r="2681" spans="1:25" x14ac:dyDescent="0.3">
      <c r="A2681" s="7">
        <v>46290</v>
      </c>
      <c r="B2681" s="8" t="s">
        <v>37</v>
      </c>
      <c r="C2681" s="8" t="s">
        <v>140</v>
      </c>
      <c r="D2681" s="8" t="s">
        <v>141</v>
      </c>
      <c r="E2681" s="8" t="s">
        <v>239</v>
      </c>
      <c r="F2681" s="8" t="s">
        <v>143</v>
      </c>
      <c r="G2681" s="8" t="s">
        <v>240</v>
      </c>
      <c r="H2681" s="8" t="s">
        <v>220</v>
      </c>
      <c r="I2681" s="8" t="s">
        <v>391</v>
      </c>
      <c r="J2681" s="8" t="s">
        <v>242</v>
      </c>
      <c r="K2681" s="8" t="s">
        <v>21</v>
      </c>
      <c r="L2681" s="9">
        <v>123</v>
      </c>
      <c r="M2681" s="9">
        <v>1</v>
      </c>
      <c r="N2681" s="10">
        <v>8.130081300813009E-3</v>
      </c>
      <c r="O2681" s="11">
        <v>7.21</v>
      </c>
      <c r="P2681" s="11">
        <v>7.21</v>
      </c>
      <c r="Q2681" s="11">
        <v>0</v>
      </c>
      <c r="R2681" s="8">
        <v>0</v>
      </c>
      <c r="S2681" s="8">
        <v>0</v>
      </c>
      <c r="U2681" s="12">
        <v>0</v>
      </c>
      <c r="V2681" s="10">
        <v>0</v>
      </c>
      <c r="W2681" s="11">
        <v>9</v>
      </c>
      <c r="X2681" s="8" t="s">
        <v>148</v>
      </c>
      <c r="Y2681" s="8" t="s">
        <v>149</v>
      </c>
    </row>
    <row r="2682" spans="1:25" x14ac:dyDescent="0.3">
      <c r="A2682" s="8" t="s">
        <v>1166</v>
      </c>
      <c r="B2682" s="8" t="s">
        <v>37</v>
      </c>
      <c r="C2682" s="8" t="s">
        <v>140</v>
      </c>
      <c r="D2682" s="8" t="s">
        <v>141</v>
      </c>
      <c r="E2682" s="8" t="s">
        <v>239</v>
      </c>
      <c r="F2682" s="8" t="s">
        <v>143</v>
      </c>
      <c r="G2682" s="8" t="s">
        <v>240</v>
      </c>
      <c r="H2682" s="8" t="s">
        <v>220</v>
      </c>
      <c r="I2682" s="8" t="s">
        <v>863</v>
      </c>
      <c r="J2682" s="8" t="s">
        <v>242</v>
      </c>
      <c r="K2682" s="8" t="s">
        <v>14</v>
      </c>
      <c r="L2682" s="9">
        <v>261</v>
      </c>
      <c r="M2682" s="9">
        <v>3</v>
      </c>
      <c r="N2682" s="10">
        <v>1.149425287356322E-2</v>
      </c>
      <c r="O2682" s="11">
        <v>3.02</v>
      </c>
      <c r="P2682" s="11">
        <v>9.06</v>
      </c>
      <c r="Q2682" s="11">
        <v>0</v>
      </c>
      <c r="R2682" s="8">
        <v>0</v>
      </c>
      <c r="S2682" s="8">
        <v>0</v>
      </c>
      <c r="U2682" s="12">
        <v>0</v>
      </c>
      <c r="V2682" s="10">
        <v>0</v>
      </c>
      <c r="W2682" s="11">
        <v>5.5</v>
      </c>
      <c r="X2682" s="8" t="s">
        <v>148</v>
      </c>
      <c r="Y2682" s="8" t="s">
        <v>149</v>
      </c>
    </row>
    <row r="2683" spans="1:25" x14ac:dyDescent="0.3">
      <c r="A2683" s="7">
        <v>46290</v>
      </c>
      <c r="B2683" s="8" t="s">
        <v>37</v>
      </c>
      <c r="C2683" s="8" t="s">
        <v>140</v>
      </c>
      <c r="D2683" s="8" t="s">
        <v>141</v>
      </c>
      <c r="E2683" s="8" t="s">
        <v>239</v>
      </c>
      <c r="F2683" s="8" t="s">
        <v>143</v>
      </c>
      <c r="G2683" s="8" t="s">
        <v>388</v>
      </c>
      <c r="H2683" s="8" t="s">
        <v>220</v>
      </c>
      <c r="I2683" s="8" t="s">
        <v>442</v>
      </c>
      <c r="J2683" s="8" t="s">
        <v>242</v>
      </c>
      <c r="K2683" s="8" t="s">
        <v>14</v>
      </c>
      <c r="L2683" s="9">
        <v>985</v>
      </c>
      <c r="M2683" s="9">
        <v>2</v>
      </c>
      <c r="N2683" s="10">
        <v>2.0304568527918778E-3</v>
      </c>
      <c r="O2683" s="11">
        <v>4.87</v>
      </c>
      <c r="P2683" s="11">
        <v>9.74</v>
      </c>
      <c r="Q2683" s="11">
        <v>299</v>
      </c>
      <c r="R2683" s="8">
        <v>1</v>
      </c>
      <c r="S2683" s="8">
        <v>1</v>
      </c>
      <c r="T2683" s="10">
        <v>3.2599999999999997E-2</v>
      </c>
      <c r="U2683" s="12">
        <v>30.7</v>
      </c>
      <c r="V2683" s="10">
        <v>0.5</v>
      </c>
      <c r="W2683" s="11">
        <v>8</v>
      </c>
      <c r="X2683" s="8" t="s">
        <v>148</v>
      </c>
      <c r="Y2683" s="8" t="s">
        <v>149</v>
      </c>
    </row>
    <row r="2684" spans="1:25" x14ac:dyDescent="0.3">
      <c r="A2684" s="7">
        <v>46290</v>
      </c>
      <c r="B2684" s="8" t="s">
        <v>37</v>
      </c>
      <c r="C2684" s="8" t="s">
        <v>140</v>
      </c>
      <c r="D2684" s="8" t="s">
        <v>141</v>
      </c>
      <c r="E2684" s="8" t="s">
        <v>244</v>
      </c>
      <c r="F2684" s="8" t="s">
        <v>143</v>
      </c>
      <c r="G2684" s="8" t="s">
        <v>245</v>
      </c>
      <c r="H2684" s="8" t="s">
        <v>220</v>
      </c>
      <c r="I2684" s="8" t="s">
        <v>954</v>
      </c>
      <c r="J2684" s="8" t="s">
        <v>247</v>
      </c>
      <c r="K2684" s="8" t="s">
        <v>14</v>
      </c>
      <c r="L2684" s="9">
        <v>427</v>
      </c>
      <c r="M2684" s="9">
        <v>5</v>
      </c>
      <c r="N2684" s="10">
        <v>1.1709601873536301E-2</v>
      </c>
      <c r="O2684" s="11">
        <v>4.7699999999999996</v>
      </c>
      <c r="P2684" s="11">
        <v>23.85</v>
      </c>
      <c r="Q2684" s="11">
        <v>0</v>
      </c>
      <c r="R2684" s="8">
        <v>0</v>
      </c>
      <c r="S2684" s="8">
        <v>0</v>
      </c>
      <c r="U2684" s="12">
        <v>0</v>
      </c>
      <c r="V2684" s="10">
        <v>0</v>
      </c>
      <c r="W2684" s="11">
        <v>7</v>
      </c>
      <c r="X2684" s="8" t="s">
        <v>148</v>
      </c>
      <c r="Y2684" s="8" t="s">
        <v>149</v>
      </c>
    </row>
    <row r="2685" spans="1:25" x14ac:dyDescent="0.3">
      <c r="A2685" s="7">
        <v>46290</v>
      </c>
      <c r="B2685" s="8" t="s">
        <v>37</v>
      </c>
      <c r="C2685" s="8" t="s">
        <v>140</v>
      </c>
      <c r="D2685" s="8" t="s">
        <v>141</v>
      </c>
      <c r="E2685" s="8" t="s">
        <v>244</v>
      </c>
      <c r="F2685" s="8" t="s">
        <v>143</v>
      </c>
      <c r="G2685" s="8" t="s">
        <v>394</v>
      </c>
      <c r="H2685" s="8" t="s">
        <v>220</v>
      </c>
      <c r="I2685" s="8" t="s">
        <v>261</v>
      </c>
      <c r="J2685" s="8" t="s">
        <v>247</v>
      </c>
      <c r="K2685" s="8" t="s">
        <v>21</v>
      </c>
      <c r="L2685" s="9">
        <v>164</v>
      </c>
      <c r="M2685" s="9">
        <v>0</v>
      </c>
      <c r="N2685" s="10">
        <v>0</v>
      </c>
      <c r="P2685" s="11">
        <v>0</v>
      </c>
      <c r="Q2685" s="11">
        <v>0</v>
      </c>
      <c r="R2685" s="8">
        <v>0</v>
      </c>
      <c r="S2685" s="8">
        <v>0</v>
      </c>
      <c r="W2685" s="11">
        <v>5</v>
      </c>
      <c r="X2685" s="8" t="s">
        <v>148</v>
      </c>
      <c r="Y2685" s="8" t="s">
        <v>149</v>
      </c>
    </row>
    <row r="2686" spans="1:25" x14ac:dyDescent="0.3">
      <c r="A2686" s="7">
        <v>46290</v>
      </c>
      <c r="B2686" s="8" t="s">
        <v>37</v>
      </c>
      <c r="C2686" s="8" t="s">
        <v>140</v>
      </c>
      <c r="D2686" s="8" t="s">
        <v>141</v>
      </c>
      <c r="E2686" s="8" t="s">
        <v>167</v>
      </c>
      <c r="F2686" s="8" t="s">
        <v>143</v>
      </c>
      <c r="G2686" s="8" t="s">
        <v>168</v>
      </c>
      <c r="H2686" s="8" t="s">
        <v>220</v>
      </c>
      <c r="I2686" s="8" t="s">
        <v>511</v>
      </c>
      <c r="J2686" s="8" t="s">
        <v>169</v>
      </c>
      <c r="K2686" s="8" t="s">
        <v>14</v>
      </c>
      <c r="L2686" s="9">
        <v>888</v>
      </c>
      <c r="M2686" s="9">
        <v>3</v>
      </c>
      <c r="N2686" s="10">
        <v>3.378378378378379E-3</v>
      </c>
      <c r="O2686" s="11">
        <v>5.07</v>
      </c>
      <c r="P2686" s="11">
        <v>15.21</v>
      </c>
      <c r="Q2686" s="11">
        <v>0</v>
      </c>
      <c r="R2686" s="8">
        <v>0</v>
      </c>
      <c r="S2686" s="8">
        <v>0</v>
      </c>
      <c r="U2686" s="12">
        <v>0</v>
      </c>
      <c r="V2686" s="10">
        <v>0</v>
      </c>
      <c r="W2686" s="11">
        <v>6.5</v>
      </c>
      <c r="X2686" s="8" t="s">
        <v>148</v>
      </c>
      <c r="Y2686" s="8" t="s">
        <v>149</v>
      </c>
    </row>
    <row r="2687" spans="1:25" x14ac:dyDescent="0.3">
      <c r="A2687" s="7">
        <v>46290</v>
      </c>
      <c r="B2687" s="8" t="s">
        <v>37</v>
      </c>
      <c r="C2687" s="8" t="s">
        <v>140</v>
      </c>
      <c r="D2687" s="8" t="s">
        <v>141</v>
      </c>
      <c r="E2687" s="8" t="s">
        <v>167</v>
      </c>
      <c r="F2687" s="8" t="s">
        <v>143</v>
      </c>
      <c r="G2687" s="8" t="s">
        <v>168</v>
      </c>
      <c r="H2687" s="8" t="s">
        <v>220</v>
      </c>
      <c r="I2687" s="8" t="s">
        <v>796</v>
      </c>
      <c r="J2687" s="8" t="s">
        <v>169</v>
      </c>
      <c r="K2687" s="8" t="s">
        <v>7</v>
      </c>
      <c r="L2687" s="9">
        <v>920</v>
      </c>
      <c r="M2687" s="9">
        <v>3</v>
      </c>
      <c r="N2687" s="10">
        <v>3.2608695652173911E-3</v>
      </c>
      <c r="O2687" s="11">
        <v>5.3</v>
      </c>
      <c r="P2687" s="11">
        <v>15.9</v>
      </c>
      <c r="Q2687" s="11">
        <v>0</v>
      </c>
      <c r="R2687" s="8">
        <v>0</v>
      </c>
      <c r="S2687" s="8">
        <v>0</v>
      </c>
      <c r="U2687" s="12">
        <v>0</v>
      </c>
      <c r="V2687" s="10">
        <v>0</v>
      </c>
      <c r="W2687" s="11">
        <v>7</v>
      </c>
      <c r="X2687" s="8" t="s">
        <v>148</v>
      </c>
      <c r="Y2687" s="8" t="s">
        <v>149</v>
      </c>
    </row>
    <row r="2688" spans="1:25" x14ac:dyDescent="0.3">
      <c r="A2688" s="7">
        <v>46290</v>
      </c>
      <c r="B2688" s="8" t="s">
        <v>37</v>
      </c>
      <c r="C2688" s="8" t="s">
        <v>140</v>
      </c>
      <c r="D2688" s="8" t="s">
        <v>141</v>
      </c>
      <c r="E2688" s="8" t="s">
        <v>167</v>
      </c>
      <c r="F2688" s="8" t="s">
        <v>143</v>
      </c>
      <c r="G2688" s="8" t="s">
        <v>168</v>
      </c>
      <c r="H2688" s="8" t="s">
        <v>220</v>
      </c>
      <c r="I2688" s="8" t="s">
        <v>254</v>
      </c>
      <c r="J2688" s="8" t="s">
        <v>169</v>
      </c>
      <c r="K2688" s="8" t="s">
        <v>14</v>
      </c>
      <c r="L2688" s="9">
        <v>200</v>
      </c>
      <c r="M2688" s="9">
        <v>0</v>
      </c>
      <c r="N2688" s="10">
        <v>0</v>
      </c>
      <c r="P2688" s="11">
        <v>0</v>
      </c>
      <c r="Q2688" s="11">
        <v>0</v>
      </c>
      <c r="R2688" s="8">
        <v>0</v>
      </c>
      <c r="S2688" s="8">
        <v>0</v>
      </c>
      <c r="W2688" s="11">
        <v>5.5</v>
      </c>
      <c r="X2688" s="8" t="s">
        <v>148</v>
      </c>
      <c r="Y2688" s="8" t="s">
        <v>149</v>
      </c>
    </row>
    <row r="2689" spans="1:26" x14ac:dyDescent="0.3">
      <c r="A2689" s="7">
        <v>46290</v>
      </c>
      <c r="B2689" s="8" t="s">
        <v>37</v>
      </c>
      <c r="C2689" s="8" t="s">
        <v>140</v>
      </c>
      <c r="D2689" s="8" t="s">
        <v>141</v>
      </c>
      <c r="E2689" s="8" t="s">
        <v>167</v>
      </c>
      <c r="F2689" s="8" t="s">
        <v>143</v>
      </c>
      <c r="G2689" s="8" t="s">
        <v>168</v>
      </c>
      <c r="H2689" s="8" t="s">
        <v>220</v>
      </c>
      <c r="I2689" s="8" t="s">
        <v>589</v>
      </c>
      <c r="J2689" s="8" t="s">
        <v>169</v>
      </c>
      <c r="K2689" s="8" t="s">
        <v>21</v>
      </c>
      <c r="L2689" s="9">
        <v>47</v>
      </c>
      <c r="M2689" s="9">
        <v>1</v>
      </c>
      <c r="N2689" s="10">
        <v>2.1276595744680851E-2</v>
      </c>
      <c r="O2689" s="11">
        <v>4.8</v>
      </c>
      <c r="P2689" s="11">
        <v>4.8</v>
      </c>
      <c r="Q2689" s="11">
        <v>0</v>
      </c>
      <c r="R2689" s="8">
        <v>0</v>
      </c>
      <c r="S2689" s="8">
        <v>0</v>
      </c>
      <c r="U2689" s="12">
        <v>0</v>
      </c>
      <c r="V2689" s="10">
        <v>0</v>
      </c>
      <c r="W2689" s="11">
        <v>5</v>
      </c>
      <c r="X2689" s="8" t="s">
        <v>148</v>
      </c>
      <c r="Y2689" s="8" t="s">
        <v>149</v>
      </c>
    </row>
    <row r="2690" spans="1:26" x14ac:dyDescent="0.3">
      <c r="A2690" s="7">
        <v>46290</v>
      </c>
      <c r="B2690" s="8" t="s">
        <v>37</v>
      </c>
      <c r="C2690" s="8" t="s">
        <v>140</v>
      </c>
      <c r="D2690" s="8" t="s">
        <v>141</v>
      </c>
      <c r="E2690" s="8" t="s">
        <v>257</v>
      </c>
      <c r="F2690" s="8" t="s">
        <v>143</v>
      </c>
      <c r="G2690" s="8" t="s">
        <v>258</v>
      </c>
      <c r="H2690" s="8" t="s">
        <v>220</v>
      </c>
      <c r="I2690" s="8" t="s">
        <v>731</v>
      </c>
      <c r="J2690" s="8" t="s">
        <v>260</v>
      </c>
      <c r="K2690" s="8" t="s">
        <v>21</v>
      </c>
      <c r="L2690" s="9">
        <v>141</v>
      </c>
      <c r="M2690" s="9">
        <v>3</v>
      </c>
      <c r="N2690" s="10">
        <v>2.1276595744680851E-2</v>
      </c>
      <c r="O2690" s="11">
        <v>6.5</v>
      </c>
      <c r="P2690" s="11">
        <v>19.5</v>
      </c>
      <c r="Q2690" s="11">
        <v>0</v>
      </c>
      <c r="R2690" s="8">
        <v>0</v>
      </c>
      <c r="S2690" s="8">
        <v>0</v>
      </c>
      <c r="U2690" s="12">
        <v>0</v>
      </c>
      <c r="V2690" s="10">
        <v>0</v>
      </c>
      <c r="W2690" s="11">
        <v>6.5</v>
      </c>
      <c r="X2690" s="8" t="s">
        <v>148</v>
      </c>
      <c r="Y2690" s="8" t="s">
        <v>149</v>
      </c>
    </row>
    <row r="2691" spans="1:26" x14ac:dyDescent="0.3">
      <c r="A2691" s="7">
        <v>46290</v>
      </c>
      <c r="B2691" s="8" t="s">
        <v>37</v>
      </c>
      <c r="C2691" s="8" t="s">
        <v>140</v>
      </c>
      <c r="D2691" s="8" t="s">
        <v>141</v>
      </c>
      <c r="E2691" s="8" t="s">
        <v>257</v>
      </c>
      <c r="F2691" s="8" t="s">
        <v>143</v>
      </c>
      <c r="G2691" s="8" t="s">
        <v>258</v>
      </c>
      <c r="H2691" s="8" t="s">
        <v>236</v>
      </c>
      <c r="I2691" s="8" t="s">
        <v>258</v>
      </c>
      <c r="J2691" s="8" t="s">
        <v>260</v>
      </c>
      <c r="K2691" s="8" t="s">
        <v>14</v>
      </c>
      <c r="L2691" s="9">
        <v>4474</v>
      </c>
      <c r="M2691" s="9">
        <v>16</v>
      </c>
      <c r="N2691" s="10">
        <v>3.5762181493071078E-3</v>
      </c>
      <c r="O2691" s="11">
        <v>7.41</v>
      </c>
      <c r="P2691" s="8" t="s">
        <v>1173</v>
      </c>
      <c r="Q2691" s="11">
        <v>0</v>
      </c>
      <c r="R2691" s="8">
        <v>0</v>
      </c>
      <c r="S2691" s="8">
        <v>0</v>
      </c>
      <c r="U2691" s="12">
        <v>0</v>
      </c>
      <c r="V2691" s="10">
        <v>0</v>
      </c>
      <c r="W2691" s="11">
        <v>9</v>
      </c>
      <c r="X2691" s="8" t="s">
        <v>148</v>
      </c>
      <c r="Y2691" s="8" t="s">
        <v>149</v>
      </c>
    </row>
    <row r="2692" spans="1:26" x14ac:dyDescent="0.3">
      <c r="A2692" s="7">
        <v>46290</v>
      </c>
      <c r="B2692" s="8" t="s">
        <v>33</v>
      </c>
      <c r="C2692" s="8" t="s">
        <v>173</v>
      </c>
      <c r="D2692" s="8" t="s">
        <v>141</v>
      </c>
      <c r="E2692" s="8" t="s">
        <v>193</v>
      </c>
      <c r="F2692" s="8" t="s">
        <v>143</v>
      </c>
      <c r="G2692" s="8" t="s">
        <v>264</v>
      </c>
      <c r="H2692" s="8" t="s">
        <v>24</v>
      </c>
      <c r="I2692" s="8" t="s">
        <v>194</v>
      </c>
      <c r="J2692" s="8" t="s">
        <v>195</v>
      </c>
      <c r="K2692" s="8" t="s">
        <v>7</v>
      </c>
      <c r="L2692" s="9">
        <v>1087</v>
      </c>
      <c r="M2692" s="9">
        <v>9</v>
      </c>
      <c r="N2692" s="10">
        <v>8.2796688132474698E-3</v>
      </c>
      <c r="O2692" s="11">
        <v>7.51</v>
      </c>
      <c r="P2692" s="11">
        <v>67.59</v>
      </c>
      <c r="Q2692" s="11">
        <v>0</v>
      </c>
      <c r="R2692" s="8">
        <v>0</v>
      </c>
      <c r="S2692" s="8">
        <v>0</v>
      </c>
      <c r="U2692" s="12">
        <v>0</v>
      </c>
      <c r="V2692" s="10">
        <v>0</v>
      </c>
      <c r="W2692" s="11">
        <v>13.5</v>
      </c>
      <c r="X2692" s="8" t="s">
        <v>148</v>
      </c>
      <c r="Y2692" s="8" t="s">
        <v>149</v>
      </c>
    </row>
    <row r="2693" spans="1:26" x14ac:dyDescent="0.3">
      <c r="A2693" s="8" t="s">
        <v>1163</v>
      </c>
      <c r="B2693" s="8" t="s">
        <v>33</v>
      </c>
      <c r="C2693" s="8" t="s">
        <v>173</v>
      </c>
      <c r="D2693" s="8" t="s">
        <v>141</v>
      </c>
      <c r="E2693" s="8" t="s">
        <v>193</v>
      </c>
      <c r="F2693" s="8" t="s">
        <v>143</v>
      </c>
      <c r="G2693" s="8" t="s">
        <v>194</v>
      </c>
      <c r="H2693" s="8" t="s">
        <v>231</v>
      </c>
      <c r="I2693" s="8" t="s">
        <v>574</v>
      </c>
      <c r="J2693" s="8" t="s">
        <v>195</v>
      </c>
      <c r="K2693" s="8" t="s">
        <v>14</v>
      </c>
      <c r="L2693" s="9">
        <v>283</v>
      </c>
      <c r="M2693" s="9">
        <v>1</v>
      </c>
      <c r="N2693" s="10">
        <v>3.53356890459364E-3</v>
      </c>
      <c r="O2693" s="11">
        <v>8.77</v>
      </c>
      <c r="P2693" s="11">
        <v>8.77</v>
      </c>
      <c r="Q2693" s="11">
        <v>0</v>
      </c>
      <c r="R2693" s="8">
        <v>0</v>
      </c>
      <c r="S2693" s="8">
        <v>0</v>
      </c>
      <c r="U2693" s="12">
        <v>0</v>
      </c>
      <c r="V2693" s="10">
        <v>0</v>
      </c>
      <c r="W2693" s="11">
        <v>10.5</v>
      </c>
      <c r="X2693" s="8" t="s">
        <v>148</v>
      </c>
      <c r="Y2693" s="8" t="s">
        <v>149</v>
      </c>
    </row>
    <row r="2694" spans="1:26" x14ac:dyDescent="0.3">
      <c r="A2694" s="7">
        <v>46290</v>
      </c>
      <c r="B2694" s="8" t="s">
        <v>33</v>
      </c>
      <c r="C2694" s="8" t="s">
        <v>173</v>
      </c>
      <c r="D2694" s="8" t="s">
        <v>141</v>
      </c>
      <c r="E2694" s="8" t="s">
        <v>200</v>
      </c>
      <c r="F2694" s="8" t="s">
        <v>143</v>
      </c>
      <c r="G2694" s="8" t="s">
        <v>268</v>
      </c>
      <c r="H2694" s="8" t="s">
        <v>231</v>
      </c>
      <c r="I2694" s="8" t="s">
        <v>575</v>
      </c>
      <c r="J2694" s="8" t="s">
        <v>202</v>
      </c>
      <c r="K2694" s="8" t="s">
        <v>21</v>
      </c>
      <c r="L2694" s="9">
        <v>80</v>
      </c>
      <c r="M2694" s="9">
        <v>0</v>
      </c>
      <c r="N2694" s="10">
        <v>0</v>
      </c>
      <c r="P2694" s="11">
        <v>0</v>
      </c>
      <c r="Q2694" s="11">
        <v>0</v>
      </c>
      <c r="R2694" s="8">
        <v>0</v>
      </c>
      <c r="S2694" s="8">
        <v>0</v>
      </c>
      <c r="W2694" s="11">
        <v>10.5</v>
      </c>
      <c r="X2694" s="8" t="s">
        <v>148</v>
      </c>
      <c r="Y2694" s="8" t="s">
        <v>149</v>
      </c>
    </row>
    <row r="2695" spans="1:26" x14ac:dyDescent="0.3">
      <c r="A2695" s="7">
        <v>46290</v>
      </c>
      <c r="B2695" s="8" t="s">
        <v>33</v>
      </c>
      <c r="C2695" s="8" t="s">
        <v>173</v>
      </c>
      <c r="D2695" s="8" t="s">
        <v>141</v>
      </c>
      <c r="E2695" s="8" t="s">
        <v>200</v>
      </c>
      <c r="F2695" s="8" t="s">
        <v>143</v>
      </c>
      <c r="G2695" s="8" t="s">
        <v>270</v>
      </c>
      <c r="H2695" s="8" t="s">
        <v>231</v>
      </c>
      <c r="I2695" s="8" t="s">
        <v>268</v>
      </c>
      <c r="J2695" s="8" t="s">
        <v>202</v>
      </c>
      <c r="K2695" s="8" t="s">
        <v>21</v>
      </c>
      <c r="L2695" s="9">
        <v>559</v>
      </c>
      <c r="M2695" s="9">
        <v>4</v>
      </c>
      <c r="N2695" s="10">
        <v>7.1556350626118068E-3</v>
      </c>
      <c r="O2695" s="11">
        <v>11.64</v>
      </c>
      <c r="P2695" s="11">
        <v>46.56</v>
      </c>
      <c r="Q2695" s="11">
        <v>0</v>
      </c>
      <c r="R2695" s="8">
        <v>0</v>
      </c>
      <c r="S2695" s="8">
        <v>0</v>
      </c>
      <c r="U2695" s="12">
        <v>0</v>
      </c>
      <c r="V2695" s="10">
        <v>0</v>
      </c>
      <c r="W2695" s="11">
        <v>13.5</v>
      </c>
      <c r="X2695" s="8" t="s">
        <v>148</v>
      </c>
      <c r="Y2695" s="8" t="s">
        <v>149</v>
      </c>
    </row>
    <row r="2696" spans="1:26" x14ac:dyDescent="0.3">
      <c r="A2696" s="7">
        <v>46290</v>
      </c>
      <c r="B2696" s="8" t="s">
        <v>33</v>
      </c>
      <c r="C2696" s="8" t="s">
        <v>173</v>
      </c>
      <c r="D2696" s="8" t="s">
        <v>141</v>
      </c>
      <c r="E2696" s="8" t="s">
        <v>271</v>
      </c>
      <c r="F2696" s="8" t="s">
        <v>143</v>
      </c>
      <c r="G2696" s="8" t="s">
        <v>275</v>
      </c>
      <c r="H2696" s="8" t="s">
        <v>231</v>
      </c>
      <c r="I2696" s="8" t="s">
        <v>571</v>
      </c>
      <c r="J2696" s="8" t="s">
        <v>274</v>
      </c>
      <c r="K2696" s="8" t="s">
        <v>21</v>
      </c>
      <c r="L2696" s="9">
        <v>454</v>
      </c>
      <c r="M2696" s="9">
        <v>2</v>
      </c>
      <c r="N2696" s="10">
        <v>4.4052863436123352E-3</v>
      </c>
      <c r="O2696" s="11">
        <v>13.5</v>
      </c>
      <c r="P2696" s="11">
        <v>27</v>
      </c>
      <c r="Q2696" s="11">
        <v>0</v>
      </c>
      <c r="R2696" s="8">
        <v>0</v>
      </c>
      <c r="S2696" s="8">
        <v>0</v>
      </c>
      <c r="U2696" s="12">
        <v>0</v>
      </c>
      <c r="V2696" s="10">
        <v>0</v>
      </c>
      <c r="W2696" s="11">
        <v>13.5</v>
      </c>
      <c r="X2696" s="8" t="s">
        <v>148</v>
      </c>
      <c r="Y2696" s="8" t="s">
        <v>149</v>
      </c>
    </row>
    <row r="2697" spans="1:26" x14ac:dyDescent="0.3">
      <c r="A2697" s="7">
        <v>46290</v>
      </c>
      <c r="B2697" s="8" t="s">
        <v>33</v>
      </c>
      <c r="C2697" s="8" t="s">
        <v>173</v>
      </c>
      <c r="D2697" s="8" t="s">
        <v>141</v>
      </c>
      <c r="E2697" s="8" t="s">
        <v>271</v>
      </c>
      <c r="F2697" s="8" t="s">
        <v>143</v>
      </c>
      <c r="G2697" s="8" t="s">
        <v>272</v>
      </c>
      <c r="H2697" s="8" t="s">
        <v>231</v>
      </c>
      <c r="I2697" s="8" t="s">
        <v>574</v>
      </c>
      <c r="J2697" s="8" t="s">
        <v>274</v>
      </c>
      <c r="K2697" s="8" t="s">
        <v>7</v>
      </c>
      <c r="L2697" s="9">
        <v>851</v>
      </c>
      <c r="M2697" s="9">
        <v>4</v>
      </c>
      <c r="N2697" s="10">
        <v>4.7003525264394828E-3</v>
      </c>
      <c r="O2697" s="11">
        <v>7</v>
      </c>
      <c r="P2697" s="11">
        <v>28</v>
      </c>
      <c r="Q2697" s="11">
        <v>0</v>
      </c>
      <c r="R2697" s="8">
        <v>0</v>
      </c>
      <c r="S2697" s="8">
        <v>0</v>
      </c>
      <c r="U2697" s="12">
        <v>0</v>
      </c>
      <c r="V2697" s="10">
        <v>0</v>
      </c>
      <c r="W2697" s="11">
        <v>12.5</v>
      </c>
      <c r="X2697" s="8" t="s">
        <v>148</v>
      </c>
      <c r="Y2697" s="8" t="s">
        <v>149</v>
      </c>
    </row>
    <row r="2698" spans="1:26" x14ac:dyDescent="0.3">
      <c r="A2698" s="7">
        <v>46290</v>
      </c>
      <c r="B2698" s="8" t="s">
        <v>23</v>
      </c>
      <c r="C2698" s="8" t="s">
        <v>173</v>
      </c>
      <c r="D2698" s="8" t="s">
        <v>141</v>
      </c>
      <c r="E2698" s="8" t="s">
        <v>174</v>
      </c>
      <c r="F2698" s="8" t="s">
        <v>143</v>
      </c>
      <c r="G2698" s="8" t="s">
        <v>411</v>
      </c>
      <c r="H2698" s="8" t="s">
        <v>206</v>
      </c>
      <c r="I2698" s="8" t="s">
        <v>411</v>
      </c>
      <c r="J2698" s="8" t="s">
        <v>176</v>
      </c>
      <c r="K2698" s="8" t="s">
        <v>21</v>
      </c>
      <c r="L2698" s="9">
        <v>564</v>
      </c>
      <c r="M2698" s="9">
        <v>9</v>
      </c>
      <c r="N2698" s="10">
        <v>1.5957446808510641E-2</v>
      </c>
      <c r="O2698" s="11">
        <v>11.68</v>
      </c>
      <c r="P2698" s="8" t="s">
        <v>1174</v>
      </c>
      <c r="Q2698" s="11">
        <v>449</v>
      </c>
      <c r="R2698" s="8">
        <v>1</v>
      </c>
      <c r="S2698" s="8">
        <v>1</v>
      </c>
      <c r="T2698" s="10">
        <v>0.2341</v>
      </c>
      <c r="U2698" s="12">
        <v>4.2699999999999996</v>
      </c>
      <c r="V2698" s="10">
        <v>0.1111</v>
      </c>
      <c r="W2698" s="11">
        <v>14.5</v>
      </c>
      <c r="X2698" s="8" t="s">
        <v>148</v>
      </c>
      <c r="Y2698" s="8" t="s">
        <v>149</v>
      </c>
    </row>
    <row r="2699" spans="1:26" x14ac:dyDescent="0.3">
      <c r="A2699" s="7">
        <v>46290</v>
      </c>
      <c r="B2699" s="8" t="s">
        <v>23</v>
      </c>
      <c r="C2699" s="8" t="s">
        <v>173</v>
      </c>
      <c r="D2699" s="8" t="s">
        <v>141</v>
      </c>
      <c r="E2699" s="8" t="s">
        <v>186</v>
      </c>
      <c r="F2699" s="8" t="s">
        <v>143</v>
      </c>
      <c r="G2699" s="8" t="s">
        <v>189</v>
      </c>
      <c r="H2699" s="8" t="s">
        <v>206</v>
      </c>
      <c r="I2699" s="8" t="s">
        <v>189</v>
      </c>
      <c r="J2699" s="8" t="s">
        <v>188</v>
      </c>
      <c r="K2699" s="8" t="s">
        <v>14</v>
      </c>
      <c r="L2699" s="9">
        <v>1293</v>
      </c>
      <c r="M2699" s="9">
        <v>6</v>
      </c>
      <c r="N2699" s="10">
        <v>4.6403712296983757E-3</v>
      </c>
      <c r="O2699" s="11">
        <v>7.01</v>
      </c>
      <c r="P2699" s="11">
        <v>42.06</v>
      </c>
      <c r="Q2699" s="11">
        <v>0</v>
      </c>
      <c r="R2699" s="8">
        <v>0</v>
      </c>
      <c r="S2699" s="8">
        <v>0</v>
      </c>
      <c r="U2699" s="12">
        <v>0</v>
      </c>
      <c r="V2699" s="10">
        <v>0</v>
      </c>
      <c r="W2699" s="11">
        <v>8.5</v>
      </c>
      <c r="X2699" s="8" t="s">
        <v>148</v>
      </c>
      <c r="Y2699" s="8" t="s">
        <v>149</v>
      </c>
      <c r="Z2699" s="8" t="s">
        <v>433</v>
      </c>
    </row>
    <row r="2700" spans="1:26" x14ac:dyDescent="0.3">
      <c r="A2700" s="7">
        <v>46290</v>
      </c>
      <c r="B2700" s="8" t="s">
        <v>23</v>
      </c>
      <c r="C2700" s="8" t="s">
        <v>173</v>
      </c>
      <c r="D2700" s="8" t="s">
        <v>141</v>
      </c>
      <c r="E2700" s="8" t="s">
        <v>186</v>
      </c>
      <c r="F2700" s="8" t="s">
        <v>143</v>
      </c>
      <c r="G2700" s="8" t="s">
        <v>412</v>
      </c>
      <c r="H2700" s="8" t="s">
        <v>206</v>
      </c>
      <c r="I2700" s="8" t="s">
        <v>412</v>
      </c>
      <c r="J2700" s="8" t="s">
        <v>188</v>
      </c>
      <c r="K2700" s="8" t="s">
        <v>7</v>
      </c>
      <c r="L2700" s="9">
        <v>493</v>
      </c>
      <c r="M2700" s="9">
        <v>10</v>
      </c>
      <c r="N2700" s="10">
        <v>2.0283975659229209E-2</v>
      </c>
      <c r="O2700" s="11">
        <v>5.07</v>
      </c>
      <c r="P2700" s="11">
        <v>50.7</v>
      </c>
      <c r="Q2700" s="11">
        <v>0</v>
      </c>
      <c r="R2700" s="8">
        <v>0</v>
      </c>
      <c r="S2700" s="8">
        <v>0</v>
      </c>
      <c r="U2700" s="12">
        <v>0</v>
      </c>
      <c r="V2700" s="10">
        <v>0</v>
      </c>
      <c r="W2700" s="11">
        <v>8.5</v>
      </c>
      <c r="X2700" s="8" t="s">
        <v>148</v>
      </c>
      <c r="Y2700" s="8" t="s">
        <v>149</v>
      </c>
    </row>
    <row r="2701" spans="1:26" x14ac:dyDescent="0.3">
      <c r="A2701" s="7">
        <v>46290</v>
      </c>
      <c r="B2701" s="8" t="s">
        <v>23</v>
      </c>
      <c r="C2701" s="8" t="s">
        <v>173</v>
      </c>
      <c r="D2701" s="8" t="s">
        <v>141</v>
      </c>
      <c r="E2701" s="8" t="s">
        <v>186</v>
      </c>
      <c r="F2701" s="8" t="s">
        <v>143</v>
      </c>
      <c r="G2701" s="8" t="s">
        <v>190</v>
      </c>
      <c r="H2701" s="8" t="s">
        <v>333</v>
      </c>
      <c r="I2701" s="8" t="s">
        <v>190</v>
      </c>
      <c r="J2701" s="8" t="s">
        <v>188</v>
      </c>
      <c r="K2701" s="8" t="s">
        <v>14</v>
      </c>
      <c r="L2701" s="9">
        <v>812</v>
      </c>
      <c r="M2701" s="9">
        <v>3</v>
      </c>
      <c r="N2701" s="10">
        <v>3.6945812807881772E-3</v>
      </c>
      <c r="O2701" s="11">
        <v>8.76</v>
      </c>
      <c r="P2701" s="11">
        <v>26.28</v>
      </c>
      <c r="Q2701" s="11">
        <v>349</v>
      </c>
      <c r="R2701" s="8">
        <v>1</v>
      </c>
      <c r="S2701" s="8">
        <v>1</v>
      </c>
      <c r="T2701" s="10">
        <v>7.5300000000000006E-2</v>
      </c>
      <c r="U2701" s="12">
        <v>13.28</v>
      </c>
      <c r="V2701" s="10">
        <v>0.33329999999999999</v>
      </c>
      <c r="W2701" s="11">
        <v>12</v>
      </c>
      <c r="X2701" s="8" t="s">
        <v>223</v>
      </c>
      <c r="Y2701" s="8" t="s">
        <v>149</v>
      </c>
    </row>
    <row r="2702" spans="1:26" x14ac:dyDescent="0.3">
      <c r="A2702" s="7">
        <v>46270</v>
      </c>
      <c r="B2702" s="8" t="s">
        <v>34</v>
      </c>
      <c r="C2702" s="8" t="s">
        <v>140</v>
      </c>
      <c r="D2702" s="8" t="s">
        <v>141</v>
      </c>
      <c r="E2702" s="8" t="s">
        <v>322</v>
      </c>
      <c r="F2702" s="8" t="s">
        <v>143</v>
      </c>
      <c r="G2702" s="8" t="s">
        <v>323</v>
      </c>
      <c r="H2702" s="8" t="s">
        <v>206</v>
      </c>
      <c r="I2702" s="8" t="s">
        <v>323</v>
      </c>
      <c r="J2702" s="8" t="s">
        <v>324</v>
      </c>
      <c r="K2702" s="8" t="s">
        <v>7</v>
      </c>
      <c r="L2702" s="9">
        <v>44</v>
      </c>
      <c r="M2702" s="9">
        <v>60</v>
      </c>
      <c r="N2702" s="10">
        <v>1.3635999999999999</v>
      </c>
      <c r="O2702" s="11">
        <v>7.26</v>
      </c>
      <c r="P2702" s="11">
        <v>435.6</v>
      </c>
      <c r="Q2702" s="11">
        <v>0</v>
      </c>
      <c r="R2702" s="8">
        <v>0</v>
      </c>
      <c r="S2702" s="8">
        <v>0</v>
      </c>
      <c r="U2702" s="12">
        <v>0</v>
      </c>
      <c r="V2702" s="10">
        <v>0</v>
      </c>
      <c r="W2702" s="11">
        <v>11.5</v>
      </c>
      <c r="X2702" s="8" t="s">
        <v>148</v>
      </c>
      <c r="Y2702" s="8" t="s">
        <v>149</v>
      </c>
    </row>
    <row r="2703" spans="1:26" x14ac:dyDescent="0.3">
      <c r="A2703" s="7">
        <v>46290</v>
      </c>
      <c r="B2703" s="8" t="s">
        <v>23</v>
      </c>
      <c r="C2703" s="8" t="s">
        <v>173</v>
      </c>
      <c r="D2703" s="8" t="s">
        <v>141</v>
      </c>
      <c r="E2703" s="8" t="s">
        <v>281</v>
      </c>
      <c r="F2703" s="8" t="s">
        <v>143</v>
      </c>
      <c r="G2703" s="8" t="s">
        <v>479</v>
      </c>
      <c r="H2703" s="8" t="s">
        <v>206</v>
      </c>
      <c r="I2703" s="8" t="s">
        <v>479</v>
      </c>
      <c r="J2703" s="8" t="s">
        <v>283</v>
      </c>
      <c r="K2703" s="8" t="s">
        <v>7</v>
      </c>
      <c r="L2703" s="9">
        <v>1484</v>
      </c>
      <c r="M2703" s="9">
        <v>8</v>
      </c>
      <c r="N2703" s="10">
        <v>5.3908355795148251E-3</v>
      </c>
      <c r="O2703" s="11">
        <v>6.52</v>
      </c>
      <c r="P2703" s="11">
        <v>52.16</v>
      </c>
      <c r="Q2703" s="11">
        <v>598</v>
      </c>
      <c r="R2703" s="8">
        <v>2</v>
      </c>
      <c r="S2703" s="8">
        <v>2</v>
      </c>
      <c r="T2703" s="10">
        <v>8.72E-2</v>
      </c>
      <c r="U2703" s="12">
        <v>11.46</v>
      </c>
      <c r="V2703" s="10">
        <v>0.25</v>
      </c>
      <c r="W2703" s="11">
        <v>11</v>
      </c>
      <c r="X2703" s="8" t="s">
        <v>148</v>
      </c>
      <c r="Y2703" s="8" t="s">
        <v>149</v>
      </c>
    </row>
    <row r="2704" spans="1:26" x14ac:dyDescent="0.3">
      <c r="A2704" s="7">
        <v>46290</v>
      </c>
      <c r="B2704" s="8" t="s">
        <v>23</v>
      </c>
      <c r="C2704" s="8" t="s">
        <v>173</v>
      </c>
      <c r="D2704" s="8" t="s">
        <v>141</v>
      </c>
      <c r="E2704" s="8" t="s">
        <v>281</v>
      </c>
      <c r="F2704" s="8" t="s">
        <v>143</v>
      </c>
      <c r="G2704" s="8" t="s">
        <v>282</v>
      </c>
      <c r="H2704" s="8" t="s">
        <v>206</v>
      </c>
      <c r="I2704" s="8" t="s">
        <v>282</v>
      </c>
      <c r="J2704" s="8" t="s">
        <v>283</v>
      </c>
      <c r="K2704" s="8" t="s">
        <v>7</v>
      </c>
      <c r="L2704" s="9">
        <v>3466</v>
      </c>
      <c r="M2704" s="9">
        <v>22</v>
      </c>
      <c r="N2704" s="10">
        <v>6.3473744950952107E-3</v>
      </c>
      <c r="O2704" s="11">
        <v>4.08</v>
      </c>
      <c r="P2704" s="11">
        <v>89.76</v>
      </c>
      <c r="Q2704" s="11">
        <v>897</v>
      </c>
      <c r="R2704" s="8">
        <v>2</v>
      </c>
      <c r="S2704" s="8">
        <v>3</v>
      </c>
      <c r="T2704" s="10">
        <v>0.10009999999999999</v>
      </c>
      <c r="U2704" s="12">
        <v>9.99</v>
      </c>
      <c r="V2704" s="10">
        <v>9.0899999999999995E-2</v>
      </c>
      <c r="W2704" s="11">
        <v>8</v>
      </c>
      <c r="X2704" s="8" t="s">
        <v>148</v>
      </c>
      <c r="Y2704" s="8" t="s">
        <v>149</v>
      </c>
    </row>
    <row r="2705" spans="1:26" x14ac:dyDescent="0.3">
      <c r="A2705" s="8" t="s">
        <v>1163</v>
      </c>
      <c r="B2705" s="8" t="s">
        <v>23</v>
      </c>
      <c r="C2705" s="8" t="s">
        <v>173</v>
      </c>
      <c r="D2705" s="8" t="s">
        <v>141</v>
      </c>
      <c r="E2705" s="8" t="s">
        <v>285</v>
      </c>
      <c r="F2705" s="8" t="s">
        <v>143</v>
      </c>
      <c r="G2705" s="8" t="s">
        <v>736</v>
      </c>
      <c r="H2705" s="8" t="s">
        <v>206</v>
      </c>
      <c r="I2705" s="8" t="s">
        <v>736</v>
      </c>
      <c r="J2705" s="8" t="s">
        <v>287</v>
      </c>
      <c r="K2705" s="8" t="s">
        <v>14</v>
      </c>
      <c r="L2705" s="9">
        <v>711</v>
      </c>
      <c r="M2705" s="9">
        <v>1</v>
      </c>
      <c r="N2705" s="10">
        <v>1.4064697609001411E-3</v>
      </c>
      <c r="O2705" s="11">
        <v>3.73</v>
      </c>
      <c r="P2705" s="11">
        <v>3.73</v>
      </c>
      <c r="Q2705" s="11">
        <v>0</v>
      </c>
      <c r="R2705" s="8">
        <v>0</v>
      </c>
      <c r="S2705" s="8">
        <v>0</v>
      </c>
      <c r="U2705" s="12">
        <v>0</v>
      </c>
      <c r="V2705" s="10">
        <v>0</v>
      </c>
      <c r="W2705" s="11">
        <v>6</v>
      </c>
      <c r="X2705" s="8" t="s">
        <v>148</v>
      </c>
      <c r="Y2705" s="8" t="s">
        <v>149</v>
      </c>
    </row>
    <row r="2706" spans="1:26" x14ac:dyDescent="0.3">
      <c r="A2706" s="7">
        <v>46290</v>
      </c>
      <c r="B2706" s="8" t="s">
        <v>43</v>
      </c>
      <c r="C2706" s="8" t="s">
        <v>140</v>
      </c>
      <c r="D2706" s="8" t="s">
        <v>141</v>
      </c>
      <c r="E2706" s="8" t="s">
        <v>142</v>
      </c>
      <c r="F2706" s="8" t="s">
        <v>143</v>
      </c>
      <c r="G2706" s="8" t="s">
        <v>557</v>
      </c>
      <c r="H2706" s="8" t="s">
        <v>292</v>
      </c>
      <c r="I2706" s="8" t="s">
        <v>558</v>
      </c>
      <c r="J2706" s="8" t="s">
        <v>147</v>
      </c>
      <c r="K2706" s="8" t="s">
        <v>7</v>
      </c>
      <c r="L2706" s="9">
        <v>1027</v>
      </c>
      <c r="M2706" s="9">
        <v>8</v>
      </c>
      <c r="N2706" s="10">
        <v>7.7896786757546254E-3</v>
      </c>
      <c r="O2706" s="11">
        <v>10.17</v>
      </c>
      <c r="P2706" s="11">
        <v>81.36</v>
      </c>
      <c r="Q2706" s="11">
        <v>0</v>
      </c>
      <c r="R2706" s="8">
        <v>0</v>
      </c>
      <c r="S2706" s="8">
        <v>0</v>
      </c>
      <c r="U2706" s="12">
        <v>0</v>
      </c>
      <c r="V2706" s="10">
        <v>0</v>
      </c>
      <c r="W2706" s="11">
        <v>16</v>
      </c>
      <c r="X2706" s="8" t="s">
        <v>148</v>
      </c>
      <c r="Y2706" s="8" t="s">
        <v>149</v>
      </c>
    </row>
    <row r="2707" spans="1:26" x14ac:dyDescent="0.3">
      <c r="A2707" s="7">
        <v>46290</v>
      </c>
      <c r="B2707" s="8" t="s">
        <v>43</v>
      </c>
      <c r="C2707" s="8" t="s">
        <v>140</v>
      </c>
      <c r="D2707" s="8" t="s">
        <v>141</v>
      </c>
      <c r="E2707" s="8" t="s">
        <v>142</v>
      </c>
      <c r="F2707" s="8" t="s">
        <v>143</v>
      </c>
      <c r="G2707" s="8" t="s">
        <v>816</v>
      </c>
      <c r="H2707" s="8" t="s">
        <v>292</v>
      </c>
      <c r="I2707" s="8" t="s">
        <v>817</v>
      </c>
      <c r="J2707" s="8" t="s">
        <v>147</v>
      </c>
      <c r="K2707" s="8" t="s">
        <v>7</v>
      </c>
      <c r="L2707" s="9">
        <v>455</v>
      </c>
      <c r="M2707" s="9">
        <v>3</v>
      </c>
      <c r="N2707" s="10">
        <v>6.5934065934065934E-3</v>
      </c>
      <c r="O2707" s="11">
        <v>6.86</v>
      </c>
      <c r="P2707" s="11">
        <v>20.58</v>
      </c>
      <c r="Q2707" s="11">
        <v>0</v>
      </c>
      <c r="R2707" s="8">
        <v>0</v>
      </c>
      <c r="S2707" s="8">
        <v>0</v>
      </c>
      <c r="U2707" s="12">
        <v>0</v>
      </c>
      <c r="V2707" s="10">
        <v>0</v>
      </c>
      <c r="W2707" s="11">
        <v>13</v>
      </c>
      <c r="X2707" s="8" t="s">
        <v>148</v>
      </c>
      <c r="Y2707" s="8" t="s">
        <v>149</v>
      </c>
    </row>
    <row r="2708" spans="1:26" x14ac:dyDescent="0.3">
      <c r="A2708" s="8" t="s">
        <v>1166</v>
      </c>
      <c r="B2708" s="8" t="s">
        <v>43</v>
      </c>
      <c r="C2708" s="8" t="s">
        <v>140</v>
      </c>
      <c r="D2708" s="8" t="s">
        <v>141</v>
      </c>
      <c r="E2708" s="8" t="s">
        <v>164</v>
      </c>
      <c r="F2708" s="8" t="s">
        <v>143</v>
      </c>
      <c r="G2708" s="8" t="s">
        <v>647</v>
      </c>
      <c r="H2708" s="8" t="s">
        <v>292</v>
      </c>
      <c r="I2708" s="8" t="s">
        <v>648</v>
      </c>
      <c r="J2708" s="8" t="s">
        <v>166</v>
      </c>
      <c r="K2708" s="8" t="s">
        <v>7</v>
      </c>
      <c r="L2708" s="9">
        <v>732</v>
      </c>
      <c r="M2708" s="9">
        <v>9</v>
      </c>
      <c r="N2708" s="10">
        <v>1.2295081967213109E-2</v>
      </c>
      <c r="O2708" s="11">
        <v>9.59</v>
      </c>
      <c r="P2708" s="11">
        <v>86.31</v>
      </c>
      <c r="Q2708" s="11">
        <v>449</v>
      </c>
      <c r="R2708" s="8">
        <v>1</v>
      </c>
      <c r="S2708" s="8">
        <v>1</v>
      </c>
      <c r="T2708" s="10">
        <v>0.19220000000000001</v>
      </c>
      <c r="U2708" s="12">
        <v>5.2</v>
      </c>
      <c r="V2708" s="10">
        <v>0.1111</v>
      </c>
      <c r="W2708" s="11">
        <v>13</v>
      </c>
      <c r="X2708" s="8" t="s">
        <v>148</v>
      </c>
      <c r="Y2708" s="8" t="s">
        <v>149</v>
      </c>
    </row>
    <row r="2709" spans="1:26" x14ac:dyDescent="0.3">
      <c r="A2709" s="7">
        <v>46290</v>
      </c>
      <c r="B2709" s="8" t="s">
        <v>43</v>
      </c>
      <c r="C2709" s="8" t="s">
        <v>140</v>
      </c>
      <c r="D2709" s="8" t="s">
        <v>141</v>
      </c>
      <c r="E2709" s="8" t="s">
        <v>164</v>
      </c>
      <c r="F2709" s="8" t="s">
        <v>143</v>
      </c>
      <c r="G2709" s="8" t="s">
        <v>601</v>
      </c>
      <c r="H2709" s="8" t="s">
        <v>292</v>
      </c>
      <c r="I2709" s="8" t="s">
        <v>602</v>
      </c>
      <c r="J2709" s="8" t="s">
        <v>166</v>
      </c>
      <c r="K2709" s="8" t="s">
        <v>7</v>
      </c>
      <c r="L2709" s="9">
        <v>339</v>
      </c>
      <c r="M2709" s="9">
        <v>3</v>
      </c>
      <c r="N2709" s="10">
        <v>8.8495575221238937E-3</v>
      </c>
      <c r="O2709" s="11">
        <v>6.1</v>
      </c>
      <c r="P2709" s="11">
        <v>18.3</v>
      </c>
      <c r="Q2709" s="11">
        <v>0</v>
      </c>
      <c r="R2709" s="8">
        <v>0</v>
      </c>
      <c r="S2709" s="8">
        <v>0</v>
      </c>
      <c r="U2709" s="12">
        <v>0</v>
      </c>
      <c r="V2709" s="10">
        <v>0</v>
      </c>
      <c r="W2709" s="11">
        <v>8</v>
      </c>
      <c r="X2709" s="8" t="s">
        <v>148</v>
      </c>
      <c r="Y2709" s="8" t="s">
        <v>149</v>
      </c>
    </row>
    <row r="2710" spans="1:26" x14ac:dyDescent="0.3">
      <c r="A2710" s="7">
        <v>46290</v>
      </c>
      <c r="B2710" s="8" t="s">
        <v>43</v>
      </c>
      <c r="C2710" s="8" t="s">
        <v>140</v>
      </c>
      <c r="D2710" s="8" t="s">
        <v>141</v>
      </c>
      <c r="E2710" s="8" t="s">
        <v>164</v>
      </c>
      <c r="F2710" s="8" t="s">
        <v>143</v>
      </c>
      <c r="G2710" s="8" t="s">
        <v>603</v>
      </c>
      <c r="H2710" s="8" t="s">
        <v>292</v>
      </c>
      <c r="I2710" s="8" t="s">
        <v>604</v>
      </c>
      <c r="J2710" s="8" t="s">
        <v>166</v>
      </c>
      <c r="K2710" s="8" t="s">
        <v>7</v>
      </c>
      <c r="L2710" s="9">
        <v>352</v>
      </c>
      <c r="M2710" s="9">
        <v>1</v>
      </c>
      <c r="N2710" s="10">
        <v>2.840909090909091E-3</v>
      </c>
      <c r="O2710" s="11">
        <v>7.34</v>
      </c>
      <c r="P2710" s="11">
        <v>7.34</v>
      </c>
      <c r="Q2710" s="11">
        <v>0</v>
      </c>
      <c r="R2710" s="8">
        <v>0</v>
      </c>
      <c r="S2710" s="8">
        <v>0</v>
      </c>
      <c r="U2710" s="12">
        <v>0</v>
      </c>
      <c r="V2710" s="10">
        <v>0</v>
      </c>
      <c r="W2710" s="11">
        <v>11.5</v>
      </c>
      <c r="X2710" s="8" t="s">
        <v>148</v>
      </c>
      <c r="Y2710" s="8" t="s">
        <v>149</v>
      </c>
    </row>
    <row r="2711" spans="1:26" x14ac:dyDescent="0.3">
      <c r="A2711" s="7">
        <v>46290</v>
      </c>
      <c r="B2711" s="8" t="s">
        <v>43</v>
      </c>
      <c r="C2711" s="8" t="s">
        <v>140</v>
      </c>
      <c r="D2711" s="8" t="s">
        <v>141</v>
      </c>
      <c r="E2711" s="8" t="s">
        <v>164</v>
      </c>
      <c r="F2711" s="8" t="s">
        <v>143</v>
      </c>
      <c r="G2711" s="8" t="s">
        <v>299</v>
      </c>
      <c r="H2711" s="8" t="s">
        <v>292</v>
      </c>
      <c r="I2711" s="8" t="s">
        <v>605</v>
      </c>
      <c r="J2711" s="8" t="s">
        <v>166</v>
      </c>
      <c r="K2711" s="8" t="s">
        <v>7</v>
      </c>
      <c r="L2711" s="9">
        <v>1109</v>
      </c>
      <c r="M2711" s="9">
        <v>8</v>
      </c>
      <c r="N2711" s="10">
        <v>7.2137060414788094E-3</v>
      </c>
      <c r="O2711" s="11">
        <v>5.99</v>
      </c>
      <c r="P2711" s="11">
        <v>47.92</v>
      </c>
      <c r="Q2711" s="11">
        <v>0</v>
      </c>
      <c r="R2711" s="8">
        <v>0</v>
      </c>
      <c r="S2711" s="8">
        <v>0</v>
      </c>
      <c r="U2711" s="12">
        <v>0</v>
      </c>
      <c r="V2711" s="10">
        <v>0</v>
      </c>
      <c r="W2711" s="11">
        <v>11</v>
      </c>
      <c r="X2711" s="8" t="s">
        <v>148</v>
      </c>
      <c r="Y2711" s="8" t="s">
        <v>149</v>
      </c>
    </row>
    <row r="2712" spans="1:26" x14ac:dyDescent="0.3">
      <c r="A2712" s="8" t="s">
        <v>1163</v>
      </c>
      <c r="B2712" s="8" t="s">
        <v>43</v>
      </c>
      <c r="C2712" s="8" t="s">
        <v>140</v>
      </c>
      <c r="D2712" s="8" t="s">
        <v>141</v>
      </c>
      <c r="E2712" s="8" t="s">
        <v>239</v>
      </c>
      <c r="F2712" s="8" t="s">
        <v>143</v>
      </c>
      <c r="G2712" s="8" t="s">
        <v>311</v>
      </c>
      <c r="H2712" s="8" t="s">
        <v>292</v>
      </c>
      <c r="I2712" s="8" t="s">
        <v>312</v>
      </c>
      <c r="J2712" s="8" t="s">
        <v>242</v>
      </c>
      <c r="K2712" s="8" t="s">
        <v>14</v>
      </c>
      <c r="L2712" s="9">
        <v>1705</v>
      </c>
      <c r="M2712" s="9">
        <v>7</v>
      </c>
      <c r="N2712" s="10">
        <v>4.1055718475073314E-3</v>
      </c>
      <c r="O2712" s="11">
        <v>5.27</v>
      </c>
      <c r="P2712" s="11">
        <v>36.89</v>
      </c>
      <c r="Q2712" s="11">
        <v>0</v>
      </c>
      <c r="R2712" s="8">
        <v>0</v>
      </c>
      <c r="S2712" s="8">
        <v>0</v>
      </c>
      <c r="U2712" s="12">
        <v>0</v>
      </c>
      <c r="V2712" s="10">
        <v>0</v>
      </c>
      <c r="W2712" s="11">
        <v>8.5</v>
      </c>
      <c r="X2712" s="8" t="s">
        <v>148</v>
      </c>
      <c r="Y2712" s="8" t="s">
        <v>149</v>
      </c>
    </row>
    <row r="2713" spans="1:26" x14ac:dyDescent="0.3">
      <c r="A2713" s="7">
        <v>46290</v>
      </c>
      <c r="B2713" s="8" t="s">
        <v>43</v>
      </c>
      <c r="C2713" s="8" t="s">
        <v>140</v>
      </c>
      <c r="D2713" s="8" t="s">
        <v>141</v>
      </c>
      <c r="E2713" s="8" t="s">
        <v>239</v>
      </c>
      <c r="F2713" s="8" t="s">
        <v>143</v>
      </c>
      <c r="G2713" s="8" t="s">
        <v>313</v>
      </c>
      <c r="H2713" s="8" t="s">
        <v>292</v>
      </c>
      <c r="I2713" s="8" t="s">
        <v>314</v>
      </c>
      <c r="J2713" s="8" t="s">
        <v>242</v>
      </c>
      <c r="K2713" s="8" t="s">
        <v>14</v>
      </c>
      <c r="L2713" s="9">
        <v>2243</v>
      </c>
      <c r="M2713" s="9">
        <v>10</v>
      </c>
      <c r="N2713" s="10">
        <v>4.4583147570218459E-3</v>
      </c>
      <c r="O2713" s="11">
        <v>4.62</v>
      </c>
      <c r="P2713" s="11">
        <v>46.2</v>
      </c>
      <c r="Q2713" s="11">
        <v>0</v>
      </c>
      <c r="R2713" s="8">
        <v>0</v>
      </c>
      <c r="S2713" s="8">
        <v>0</v>
      </c>
      <c r="U2713" s="12">
        <v>0</v>
      </c>
      <c r="V2713" s="10">
        <v>0</v>
      </c>
      <c r="W2713" s="11">
        <v>6.5</v>
      </c>
      <c r="X2713" s="8" t="s">
        <v>148</v>
      </c>
      <c r="Y2713" s="8" t="s">
        <v>149</v>
      </c>
    </row>
    <row r="2714" spans="1:26" x14ac:dyDescent="0.3">
      <c r="A2714" s="7">
        <v>46290</v>
      </c>
      <c r="B2714" s="8" t="s">
        <v>43</v>
      </c>
      <c r="C2714" s="8" t="s">
        <v>140</v>
      </c>
      <c r="D2714" s="8" t="s">
        <v>141</v>
      </c>
      <c r="E2714" s="8" t="s">
        <v>239</v>
      </c>
      <c r="F2714" s="8" t="s">
        <v>143</v>
      </c>
      <c r="G2714" s="8" t="s">
        <v>316</v>
      </c>
      <c r="H2714" s="8" t="s">
        <v>292</v>
      </c>
      <c r="I2714" s="8" t="s">
        <v>317</v>
      </c>
      <c r="J2714" s="8" t="s">
        <v>242</v>
      </c>
      <c r="K2714" s="8" t="s">
        <v>14</v>
      </c>
      <c r="L2714" s="9">
        <v>549</v>
      </c>
      <c r="M2714" s="9">
        <v>6</v>
      </c>
      <c r="N2714" s="10">
        <v>1.092896174863388E-2</v>
      </c>
      <c r="O2714" s="11">
        <v>6.96</v>
      </c>
      <c r="P2714" s="11">
        <v>41.76</v>
      </c>
      <c r="Q2714" s="11">
        <v>299</v>
      </c>
      <c r="R2714" s="8">
        <v>1</v>
      </c>
      <c r="S2714" s="8">
        <v>1</v>
      </c>
      <c r="T2714" s="10">
        <v>0.13969999999999999</v>
      </c>
      <c r="U2714" s="12">
        <v>7.16</v>
      </c>
      <c r="V2714" s="10">
        <v>0.16669999999999999</v>
      </c>
      <c r="W2714" s="11">
        <v>8.5</v>
      </c>
      <c r="X2714" s="8" t="s">
        <v>223</v>
      </c>
      <c r="Y2714" s="8" t="s">
        <v>149</v>
      </c>
      <c r="Z2714" s="8" t="s">
        <v>609</v>
      </c>
    </row>
    <row r="2715" spans="1:26" x14ac:dyDescent="0.3">
      <c r="A2715" s="7">
        <v>46290</v>
      </c>
      <c r="B2715" s="8" t="s">
        <v>34</v>
      </c>
      <c r="C2715" s="8" t="s">
        <v>140</v>
      </c>
      <c r="D2715" s="8" t="s">
        <v>141</v>
      </c>
      <c r="E2715" s="8" t="s">
        <v>322</v>
      </c>
      <c r="F2715" s="8" t="s">
        <v>143</v>
      </c>
      <c r="G2715" s="8" t="s">
        <v>560</v>
      </c>
      <c r="H2715" s="8" t="s">
        <v>206</v>
      </c>
      <c r="I2715" s="8" t="s">
        <v>1175</v>
      </c>
      <c r="J2715" s="8" t="s">
        <v>324</v>
      </c>
      <c r="K2715" s="8" t="s">
        <v>7</v>
      </c>
      <c r="L2715" s="9">
        <v>760</v>
      </c>
      <c r="M2715" s="9">
        <v>4</v>
      </c>
      <c r="N2715" s="10">
        <v>5.263157894736842E-3</v>
      </c>
      <c r="O2715" s="11">
        <v>11.26</v>
      </c>
      <c r="P2715" s="11">
        <v>45.04</v>
      </c>
      <c r="Q2715" s="11">
        <v>0</v>
      </c>
      <c r="R2715" s="8">
        <v>0</v>
      </c>
      <c r="S2715" s="8">
        <v>0</v>
      </c>
      <c r="U2715" s="12">
        <v>0</v>
      </c>
      <c r="V2715" s="10">
        <v>0</v>
      </c>
      <c r="W2715" s="11">
        <v>19</v>
      </c>
      <c r="X2715" s="8" t="s">
        <v>148</v>
      </c>
      <c r="Y2715" s="8" t="s">
        <v>149</v>
      </c>
    </row>
    <row r="2716" spans="1:26" x14ac:dyDescent="0.3">
      <c r="A2716" s="7">
        <v>46290</v>
      </c>
      <c r="B2716" s="8" t="s">
        <v>34</v>
      </c>
      <c r="C2716" s="8" t="s">
        <v>140</v>
      </c>
      <c r="D2716" s="8" t="s">
        <v>141</v>
      </c>
      <c r="E2716" s="8" t="s">
        <v>322</v>
      </c>
      <c r="F2716" s="8" t="s">
        <v>143</v>
      </c>
      <c r="G2716" s="8" t="s">
        <v>323</v>
      </c>
      <c r="H2716" s="8" t="s">
        <v>204</v>
      </c>
      <c r="I2716" s="8" t="s">
        <v>323</v>
      </c>
      <c r="J2716" s="8" t="s">
        <v>324</v>
      </c>
      <c r="K2716" s="8" t="s">
        <v>7</v>
      </c>
      <c r="L2716" s="9">
        <v>2159</v>
      </c>
      <c r="M2716" s="9">
        <v>7</v>
      </c>
      <c r="N2716" s="10">
        <v>3.2422417786012042E-3</v>
      </c>
      <c r="O2716" s="11">
        <v>6.04</v>
      </c>
      <c r="P2716" s="11">
        <v>42.28</v>
      </c>
      <c r="Q2716" s="11">
        <v>0</v>
      </c>
      <c r="R2716" s="8">
        <v>0</v>
      </c>
      <c r="S2716" s="8">
        <v>0</v>
      </c>
      <c r="U2716" s="12">
        <v>0</v>
      </c>
      <c r="V2716" s="10">
        <v>0</v>
      </c>
      <c r="W2716" s="11">
        <v>11.5</v>
      </c>
      <c r="X2716" s="8" t="s">
        <v>148</v>
      </c>
      <c r="Y2716" s="8" t="s">
        <v>149</v>
      </c>
    </row>
    <row r="2717" spans="1:26" x14ac:dyDescent="0.3">
      <c r="A2717" s="7">
        <v>46290</v>
      </c>
      <c r="B2717" s="8" t="s">
        <v>34</v>
      </c>
      <c r="C2717" s="8" t="s">
        <v>140</v>
      </c>
      <c r="D2717" s="8" t="s">
        <v>141</v>
      </c>
      <c r="E2717" s="8" t="s">
        <v>325</v>
      </c>
      <c r="F2717" s="8" t="s">
        <v>143</v>
      </c>
      <c r="G2717" s="8" t="s">
        <v>696</v>
      </c>
      <c r="H2717" s="8" t="s">
        <v>206</v>
      </c>
      <c r="I2717" s="8" t="s">
        <v>696</v>
      </c>
      <c r="J2717" s="8" t="s">
        <v>327</v>
      </c>
      <c r="K2717" s="8" t="s">
        <v>7</v>
      </c>
      <c r="L2717" s="9">
        <v>502</v>
      </c>
      <c r="M2717" s="9">
        <v>6</v>
      </c>
      <c r="N2717" s="10">
        <v>1.1952191235059761E-2</v>
      </c>
      <c r="O2717" s="11">
        <v>4.76</v>
      </c>
      <c r="P2717" s="8" t="s">
        <v>1176</v>
      </c>
      <c r="Q2717" s="11">
        <v>398</v>
      </c>
      <c r="R2717" s="8">
        <v>2</v>
      </c>
      <c r="S2717" s="8">
        <v>2</v>
      </c>
      <c r="T2717" s="10">
        <v>7.1800000000000003E-2</v>
      </c>
      <c r="U2717" s="12">
        <v>13.94</v>
      </c>
      <c r="V2717" s="10">
        <v>0.33329999999999999</v>
      </c>
      <c r="W2717" s="11">
        <v>7.5</v>
      </c>
      <c r="X2717" s="8" t="s">
        <v>223</v>
      </c>
      <c r="Y2717" s="8" t="s">
        <v>149</v>
      </c>
    </row>
    <row r="2718" spans="1:26" x14ac:dyDescent="0.3">
      <c r="A2718" s="7">
        <v>46289</v>
      </c>
      <c r="B2718" s="8" t="s">
        <v>37</v>
      </c>
      <c r="C2718" s="8" t="s">
        <v>140</v>
      </c>
      <c r="D2718" s="8" t="s">
        <v>141</v>
      </c>
      <c r="E2718" s="8" t="s">
        <v>167</v>
      </c>
      <c r="F2718" s="8" t="s">
        <v>143</v>
      </c>
      <c r="G2718" s="8" t="s">
        <v>255</v>
      </c>
      <c r="H2718" s="8" t="s">
        <v>220</v>
      </c>
      <c r="I2718" s="8" t="s">
        <v>256</v>
      </c>
      <c r="K2718" s="8" t="s">
        <v>7</v>
      </c>
      <c r="L2718" s="9">
        <v>624</v>
      </c>
      <c r="M2718" s="9">
        <v>2</v>
      </c>
      <c r="N2718" s="10">
        <v>3.205128205128205E-3</v>
      </c>
      <c r="O2718" s="11">
        <v>3.83</v>
      </c>
      <c r="P2718" s="11">
        <v>7.66</v>
      </c>
      <c r="Q2718" s="11">
        <v>249</v>
      </c>
      <c r="R2718" s="8">
        <v>1</v>
      </c>
      <c r="S2718" s="8">
        <v>1</v>
      </c>
      <c r="T2718" s="10">
        <v>3.0800000000000001E-2</v>
      </c>
      <c r="U2718" s="12">
        <v>32.51</v>
      </c>
      <c r="V2718" s="10">
        <v>0.5</v>
      </c>
      <c r="W2718" s="11">
        <v>6</v>
      </c>
      <c r="X2718" s="8" t="s">
        <v>148</v>
      </c>
      <c r="Y2718" s="8" t="s">
        <v>149</v>
      </c>
    </row>
    <row r="2719" spans="1:26" x14ac:dyDescent="0.3">
      <c r="A2719" s="7">
        <v>46290</v>
      </c>
      <c r="B2719" s="8" t="s">
        <v>34</v>
      </c>
      <c r="C2719" s="8" t="s">
        <v>140</v>
      </c>
      <c r="D2719" s="8" t="s">
        <v>141</v>
      </c>
      <c r="E2719" s="8" t="s">
        <v>328</v>
      </c>
      <c r="F2719" s="8" t="s">
        <v>143</v>
      </c>
      <c r="G2719" s="8" t="s">
        <v>329</v>
      </c>
      <c r="H2719" s="8" t="s">
        <v>206</v>
      </c>
      <c r="I2719" s="8" t="s">
        <v>329</v>
      </c>
      <c r="J2719" s="8" t="s">
        <v>330</v>
      </c>
      <c r="K2719" s="8" t="s">
        <v>21</v>
      </c>
      <c r="L2719" s="9">
        <v>540</v>
      </c>
      <c r="M2719" s="9">
        <v>12</v>
      </c>
      <c r="N2719" s="10">
        <v>2.222222222222222E-2</v>
      </c>
      <c r="O2719" s="11">
        <v>9.85</v>
      </c>
      <c r="P2719" s="11">
        <v>118.2</v>
      </c>
      <c r="Q2719" s="11">
        <v>0</v>
      </c>
      <c r="R2719" s="8">
        <v>0</v>
      </c>
      <c r="S2719" s="8">
        <v>0</v>
      </c>
      <c r="U2719" s="12">
        <v>0</v>
      </c>
      <c r="V2719" s="10">
        <v>0</v>
      </c>
      <c r="W2719" s="11">
        <v>10</v>
      </c>
      <c r="X2719" s="8" t="s">
        <v>148</v>
      </c>
      <c r="Y2719" s="8" t="s">
        <v>149</v>
      </c>
    </row>
    <row r="2720" spans="1:26" x14ac:dyDescent="0.3">
      <c r="A2720" s="7">
        <v>46290</v>
      </c>
      <c r="B2720" s="8" t="s">
        <v>34</v>
      </c>
      <c r="C2720" s="8" t="s">
        <v>140</v>
      </c>
      <c r="D2720" s="8" t="s">
        <v>141</v>
      </c>
      <c r="E2720" s="8" t="s">
        <v>328</v>
      </c>
      <c r="F2720" s="8" t="s">
        <v>143</v>
      </c>
      <c r="G2720" s="8" t="s">
        <v>699</v>
      </c>
      <c r="H2720" s="8" t="s">
        <v>206</v>
      </c>
      <c r="I2720" s="8" t="s">
        <v>699</v>
      </c>
      <c r="J2720" s="8" t="s">
        <v>330</v>
      </c>
      <c r="K2720" s="8" t="s">
        <v>21</v>
      </c>
      <c r="L2720" s="9">
        <v>182</v>
      </c>
      <c r="M2720" s="9">
        <v>3</v>
      </c>
      <c r="N2720" s="10">
        <v>1.648351648351648E-2</v>
      </c>
      <c r="O2720" s="11">
        <v>7.48</v>
      </c>
      <c r="P2720" s="11">
        <v>22.44</v>
      </c>
      <c r="Q2720" s="11">
        <v>0</v>
      </c>
      <c r="R2720" s="8">
        <v>0</v>
      </c>
      <c r="S2720" s="8">
        <v>0</v>
      </c>
      <c r="U2720" s="12">
        <v>0</v>
      </c>
      <c r="V2720" s="10">
        <v>0</v>
      </c>
      <c r="W2720" s="11">
        <v>8</v>
      </c>
      <c r="X2720" s="8" t="s">
        <v>148</v>
      </c>
      <c r="Y2720" s="8" t="s">
        <v>149</v>
      </c>
    </row>
    <row r="2721" spans="1:26" x14ac:dyDescent="0.3">
      <c r="A2721" s="8" t="s">
        <v>1163</v>
      </c>
      <c r="B2721" s="8" t="s">
        <v>34</v>
      </c>
      <c r="C2721" s="8" t="s">
        <v>140</v>
      </c>
      <c r="D2721" s="8" t="s">
        <v>141</v>
      </c>
      <c r="E2721" s="8" t="s">
        <v>328</v>
      </c>
      <c r="F2721" s="8" t="s">
        <v>143</v>
      </c>
      <c r="G2721" s="8" t="s">
        <v>331</v>
      </c>
      <c r="H2721" s="8" t="s">
        <v>206</v>
      </c>
      <c r="I2721" s="8" t="s">
        <v>331</v>
      </c>
      <c r="J2721" s="8" t="s">
        <v>330</v>
      </c>
      <c r="K2721" s="8" t="s">
        <v>14</v>
      </c>
      <c r="L2721" s="9">
        <v>745</v>
      </c>
      <c r="M2721" s="9">
        <v>1</v>
      </c>
      <c r="N2721" s="10">
        <v>1.342281879194631E-3</v>
      </c>
      <c r="O2721" s="11">
        <v>8.49</v>
      </c>
      <c r="P2721" s="11">
        <v>8.49</v>
      </c>
      <c r="Q2721" s="11">
        <v>0</v>
      </c>
      <c r="R2721" s="8">
        <v>0</v>
      </c>
      <c r="S2721" s="8">
        <v>0</v>
      </c>
      <c r="U2721" s="12">
        <v>0</v>
      </c>
      <c r="V2721" s="10">
        <v>0</v>
      </c>
      <c r="W2721" s="11">
        <v>10</v>
      </c>
      <c r="X2721" s="8" t="s">
        <v>148</v>
      </c>
      <c r="Y2721" s="8" t="s">
        <v>149</v>
      </c>
    </row>
    <row r="2722" spans="1:26" x14ac:dyDescent="0.3">
      <c r="A2722" s="7">
        <v>46290</v>
      </c>
      <c r="B2722" s="8" t="s">
        <v>19</v>
      </c>
      <c r="C2722" s="8" t="s">
        <v>249</v>
      </c>
      <c r="D2722" s="8" t="s">
        <v>141</v>
      </c>
      <c r="E2722" s="8" t="s">
        <v>142</v>
      </c>
      <c r="F2722" s="8" t="s">
        <v>143</v>
      </c>
      <c r="G2722" s="8" t="s">
        <v>350</v>
      </c>
      <c r="H2722" s="8" t="s">
        <v>206</v>
      </c>
      <c r="I2722" s="8" t="s">
        <v>350</v>
      </c>
      <c r="J2722" s="8" t="s">
        <v>147</v>
      </c>
      <c r="K2722" s="8" t="s">
        <v>7</v>
      </c>
      <c r="L2722" s="8" t="s">
        <v>1177</v>
      </c>
      <c r="M2722" s="9">
        <v>13</v>
      </c>
      <c r="N2722" s="10">
        <v>3.1553398058252427E-2</v>
      </c>
      <c r="O2722" s="11">
        <v>5.03</v>
      </c>
      <c r="P2722" s="11">
        <v>65.39</v>
      </c>
      <c r="Q2722" s="11">
        <v>1797</v>
      </c>
      <c r="R2722" s="8">
        <v>3</v>
      </c>
      <c r="S2722" s="8">
        <v>3</v>
      </c>
      <c r="T2722" s="10">
        <v>3.6400000000000002E-2</v>
      </c>
      <c r="U2722" s="12">
        <v>27.48</v>
      </c>
      <c r="V2722" s="10">
        <v>0.23080000000000001</v>
      </c>
      <c r="W2722" s="11">
        <v>8.5</v>
      </c>
      <c r="X2722" s="8" t="s">
        <v>148</v>
      </c>
      <c r="Y2722" s="8" t="s">
        <v>149</v>
      </c>
    </row>
    <row r="2723" spans="1:26" x14ac:dyDescent="0.3">
      <c r="A2723" s="7">
        <v>46290</v>
      </c>
      <c r="B2723" s="8" t="s">
        <v>19</v>
      </c>
      <c r="C2723" s="8" t="s">
        <v>249</v>
      </c>
      <c r="D2723" s="8" t="s">
        <v>141</v>
      </c>
      <c r="E2723" s="8" t="s">
        <v>164</v>
      </c>
      <c r="F2723" s="8" t="s">
        <v>143</v>
      </c>
      <c r="G2723" s="8" t="s">
        <v>431</v>
      </c>
      <c r="H2723" s="8" t="s">
        <v>20</v>
      </c>
      <c r="I2723" s="8" t="s">
        <v>431</v>
      </c>
      <c r="J2723" s="8" t="s">
        <v>166</v>
      </c>
      <c r="K2723" s="8" t="s">
        <v>21</v>
      </c>
      <c r="L2723" s="9">
        <v>120</v>
      </c>
      <c r="M2723" s="9">
        <v>6</v>
      </c>
      <c r="N2723" s="10">
        <v>0.05</v>
      </c>
      <c r="O2723" s="11">
        <v>5.24</v>
      </c>
      <c r="P2723" s="11">
        <v>31.44</v>
      </c>
      <c r="Q2723" s="11">
        <v>0</v>
      </c>
      <c r="R2723" s="8">
        <v>0</v>
      </c>
      <c r="S2723" s="8">
        <v>0</v>
      </c>
      <c r="U2723" s="12">
        <v>0</v>
      </c>
      <c r="V2723" s="10">
        <v>0</v>
      </c>
      <c r="W2723" s="11">
        <v>5.5</v>
      </c>
      <c r="X2723" s="8" t="s">
        <v>148</v>
      </c>
      <c r="Y2723" s="8" t="s">
        <v>149</v>
      </c>
    </row>
    <row r="2724" spans="1:26" x14ac:dyDescent="0.3">
      <c r="A2724" s="7">
        <v>46290</v>
      </c>
      <c r="B2724" s="8" t="s">
        <v>19</v>
      </c>
      <c r="C2724" s="8" t="s">
        <v>249</v>
      </c>
      <c r="D2724" s="8" t="s">
        <v>141</v>
      </c>
      <c r="E2724" s="8" t="s">
        <v>164</v>
      </c>
      <c r="F2724" s="8" t="s">
        <v>143</v>
      </c>
      <c r="G2724" s="8" t="s">
        <v>347</v>
      </c>
      <c r="H2724" s="8" t="s">
        <v>206</v>
      </c>
      <c r="I2724" s="8" t="s">
        <v>347</v>
      </c>
      <c r="J2724" s="8" t="s">
        <v>166</v>
      </c>
      <c r="K2724" s="8" t="s">
        <v>21</v>
      </c>
      <c r="L2724" s="9">
        <v>144</v>
      </c>
      <c r="M2724" s="9">
        <v>8</v>
      </c>
      <c r="N2724" s="10">
        <v>5.5555555555555552E-2</v>
      </c>
      <c r="O2724" s="11">
        <v>5</v>
      </c>
      <c r="P2724" s="11">
        <v>40</v>
      </c>
      <c r="Q2724" s="11">
        <v>449</v>
      </c>
      <c r="R2724" s="8">
        <v>1</v>
      </c>
      <c r="S2724" s="8">
        <v>1</v>
      </c>
      <c r="T2724" s="10">
        <v>8.9099999999999999E-2</v>
      </c>
      <c r="U2724" s="12">
        <v>11.22</v>
      </c>
      <c r="V2724" s="10">
        <v>0.125</v>
      </c>
      <c r="W2724" s="11">
        <v>5</v>
      </c>
      <c r="X2724" s="8" t="s">
        <v>148</v>
      </c>
      <c r="Y2724" s="8" t="s">
        <v>149</v>
      </c>
    </row>
    <row r="2725" spans="1:26" x14ac:dyDescent="0.3">
      <c r="A2725" s="7">
        <v>46290</v>
      </c>
      <c r="B2725" s="8" t="s">
        <v>19</v>
      </c>
      <c r="C2725" s="8" t="s">
        <v>249</v>
      </c>
      <c r="D2725" s="8" t="s">
        <v>141</v>
      </c>
      <c r="E2725" s="8" t="s">
        <v>164</v>
      </c>
      <c r="F2725" s="8" t="s">
        <v>143</v>
      </c>
      <c r="G2725" s="8" t="s">
        <v>349</v>
      </c>
      <c r="H2725" s="8" t="s">
        <v>206</v>
      </c>
      <c r="I2725" s="8" t="s">
        <v>349</v>
      </c>
      <c r="J2725" s="8" t="s">
        <v>166</v>
      </c>
      <c r="K2725" s="8" t="s">
        <v>7</v>
      </c>
      <c r="L2725" s="8" t="s">
        <v>830</v>
      </c>
      <c r="M2725" s="9">
        <v>9</v>
      </c>
      <c r="N2725" s="10">
        <v>1.9693654266958429E-2</v>
      </c>
      <c r="O2725" s="11">
        <v>5.1100000000000003</v>
      </c>
      <c r="P2725" s="11">
        <v>45.99</v>
      </c>
      <c r="Q2725" s="11">
        <v>0</v>
      </c>
      <c r="R2725" s="8">
        <v>0</v>
      </c>
      <c r="S2725" s="8">
        <v>0</v>
      </c>
      <c r="U2725" s="12">
        <v>0</v>
      </c>
      <c r="V2725" s="10">
        <v>0</v>
      </c>
      <c r="W2725" s="11">
        <v>6.5</v>
      </c>
      <c r="X2725" s="8" t="s">
        <v>148</v>
      </c>
      <c r="Y2725" s="8" t="s">
        <v>149</v>
      </c>
    </row>
    <row r="2726" spans="1:26" x14ac:dyDescent="0.3">
      <c r="A2726" s="7">
        <v>46290</v>
      </c>
      <c r="B2726" s="8" t="s">
        <v>19</v>
      </c>
      <c r="C2726" s="8" t="s">
        <v>249</v>
      </c>
      <c r="D2726" s="8" t="s">
        <v>141</v>
      </c>
      <c r="E2726" s="8" t="s">
        <v>164</v>
      </c>
      <c r="F2726" s="8" t="s">
        <v>143</v>
      </c>
      <c r="G2726" s="8" t="s">
        <v>432</v>
      </c>
      <c r="H2726" s="8" t="s">
        <v>206</v>
      </c>
      <c r="I2726" s="8" t="s">
        <v>432</v>
      </c>
      <c r="J2726" s="8" t="s">
        <v>166</v>
      </c>
      <c r="K2726" s="8" t="s">
        <v>21</v>
      </c>
      <c r="L2726" s="9">
        <v>164</v>
      </c>
      <c r="M2726" s="9">
        <v>5</v>
      </c>
      <c r="N2726" s="10">
        <v>3.048780487804878E-2</v>
      </c>
      <c r="O2726" s="11">
        <v>6</v>
      </c>
      <c r="P2726" s="11">
        <v>30</v>
      </c>
      <c r="Q2726" s="11">
        <v>449</v>
      </c>
      <c r="R2726" s="8">
        <v>1</v>
      </c>
      <c r="S2726" s="8">
        <v>1</v>
      </c>
      <c r="T2726" s="10">
        <v>6.6799999999999998E-2</v>
      </c>
      <c r="U2726" s="12">
        <v>14.97</v>
      </c>
      <c r="V2726" s="10">
        <v>0.2</v>
      </c>
      <c r="W2726" s="11">
        <v>6</v>
      </c>
      <c r="X2726" s="8" t="s">
        <v>148</v>
      </c>
      <c r="Y2726" s="8" t="s">
        <v>149</v>
      </c>
    </row>
    <row r="2727" spans="1:26" x14ac:dyDescent="0.3">
      <c r="A2727" s="8" t="s">
        <v>1163</v>
      </c>
      <c r="B2727" s="8" t="s">
        <v>19</v>
      </c>
      <c r="C2727" s="8" t="s">
        <v>249</v>
      </c>
      <c r="D2727" s="8" t="s">
        <v>141</v>
      </c>
      <c r="E2727" s="8" t="s">
        <v>164</v>
      </c>
      <c r="F2727" s="8" t="s">
        <v>143</v>
      </c>
      <c r="G2727" s="8" t="s">
        <v>350</v>
      </c>
      <c r="H2727" s="8" t="s">
        <v>206</v>
      </c>
      <c r="I2727" s="8" t="s">
        <v>350</v>
      </c>
      <c r="J2727" s="8" t="s">
        <v>166</v>
      </c>
      <c r="K2727" s="8" t="s">
        <v>7</v>
      </c>
      <c r="L2727" s="9">
        <v>156</v>
      </c>
      <c r="M2727" s="9">
        <v>2</v>
      </c>
      <c r="N2727" s="10">
        <v>1.282051282051282E-2</v>
      </c>
      <c r="O2727" s="11">
        <v>4.57</v>
      </c>
      <c r="P2727" s="11">
        <v>9.14</v>
      </c>
      <c r="Q2727" s="11">
        <v>0</v>
      </c>
      <c r="R2727" s="8">
        <v>0</v>
      </c>
      <c r="S2727" s="8">
        <v>0</v>
      </c>
      <c r="U2727" s="12">
        <v>0</v>
      </c>
      <c r="V2727" s="10">
        <v>0</v>
      </c>
      <c r="W2727" s="11">
        <v>7.5</v>
      </c>
      <c r="X2727" s="8" t="s">
        <v>148</v>
      </c>
      <c r="Y2727" s="8" t="s">
        <v>149</v>
      </c>
    </row>
    <row r="2728" spans="1:26" x14ac:dyDescent="0.3">
      <c r="A2728" s="7">
        <v>46290</v>
      </c>
      <c r="B2728" s="8" t="s">
        <v>19</v>
      </c>
      <c r="C2728" s="8" t="s">
        <v>249</v>
      </c>
      <c r="D2728" s="8" t="s">
        <v>141</v>
      </c>
      <c r="E2728" s="8" t="s">
        <v>351</v>
      </c>
      <c r="F2728" s="8" t="s">
        <v>143</v>
      </c>
      <c r="G2728" s="8" t="s">
        <v>706</v>
      </c>
      <c r="H2728" s="8" t="s">
        <v>333</v>
      </c>
      <c r="I2728" s="8" t="s">
        <v>706</v>
      </c>
      <c r="J2728" s="8" t="s">
        <v>353</v>
      </c>
      <c r="K2728" s="8" t="s">
        <v>14</v>
      </c>
      <c r="L2728" s="9">
        <v>283</v>
      </c>
      <c r="M2728" s="9">
        <v>3</v>
      </c>
      <c r="N2728" s="10">
        <v>1.0600706713780919E-2</v>
      </c>
      <c r="O2728" s="11">
        <v>11.29</v>
      </c>
      <c r="P2728" s="11">
        <v>33.869999999999997</v>
      </c>
      <c r="Q2728" s="11">
        <v>2598</v>
      </c>
      <c r="R2728" s="8">
        <v>1</v>
      </c>
      <c r="S2728" s="8">
        <v>2</v>
      </c>
      <c r="T2728" s="10">
        <v>1.2999999999999999E-2</v>
      </c>
      <c r="U2728" s="12">
        <v>76.709999999999994</v>
      </c>
      <c r="V2728" s="10">
        <v>0.33329999999999999</v>
      </c>
      <c r="W2728" s="11">
        <v>15.5</v>
      </c>
      <c r="X2728" s="8" t="s">
        <v>148</v>
      </c>
      <c r="Y2728" s="8" t="s">
        <v>149</v>
      </c>
    </row>
    <row r="2729" spans="1:26" x14ac:dyDescent="0.3">
      <c r="A2729" s="7">
        <v>46290</v>
      </c>
      <c r="B2729" s="8" t="s">
        <v>19</v>
      </c>
      <c r="C2729" s="8" t="s">
        <v>249</v>
      </c>
      <c r="D2729" s="8" t="s">
        <v>141</v>
      </c>
      <c r="E2729" s="8" t="s">
        <v>351</v>
      </c>
      <c r="F2729" s="8" t="s">
        <v>143</v>
      </c>
      <c r="G2729" s="8" t="s">
        <v>354</v>
      </c>
      <c r="H2729" s="8" t="s">
        <v>206</v>
      </c>
      <c r="I2729" s="8" t="s">
        <v>354</v>
      </c>
      <c r="J2729" s="8" t="s">
        <v>353</v>
      </c>
      <c r="K2729" s="8" t="s">
        <v>7</v>
      </c>
      <c r="L2729" s="9">
        <v>430</v>
      </c>
      <c r="M2729" s="9">
        <v>11</v>
      </c>
      <c r="N2729" s="10">
        <v>2.5581395348837209E-2</v>
      </c>
      <c r="O2729" s="11">
        <v>10.48</v>
      </c>
      <c r="P2729" s="11">
        <v>115.28</v>
      </c>
      <c r="Q2729" s="11">
        <v>0</v>
      </c>
      <c r="R2729" s="8">
        <v>0</v>
      </c>
      <c r="S2729" s="8">
        <v>0</v>
      </c>
      <c r="U2729" s="12">
        <v>0</v>
      </c>
      <c r="V2729" s="10">
        <v>0</v>
      </c>
      <c r="W2729" s="11">
        <v>16</v>
      </c>
      <c r="X2729" s="8" t="s">
        <v>148</v>
      </c>
      <c r="Y2729" s="8" t="s">
        <v>149</v>
      </c>
    </row>
    <row r="2730" spans="1:26" x14ac:dyDescent="0.3">
      <c r="A2730" s="7">
        <v>46291</v>
      </c>
      <c r="B2730" s="8" t="s">
        <v>12</v>
      </c>
      <c r="C2730" s="8" t="s">
        <v>140</v>
      </c>
      <c r="D2730" s="8" t="s">
        <v>141</v>
      </c>
      <c r="E2730" s="8" t="s">
        <v>150</v>
      </c>
      <c r="F2730" s="8" t="s">
        <v>143</v>
      </c>
      <c r="G2730" s="8" t="s">
        <v>170</v>
      </c>
      <c r="H2730" s="8" t="s">
        <v>145</v>
      </c>
      <c r="I2730" s="8" t="s">
        <v>237</v>
      </c>
      <c r="J2730" s="8" t="s">
        <v>153</v>
      </c>
      <c r="K2730" s="8" t="s">
        <v>14</v>
      </c>
      <c r="L2730" s="9">
        <v>173</v>
      </c>
      <c r="M2730" s="9">
        <v>3</v>
      </c>
      <c r="N2730" s="10">
        <v>1.734104046242774E-2</v>
      </c>
      <c r="O2730" s="11">
        <v>6.99</v>
      </c>
      <c r="P2730" s="11">
        <v>20.97</v>
      </c>
      <c r="Q2730" s="11">
        <v>0</v>
      </c>
      <c r="R2730" s="8">
        <v>0</v>
      </c>
      <c r="S2730" s="8">
        <v>0</v>
      </c>
      <c r="U2730" s="12">
        <v>0</v>
      </c>
      <c r="V2730" s="10">
        <v>0</v>
      </c>
      <c r="W2730" s="11">
        <v>10</v>
      </c>
      <c r="X2730" s="8" t="s">
        <v>148</v>
      </c>
      <c r="Y2730" s="8" t="s">
        <v>149</v>
      </c>
      <c r="Z2730" s="8" t="s">
        <v>791</v>
      </c>
    </row>
    <row r="2731" spans="1:26" x14ac:dyDescent="0.3">
      <c r="A2731" s="7">
        <v>46291</v>
      </c>
      <c r="B2731" s="8" t="s">
        <v>12</v>
      </c>
      <c r="C2731" s="8" t="s">
        <v>140</v>
      </c>
      <c r="D2731" s="8" t="s">
        <v>141</v>
      </c>
      <c r="E2731" s="8" t="s">
        <v>150</v>
      </c>
      <c r="F2731" s="8" t="s">
        <v>143</v>
      </c>
      <c r="G2731" s="8" t="s">
        <v>144</v>
      </c>
      <c r="H2731" s="8" t="s">
        <v>145</v>
      </c>
      <c r="I2731" s="8" t="s">
        <v>1178</v>
      </c>
      <c r="J2731" s="8" t="s">
        <v>153</v>
      </c>
      <c r="K2731" s="8" t="s">
        <v>21</v>
      </c>
      <c r="L2731" s="9">
        <v>196</v>
      </c>
      <c r="M2731" s="9">
        <v>5</v>
      </c>
      <c r="N2731" s="10">
        <v>2.551020408163265E-2</v>
      </c>
      <c r="O2731" s="11">
        <v>10.5</v>
      </c>
      <c r="P2731" s="11">
        <v>52.5</v>
      </c>
      <c r="Q2731" s="11">
        <v>0</v>
      </c>
      <c r="R2731" s="8">
        <v>0</v>
      </c>
      <c r="S2731" s="8">
        <v>0</v>
      </c>
      <c r="U2731" s="12">
        <v>0</v>
      </c>
      <c r="V2731" s="10">
        <v>0</v>
      </c>
      <c r="W2731" s="11">
        <v>10.5</v>
      </c>
      <c r="X2731" s="8" t="s">
        <v>148</v>
      </c>
      <c r="Y2731" s="8" t="s">
        <v>149</v>
      </c>
    </row>
    <row r="2732" spans="1:26" x14ac:dyDescent="0.3">
      <c r="A2732" s="7">
        <v>46291</v>
      </c>
      <c r="B2732" s="8" t="s">
        <v>12</v>
      </c>
      <c r="C2732" s="8" t="s">
        <v>140</v>
      </c>
      <c r="D2732" s="8" t="s">
        <v>141</v>
      </c>
      <c r="E2732" s="8" t="s">
        <v>157</v>
      </c>
      <c r="F2732" s="8" t="s">
        <v>143</v>
      </c>
      <c r="G2732" s="8" t="s">
        <v>151</v>
      </c>
      <c r="H2732" s="8" t="s">
        <v>145</v>
      </c>
      <c r="I2732" s="8" t="s">
        <v>711</v>
      </c>
      <c r="J2732" s="8" t="s">
        <v>159</v>
      </c>
      <c r="K2732" s="8" t="s">
        <v>21</v>
      </c>
      <c r="L2732" s="8" t="s">
        <v>1179</v>
      </c>
      <c r="M2732" s="9">
        <v>4</v>
      </c>
      <c r="N2732" s="10">
        <v>8.1799591002044997E-3</v>
      </c>
      <c r="O2732" s="11">
        <v>7.31</v>
      </c>
      <c r="P2732" s="11">
        <v>29.24</v>
      </c>
      <c r="Q2732" s="11">
        <v>0</v>
      </c>
      <c r="R2732" s="8">
        <v>0</v>
      </c>
      <c r="S2732" s="8">
        <v>0</v>
      </c>
      <c r="U2732" s="12">
        <v>0</v>
      </c>
      <c r="V2732" s="10">
        <v>0</v>
      </c>
      <c r="W2732" s="11">
        <v>8.5</v>
      </c>
      <c r="X2732" s="8" t="s">
        <v>148</v>
      </c>
      <c r="Y2732" s="8" t="s">
        <v>149</v>
      </c>
    </row>
    <row r="2733" spans="1:26" x14ac:dyDescent="0.3">
      <c r="A2733" s="7">
        <v>46291</v>
      </c>
      <c r="B2733" s="8" t="s">
        <v>12</v>
      </c>
      <c r="C2733" s="8" t="s">
        <v>140</v>
      </c>
      <c r="D2733" s="8" t="s">
        <v>141</v>
      </c>
      <c r="E2733" s="8" t="s">
        <v>157</v>
      </c>
      <c r="F2733" s="8" t="s">
        <v>143</v>
      </c>
      <c r="G2733" s="8" t="s">
        <v>151</v>
      </c>
      <c r="H2733" s="8" t="s">
        <v>145</v>
      </c>
      <c r="I2733" s="8" t="s">
        <v>343</v>
      </c>
      <c r="J2733" s="8" t="s">
        <v>159</v>
      </c>
      <c r="K2733" s="8" t="s">
        <v>14</v>
      </c>
      <c r="L2733" s="9">
        <v>2610</v>
      </c>
      <c r="M2733" s="9">
        <v>12</v>
      </c>
      <c r="N2733" s="10">
        <v>4.5977011494252873E-3</v>
      </c>
      <c r="O2733" s="11">
        <v>6.09</v>
      </c>
      <c r="P2733" s="8" t="s">
        <v>1180</v>
      </c>
      <c r="Q2733" s="11">
        <v>0</v>
      </c>
      <c r="R2733" s="8">
        <v>0</v>
      </c>
      <c r="S2733" s="8">
        <v>0</v>
      </c>
      <c r="U2733" s="12">
        <v>0</v>
      </c>
      <c r="V2733" s="10">
        <v>0</v>
      </c>
      <c r="W2733" s="11">
        <v>8.5</v>
      </c>
      <c r="X2733" s="8" t="s">
        <v>148</v>
      </c>
      <c r="Y2733" s="8" t="s">
        <v>149</v>
      </c>
    </row>
    <row r="2734" spans="1:26" x14ac:dyDescent="0.3">
      <c r="A2734" s="7">
        <v>46291</v>
      </c>
      <c r="B2734" s="8" t="s">
        <v>12</v>
      </c>
      <c r="C2734" s="8" t="s">
        <v>140</v>
      </c>
      <c r="D2734" s="8" t="s">
        <v>141</v>
      </c>
      <c r="E2734" s="8" t="s">
        <v>157</v>
      </c>
      <c r="F2734" s="8" t="s">
        <v>143</v>
      </c>
      <c r="G2734" s="8" t="s">
        <v>144</v>
      </c>
      <c r="H2734" s="8" t="s">
        <v>145</v>
      </c>
      <c r="I2734" s="8" t="s">
        <v>750</v>
      </c>
      <c r="J2734" s="8" t="s">
        <v>159</v>
      </c>
      <c r="K2734" s="8" t="s">
        <v>7</v>
      </c>
      <c r="L2734" s="9">
        <v>273</v>
      </c>
      <c r="M2734" s="9">
        <v>3</v>
      </c>
      <c r="N2734" s="10">
        <v>1.098901098901099E-2</v>
      </c>
      <c r="O2734" s="11">
        <v>6.07</v>
      </c>
      <c r="P2734" s="11">
        <v>18.21</v>
      </c>
      <c r="Q2734" s="11">
        <v>0</v>
      </c>
      <c r="R2734" s="8">
        <v>0</v>
      </c>
      <c r="S2734" s="8">
        <v>0</v>
      </c>
      <c r="U2734" s="12">
        <v>0</v>
      </c>
      <c r="V2734" s="10">
        <v>0</v>
      </c>
      <c r="W2734" s="11">
        <v>11.5</v>
      </c>
      <c r="X2734" s="8" t="s">
        <v>148</v>
      </c>
      <c r="Y2734" s="8" t="s">
        <v>149</v>
      </c>
    </row>
    <row r="2735" spans="1:26" x14ac:dyDescent="0.3">
      <c r="A2735" s="8" t="s">
        <v>1181</v>
      </c>
      <c r="B2735" s="8" t="s">
        <v>12</v>
      </c>
      <c r="C2735" s="8" t="s">
        <v>140</v>
      </c>
      <c r="D2735" s="8" t="s">
        <v>141</v>
      </c>
      <c r="E2735" s="8" t="s">
        <v>164</v>
      </c>
      <c r="F2735" s="8" t="s">
        <v>143</v>
      </c>
      <c r="G2735" s="8" t="s">
        <v>144</v>
      </c>
      <c r="H2735" s="8" t="s">
        <v>145</v>
      </c>
      <c r="I2735" s="8" t="s">
        <v>165</v>
      </c>
      <c r="J2735" s="8" t="s">
        <v>166</v>
      </c>
      <c r="K2735" s="8" t="s">
        <v>14</v>
      </c>
      <c r="L2735" s="9">
        <v>2599</v>
      </c>
      <c r="M2735" s="9">
        <v>9</v>
      </c>
      <c r="N2735" s="10">
        <v>3.462870334744132E-3</v>
      </c>
      <c r="O2735" s="11">
        <v>8.34</v>
      </c>
      <c r="P2735" s="11">
        <v>75.06</v>
      </c>
      <c r="Q2735" s="11">
        <v>0</v>
      </c>
      <c r="R2735" s="8">
        <v>0</v>
      </c>
      <c r="S2735" s="8">
        <v>0</v>
      </c>
      <c r="U2735" s="12">
        <v>0</v>
      </c>
      <c r="V2735" s="10">
        <v>0</v>
      </c>
      <c r="W2735" s="11">
        <v>12</v>
      </c>
      <c r="X2735" s="8" t="s">
        <v>148</v>
      </c>
      <c r="Y2735" s="8" t="s">
        <v>149</v>
      </c>
    </row>
    <row r="2736" spans="1:26" x14ac:dyDescent="0.3">
      <c r="A2736" s="7">
        <v>46291</v>
      </c>
      <c r="B2736" s="8" t="s">
        <v>12</v>
      </c>
      <c r="C2736" s="8" t="s">
        <v>140</v>
      </c>
      <c r="D2736" s="8" t="s">
        <v>141</v>
      </c>
      <c r="E2736" s="8" t="s">
        <v>164</v>
      </c>
      <c r="F2736" s="8" t="s">
        <v>143</v>
      </c>
      <c r="G2736" s="8" t="s">
        <v>151</v>
      </c>
      <c r="H2736" s="8" t="s">
        <v>145</v>
      </c>
      <c r="I2736" s="8" t="s">
        <v>508</v>
      </c>
      <c r="J2736" s="8" t="s">
        <v>166</v>
      </c>
      <c r="K2736" s="8" t="s">
        <v>14</v>
      </c>
      <c r="L2736" s="9">
        <v>361</v>
      </c>
      <c r="M2736" s="9">
        <v>4</v>
      </c>
      <c r="N2736" s="10">
        <v>1.1080332409972299E-2</v>
      </c>
      <c r="O2736" s="11">
        <v>6.6</v>
      </c>
      <c r="P2736" s="11">
        <v>26.4</v>
      </c>
      <c r="Q2736" s="11">
        <v>0</v>
      </c>
      <c r="R2736" s="8">
        <v>0</v>
      </c>
      <c r="S2736" s="8">
        <v>0</v>
      </c>
      <c r="U2736" s="12">
        <v>0</v>
      </c>
      <c r="V2736" s="10">
        <v>0</v>
      </c>
      <c r="W2736" s="11">
        <v>8</v>
      </c>
      <c r="X2736" s="8" t="s">
        <v>148</v>
      </c>
      <c r="Y2736" s="8" t="s">
        <v>149</v>
      </c>
    </row>
    <row r="2737" spans="1:25" x14ac:dyDescent="0.3">
      <c r="A2737" s="7">
        <v>46291</v>
      </c>
      <c r="B2737" s="8" t="s">
        <v>12</v>
      </c>
      <c r="C2737" s="8" t="s">
        <v>140</v>
      </c>
      <c r="D2737" s="8" t="s">
        <v>141</v>
      </c>
      <c r="E2737" s="8" t="s">
        <v>164</v>
      </c>
      <c r="F2737" s="8" t="s">
        <v>143</v>
      </c>
      <c r="G2737" s="8" t="s">
        <v>151</v>
      </c>
      <c r="H2737" s="8" t="s">
        <v>145</v>
      </c>
      <c r="I2737" s="8" t="s">
        <v>359</v>
      </c>
      <c r="J2737" s="8" t="s">
        <v>166</v>
      </c>
      <c r="K2737" s="8" t="s">
        <v>21</v>
      </c>
      <c r="L2737" s="9">
        <v>321</v>
      </c>
      <c r="M2737" s="9">
        <v>2</v>
      </c>
      <c r="N2737" s="10">
        <v>6.2305295950155761E-3</v>
      </c>
      <c r="O2737" s="11">
        <v>8</v>
      </c>
      <c r="P2737" s="11">
        <v>16</v>
      </c>
      <c r="Q2737" s="11">
        <v>0</v>
      </c>
      <c r="R2737" s="8">
        <v>0</v>
      </c>
      <c r="S2737" s="8">
        <v>0</v>
      </c>
      <c r="U2737" s="12">
        <v>0</v>
      </c>
      <c r="V2737" s="10">
        <v>0</v>
      </c>
      <c r="W2737" s="11">
        <v>8</v>
      </c>
      <c r="X2737" s="8" t="s">
        <v>148</v>
      </c>
      <c r="Y2737" s="8" t="s">
        <v>149</v>
      </c>
    </row>
    <row r="2738" spans="1:25" x14ac:dyDescent="0.3">
      <c r="A2738" s="8" t="s">
        <v>1181</v>
      </c>
      <c r="B2738" s="8" t="s">
        <v>12</v>
      </c>
      <c r="C2738" s="8" t="s">
        <v>140</v>
      </c>
      <c r="D2738" s="8" t="s">
        <v>141</v>
      </c>
      <c r="E2738" s="8" t="s">
        <v>239</v>
      </c>
      <c r="F2738" s="8" t="s">
        <v>143</v>
      </c>
      <c r="G2738" s="8" t="s">
        <v>144</v>
      </c>
      <c r="H2738" s="8" t="s">
        <v>145</v>
      </c>
      <c r="I2738" s="8" t="s">
        <v>240</v>
      </c>
      <c r="J2738" s="8" t="s">
        <v>242</v>
      </c>
      <c r="K2738" s="8" t="s">
        <v>21</v>
      </c>
      <c r="L2738" s="9">
        <v>1232</v>
      </c>
      <c r="M2738" s="9">
        <v>20</v>
      </c>
      <c r="N2738" s="10">
        <v>1.6233766233766229E-2</v>
      </c>
      <c r="O2738" s="11">
        <v>6</v>
      </c>
      <c r="P2738" s="11">
        <v>120</v>
      </c>
      <c r="Q2738" s="11">
        <v>0</v>
      </c>
      <c r="R2738" s="8">
        <v>0</v>
      </c>
      <c r="S2738" s="8">
        <v>0</v>
      </c>
      <c r="U2738" s="12">
        <v>0</v>
      </c>
      <c r="V2738" s="10">
        <v>0</v>
      </c>
      <c r="W2738" s="11">
        <v>6</v>
      </c>
      <c r="X2738" s="8" t="s">
        <v>148</v>
      </c>
      <c r="Y2738" s="8" t="s">
        <v>149</v>
      </c>
    </row>
    <row r="2739" spans="1:25" x14ac:dyDescent="0.3">
      <c r="A2739" s="7">
        <v>46291</v>
      </c>
      <c r="B2739" s="8" t="s">
        <v>12</v>
      </c>
      <c r="C2739" s="8" t="s">
        <v>140</v>
      </c>
      <c r="D2739" s="8" t="s">
        <v>141</v>
      </c>
      <c r="E2739" s="8" t="s">
        <v>239</v>
      </c>
      <c r="F2739" s="8" t="s">
        <v>143</v>
      </c>
      <c r="G2739" s="8" t="s">
        <v>170</v>
      </c>
      <c r="H2739" s="8" t="s">
        <v>145</v>
      </c>
      <c r="I2739" s="8" t="s">
        <v>584</v>
      </c>
      <c r="J2739" s="8" t="s">
        <v>242</v>
      </c>
      <c r="K2739" s="8" t="s">
        <v>14</v>
      </c>
      <c r="L2739" s="8" t="s">
        <v>1182</v>
      </c>
      <c r="M2739" s="9">
        <v>2</v>
      </c>
      <c r="N2739" s="10">
        <v>4.7846889952153108E-3</v>
      </c>
      <c r="O2739" s="11">
        <v>3.83</v>
      </c>
      <c r="P2739" s="11">
        <v>7.66</v>
      </c>
      <c r="Q2739" s="11">
        <v>0</v>
      </c>
      <c r="R2739" s="8">
        <v>0</v>
      </c>
      <c r="S2739" s="8">
        <v>0</v>
      </c>
      <c r="U2739" s="12">
        <v>0</v>
      </c>
      <c r="V2739" s="10">
        <v>0</v>
      </c>
      <c r="W2739" s="11">
        <v>6</v>
      </c>
      <c r="X2739" s="8" t="s">
        <v>148</v>
      </c>
      <c r="Y2739" s="8" t="s">
        <v>149</v>
      </c>
    </row>
    <row r="2740" spans="1:25" x14ac:dyDescent="0.3">
      <c r="A2740" s="7">
        <v>46291</v>
      </c>
      <c r="B2740" s="8" t="s">
        <v>12</v>
      </c>
      <c r="C2740" s="8" t="s">
        <v>140</v>
      </c>
      <c r="D2740" s="8" t="s">
        <v>141</v>
      </c>
      <c r="E2740" s="8" t="s">
        <v>239</v>
      </c>
      <c r="F2740" s="8" t="s">
        <v>143</v>
      </c>
      <c r="G2740" s="8" t="s">
        <v>144</v>
      </c>
      <c r="H2740" s="8" t="s">
        <v>145</v>
      </c>
      <c r="I2740" s="8" t="s">
        <v>391</v>
      </c>
      <c r="J2740" s="8" t="s">
        <v>242</v>
      </c>
      <c r="K2740" s="8" t="s">
        <v>21</v>
      </c>
      <c r="L2740" s="9">
        <v>1707</v>
      </c>
      <c r="M2740" s="9">
        <v>24</v>
      </c>
      <c r="N2740" s="10">
        <v>1.4059753954305801E-2</v>
      </c>
      <c r="O2740" s="11">
        <v>5.57</v>
      </c>
      <c r="P2740" s="11">
        <v>133.68</v>
      </c>
      <c r="Q2740" s="11">
        <v>0</v>
      </c>
      <c r="R2740" s="8">
        <v>0</v>
      </c>
      <c r="S2740" s="8">
        <v>0</v>
      </c>
      <c r="U2740" s="12">
        <v>0</v>
      </c>
      <c r="V2740" s="10">
        <v>0</v>
      </c>
      <c r="W2740" s="11">
        <v>6</v>
      </c>
      <c r="X2740" s="8" t="s">
        <v>148</v>
      </c>
      <c r="Y2740" s="8" t="s">
        <v>149</v>
      </c>
    </row>
    <row r="2741" spans="1:25" x14ac:dyDescent="0.3">
      <c r="A2741" s="7">
        <v>46291</v>
      </c>
      <c r="B2741" s="8" t="s">
        <v>12</v>
      </c>
      <c r="C2741" s="8" t="s">
        <v>140</v>
      </c>
      <c r="D2741" s="8" t="s">
        <v>141</v>
      </c>
      <c r="E2741" s="8" t="s">
        <v>239</v>
      </c>
      <c r="F2741" s="8" t="s">
        <v>143</v>
      </c>
      <c r="G2741" s="8" t="s">
        <v>151</v>
      </c>
      <c r="H2741" s="8" t="s">
        <v>145</v>
      </c>
      <c r="I2741" s="8" t="s">
        <v>388</v>
      </c>
      <c r="J2741" s="8" t="s">
        <v>242</v>
      </c>
      <c r="K2741" s="8" t="s">
        <v>7</v>
      </c>
      <c r="L2741" s="9">
        <v>2468</v>
      </c>
      <c r="M2741" s="9">
        <v>19</v>
      </c>
      <c r="N2741" s="10">
        <v>7.6985413290113448E-3</v>
      </c>
      <c r="O2741" s="11">
        <v>4.21</v>
      </c>
      <c r="P2741" s="11">
        <v>79.989999999999995</v>
      </c>
      <c r="Q2741" s="11">
        <v>0</v>
      </c>
      <c r="R2741" s="8">
        <v>0</v>
      </c>
      <c r="S2741" s="8">
        <v>0</v>
      </c>
      <c r="U2741" s="12">
        <v>0</v>
      </c>
      <c r="V2741" s="10">
        <v>0</v>
      </c>
      <c r="W2741" s="11">
        <v>6</v>
      </c>
      <c r="X2741" s="8" t="s">
        <v>148</v>
      </c>
      <c r="Y2741" s="8" t="s">
        <v>149</v>
      </c>
    </row>
    <row r="2742" spans="1:25" x14ac:dyDescent="0.3">
      <c r="A2742" s="7">
        <v>46291</v>
      </c>
      <c r="B2742" s="8" t="s">
        <v>12</v>
      </c>
      <c r="C2742" s="8" t="s">
        <v>140</v>
      </c>
      <c r="D2742" s="8" t="s">
        <v>141</v>
      </c>
      <c r="E2742" s="8" t="s">
        <v>239</v>
      </c>
      <c r="F2742" s="8" t="s">
        <v>143</v>
      </c>
      <c r="G2742" s="8" t="s">
        <v>151</v>
      </c>
      <c r="H2742" s="8" t="s">
        <v>145</v>
      </c>
      <c r="I2742" s="8" t="s">
        <v>467</v>
      </c>
      <c r="J2742" s="8" t="s">
        <v>242</v>
      </c>
      <c r="K2742" s="8" t="s">
        <v>7</v>
      </c>
      <c r="L2742" s="9">
        <v>146</v>
      </c>
      <c r="M2742" s="9">
        <v>1</v>
      </c>
      <c r="N2742" s="10">
        <v>6.8493150684931503E-3</v>
      </c>
      <c r="O2742" s="11">
        <v>5.03</v>
      </c>
      <c r="P2742" s="11">
        <v>5.03</v>
      </c>
      <c r="Q2742" s="11">
        <v>0</v>
      </c>
      <c r="R2742" s="8">
        <v>0</v>
      </c>
      <c r="S2742" s="8">
        <v>0</v>
      </c>
      <c r="U2742" s="12">
        <v>0</v>
      </c>
      <c r="V2742" s="10">
        <v>0</v>
      </c>
      <c r="W2742" s="11">
        <v>8.5</v>
      </c>
      <c r="X2742" s="8" t="s">
        <v>148</v>
      </c>
      <c r="Y2742" s="8" t="s">
        <v>149</v>
      </c>
    </row>
    <row r="2743" spans="1:25" x14ac:dyDescent="0.3">
      <c r="A2743" s="7">
        <v>46291</v>
      </c>
      <c r="B2743" s="8" t="s">
        <v>12</v>
      </c>
      <c r="C2743" s="8" t="s">
        <v>140</v>
      </c>
      <c r="D2743" s="8" t="s">
        <v>141</v>
      </c>
      <c r="E2743" s="8" t="s">
        <v>239</v>
      </c>
      <c r="F2743" s="8" t="s">
        <v>143</v>
      </c>
      <c r="G2743" s="8" t="s">
        <v>151</v>
      </c>
      <c r="H2743" s="8" t="s">
        <v>145</v>
      </c>
      <c r="I2743" s="8" t="s">
        <v>361</v>
      </c>
      <c r="J2743" s="8" t="s">
        <v>242</v>
      </c>
      <c r="K2743" s="8" t="s">
        <v>7</v>
      </c>
      <c r="L2743" s="9">
        <v>523</v>
      </c>
      <c r="M2743" s="9">
        <v>3</v>
      </c>
      <c r="N2743" s="10">
        <v>5.7361376673040164E-3</v>
      </c>
      <c r="O2743" s="11">
        <v>6.15</v>
      </c>
      <c r="P2743" s="11">
        <v>18.45</v>
      </c>
      <c r="Q2743" s="11">
        <v>0</v>
      </c>
      <c r="R2743" s="8">
        <v>0</v>
      </c>
      <c r="S2743" s="8">
        <v>0</v>
      </c>
      <c r="U2743" s="12">
        <v>0</v>
      </c>
      <c r="V2743" s="10">
        <v>0</v>
      </c>
      <c r="W2743" s="11">
        <v>8.5</v>
      </c>
      <c r="X2743" s="8" t="s">
        <v>148</v>
      </c>
      <c r="Y2743" s="8" t="s">
        <v>149</v>
      </c>
    </row>
    <row r="2744" spans="1:25" x14ac:dyDescent="0.3">
      <c r="A2744" s="7">
        <v>46291</v>
      </c>
      <c r="B2744" s="8" t="s">
        <v>12</v>
      </c>
      <c r="C2744" s="8" t="s">
        <v>140</v>
      </c>
      <c r="D2744" s="8" t="s">
        <v>141</v>
      </c>
      <c r="E2744" s="8" t="s">
        <v>167</v>
      </c>
      <c r="F2744" s="8" t="s">
        <v>143</v>
      </c>
      <c r="G2744" s="8" t="s">
        <v>170</v>
      </c>
      <c r="H2744" s="8" t="s">
        <v>145</v>
      </c>
      <c r="I2744" s="8" t="s">
        <v>171</v>
      </c>
      <c r="J2744" s="8" t="s">
        <v>169</v>
      </c>
      <c r="K2744" s="8" t="s">
        <v>14</v>
      </c>
      <c r="L2744" s="9">
        <v>616</v>
      </c>
      <c r="M2744" s="9">
        <v>2</v>
      </c>
      <c r="N2744" s="10">
        <v>3.246753246753247E-3</v>
      </c>
      <c r="O2744" s="11">
        <v>3.16</v>
      </c>
      <c r="P2744" s="11">
        <v>6.32</v>
      </c>
      <c r="Q2744" s="11">
        <v>0</v>
      </c>
      <c r="R2744" s="8">
        <v>0</v>
      </c>
      <c r="S2744" s="8">
        <v>0</v>
      </c>
      <c r="U2744" s="12">
        <v>0</v>
      </c>
      <c r="V2744" s="10">
        <v>0</v>
      </c>
      <c r="W2744" s="11">
        <v>5.5</v>
      </c>
      <c r="X2744" s="8" t="s">
        <v>148</v>
      </c>
      <c r="Y2744" s="8" t="s">
        <v>149</v>
      </c>
    </row>
    <row r="2745" spans="1:25" x14ac:dyDescent="0.3">
      <c r="A2745" s="7">
        <v>46291</v>
      </c>
      <c r="B2745" s="8" t="s">
        <v>12</v>
      </c>
      <c r="C2745" s="8" t="s">
        <v>140</v>
      </c>
      <c r="D2745" s="8" t="s">
        <v>141</v>
      </c>
      <c r="E2745" s="8" t="s">
        <v>167</v>
      </c>
      <c r="F2745" s="8" t="s">
        <v>143</v>
      </c>
      <c r="G2745" s="8" t="s">
        <v>178</v>
      </c>
      <c r="H2745" s="8" t="s">
        <v>145</v>
      </c>
      <c r="I2745" s="8" t="s">
        <v>796</v>
      </c>
      <c r="J2745" s="8" t="s">
        <v>169</v>
      </c>
      <c r="K2745" s="8" t="s">
        <v>21</v>
      </c>
      <c r="L2745" s="9">
        <v>160</v>
      </c>
      <c r="M2745" s="9">
        <v>2</v>
      </c>
      <c r="N2745" s="10">
        <v>1.2500000000000001E-2</v>
      </c>
      <c r="O2745" s="11">
        <v>7.5</v>
      </c>
      <c r="P2745" s="11">
        <v>15</v>
      </c>
      <c r="Q2745" s="11">
        <v>0</v>
      </c>
      <c r="R2745" s="8">
        <v>0</v>
      </c>
      <c r="S2745" s="8">
        <v>0</v>
      </c>
      <c r="U2745" s="12">
        <v>0</v>
      </c>
      <c r="V2745" s="10">
        <v>0</v>
      </c>
      <c r="W2745" s="11">
        <v>7.5</v>
      </c>
      <c r="X2745" s="8" t="s">
        <v>148</v>
      </c>
      <c r="Y2745" s="8" t="s">
        <v>149</v>
      </c>
    </row>
    <row r="2746" spans="1:25" x14ac:dyDescent="0.3">
      <c r="A2746" s="7">
        <v>46291</v>
      </c>
      <c r="B2746" s="8" t="s">
        <v>12</v>
      </c>
      <c r="C2746" s="8" t="s">
        <v>140</v>
      </c>
      <c r="D2746" s="8" t="s">
        <v>141</v>
      </c>
      <c r="E2746" s="8" t="s">
        <v>167</v>
      </c>
      <c r="F2746" s="8" t="s">
        <v>143</v>
      </c>
      <c r="G2746" s="8" t="s">
        <v>151</v>
      </c>
      <c r="H2746" s="8" t="s">
        <v>145</v>
      </c>
      <c r="I2746" s="8" t="s">
        <v>237</v>
      </c>
      <c r="J2746" s="8" t="s">
        <v>169</v>
      </c>
      <c r="K2746" s="8" t="s">
        <v>14</v>
      </c>
      <c r="L2746" s="9">
        <v>767</v>
      </c>
      <c r="M2746" s="9">
        <v>5</v>
      </c>
      <c r="N2746" s="10">
        <v>6.51890482398957E-3</v>
      </c>
      <c r="O2746" s="11">
        <v>3.64</v>
      </c>
      <c r="P2746" s="11">
        <v>18.2</v>
      </c>
      <c r="Q2746" s="11">
        <v>0</v>
      </c>
      <c r="R2746" s="8">
        <v>0</v>
      </c>
      <c r="S2746" s="8">
        <v>0</v>
      </c>
      <c r="U2746" s="12">
        <v>0</v>
      </c>
      <c r="V2746" s="10">
        <v>0</v>
      </c>
      <c r="W2746" s="11">
        <v>6</v>
      </c>
      <c r="X2746" s="8" t="s">
        <v>148</v>
      </c>
      <c r="Y2746" s="8" t="s">
        <v>149</v>
      </c>
    </row>
    <row r="2747" spans="1:25" x14ac:dyDescent="0.3">
      <c r="A2747" s="7">
        <v>46291</v>
      </c>
      <c r="B2747" s="8" t="s">
        <v>5</v>
      </c>
      <c r="C2747" s="8" t="s">
        <v>173</v>
      </c>
      <c r="D2747" s="8" t="s">
        <v>141</v>
      </c>
      <c r="E2747" s="8" t="s">
        <v>174</v>
      </c>
      <c r="F2747" s="8" t="s">
        <v>143</v>
      </c>
      <c r="G2747" s="8" t="s">
        <v>151</v>
      </c>
      <c r="H2747" s="8" t="s">
        <v>145</v>
      </c>
      <c r="I2747" s="8" t="s">
        <v>411</v>
      </c>
      <c r="J2747" s="8" t="s">
        <v>176</v>
      </c>
      <c r="K2747" s="8" t="s">
        <v>14</v>
      </c>
      <c r="L2747" s="9">
        <v>2312</v>
      </c>
      <c r="M2747" s="9">
        <v>16</v>
      </c>
      <c r="N2747" s="10">
        <v>6.920415224913495E-3</v>
      </c>
      <c r="O2747" s="11">
        <v>4.96</v>
      </c>
      <c r="P2747" s="11">
        <v>79.36</v>
      </c>
      <c r="Q2747" s="11">
        <v>0</v>
      </c>
      <c r="R2747" s="8">
        <v>0</v>
      </c>
      <c r="S2747" s="8">
        <v>0</v>
      </c>
      <c r="U2747" s="12">
        <v>0</v>
      </c>
      <c r="V2747" s="10">
        <v>0</v>
      </c>
      <c r="W2747" s="11">
        <v>9</v>
      </c>
      <c r="X2747" s="8" t="s">
        <v>148</v>
      </c>
      <c r="Y2747" s="8" t="s">
        <v>149</v>
      </c>
    </row>
    <row r="2748" spans="1:25" x14ac:dyDescent="0.3">
      <c r="A2748" s="7">
        <v>46291</v>
      </c>
      <c r="B2748" s="8" t="s">
        <v>5</v>
      </c>
      <c r="C2748" s="8" t="s">
        <v>173</v>
      </c>
      <c r="D2748" s="8" t="s">
        <v>141</v>
      </c>
      <c r="E2748" s="8" t="s">
        <v>174</v>
      </c>
      <c r="F2748" s="8" t="s">
        <v>143</v>
      </c>
      <c r="G2748" s="8" t="s">
        <v>144</v>
      </c>
      <c r="H2748" s="8" t="s">
        <v>145</v>
      </c>
      <c r="I2748" s="8" t="s">
        <v>552</v>
      </c>
      <c r="J2748" s="8" t="s">
        <v>176</v>
      </c>
      <c r="K2748" s="8" t="s">
        <v>14</v>
      </c>
      <c r="L2748" s="9">
        <v>1107</v>
      </c>
      <c r="M2748" s="9">
        <v>9</v>
      </c>
      <c r="N2748" s="10">
        <v>8.130081300813009E-3</v>
      </c>
      <c r="O2748" s="11">
        <v>8.84</v>
      </c>
      <c r="P2748" s="11">
        <v>79.56</v>
      </c>
      <c r="Q2748" s="11">
        <v>449</v>
      </c>
      <c r="R2748" s="8">
        <v>1</v>
      </c>
      <c r="S2748" s="8">
        <v>1</v>
      </c>
      <c r="T2748" s="10">
        <v>0.1772</v>
      </c>
      <c r="U2748" s="12">
        <v>5.64</v>
      </c>
      <c r="V2748" s="10">
        <v>0.1111</v>
      </c>
      <c r="W2748" s="11">
        <v>13</v>
      </c>
      <c r="X2748" s="8" t="s">
        <v>148</v>
      </c>
      <c r="Y2748" s="8" t="s">
        <v>149</v>
      </c>
    </row>
    <row r="2749" spans="1:25" x14ac:dyDescent="0.3">
      <c r="A2749" s="7">
        <v>46291</v>
      </c>
      <c r="B2749" s="8" t="s">
        <v>5</v>
      </c>
      <c r="C2749" s="8" t="s">
        <v>173</v>
      </c>
      <c r="D2749" s="8" t="s">
        <v>141</v>
      </c>
      <c r="E2749" s="8" t="s">
        <v>174</v>
      </c>
      <c r="F2749" s="8" t="s">
        <v>143</v>
      </c>
      <c r="G2749" s="8" t="s">
        <v>151</v>
      </c>
      <c r="H2749" s="8" t="s">
        <v>145</v>
      </c>
      <c r="I2749" s="8" t="s">
        <v>185</v>
      </c>
      <c r="J2749" s="8" t="s">
        <v>176</v>
      </c>
      <c r="K2749" s="8" t="s">
        <v>14</v>
      </c>
      <c r="L2749" s="9">
        <v>1297</v>
      </c>
      <c r="M2749" s="9">
        <v>10</v>
      </c>
      <c r="N2749" s="10">
        <v>7.7101002313030072E-3</v>
      </c>
      <c r="O2749" s="11">
        <v>5.3</v>
      </c>
      <c r="P2749" s="11">
        <v>53</v>
      </c>
      <c r="Q2749" s="11">
        <v>0</v>
      </c>
      <c r="R2749" s="8">
        <v>0</v>
      </c>
      <c r="S2749" s="8">
        <v>0</v>
      </c>
      <c r="U2749" s="12">
        <v>0</v>
      </c>
      <c r="V2749" s="10">
        <v>0</v>
      </c>
      <c r="W2749" s="11">
        <v>9</v>
      </c>
      <c r="X2749" s="8" t="s">
        <v>148</v>
      </c>
      <c r="Y2749" s="8" t="s">
        <v>149</v>
      </c>
    </row>
    <row r="2750" spans="1:25" x14ac:dyDescent="0.3">
      <c r="A2750" s="8" t="s">
        <v>1181</v>
      </c>
      <c r="B2750" s="8" t="s">
        <v>5</v>
      </c>
      <c r="C2750" s="8" t="s">
        <v>173</v>
      </c>
      <c r="D2750" s="8" t="s">
        <v>141</v>
      </c>
      <c r="E2750" s="8" t="s">
        <v>174</v>
      </c>
      <c r="F2750" s="8" t="s">
        <v>143</v>
      </c>
      <c r="G2750" s="8" t="s">
        <v>144</v>
      </c>
      <c r="H2750" s="8" t="s">
        <v>145</v>
      </c>
      <c r="I2750" s="8" t="s">
        <v>409</v>
      </c>
      <c r="J2750" s="8" t="s">
        <v>176</v>
      </c>
      <c r="K2750" s="8" t="s">
        <v>14</v>
      </c>
      <c r="L2750" s="9">
        <v>680</v>
      </c>
      <c r="M2750" s="9">
        <v>3</v>
      </c>
      <c r="N2750" s="10">
        <v>4.4117647058823529E-3</v>
      </c>
      <c r="O2750" s="11">
        <v>9.64</v>
      </c>
      <c r="P2750" s="11">
        <v>28.92</v>
      </c>
      <c r="Q2750" s="11">
        <v>449</v>
      </c>
      <c r="R2750" s="8">
        <v>1</v>
      </c>
      <c r="S2750" s="8">
        <v>1</v>
      </c>
      <c r="T2750" s="10">
        <v>6.4399999999999999E-2</v>
      </c>
      <c r="U2750" s="12">
        <v>15.53</v>
      </c>
      <c r="V2750" s="10">
        <v>0.33329999999999999</v>
      </c>
      <c r="W2750" s="11">
        <v>12</v>
      </c>
      <c r="X2750" s="8" t="s">
        <v>148</v>
      </c>
      <c r="Y2750" s="8" t="s">
        <v>149</v>
      </c>
    </row>
    <row r="2751" spans="1:25" x14ac:dyDescent="0.3">
      <c r="A2751" s="7">
        <v>46291</v>
      </c>
      <c r="B2751" s="8" t="s">
        <v>5</v>
      </c>
      <c r="C2751" s="8" t="s">
        <v>173</v>
      </c>
      <c r="D2751" s="8" t="s">
        <v>141</v>
      </c>
      <c r="E2751" s="8" t="s">
        <v>186</v>
      </c>
      <c r="F2751" s="8" t="s">
        <v>143</v>
      </c>
      <c r="G2751" s="8" t="s">
        <v>144</v>
      </c>
      <c r="H2751" s="8" t="s">
        <v>145</v>
      </c>
      <c r="I2751" s="8" t="s">
        <v>1003</v>
      </c>
      <c r="J2751" s="8" t="s">
        <v>188</v>
      </c>
      <c r="K2751" s="8" t="s">
        <v>21</v>
      </c>
      <c r="L2751" s="9">
        <v>136</v>
      </c>
      <c r="M2751" s="9">
        <v>1</v>
      </c>
      <c r="N2751" s="10">
        <v>7.3529411764705881E-3</v>
      </c>
      <c r="O2751" s="11">
        <v>9</v>
      </c>
      <c r="P2751" s="11">
        <v>9</v>
      </c>
      <c r="Q2751" s="11">
        <v>0</v>
      </c>
      <c r="R2751" s="8">
        <v>0</v>
      </c>
      <c r="S2751" s="8">
        <v>0</v>
      </c>
      <c r="U2751" s="12">
        <v>0</v>
      </c>
      <c r="V2751" s="10">
        <v>0</v>
      </c>
      <c r="W2751" s="11">
        <v>9</v>
      </c>
      <c r="X2751" s="8" t="s">
        <v>148</v>
      </c>
      <c r="Y2751" s="8" t="s">
        <v>149</v>
      </c>
    </row>
    <row r="2752" spans="1:25" x14ac:dyDescent="0.3">
      <c r="A2752" s="7">
        <v>46291</v>
      </c>
      <c r="B2752" s="8" t="s">
        <v>5</v>
      </c>
      <c r="C2752" s="8" t="s">
        <v>173</v>
      </c>
      <c r="D2752" s="8" t="s">
        <v>141</v>
      </c>
      <c r="E2752" s="8" t="s">
        <v>193</v>
      </c>
      <c r="F2752" s="8" t="s">
        <v>143</v>
      </c>
      <c r="G2752" s="8" t="s">
        <v>144</v>
      </c>
      <c r="H2752" s="8" t="s">
        <v>145</v>
      </c>
      <c r="I2752" s="8" t="s">
        <v>516</v>
      </c>
      <c r="J2752" s="8" t="s">
        <v>195</v>
      </c>
      <c r="K2752" s="8" t="s">
        <v>7</v>
      </c>
      <c r="L2752" s="9">
        <v>493</v>
      </c>
      <c r="M2752" s="9">
        <v>8</v>
      </c>
      <c r="N2752" s="10">
        <v>1.622718052738337E-2</v>
      </c>
      <c r="O2752" s="11">
        <v>6.93</v>
      </c>
      <c r="P2752" s="11">
        <v>55.44</v>
      </c>
      <c r="Q2752" s="11">
        <v>0</v>
      </c>
      <c r="R2752" s="8">
        <v>0</v>
      </c>
      <c r="S2752" s="8">
        <v>0</v>
      </c>
      <c r="U2752" s="12">
        <v>0</v>
      </c>
      <c r="V2752" s="10">
        <v>0</v>
      </c>
      <c r="W2752" s="11">
        <v>9.5</v>
      </c>
      <c r="X2752" s="8" t="s">
        <v>148</v>
      </c>
      <c r="Y2752" s="8" t="s">
        <v>149</v>
      </c>
    </row>
    <row r="2753" spans="1:25" x14ac:dyDescent="0.3">
      <c r="A2753" s="7">
        <v>46291</v>
      </c>
      <c r="B2753" s="8" t="s">
        <v>5</v>
      </c>
      <c r="C2753" s="8" t="s">
        <v>173</v>
      </c>
      <c r="D2753" s="8" t="s">
        <v>141</v>
      </c>
      <c r="E2753" s="8" t="s">
        <v>193</v>
      </c>
      <c r="F2753" s="8" t="s">
        <v>143</v>
      </c>
      <c r="G2753" s="8" t="s">
        <v>144</v>
      </c>
      <c r="H2753" s="8" t="s">
        <v>145</v>
      </c>
      <c r="I2753" s="8" t="s">
        <v>198</v>
      </c>
      <c r="J2753" s="8" t="s">
        <v>195</v>
      </c>
      <c r="K2753" s="8" t="s">
        <v>21</v>
      </c>
      <c r="L2753" s="9">
        <v>445</v>
      </c>
      <c r="M2753" s="9">
        <v>6</v>
      </c>
      <c r="N2753" s="10">
        <v>1.3483146067415731E-2</v>
      </c>
      <c r="O2753" s="11">
        <v>10.210000000000001</v>
      </c>
      <c r="P2753" s="11">
        <v>61.26</v>
      </c>
      <c r="Q2753" s="11">
        <v>798</v>
      </c>
      <c r="R2753" s="8">
        <v>2</v>
      </c>
      <c r="S2753" s="8">
        <v>2</v>
      </c>
      <c r="T2753" s="10">
        <v>4.2200000000000001E-2</v>
      </c>
      <c r="U2753" s="12">
        <v>13.03</v>
      </c>
      <c r="V2753" s="10">
        <v>0.33329999999999999</v>
      </c>
      <c r="W2753" s="11">
        <v>11</v>
      </c>
      <c r="X2753" s="8" t="s">
        <v>148</v>
      </c>
      <c r="Y2753" s="8" t="s">
        <v>149</v>
      </c>
    </row>
    <row r="2754" spans="1:25" x14ac:dyDescent="0.3">
      <c r="A2754" s="7">
        <v>46291</v>
      </c>
      <c r="B2754" s="8" t="s">
        <v>5</v>
      </c>
      <c r="C2754" s="8" t="s">
        <v>173</v>
      </c>
      <c r="D2754" s="8" t="s">
        <v>141</v>
      </c>
      <c r="E2754" s="8" t="s">
        <v>193</v>
      </c>
      <c r="F2754" s="8" t="s">
        <v>143</v>
      </c>
      <c r="G2754" s="8" t="s">
        <v>151</v>
      </c>
      <c r="H2754" s="8" t="s">
        <v>145</v>
      </c>
      <c r="I2754" s="8" t="s">
        <v>870</v>
      </c>
      <c r="J2754" s="8" t="s">
        <v>195</v>
      </c>
      <c r="K2754" s="8" t="s">
        <v>14</v>
      </c>
      <c r="L2754" s="9">
        <v>305</v>
      </c>
      <c r="M2754" s="9">
        <v>1</v>
      </c>
      <c r="N2754" s="10">
        <v>3.2786885245901639E-3</v>
      </c>
      <c r="O2754" s="11">
        <v>8.0399999999999991</v>
      </c>
      <c r="P2754" s="11">
        <v>8.0399999999999991</v>
      </c>
      <c r="Q2754" s="11">
        <v>0</v>
      </c>
      <c r="R2754" s="8">
        <v>0</v>
      </c>
      <c r="S2754" s="8">
        <v>0</v>
      </c>
      <c r="U2754" s="12">
        <v>0</v>
      </c>
      <c r="V2754" s="10">
        <v>0</v>
      </c>
      <c r="W2754" s="11">
        <v>10.5</v>
      </c>
      <c r="X2754" s="8" t="s">
        <v>148</v>
      </c>
      <c r="Y2754" s="8" t="s">
        <v>149</v>
      </c>
    </row>
    <row r="2755" spans="1:25" x14ac:dyDescent="0.3">
      <c r="A2755" s="7">
        <v>46291</v>
      </c>
      <c r="B2755" s="8" t="s">
        <v>5</v>
      </c>
      <c r="C2755" s="8" t="s">
        <v>173</v>
      </c>
      <c r="D2755" s="8" t="s">
        <v>141</v>
      </c>
      <c r="E2755" s="8" t="s">
        <v>200</v>
      </c>
      <c r="F2755" s="8" t="s">
        <v>143</v>
      </c>
      <c r="G2755" s="8" t="s">
        <v>151</v>
      </c>
      <c r="H2755" s="8" t="s">
        <v>145</v>
      </c>
      <c r="I2755" s="8" t="s">
        <v>575</v>
      </c>
      <c r="J2755" s="8" t="s">
        <v>202</v>
      </c>
      <c r="K2755" s="8" t="s">
        <v>14</v>
      </c>
      <c r="L2755" s="9">
        <v>406</v>
      </c>
      <c r="M2755" s="9">
        <v>1</v>
      </c>
      <c r="N2755" s="10">
        <v>2.4630541871921178E-3</v>
      </c>
      <c r="O2755" s="11">
        <v>5.62</v>
      </c>
      <c r="P2755" s="11">
        <v>5.62</v>
      </c>
      <c r="Q2755" s="11">
        <v>0</v>
      </c>
      <c r="R2755" s="8">
        <v>0</v>
      </c>
      <c r="S2755" s="8">
        <v>0</v>
      </c>
      <c r="U2755" s="12">
        <v>0</v>
      </c>
      <c r="V2755" s="10">
        <v>0</v>
      </c>
      <c r="W2755" s="11">
        <v>8.5</v>
      </c>
      <c r="X2755" s="8" t="s">
        <v>148</v>
      </c>
      <c r="Y2755" s="8" t="s">
        <v>149</v>
      </c>
    </row>
    <row r="2756" spans="1:25" x14ac:dyDescent="0.3">
      <c r="A2756" s="7">
        <v>46291</v>
      </c>
      <c r="B2756" s="8" t="s">
        <v>5</v>
      </c>
      <c r="C2756" s="8" t="s">
        <v>173</v>
      </c>
      <c r="D2756" s="8" t="s">
        <v>141</v>
      </c>
      <c r="E2756" s="8" t="s">
        <v>200</v>
      </c>
      <c r="F2756" s="8" t="s">
        <v>143</v>
      </c>
      <c r="G2756" s="8" t="s">
        <v>144</v>
      </c>
      <c r="H2756" s="8" t="s">
        <v>145</v>
      </c>
      <c r="I2756" s="8" t="s">
        <v>1038</v>
      </c>
      <c r="J2756" s="8" t="s">
        <v>202</v>
      </c>
      <c r="K2756" s="8" t="s">
        <v>21</v>
      </c>
      <c r="L2756" s="9">
        <v>161</v>
      </c>
      <c r="M2756" s="9">
        <v>1</v>
      </c>
      <c r="N2756" s="10">
        <v>6.2111801242236021E-3</v>
      </c>
      <c r="O2756" s="11">
        <v>9.16</v>
      </c>
      <c r="P2756" s="11">
        <v>9.16</v>
      </c>
      <c r="Q2756" s="11">
        <v>0</v>
      </c>
      <c r="R2756" s="8">
        <v>0</v>
      </c>
      <c r="S2756" s="8">
        <v>0</v>
      </c>
      <c r="U2756" s="12">
        <v>0</v>
      </c>
      <c r="V2756" s="10">
        <v>0</v>
      </c>
      <c r="W2756" s="11">
        <v>9.5</v>
      </c>
      <c r="X2756" s="8" t="s">
        <v>148</v>
      </c>
      <c r="Y2756" s="8" t="s">
        <v>149</v>
      </c>
    </row>
    <row r="2757" spans="1:25" x14ac:dyDescent="0.3">
      <c r="A2757" s="8" t="s">
        <v>1181</v>
      </c>
      <c r="B2757" s="8" t="s">
        <v>5</v>
      </c>
      <c r="C2757" s="8" t="s">
        <v>173</v>
      </c>
      <c r="D2757" s="8" t="s">
        <v>141</v>
      </c>
      <c r="E2757" s="8" t="s">
        <v>200</v>
      </c>
      <c r="F2757" s="8" t="s">
        <v>143</v>
      </c>
      <c r="G2757" s="8" t="s">
        <v>151</v>
      </c>
      <c r="H2757" s="8" t="s">
        <v>145</v>
      </c>
      <c r="I2757" s="8" t="s">
        <v>268</v>
      </c>
      <c r="J2757" s="8" t="s">
        <v>202</v>
      </c>
      <c r="K2757" s="8" t="s">
        <v>14</v>
      </c>
      <c r="L2757" s="9">
        <v>1865</v>
      </c>
      <c r="M2757" s="9">
        <v>3</v>
      </c>
      <c r="N2757" s="10">
        <v>1.60857908847185E-3</v>
      </c>
      <c r="O2757" s="11">
        <v>7.83</v>
      </c>
      <c r="P2757" s="11">
        <v>23.49</v>
      </c>
      <c r="Q2757" s="11">
        <v>0</v>
      </c>
      <c r="R2757" s="8">
        <v>0</v>
      </c>
      <c r="S2757" s="8">
        <v>0</v>
      </c>
      <c r="U2757" s="12">
        <v>0</v>
      </c>
      <c r="V2757" s="10">
        <v>0</v>
      </c>
      <c r="W2757" s="11">
        <v>11.5</v>
      </c>
      <c r="X2757" s="8" t="s">
        <v>148</v>
      </c>
      <c r="Y2757" s="8" t="s">
        <v>149</v>
      </c>
    </row>
    <row r="2758" spans="1:25" x14ac:dyDescent="0.3">
      <c r="A2758" s="7">
        <v>46291</v>
      </c>
      <c r="B2758" s="8" t="s">
        <v>32</v>
      </c>
      <c r="C2758" s="8" t="s">
        <v>140</v>
      </c>
      <c r="D2758" s="8" t="s">
        <v>141</v>
      </c>
      <c r="E2758" s="8" t="s">
        <v>142</v>
      </c>
      <c r="F2758" s="8" t="s">
        <v>143</v>
      </c>
      <c r="G2758" s="8" t="s">
        <v>455</v>
      </c>
      <c r="H2758" s="8" t="s">
        <v>20</v>
      </c>
      <c r="I2758" s="8" t="s">
        <v>455</v>
      </c>
      <c r="J2758" s="8" t="s">
        <v>147</v>
      </c>
      <c r="K2758" s="8" t="s">
        <v>14</v>
      </c>
      <c r="L2758" s="9">
        <v>2772</v>
      </c>
      <c r="M2758" s="9">
        <v>2</v>
      </c>
      <c r="N2758" s="10">
        <v>7.215007215007215E-4</v>
      </c>
      <c r="O2758" s="11">
        <v>13.18</v>
      </c>
      <c r="P2758" s="11">
        <v>26.36</v>
      </c>
      <c r="Q2758" s="11">
        <v>0</v>
      </c>
      <c r="R2758" s="8">
        <v>0</v>
      </c>
      <c r="S2758" s="8">
        <v>0</v>
      </c>
      <c r="U2758" s="12">
        <v>0</v>
      </c>
      <c r="V2758" s="10">
        <v>0</v>
      </c>
      <c r="W2758" s="11">
        <v>20</v>
      </c>
      <c r="X2758" s="8" t="s">
        <v>148</v>
      </c>
      <c r="Y2758" s="8" t="s">
        <v>149</v>
      </c>
    </row>
    <row r="2759" spans="1:25" x14ac:dyDescent="0.3">
      <c r="A2759" s="7">
        <v>46291</v>
      </c>
      <c r="B2759" s="8" t="s">
        <v>32</v>
      </c>
      <c r="C2759" s="8" t="s">
        <v>140</v>
      </c>
      <c r="D2759" s="8" t="s">
        <v>141</v>
      </c>
      <c r="E2759" s="8" t="s">
        <v>142</v>
      </c>
      <c r="F2759" s="8" t="s">
        <v>143</v>
      </c>
      <c r="G2759" s="8" t="s">
        <v>454</v>
      </c>
      <c r="H2759" s="8" t="s">
        <v>206</v>
      </c>
      <c r="I2759" s="8" t="s">
        <v>454</v>
      </c>
      <c r="J2759" s="8" t="s">
        <v>147</v>
      </c>
      <c r="K2759" s="8" t="s">
        <v>21</v>
      </c>
      <c r="L2759" s="9">
        <v>3937</v>
      </c>
      <c r="M2759" s="9">
        <v>57</v>
      </c>
      <c r="N2759" s="10">
        <v>1.447802895605791E-2</v>
      </c>
      <c r="O2759" s="11">
        <v>18.45</v>
      </c>
      <c r="P2759" s="11">
        <v>1051.6500000000001</v>
      </c>
      <c r="Q2759" s="11">
        <v>1797</v>
      </c>
      <c r="R2759" s="8">
        <v>3</v>
      </c>
      <c r="S2759" s="8">
        <v>3</v>
      </c>
      <c r="T2759" s="10">
        <v>0.58520000000000005</v>
      </c>
      <c r="U2759" s="12">
        <v>1.71</v>
      </c>
      <c r="V2759" s="10">
        <v>5.2600000000000001E-2</v>
      </c>
      <c r="W2759" s="11">
        <v>19.5</v>
      </c>
      <c r="X2759" s="8" t="s">
        <v>148</v>
      </c>
      <c r="Y2759" s="8" t="s">
        <v>149</v>
      </c>
    </row>
    <row r="2760" spans="1:25" x14ac:dyDescent="0.3">
      <c r="A2760" s="7">
        <v>46291</v>
      </c>
      <c r="B2760" s="8" t="s">
        <v>32</v>
      </c>
      <c r="C2760" s="8" t="s">
        <v>140</v>
      </c>
      <c r="D2760" s="8" t="s">
        <v>141</v>
      </c>
      <c r="E2760" s="8" t="s">
        <v>150</v>
      </c>
      <c r="F2760" s="8" t="s">
        <v>143</v>
      </c>
      <c r="G2760" s="8" t="s">
        <v>156</v>
      </c>
      <c r="H2760" s="8" t="s">
        <v>206</v>
      </c>
      <c r="I2760" s="8" t="s">
        <v>156</v>
      </c>
      <c r="J2760" s="8" t="s">
        <v>153</v>
      </c>
      <c r="K2760" s="8" t="s">
        <v>14</v>
      </c>
      <c r="L2760" s="9">
        <v>1392</v>
      </c>
      <c r="M2760" s="9">
        <v>7</v>
      </c>
      <c r="N2760" s="10">
        <v>5.028735632183908E-3</v>
      </c>
      <c r="O2760" s="11">
        <v>8.1199999999999992</v>
      </c>
      <c r="P2760" s="11">
        <v>56.84</v>
      </c>
      <c r="Q2760" s="11">
        <v>0</v>
      </c>
      <c r="R2760" s="8">
        <v>0</v>
      </c>
      <c r="S2760" s="8">
        <v>0</v>
      </c>
      <c r="U2760" s="12">
        <v>0</v>
      </c>
      <c r="V2760" s="10">
        <v>0</v>
      </c>
      <c r="W2760" s="11">
        <v>15</v>
      </c>
      <c r="X2760" s="8" t="s">
        <v>148</v>
      </c>
      <c r="Y2760" s="8" t="s">
        <v>303</v>
      </c>
    </row>
    <row r="2761" spans="1:25" x14ac:dyDescent="0.3">
      <c r="A2761" s="8" t="s">
        <v>1183</v>
      </c>
      <c r="B2761" s="8" t="s">
        <v>32</v>
      </c>
      <c r="C2761" s="8" t="s">
        <v>140</v>
      </c>
      <c r="D2761" s="8" t="s">
        <v>141</v>
      </c>
      <c r="E2761" s="8" t="s">
        <v>150</v>
      </c>
      <c r="F2761" s="8" t="s">
        <v>143</v>
      </c>
      <c r="G2761" s="8" t="s">
        <v>374</v>
      </c>
      <c r="H2761" s="8" t="s">
        <v>206</v>
      </c>
      <c r="I2761" s="8" t="s">
        <v>374</v>
      </c>
      <c r="J2761" s="8" t="s">
        <v>153</v>
      </c>
      <c r="K2761" s="8" t="s">
        <v>14</v>
      </c>
      <c r="L2761" s="9">
        <v>734</v>
      </c>
      <c r="M2761" s="9">
        <v>6</v>
      </c>
      <c r="N2761" s="10">
        <v>8.1743869209809257E-3</v>
      </c>
      <c r="O2761" s="11">
        <v>16.739999999999998</v>
      </c>
      <c r="P2761" s="11">
        <v>100.44</v>
      </c>
      <c r="Q2761" s="11">
        <v>0</v>
      </c>
      <c r="R2761" s="8">
        <v>0</v>
      </c>
      <c r="S2761" s="8">
        <v>0</v>
      </c>
      <c r="U2761" s="12">
        <v>0</v>
      </c>
      <c r="V2761" s="10">
        <v>0</v>
      </c>
      <c r="W2761" s="11">
        <v>20</v>
      </c>
      <c r="X2761" s="8" t="s">
        <v>148</v>
      </c>
      <c r="Y2761" s="8" t="s">
        <v>149</v>
      </c>
    </row>
    <row r="2762" spans="1:25" x14ac:dyDescent="0.3">
      <c r="A2762" s="8" t="s">
        <v>1181</v>
      </c>
      <c r="B2762" s="8" t="s">
        <v>32</v>
      </c>
      <c r="C2762" s="8" t="s">
        <v>140</v>
      </c>
      <c r="D2762" s="8" t="s">
        <v>141</v>
      </c>
      <c r="E2762" s="8" t="s">
        <v>150</v>
      </c>
      <c r="F2762" s="8" t="s">
        <v>143</v>
      </c>
      <c r="G2762" s="8" t="s">
        <v>209</v>
      </c>
      <c r="H2762" s="8" t="s">
        <v>206</v>
      </c>
      <c r="I2762" s="8" t="s">
        <v>209</v>
      </c>
      <c r="J2762" s="8" t="s">
        <v>153</v>
      </c>
      <c r="K2762" s="8" t="s">
        <v>21</v>
      </c>
      <c r="L2762" s="9">
        <v>288</v>
      </c>
      <c r="M2762" s="9">
        <v>4</v>
      </c>
      <c r="N2762" s="10">
        <v>1.388888888888889E-2</v>
      </c>
      <c r="O2762" s="11">
        <v>13</v>
      </c>
      <c r="P2762" s="11">
        <v>52</v>
      </c>
      <c r="Q2762" s="11">
        <v>0</v>
      </c>
      <c r="R2762" s="8">
        <v>0</v>
      </c>
      <c r="S2762" s="8">
        <v>0</v>
      </c>
      <c r="U2762" s="12">
        <v>0</v>
      </c>
      <c r="V2762" s="10">
        <v>0</v>
      </c>
      <c r="W2762" s="11">
        <v>13</v>
      </c>
      <c r="X2762" s="8" t="s">
        <v>148</v>
      </c>
      <c r="Y2762" s="8" t="s">
        <v>149</v>
      </c>
    </row>
    <row r="2763" spans="1:25" x14ac:dyDescent="0.3">
      <c r="A2763" s="7">
        <v>46291</v>
      </c>
      <c r="B2763" s="8" t="s">
        <v>32</v>
      </c>
      <c r="C2763" s="8" t="s">
        <v>140</v>
      </c>
      <c r="D2763" s="8" t="s">
        <v>141</v>
      </c>
      <c r="E2763" s="8" t="s">
        <v>211</v>
      </c>
      <c r="F2763" s="8" t="s">
        <v>143</v>
      </c>
      <c r="G2763" s="8" t="s">
        <v>225</v>
      </c>
      <c r="H2763" s="8" t="s">
        <v>206</v>
      </c>
      <c r="I2763" s="8" t="s">
        <v>225</v>
      </c>
      <c r="J2763" s="8" t="s">
        <v>214</v>
      </c>
      <c r="K2763" s="8" t="s">
        <v>21</v>
      </c>
      <c r="L2763" s="9">
        <v>745</v>
      </c>
      <c r="M2763" s="9">
        <v>9</v>
      </c>
      <c r="N2763" s="10">
        <v>1.2080536912751679E-2</v>
      </c>
      <c r="O2763" s="11">
        <v>16.39</v>
      </c>
      <c r="P2763" s="8" t="s">
        <v>1184</v>
      </c>
      <c r="Q2763" s="11">
        <v>0</v>
      </c>
      <c r="R2763" s="8">
        <v>0</v>
      </c>
      <c r="S2763" s="8">
        <v>0</v>
      </c>
      <c r="U2763" s="12">
        <v>0</v>
      </c>
      <c r="V2763" s="10">
        <v>0</v>
      </c>
      <c r="W2763" s="11">
        <v>19.5</v>
      </c>
      <c r="X2763" s="8" t="s">
        <v>148</v>
      </c>
      <c r="Y2763" s="8" t="s">
        <v>149</v>
      </c>
    </row>
    <row r="2764" spans="1:25" x14ac:dyDescent="0.3">
      <c r="A2764" s="7">
        <v>46291</v>
      </c>
      <c r="B2764" s="8" t="s">
        <v>32</v>
      </c>
      <c r="C2764" s="8" t="s">
        <v>140</v>
      </c>
      <c r="D2764" s="8" t="s">
        <v>141</v>
      </c>
      <c r="E2764" s="8" t="s">
        <v>211</v>
      </c>
      <c r="F2764" s="8" t="s">
        <v>143</v>
      </c>
      <c r="G2764" s="8" t="s">
        <v>368</v>
      </c>
      <c r="H2764" s="8" t="s">
        <v>206</v>
      </c>
      <c r="I2764" s="8" t="s">
        <v>369</v>
      </c>
      <c r="J2764" s="8" t="s">
        <v>214</v>
      </c>
      <c r="K2764" s="8" t="s">
        <v>14</v>
      </c>
      <c r="L2764" s="9">
        <v>574</v>
      </c>
      <c r="M2764" s="9">
        <v>9</v>
      </c>
      <c r="N2764" s="10">
        <v>1.5679442508710801E-2</v>
      </c>
      <c r="O2764" s="11">
        <v>11.15</v>
      </c>
      <c r="P2764" s="11">
        <v>100.35</v>
      </c>
      <c r="Q2764" s="11">
        <v>649</v>
      </c>
      <c r="R2764" s="8">
        <v>1</v>
      </c>
      <c r="S2764" s="8">
        <v>1</v>
      </c>
      <c r="T2764" s="10">
        <v>0.15459999999999999</v>
      </c>
      <c r="U2764" s="12">
        <v>6.47</v>
      </c>
      <c r="V2764" s="10">
        <v>0.1111</v>
      </c>
      <c r="W2764" s="11">
        <v>20.5</v>
      </c>
      <c r="X2764" s="8" t="s">
        <v>148</v>
      </c>
      <c r="Y2764" s="8" t="s">
        <v>149</v>
      </c>
    </row>
    <row r="2765" spans="1:25" x14ac:dyDescent="0.3">
      <c r="A2765" s="7">
        <v>46291</v>
      </c>
      <c r="B2765" s="8" t="s">
        <v>32</v>
      </c>
      <c r="C2765" s="8" t="s">
        <v>140</v>
      </c>
      <c r="D2765" s="8" t="s">
        <v>141</v>
      </c>
      <c r="E2765" s="8" t="s">
        <v>217</v>
      </c>
      <c r="F2765" s="8" t="s">
        <v>143</v>
      </c>
      <c r="G2765" s="8" t="s">
        <v>372</v>
      </c>
      <c r="H2765" s="8" t="s">
        <v>206</v>
      </c>
      <c r="I2765" s="8" t="s">
        <v>758</v>
      </c>
      <c r="J2765" s="8" t="s">
        <v>219</v>
      </c>
      <c r="K2765" s="8" t="s">
        <v>7</v>
      </c>
      <c r="L2765" s="9">
        <v>1627</v>
      </c>
      <c r="M2765" s="9">
        <v>16</v>
      </c>
      <c r="N2765" s="10">
        <v>9.8340503995082967E-3</v>
      </c>
      <c r="O2765" s="11">
        <v>13.16</v>
      </c>
      <c r="P2765" s="11">
        <v>210.56</v>
      </c>
      <c r="Q2765" s="11">
        <v>0</v>
      </c>
      <c r="R2765" s="8">
        <v>0</v>
      </c>
      <c r="S2765" s="8">
        <v>0</v>
      </c>
      <c r="U2765" s="12">
        <v>0</v>
      </c>
      <c r="V2765" s="10">
        <v>0</v>
      </c>
      <c r="W2765" s="11">
        <v>21.5</v>
      </c>
      <c r="X2765" s="8" t="s">
        <v>148</v>
      </c>
      <c r="Y2765" s="8" t="s">
        <v>149</v>
      </c>
    </row>
    <row r="2766" spans="1:25" x14ac:dyDescent="0.3">
      <c r="A2766" s="7">
        <v>46291</v>
      </c>
      <c r="B2766" s="8" t="s">
        <v>32</v>
      </c>
      <c r="C2766" s="8" t="s">
        <v>140</v>
      </c>
      <c r="D2766" s="8" t="s">
        <v>141</v>
      </c>
      <c r="E2766" s="8" t="s">
        <v>217</v>
      </c>
      <c r="F2766" s="8" t="s">
        <v>143</v>
      </c>
      <c r="G2766" s="8" t="s">
        <v>449</v>
      </c>
      <c r="H2766" s="8" t="s">
        <v>206</v>
      </c>
      <c r="I2766" s="8" t="s">
        <v>449</v>
      </c>
      <c r="J2766" s="8" t="s">
        <v>219</v>
      </c>
      <c r="K2766" s="8" t="s">
        <v>14</v>
      </c>
      <c r="L2766" s="9">
        <v>919</v>
      </c>
      <c r="M2766" s="9">
        <v>7</v>
      </c>
      <c r="N2766" s="10">
        <v>7.6169749727965181E-3</v>
      </c>
      <c r="O2766" s="11">
        <v>17.03</v>
      </c>
      <c r="P2766" s="11">
        <v>119.21</v>
      </c>
      <c r="Q2766" s="11">
        <v>799</v>
      </c>
      <c r="R2766" s="8">
        <v>1</v>
      </c>
      <c r="S2766" s="8">
        <v>1</v>
      </c>
      <c r="T2766" s="10">
        <v>0.1492</v>
      </c>
      <c r="U2766" s="12">
        <v>6.7</v>
      </c>
      <c r="V2766" s="10">
        <v>0.1429</v>
      </c>
      <c r="W2766" s="11">
        <v>22.5</v>
      </c>
      <c r="X2766" s="8" t="s">
        <v>148</v>
      </c>
      <c r="Y2766" s="8" t="s">
        <v>149</v>
      </c>
    </row>
    <row r="2767" spans="1:25" x14ac:dyDescent="0.3">
      <c r="A2767" s="8" t="s">
        <v>1181</v>
      </c>
      <c r="B2767" s="8" t="s">
        <v>32</v>
      </c>
      <c r="C2767" s="8" t="s">
        <v>140</v>
      </c>
      <c r="D2767" s="8" t="s">
        <v>141</v>
      </c>
      <c r="E2767" s="8" t="s">
        <v>217</v>
      </c>
      <c r="F2767" s="8" t="s">
        <v>143</v>
      </c>
      <c r="G2767" s="8" t="s">
        <v>447</v>
      </c>
      <c r="H2767" s="8" t="s">
        <v>206</v>
      </c>
      <c r="I2767" s="8" t="s">
        <v>447</v>
      </c>
      <c r="J2767" s="8" t="s">
        <v>219</v>
      </c>
      <c r="K2767" s="8" t="s">
        <v>14</v>
      </c>
      <c r="L2767" s="9">
        <v>6033</v>
      </c>
      <c r="M2767" s="9">
        <v>43</v>
      </c>
      <c r="N2767" s="10">
        <v>7.1274656058345756E-3</v>
      </c>
      <c r="O2767" s="11">
        <v>13.65</v>
      </c>
      <c r="P2767" s="11">
        <v>586.95000000000005</v>
      </c>
      <c r="Q2767" s="11">
        <v>2397</v>
      </c>
      <c r="R2767" s="8">
        <v>2</v>
      </c>
      <c r="S2767" s="8">
        <v>3</v>
      </c>
      <c r="T2767" s="10">
        <v>0.24490000000000001</v>
      </c>
      <c r="U2767" s="12">
        <v>4.08</v>
      </c>
      <c r="V2767" s="10">
        <v>4.65E-2</v>
      </c>
      <c r="W2767" s="11">
        <v>20.5</v>
      </c>
      <c r="X2767" s="8" t="s">
        <v>148</v>
      </c>
      <c r="Y2767" s="8" t="s">
        <v>149</v>
      </c>
    </row>
    <row r="2768" spans="1:25" x14ac:dyDescent="0.3">
      <c r="A2768" s="7">
        <v>46291</v>
      </c>
      <c r="B2768" s="8" t="s">
        <v>32</v>
      </c>
      <c r="C2768" s="8" t="s">
        <v>140</v>
      </c>
      <c r="D2768" s="8" t="s">
        <v>141</v>
      </c>
      <c r="E2768" s="8" t="s">
        <v>217</v>
      </c>
      <c r="F2768" s="8" t="s">
        <v>143</v>
      </c>
      <c r="G2768" s="8" t="s">
        <v>521</v>
      </c>
      <c r="H2768" s="8" t="s">
        <v>206</v>
      </c>
      <c r="I2768" s="8" t="s">
        <v>521</v>
      </c>
      <c r="J2768" s="8" t="s">
        <v>219</v>
      </c>
      <c r="K2768" s="8" t="s">
        <v>7</v>
      </c>
      <c r="L2768" s="9">
        <v>412</v>
      </c>
      <c r="M2768" s="9">
        <v>1</v>
      </c>
      <c r="N2768" s="10">
        <v>2.4271844660194168E-3</v>
      </c>
      <c r="O2768" s="11">
        <v>13.24</v>
      </c>
      <c r="P2768" s="8" t="s">
        <v>1185</v>
      </c>
      <c r="Q2768" s="11">
        <v>0</v>
      </c>
      <c r="R2768" s="8">
        <v>0</v>
      </c>
      <c r="S2768" s="8">
        <v>0</v>
      </c>
      <c r="U2768" s="12">
        <v>0</v>
      </c>
      <c r="V2768" s="10">
        <v>0</v>
      </c>
      <c r="W2768" s="11">
        <v>21</v>
      </c>
      <c r="X2768" s="8" t="s">
        <v>148</v>
      </c>
      <c r="Y2768" s="8" t="s">
        <v>149</v>
      </c>
    </row>
    <row r="2769" spans="1:26" x14ac:dyDescent="0.3">
      <c r="A2769" s="7">
        <v>46291</v>
      </c>
      <c r="B2769" s="8" t="s">
        <v>26</v>
      </c>
      <c r="C2769" s="8" t="s">
        <v>140</v>
      </c>
      <c r="D2769" s="8" t="s">
        <v>141</v>
      </c>
      <c r="E2769" s="8" t="s">
        <v>142</v>
      </c>
      <c r="F2769" s="8" t="s">
        <v>143</v>
      </c>
      <c r="G2769" s="8" t="s">
        <v>454</v>
      </c>
      <c r="H2769" s="8" t="s">
        <v>220</v>
      </c>
      <c r="I2769" s="8" t="s">
        <v>455</v>
      </c>
      <c r="J2769" s="8" t="s">
        <v>147</v>
      </c>
      <c r="K2769" s="8" t="s">
        <v>7</v>
      </c>
      <c r="L2769" s="9">
        <v>1036</v>
      </c>
      <c r="M2769" s="9">
        <v>7</v>
      </c>
      <c r="N2769" s="10">
        <v>6.7567567567567571E-3</v>
      </c>
      <c r="O2769" s="11">
        <v>7.54</v>
      </c>
      <c r="P2769" s="8" t="s">
        <v>1186</v>
      </c>
      <c r="Q2769" s="11">
        <v>599</v>
      </c>
      <c r="R2769" s="8">
        <v>1</v>
      </c>
      <c r="S2769" s="8">
        <v>1</v>
      </c>
      <c r="T2769" s="10">
        <v>8.8099999999999998E-2</v>
      </c>
      <c r="U2769" s="12">
        <v>11.35</v>
      </c>
      <c r="V2769" s="10">
        <v>0.1429</v>
      </c>
      <c r="W2769" s="11">
        <v>12.5</v>
      </c>
      <c r="X2769" s="8" t="s">
        <v>148</v>
      </c>
      <c r="Y2769" s="8" t="s">
        <v>149</v>
      </c>
    </row>
    <row r="2770" spans="1:26" x14ac:dyDescent="0.3">
      <c r="A2770" s="7">
        <v>46291</v>
      </c>
      <c r="B2770" s="8" t="s">
        <v>26</v>
      </c>
      <c r="C2770" s="8" t="s">
        <v>140</v>
      </c>
      <c r="D2770" s="8" t="s">
        <v>141</v>
      </c>
      <c r="E2770" s="8" t="s">
        <v>142</v>
      </c>
      <c r="F2770" s="8" t="s">
        <v>143</v>
      </c>
      <c r="G2770" s="8" t="s">
        <v>205</v>
      </c>
      <c r="H2770" s="8" t="s">
        <v>13</v>
      </c>
      <c r="I2770" s="8" t="s">
        <v>670</v>
      </c>
      <c r="J2770" s="8" t="s">
        <v>147</v>
      </c>
      <c r="K2770" s="8" t="s">
        <v>14</v>
      </c>
      <c r="L2770" s="9">
        <v>676</v>
      </c>
      <c r="M2770" s="9">
        <v>3</v>
      </c>
      <c r="N2770" s="10">
        <v>4.4378698224852072E-3</v>
      </c>
      <c r="O2770" s="11">
        <v>12.79</v>
      </c>
      <c r="P2770" s="11">
        <v>38.369999999999997</v>
      </c>
      <c r="Q2770" s="11">
        <v>0</v>
      </c>
      <c r="R2770" s="8">
        <v>0</v>
      </c>
      <c r="S2770" s="8">
        <v>0</v>
      </c>
      <c r="U2770" s="12">
        <v>0</v>
      </c>
      <c r="V2770" s="10">
        <v>0</v>
      </c>
      <c r="W2770" s="11">
        <v>15.5</v>
      </c>
      <c r="X2770" s="8" t="s">
        <v>148</v>
      </c>
      <c r="Y2770" s="8" t="s">
        <v>149</v>
      </c>
    </row>
    <row r="2771" spans="1:26" x14ac:dyDescent="0.3">
      <c r="A2771" s="7">
        <v>46291</v>
      </c>
      <c r="B2771" s="8" t="s">
        <v>26</v>
      </c>
      <c r="C2771" s="8" t="s">
        <v>140</v>
      </c>
      <c r="D2771" s="8" t="s">
        <v>141</v>
      </c>
      <c r="E2771" s="8" t="s">
        <v>142</v>
      </c>
      <c r="F2771" s="8" t="s">
        <v>143</v>
      </c>
      <c r="G2771" s="8" t="s">
        <v>205</v>
      </c>
      <c r="H2771" s="8" t="s">
        <v>220</v>
      </c>
      <c r="I2771" s="8" t="s">
        <v>171</v>
      </c>
      <c r="J2771" s="8" t="s">
        <v>147</v>
      </c>
      <c r="K2771" s="8" t="s">
        <v>7</v>
      </c>
      <c r="L2771" s="9">
        <v>371</v>
      </c>
      <c r="M2771" s="9">
        <v>0</v>
      </c>
      <c r="N2771" s="10">
        <v>0</v>
      </c>
      <c r="P2771" s="11">
        <v>0</v>
      </c>
      <c r="Q2771" s="11">
        <v>0</v>
      </c>
      <c r="R2771" s="8">
        <v>0</v>
      </c>
      <c r="S2771" s="8">
        <v>0</v>
      </c>
      <c r="W2771" s="11">
        <v>13.5</v>
      </c>
      <c r="X2771" s="8" t="s">
        <v>148</v>
      </c>
      <c r="Y2771" s="8" t="s">
        <v>149</v>
      </c>
    </row>
    <row r="2772" spans="1:26" x14ac:dyDescent="0.3">
      <c r="A2772" s="8" t="s">
        <v>1181</v>
      </c>
      <c r="B2772" s="8" t="s">
        <v>26</v>
      </c>
      <c r="C2772" s="8" t="s">
        <v>140</v>
      </c>
      <c r="D2772" s="8" t="s">
        <v>141</v>
      </c>
      <c r="E2772" s="8" t="s">
        <v>150</v>
      </c>
      <c r="F2772" s="8" t="s">
        <v>143</v>
      </c>
      <c r="G2772" s="8" t="s">
        <v>156</v>
      </c>
      <c r="H2772" s="8" t="s">
        <v>13</v>
      </c>
      <c r="I2772" s="8" t="s">
        <v>1164</v>
      </c>
      <c r="J2772" s="8" t="s">
        <v>153</v>
      </c>
      <c r="K2772" s="8" t="s">
        <v>14</v>
      </c>
      <c r="L2772" s="9">
        <v>311</v>
      </c>
      <c r="M2772" s="9">
        <v>2</v>
      </c>
      <c r="N2772" s="10">
        <v>6.4308681672025723E-3</v>
      </c>
      <c r="O2772" s="11">
        <v>13.31</v>
      </c>
      <c r="P2772" s="11">
        <v>26.62</v>
      </c>
      <c r="Q2772" s="11">
        <v>0</v>
      </c>
      <c r="R2772" s="8">
        <v>0</v>
      </c>
      <c r="S2772" s="8">
        <v>0</v>
      </c>
      <c r="U2772" s="12">
        <v>0</v>
      </c>
      <c r="V2772" s="10">
        <v>0</v>
      </c>
      <c r="W2772" s="11">
        <v>16</v>
      </c>
      <c r="X2772" s="8" t="s">
        <v>148</v>
      </c>
      <c r="Y2772" s="8" t="s">
        <v>149</v>
      </c>
    </row>
    <row r="2773" spans="1:26" x14ac:dyDescent="0.3">
      <c r="A2773" s="7">
        <v>46291</v>
      </c>
      <c r="B2773" s="8" t="s">
        <v>26</v>
      </c>
      <c r="C2773" s="8" t="s">
        <v>140</v>
      </c>
      <c r="D2773" s="8" t="s">
        <v>141</v>
      </c>
      <c r="E2773" s="8" t="s">
        <v>211</v>
      </c>
      <c r="F2773" s="8" t="s">
        <v>143</v>
      </c>
      <c r="G2773" s="8" t="s">
        <v>215</v>
      </c>
      <c r="H2773" s="8" t="s">
        <v>220</v>
      </c>
      <c r="I2773" s="8" t="s">
        <v>762</v>
      </c>
      <c r="J2773" s="8" t="s">
        <v>214</v>
      </c>
      <c r="K2773" s="8" t="s">
        <v>21</v>
      </c>
      <c r="L2773" s="9">
        <v>269</v>
      </c>
      <c r="M2773" s="9">
        <v>3</v>
      </c>
      <c r="N2773" s="10">
        <v>1.1152416356877319E-2</v>
      </c>
      <c r="O2773" s="11">
        <v>15.33</v>
      </c>
      <c r="P2773" s="11">
        <v>45.99</v>
      </c>
      <c r="Q2773" s="11">
        <v>0</v>
      </c>
      <c r="R2773" s="8">
        <v>0</v>
      </c>
      <c r="S2773" s="8">
        <v>0</v>
      </c>
      <c r="U2773" s="12">
        <v>0</v>
      </c>
      <c r="V2773" s="10">
        <v>0</v>
      </c>
      <c r="W2773" s="11">
        <v>18.5</v>
      </c>
      <c r="X2773" s="8" t="s">
        <v>148</v>
      </c>
      <c r="Y2773" s="8" t="s">
        <v>149</v>
      </c>
    </row>
    <row r="2774" spans="1:26" x14ac:dyDescent="0.3">
      <c r="A2774" s="7">
        <v>46291</v>
      </c>
      <c r="B2774" s="8" t="s">
        <v>26</v>
      </c>
      <c r="C2774" s="8" t="s">
        <v>140</v>
      </c>
      <c r="D2774" s="8" t="s">
        <v>141</v>
      </c>
      <c r="E2774" s="8" t="s">
        <v>211</v>
      </c>
      <c r="F2774" s="8" t="s">
        <v>143</v>
      </c>
      <c r="G2774" s="8" t="s">
        <v>225</v>
      </c>
      <c r="H2774" s="8" t="s">
        <v>385</v>
      </c>
      <c r="I2774" s="8" t="s">
        <v>457</v>
      </c>
      <c r="J2774" s="8" t="s">
        <v>214</v>
      </c>
      <c r="K2774" s="8" t="s">
        <v>14</v>
      </c>
      <c r="L2774" s="8" t="s">
        <v>1187</v>
      </c>
      <c r="M2774" s="9">
        <v>3</v>
      </c>
      <c r="N2774" s="10">
        <v>4.4444444444444436E-3</v>
      </c>
      <c r="O2774" s="11">
        <v>8.32</v>
      </c>
      <c r="P2774" s="11">
        <v>24.96</v>
      </c>
      <c r="Q2774" s="11">
        <v>0</v>
      </c>
      <c r="R2774" s="8">
        <v>0</v>
      </c>
      <c r="S2774" s="8">
        <v>0</v>
      </c>
      <c r="U2774" s="12">
        <v>0</v>
      </c>
      <c r="V2774" s="10">
        <v>0</v>
      </c>
      <c r="W2774" s="11">
        <v>13</v>
      </c>
      <c r="X2774" s="8" t="s">
        <v>148</v>
      </c>
      <c r="Y2774" s="8" t="s">
        <v>149</v>
      </c>
    </row>
    <row r="2775" spans="1:26" x14ac:dyDescent="0.3">
      <c r="A2775" s="8" t="s">
        <v>1183</v>
      </c>
      <c r="B2775" s="8" t="s">
        <v>42</v>
      </c>
      <c r="C2775" s="8" t="s">
        <v>140</v>
      </c>
      <c r="D2775" s="8" t="s">
        <v>141</v>
      </c>
      <c r="E2775" s="8" t="s">
        <v>164</v>
      </c>
      <c r="F2775" s="8" t="s">
        <v>143</v>
      </c>
      <c r="G2775" s="8" t="s">
        <v>228</v>
      </c>
      <c r="H2775" s="8" t="s">
        <v>231</v>
      </c>
      <c r="I2775" s="8" t="s">
        <v>508</v>
      </c>
      <c r="J2775" s="8" t="s">
        <v>166</v>
      </c>
      <c r="K2775" s="8" t="s">
        <v>14</v>
      </c>
      <c r="L2775" s="9">
        <v>311</v>
      </c>
      <c r="M2775" s="9">
        <v>3</v>
      </c>
      <c r="N2775" s="10">
        <v>9.6463022508038593E-3</v>
      </c>
      <c r="O2775" s="11">
        <v>10.210000000000001</v>
      </c>
      <c r="P2775" s="11">
        <v>30.63</v>
      </c>
      <c r="Q2775" s="11">
        <v>0</v>
      </c>
      <c r="R2775" s="8">
        <v>0</v>
      </c>
      <c r="S2775" s="8">
        <v>0</v>
      </c>
      <c r="U2775" s="12">
        <v>0</v>
      </c>
      <c r="V2775" s="10">
        <v>0</v>
      </c>
      <c r="W2775" s="11">
        <v>12</v>
      </c>
      <c r="X2775" s="8" t="s">
        <v>148</v>
      </c>
      <c r="Y2775" s="8" t="s">
        <v>149</v>
      </c>
    </row>
    <row r="2776" spans="1:26" x14ac:dyDescent="0.3">
      <c r="A2776" s="7">
        <v>46291</v>
      </c>
      <c r="B2776" s="8" t="s">
        <v>42</v>
      </c>
      <c r="C2776" s="8" t="s">
        <v>140</v>
      </c>
      <c r="D2776" s="8" t="s">
        <v>141</v>
      </c>
      <c r="E2776" s="8" t="s">
        <v>377</v>
      </c>
      <c r="F2776" s="8" t="s">
        <v>143</v>
      </c>
      <c r="G2776" s="8" t="s">
        <v>381</v>
      </c>
      <c r="H2776" s="8" t="s">
        <v>231</v>
      </c>
      <c r="I2776" s="8" t="s">
        <v>534</v>
      </c>
      <c r="J2776" s="8" t="s">
        <v>380</v>
      </c>
      <c r="K2776" s="8" t="s">
        <v>14</v>
      </c>
      <c r="L2776" s="9">
        <v>1804</v>
      </c>
      <c r="M2776" s="9">
        <v>18</v>
      </c>
      <c r="N2776" s="10">
        <v>9.9778270509977823E-3</v>
      </c>
      <c r="O2776" s="11">
        <v>12.12</v>
      </c>
      <c r="P2776" s="11">
        <v>218.16</v>
      </c>
      <c r="Q2776" s="11">
        <v>549</v>
      </c>
      <c r="R2776" s="8">
        <v>1</v>
      </c>
      <c r="S2776" s="8">
        <v>1</v>
      </c>
      <c r="T2776" s="10">
        <v>0.39739999999999998</v>
      </c>
      <c r="U2776" s="12">
        <v>2.52</v>
      </c>
      <c r="V2776" s="10">
        <v>5.5599999999999997E-2</v>
      </c>
      <c r="W2776" s="11">
        <v>15</v>
      </c>
      <c r="X2776" s="8" t="s">
        <v>148</v>
      </c>
      <c r="Y2776" s="8" t="s">
        <v>149</v>
      </c>
    </row>
    <row r="2777" spans="1:26" x14ac:dyDescent="0.3">
      <c r="A2777" s="7">
        <v>46291</v>
      </c>
      <c r="B2777" s="8" t="s">
        <v>42</v>
      </c>
      <c r="C2777" s="8" t="s">
        <v>140</v>
      </c>
      <c r="D2777" s="8" t="s">
        <v>141</v>
      </c>
      <c r="E2777" s="8" t="s">
        <v>377</v>
      </c>
      <c r="F2777" s="8" t="s">
        <v>143</v>
      </c>
      <c r="G2777" s="8" t="s">
        <v>378</v>
      </c>
      <c r="H2777" s="8" t="s">
        <v>24</v>
      </c>
      <c r="I2777" s="8" t="s">
        <v>464</v>
      </c>
      <c r="J2777" s="8" t="s">
        <v>380</v>
      </c>
      <c r="K2777" s="8" t="s">
        <v>21</v>
      </c>
      <c r="L2777" s="9">
        <v>296</v>
      </c>
      <c r="M2777" s="9">
        <v>4</v>
      </c>
      <c r="N2777" s="10">
        <v>1.3513513513513511E-2</v>
      </c>
      <c r="O2777" s="11">
        <v>14.5</v>
      </c>
      <c r="P2777" s="11">
        <v>58</v>
      </c>
      <c r="Q2777" s="11">
        <v>549</v>
      </c>
      <c r="R2777" s="8">
        <v>1</v>
      </c>
      <c r="S2777" s="8">
        <v>1</v>
      </c>
      <c r="T2777" s="10">
        <v>0.1056</v>
      </c>
      <c r="U2777" s="12">
        <v>9.4700000000000006</v>
      </c>
      <c r="V2777" s="10">
        <v>0.25</v>
      </c>
      <c r="W2777" s="11">
        <v>14.5</v>
      </c>
      <c r="X2777" s="8" t="s">
        <v>148</v>
      </c>
      <c r="Y2777" s="8" t="s">
        <v>149</v>
      </c>
    </row>
    <row r="2778" spans="1:26" x14ac:dyDescent="0.3">
      <c r="A2778" s="7">
        <v>46291</v>
      </c>
      <c r="B2778" s="8" t="s">
        <v>37</v>
      </c>
      <c r="C2778" s="8" t="s">
        <v>140</v>
      </c>
      <c r="D2778" s="8" t="s">
        <v>141</v>
      </c>
      <c r="E2778" s="8" t="s">
        <v>157</v>
      </c>
      <c r="F2778" s="8" t="s">
        <v>143</v>
      </c>
      <c r="G2778" s="8" t="s">
        <v>234</v>
      </c>
      <c r="H2778" s="8" t="s">
        <v>220</v>
      </c>
      <c r="I2778" s="8" t="s">
        <v>234</v>
      </c>
      <c r="J2778" s="8" t="s">
        <v>159</v>
      </c>
      <c r="K2778" s="8" t="s">
        <v>21</v>
      </c>
      <c r="L2778" s="9">
        <v>475</v>
      </c>
      <c r="M2778" s="9">
        <v>4</v>
      </c>
      <c r="N2778" s="10">
        <v>8.4210526315789472E-3</v>
      </c>
      <c r="O2778" s="11">
        <v>10.9</v>
      </c>
      <c r="P2778" s="11">
        <v>43.6</v>
      </c>
      <c r="Q2778" s="11">
        <v>0</v>
      </c>
      <c r="R2778" s="8">
        <v>0</v>
      </c>
      <c r="S2778" s="8">
        <v>0</v>
      </c>
      <c r="U2778" s="12">
        <v>0</v>
      </c>
      <c r="V2778" s="10">
        <v>0</v>
      </c>
      <c r="W2778" s="11">
        <v>11</v>
      </c>
      <c r="X2778" s="8" t="s">
        <v>148</v>
      </c>
      <c r="Y2778" s="8" t="s">
        <v>303</v>
      </c>
      <c r="Z2778" s="8" t="s">
        <v>497</v>
      </c>
    </row>
    <row r="2779" spans="1:26" x14ac:dyDescent="0.3">
      <c r="A2779" s="7">
        <v>46291</v>
      </c>
      <c r="B2779" s="8" t="s">
        <v>37</v>
      </c>
      <c r="C2779" s="8" t="s">
        <v>140</v>
      </c>
      <c r="D2779" s="8" t="s">
        <v>141</v>
      </c>
      <c r="E2779" s="8" t="s">
        <v>157</v>
      </c>
      <c r="F2779" s="8" t="s">
        <v>143</v>
      </c>
      <c r="G2779" s="8" t="s">
        <v>162</v>
      </c>
      <c r="H2779" s="8" t="s">
        <v>220</v>
      </c>
      <c r="I2779" s="8" t="s">
        <v>161</v>
      </c>
      <c r="J2779" s="8" t="s">
        <v>159</v>
      </c>
      <c r="K2779" s="8" t="s">
        <v>7</v>
      </c>
      <c r="L2779" s="9">
        <v>530</v>
      </c>
      <c r="M2779" s="9">
        <v>7</v>
      </c>
      <c r="N2779" s="10">
        <v>1.320754716981132E-2</v>
      </c>
      <c r="O2779" s="11">
        <v>6.31</v>
      </c>
      <c r="P2779" s="11">
        <v>44.17</v>
      </c>
      <c r="Q2779" s="11">
        <v>0</v>
      </c>
      <c r="R2779" s="8">
        <v>0</v>
      </c>
      <c r="S2779" s="8">
        <v>0</v>
      </c>
      <c r="U2779" s="12">
        <v>0</v>
      </c>
      <c r="V2779" s="10">
        <v>0</v>
      </c>
      <c r="W2779" s="11">
        <v>11.5</v>
      </c>
      <c r="X2779" s="8" t="s">
        <v>148</v>
      </c>
      <c r="Y2779" s="8" t="s">
        <v>149</v>
      </c>
    </row>
    <row r="2780" spans="1:26" x14ac:dyDescent="0.3">
      <c r="A2780" s="7">
        <v>46291</v>
      </c>
      <c r="B2780" s="8" t="s">
        <v>37</v>
      </c>
      <c r="C2780" s="8" t="s">
        <v>140</v>
      </c>
      <c r="D2780" s="8" t="s">
        <v>141</v>
      </c>
      <c r="E2780" s="8" t="s">
        <v>157</v>
      </c>
      <c r="F2780" s="8" t="s">
        <v>143</v>
      </c>
      <c r="G2780" s="8" t="s">
        <v>234</v>
      </c>
      <c r="H2780" s="8" t="s">
        <v>220</v>
      </c>
      <c r="I2780" s="8" t="s">
        <v>171</v>
      </c>
      <c r="J2780" s="8" t="s">
        <v>159</v>
      </c>
      <c r="K2780" s="8" t="s">
        <v>7</v>
      </c>
      <c r="L2780" s="9">
        <v>475</v>
      </c>
      <c r="M2780" s="9">
        <v>1</v>
      </c>
      <c r="N2780" s="10">
        <v>2.1052631578947368E-3</v>
      </c>
      <c r="O2780" s="11">
        <v>8.77</v>
      </c>
      <c r="P2780" s="8" t="s">
        <v>1188</v>
      </c>
      <c r="Q2780" s="11">
        <v>0</v>
      </c>
      <c r="R2780" s="8">
        <v>0</v>
      </c>
      <c r="S2780" s="8">
        <v>0</v>
      </c>
      <c r="U2780" s="12">
        <v>0</v>
      </c>
      <c r="V2780" s="10">
        <v>0</v>
      </c>
      <c r="W2780" s="11">
        <v>11.5</v>
      </c>
      <c r="X2780" s="8" t="s">
        <v>148</v>
      </c>
      <c r="Y2780" s="8" t="s">
        <v>149</v>
      </c>
    </row>
    <row r="2781" spans="1:26" x14ac:dyDescent="0.3">
      <c r="A2781" s="7">
        <v>46291</v>
      </c>
      <c r="B2781" s="8" t="s">
        <v>37</v>
      </c>
      <c r="C2781" s="8" t="s">
        <v>140</v>
      </c>
      <c r="D2781" s="8" t="s">
        <v>141</v>
      </c>
      <c r="E2781" s="8" t="s">
        <v>239</v>
      </c>
      <c r="F2781" s="8" t="s">
        <v>143</v>
      </c>
      <c r="G2781" s="8" t="s">
        <v>240</v>
      </c>
      <c r="H2781" s="8" t="s">
        <v>220</v>
      </c>
      <c r="I2781" s="8" t="s">
        <v>457</v>
      </c>
      <c r="J2781" s="8" t="s">
        <v>242</v>
      </c>
      <c r="K2781" s="8" t="s">
        <v>14</v>
      </c>
      <c r="L2781" s="9">
        <v>682</v>
      </c>
      <c r="M2781" s="9">
        <v>4</v>
      </c>
      <c r="N2781" s="10">
        <v>5.8651026392961877E-3</v>
      </c>
      <c r="O2781" s="11">
        <v>5.69</v>
      </c>
      <c r="P2781" s="11">
        <v>22.76</v>
      </c>
      <c r="Q2781" s="11">
        <v>0</v>
      </c>
      <c r="R2781" s="8">
        <v>0</v>
      </c>
      <c r="S2781" s="8">
        <v>0</v>
      </c>
      <c r="U2781" s="12">
        <v>0</v>
      </c>
      <c r="V2781" s="10">
        <v>0</v>
      </c>
      <c r="W2781" s="11">
        <v>9</v>
      </c>
      <c r="X2781" s="8" t="s">
        <v>148</v>
      </c>
      <c r="Y2781" s="8" t="s">
        <v>149</v>
      </c>
    </row>
    <row r="2782" spans="1:26" x14ac:dyDescent="0.3">
      <c r="A2782" s="7">
        <v>46291</v>
      </c>
      <c r="B2782" s="8" t="s">
        <v>37</v>
      </c>
      <c r="C2782" s="8" t="s">
        <v>140</v>
      </c>
      <c r="D2782" s="8" t="s">
        <v>141</v>
      </c>
      <c r="E2782" s="8" t="s">
        <v>239</v>
      </c>
      <c r="F2782" s="8" t="s">
        <v>143</v>
      </c>
      <c r="G2782" s="8" t="s">
        <v>388</v>
      </c>
      <c r="H2782" s="8" t="s">
        <v>220</v>
      </c>
      <c r="I2782" s="8" t="s">
        <v>261</v>
      </c>
      <c r="J2782" s="8" t="s">
        <v>242</v>
      </c>
      <c r="K2782" s="8" t="s">
        <v>14</v>
      </c>
      <c r="L2782" s="9">
        <v>170</v>
      </c>
      <c r="M2782" s="9">
        <v>3</v>
      </c>
      <c r="N2782" s="10">
        <v>1.7647058823529412E-2</v>
      </c>
      <c r="O2782" s="11">
        <v>4.83</v>
      </c>
      <c r="P2782" s="11">
        <v>14.49</v>
      </c>
      <c r="Q2782" s="11">
        <v>0</v>
      </c>
      <c r="R2782" s="8">
        <v>0</v>
      </c>
      <c r="S2782" s="8">
        <v>0</v>
      </c>
      <c r="U2782" s="12">
        <v>0</v>
      </c>
      <c r="V2782" s="10">
        <v>0</v>
      </c>
      <c r="W2782" s="11">
        <v>8.5</v>
      </c>
      <c r="X2782" s="8" t="s">
        <v>148</v>
      </c>
      <c r="Y2782" s="8" t="s">
        <v>149</v>
      </c>
    </row>
    <row r="2783" spans="1:26" x14ac:dyDescent="0.3">
      <c r="A2783" s="7">
        <v>46291</v>
      </c>
      <c r="B2783" s="8" t="s">
        <v>37</v>
      </c>
      <c r="C2783" s="8" t="s">
        <v>140</v>
      </c>
      <c r="D2783" s="8" t="s">
        <v>141</v>
      </c>
      <c r="E2783" s="8" t="s">
        <v>239</v>
      </c>
      <c r="F2783" s="8" t="s">
        <v>143</v>
      </c>
      <c r="G2783" s="8" t="s">
        <v>240</v>
      </c>
      <c r="H2783" s="8" t="s">
        <v>220</v>
      </c>
      <c r="I2783" s="8" t="s">
        <v>1189</v>
      </c>
      <c r="J2783" s="8" t="s">
        <v>242</v>
      </c>
      <c r="K2783" s="8" t="s">
        <v>14</v>
      </c>
      <c r="L2783" s="9">
        <v>410</v>
      </c>
      <c r="M2783" s="9">
        <v>0</v>
      </c>
      <c r="N2783" s="10">
        <v>0</v>
      </c>
      <c r="P2783" s="11">
        <v>0</v>
      </c>
      <c r="Q2783" s="11">
        <v>0</v>
      </c>
      <c r="R2783" s="8">
        <v>0</v>
      </c>
      <c r="S2783" s="8">
        <v>0</v>
      </c>
      <c r="W2783" s="11">
        <v>7.5</v>
      </c>
      <c r="X2783" s="8" t="s">
        <v>148</v>
      </c>
      <c r="Y2783" s="8" t="s">
        <v>149</v>
      </c>
    </row>
    <row r="2784" spans="1:26" x14ac:dyDescent="0.3">
      <c r="A2784" s="7">
        <v>46291</v>
      </c>
      <c r="B2784" s="8" t="s">
        <v>37</v>
      </c>
      <c r="C2784" s="8" t="s">
        <v>140</v>
      </c>
      <c r="D2784" s="8" t="s">
        <v>141</v>
      </c>
      <c r="E2784" s="8" t="s">
        <v>244</v>
      </c>
      <c r="F2784" s="8" t="s">
        <v>143</v>
      </c>
      <c r="G2784" s="8" t="s">
        <v>245</v>
      </c>
      <c r="H2784" s="8" t="s">
        <v>220</v>
      </c>
      <c r="I2784" s="8" t="s">
        <v>440</v>
      </c>
      <c r="J2784" s="8" t="s">
        <v>247</v>
      </c>
      <c r="K2784" s="8" t="s">
        <v>7</v>
      </c>
      <c r="L2784" s="9">
        <v>391</v>
      </c>
      <c r="M2784" s="9">
        <v>1</v>
      </c>
      <c r="N2784" s="10">
        <v>2.5575447570332479E-3</v>
      </c>
      <c r="O2784" s="11">
        <v>4.5599999999999996</v>
      </c>
      <c r="P2784" s="8" t="s">
        <v>1190</v>
      </c>
      <c r="Q2784" s="11">
        <v>0</v>
      </c>
      <c r="R2784" s="8">
        <v>0</v>
      </c>
      <c r="S2784" s="8">
        <v>0</v>
      </c>
      <c r="U2784" s="12">
        <v>0</v>
      </c>
      <c r="V2784" s="10">
        <v>0</v>
      </c>
      <c r="W2784" s="11">
        <v>8.5</v>
      </c>
      <c r="X2784" s="8" t="s">
        <v>148</v>
      </c>
      <c r="Y2784" s="8" t="s">
        <v>149</v>
      </c>
    </row>
    <row r="2785" spans="1:26" x14ac:dyDescent="0.3">
      <c r="A2785" s="7">
        <v>46291</v>
      </c>
      <c r="B2785" s="8" t="s">
        <v>37</v>
      </c>
      <c r="C2785" s="8" t="s">
        <v>140</v>
      </c>
      <c r="D2785" s="8" t="s">
        <v>141</v>
      </c>
      <c r="E2785" s="8" t="s">
        <v>244</v>
      </c>
      <c r="F2785" s="8" t="s">
        <v>143</v>
      </c>
      <c r="G2785" s="8" t="s">
        <v>245</v>
      </c>
      <c r="H2785" s="8" t="s">
        <v>220</v>
      </c>
      <c r="I2785" s="8" t="s">
        <v>248</v>
      </c>
      <c r="J2785" s="8" t="s">
        <v>247</v>
      </c>
      <c r="K2785" s="8" t="s">
        <v>21</v>
      </c>
      <c r="L2785" s="9">
        <v>439</v>
      </c>
      <c r="M2785" s="9">
        <v>14</v>
      </c>
      <c r="N2785" s="10">
        <v>3.1890660592255128E-2</v>
      </c>
      <c r="O2785" s="11">
        <v>6</v>
      </c>
      <c r="P2785" s="8" t="s">
        <v>1191</v>
      </c>
      <c r="Q2785" s="11">
        <v>837</v>
      </c>
      <c r="R2785" s="8">
        <v>3</v>
      </c>
      <c r="S2785" s="8">
        <v>3</v>
      </c>
      <c r="T2785" s="10">
        <v>0.1004</v>
      </c>
      <c r="U2785" s="12">
        <v>9.9600000000000009</v>
      </c>
      <c r="V2785" s="10">
        <v>0.21429999999999999</v>
      </c>
      <c r="W2785" s="11">
        <v>6</v>
      </c>
      <c r="X2785" s="8" t="s">
        <v>148</v>
      </c>
      <c r="Y2785" s="8" t="s">
        <v>149</v>
      </c>
    </row>
    <row r="2786" spans="1:26" x14ac:dyDescent="0.3">
      <c r="A2786" s="7">
        <v>46291</v>
      </c>
      <c r="B2786" s="8" t="s">
        <v>37</v>
      </c>
      <c r="C2786" s="8" t="s">
        <v>140</v>
      </c>
      <c r="D2786" s="8" t="s">
        <v>141</v>
      </c>
      <c r="E2786" s="8" t="s">
        <v>244</v>
      </c>
      <c r="F2786" s="8" t="s">
        <v>143</v>
      </c>
      <c r="G2786" s="8" t="s">
        <v>245</v>
      </c>
      <c r="H2786" s="8" t="s">
        <v>220</v>
      </c>
      <c r="I2786" s="8" t="s">
        <v>253</v>
      </c>
      <c r="J2786" s="8" t="s">
        <v>247</v>
      </c>
      <c r="K2786" s="8" t="s">
        <v>7</v>
      </c>
      <c r="L2786" s="9">
        <v>456</v>
      </c>
      <c r="M2786" s="9">
        <v>1</v>
      </c>
      <c r="N2786" s="10">
        <v>2.1929824561403512E-3</v>
      </c>
      <c r="O2786" s="11">
        <v>3.87</v>
      </c>
      <c r="P2786" s="8" t="s">
        <v>1192</v>
      </c>
      <c r="Q2786" s="11">
        <v>0</v>
      </c>
      <c r="R2786" s="8">
        <v>0</v>
      </c>
      <c r="S2786" s="8">
        <v>0</v>
      </c>
      <c r="U2786" s="12">
        <v>0</v>
      </c>
      <c r="V2786" s="10">
        <v>0</v>
      </c>
      <c r="W2786" s="11">
        <v>5.5</v>
      </c>
      <c r="X2786" s="8" t="s">
        <v>148</v>
      </c>
      <c r="Y2786" s="8" t="s">
        <v>149</v>
      </c>
    </row>
    <row r="2787" spans="1:26" x14ac:dyDescent="0.3">
      <c r="A2787" s="8" t="s">
        <v>1181</v>
      </c>
      <c r="B2787" s="8" t="s">
        <v>37</v>
      </c>
      <c r="C2787" s="8" t="s">
        <v>140</v>
      </c>
      <c r="D2787" s="8" t="s">
        <v>141</v>
      </c>
      <c r="E2787" s="8" t="s">
        <v>167</v>
      </c>
      <c r="F2787" s="8" t="s">
        <v>143</v>
      </c>
      <c r="G2787" s="8" t="s">
        <v>168</v>
      </c>
      <c r="H2787" s="8" t="s">
        <v>220</v>
      </c>
      <c r="I2787" s="8" t="s">
        <v>343</v>
      </c>
      <c r="J2787" s="8" t="s">
        <v>169</v>
      </c>
      <c r="K2787" s="8" t="s">
        <v>21</v>
      </c>
      <c r="L2787" s="9">
        <v>208</v>
      </c>
      <c r="M2787" s="9">
        <v>3</v>
      </c>
      <c r="N2787" s="10">
        <v>1.442307692307692E-2</v>
      </c>
      <c r="O2787" s="11">
        <v>6.17</v>
      </c>
      <c r="P2787" s="11">
        <v>18.510000000000002</v>
      </c>
      <c r="Q2787" s="11">
        <v>0</v>
      </c>
      <c r="R2787" s="8">
        <v>0</v>
      </c>
      <c r="S2787" s="8">
        <v>0</v>
      </c>
      <c r="U2787" s="12">
        <v>0</v>
      </c>
      <c r="V2787" s="10">
        <v>0</v>
      </c>
      <c r="W2787" s="11">
        <v>6.5</v>
      </c>
      <c r="X2787" s="8" t="s">
        <v>148</v>
      </c>
      <c r="Y2787" s="8" t="s">
        <v>149</v>
      </c>
    </row>
    <row r="2788" spans="1:26" x14ac:dyDescent="0.3">
      <c r="A2788" s="7">
        <v>46291</v>
      </c>
      <c r="B2788" s="8" t="s">
        <v>37</v>
      </c>
      <c r="C2788" s="8" t="s">
        <v>140</v>
      </c>
      <c r="D2788" s="8" t="s">
        <v>141</v>
      </c>
      <c r="E2788" s="8" t="s">
        <v>257</v>
      </c>
      <c r="F2788" s="8" t="s">
        <v>143</v>
      </c>
      <c r="G2788" s="8" t="s">
        <v>258</v>
      </c>
      <c r="H2788" s="8" t="s">
        <v>220</v>
      </c>
      <c r="I2788" s="8" t="s">
        <v>258</v>
      </c>
      <c r="J2788" s="8" t="s">
        <v>260</v>
      </c>
      <c r="K2788" s="8" t="s">
        <v>21</v>
      </c>
      <c r="L2788" s="9">
        <v>1146</v>
      </c>
      <c r="M2788" s="9">
        <v>5</v>
      </c>
      <c r="N2788" s="10">
        <v>4.3630017452006981E-3</v>
      </c>
      <c r="O2788" s="11">
        <v>8.73</v>
      </c>
      <c r="P2788" s="11">
        <v>43.65</v>
      </c>
      <c r="Q2788" s="11">
        <v>0</v>
      </c>
      <c r="R2788" s="8">
        <v>0</v>
      </c>
      <c r="S2788" s="8">
        <v>0</v>
      </c>
      <c r="U2788" s="12">
        <v>0</v>
      </c>
      <c r="V2788" s="10">
        <v>0</v>
      </c>
      <c r="W2788" s="11">
        <v>9</v>
      </c>
      <c r="X2788" s="8" t="s">
        <v>148</v>
      </c>
      <c r="Y2788" s="8" t="s">
        <v>149</v>
      </c>
    </row>
    <row r="2789" spans="1:26" x14ac:dyDescent="0.3">
      <c r="A2789" s="7">
        <v>46291</v>
      </c>
      <c r="B2789" s="8" t="s">
        <v>33</v>
      </c>
      <c r="C2789" s="8" t="s">
        <v>173</v>
      </c>
      <c r="D2789" s="8" t="s">
        <v>141</v>
      </c>
      <c r="E2789" s="8" t="s">
        <v>193</v>
      </c>
      <c r="F2789" s="8" t="s">
        <v>143</v>
      </c>
      <c r="G2789" s="8" t="s">
        <v>194</v>
      </c>
      <c r="H2789" s="8" t="s">
        <v>229</v>
      </c>
      <c r="I2789" s="8" t="s">
        <v>1168</v>
      </c>
      <c r="J2789" s="8" t="s">
        <v>195</v>
      </c>
      <c r="K2789" s="8" t="s">
        <v>14</v>
      </c>
      <c r="L2789" s="9">
        <v>208</v>
      </c>
      <c r="M2789" s="9">
        <v>1</v>
      </c>
      <c r="N2789" s="10">
        <v>4.807692307692308E-3</v>
      </c>
      <c r="O2789" s="11">
        <v>5.5</v>
      </c>
      <c r="P2789" s="11">
        <v>5.5</v>
      </c>
      <c r="Q2789" s="11">
        <v>0</v>
      </c>
      <c r="R2789" s="8">
        <v>0</v>
      </c>
      <c r="S2789" s="8">
        <v>0</v>
      </c>
      <c r="U2789" s="12">
        <v>0</v>
      </c>
      <c r="V2789" s="10">
        <v>0</v>
      </c>
      <c r="W2789" s="11">
        <v>9</v>
      </c>
      <c r="X2789" s="8" t="s">
        <v>148</v>
      </c>
      <c r="Y2789" s="8" t="s">
        <v>149</v>
      </c>
    </row>
    <row r="2790" spans="1:26" x14ac:dyDescent="0.3">
      <c r="A2790" s="7">
        <v>46291</v>
      </c>
      <c r="B2790" s="8" t="s">
        <v>33</v>
      </c>
      <c r="C2790" s="8" t="s">
        <v>173</v>
      </c>
      <c r="D2790" s="8" t="s">
        <v>141</v>
      </c>
      <c r="E2790" s="8" t="s">
        <v>193</v>
      </c>
      <c r="F2790" s="8" t="s">
        <v>143</v>
      </c>
      <c r="G2790" s="8" t="s">
        <v>194</v>
      </c>
      <c r="H2790" s="8" t="s">
        <v>24</v>
      </c>
      <c r="I2790" s="8" t="s">
        <v>264</v>
      </c>
      <c r="J2790" s="8" t="s">
        <v>195</v>
      </c>
      <c r="K2790" s="8" t="s">
        <v>7</v>
      </c>
      <c r="L2790" s="9">
        <v>979</v>
      </c>
      <c r="M2790" s="9">
        <v>8</v>
      </c>
      <c r="N2790" s="10">
        <v>8.171603677221655E-3</v>
      </c>
      <c r="O2790" s="11">
        <v>5.0199999999999996</v>
      </c>
      <c r="P2790" s="11">
        <v>40.159999999999997</v>
      </c>
      <c r="Q2790" s="11">
        <v>0</v>
      </c>
      <c r="R2790" s="8">
        <v>0</v>
      </c>
      <c r="S2790" s="8">
        <v>0</v>
      </c>
      <c r="U2790" s="12">
        <v>0</v>
      </c>
      <c r="V2790" s="10">
        <v>0</v>
      </c>
      <c r="W2790" s="11">
        <v>8.5</v>
      </c>
      <c r="X2790" s="8" t="s">
        <v>148</v>
      </c>
      <c r="Y2790" s="8" t="s">
        <v>149</v>
      </c>
    </row>
    <row r="2791" spans="1:26" x14ac:dyDescent="0.3">
      <c r="A2791" s="7">
        <v>46291</v>
      </c>
      <c r="B2791" s="8" t="s">
        <v>33</v>
      </c>
      <c r="C2791" s="8" t="s">
        <v>173</v>
      </c>
      <c r="D2791" s="8" t="s">
        <v>141</v>
      </c>
      <c r="E2791" s="8" t="s">
        <v>193</v>
      </c>
      <c r="F2791" s="8" t="s">
        <v>143</v>
      </c>
      <c r="G2791" s="8" t="s">
        <v>264</v>
      </c>
      <c r="H2791" s="8" t="s">
        <v>231</v>
      </c>
      <c r="I2791" s="8" t="s">
        <v>1193</v>
      </c>
      <c r="J2791" s="8" t="s">
        <v>195</v>
      </c>
      <c r="K2791" s="8" t="s">
        <v>14</v>
      </c>
      <c r="L2791" s="9">
        <v>186</v>
      </c>
      <c r="M2791" s="9">
        <v>1</v>
      </c>
      <c r="N2791" s="10">
        <v>5.3763440860215058E-3</v>
      </c>
      <c r="O2791" s="11">
        <v>6.37</v>
      </c>
      <c r="P2791" s="11">
        <v>6.37</v>
      </c>
      <c r="Q2791" s="11">
        <v>0</v>
      </c>
      <c r="R2791" s="8">
        <v>0</v>
      </c>
      <c r="S2791" s="8">
        <v>0</v>
      </c>
      <c r="U2791" s="12">
        <v>0</v>
      </c>
      <c r="V2791" s="10">
        <v>0</v>
      </c>
      <c r="W2791" s="11">
        <v>8.5</v>
      </c>
      <c r="X2791" s="8" t="s">
        <v>148</v>
      </c>
      <c r="Y2791" s="8" t="s">
        <v>149</v>
      </c>
    </row>
    <row r="2792" spans="1:26" x14ac:dyDescent="0.3">
      <c r="A2792" s="7">
        <v>46291</v>
      </c>
      <c r="B2792" s="8" t="s">
        <v>33</v>
      </c>
      <c r="C2792" s="8" t="s">
        <v>173</v>
      </c>
      <c r="D2792" s="8" t="s">
        <v>141</v>
      </c>
      <c r="E2792" s="8" t="s">
        <v>200</v>
      </c>
      <c r="F2792" s="8" t="s">
        <v>143</v>
      </c>
      <c r="G2792" s="8" t="s">
        <v>268</v>
      </c>
      <c r="H2792" s="8" t="s">
        <v>231</v>
      </c>
      <c r="I2792" s="8" t="s">
        <v>518</v>
      </c>
      <c r="J2792" s="8" t="s">
        <v>202</v>
      </c>
      <c r="K2792" s="8" t="s">
        <v>14</v>
      </c>
      <c r="L2792" s="9">
        <v>348</v>
      </c>
      <c r="M2792" s="9">
        <v>2</v>
      </c>
      <c r="N2792" s="10">
        <v>5.7471264367816091E-3</v>
      </c>
      <c r="O2792" s="11">
        <v>10.75</v>
      </c>
      <c r="P2792" s="11">
        <v>21.5</v>
      </c>
      <c r="Q2792" s="11">
        <v>0</v>
      </c>
      <c r="R2792" s="8">
        <v>0</v>
      </c>
      <c r="S2792" s="8">
        <v>0</v>
      </c>
      <c r="U2792" s="12">
        <v>0</v>
      </c>
      <c r="V2792" s="10">
        <v>0</v>
      </c>
      <c r="W2792" s="11">
        <v>14.5</v>
      </c>
      <c r="X2792" s="8" t="s">
        <v>148</v>
      </c>
      <c r="Y2792" s="8" t="s">
        <v>149</v>
      </c>
    </row>
    <row r="2793" spans="1:26" x14ac:dyDescent="0.3">
      <c r="A2793" s="7">
        <v>46291</v>
      </c>
      <c r="B2793" s="8" t="s">
        <v>33</v>
      </c>
      <c r="C2793" s="8" t="s">
        <v>173</v>
      </c>
      <c r="D2793" s="8" t="s">
        <v>141</v>
      </c>
      <c r="E2793" s="8" t="s">
        <v>200</v>
      </c>
      <c r="F2793" s="8" t="s">
        <v>143</v>
      </c>
      <c r="G2793" s="8" t="s">
        <v>270</v>
      </c>
      <c r="H2793" s="8" t="s">
        <v>231</v>
      </c>
      <c r="I2793" s="8" t="s">
        <v>858</v>
      </c>
      <c r="J2793" s="8" t="s">
        <v>202</v>
      </c>
      <c r="K2793" s="8" t="s">
        <v>14</v>
      </c>
      <c r="L2793" s="9">
        <v>275</v>
      </c>
      <c r="M2793" s="9">
        <v>5</v>
      </c>
      <c r="N2793" s="10">
        <v>1.8181818181818181E-2</v>
      </c>
      <c r="O2793" s="11">
        <v>5.88</v>
      </c>
      <c r="P2793" s="11">
        <v>29.4</v>
      </c>
      <c r="Q2793" s="11">
        <v>0</v>
      </c>
      <c r="R2793" s="8">
        <v>0</v>
      </c>
      <c r="S2793" s="8">
        <v>0</v>
      </c>
      <c r="U2793" s="12">
        <v>0</v>
      </c>
      <c r="V2793" s="10">
        <v>0</v>
      </c>
      <c r="W2793" s="11">
        <v>10.5</v>
      </c>
      <c r="X2793" s="8" t="s">
        <v>148</v>
      </c>
      <c r="Y2793" s="8" t="s">
        <v>149</v>
      </c>
    </row>
    <row r="2794" spans="1:26" x14ac:dyDescent="0.3">
      <c r="A2794" s="7">
        <v>46291</v>
      </c>
      <c r="B2794" s="8" t="s">
        <v>33</v>
      </c>
      <c r="C2794" s="8" t="s">
        <v>173</v>
      </c>
      <c r="D2794" s="8" t="s">
        <v>141</v>
      </c>
      <c r="E2794" s="8" t="s">
        <v>271</v>
      </c>
      <c r="F2794" s="8" t="s">
        <v>143</v>
      </c>
      <c r="G2794" s="8" t="s">
        <v>275</v>
      </c>
      <c r="H2794" s="8" t="s">
        <v>231</v>
      </c>
      <c r="I2794" s="8" t="s">
        <v>272</v>
      </c>
      <c r="J2794" s="8" t="s">
        <v>274</v>
      </c>
      <c r="K2794" s="8" t="s">
        <v>21</v>
      </c>
      <c r="L2794" s="9">
        <v>868</v>
      </c>
      <c r="M2794" s="9">
        <v>10</v>
      </c>
      <c r="N2794" s="10">
        <v>1.1520737327188941E-2</v>
      </c>
      <c r="O2794" s="11">
        <v>12.5</v>
      </c>
      <c r="P2794" s="11">
        <v>125</v>
      </c>
      <c r="Q2794" s="11">
        <v>0</v>
      </c>
      <c r="R2794" s="8">
        <v>0</v>
      </c>
      <c r="S2794" s="8">
        <v>0</v>
      </c>
      <c r="U2794" s="12">
        <v>0</v>
      </c>
      <c r="V2794" s="10">
        <v>0</v>
      </c>
      <c r="W2794" s="11">
        <v>12.5</v>
      </c>
      <c r="X2794" s="8" t="s">
        <v>148</v>
      </c>
      <c r="Y2794" s="8" t="s">
        <v>149</v>
      </c>
    </row>
    <row r="2795" spans="1:26" x14ac:dyDescent="0.3">
      <c r="A2795" s="7">
        <v>46291</v>
      </c>
      <c r="B2795" s="8" t="s">
        <v>33</v>
      </c>
      <c r="C2795" s="8" t="s">
        <v>173</v>
      </c>
      <c r="D2795" s="8" t="s">
        <v>141</v>
      </c>
      <c r="E2795" s="8" t="s">
        <v>271</v>
      </c>
      <c r="F2795" s="8" t="s">
        <v>143</v>
      </c>
      <c r="G2795" s="8" t="s">
        <v>275</v>
      </c>
      <c r="H2795" s="8" t="s">
        <v>229</v>
      </c>
      <c r="I2795" s="8" t="s">
        <v>596</v>
      </c>
      <c r="J2795" s="8" t="s">
        <v>274</v>
      </c>
      <c r="K2795" s="8" t="s">
        <v>21</v>
      </c>
      <c r="L2795" s="9">
        <v>332</v>
      </c>
      <c r="M2795" s="9">
        <v>4</v>
      </c>
      <c r="N2795" s="10">
        <v>1.204819277108434E-2</v>
      </c>
      <c r="O2795" s="11">
        <v>13</v>
      </c>
      <c r="P2795" s="11">
        <v>52</v>
      </c>
      <c r="Q2795" s="11">
        <v>0</v>
      </c>
      <c r="R2795" s="8">
        <v>0</v>
      </c>
      <c r="S2795" s="8">
        <v>0</v>
      </c>
      <c r="U2795" s="12">
        <v>0</v>
      </c>
      <c r="V2795" s="10">
        <v>0</v>
      </c>
      <c r="W2795" s="11">
        <v>13</v>
      </c>
      <c r="X2795" s="8" t="s">
        <v>148</v>
      </c>
      <c r="Y2795" s="8" t="s">
        <v>149</v>
      </c>
    </row>
    <row r="2796" spans="1:26" x14ac:dyDescent="0.3">
      <c r="A2796" s="7">
        <v>46291</v>
      </c>
      <c r="B2796" s="8" t="s">
        <v>23</v>
      </c>
      <c r="C2796" s="8" t="s">
        <v>173</v>
      </c>
      <c r="D2796" s="8" t="s">
        <v>141</v>
      </c>
      <c r="E2796" s="8" t="s">
        <v>186</v>
      </c>
      <c r="F2796" s="8" t="s">
        <v>143</v>
      </c>
      <c r="G2796" s="8" t="s">
        <v>279</v>
      </c>
      <c r="H2796" s="8" t="s">
        <v>206</v>
      </c>
      <c r="I2796" s="8" t="s">
        <v>279</v>
      </c>
      <c r="J2796" s="8" t="s">
        <v>188</v>
      </c>
      <c r="K2796" s="8" t="s">
        <v>21</v>
      </c>
      <c r="L2796" s="9">
        <v>310</v>
      </c>
      <c r="M2796" s="9">
        <v>6</v>
      </c>
      <c r="N2796" s="10">
        <v>1.935483870967742E-2</v>
      </c>
      <c r="O2796" s="11">
        <v>7.66</v>
      </c>
      <c r="P2796" s="11">
        <v>45.96</v>
      </c>
      <c r="Q2796" s="11">
        <v>349</v>
      </c>
      <c r="R2796" s="8">
        <v>1</v>
      </c>
      <c r="S2796" s="8">
        <v>1</v>
      </c>
      <c r="T2796" s="10">
        <v>0.13170000000000001</v>
      </c>
      <c r="U2796" s="12">
        <v>7.59</v>
      </c>
      <c r="V2796" s="10">
        <v>0.16669999999999999</v>
      </c>
      <c r="W2796" s="11">
        <v>9</v>
      </c>
      <c r="X2796" s="8" t="s">
        <v>148</v>
      </c>
      <c r="Y2796" s="8" t="s">
        <v>149</v>
      </c>
    </row>
    <row r="2797" spans="1:26" x14ac:dyDescent="0.3">
      <c r="A2797" s="7">
        <v>46291</v>
      </c>
      <c r="B2797" s="8" t="s">
        <v>23</v>
      </c>
      <c r="C2797" s="8" t="s">
        <v>173</v>
      </c>
      <c r="D2797" s="8" t="s">
        <v>141</v>
      </c>
      <c r="E2797" s="8" t="s">
        <v>281</v>
      </c>
      <c r="F2797" s="8" t="s">
        <v>143</v>
      </c>
      <c r="G2797" s="8" t="s">
        <v>282</v>
      </c>
      <c r="H2797" s="8" t="s">
        <v>333</v>
      </c>
      <c r="I2797" s="8" t="s">
        <v>282</v>
      </c>
      <c r="J2797" s="8" t="s">
        <v>283</v>
      </c>
      <c r="K2797" s="8" t="s">
        <v>14</v>
      </c>
      <c r="L2797" s="9">
        <v>1631</v>
      </c>
      <c r="M2797" s="9">
        <v>7</v>
      </c>
      <c r="N2797" s="10">
        <v>4.2918454935622317E-3</v>
      </c>
      <c r="O2797" s="11">
        <v>6.45</v>
      </c>
      <c r="P2797" s="11">
        <v>45.15</v>
      </c>
      <c r="Q2797" s="11">
        <v>0</v>
      </c>
      <c r="R2797" s="8">
        <v>0</v>
      </c>
      <c r="S2797" s="8">
        <v>0</v>
      </c>
      <c r="U2797" s="12">
        <v>0</v>
      </c>
      <c r="V2797" s="10">
        <v>0</v>
      </c>
      <c r="W2797" s="11">
        <v>8</v>
      </c>
      <c r="X2797" s="8" t="s">
        <v>148</v>
      </c>
      <c r="Y2797" s="8" t="s">
        <v>149</v>
      </c>
      <c r="Z2797" s="8" t="s">
        <v>609</v>
      </c>
    </row>
    <row r="2798" spans="1:26" x14ac:dyDescent="0.3">
      <c r="A2798" s="7">
        <v>46291</v>
      </c>
      <c r="B2798" s="8" t="s">
        <v>23</v>
      </c>
      <c r="C2798" s="8" t="s">
        <v>173</v>
      </c>
      <c r="D2798" s="8" t="s">
        <v>141</v>
      </c>
      <c r="E2798" s="8" t="s">
        <v>281</v>
      </c>
      <c r="F2798" s="8" t="s">
        <v>143</v>
      </c>
      <c r="G2798" s="8" t="s">
        <v>479</v>
      </c>
      <c r="H2798" s="8" t="s">
        <v>206</v>
      </c>
      <c r="I2798" s="8" t="s">
        <v>479</v>
      </c>
      <c r="J2798" s="8" t="s">
        <v>283</v>
      </c>
      <c r="K2798" s="8" t="s">
        <v>21</v>
      </c>
      <c r="L2798" s="9">
        <v>782</v>
      </c>
      <c r="M2798" s="9">
        <v>8</v>
      </c>
      <c r="N2798" s="10">
        <v>1.023017902813299E-2</v>
      </c>
      <c r="O2798" s="11">
        <v>9.8000000000000007</v>
      </c>
      <c r="P2798" s="11">
        <v>78.400000000000006</v>
      </c>
      <c r="Q2798" s="11">
        <v>299</v>
      </c>
      <c r="R2798" s="8">
        <v>1</v>
      </c>
      <c r="S2798" s="8">
        <v>1</v>
      </c>
      <c r="T2798" s="10">
        <v>0.26219999999999999</v>
      </c>
      <c r="U2798" s="12">
        <v>3.81</v>
      </c>
      <c r="V2798" s="10">
        <v>0.125</v>
      </c>
      <c r="W2798" s="11">
        <v>11</v>
      </c>
      <c r="X2798" s="8" t="s">
        <v>148</v>
      </c>
      <c r="Y2798" s="8" t="s">
        <v>149</v>
      </c>
    </row>
    <row r="2799" spans="1:26" x14ac:dyDescent="0.3">
      <c r="A2799" s="7">
        <v>46291</v>
      </c>
      <c r="B2799" s="8" t="s">
        <v>23</v>
      </c>
      <c r="C2799" s="8" t="s">
        <v>173</v>
      </c>
      <c r="D2799" s="8" t="s">
        <v>141</v>
      </c>
      <c r="E2799" s="8" t="s">
        <v>281</v>
      </c>
      <c r="F2799" s="8" t="s">
        <v>143</v>
      </c>
      <c r="G2799" s="8" t="s">
        <v>478</v>
      </c>
      <c r="H2799" s="8" t="s">
        <v>206</v>
      </c>
      <c r="I2799" s="8" t="s">
        <v>478</v>
      </c>
      <c r="J2799" s="8" t="s">
        <v>283</v>
      </c>
      <c r="K2799" s="8" t="s">
        <v>21</v>
      </c>
      <c r="L2799" s="9">
        <v>463</v>
      </c>
      <c r="M2799" s="9">
        <v>2</v>
      </c>
      <c r="N2799" s="10">
        <v>4.3196544276457886E-3</v>
      </c>
      <c r="O2799" s="11">
        <v>7.79</v>
      </c>
      <c r="P2799" s="11">
        <v>15.58</v>
      </c>
      <c r="Q2799" s="11">
        <v>0</v>
      </c>
      <c r="R2799" s="8">
        <v>0</v>
      </c>
      <c r="S2799" s="8">
        <v>0</v>
      </c>
      <c r="U2799" s="12">
        <v>0</v>
      </c>
      <c r="V2799" s="10">
        <v>0</v>
      </c>
      <c r="W2799" s="11">
        <v>8.5</v>
      </c>
      <c r="X2799" s="8" t="s">
        <v>148</v>
      </c>
      <c r="Y2799" s="8" t="s">
        <v>149</v>
      </c>
    </row>
    <row r="2800" spans="1:26" x14ac:dyDescent="0.3">
      <c r="A2800" s="7">
        <v>46291</v>
      </c>
      <c r="B2800" s="8" t="s">
        <v>23</v>
      </c>
      <c r="C2800" s="8" t="s">
        <v>173</v>
      </c>
      <c r="D2800" s="8" t="s">
        <v>141</v>
      </c>
      <c r="E2800" s="8" t="s">
        <v>281</v>
      </c>
      <c r="F2800" s="8" t="s">
        <v>143</v>
      </c>
      <c r="G2800" s="8" t="s">
        <v>779</v>
      </c>
      <c r="H2800" s="8" t="s">
        <v>206</v>
      </c>
      <c r="I2800" s="8" t="s">
        <v>779</v>
      </c>
      <c r="J2800" s="8" t="s">
        <v>283</v>
      </c>
      <c r="K2800" s="8" t="s">
        <v>7</v>
      </c>
      <c r="L2800" s="9">
        <v>778</v>
      </c>
      <c r="M2800" s="9">
        <v>8</v>
      </c>
      <c r="N2800" s="10">
        <v>1.02827763496144E-2</v>
      </c>
      <c r="O2800" s="11">
        <v>6.45</v>
      </c>
      <c r="P2800" s="11">
        <v>51.6</v>
      </c>
      <c r="Q2800" s="11">
        <v>0</v>
      </c>
      <c r="R2800" s="8">
        <v>0</v>
      </c>
      <c r="S2800" s="8">
        <v>0</v>
      </c>
      <c r="U2800" s="12">
        <v>0</v>
      </c>
      <c r="V2800" s="10">
        <v>0</v>
      </c>
      <c r="W2800" s="11">
        <v>9</v>
      </c>
      <c r="X2800" s="8" t="s">
        <v>148</v>
      </c>
      <c r="Y2800" s="8" t="s">
        <v>149</v>
      </c>
    </row>
    <row r="2801" spans="1:26" x14ac:dyDescent="0.3">
      <c r="A2801" s="7">
        <v>46291</v>
      </c>
      <c r="B2801" s="8" t="s">
        <v>23</v>
      </c>
      <c r="C2801" s="8" t="s">
        <v>173</v>
      </c>
      <c r="D2801" s="8" t="s">
        <v>141</v>
      </c>
      <c r="E2801" s="8" t="s">
        <v>285</v>
      </c>
      <c r="F2801" s="8" t="s">
        <v>143</v>
      </c>
      <c r="G2801" s="8" t="s">
        <v>286</v>
      </c>
      <c r="H2801" s="8" t="s">
        <v>206</v>
      </c>
      <c r="I2801" s="8" t="s">
        <v>286</v>
      </c>
      <c r="J2801" s="8" t="s">
        <v>287</v>
      </c>
      <c r="K2801" s="8" t="s">
        <v>14</v>
      </c>
      <c r="L2801" s="8" t="s">
        <v>1194</v>
      </c>
      <c r="M2801" s="9">
        <v>9</v>
      </c>
      <c r="N2801" s="10">
        <v>6.1307901907356951E-3</v>
      </c>
      <c r="O2801" s="11">
        <v>7.45</v>
      </c>
      <c r="P2801" s="11">
        <v>67.05</v>
      </c>
      <c r="Q2801" s="11">
        <v>0</v>
      </c>
      <c r="R2801" s="8">
        <v>0</v>
      </c>
      <c r="S2801" s="8">
        <v>0</v>
      </c>
      <c r="U2801" s="12">
        <v>0</v>
      </c>
      <c r="V2801" s="10">
        <v>0</v>
      </c>
      <c r="W2801" s="11">
        <v>9.5</v>
      </c>
      <c r="X2801" s="8" t="s">
        <v>148</v>
      </c>
      <c r="Y2801" s="8" t="s">
        <v>149</v>
      </c>
    </row>
    <row r="2802" spans="1:26" x14ac:dyDescent="0.3">
      <c r="A2802" s="7">
        <v>46291</v>
      </c>
      <c r="B2802" s="8" t="s">
        <v>23</v>
      </c>
      <c r="C2802" s="8" t="s">
        <v>173</v>
      </c>
      <c r="D2802" s="8" t="s">
        <v>141</v>
      </c>
      <c r="E2802" s="8" t="s">
        <v>285</v>
      </c>
      <c r="F2802" s="8" t="s">
        <v>143</v>
      </c>
      <c r="G2802" s="8" t="s">
        <v>480</v>
      </c>
      <c r="H2802" s="8" t="s">
        <v>206</v>
      </c>
      <c r="I2802" s="8" t="s">
        <v>480</v>
      </c>
      <c r="J2802" s="8" t="s">
        <v>287</v>
      </c>
      <c r="K2802" s="8" t="s">
        <v>21</v>
      </c>
      <c r="L2802" s="9">
        <v>381</v>
      </c>
      <c r="M2802" s="9">
        <v>7</v>
      </c>
      <c r="N2802" s="10">
        <v>1.8372703412073491E-2</v>
      </c>
      <c r="O2802" s="11">
        <v>7.34</v>
      </c>
      <c r="P2802" s="11">
        <v>51.38</v>
      </c>
      <c r="Q2802" s="11">
        <v>0</v>
      </c>
      <c r="R2802" s="8">
        <v>0</v>
      </c>
      <c r="S2802" s="8">
        <v>0</v>
      </c>
      <c r="U2802" s="12">
        <v>0</v>
      </c>
      <c r="V2802" s="10">
        <v>0</v>
      </c>
      <c r="W2802" s="11">
        <v>8.5</v>
      </c>
      <c r="X2802" s="8" t="s">
        <v>148</v>
      </c>
      <c r="Y2802" s="8" t="s">
        <v>149</v>
      </c>
    </row>
    <row r="2803" spans="1:26" x14ac:dyDescent="0.3">
      <c r="A2803" s="7">
        <v>46291</v>
      </c>
      <c r="B2803" s="8" t="s">
        <v>43</v>
      </c>
      <c r="C2803" s="8" t="s">
        <v>140</v>
      </c>
      <c r="D2803" s="8" t="s">
        <v>141</v>
      </c>
      <c r="E2803" s="8" t="s">
        <v>142</v>
      </c>
      <c r="F2803" s="8" t="s">
        <v>143</v>
      </c>
      <c r="G2803" s="8" t="s">
        <v>839</v>
      </c>
      <c r="H2803" s="8" t="s">
        <v>292</v>
      </c>
      <c r="I2803" s="8" t="s">
        <v>840</v>
      </c>
      <c r="J2803" s="8" t="s">
        <v>147</v>
      </c>
      <c r="K2803" s="8" t="s">
        <v>7</v>
      </c>
      <c r="L2803" s="9">
        <v>510</v>
      </c>
      <c r="M2803" s="9">
        <v>4</v>
      </c>
      <c r="N2803" s="10">
        <v>7.8431372549019607E-3</v>
      </c>
      <c r="O2803" s="11">
        <v>9.3699999999999992</v>
      </c>
      <c r="P2803" s="11">
        <v>37.479999999999997</v>
      </c>
      <c r="Q2803" s="11">
        <v>0</v>
      </c>
      <c r="R2803" s="8">
        <v>0</v>
      </c>
      <c r="S2803" s="8">
        <v>0</v>
      </c>
      <c r="U2803" s="12">
        <v>0</v>
      </c>
      <c r="V2803" s="10">
        <v>0</v>
      </c>
      <c r="W2803" s="11">
        <v>17</v>
      </c>
      <c r="X2803" s="8" t="s">
        <v>148</v>
      </c>
      <c r="Y2803" s="8" t="s">
        <v>149</v>
      </c>
    </row>
    <row r="2804" spans="1:26" x14ac:dyDescent="0.3">
      <c r="A2804" s="7">
        <v>46291</v>
      </c>
      <c r="B2804" s="8" t="s">
        <v>43</v>
      </c>
      <c r="C2804" s="8" t="s">
        <v>140</v>
      </c>
      <c r="D2804" s="8" t="s">
        <v>141</v>
      </c>
      <c r="E2804" s="8" t="s">
        <v>142</v>
      </c>
      <c r="F2804" s="8" t="s">
        <v>143</v>
      </c>
      <c r="G2804" s="8" t="s">
        <v>555</v>
      </c>
      <c r="H2804" s="8" t="s">
        <v>292</v>
      </c>
      <c r="I2804" s="8" t="s">
        <v>556</v>
      </c>
      <c r="J2804" s="8" t="s">
        <v>147</v>
      </c>
      <c r="K2804" s="8" t="s">
        <v>7</v>
      </c>
      <c r="L2804" s="9">
        <v>1402</v>
      </c>
      <c r="M2804" s="9">
        <v>4</v>
      </c>
      <c r="N2804" s="10">
        <v>2.8530670470756059E-3</v>
      </c>
      <c r="O2804" s="11">
        <v>9.84</v>
      </c>
      <c r="P2804" s="11">
        <v>39.36</v>
      </c>
      <c r="Q2804" s="11">
        <v>599</v>
      </c>
      <c r="R2804" s="8">
        <v>1</v>
      </c>
      <c r="S2804" s="8">
        <v>1</v>
      </c>
      <c r="T2804" s="10">
        <v>6.5699999999999995E-2</v>
      </c>
      <c r="U2804" s="12">
        <v>15.22</v>
      </c>
      <c r="V2804" s="10">
        <v>0.25</v>
      </c>
      <c r="W2804" s="11">
        <v>12.5</v>
      </c>
      <c r="X2804" s="8" t="s">
        <v>148</v>
      </c>
      <c r="Y2804" s="8" t="s">
        <v>149</v>
      </c>
    </row>
    <row r="2805" spans="1:26" x14ac:dyDescent="0.3">
      <c r="A2805" s="7">
        <v>46278</v>
      </c>
      <c r="B2805" s="8" t="s">
        <v>12</v>
      </c>
      <c r="C2805" s="8" t="s">
        <v>140</v>
      </c>
      <c r="D2805" s="8" t="s">
        <v>141</v>
      </c>
      <c r="E2805" s="8" t="s">
        <v>164</v>
      </c>
      <c r="F2805" s="8" t="s">
        <v>143</v>
      </c>
      <c r="G2805" s="8" t="s">
        <v>144</v>
      </c>
      <c r="H2805" s="8" t="s">
        <v>145</v>
      </c>
      <c r="I2805" s="8" t="s">
        <v>509</v>
      </c>
      <c r="J2805" s="8" t="s">
        <v>166</v>
      </c>
      <c r="K2805" s="8" t="s">
        <v>14</v>
      </c>
      <c r="L2805" s="9">
        <v>46</v>
      </c>
      <c r="M2805" s="9">
        <v>59</v>
      </c>
      <c r="N2805" s="10">
        <v>1.2826</v>
      </c>
      <c r="O2805" s="11">
        <v>5.51</v>
      </c>
      <c r="P2805" s="11">
        <v>325.08999999999997</v>
      </c>
      <c r="Q2805" s="11">
        <v>0</v>
      </c>
      <c r="R2805" s="8">
        <v>0</v>
      </c>
      <c r="S2805" s="8">
        <v>0</v>
      </c>
      <c r="U2805" s="12">
        <v>0</v>
      </c>
      <c r="V2805" s="10">
        <v>0</v>
      </c>
      <c r="W2805" s="11">
        <v>9.5</v>
      </c>
      <c r="X2805" s="8" t="s">
        <v>148</v>
      </c>
      <c r="Y2805" s="8" t="s">
        <v>149</v>
      </c>
    </row>
    <row r="2806" spans="1:26" x14ac:dyDescent="0.3">
      <c r="A2806" s="7">
        <v>46291</v>
      </c>
      <c r="B2806" s="8" t="s">
        <v>43</v>
      </c>
      <c r="C2806" s="8" t="s">
        <v>140</v>
      </c>
      <c r="D2806" s="8" t="s">
        <v>141</v>
      </c>
      <c r="E2806" s="8" t="s">
        <v>164</v>
      </c>
      <c r="F2806" s="8" t="s">
        <v>143</v>
      </c>
      <c r="G2806" s="8" t="s">
        <v>299</v>
      </c>
      <c r="H2806" s="8" t="s">
        <v>292</v>
      </c>
      <c r="I2806" s="8" t="s">
        <v>300</v>
      </c>
      <c r="J2806" s="8" t="s">
        <v>166</v>
      </c>
      <c r="K2806" s="8" t="s">
        <v>21</v>
      </c>
      <c r="L2806" s="9">
        <v>463</v>
      </c>
      <c r="M2806" s="9">
        <v>4</v>
      </c>
      <c r="N2806" s="10">
        <v>8.6393088552915772E-3</v>
      </c>
      <c r="O2806" s="11">
        <v>10.69</v>
      </c>
      <c r="P2806" s="11">
        <v>42.76</v>
      </c>
      <c r="Q2806" s="11">
        <v>0</v>
      </c>
      <c r="R2806" s="8">
        <v>0</v>
      </c>
      <c r="S2806" s="8">
        <v>0</v>
      </c>
      <c r="U2806" s="12">
        <v>0</v>
      </c>
      <c r="V2806" s="10">
        <v>0</v>
      </c>
      <c r="W2806" s="11">
        <v>11</v>
      </c>
      <c r="X2806" s="8" t="s">
        <v>148</v>
      </c>
      <c r="Y2806" s="8" t="s">
        <v>149</v>
      </c>
    </row>
    <row r="2807" spans="1:26" x14ac:dyDescent="0.3">
      <c r="A2807" s="7">
        <v>46291</v>
      </c>
      <c r="B2807" s="8" t="s">
        <v>43</v>
      </c>
      <c r="C2807" s="8" t="s">
        <v>140</v>
      </c>
      <c r="D2807" s="8" t="s">
        <v>141</v>
      </c>
      <c r="E2807" s="8" t="s">
        <v>164</v>
      </c>
      <c r="F2807" s="8" t="s">
        <v>143</v>
      </c>
      <c r="G2807" s="8" t="s">
        <v>1072</v>
      </c>
      <c r="H2807" s="8" t="s">
        <v>292</v>
      </c>
      <c r="I2807" s="8" t="s">
        <v>1073</v>
      </c>
      <c r="J2807" s="8" t="s">
        <v>166</v>
      </c>
      <c r="K2807" s="8" t="s">
        <v>7</v>
      </c>
      <c r="L2807" s="9">
        <v>155</v>
      </c>
      <c r="M2807" s="9">
        <v>1</v>
      </c>
      <c r="N2807" s="10">
        <v>6.4516129032258056E-3</v>
      </c>
      <c r="O2807" s="11">
        <v>4.3899999999999997</v>
      </c>
      <c r="P2807" s="11">
        <v>4.3899999999999997</v>
      </c>
      <c r="Q2807" s="11">
        <v>0</v>
      </c>
      <c r="R2807" s="8">
        <v>0</v>
      </c>
      <c r="S2807" s="8">
        <v>0</v>
      </c>
      <c r="U2807" s="12">
        <v>0</v>
      </c>
      <c r="V2807" s="10">
        <v>0</v>
      </c>
      <c r="W2807" s="11">
        <v>8</v>
      </c>
      <c r="X2807" s="8" t="s">
        <v>148</v>
      </c>
      <c r="Y2807" s="8" t="s">
        <v>149</v>
      </c>
    </row>
    <row r="2808" spans="1:26" x14ac:dyDescent="0.3">
      <c r="A2808" s="7">
        <v>46291</v>
      </c>
      <c r="B2808" s="8" t="s">
        <v>43</v>
      </c>
      <c r="C2808" s="8" t="s">
        <v>140</v>
      </c>
      <c r="D2808" s="8" t="s">
        <v>141</v>
      </c>
      <c r="E2808" s="8" t="s">
        <v>239</v>
      </c>
      <c r="F2808" s="8" t="s">
        <v>143</v>
      </c>
      <c r="G2808" s="8" t="s">
        <v>845</v>
      </c>
      <c r="H2808" s="8" t="s">
        <v>292</v>
      </c>
      <c r="I2808" s="8" t="s">
        <v>846</v>
      </c>
      <c r="J2808" s="8" t="s">
        <v>242</v>
      </c>
      <c r="K2808" s="8" t="s">
        <v>7</v>
      </c>
      <c r="L2808" s="9">
        <v>1003</v>
      </c>
      <c r="M2808" s="9">
        <v>6</v>
      </c>
      <c r="N2808" s="10">
        <v>5.9799999999999999E-2</v>
      </c>
      <c r="O2808" s="11">
        <v>5.62</v>
      </c>
      <c r="P2808" s="11">
        <v>33.72</v>
      </c>
      <c r="Q2808" s="11">
        <v>0</v>
      </c>
      <c r="R2808" s="8">
        <v>0</v>
      </c>
      <c r="S2808" s="8">
        <v>0</v>
      </c>
      <c r="U2808" s="12">
        <v>0</v>
      </c>
      <c r="V2808" s="10">
        <v>0</v>
      </c>
      <c r="W2808" s="11">
        <v>8.5</v>
      </c>
      <c r="X2808" s="8" t="s">
        <v>148</v>
      </c>
      <c r="Y2808" s="8" t="s">
        <v>149</v>
      </c>
    </row>
    <row r="2809" spans="1:26" x14ac:dyDescent="0.3">
      <c r="A2809" s="7">
        <v>46291</v>
      </c>
      <c r="B2809" s="8" t="s">
        <v>43</v>
      </c>
      <c r="C2809" s="8" t="s">
        <v>140</v>
      </c>
      <c r="D2809" s="8" t="s">
        <v>141</v>
      </c>
      <c r="E2809" s="8" t="s">
        <v>239</v>
      </c>
      <c r="F2809" s="8" t="s">
        <v>143</v>
      </c>
      <c r="G2809" s="8" t="s">
        <v>313</v>
      </c>
      <c r="H2809" s="8" t="s">
        <v>292</v>
      </c>
      <c r="I2809" s="8" t="s">
        <v>314</v>
      </c>
      <c r="J2809" s="8" t="s">
        <v>541</v>
      </c>
      <c r="K2809" s="8" t="s">
        <v>7</v>
      </c>
      <c r="L2809" s="9">
        <v>1664</v>
      </c>
      <c r="M2809" s="9">
        <v>7</v>
      </c>
      <c r="N2809" s="10">
        <v>4.206730769230769E-3</v>
      </c>
      <c r="O2809" s="11">
        <v>4.1399999999999997</v>
      </c>
      <c r="P2809" s="11">
        <v>28.98</v>
      </c>
      <c r="Q2809" s="11">
        <v>0</v>
      </c>
      <c r="R2809" s="8">
        <v>0</v>
      </c>
      <c r="S2809" s="8">
        <v>0</v>
      </c>
      <c r="U2809" s="12">
        <v>0</v>
      </c>
      <c r="V2809" s="10">
        <v>0</v>
      </c>
      <c r="W2809" s="11">
        <v>6.5</v>
      </c>
      <c r="X2809" s="8" t="s">
        <v>148</v>
      </c>
      <c r="Y2809" s="8" t="s">
        <v>149</v>
      </c>
    </row>
    <row r="2810" spans="1:26" x14ac:dyDescent="0.3">
      <c r="A2810" s="7">
        <v>46267</v>
      </c>
      <c r="B2810" s="8" t="s">
        <v>36</v>
      </c>
      <c r="C2810" s="8" t="s">
        <v>140</v>
      </c>
      <c r="D2810" s="8" t="s">
        <v>180</v>
      </c>
      <c r="E2810" s="8" t="s">
        <v>337</v>
      </c>
      <c r="F2810" s="8" t="s">
        <v>143</v>
      </c>
      <c r="G2810" s="8" t="s">
        <v>341</v>
      </c>
      <c r="H2810" s="8" t="s">
        <v>220</v>
      </c>
      <c r="I2810" s="8" t="s">
        <v>429</v>
      </c>
      <c r="J2810" s="8" t="s">
        <v>340</v>
      </c>
      <c r="K2810" s="8" t="s">
        <v>7</v>
      </c>
      <c r="L2810" s="9">
        <v>182</v>
      </c>
      <c r="M2810" s="9">
        <v>0</v>
      </c>
      <c r="N2810" s="10">
        <v>0</v>
      </c>
      <c r="P2810" s="11">
        <v>0</v>
      </c>
      <c r="Q2810" s="11">
        <v>0</v>
      </c>
      <c r="R2810" s="8">
        <v>0</v>
      </c>
      <c r="S2810" s="8">
        <v>0</v>
      </c>
      <c r="W2810" s="11">
        <v>6.5</v>
      </c>
      <c r="X2810" s="8" t="s">
        <v>148</v>
      </c>
      <c r="Y2810" s="8" t="s">
        <v>149</v>
      </c>
    </row>
    <row r="2811" spans="1:26" x14ac:dyDescent="0.3">
      <c r="A2811" s="7">
        <v>46291</v>
      </c>
      <c r="B2811" s="8" t="s">
        <v>43</v>
      </c>
      <c r="C2811" s="8" t="s">
        <v>140</v>
      </c>
      <c r="D2811" s="8" t="s">
        <v>141</v>
      </c>
      <c r="E2811" s="8" t="s">
        <v>239</v>
      </c>
      <c r="F2811" s="8" t="s">
        <v>143</v>
      </c>
      <c r="G2811" s="8" t="s">
        <v>318</v>
      </c>
      <c r="H2811" s="8" t="s">
        <v>292</v>
      </c>
      <c r="I2811" s="8" t="s">
        <v>319</v>
      </c>
      <c r="J2811" s="8" t="s">
        <v>242</v>
      </c>
      <c r="K2811" s="8" t="s">
        <v>7</v>
      </c>
      <c r="L2811" s="9">
        <v>660</v>
      </c>
      <c r="M2811" s="9">
        <v>4</v>
      </c>
      <c r="N2811" s="10">
        <v>6.0606060606060606E-3</v>
      </c>
      <c r="O2811" s="11">
        <v>3.59</v>
      </c>
      <c r="P2811" s="11">
        <v>14.36</v>
      </c>
      <c r="Q2811" s="11">
        <v>0</v>
      </c>
      <c r="R2811" s="8">
        <v>0</v>
      </c>
      <c r="S2811" s="8">
        <v>0</v>
      </c>
      <c r="U2811" s="12">
        <v>0</v>
      </c>
      <c r="V2811" s="10">
        <v>0</v>
      </c>
      <c r="W2811" s="11">
        <v>7</v>
      </c>
      <c r="X2811" s="8" t="s">
        <v>148</v>
      </c>
      <c r="Y2811" s="8" t="s">
        <v>149</v>
      </c>
    </row>
    <row r="2812" spans="1:26" x14ac:dyDescent="0.3">
      <c r="A2812" s="7">
        <v>46291</v>
      </c>
      <c r="B2812" s="8" t="s">
        <v>43</v>
      </c>
      <c r="C2812" s="8" t="s">
        <v>140</v>
      </c>
      <c r="D2812" s="8" t="s">
        <v>141</v>
      </c>
      <c r="E2812" s="8" t="s">
        <v>239</v>
      </c>
      <c r="F2812" s="8" t="s">
        <v>143</v>
      </c>
      <c r="G2812" s="8" t="s">
        <v>316</v>
      </c>
      <c r="H2812" s="8" t="s">
        <v>292</v>
      </c>
      <c r="I2812" s="8" t="s">
        <v>317</v>
      </c>
      <c r="J2812" s="8" t="s">
        <v>242</v>
      </c>
      <c r="K2812" s="8" t="s">
        <v>14</v>
      </c>
      <c r="L2812" s="9">
        <v>736</v>
      </c>
      <c r="M2812" s="9">
        <v>3</v>
      </c>
      <c r="N2812" s="10">
        <v>4.076086956521739E-3</v>
      </c>
      <c r="O2812" s="11">
        <v>5.01</v>
      </c>
      <c r="P2812" s="11">
        <v>15.03</v>
      </c>
      <c r="Q2812" s="11">
        <v>0</v>
      </c>
      <c r="R2812" s="8">
        <v>0</v>
      </c>
      <c r="S2812" s="8">
        <v>0</v>
      </c>
      <c r="U2812" s="12">
        <v>0</v>
      </c>
      <c r="V2812" s="10">
        <v>0</v>
      </c>
      <c r="W2812" s="11">
        <v>8.5</v>
      </c>
      <c r="X2812" s="8" t="s">
        <v>148</v>
      </c>
      <c r="Y2812" s="8" t="s">
        <v>149</v>
      </c>
    </row>
    <row r="2813" spans="1:26" x14ac:dyDescent="0.3">
      <c r="A2813" s="7">
        <v>46291</v>
      </c>
      <c r="B2813" s="8" t="s">
        <v>43</v>
      </c>
      <c r="C2813" s="8" t="s">
        <v>140</v>
      </c>
      <c r="D2813" s="8" t="s">
        <v>141</v>
      </c>
      <c r="E2813" s="8" t="s">
        <v>239</v>
      </c>
      <c r="F2813" s="8" t="s">
        <v>143</v>
      </c>
      <c r="G2813" s="8" t="s">
        <v>737</v>
      </c>
      <c r="H2813" s="8" t="s">
        <v>292</v>
      </c>
      <c r="I2813" s="8" t="s">
        <v>738</v>
      </c>
      <c r="J2813" s="8" t="s">
        <v>242</v>
      </c>
      <c r="K2813" s="8" t="s">
        <v>7</v>
      </c>
      <c r="L2813" s="9">
        <v>241</v>
      </c>
      <c r="M2813" s="9">
        <v>2</v>
      </c>
      <c r="N2813" s="10">
        <v>8.2987551867219917E-3</v>
      </c>
      <c r="O2813" s="11">
        <v>5.47</v>
      </c>
      <c r="P2813" s="11">
        <v>10.94</v>
      </c>
      <c r="Q2813" s="11">
        <v>0</v>
      </c>
      <c r="R2813" s="8">
        <v>0</v>
      </c>
      <c r="S2813" s="8">
        <v>0</v>
      </c>
      <c r="U2813" s="12">
        <v>0</v>
      </c>
      <c r="V2813" s="10">
        <v>0</v>
      </c>
      <c r="W2813" s="11">
        <v>8</v>
      </c>
      <c r="X2813" s="8" t="s">
        <v>148</v>
      </c>
      <c r="Y2813" s="8" t="s">
        <v>149</v>
      </c>
    </row>
    <row r="2814" spans="1:26" x14ac:dyDescent="0.3">
      <c r="A2814" s="7">
        <v>46291</v>
      </c>
      <c r="B2814" s="8" t="s">
        <v>34</v>
      </c>
      <c r="C2814" s="8" t="s">
        <v>140</v>
      </c>
      <c r="D2814" s="8" t="s">
        <v>141</v>
      </c>
      <c r="E2814" s="8" t="s">
        <v>322</v>
      </c>
      <c r="F2814" s="8" t="s">
        <v>143</v>
      </c>
      <c r="G2814" s="8" t="s">
        <v>323</v>
      </c>
      <c r="H2814" s="8" t="s">
        <v>206</v>
      </c>
      <c r="I2814" s="8" t="s">
        <v>323</v>
      </c>
      <c r="J2814" s="8" t="s">
        <v>324</v>
      </c>
      <c r="K2814" s="8" t="s">
        <v>21</v>
      </c>
      <c r="L2814" s="9">
        <v>782</v>
      </c>
      <c r="M2814" s="9">
        <v>9</v>
      </c>
      <c r="N2814" s="10">
        <v>1.150895140664962E-2</v>
      </c>
      <c r="O2814" s="11">
        <v>11.5</v>
      </c>
      <c r="P2814" s="11">
        <v>103.5</v>
      </c>
      <c r="Q2814" s="11">
        <v>0</v>
      </c>
      <c r="R2814" s="8">
        <v>0</v>
      </c>
      <c r="S2814" s="8">
        <v>0</v>
      </c>
      <c r="U2814" s="12">
        <v>0</v>
      </c>
      <c r="V2814" s="10">
        <v>0</v>
      </c>
      <c r="W2814" s="11">
        <v>11.5</v>
      </c>
      <c r="X2814" s="8" t="s">
        <v>148</v>
      </c>
      <c r="Y2814" s="8" t="s">
        <v>149</v>
      </c>
    </row>
    <row r="2815" spans="1:26" x14ac:dyDescent="0.3">
      <c r="A2815" s="7">
        <v>46291</v>
      </c>
      <c r="B2815" s="8" t="s">
        <v>34</v>
      </c>
      <c r="C2815" s="8" t="s">
        <v>140</v>
      </c>
      <c r="D2815" s="8" t="s">
        <v>141</v>
      </c>
      <c r="E2815" s="8" t="s">
        <v>322</v>
      </c>
      <c r="F2815" s="8" t="s">
        <v>143</v>
      </c>
      <c r="G2815" s="8" t="s">
        <v>421</v>
      </c>
      <c r="H2815" s="8" t="s">
        <v>206</v>
      </c>
      <c r="I2815" s="8" t="s">
        <v>421</v>
      </c>
      <c r="J2815" s="8" t="s">
        <v>324</v>
      </c>
      <c r="K2815" s="8" t="s">
        <v>7</v>
      </c>
      <c r="L2815" s="9">
        <v>916</v>
      </c>
      <c r="M2815" s="9">
        <v>9</v>
      </c>
      <c r="N2815" s="10">
        <v>9.8253275109170309E-3</v>
      </c>
      <c r="O2815" s="11">
        <v>7.79</v>
      </c>
      <c r="P2815" s="11">
        <v>70.11</v>
      </c>
      <c r="Q2815" s="11">
        <v>0</v>
      </c>
      <c r="R2815" s="8">
        <v>0</v>
      </c>
      <c r="S2815" s="8">
        <v>0</v>
      </c>
      <c r="U2815" s="12">
        <v>0</v>
      </c>
      <c r="V2815" s="10">
        <v>0</v>
      </c>
      <c r="W2815" s="11">
        <v>15</v>
      </c>
      <c r="X2815" s="8" t="s">
        <v>148</v>
      </c>
      <c r="Y2815" s="8" t="s">
        <v>149</v>
      </c>
      <c r="Z2815" s="8" t="s">
        <v>609</v>
      </c>
    </row>
    <row r="2816" spans="1:26" x14ac:dyDescent="0.3">
      <c r="A2816" s="7">
        <v>46291</v>
      </c>
      <c r="B2816" s="8" t="s">
        <v>34</v>
      </c>
      <c r="C2816" s="8" t="s">
        <v>140</v>
      </c>
      <c r="D2816" s="8" t="s">
        <v>141</v>
      </c>
      <c r="E2816" s="8" t="s">
        <v>322</v>
      </c>
      <c r="F2816" s="8" t="s">
        <v>143</v>
      </c>
      <c r="G2816" s="8" t="s">
        <v>560</v>
      </c>
      <c r="H2816" s="8" t="s">
        <v>206</v>
      </c>
      <c r="I2816" s="8" t="s">
        <v>1175</v>
      </c>
      <c r="J2816" s="8" t="s">
        <v>324</v>
      </c>
      <c r="K2816" s="8" t="s">
        <v>21</v>
      </c>
      <c r="L2816" s="9">
        <v>255</v>
      </c>
      <c r="M2816" s="9">
        <v>5</v>
      </c>
      <c r="N2816" s="10">
        <v>1.9607843137254902E-2</v>
      </c>
      <c r="O2816" s="11">
        <v>16.010000000000002</v>
      </c>
      <c r="P2816" s="11">
        <v>80.05</v>
      </c>
      <c r="Q2816" s="11">
        <v>998</v>
      </c>
      <c r="R2816" s="8">
        <v>1</v>
      </c>
      <c r="S2816" s="8">
        <v>2</v>
      </c>
      <c r="T2816" s="10">
        <v>8.0199999999999994E-2</v>
      </c>
      <c r="U2816" s="12">
        <v>12.47</v>
      </c>
      <c r="V2816" s="10">
        <v>0.2</v>
      </c>
      <c r="W2816" s="11">
        <v>19</v>
      </c>
      <c r="X2816" s="8" t="s">
        <v>148</v>
      </c>
      <c r="Y2816" s="8" t="s">
        <v>149</v>
      </c>
    </row>
    <row r="2817" spans="1:25" x14ac:dyDescent="0.3">
      <c r="A2817" s="7">
        <v>46291</v>
      </c>
      <c r="B2817" s="8" t="s">
        <v>34</v>
      </c>
      <c r="C2817" s="8" t="s">
        <v>140</v>
      </c>
      <c r="D2817" s="8" t="s">
        <v>141</v>
      </c>
      <c r="E2817" s="8" t="s">
        <v>325</v>
      </c>
      <c r="F2817" s="8" t="s">
        <v>143</v>
      </c>
      <c r="G2817" s="8" t="s">
        <v>326</v>
      </c>
      <c r="H2817" s="8" t="s">
        <v>206</v>
      </c>
      <c r="I2817" s="8" t="s">
        <v>326</v>
      </c>
      <c r="J2817" s="8" t="s">
        <v>327</v>
      </c>
      <c r="K2817" s="8" t="s">
        <v>14</v>
      </c>
      <c r="L2817" s="9">
        <v>2260</v>
      </c>
      <c r="M2817" s="9">
        <v>14</v>
      </c>
      <c r="N2817" s="10">
        <v>6.1946902654867256E-3</v>
      </c>
      <c r="O2817" s="11">
        <v>4.37</v>
      </c>
      <c r="P2817" s="11">
        <v>61.18</v>
      </c>
      <c r="Q2817" s="11">
        <v>796</v>
      </c>
      <c r="R2817" s="8">
        <v>3</v>
      </c>
      <c r="S2817" s="8">
        <v>4</v>
      </c>
      <c r="T2817" s="10">
        <v>7.6899999999999996E-2</v>
      </c>
      <c r="U2817" s="12">
        <v>13.01</v>
      </c>
      <c r="V2817" s="10">
        <v>0.21429999999999999</v>
      </c>
      <c r="W2817" s="11">
        <v>6</v>
      </c>
      <c r="X2817" s="8" t="s">
        <v>148</v>
      </c>
      <c r="Y2817" s="8" t="s">
        <v>149</v>
      </c>
    </row>
    <row r="2818" spans="1:25" x14ac:dyDescent="0.3">
      <c r="A2818" s="8" t="s">
        <v>1181</v>
      </c>
      <c r="B2818" s="8" t="s">
        <v>34</v>
      </c>
      <c r="C2818" s="8" t="s">
        <v>140</v>
      </c>
      <c r="D2818" s="8" t="s">
        <v>141</v>
      </c>
      <c r="E2818" s="8" t="s">
        <v>328</v>
      </c>
      <c r="F2818" s="8" t="s">
        <v>143</v>
      </c>
      <c r="G2818" s="8" t="s">
        <v>329</v>
      </c>
      <c r="H2818" s="8" t="s">
        <v>206</v>
      </c>
      <c r="I2818" s="8" t="s">
        <v>329</v>
      </c>
      <c r="J2818" s="8" t="s">
        <v>330</v>
      </c>
      <c r="K2818" s="8" t="s">
        <v>7</v>
      </c>
      <c r="L2818" s="9">
        <v>4329</v>
      </c>
      <c r="M2818" s="9">
        <v>40</v>
      </c>
      <c r="N2818" s="10">
        <v>9.2400092400092403E-3</v>
      </c>
      <c r="O2818" s="11">
        <v>5.52</v>
      </c>
      <c r="P2818" s="11">
        <v>220.8</v>
      </c>
      <c r="Q2818" s="11">
        <v>0</v>
      </c>
      <c r="R2818" s="8">
        <v>0</v>
      </c>
      <c r="S2818" s="8">
        <v>0</v>
      </c>
      <c r="U2818" s="12">
        <v>0</v>
      </c>
      <c r="V2818" s="10">
        <v>0</v>
      </c>
      <c r="W2818" s="11">
        <v>10</v>
      </c>
      <c r="X2818" s="8" t="s">
        <v>148</v>
      </c>
      <c r="Y2818" s="8" t="s">
        <v>149</v>
      </c>
    </row>
    <row r="2819" spans="1:25" x14ac:dyDescent="0.3">
      <c r="A2819" s="7">
        <v>46291</v>
      </c>
      <c r="B2819" s="8" t="s">
        <v>34</v>
      </c>
      <c r="C2819" s="8" t="s">
        <v>140</v>
      </c>
      <c r="D2819" s="8" t="s">
        <v>141</v>
      </c>
      <c r="E2819" s="8" t="s">
        <v>328</v>
      </c>
      <c r="F2819" s="8" t="s">
        <v>143</v>
      </c>
      <c r="G2819" s="8" t="s">
        <v>491</v>
      </c>
      <c r="H2819" s="8" t="s">
        <v>206</v>
      </c>
      <c r="I2819" s="8" t="s">
        <v>491</v>
      </c>
      <c r="J2819" s="8" t="s">
        <v>330</v>
      </c>
      <c r="K2819" s="8" t="s">
        <v>21</v>
      </c>
      <c r="L2819" s="9">
        <v>370</v>
      </c>
      <c r="M2819" s="9">
        <v>4</v>
      </c>
      <c r="N2819" s="10">
        <v>1.081081081081081E-2</v>
      </c>
      <c r="O2819" s="11">
        <v>7.25</v>
      </c>
      <c r="P2819" s="11">
        <v>29</v>
      </c>
      <c r="Q2819" s="11">
        <v>0</v>
      </c>
      <c r="R2819" s="8">
        <v>0</v>
      </c>
      <c r="S2819" s="8">
        <v>0</v>
      </c>
      <c r="U2819" s="12">
        <v>0</v>
      </c>
      <c r="V2819" s="10">
        <v>0</v>
      </c>
      <c r="W2819" s="11">
        <v>9</v>
      </c>
      <c r="X2819" s="8" t="s">
        <v>148</v>
      </c>
      <c r="Y2819" s="8" t="s">
        <v>149</v>
      </c>
    </row>
    <row r="2820" spans="1:25" x14ac:dyDescent="0.3">
      <c r="A2820" s="7">
        <v>46291</v>
      </c>
      <c r="B2820" s="8" t="s">
        <v>34</v>
      </c>
      <c r="C2820" s="8" t="s">
        <v>140</v>
      </c>
      <c r="D2820" s="8" t="s">
        <v>141</v>
      </c>
      <c r="E2820" s="8" t="s">
        <v>328</v>
      </c>
      <c r="F2820" s="8" t="s">
        <v>143</v>
      </c>
      <c r="G2820" s="8" t="s">
        <v>427</v>
      </c>
      <c r="H2820" s="8" t="s">
        <v>206</v>
      </c>
      <c r="I2820" s="8" t="s">
        <v>427</v>
      </c>
      <c r="J2820" s="8" t="s">
        <v>330</v>
      </c>
      <c r="K2820" s="8" t="s">
        <v>21</v>
      </c>
      <c r="L2820" s="9">
        <v>373</v>
      </c>
      <c r="M2820" s="9">
        <v>3</v>
      </c>
      <c r="N2820" s="10">
        <v>8.0428954423592495E-3</v>
      </c>
      <c r="O2820" s="11">
        <v>12</v>
      </c>
      <c r="P2820" s="11">
        <v>36</v>
      </c>
      <c r="Q2820" s="11">
        <v>0</v>
      </c>
      <c r="R2820" s="8">
        <v>0</v>
      </c>
      <c r="S2820" s="8">
        <v>0</v>
      </c>
      <c r="U2820" s="12">
        <v>0</v>
      </c>
      <c r="V2820" s="10">
        <v>0</v>
      </c>
      <c r="W2820" s="11">
        <v>12</v>
      </c>
      <c r="X2820" s="8" t="s">
        <v>148</v>
      </c>
      <c r="Y2820" s="8" t="s">
        <v>149</v>
      </c>
    </row>
    <row r="2821" spans="1:25" x14ac:dyDescent="0.3">
      <c r="A2821" s="7">
        <v>46291</v>
      </c>
      <c r="B2821" s="8" t="s">
        <v>34</v>
      </c>
      <c r="C2821" s="8" t="s">
        <v>140</v>
      </c>
      <c r="D2821" s="8" t="s">
        <v>141</v>
      </c>
      <c r="E2821" s="8" t="s">
        <v>328</v>
      </c>
      <c r="F2821" s="8" t="s">
        <v>143</v>
      </c>
      <c r="G2821" s="8" t="s">
        <v>331</v>
      </c>
      <c r="H2821" s="8" t="s">
        <v>206</v>
      </c>
      <c r="I2821" s="8" t="s">
        <v>331</v>
      </c>
      <c r="J2821" s="8" t="s">
        <v>330</v>
      </c>
      <c r="K2821" s="8" t="s">
        <v>14</v>
      </c>
      <c r="L2821" s="9">
        <v>520</v>
      </c>
      <c r="M2821" s="9">
        <v>0</v>
      </c>
      <c r="N2821" s="10">
        <v>0</v>
      </c>
      <c r="P2821" s="11">
        <v>0</v>
      </c>
      <c r="Q2821" s="11">
        <v>0</v>
      </c>
      <c r="R2821" s="8">
        <v>0</v>
      </c>
      <c r="S2821" s="8">
        <v>0</v>
      </c>
      <c r="W2821" s="11">
        <v>10</v>
      </c>
      <c r="X2821" s="8" t="s">
        <v>148</v>
      </c>
      <c r="Y2821" s="8" t="s">
        <v>149</v>
      </c>
    </row>
    <row r="2822" spans="1:25" x14ac:dyDescent="0.3">
      <c r="A2822" s="7">
        <v>46291</v>
      </c>
      <c r="B2822" s="8" t="s">
        <v>34</v>
      </c>
      <c r="C2822" s="8" t="s">
        <v>140</v>
      </c>
      <c r="D2822" s="8" t="s">
        <v>141</v>
      </c>
      <c r="E2822" s="8" t="s">
        <v>328</v>
      </c>
      <c r="F2822" s="8" t="s">
        <v>143</v>
      </c>
      <c r="G2822" s="8" t="s">
        <v>426</v>
      </c>
      <c r="H2822" s="8" t="s">
        <v>206</v>
      </c>
      <c r="I2822" s="8" t="s">
        <v>426</v>
      </c>
      <c r="J2822" s="8" t="s">
        <v>330</v>
      </c>
      <c r="K2822" s="8" t="s">
        <v>7</v>
      </c>
      <c r="L2822" s="9">
        <v>401</v>
      </c>
      <c r="M2822" s="9">
        <v>4</v>
      </c>
      <c r="N2822" s="10">
        <v>9.9750623441396506E-3</v>
      </c>
      <c r="O2822" s="11">
        <v>5.33</v>
      </c>
      <c r="P2822" s="11">
        <v>21.32</v>
      </c>
      <c r="Q2822" s="11">
        <v>0</v>
      </c>
      <c r="R2822" s="8">
        <v>0</v>
      </c>
      <c r="S2822" s="8">
        <v>0</v>
      </c>
      <c r="U2822" s="12">
        <v>0</v>
      </c>
      <c r="V2822" s="10">
        <v>0</v>
      </c>
      <c r="W2822" s="11">
        <v>10</v>
      </c>
      <c r="X2822" s="8" t="s">
        <v>148</v>
      </c>
      <c r="Y2822" s="8" t="s">
        <v>149</v>
      </c>
    </row>
    <row r="2823" spans="1:25" x14ac:dyDescent="0.3">
      <c r="A2823" s="7">
        <v>46291</v>
      </c>
      <c r="B2823" s="8" t="s">
        <v>19</v>
      </c>
      <c r="C2823" s="8" t="s">
        <v>249</v>
      </c>
      <c r="D2823" s="8" t="s">
        <v>141</v>
      </c>
      <c r="E2823" s="8" t="s">
        <v>142</v>
      </c>
      <c r="F2823" s="8" t="s">
        <v>143</v>
      </c>
      <c r="G2823" s="8" t="s">
        <v>344</v>
      </c>
      <c r="H2823" s="8" t="s">
        <v>206</v>
      </c>
      <c r="I2823" s="8" t="s">
        <v>344</v>
      </c>
      <c r="J2823" s="8" t="s">
        <v>147</v>
      </c>
      <c r="K2823" s="8" t="s">
        <v>21</v>
      </c>
      <c r="L2823" s="9">
        <v>131</v>
      </c>
      <c r="M2823" s="9">
        <v>3</v>
      </c>
      <c r="N2823" s="10">
        <v>2.2900763358778629E-2</v>
      </c>
      <c r="O2823" s="11">
        <v>5.89</v>
      </c>
      <c r="P2823" s="8" t="s">
        <v>1195</v>
      </c>
      <c r="Q2823" s="11">
        <v>0</v>
      </c>
      <c r="R2823" s="8">
        <v>0</v>
      </c>
      <c r="S2823" s="8">
        <v>0</v>
      </c>
      <c r="U2823" s="12">
        <v>0</v>
      </c>
      <c r="V2823" s="10">
        <v>0</v>
      </c>
      <c r="W2823" s="11">
        <v>7.5</v>
      </c>
      <c r="X2823" s="8" t="s">
        <v>148</v>
      </c>
      <c r="Y2823" s="8" t="s">
        <v>149</v>
      </c>
    </row>
    <row r="2824" spans="1:25" x14ac:dyDescent="0.3">
      <c r="A2824" s="7">
        <v>46291</v>
      </c>
      <c r="B2824" s="8" t="s">
        <v>19</v>
      </c>
      <c r="C2824" s="8" t="s">
        <v>249</v>
      </c>
      <c r="D2824" s="8" t="s">
        <v>141</v>
      </c>
      <c r="E2824" s="8" t="s">
        <v>164</v>
      </c>
      <c r="F2824" s="8" t="s">
        <v>143</v>
      </c>
      <c r="G2824" s="8" t="s">
        <v>431</v>
      </c>
      <c r="H2824" s="8" t="s">
        <v>206</v>
      </c>
      <c r="I2824" s="8" t="s">
        <v>1196</v>
      </c>
      <c r="J2824" s="8" t="s">
        <v>166</v>
      </c>
      <c r="K2824" s="8" t="s">
        <v>14</v>
      </c>
      <c r="L2824" s="9">
        <v>459</v>
      </c>
      <c r="M2824" s="9">
        <v>8</v>
      </c>
      <c r="N2824" s="10">
        <v>1.742919389978214E-2</v>
      </c>
      <c r="O2824" s="11">
        <v>3.67</v>
      </c>
      <c r="P2824" s="11">
        <v>29.36</v>
      </c>
      <c r="Q2824" s="11">
        <v>449</v>
      </c>
      <c r="R2824" s="8">
        <v>1</v>
      </c>
      <c r="S2824" s="8">
        <v>1</v>
      </c>
      <c r="T2824" s="10">
        <v>6.54E-2</v>
      </c>
      <c r="U2824" s="12">
        <v>15.29</v>
      </c>
      <c r="V2824" s="10">
        <v>0.125</v>
      </c>
      <c r="W2824" s="11">
        <v>5.5</v>
      </c>
      <c r="X2824" s="8" t="s">
        <v>148</v>
      </c>
      <c r="Y2824" s="8" t="s">
        <v>149</v>
      </c>
    </row>
    <row r="2825" spans="1:25" x14ac:dyDescent="0.3">
      <c r="A2825" s="7">
        <v>46291</v>
      </c>
      <c r="B2825" s="8" t="s">
        <v>19</v>
      </c>
      <c r="C2825" s="8" t="s">
        <v>249</v>
      </c>
      <c r="D2825" s="8" t="s">
        <v>141</v>
      </c>
      <c r="E2825" s="8" t="s">
        <v>164</v>
      </c>
      <c r="F2825" s="8" t="s">
        <v>143</v>
      </c>
      <c r="G2825" s="8" t="s">
        <v>347</v>
      </c>
      <c r="H2825" s="8" t="s">
        <v>206</v>
      </c>
      <c r="I2825" s="8" t="s">
        <v>347</v>
      </c>
      <c r="J2825" s="8" t="s">
        <v>166</v>
      </c>
      <c r="K2825" s="8" t="s">
        <v>21</v>
      </c>
      <c r="L2825" s="9">
        <v>123</v>
      </c>
      <c r="M2825" s="9">
        <v>2</v>
      </c>
      <c r="N2825" s="10">
        <v>1.6260162601626021E-2</v>
      </c>
      <c r="O2825" s="11">
        <v>5</v>
      </c>
      <c r="P2825" s="11">
        <v>10</v>
      </c>
      <c r="Q2825" s="11">
        <v>0</v>
      </c>
      <c r="R2825" s="8">
        <v>0</v>
      </c>
      <c r="S2825" s="8">
        <v>0</v>
      </c>
      <c r="U2825" s="12">
        <v>0</v>
      </c>
      <c r="V2825" s="10">
        <v>0</v>
      </c>
      <c r="W2825" s="11">
        <v>5</v>
      </c>
      <c r="X2825" s="8" t="s">
        <v>148</v>
      </c>
      <c r="Y2825" s="8" t="s">
        <v>149</v>
      </c>
    </row>
    <row r="2826" spans="1:25" x14ac:dyDescent="0.3">
      <c r="A2826" s="7">
        <v>46291</v>
      </c>
      <c r="B2826" s="8" t="s">
        <v>19</v>
      </c>
      <c r="C2826" s="8" t="s">
        <v>249</v>
      </c>
      <c r="D2826" s="8" t="s">
        <v>141</v>
      </c>
      <c r="E2826" s="8" t="s">
        <v>164</v>
      </c>
      <c r="F2826" s="8" t="s">
        <v>143</v>
      </c>
      <c r="G2826" s="8" t="s">
        <v>349</v>
      </c>
      <c r="H2826" s="8" t="s">
        <v>213</v>
      </c>
      <c r="I2826" s="8" t="s">
        <v>349</v>
      </c>
      <c r="J2826" s="8" t="s">
        <v>166</v>
      </c>
      <c r="K2826" s="8" t="s">
        <v>14</v>
      </c>
      <c r="L2826" s="9">
        <v>372</v>
      </c>
      <c r="M2826" s="9">
        <v>3</v>
      </c>
      <c r="N2826" s="10">
        <v>8.0645161290322578E-3</v>
      </c>
      <c r="O2826" s="11">
        <v>5.14</v>
      </c>
      <c r="P2826" s="11">
        <v>15.42</v>
      </c>
      <c r="Q2826" s="11">
        <v>449</v>
      </c>
      <c r="R2826" s="8">
        <v>1</v>
      </c>
      <c r="S2826" s="8">
        <v>1</v>
      </c>
      <c r="T2826" s="10">
        <v>3.4299999999999997E-2</v>
      </c>
      <c r="U2826" s="12">
        <v>29.12</v>
      </c>
      <c r="V2826" s="10">
        <v>0.33329999999999999</v>
      </c>
      <c r="W2826" s="11">
        <v>6.5</v>
      </c>
      <c r="X2826" s="8" t="s">
        <v>148</v>
      </c>
      <c r="Y2826" s="8" t="s">
        <v>149</v>
      </c>
    </row>
    <row r="2827" spans="1:25" x14ac:dyDescent="0.3">
      <c r="A2827" s="7">
        <v>46291</v>
      </c>
      <c r="B2827" s="8" t="s">
        <v>19</v>
      </c>
      <c r="C2827" s="8" t="s">
        <v>249</v>
      </c>
      <c r="D2827" s="8" t="s">
        <v>141</v>
      </c>
      <c r="E2827" s="8" t="s">
        <v>351</v>
      </c>
      <c r="F2827" s="8" t="s">
        <v>143</v>
      </c>
      <c r="G2827" s="8" t="s">
        <v>706</v>
      </c>
      <c r="H2827" s="8" t="s">
        <v>206</v>
      </c>
      <c r="I2827" s="8" t="s">
        <v>706</v>
      </c>
      <c r="J2827" s="8" t="s">
        <v>353</v>
      </c>
      <c r="K2827" s="8" t="s">
        <v>7</v>
      </c>
      <c r="L2827" s="9">
        <v>355</v>
      </c>
      <c r="M2827" s="9">
        <v>4</v>
      </c>
      <c r="N2827" s="10">
        <v>1.1267605633802819E-2</v>
      </c>
      <c r="O2827" s="11">
        <v>9.66</v>
      </c>
      <c r="P2827" s="11">
        <v>38.64</v>
      </c>
      <c r="Q2827" s="11">
        <v>0</v>
      </c>
      <c r="R2827" s="8">
        <v>0</v>
      </c>
      <c r="S2827" s="8">
        <v>0</v>
      </c>
      <c r="U2827" s="12">
        <v>0</v>
      </c>
      <c r="V2827" s="10">
        <v>0</v>
      </c>
      <c r="W2827" s="11">
        <v>15.5</v>
      </c>
      <c r="X2827" s="8" t="s">
        <v>148</v>
      </c>
      <c r="Y2827" s="8" t="s">
        <v>149</v>
      </c>
    </row>
    <row r="2828" spans="1:25" x14ac:dyDescent="0.3">
      <c r="A2828" s="7">
        <v>46291</v>
      </c>
      <c r="B2828" s="8" t="s">
        <v>19</v>
      </c>
      <c r="C2828" s="8" t="s">
        <v>249</v>
      </c>
      <c r="D2828" s="8" t="s">
        <v>141</v>
      </c>
      <c r="E2828" s="8" t="s">
        <v>351</v>
      </c>
      <c r="F2828" s="8" t="s">
        <v>143</v>
      </c>
      <c r="G2828" s="8" t="s">
        <v>707</v>
      </c>
      <c r="H2828" s="8" t="s">
        <v>206</v>
      </c>
      <c r="I2828" s="8" t="s">
        <v>707</v>
      </c>
      <c r="J2828" s="8" t="s">
        <v>353</v>
      </c>
      <c r="K2828" s="8" t="s">
        <v>7</v>
      </c>
      <c r="L2828" s="9">
        <v>172</v>
      </c>
      <c r="M2828" s="9">
        <v>4</v>
      </c>
      <c r="N2828" s="10">
        <v>2.3255813953488368E-2</v>
      </c>
      <c r="O2828" s="11">
        <v>12.55</v>
      </c>
      <c r="P2828" s="11">
        <v>50.2</v>
      </c>
      <c r="Q2828" s="11">
        <v>0</v>
      </c>
      <c r="R2828" s="8">
        <v>0</v>
      </c>
      <c r="S2828" s="8">
        <v>0</v>
      </c>
      <c r="U2828" s="12">
        <v>0</v>
      </c>
      <c r="V2828" s="10">
        <v>0</v>
      </c>
      <c r="W2828" s="11">
        <v>21.5</v>
      </c>
      <c r="X2828" s="8" t="s">
        <v>148</v>
      </c>
      <c r="Y2828" s="8" t="s">
        <v>149</v>
      </c>
    </row>
    <row r="2829" spans="1:25" x14ac:dyDescent="0.3">
      <c r="A2829" s="7">
        <v>46292</v>
      </c>
      <c r="B2829" s="8" t="s">
        <v>12</v>
      </c>
      <c r="C2829" s="8" t="s">
        <v>140</v>
      </c>
      <c r="D2829" s="8" t="s">
        <v>141</v>
      </c>
      <c r="E2829" s="8" t="s">
        <v>142</v>
      </c>
      <c r="F2829" s="8" t="s">
        <v>143</v>
      </c>
      <c r="G2829" s="8" t="s">
        <v>144</v>
      </c>
      <c r="H2829" s="8" t="s">
        <v>145</v>
      </c>
      <c r="I2829" s="8" t="s">
        <v>205</v>
      </c>
      <c r="J2829" s="8" t="s">
        <v>147</v>
      </c>
      <c r="K2829" s="8" t="s">
        <v>7</v>
      </c>
      <c r="L2829" s="9">
        <v>1412</v>
      </c>
      <c r="M2829" s="9">
        <v>21</v>
      </c>
      <c r="N2829" s="10">
        <v>1.4872521246458921E-2</v>
      </c>
      <c r="O2829" s="11">
        <v>6.36</v>
      </c>
      <c r="P2829" s="11">
        <v>133.56</v>
      </c>
      <c r="Q2829" s="11">
        <v>599</v>
      </c>
      <c r="R2829" s="8">
        <v>1</v>
      </c>
      <c r="S2829" s="8">
        <v>1</v>
      </c>
      <c r="T2829" s="10">
        <v>0.223</v>
      </c>
      <c r="U2829" s="12">
        <v>4.4800000000000004</v>
      </c>
      <c r="V2829" s="10">
        <v>4.7600000000000003E-2</v>
      </c>
      <c r="W2829" s="11">
        <v>12</v>
      </c>
      <c r="X2829" s="8" t="s">
        <v>148</v>
      </c>
      <c r="Y2829" s="8" t="s">
        <v>149</v>
      </c>
    </row>
    <row r="2830" spans="1:25" x14ac:dyDescent="0.3">
      <c r="A2830" s="7">
        <v>46292</v>
      </c>
      <c r="B2830" s="8" t="s">
        <v>12</v>
      </c>
      <c r="C2830" s="8" t="s">
        <v>140</v>
      </c>
      <c r="D2830" s="8" t="s">
        <v>141</v>
      </c>
      <c r="E2830" s="8" t="s">
        <v>142</v>
      </c>
      <c r="F2830" s="8" t="s">
        <v>143</v>
      </c>
      <c r="G2830" s="8" t="s">
        <v>144</v>
      </c>
      <c r="H2830" s="8" t="s">
        <v>145</v>
      </c>
      <c r="I2830" s="8" t="s">
        <v>524</v>
      </c>
      <c r="J2830" s="8" t="s">
        <v>147</v>
      </c>
      <c r="K2830" s="8" t="s">
        <v>7</v>
      </c>
      <c r="L2830" s="9">
        <v>348</v>
      </c>
      <c r="M2830" s="9">
        <v>1</v>
      </c>
      <c r="N2830" s="10">
        <v>2.873563218390805E-3</v>
      </c>
      <c r="O2830" s="11">
        <v>12.44</v>
      </c>
      <c r="P2830" s="11">
        <v>12.44</v>
      </c>
      <c r="Q2830" s="11">
        <v>0</v>
      </c>
      <c r="R2830" s="8">
        <v>0</v>
      </c>
      <c r="S2830" s="8">
        <v>0</v>
      </c>
      <c r="U2830" s="12">
        <v>0</v>
      </c>
      <c r="V2830" s="10">
        <v>0</v>
      </c>
      <c r="W2830" s="11">
        <v>18</v>
      </c>
      <c r="X2830" s="8" t="s">
        <v>148</v>
      </c>
      <c r="Y2830" s="8" t="s">
        <v>149</v>
      </c>
    </row>
    <row r="2831" spans="1:25" x14ac:dyDescent="0.3">
      <c r="A2831" s="7">
        <v>46292</v>
      </c>
      <c r="B2831" s="8" t="s">
        <v>12</v>
      </c>
      <c r="C2831" s="8" t="s">
        <v>140</v>
      </c>
      <c r="D2831" s="8" t="s">
        <v>141</v>
      </c>
      <c r="E2831" s="8" t="s">
        <v>142</v>
      </c>
      <c r="F2831" s="8" t="s">
        <v>143</v>
      </c>
      <c r="G2831" s="8" t="s">
        <v>144</v>
      </c>
      <c r="H2831" s="8" t="s">
        <v>145</v>
      </c>
      <c r="I2831" s="8" t="s">
        <v>653</v>
      </c>
      <c r="J2831" s="8" t="s">
        <v>147</v>
      </c>
      <c r="K2831" s="8" t="s">
        <v>7</v>
      </c>
      <c r="L2831" s="9">
        <v>502</v>
      </c>
      <c r="M2831" s="9">
        <v>5</v>
      </c>
      <c r="N2831" s="10">
        <v>9.9601593625498006E-3</v>
      </c>
      <c r="O2831" s="11">
        <v>11.5</v>
      </c>
      <c r="P2831" s="11">
        <v>57.5</v>
      </c>
      <c r="Q2831" s="11">
        <v>0</v>
      </c>
      <c r="R2831" s="8">
        <v>0</v>
      </c>
      <c r="S2831" s="8">
        <v>0</v>
      </c>
      <c r="U2831" s="12">
        <v>0</v>
      </c>
      <c r="V2831" s="10">
        <v>0</v>
      </c>
      <c r="W2831" s="11">
        <v>18</v>
      </c>
      <c r="X2831" s="8" t="s">
        <v>148</v>
      </c>
      <c r="Y2831" s="8" t="s">
        <v>149</v>
      </c>
    </row>
    <row r="2832" spans="1:25" x14ac:dyDescent="0.3">
      <c r="A2832" s="7">
        <v>46292</v>
      </c>
      <c r="B2832" s="8" t="s">
        <v>12</v>
      </c>
      <c r="C2832" s="8" t="s">
        <v>140</v>
      </c>
      <c r="D2832" s="8" t="s">
        <v>141</v>
      </c>
      <c r="E2832" s="8" t="s">
        <v>150</v>
      </c>
      <c r="F2832" s="8" t="s">
        <v>143</v>
      </c>
      <c r="G2832" s="8" t="s">
        <v>144</v>
      </c>
      <c r="H2832" s="8" t="s">
        <v>145</v>
      </c>
      <c r="I2832" s="8" t="s">
        <v>374</v>
      </c>
      <c r="J2832" s="8" t="s">
        <v>153</v>
      </c>
      <c r="K2832" s="8" t="s">
        <v>14</v>
      </c>
      <c r="L2832" s="9">
        <v>1305</v>
      </c>
      <c r="M2832" s="9">
        <v>10</v>
      </c>
      <c r="N2832" s="10">
        <v>7.6628352490421452E-3</v>
      </c>
      <c r="O2832" s="11">
        <v>7.15</v>
      </c>
      <c r="P2832" s="11">
        <v>71.5</v>
      </c>
      <c r="Q2832" s="11">
        <v>549</v>
      </c>
      <c r="R2832" s="8">
        <v>1</v>
      </c>
      <c r="S2832" s="8">
        <v>1</v>
      </c>
      <c r="T2832" s="10">
        <v>0.13020000000000001</v>
      </c>
      <c r="U2832" s="12">
        <v>7.68</v>
      </c>
      <c r="V2832" s="10">
        <v>0.1</v>
      </c>
      <c r="W2832" s="11">
        <v>12.5</v>
      </c>
      <c r="X2832" s="8" t="s">
        <v>148</v>
      </c>
      <c r="Y2832" s="8" t="s">
        <v>149</v>
      </c>
    </row>
    <row r="2833" spans="1:25" x14ac:dyDescent="0.3">
      <c r="A2833" s="7">
        <v>46292</v>
      </c>
      <c r="B2833" s="8" t="s">
        <v>12</v>
      </c>
      <c r="C2833" s="8" t="s">
        <v>140</v>
      </c>
      <c r="D2833" s="8" t="s">
        <v>141</v>
      </c>
      <c r="E2833" s="8" t="s">
        <v>150</v>
      </c>
      <c r="F2833" s="8" t="s">
        <v>143</v>
      </c>
      <c r="G2833" s="8" t="s">
        <v>144</v>
      </c>
      <c r="H2833" s="8" t="s">
        <v>145</v>
      </c>
      <c r="I2833" s="8" t="s">
        <v>210</v>
      </c>
      <c r="J2833" s="8" t="s">
        <v>153</v>
      </c>
      <c r="K2833" s="8" t="s">
        <v>21</v>
      </c>
      <c r="L2833" s="9">
        <v>1208</v>
      </c>
      <c r="M2833" s="9">
        <v>22</v>
      </c>
      <c r="N2833" s="10">
        <v>1.821192052980132E-2</v>
      </c>
      <c r="O2833" s="11">
        <v>8.4</v>
      </c>
      <c r="P2833" s="11">
        <v>184.8</v>
      </c>
      <c r="Q2833" s="11">
        <v>0</v>
      </c>
      <c r="R2833" s="8">
        <v>0</v>
      </c>
      <c r="S2833" s="8">
        <v>0</v>
      </c>
      <c r="U2833" s="12">
        <v>0</v>
      </c>
      <c r="V2833" s="10">
        <v>0</v>
      </c>
      <c r="W2833" s="11">
        <v>10</v>
      </c>
      <c r="X2833" s="8" t="s">
        <v>148</v>
      </c>
      <c r="Y2833" s="8" t="s">
        <v>149</v>
      </c>
    </row>
    <row r="2834" spans="1:25" x14ac:dyDescent="0.3">
      <c r="A2834" s="7">
        <v>46292</v>
      </c>
      <c r="B2834" s="8" t="s">
        <v>12</v>
      </c>
      <c r="C2834" s="8" t="s">
        <v>140</v>
      </c>
      <c r="D2834" s="8" t="s">
        <v>141</v>
      </c>
      <c r="E2834" s="8" t="s">
        <v>150</v>
      </c>
      <c r="F2834" s="8" t="s">
        <v>143</v>
      </c>
      <c r="G2834" s="8" t="s">
        <v>151</v>
      </c>
      <c r="H2834" s="8" t="s">
        <v>145</v>
      </c>
      <c r="I2834" s="8" t="s">
        <v>1197</v>
      </c>
      <c r="J2834" s="8" t="s">
        <v>153</v>
      </c>
      <c r="K2834" s="8" t="s">
        <v>14</v>
      </c>
      <c r="L2834" s="9">
        <v>784</v>
      </c>
      <c r="M2834" s="9">
        <v>2</v>
      </c>
      <c r="N2834" s="10">
        <v>2.5510204081632651E-3</v>
      </c>
      <c r="O2834" s="11">
        <v>11.48</v>
      </c>
      <c r="P2834" s="11">
        <v>22.96</v>
      </c>
      <c r="Q2834" s="11">
        <v>0</v>
      </c>
      <c r="R2834" s="8">
        <v>0</v>
      </c>
      <c r="S2834" s="8">
        <v>0</v>
      </c>
      <c r="U2834" s="12">
        <v>0</v>
      </c>
      <c r="V2834" s="10">
        <v>0</v>
      </c>
      <c r="W2834" s="11">
        <v>13.5</v>
      </c>
      <c r="X2834" s="8" t="s">
        <v>148</v>
      </c>
      <c r="Y2834" s="8" t="s">
        <v>149</v>
      </c>
    </row>
    <row r="2835" spans="1:25" x14ac:dyDescent="0.3">
      <c r="A2835" s="7">
        <v>46292</v>
      </c>
      <c r="B2835" s="8" t="s">
        <v>12</v>
      </c>
      <c r="C2835" s="8" t="s">
        <v>140</v>
      </c>
      <c r="D2835" s="8" t="s">
        <v>141</v>
      </c>
      <c r="E2835" s="8" t="s">
        <v>157</v>
      </c>
      <c r="F2835" s="8" t="s">
        <v>143</v>
      </c>
      <c r="G2835" s="8" t="s">
        <v>144</v>
      </c>
      <c r="H2835" s="8" t="s">
        <v>145</v>
      </c>
      <c r="I2835" s="8" t="s">
        <v>162</v>
      </c>
      <c r="J2835" s="8" t="s">
        <v>159</v>
      </c>
      <c r="K2835" s="8" t="s">
        <v>14</v>
      </c>
      <c r="L2835" s="9">
        <v>3627</v>
      </c>
      <c r="M2835" s="9">
        <v>22</v>
      </c>
      <c r="N2835" s="10">
        <v>6.0656189688447753E-3</v>
      </c>
      <c r="O2835" s="11">
        <v>7.98</v>
      </c>
      <c r="P2835" s="11">
        <v>175.56</v>
      </c>
      <c r="Q2835" s="11">
        <v>399</v>
      </c>
      <c r="R2835" s="8">
        <v>1</v>
      </c>
      <c r="S2835" s="8">
        <v>1</v>
      </c>
      <c r="T2835" s="10">
        <v>0.44</v>
      </c>
      <c r="U2835" s="12">
        <v>2.27</v>
      </c>
      <c r="V2835" s="10">
        <v>4.5499999999999999E-2</v>
      </c>
      <c r="W2835" s="11">
        <v>12</v>
      </c>
      <c r="X2835" s="8" t="s">
        <v>148</v>
      </c>
      <c r="Y2835" s="8" t="s">
        <v>149</v>
      </c>
    </row>
    <row r="2836" spans="1:25" x14ac:dyDescent="0.3">
      <c r="A2836" s="7">
        <v>46292</v>
      </c>
      <c r="B2836" s="8" t="s">
        <v>12</v>
      </c>
      <c r="C2836" s="8" t="s">
        <v>140</v>
      </c>
      <c r="D2836" s="8" t="s">
        <v>141</v>
      </c>
      <c r="E2836" s="8" t="s">
        <v>157</v>
      </c>
      <c r="F2836" s="8" t="s">
        <v>143</v>
      </c>
      <c r="G2836" s="8" t="s">
        <v>170</v>
      </c>
      <c r="H2836" s="8" t="s">
        <v>145</v>
      </c>
      <c r="I2836" s="8" t="s">
        <v>237</v>
      </c>
      <c r="J2836" s="8" t="s">
        <v>159</v>
      </c>
      <c r="K2836" s="8" t="s">
        <v>21</v>
      </c>
      <c r="L2836" s="9">
        <v>883</v>
      </c>
      <c r="M2836" s="9">
        <v>9</v>
      </c>
      <c r="N2836" s="10">
        <v>1.01925254813137E-2</v>
      </c>
      <c r="O2836" s="11">
        <v>9.5</v>
      </c>
      <c r="P2836" s="11">
        <v>85.5</v>
      </c>
      <c r="Q2836" s="11">
        <v>0</v>
      </c>
      <c r="R2836" s="8">
        <v>0</v>
      </c>
      <c r="S2836" s="8">
        <v>0</v>
      </c>
      <c r="U2836" s="12">
        <v>0</v>
      </c>
      <c r="V2836" s="10">
        <v>0</v>
      </c>
      <c r="W2836" s="11">
        <v>9.5</v>
      </c>
      <c r="X2836" s="8" t="s">
        <v>148</v>
      </c>
      <c r="Y2836" s="8" t="s">
        <v>149</v>
      </c>
    </row>
    <row r="2837" spans="1:25" x14ac:dyDescent="0.3">
      <c r="A2837" s="7">
        <v>46292</v>
      </c>
      <c r="B2837" s="8" t="s">
        <v>12</v>
      </c>
      <c r="C2837" s="8" t="s">
        <v>140</v>
      </c>
      <c r="D2837" s="8" t="s">
        <v>141</v>
      </c>
      <c r="E2837" s="8" t="s">
        <v>157</v>
      </c>
      <c r="F2837" s="8" t="s">
        <v>143</v>
      </c>
      <c r="G2837" s="8" t="s">
        <v>151</v>
      </c>
      <c r="H2837" s="8" t="s">
        <v>145</v>
      </c>
      <c r="I2837" s="8" t="s">
        <v>158</v>
      </c>
      <c r="J2837" s="8" t="s">
        <v>159</v>
      </c>
      <c r="K2837" s="8" t="s">
        <v>21</v>
      </c>
      <c r="L2837" s="9">
        <v>133</v>
      </c>
      <c r="M2837" s="9">
        <v>1</v>
      </c>
      <c r="N2837" s="10">
        <v>7.5187969924812026E-3</v>
      </c>
      <c r="O2837" s="11">
        <v>11.44</v>
      </c>
      <c r="P2837" s="11">
        <v>11.44</v>
      </c>
      <c r="Q2837" s="11">
        <v>0</v>
      </c>
      <c r="R2837" s="8">
        <v>0</v>
      </c>
      <c r="S2837" s="8">
        <v>0</v>
      </c>
      <c r="U2837" s="12">
        <v>0</v>
      </c>
      <c r="V2837" s="10">
        <v>0</v>
      </c>
      <c r="W2837" s="11">
        <v>12</v>
      </c>
      <c r="X2837" s="8" t="s">
        <v>148</v>
      </c>
      <c r="Y2837" s="8" t="s">
        <v>149</v>
      </c>
    </row>
    <row r="2838" spans="1:25" x14ac:dyDescent="0.3">
      <c r="A2838" s="7">
        <v>46292</v>
      </c>
      <c r="B2838" s="8" t="s">
        <v>12</v>
      </c>
      <c r="C2838" s="8" t="s">
        <v>140</v>
      </c>
      <c r="D2838" s="8" t="s">
        <v>141</v>
      </c>
      <c r="E2838" s="8" t="s">
        <v>164</v>
      </c>
      <c r="F2838" s="8" t="s">
        <v>143</v>
      </c>
      <c r="G2838" s="8" t="s">
        <v>151</v>
      </c>
      <c r="H2838" s="8" t="s">
        <v>145</v>
      </c>
      <c r="I2838" s="8" t="s">
        <v>228</v>
      </c>
      <c r="J2838" s="8" t="s">
        <v>166</v>
      </c>
      <c r="K2838" s="8" t="s">
        <v>21</v>
      </c>
      <c r="L2838" s="9">
        <v>600</v>
      </c>
      <c r="M2838" s="9">
        <v>10</v>
      </c>
      <c r="N2838" s="10">
        <v>1.666666666666667E-2</v>
      </c>
      <c r="O2838" s="11">
        <v>14</v>
      </c>
      <c r="P2838" s="11">
        <v>140</v>
      </c>
      <c r="Q2838" s="11">
        <v>0</v>
      </c>
      <c r="R2838" s="8">
        <v>0</v>
      </c>
      <c r="S2838" s="8">
        <v>0</v>
      </c>
      <c r="U2838" s="12">
        <v>0</v>
      </c>
      <c r="V2838" s="10">
        <v>0</v>
      </c>
      <c r="W2838" s="11">
        <v>14</v>
      </c>
      <c r="X2838" s="8" t="s">
        <v>148</v>
      </c>
      <c r="Y2838" s="8" t="s">
        <v>149</v>
      </c>
    </row>
    <row r="2839" spans="1:25" x14ac:dyDescent="0.3">
      <c r="A2839" s="7">
        <v>46281</v>
      </c>
      <c r="B2839" s="8" t="s">
        <v>37</v>
      </c>
      <c r="C2839" s="8" t="s">
        <v>140</v>
      </c>
      <c r="D2839" s="8" t="s">
        <v>141</v>
      </c>
      <c r="E2839" s="8" t="s">
        <v>157</v>
      </c>
      <c r="F2839" s="8" t="s">
        <v>143</v>
      </c>
      <c r="G2839" s="8" t="s">
        <v>162</v>
      </c>
      <c r="H2839" s="8" t="s">
        <v>220</v>
      </c>
      <c r="I2839" s="8" t="s">
        <v>676</v>
      </c>
      <c r="J2839" s="8" t="s">
        <v>159</v>
      </c>
      <c r="K2839" s="8" t="s">
        <v>7</v>
      </c>
      <c r="L2839" s="9">
        <v>0</v>
      </c>
      <c r="M2839" s="9">
        <v>0</v>
      </c>
      <c r="P2839" s="11">
        <v>28.39</v>
      </c>
      <c r="Q2839" s="11">
        <v>0</v>
      </c>
      <c r="R2839" s="8">
        <v>0</v>
      </c>
      <c r="S2839" s="8">
        <v>0</v>
      </c>
      <c r="U2839" s="12">
        <v>0</v>
      </c>
      <c r="W2839" s="11">
        <v>9.5</v>
      </c>
      <c r="X2839" s="8" t="s">
        <v>148</v>
      </c>
      <c r="Y2839" s="8" t="s">
        <v>149</v>
      </c>
    </row>
    <row r="2840" spans="1:25" x14ac:dyDescent="0.3">
      <c r="A2840" s="7">
        <v>46292</v>
      </c>
      <c r="B2840" s="8" t="s">
        <v>12</v>
      </c>
      <c r="C2840" s="8" t="s">
        <v>140</v>
      </c>
      <c r="D2840" s="8" t="s">
        <v>141</v>
      </c>
      <c r="E2840" s="8" t="s">
        <v>164</v>
      </c>
      <c r="F2840" s="8" t="s">
        <v>143</v>
      </c>
      <c r="G2840" s="8" t="s">
        <v>151</v>
      </c>
      <c r="H2840" s="8" t="s">
        <v>145</v>
      </c>
      <c r="I2840" s="8" t="s">
        <v>359</v>
      </c>
      <c r="J2840" s="8" t="s">
        <v>166</v>
      </c>
      <c r="K2840" s="8" t="s">
        <v>21</v>
      </c>
      <c r="L2840" s="9">
        <v>483</v>
      </c>
      <c r="M2840" s="9">
        <v>3</v>
      </c>
      <c r="N2840" s="10">
        <v>6.2111801242236021E-3</v>
      </c>
      <c r="O2840" s="11">
        <v>8</v>
      </c>
      <c r="P2840" s="11">
        <v>24</v>
      </c>
      <c r="Q2840" s="11">
        <v>0</v>
      </c>
      <c r="R2840" s="8">
        <v>0</v>
      </c>
      <c r="S2840" s="8">
        <v>0</v>
      </c>
      <c r="U2840" s="12">
        <v>0</v>
      </c>
      <c r="V2840" s="10">
        <v>0</v>
      </c>
      <c r="W2840" s="11">
        <v>8</v>
      </c>
      <c r="X2840" s="8" t="s">
        <v>148</v>
      </c>
      <c r="Y2840" s="8" t="s">
        <v>149</v>
      </c>
    </row>
    <row r="2841" spans="1:25" x14ac:dyDescent="0.3">
      <c r="A2841" s="7">
        <v>46292</v>
      </c>
      <c r="B2841" s="8" t="s">
        <v>12</v>
      </c>
      <c r="C2841" s="8" t="s">
        <v>140</v>
      </c>
      <c r="D2841" s="8" t="s">
        <v>141</v>
      </c>
      <c r="E2841" s="8" t="s">
        <v>167</v>
      </c>
      <c r="F2841" s="8" t="s">
        <v>143</v>
      </c>
      <c r="G2841" s="8" t="s">
        <v>144</v>
      </c>
      <c r="H2841" s="8" t="s">
        <v>145</v>
      </c>
      <c r="I2841" s="8" t="s">
        <v>893</v>
      </c>
      <c r="J2841" s="8" t="s">
        <v>169</v>
      </c>
      <c r="K2841" s="8" t="s">
        <v>14</v>
      </c>
      <c r="L2841" s="9">
        <v>621</v>
      </c>
      <c r="M2841" s="9">
        <v>6</v>
      </c>
      <c r="N2841" s="10">
        <v>9.6618357487922701E-3</v>
      </c>
      <c r="O2841" s="11">
        <v>5.74</v>
      </c>
      <c r="P2841" s="11">
        <v>34.44</v>
      </c>
      <c r="Q2841" s="11">
        <v>0</v>
      </c>
      <c r="R2841" s="8">
        <v>0</v>
      </c>
      <c r="S2841" s="8">
        <v>0</v>
      </c>
      <c r="U2841" s="12">
        <v>0</v>
      </c>
      <c r="V2841" s="10">
        <v>0</v>
      </c>
      <c r="W2841" s="11">
        <v>7.5</v>
      </c>
      <c r="X2841" s="8" t="s">
        <v>148</v>
      </c>
      <c r="Y2841" s="8" t="s">
        <v>149</v>
      </c>
    </row>
    <row r="2842" spans="1:25" x14ac:dyDescent="0.3">
      <c r="A2842" s="7">
        <v>46292</v>
      </c>
      <c r="B2842" s="8" t="s">
        <v>12</v>
      </c>
      <c r="C2842" s="8" t="s">
        <v>140</v>
      </c>
      <c r="D2842" s="8" t="s">
        <v>141</v>
      </c>
      <c r="E2842" s="8" t="s">
        <v>167</v>
      </c>
      <c r="F2842" s="8" t="s">
        <v>143</v>
      </c>
      <c r="G2842" s="8" t="s">
        <v>151</v>
      </c>
      <c r="H2842" s="8" t="s">
        <v>145</v>
      </c>
      <c r="I2842" s="8" t="s">
        <v>906</v>
      </c>
      <c r="J2842" s="8" t="s">
        <v>169</v>
      </c>
      <c r="K2842" s="8" t="s">
        <v>14</v>
      </c>
      <c r="L2842" s="9">
        <v>340</v>
      </c>
      <c r="M2842" s="9">
        <v>2</v>
      </c>
      <c r="N2842" s="10">
        <v>5.8823529411764714E-3</v>
      </c>
      <c r="O2842" s="11">
        <v>2.76</v>
      </c>
      <c r="P2842" s="11">
        <v>5.52</v>
      </c>
      <c r="Q2842" s="11">
        <v>0</v>
      </c>
      <c r="R2842" s="8">
        <v>0</v>
      </c>
      <c r="S2842" s="8">
        <v>0</v>
      </c>
      <c r="U2842" s="12">
        <v>0</v>
      </c>
      <c r="V2842" s="10">
        <v>0</v>
      </c>
      <c r="W2842" s="11">
        <v>5</v>
      </c>
      <c r="X2842" s="8" t="s">
        <v>148</v>
      </c>
      <c r="Y2842" s="8" t="s">
        <v>149</v>
      </c>
    </row>
    <row r="2843" spans="1:25" x14ac:dyDescent="0.3">
      <c r="A2843" s="7">
        <v>46292</v>
      </c>
      <c r="B2843" s="8" t="s">
        <v>5</v>
      </c>
      <c r="C2843" s="8" t="s">
        <v>173</v>
      </c>
      <c r="D2843" s="8" t="s">
        <v>141</v>
      </c>
      <c r="E2843" s="8" t="s">
        <v>174</v>
      </c>
      <c r="F2843" s="8" t="s">
        <v>143</v>
      </c>
      <c r="G2843" s="8" t="s">
        <v>170</v>
      </c>
      <c r="H2843" s="8" t="s">
        <v>145</v>
      </c>
      <c r="I2843" s="8" t="s">
        <v>615</v>
      </c>
      <c r="J2843" s="8" t="s">
        <v>176</v>
      </c>
      <c r="K2843" s="8" t="s">
        <v>14</v>
      </c>
      <c r="L2843" s="9">
        <v>796</v>
      </c>
      <c r="M2843" s="9">
        <v>1</v>
      </c>
      <c r="N2843" s="10">
        <v>1.2562814070351759E-3</v>
      </c>
      <c r="O2843" s="11">
        <v>8.51</v>
      </c>
      <c r="P2843" s="11">
        <v>8.51</v>
      </c>
      <c r="Q2843" s="11">
        <v>0</v>
      </c>
      <c r="R2843" s="8">
        <v>0</v>
      </c>
      <c r="S2843" s="8">
        <v>0</v>
      </c>
      <c r="U2843" s="12">
        <v>0</v>
      </c>
      <c r="V2843" s="10">
        <v>0</v>
      </c>
      <c r="W2843" s="11">
        <v>13</v>
      </c>
      <c r="X2843" s="8" t="s">
        <v>148</v>
      </c>
      <c r="Y2843" s="8" t="s">
        <v>149</v>
      </c>
    </row>
    <row r="2844" spans="1:25" x14ac:dyDescent="0.3">
      <c r="A2844" s="7">
        <v>46292</v>
      </c>
      <c r="B2844" s="8" t="s">
        <v>5</v>
      </c>
      <c r="C2844" s="8" t="s">
        <v>173</v>
      </c>
      <c r="D2844" s="8" t="s">
        <v>141</v>
      </c>
      <c r="E2844" s="8" t="s">
        <v>174</v>
      </c>
      <c r="F2844" s="8" t="s">
        <v>143</v>
      </c>
      <c r="G2844" s="8" t="s">
        <v>151</v>
      </c>
      <c r="H2844" s="8" t="s">
        <v>145</v>
      </c>
      <c r="I2844" s="8" t="s">
        <v>946</v>
      </c>
      <c r="J2844" s="8" t="s">
        <v>176</v>
      </c>
      <c r="K2844" s="8" t="s">
        <v>14</v>
      </c>
      <c r="L2844" s="9">
        <v>388</v>
      </c>
      <c r="M2844" s="9">
        <v>6</v>
      </c>
      <c r="N2844" s="10">
        <v>1.54639175257732E-2</v>
      </c>
      <c r="O2844" s="11">
        <v>5.31</v>
      </c>
      <c r="P2844" s="11">
        <v>31.86</v>
      </c>
      <c r="Q2844" s="11">
        <v>449</v>
      </c>
      <c r="R2844" s="8">
        <v>1</v>
      </c>
      <c r="S2844" s="8">
        <v>1</v>
      </c>
      <c r="T2844" s="10">
        <v>7.0999999999999994E-2</v>
      </c>
      <c r="U2844" s="12">
        <v>14.09</v>
      </c>
      <c r="V2844" s="10">
        <v>0.16669999999999999</v>
      </c>
      <c r="W2844" s="11">
        <v>9</v>
      </c>
      <c r="X2844" s="8" t="s">
        <v>148</v>
      </c>
      <c r="Y2844" s="8" t="s">
        <v>149</v>
      </c>
    </row>
    <row r="2845" spans="1:25" x14ac:dyDescent="0.3">
      <c r="A2845" s="7">
        <v>46292</v>
      </c>
      <c r="B2845" s="8" t="s">
        <v>5</v>
      </c>
      <c r="C2845" s="8" t="s">
        <v>173</v>
      </c>
      <c r="D2845" s="8" t="s">
        <v>141</v>
      </c>
      <c r="E2845" s="8" t="s">
        <v>174</v>
      </c>
      <c r="F2845" s="8" t="s">
        <v>143</v>
      </c>
      <c r="G2845" s="8" t="s">
        <v>144</v>
      </c>
      <c r="H2845" s="8" t="s">
        <v>145</v>
      </c>
      <c r="I2845" s="8" t="s">
        <v>614</v>
      </c>
      <c r="J2845" s="8" t="s">
        <v>176</v>
      </c>
      <c r="K2845" s="8" t="s">
        <v>14</v>
      </c>
      <c r="L2845" s="9">
        <v>642</v>
      </c>
      <c r="M2845" s="9">
        <v>5</v>
      </c>
      <c r="N2845" s="10">
        <v>7.7881619937694704E-3</v>
      </c>
      <c r="O2845" s="11">
        <v>5.55</v>
      </c>
      <c r="P2845" s="11">
        <v>27.75</v>
      </c>
      <c r="Q2845" s="11">
        <v>0</v>
      </c>
      <c r="R2845" s="8">
        <v>0</v>
      </c>
      <c r="S2845" s="8">
        <v>0</v>
      </c>
      <c r="U2845" s="12">
        <v>0</v>
      </c>
      <c r="V2845" s="10">
        <v>0</v>
      </c>
      <c r="W2845" s="11">
        <v>9</v>
      </c>
      <c r="X2845" s="8" t="s">
        <v>148</v>
      </c>
      <c r="Y2845" s="8" t="s">
        <v>149</v>
      </c>
    </row>
    <row r="2846" spans="1:25" x14ac:dyDescent="0.3">
      <c r="A2846" s="7">
        <v>46292</v>
      </c>
      <c r="B2846" s="8" t="s">
        <v>5</v>
      </c>
      <c r="C2846" s="8" t="s">
        <v>173</v>
      </c>
      <c r="D2846" s="8" t="s">
        <v>141</v>
      </c>
      <c r="E2846" s="8" t="s">
        <v>174</v>
      </c>
      <c r="F2846" s="8" t="s">
        <v>143</v>
      </c>
      <c r="G2846" s="8" t="s">
        <v>151</v>
      </c>
      <c r="H2846" s="8" t="s">
        <v>145</v>
      </c>
      <c r="I2846" s="8" t="s">
        <v>408</v>
      </c>
      <c r="J2846" s="8" t="s">
        <v>176</v>
      </c>
      <c r="K2846" s="8" t="s">
        <v>21</v>
      </c>
      <c r="L2846" s="8" t="s">
        <v>1198</v>
      </c>
      <c r="M2846" s="9">
        <v>33</v>
      </c>
      <c r="N2846" s="10">
        <v>1.68281489036206E-2</v>
      </c>
      <c r="O2846" s="11">
        <v>13.29</v>
      </c>
      <c r="P2846" s="11">
        <v>438.57</v>
      </c>
      <c r="Q2846" s="11">
        <v>0</v>
      </c>
      <c r="R2846" s="8">
        <v>0</v>
      </c>
      <c r="S2846" s="8">
        <v>0</v>
      </c>
      <c r="U2846" s="12">
        <v>0</v>
      </c>
      <c r="V2846" s="10">
        <v>0</v>
      </c>
      <c r="W2846" s="11">
        <v>14</v>
      </c>
      <c r="X2846" s="8" t="s">
        <v>148</v>
      </c>
      <c r="Y2846" s="8" t="s">
        <v>149</v>
      </c>
    </row>
    <row r="2847" spans="1:25" x14ac:dyDescent="0.3">
      <c r="A2847" s="7">
        <v>46292</v>
      </c>
      <c r="B2847" s="8" t="s">
        <v>5</v>
      </c>
      <c r="C2847" s="8" t="s">
        <v>173</v>
      </c>
      <c r="D2847" s="8" t="s">
        <v>141</v>
      </c>
      <c r="E2847" s="8" t="s">
        <v>186</v>
      </c>
      <c r="F2847" s="8" t="s">
        <v>143</v>
      </c>
      <c r="G2847" s="8" t="s">
        <v>144</v>
      </c>
      <c r="H2847" s="8" t="s">
        <v>145</v>
      </c>
      <c r="I2847" s="8" t="s">
        <v>412</v>
      </c>
      <c r="J2847" s="8" t="s">
        <v>188</v>
      </c>
      <c r="K2847" s="8" t="s">
        <v>14</v>
      </c>
      <c r="L2847" s="9">
        <v>988</v>
      </c>
      <c r="M2847" s="9">
        <v>9</v>
      </c>
      <c r="N2847" s="10">
        <v>9.1093117408906875E-3</v>
      </c>
      <c r="O2847" s="11">
        <v>5.37</v>
      </c>
      <c r="P2847" s="11">
        <v>48.33</v>
      </c>
      <c r="Q2847" s="11">
        <v>0</v>
      </c>
      <c r="R2847" s="8">
        <v>0</v>
      </c>
      <c r="S2847" s="8">
        <v>0</v>
      </c>
      <c r="U2847" s="12">
        <v>0</v>
      </c>
      <c r="V2847" s="10">
        <v>0</v>
      </c>
      <c r="W2847" s="11">
        <v>7</v>
      </c>
      <c r="X2847" s="8" t="s">
        <v>148</v>
      </c>
      <c r="Y2847" s="8" t="s">
        <v>149</v>
      </c>
    </row>
    <row r="2848" spans="1:25" x14ac:dyDescent="0.3">
      <c r="A2848" s="8" t="s">
        <v>1199</v>
      </c>
      <c r="B2848" s="8" t="s">
        <v>5</v>
      </c>
      <c r="C2848" s="8" t="s">
        <v>173</v>
      </c>
      <c r="D2848" s="8" t="s">
        <v>141</v>
      </c>
      <c r="E2848" s="8" t="s">
        <v>186</v>
      </c>
      <c r="F2848" s="8" t="s">
        <v>143</v>
      </c>
      <c r="G2848" s="8" t="s">
        <v>144</v>
      </c>
      <c r="H2848" s="8" t="s">
        <v>145</v>
      </c>
      <c r="I2848" s="8" t="s">
        <v>189</v>
      </c>
      <c r="J2848" s="8" t="s">
        <v>188</v>
      </c>
      <c r="K2848" s="8" t="s">
        <v>21</v>
      </c>
      <c r="L2848" s="9">
        <v>726</v>
      </c>
      <c r="M2848" s="9">
        <v>7</v>
      </c>
      <c r="N2848" s="10">
        <v>9.6418732782369149E-3</v>
      </c>
      <c r="O2848" s="11">
        <v>6.9</v>
      </c>
      <c r="P2848" s="11">
        <v>48.3</v>
      </c>
      <c r="Q2848" s="11">
        <v>0</v>
      </c>
      <c r="R2848" s="8">
        <v>0</v>
      </c>
      <c r="S2848" s="8">
        <v>0</v>
      </c>
      <c r="U2848" s="12">
        <v>0</v>
      </c>
      <c r="V2848" s="10">
        <v>0</v>
      </c>
      <c r="W2848" s="11">
        <v>8.5</v>
      </c>
      <c r="X2848" s="8" t="s">
        <v>148</v>
      </c>
      <c r="Y2848" s="8" t="s">
        <v>149</v>
      </c>
    </row>
    <row r="2849" spans="1:25" x14ac:dyDescent="0.3">
      <c r="A2849" s="7">
        <v>46292</v>
      </c>
      <c r="B2849" s="8" t="s">
        <v>36</v>
      </c>
      <c r="C2849" s="8" t="s">
        <v>140</v>
      </c>
      <c r="D2849" s="8" t="s">
        <v>180</v>
      </c>
      <c r="E2849" s="8" t="s">
        <v>337</v>
      </c>
      <c r="F2849" s="8" t="s">
        <v>143</v>
      </c>
      <c r="G2849" s="8" t="s">
        <v>341</v>
      </c>
      <c r="H2849" s="8" t="s">
        <v>220</v>
      </c>
      <c r="I2849" s="8" t="s">
        <v>237</v>
      </c>
      <c r="J2849" s="8" t="s">
        <v>340</v>
      </c>
      <c r="K2849" s="8" t="s">
        <v>21</v>
      </c>
      <c r="L2849" s="9">
        <v>1300</v>
      </c>
      <c r="M2849" s="9">
        <v>10</v>
      </c>
      <c r="N2849" s="10">
        <v>7.7000000000000002E-3</v>
      </c>
      <c r="O2849" s="11">
        <v>9.91</v>
      </c>
      <c r="P2849" s="11">
        <v>99.1</v>
      </c>
      <c r="Q2849" s="11">
        <v>0</v>
      </c>
      <c r="R2849" s="8">
        <v>0</v>
      </c>
      <c r="S2849" s="8">
        <v>0</v>
      </c>
      <c r="U2849" s="12">
        <v>0</v>
      </c>
      <c r="V2849" s="10">
        <v>0</v>
      </c>
      <c r="W2849" s="11">
        <v>6</v>
      </c>
      <c r="X2849" s="8" t="s">
        <v>148</v>
      </c>
      <c r="Y2849" s="8" t="s">
        <v>149</v>
      </c>
    </row>
    <row r="2850" spans="1:25" x14ac:dyDescent="0.3">
      <c r="A2850" s="7">
        <v>46292</v>
      </c>
      <c r="B2850" s="8" t="s">
        <v>5</v>
      </c>
      <c r="C2850" s="8" t="s">
        <v>173</v>
      </c>
      <c r="D2850" s="8" t="s">
        <v>141</v>
      </c>
      <c r="E2850" s="8" t="s">
        <v>193</v>
      </c>
      <c r="F2850" s="8" t="s">
        <v>143</v>
      </c>
      <c r="G2850" s="8" t="s">
        <v>151</v>
      </c>
      <c r="H2850" s="8" t="s">
        <v>145</v>
      </c>
      <c r="I2850" s="8" t="s">
        <v>199</v>
      </c>
      <c r="J2850" s="8" t="s">
        <v>195</v>
      </c>
      <c r="K2850" s="8" t="s">
        <v>21</v>
      </c>
      <c r="L2850" s="9">
        <v>251</v>
      </c>
      <c r="M2850" s="9">
        <v>1</v>
      </c>
      <c r="N2850" s="10">
        <v>3.9840637450199202E-3</v>
      </c>
      <c r="O2850" s="11">
        <v>12.07</v>
      </c>
      <c r="P2850" s="11">
        <v>12.07</v>
      </c>
      <c r="Q2850" s="11">
        <v>0</v>
      </c>
      <c r="R2850" s="8">
        <v>0</v>
      </c>
      <c r="S2850" s="8">
        <v>0</v>
      </c>
      <c r="U2850" s="12">
        <v>0</v>
      </c>
      <c r="V2850" s="10">
        <v>0</v>
      </c>
      <c r="W2850" s="11">
        <v>12.5</v>
      </c>
      <c r="X2850" s="8" t="s">
        <v>148</v>
      </c>
      <c r="Y2850" s="8" t="s">
        <v>149</v>
      </c>
    </row>
    <row r="2851" spans="1:25" x14ac:dyDescent="0.3">
      <c r="A2851" s="7">
        <v>46292</v>
      </c>
      <c r="B2851" s="8" t="s">
        <v>5</v>
      </c>
      <c r="C2851" s="8" t="s">
        <v>173</v>
      </c>
      <c r="D2851" s="8" t="s">
        <v>141</v>
      </c>
      <c r="E2851" s="8" t="s">
        <v>193</v>
      </c>
      <c r="F2851" s="8" t="s">
        <v>143</v>
      </c>
      <c r="G2851" s="8" t="s">
        <v>144</v>
      </c>
      <c r="H2851" s="8" t="s">
        <v>145</v>
      </c>
      <c r="I2851" s="8" t="s">
        <v>264</v>
      </c>
      <c r="J2851" s="8" t="s">
        <v>195</v>
      </c>
      <c r="K2851" s="8" t="s">
        <v>21</v>
      </c>
      <c r="L2851" s="9">
        <v>514</v>
      </c>
      <c r="M2851" s="9">
        <v>13</v>
      </c>
      <c r="N2851" s="10">
        <v>2.5291828793774319E-2</v>
      </c>
      <c r="O2851" s="11">
        <v>9</v>
      </c>
      <c r="P2851" s="11">
        <v>117</v>
      </c>
      <c r="Q2851" s="11">
        <v>0</v>
      </c>
      <c r="R2851" s="8">
        <v>0</v>
      </c>
      <c r="S2851" s="8">
        <v>0</v>
      </c>
      <c r="U2851" s="12">
        <v>0</v>
      </c>
      <c r="V2851" s="10">
        <v>0</v>
      </c>
      <c r="W2851" s="11">
        <v>9</v>
      </c>
      <c r="X2851" s="8" t="s">
        <v>148</v>
      </c>
      <c r="Y2851" s="8" t="s">
        <v>149</v>
      </c>
    </row>
    <row r="2852" spans="1:25" x14ac:dyDescent="0.3">
      <c r="A2852" s="7">
        <v>46292</v>
      </c>
      <c r="B2852" s="8" t="s">
        <v>5</v>
      </c>
      <c r="C2852" s="8" t="s">
        <v>173</v>
      </c>
      <c r="D2852" s="8" t="s">
        <v>141</v>
      </c>
      <c r="E2852" s="8" t="s">
        <v>200</v>
      </c>
      <c r="F2852" s="8" t="s">
        <v>143</v>
      </c>
      <c r="G2852" s="8" t="s">
        <v>144</v>
      </c>
      <c r="H2852" s="8" t="s">
        <v>145</v>
      </c>
      <c r="I2852" s="8" t="s">
        <v>978</v>
      </c>
      <c r="J2852" s="8" t="s">
        <v>202</v>
      </c>
      <c r="K2852" s="8" t="s">
        <v>7</v>
      </c>
      <c r="L2852" s="9">
        <v>356</v>
      </c>
      <c r="M2852" s="9">
        <v>1</v>
      </c>
      <c r="N2852" s="10">
        <v>2.8089887640449442E-3</v>
      </c>
      <c r="O2852" s="11">
        <v>6.78</v>
      </c>
      <c r="P2852" s="11">
        <v>6.78</v>
      </c>
      <c r="Q2852" s="11">
        <v>0</v>
      </c>
      <c r="R2852" s="8">
        <v>0</v>
      </c>
      <c r="S2852" s="8">
        <v>0</v>
      </c>
      <c r="U2852" s="12">
        <v>0</v>
      </c>
      <c r="V2852" s="10">
        <v>0</v>
      </c>
      <c r="W2852" s="11">
        <v>12</v>
      </c>
      <c r="X2852" s="8" t="s">
        <v>148</v>
      </c>
      <c r="Y2852" s="8" t="s">
        <v>149</v>
      </c>
    </row>
    <row r="2853" spans="1:25" x14ac:dyDescent="0.3">
      <c r="A2853" s="7">
        <v>46292</v>
      </c>
      <c r="B2853" s="8" t="s">
        <v>5</v>
      </c>
      <c r="C2853" s="8" t="s">
        <v>173</v>
      </c>
      <c r="D2853" s="8" t="s">
        <v>141</v>
      </c>
      <c r="E2853" s="8" t="s">
        <v>200</v>
      </c>
      <c r="F2853" s="8" t="s">
        <v>143</v>
      </c>
      <c r="G2853" s="8" t="s">
        <v>151</v>
      </c>
      <c r="H2853" s="8" t="s">
        <v>145</v>
      </c>
      <c r="I2853" s="8" t="s">
        <v>201</v>
      </c>
      <c r="J2853" s="8" t="s">
        <v>202</v>
      </c>
      <c r="K2853" s="8" t="s">
        <v>14</v>
      </c>
      <c r="L2853" s="9">
        <v>673</v>
      </c>
      <c r="M2853" s="9">
        <v>4</v>
      </c>
      <c r="N2853" s="10">
        <v>5.9435364041604752E-3</v>
      </c>
      <c r="O2853" s="11">
        <v>6.6</v>
      </c>
      <c r="P2853" s="11">
        <v>26.4</v>
      </c>
      <c r="Q2853" s="11">
        <v>0</v>
      </c>
      <c r="R2853" s="8">
        <v>0</v>
      </c>
      <c r="S2853" s="8">
        <v>0</v>
      </c>
      <c r="U2853" s="12">
        <v>0</v>
      </c>
      <c r="V2853" s="10">
        <v>0</v>
      </c>
      <c r="W2853" s="11">
        <v>9</v>
      </c>
      <c r="X2853" s="8" t="s">
        <v>148</v>
      </c>
      <c r="Y2853" s="8" t="s">
        <v>149</v>
      </c>
    </row>
    <row r="2854" spans="1:25" x14ac:dyDescent="0.3">
      <c r="A2854" s="8" t="s">
        <v>1199</v>
      </c>
      <c r="B2854" s="8" t="s">
        <v>32</v>
      </c>
      <c r="C2854" s="8" t="s">
        <v>140</v>
      </c>
      <c r="D2854" s="8" t="s">
        <v>141</v>
      </c>
      <c r="E2854" s="8" t="s">
        <v>142</v>
      </c>
      <c r="F2854" s="8" t="s">
        <v>143</v>
      </c>
      <c r="G2854" s="8" t="s">
        <v>207</v>
      </c>
      <c r="H2854" s="8" t="s">
        <v>206</v>
      </c>
      <c r="I2854" s="8" t="s">
        <v>207</v>
      </c>
      <c r="J2854" s="8" t="s">
        <v>147</v>
      </c>
      <c r="K2854" s="8" t="s">
        <v>21</v>
      </c>
      <c r="L2854" s="9">
        <v>351</v>
      </c>
      <c r="M2854" s="9">
        <v>4</v>
      </c>
      <c r="N2854" s="10">
        <v>1.13960113960114E-2</v>
      </c>
      <c r="O2854" s="11">
        <v>14.2</v>
      </c>
      <c r="P2854" s="11">
        <v>56.8</v>
      </c>
      <c r="Q2854" s="11">
        <v>0</v>
      </c>
      <c r="R2854" s="8">
        <v>0</v>
      </c>
      <c r="S2854" s="8">
        <v>0</v>
      </c>
      <c r="U2854" s="12">
        <v>0</v>
      </c>
      <c r="V2854" s="10">
        <v>0</v>
      </c>
      <c r="W2854" s="11">
        <v>15.5</v>
      </c>
      <c r="X2854" s="8" t="s">
        <v>148</v>
      </c>
      <c r="Y2854" s="8" t="s">
        <v>149</v>
      </c>
    </row>
    <row r="2855" spans="1:25" x14ac:dyDescent="0.3">
      <c r="A2855" s="7">
        <v>46292</v>
      </c>
      <c r="B2855" s="8" t="s">
        <v>32</v>
      </c>
      <c r="C2855" s="8" t="s">
        <v>140</v>
      </c>
      <c r="D2855" s="8" t="s">
        <v>141</v>
      </c>
      <c r="E2855" s="8" t="s">
        <v>142</v>
      </c>
      <c r="F2855" s="8" t="s">
        <v>143</v>
      </c>
      <c r="G2855" s="8" t="s">
        <v>524</v>
      </c>
      <c r="H2855" s="8" t="s">
        <v>206</v>
      </c>
      <c r="I2855" s="8" t="s">
        <v>524</v>
      </c>
      <c r="J2855" s="8" t="s">
        <v>147</v>
      </c>
      <c r="K2855" s="8" t="s">
        <v>21</v>
      </c>
      <c r="L2855" s="9">
        <v>517</v>
      </c>
      <c r="M2855" s="9">
        <v>8</v>
      </c>
      <c r="N2855" s="10">
        <v>1.547388781431335E-2</v>
      </c>
      <c r="O2855" s="11">
        <v>17.79</v>
      </c>
      <c r="P2855" s="8" t="s">
        <v>1200</v>
      </c>
      <c r="Q2855" s="11">
        <v>599</v>
      </c>
      <c r="R2855" s="8">
        <v>1</v>
      </c>
      <c r="S2855" s="8">
        <v>1</v>
      </c>
      <c r="T2855" s="10">
        <v>0.23760000000000001</v>
      </c>
      <c r="U2855" s="12">
        <v>4.21</v>
      </c>
      <c r="V2855" s="10">
        <v>0.125</v>
      </c>
      <c r="W2855" s="11">
        <v>22</v>
      </c>
      <c r="X2855" s="8" t="s">
        <v>148</v>
      </c>
      <c r="Y2855" s="8" t="s">
        <v>149</v>
      </c>
    </row>
    <row r="2856" spans="1:25" x14ac:dyDescent="0.3">
      <c r="A2856" s="7">
        <v>46292</v>
      </c>
      <c r="B2856" s="8" t="s">
        <v>32</v>
      </c>
      <c r="C2856" s="8" t="s">
        <v>140</v>
      </c>
      <c r="D2856" s="8" t="s">
        <v>141</v>
      </c>
      <c r="E2856" s="8" t="s">
        <v>142</v>
      </c>
      <c r="F2856" s="8" t="s">
        <v>143</v>
      </c>
      <c r="G2856" s="8" t="s">
        <v>205</v>
      </c>
      <c r="H2856" s="8" t="s">
        <v>333</v>
      </c>
      <c r="I2856" s="8" t="s">
        <v>205</v>
      </c>
      <c r="J2856" s="8" t="s">
        <v>147</v>
      </c>
      <c r="K2856" s="8" t="s">
        <v>14</v>
      </c>
      <c r="L2856" s="9">
        <v>1167</v>
      </c>
      <c r="M2856" s="9">
        <v>5</v>
      </c>
      <c r="N2856" s="10">
        <v>4.2844901456726651E-3</v>
      </c>
      <c r="O2856" s="11">
        <v>10.43</v>
      </c>
      <c r="P2856" s="11">
        <v>52.15</v>
      </c>
      <c r="Q2856" s="11">
        <v>0</v>
      </c>
      <c r="R2856" s="8">
        <v>0</v>
      </c>
      <c r="S2856" s="8">
        <v>0</v>
      </c>
      <c r="U2856" s="12">
        <v>0</v>
      </c>
      <c r="V2856" s="10">
        <v>0</v>
      </c>
      <c r="W2856" s="11">
        <v>14</v>
      </c>
      <c r="X2856" s="8" t="s">
        <v>148</v>
      </c>
      <c r="Y2856" s="8" t="s">
        <v>149</v>
      </c>
    </row>
    <row r="2857" spans="1:25" x14ac:dyDescent="0.3">
      <c r="A2857" s="7">
        <v>46292</v>
      </c>
      <c r="B2857" s="8" t="s">
        <v>32</v>
      </c>
      <c r="C2857" s="8" t="s">
        <v>140</v>
      </c>
      <c r="D2857" s="8" t="s">
        <v>141</v>
      </c>
      <c r="E2857" s="8" t="s">
        <v>150</v>
      </c>
      <c r="F2857" s="8" t="s">
        <v>143</v>
      </c>
      <c r="G2857" s="8" t="s">
        <v>374</v>
      </c>
      <c r="H2857" s="8" t="s">
        <v>206</v>
      </c>
      <c r="I2857" s="8" t="s">
        <v>374</v>
      </c>
      <c r="J2857" s="8" t="s">
        <v>153</v>
      </c>
      <c r="K2857" s="8" t="s">
        <v>14</v>
      </c>
      <c r="L2857" s="9">
        <v>1638</v>
      </c>
      <c r="M2857" s="9">
        <v>12</v>
      </c>
      <c r="N2857" s="10">
        <v>7.326007326007326E-3</v>
      </c>
      <c r="O2857" s="11">
        <v>14.31</v>
      </c>
      <c r="P2857" s="11">
        <v>171.72</v>
      </c>
      <c r="Q2857" s="11">
        <v>549</v>
      </c>
      <c r="R2857" s="8">
        <v>1</v>
      </c>
      <c r="S2857" s="8">
        <v>1</v>
      </c>
      <c r="T2857" s="10">
        <v>0.31280000000000002</v>
      </c>
      <c r="U2857" s="12">
        <v>3.2</v>
      </c>
      <c r="V2857" s="10">
        <v>8.3299999999999999E-2</v>
      </c>
      <c r="W2857" s="11">
        <v>20</v>
      </c>
      <c r="X2857" s="8" t="s">
        <v>148</v>
      </c>
      <c r="Y2857" s="8" t="s">
        <v>149</v>
      </c>
    </row>
    <row r="2858" spans="1:25" x14ac:dyDescent="0.3">
      <c r="A2858" s="7">
        <v>46292</v>
      </c>
      <c r="B2858" s="8" t="s">
        <v>32</v>
      </c>
      <c r="C2858" s="8" t="s">
        <v>140</v>
      </c>
      <c r="D2858" s="8" t="s">
        <v>141</v>
      </c>
      <c r="E2858" s="8" t="s">
        <v>150</v>
      </c>
      <c r="F2858" s="8" t="s">
        <v>143</v>
      </c>
      <c r="G2858" s="8" t="s">
        <v>519</v>
      </c>
      <c r="H2858" s="8" t="s">
        <v>213</v>
      </c>
      <c r="I2858" s="8" t="s">
        <v>519</v>
      </c>
      <c r="J2858" s="8" t="s">
        <v>153</v>
      </c>
      <c r="K2858" s="8" t="s">
        <v>7</v>
      </c>
      <c r="L2858" s="9">
        <v>1029</v>
      </c>
      <c r="M2858" s="9">
        <v>5</v>
      </c>
      <c r="N2858" s="10">
        <v>4.859086491739553E-3</v>
      </c>
      <c r="O2858" s="11">
        <v>13.28</v>
      </c>
      <c r="P2858" s="11">
        <v>66.400000000000006</v>
      </c>
      <c r="Q2858" s="11">
        <v>0</v>
      </c>
      <c r="R2858" s="8">
        <v>0</v>
      </c>
      <c r="S2858" s="8">
        <v>0</v>
      </c>
      <c r="U2858" s="12">
        <v>0</v>
      </c>
      <c r="V2858" s="10">
        <v>0</v>
      </c>
      <c r="W2858" s="11">
        <v>16.5</v>
      </c>
      <c r="X2858" s="8" t="s">
        <v>315</v>
      </c>
      <c r="Y2858" s="8" t="s">
        <v>149</v>
      </c>
    </row>
    <row r="2859" spans="1:25" x14ac:dyDescent="0.3">
      <c r="A2859" s="7">
        <v>46292</v>
      </c>
      <c r="B2859" s="8" t="s">
        <v>32</v>
      </c>
      <c r="C2859" s="8" t="s">
        <v>140</v>
      </c>
      <c r="D2859" s="8" t="s">
        <v>141</v>
      </c>
      <c r="E2859" s="8" t="s">
        <v>150</v>
      </c>
      <c r="F2859" s="8" t="s">
        <v>143</v>
      </c>
      <c r="G2859" s="8" t="s">
        <v>156</v>
      </c>
      <c r="H2859" s="8" t="s">
        <v>213</v>
      </c>
      <c r="I2859" s="8" t="s">
        <v>156</v>
      </c>
      <c r="J2859" s="8" t="s">
        <v>153</v>
      </c>
      <c r="K2859" s="8" t="s">
        <v>7</v>
      </c>
      <c r="L2859" s="9">
        <v>354</v>
      </c>
      <c r="M2859" s="9">
        <v>2</v>
      </c>
      <c r="N2859" s="10">
        <v>5.6497175141242938E-3</v>
      </c>
      <c r="O2859" s="11">
        <v>8.91</v>
      </c>
      <c r="P2859" s="11">
        <v>17.82</v>
      </c>
      <c r="Q2859" s="11">
        <v>0</v>
      </c>
      <c r="R2859" s="8">
        <v>0</v>
      </c>
      <c r="S2859" s="8">
        <v>0</v>
      </c>
      <c r="U2859" s="12">
        <v>0</v>
      </c>
      <c r="V2859" s="10">
        <v>0</v>
      </c>
      <c r="W2859" s="11">
        <v>15</v>
      </c>
      <c r="X2859" s="8" t="s">
        <v>148</v>
      </c>
      <c r="Y2859" s="8" t="s">
        <v>149</v>
      </c>
    </row>
    <row r="2860" spans="1:25" x14ac:dyDescent="0.3">
      <c r="A2860" s="7">
        <v>46292</v>
      </c>
      <c r="B2860" s="8" t="s">
        <v>32</v>
      </c>
      <c r="C2860" s="8" t="s">
        <v>140</v>
      </c>
      <c r="D2860" s="8" t="s">
        <v>141</v>
      </c>
      <c r="E2860" s="8" t="s">
        <v>150</v>
      </c>
      <c r="F2860" s="8" t="s">
        <v>143</v>
      </c>
      <c r="G2860" s="8" t="s">
        <v>152</v>
      </c>
      <c r="H2860" s="8" t="s">
        <v>206</v>
      </c>
      <c r="I2860" s="8" t="s">
        <v>152</v>
      </c>
      <c r="J2860" s="8" t="s">
        <v>153</v>
      </c>
      <c r="K2860" s="8" t="s">
        <v>21</v>
      </c>
      <c r="L2860" s="9">
        <v>383</v>
      </c>
      <c r="M2860" s="9">
        <v>5</v>
      </c>
      <c r="N2860" s="10">
        <v>1.3054830287206271E-2</v>
      </c>
      <c r="O2860" s="11">
        <v>15.5</v>
      </c>
      <c r="P2860" s="8" t="s">
        <v>1201</v>
      </c>
      <c r="Q2860" s="11">
        <v>0</v>
      </c>
      <c r="R2860" s="8">
        <v>0</v>
      </c>
      <c r="S2860" s="8">
        <v>0</v>
      </c>
      <c r="U2860" s="12">
        <v>0</v>
      </c>
      <c r="V2860" s="10">
        <v>0</v>
      </c>
      <c r="W2860" s="11">
        <v>15.5</v>
      </c>
      <c r="X2860" s="8" t="s">
        <v>148</v>
      </c>
      <c r="Y2860" s="8" t="s">
        <v>149</v>
      </c>
    </row>
    <row r="2861" spans="1:25" x14ac:dyDescent="0.3">
      <c r="A2861" s="7">
        <v>46292</v>
      </c>
      <c r="B2861" s="8" t="s">
        <v>32</v>
      </c>
      <c r="C2861" s="8" t="s">
        <v>140</v>
      </c>
      <c r="D2861" s="8" t="s">
        <v>141</v>
      </c>
      <c r="E2861" s="8" t="s">
        <v>211</v>
      </c>
      <c r="F2861" s="8" t="s">
        <v>143</v>
      </c>
      <c r="G2861" s="8" t="s">
        <v>723</v>
      </c>
      <c r="H2861" s="8" t="s">
        <v>206</v>
      </c>
      <c r="I2861" s="8" t="s">
        <v>723</v>
      </c>
      <c r="J2861" s="8" t="s">
        <v>214</v>
      </c>
      <c r="K2861" s="8" t="s">
        <v>14</v>
      </c>
      <c r="L2861" s="9">
        <v>271</v>
      </c>
      <c r="M2861" s="9">
        <v>2</v>
      </c>
      <c r="N2861" s="10">
        <v>7.3800738007380072E-3</v>
      </c>
      <c r="O2861" s="11">
        <v>10.66</v>
      </c>
      <c r="P2861" s="11">
        <v>21.32</v>
      </c>
      <c r="Q2861" s="11">
        <v>649</v>
      </c>
      <c r="R2861" s="8">
        <v>1</v>
      </c>
      <c r="S2861" s="8">
        <v>1</v>
      </c>
      <c r="T2861" s="10">
        <v>3.2899999999999999E-2</v>
      </c>
      <c r="U2861" s="12">
        <v>30.44</v>
      </c>
      <c r="V2861" s="10">
        <v>0.5</v>
      </c>
      <c r="W2861" s="11">
        <v>17</v>
      </c>
      <c r="X2861" s="8" t="s">
        <v>148</v>
      </c>
      <c r="Y2861" s="8" t="s">
        <v>149</v>
      </c>
    </row>
    <row r="2862" spans="1:25" x14ac:dyDescent="0.3">
      <c r="A2862" s="7">
        <v>46292</v>
      </c>
      <c r="B2862" s="8" t="s">
        <v>32</v>
      </c>
      <c r="C2862" s="8" t="s">
        <v>140</v>
      </c>
      <c r="D2862" s="8" t="s">
        <v>141</v>
      </c>
      <c r="E2862" s="8" t="s">
        <v>211</v>
      </c>
      <c r="F2862" s="8" t="s">
        <v>143</v>
      </c>
      <c r="G2862" s="8" t="s">
        <v>212</v>
      </c>
      <c r="H2862" s="8" t="s">
        <v>206</v>
      </c>
      <c r="I2862" s="8" t="s">
        <v>212</v>
      </c>
      <c r="J2862" s="8" t="s">
        <v>214</v>
      </c>
      <c r="K2862" s="8" t="s">
        <v>7</v>
      </c>
      <c r="L2862" s="9">
        <v>405</v>
      </c>
      <c r="M2862" s="9">
        <v>1</v>
      </c>
      <c r="N2862" s="10">
        <v>2.4691358024691362E-3</v>
      </c>
      <c r="O2862" s="11">
        <v>14.36</v>
      </c>
      <c r="P2862" s="11">
        <v>14.36</v>
      </c>
      <c r="Q2862" s="11">
        <v>0</v>
      </c>
      <c r="R2862" s="8">
        <v>0</v>
      </c>
      <c r="S2862" s="8">
        <v>0</v>
      </c>
      <c r="U2862" s="12">
        <v>0</v>
      </c>
      <c r="V2862" s="10">
        <v>0</v>
      </c>
      <c r="W2862" s="11">
        <v>24</v>
      </c>
      <c r="X2862" s="8" t="s">
        <v>148</v>
      </c>
      <c r="Y2862" s="8" t="s">
        <v>149</v>
      </c>
    </row>
    <row r="2863" spans="1:25" x14ac:dyDescent="0.3">
      <c r="A2863" s="7">
        <v>46292</v>
      </c>
      <c r="B2863" s="8" t="s">
        <v>32</v>
      </c>
      <c r="C2863" s="8" t="s">
        <v>140</v>
      </c>
      <c r="D2863" s="8" t="s">
        <v>141</v>
      </c>
      <c r="E2863" s="8" t="s">
        <v>211</v>
      </c>
      <c r="F2863" s="8" t="s">
        <v>143</v>
      </c>
      <c r="G2863" s="8" t="s">
        <v>215</v>
      </c>
      <c r="H2863" s="8" t="s">
        <v>206</v>
      </c>
      <c r="I2863" s="8" t="s">
        <v>215</v>
      </c>
      <c r="J2863" s="8" t="s">
        <v>214</v>
      </c>
      <c r="K2863" s="8" t="s">
        <v>14</v>
      </c>
      <c r="L2863" s="9">
        <v>1339</v>
      </c>
      <c r="M2863" s="9">
        <v>13</v>
      </c>
      <c r="N2863" s="10">
        <v>9.7087378640776691E-3</v>
      </c>
      <c r="O2863" s="11">
        <v>17.13</v>
      </c>
      <c r="P2863" s="11">
        <v>222.69</v>
      </c>
      <c r="Q2863" s="11">
        <v>649</v>
      </c>
      <c r="R2863" s="8">
        <v>1</v>
      </c>
      <c r="S2863" s="8">
        <v>1</v>
      </c>
      <c r="T2863" s="10">
        <v>34.299999999999997</v>
      </c>
      <c r="U2863" s="12">
        <v>2.91</v>
      </c>
      <c r="V2863" s="10">
        <v>7.6899999999999996E-2</v>
      </c>
      <c r="W2863" s="11">
        <v>25</v>
      </c>
      <c r="X2863" s="8" t="s">
        <v>148</v>
      </c>
      <c r="Y2863" s="8" t="s">
        <v>149</v>
      </c>
    </row>
    <row r="2864" spans="1:25" x14ac:dyDescent="0.3">
      <c r="A2864" s="8" t="s">
        <v>1199</v>
      </c>
      <c r="B2864" s="8" t="s">
        <v>32</v>
      </c>
      <c r="C2864" s="8" t="s">
        <v>140</v>
      </c>
      <c r="D2864" s="8" t="s">
        <v>141</v>
      </c>
      <c r="E2864" s="8" t="s">
        <v>211</v>
      </c>
      <c r="F2864" s="8" t="s">
        <v>143</v>
      </c>
      <c r="G2864" s="8" t="s">
        <v>225</v>
      </c>
      <c r="H2864" s="8" t="s">
        <v>206</v>
      </c>
      <c r="I2864" s="8" t="s">
        <v>225</v>
      </c>
      <c r="J2864" s="8" t="s">
        <v>214</v>
      </c>
      <c r="K2864" s="8" t="s">
        <v>21</v>
      </c>
      <c r="L2864" s="9">
        <v>1849</v>
      </c>
      <c r="M2864" s="9">
        <v>31</v>
      </c>
      <c r="N2864" s="10">
        <v>1.6765819361817199E-2</v>
      </c>
      <c r="O2864" s="11">
        <v>19.5</v>
      </c>
      <c r="P2864" s="11">
        <v>604.5</v>
      </c>
      <c r="Q2864" s="11">
        <v>649</v>
      </c>
      <c r="R2864" s="8">
        <v>1</v>
      </c>
      <c r="S2864" s="8">
        <v>1</v>
      </c>
      <c r="T2864" s="10">
        <v>0.93140000000000001</v>
      </c>
      <c r="U2864" s="12">
        <v>1.07</v>
      </c>
      <c r="V2864" s="10">
        <v>3.2300000000000002E-2</v>
      </c>
      <c r="W2864" s="11">
        <v>19.5</v>
      </c>
      <c r="X2864" s="8" t="s">
        <v>148</v>
      </c>
      <c r="Y2864" s="8" t="s">
        <v>303</v>
      </c>
    </row>
    <row r="2865" spans="1:25" x14ac:dyDescent="0.3">
      <c r="A2865" s="7">
        <v>46292</v>
      </c>
      <c r="B2865" s="8" t="s">
        <v>32</v>
      </c>
      <c r="C2865" s="8" t="s">
        <v>140</v>
      </c>
      <c r="D2865" s="8" t="s">
        <v>141</v>
      </c>
      <c r="E2865" s="8" t="s">
        <v>211</v>
      </c>
      <c r="F2865" s="8" t="s">
        <v>143</v>
      </c>
      <c r="G2865" s="8" t="s">
        <v>368</v>
      </c>
      <c r="H2865" s="8" t="s">
        <v>206</v>
      </c>
      <c r="I2865" s="8" t="s">
        <v>368</v>
      </c>
      <c r="J2865" s="8" t="s">
        <v>214</v>
      </c>
      <c r="K2865" s="8" t="s">
        <v>7</v>
      </c>
      <c r="L2865" s="9">
        <v>335</v>
      </c>
      <c r="M2865" s="9">
        <v>3</v>
      </c>
      <c r="N2865" s="10">
        <v>8.9552238805970154E-3</v>
      </c>
      <c r="O2865" s="11">
        <v>13.56</v>
      </c>
      <c r="P2865" s="11">
        <v>40.68</v>
      </c>
      <c r="Q2865" s="11">
        <v>0</v>
      </c>
      <c r="R2865" s="8">
        <v>0</v>
      </c>
      <c r="S2865" s="8">
        <v>0</v>
      </c>
      <c r="U2865" s="12">
        <v>0</v>
      </c>
      <c r="V2865" s="10">
        <v>0</v>
      </c>
      <c r="W2865" s="11">
        <v>20.5</v>
      </c>
      <c r="X2865" s="8" t="s">
        <v>148</v>
      </c>
      <c r="Y2865" s="8" t="s">
        <v>149</v>
      </c>
    </row>
    <row r="2866" spans="1:25" x14ac:dyDescent="0.3">
      <c r="A2866" s="7">
        <v>46292</v>
      </c>
      <c r="B2866" s="8" t="s">
        <v>32</v>
      </c>
      <c r="C2866" s="8" t="s">
        <v>140</v>
      </c>
      <c r="D2866" s="8" t="s">
        <v>141</v>
      </c>
      <c r="E2866" s="8" t="s">
        <v>217</v>
      </c>
      <c r="F2866" s="8" t="s">
        <v>143</v>
      </c>
      <c r="G2866" s="8" t="s">
        <v>449</v>
      </c>
      <c r="H2866" s="8" t="s">
        <v>206</v>
      </c>
      <c r="I2866" s="8" t="s">
        <v>449</v>
      </c>
      <c r="J2866" s="8" t="s">
        <v>219</v>
      </c>
      <c r="K2866" s="8" t="s">
        <v>7</v>
      </c>
      <c r="L2866" s="9">
        <v>482</v>
      </c>
      <c r="M2866" s="9">
        <v>2</v>
      </c>
      <c r="N2866" s="10">
        <v>4.1493775933609959E-3</v>
      </c>
      <c r="O2866" s="11">
        <v>11.76</v>
      </c>
      <c r="P2866" s="11">
        <v>23.52</v>
      </c>
      <c r="Q2866" s="11">
        <v>0</v>
      </c>
      <c r="R2866" s="8">
        <v>0</v>
      </c>
      <c r="S2866" s="8">
        <v>0</v>
      </c>
      <c r="U2866" s="12">
        <v>0</v>
      </c>
      <c r="V2866" s="10">
        <v>0</v>
      </c>
      <c r="W2866" s="11">
        <v>22.5</v>
      </c>
      <c r="X2866" s="8" t="s">
        <v>148</v>
      </c>
      <c r="Y2866" s="8" t="s">
        <v>149</v>
      </c>
    </row>
    <row r="2867" spans="1:25" x14ac:dyDescent="0.3">
      <c r="A2867" s="7">
        <v>46292</v>
      </c>
      <c r="B2867" s="8" t="s">
        <v>32</v>
      </c>
      <c r="C2867" s="8" t="s">
        <v>140</v>
      </c>
      <c r="D2867" s="8" t="s">
        <v>141</v>
      </c>
      <c r="E2867" s="8" t="s">
        <v>217</v>
      </c>
      <c r="F2867" s="8" t="s">
        <v>143</v>
      </c>
      <c r="G2867" s="8" t="s">
        <v>447</v>
      </c>
      <c r="H2867" s="8" t="s">
        <v>206</v>
      </c>
      <c r="I2867" s="8" t="s">
        <v>447</v>
      </c>
      <c r="J2867" s="8" t="s">
        <v>219</v>
      </c>
      <c r="K2867" s="8" t="s">
        <v>21</v>
      </c>
      <c r="L2867" s="9">
        <v>709</v>
      </c>
      <c r="M2867" s="9">
        <v>9</v>
      </c>
      <c r="N2867" s="10">
        <v>1.2693935119887159E-2</v>
      </c>
      <c r="O2867" s="11">
        <v>18.100000000000001</v>
      </c>
      <c r="P2867" s="11">
        <v>162.9</v>
      </c>
      <c r="Q2867" s="11">
        <v>799</v>
      </c>
      <c r="R2867" s="8">
        <v>1</v>
      </c>
      <c r="S2867" s="8">
        <v>1</v>
      </c>
      <c r="T2867" s="10">
        <v>0.2039</v>
      </c>
      <c r="U2867" s="12">
        <v>4.9000000000000004</v>
      </c>
      <c r="V2867" s="10">
        <v>0.1111</v>
      </c>
      <c r="W2867" s="11">
        <v>20.5</v>
      </c>
      <c r="X2867" s="8" t="s">
        <v>148</v>
      </c>
      <c r="Y2867" s="8" t="s">
        <v>149</v>
      </c>
    </row>
    <row r="2868" spans="1:25" x14ac:dyDescent="0.3">
      <c r="A2868" s="7">
        <v>46292</v>
      </c>
      <c r="B2868" s="8" t="s">
        <v>32</v>
      </c>
      <c r="C2868" s="8" t="s">
        <v>140</v>
      </c>
      <c r="D2868" s="8" t="s">
        <v>141</v>
      </c>
      <c r="E2868" s="8" t="s">
        <v>217</v>
      </c>
      <c r="F2868" s="8" t="s">
        <v>143</v>
      </c>
      <c r="G2868" s="8" t="s">
        <v>451</v>
      </c>
      <c r="H2868" s="8" t="s">
        <v>20</v>
      </c>
      <c r="I2868" s="8" t="s">
        <v>451</v>
      </c>
      <c r="J2868" s="8" t="s">
        <v>219</v>
      </c>
      <c r="K2868" s="8" t="s">
        <v>21</v>
      </c>
      <c r="L2868" s="9">
        <v>633</v>
      </c>
      <c r="M2868" s="9">
        <v>5</v>
      </c>
      <c r="N2868" s="10">
        <v>7.8988941548183249E-3</v>
      </c>
      <c r="O2868" s="11">
        <v>21.5</v>
      </c>
      <c r="P2868" s="11">
        <v>107.5</v>
      </c>
      <c r="Q2868" s="11">
        <v>0</v>
      </c>
      <c r="R2868" s="8">
        <v>0</v>
      </c>
      <c r="S2868" s="8">
        <v>0</v>
      </c>
      <c r="U2868" s="12">
        <v>0</v>
      </c>
      <c r="V2868" s="10">
        <v>0</v>
      </c>
      <c r="W2868" s="11">
        <v>21.5</v>
      </c>
      <c r="X2868" s="8" t="s">
        <v>148</v>
      </c>
      <c r="Y2868" s="8" t="s">
        <v>149</v>
      </c>
    </row>
    <row r="2869" spans="1:25" x14ac:dyDescent="0.3">
      <c r="A2869" s="8" t="s">
        <v>1199</v>
      </c>
      <c r="B2869" s="8" t="s">
        <v>26</v>
      </c>
      <c r="C2869" s="8" t="s">
        <v>140</v>
      </c>
      <c r="D2869" s="8" t="s">
        <v>141</v>
      </c>
      <c r="E2869" s="8" t="s">
        <v>142</v>
      </c>
      <c r="F2869" s="8" t="s">
        <v>143</v>
      </c>
      <c r="G2869" s="8" t="s">
        <v>205</v>
      </c>
      <c r="H2869" s="8" t="s">
        <v>220</v>
      </c>
      <c r="I2869" s="8" t="s">
        <v>584</v>
      </c>
      <c r="J2869" s="8" t="s">
        <v>147</v>
      </c>
      <c r="K2869" s="8" t="s">
        <v>14</v>
      </c>
      <c r="L2869" s="9">
        <v>574</v>
      </c>
      <c r="M2869" s="9">
        <v>3</v>
      </c>
      <c r="N2869" s="10">
        <v>5.2264808362369342E-3</v>
      </c>
      <c r="O2869" s="11">
        <v>10.74</v>
      </c>
      <c r="P2869" s="11">
        <v>32.22</v>
      </c>
      <c r="Q2869" s="11">
        <v>0</v>
      </c>
      <c r="R2869" s="8">
        <v>0</v>
      </c>
      <c r="S2869" s="8">
        <v>0</v>
      </c>
      <c r="U2869" s="12">
        <v>0</v>
      </c>
      <c r="V2869" s="10">
        <v>0</v>
      </c>
      <c r="W2869" s="11">
        <v>18.5</v>
      </c>
      <c r="X2869" s="8" t="s">
        <v>148</v>
      </c>
      <c r="Y2869" s="8" t="s">
        <v>149</v>
      </c>
    </row>
    <row r="2870" spans="1:25" x14ac:dyDescent="0.3">
      <c r="A2870" s="8" t="s">
        <v>1202</v>
      </c>
      <c r="B2870" s="8" t="s">
        <v>26</v>
      </c>
      <c r="C2870" s="8" t="s">
        <v>140</v>
      </c>
      <c r="D2870" s="8" t="s">
        <v>141</v>
      </c>
      <c r="E2870" s="8" t="s">
        <v>142</v>
      </c>
      <c r="F2870" s="8" t="s">
        <v>143</v>
      </c>
      <c r="G2870" s="8" t="s">
        <v>454</v>
      </c>
      <c r="H2870" s="8" t="s">
        <v>220</v>
      </c>
      <c r="I2870" s="8" t="s">
        <v>526</v>
      </c>
      <c r="J2870" s="8" t="s">
        <v>147</v>
      </c>
      <c r="K2870" s="8" t="s">
        <v>7</v>
      </c>
      <c r="L2870" s="9">
        <v>763</v>
      </c>
      <c r="M2870" s="9">
        <v>3</v>
      </c>
      <c r="N2870" s="10">
        <v>3.9318479685452159E-3</v>
      </c>
      <c r="O2870" s="11">
        <v>9.83</v>
      </c>
      <c r="P2870" s="11">
        <v>29.49</v>
      </c>
      <c r="Q2870" s="11">
        <v>0</v>
      </c>
      <c r="R2870" s="8">
        <v>0</v>
      </c>
      <c r="S2870" s="8">
        <v>0</v>
      </c>
      <c r="U2870" s="12">
        <v>0</v>
      </c>
      <c r="V2870" s="10">
        <v>0</v>
      </c>
      <c r="W2870" s="11">
        <v>13</v>
      </c>
      <c r="X2870" s="8" t="s">
        <v>148</v>
      </c>
      <c r="Y2870" s="8" t="s">
        <v>149</v>
      </c>
    </row>
    <row r="2871" spans="1:25" x14ac:dyDescent="0.3">
      <c r="A2871" s="7">
        <v>46292</v>
      </c>
      <c r="B2871" s="8" t="s">
        <v>26</v>
      </c>
      <c r="C2871" s="8" t="s">
        <v>140</v>
      </c>
      <c r="D2871" s="8" t="s">
        <v>141</v>
      </c>
      <c r="E2871" s="8" t="s">
        <v>142</v>
      </c>
      <c r="F2871" s="8" t="s">
        <v>143</v>
      </c>
      <c r="G2871" s="8" t="s">
        <v>454</v>
      </c>
      <c r="H2871" s="8" t="s">
        <v>220</v>
      </c>
      <c r="I2871" s="8" t="s">
        <v>205</v>
      </c>
      <c r="J2871" s="8" t="s">
        <v>147</v>
      </c>
      <c r="K2871" s="8" t="s">
        <v>14</v>
      </c>
      <c r="L2871" s="9">
        <v>1321</v>
      </c>
      <c r="M2871" s="9">
        <v>14</v>
      </c>
      <c r="N2871" s="10">
        <v>1.0598031794095381E-2</v>
      </c>
      <c r="O2871" s="11">
        <v>14.06</v>
      </c>
      <c r="P2871" s="11">
        <v>196.84</v>
      </c>
      <c r="Q2871" s="11">
        <v>0</v>
      </c>
      <c r="R2871" s="8">
        <v>0</v>
      </c>
      <c r="S2871" s="8">
        <v>0</v>
      </c>
      <c r="U2871" s="12">
        <v>0</v>
      </c>
      <c r="V2871" s="10">
        <v>0</v>
      </c>
      <c r="W2871" s="11">
        <v>16.5</v>
      </c>
      <c r="X2871" s="8" t="s">
        <v>148</v>
      </c>
      <c r="Y2871" s="8" t="s">
        <v>149</v>
      </c>
    </row>
    <row r="2872" spans="1:25" x14ac:dyDescent="0.3">
      <c r="A2872" s="8" t="s">
        <v>1199</v>
      </c>
      <c r="B2872" s="8" t="s">
        <v>26</v>
      </c>
      <c r="C2872" s="8" t="s">
        <v>140</v>
      </c>
      <c r="D2872" s="8" t="s">
        <v>141</v>
      </c>
      <c r="E2872" s="8" t="s">
        <v>142</v>
      </c>
      <c r="F2872" s="8" t="s">
        <v>143</v>
      </c>
      <c r="G2872" s="8" t="s">
        <v>205</v>
      </c>
      <c r="H2872" s="8" t="s">
        <v>220</v>
      </c>
      <c r="I2872" s="8" t="s">
        <v>203</v>
      </c>
      <c r="J2872" s="8" t="s">
        <v>147</v>
      </c>
      <c r="K2872" s="8" t="s">
        <v>14</v>
      </c>
      <c r="L2872" s="9">
        <v>850</v>
      </c>
      <c r="M2872" s="9">
        <v>8</v>
      </c>
      <c r="N2872" s="10">
        <v>9.4117647058823521E-3</v>
      </c>
      <c r="O2872" s="11">
        <v>9.98</v>
      </c>
      <c r="P2872" s="11">
        <v>79.84</v>
      </c>
      <c r="Q2872" s="11">
        <v>599</v>
      </c>
      <c r="R2872" s="8">
        <v>1</v>
      </c>
      <c r="S2872" s="8">
        <v>1</v>
      </c>
      <c r="T2872" s="10">
        <v>0.1333</v>
      </c>
      <c r="U2872" s="12">
        <v>7.5</v>
      </c>
      <c r="V2872" s="10">
        <v>0.125</v>
      </c>
      <c r="W2872" s="11">
        <v>14</v>
      </c>
      <c r="X2872" s="8" t="s">
        <v>223</v>
      </c>
      <c r="Y2872" s="8" t="s">
        <v>149</v>
      </c>
    </row>
    <row r="2873" spans="1:25" x14ac:dyDescent="0.3">
      <c r="A2873" s="7">
        <v>46292</v>
      </c>
      <c r="B2873" s="8" t="s">
        <v>26</v>
      </c>
      <c r="C2873" s="8" t="s">
        <v>140</v>
      </c>
      <c r="D2873" s="8" t="s">
        <v>141</v>
      </c>
      <c r="E2873" s="8" t="s">
        <v>150</v>
      </c>
      <c r="F2873" s="8" t="s">
        <v>143</v>
      </c>
      <c r="G2873" s="8" t="s">
        <v>210</v>
      </c>
      <c r="H2873" s="8" t="s">
        <v>220</v>
      </c>
      <c r="I2873" s="8" t="s">
        <v>261</v>
      </c>
      <c r="J2873" s="8" t="s">
        <v>153</v>
      </c>
      <c r="K2873" s="8" t="s">
        <v>14</v>
      </c>
      <c r="L2873" s="9">
        <v>540</v>
      </c>
      <c r="M2873" s="9">
        <v>4</v>
      </c>
      <c r="N2873" s="10">
        <v>7.4074074074074077E-3</v>
      </c>
      <c r="O2873" s="11">
        <v>11.35</v>
      </c>
      <c r="P2873" s="11">
        <v>45.4</v>
      </c>
      <c r="Q2873" s="11">
        <v>0</v>
      </c>
      <c r="R2873" s="8">
        <v>0</v>
      </c>
      <c r="S2873" s="8">
        <v>0</v>
      </c>
      <c r="U2873" s="12">
        <v>0</v>
      </c>
      <c r="V2873" s="10">
        <v>0</v>
      </c>
      <c r="W2873" s="11">
        <v>15.5</v>
      </c>
      <c r="X2873" s="8" t="s">
        <v>148</v>
      </c>
      <c r="Y2873" s="8" t="s">
        <v>149</v>
      </c>
    </row>
    <row r="2874" spans="1:25" x14ac:dyDescent="0.3">
      <c r="A2874" s="7">
        <v>46292</v>
      </c>
      <c r="B2874" s="8" t="s">
        <v>26</v>
      </c>
      <c r="C2874" s="8" t="s">
        <v>140</v>
      </c>
      <c r="D2874" s="8" t="s">
        <v>141</v>
      </c>
      <c r="E2874" s="8" t="s">
        <v>211</v>
      </c>
      <c r="F2874" s="8" t="s">
        <v>143</v>
      </c>
      <c r="G2874" s="8" t="s">
        <v>225</v>
      </c>
      <c r="H2874" s="8" t="s">
        <v>236</v>
      </c>
      <c r="I2874" s="8" t="s">
        <v>225</v>
      </c>
      <c r="J2874" s="8" t="s">
        <v>214</v>
      </c>
      <c r="K2874" s="8" t="s">
        <v>21</v>
      </c>
      <c r="L2874" s="9">
        <v>1223</v>
      </c>
      <c r="M2874" s="9">
        <v>11</v>
      </c>
      <c r="N2874" s="10">
        <v>8.9942763695829934E-3</v>
      </c>
      <c r="O2874" s="11">
        <v>16</v>
      </c>
      <c r="P2874" s="11">
        <v>176</v>
      </c>
      <c r="Q2874" s="11">
        <v>1947</v>
      </c>
      <c r="R2874" s="8">
        <v>3</v>
      </c>
      <c r="S2874" s="8">
        <v>3</v>
      </c>
      <c r="T2874" s="10">
        <v>7.2300000000000003E-2</v>
      </c>
      <c r="U2874" s="12">
        <v>11.06</v>
      </c>
      <c r="V2874" s="10">
        <v>0.2727</v>
      </c>
      <c r="W2874" s="11">
        <v>16</v>
      </c>
      <c r="X2874" s="8" t="s">
        <v>148</v>
      </c>
      <c r="Y2874" s="8" t="s">
        <v>149</v>
      </c>
    </row>
    <row r="2875" spans="1:25" x14ac:dyDescent="0.3">
      <c r="A2875" s="7">
        <v>46292</v>
      </c>
      <c r="B2875" s="8" t="s">
        <v>26</v>
      </c>
      <c r="C2875" s="8" t="s">
        <v>140</v>
      </c>
      <c r="D2875" s="8" t="s">
        <v>141</v>
      </c>
      <c r="E2875" s="8" t="s">
        <v>211</v>
      </c>
      <c r="F2875" s="8" t="s">
        <v>143</v>
      </c>
      <c r="G2875" s="8" t="s">
        <v>215</v>
      </c>
      <c r="H2875" s="8" t="s">
        <v>220</v>
      </c>
      <c r="I2875" s="8" t="s">
        <v>440</v>
      </c>
      <c r="J2875" s="8" t="s">
        <v>214</v>
      </c>
      <c r="K2875" s="8" t="s">
        <v>7</v>
      </c>
      <c r="L2875" s="9">
        <v>774</v>
      </c>
      <c r="M2875" s="9">
        <v>3</v>
      </c>
      <c r="N2875" s="10">
        <v>3.875968992248062E-3</v>
      </c>
      <c r="O2875" s="11">
        <v>11.63</v>
      </c>
      <c r="P2875" s="11">
        <v>34.89</v>
      </c>
      <c r="Q2875" s="11">
        <v>0</v>
      </c>
      <c r="R2875" s="8">
        <v>0</v>
      </c>
      <c r="S2875" s="8">
        <v>0</v>
      </c>
      <c r="U2875" s="12">
        <v>0</v>
      </c>
      <c r="V2875" s="10">
        <v>0</v>
      </c>
      <c r="W2875" s="11">
        <v>16.5</v>
      </c>
      <c r="X2875" s="8" t="s">
        <v>148</v>
      </c>
      <c r="Y2875" s="8" t="s">
        <v>149</v>
      </c>
    </row>
    <row r="2876" spans="1:25" x14ac:dyDescent="0.3">
      <c r="A2876" s="7">
        <v>46292</v>
      </c>
      <c r="B2876" s="8" t="s">
        <v>26</v>
      </c>
      <c r="C2876" s="8" t="s">
        <v>140</v>
      </c>
      <c r="D2876" s="8" t="s">
        <v>141</v>
      </c>
      <c r="E2876" s="8" t="s">
        <v>211</v>
      </c>
      <c r="F2876" s="8" t="s">
        <v>143</v>
      </c>
      <c r="G2876" s="8" t="s">
        <v>225</v>
      </c>
      <c r="H2876" s="8" t="s">
        <v>220</v>
      </c>
      <c r="I2876" s="8" t="s">
        <v>1203</v>
      </c>
      <c r="J2876" s="8" t="s">
        <v>214</v>
      </c>
      <c r="K2876" s="8" t="s">
        <v>14</v>
      </c>
      <c r="L2876" s="9">
        <v>842</v>
      </c>
      <c r="M2876" s="9">
        <v>4</v>
      </c>
      <c r="N2876" s="10">
        <v>4.7505938242280287E-3</v>
      </c>
      <c r="O2876" s="11">
        <v>8.7899999999999991</v>
      </c>
      <c r="P2876" s="11">
        <v>35.159999999999997</v>
      </c>
      <c r="Q2876" s="11">
        <v>0</v>
      </c>
      <c r="R2876" s="8">
        <v>0</v>
      </c>
      <c r="S2876" s="8">
        <v>0</v>
      </c>
      <c r="U2876" s="12">
        <v>0</v>
      </c>
      <c r="V2876" s="10">
        <v>0</v>
      </c>
      <c r="W2876" s="11">
        <v>16</v>
      </c>
      <c r="X2876" s="8" t="s">
        <v>148</v>
      </c>
      <c r="Y2876" s="8" t="s">
        <v>149</v>
      </c>
    </row>
    <row r="2877" spans="1:25" x14ac:dyDescent="0.3">
      <c r="A2877" s="7">
        <v>46292</v>
      </c>
      <c r="B2877" s="8" t="s">
        <v>26</v>
      </c>
      <c r="C2877" s="8" t="s">
        <v>140</v>
      </c>
      <c r="D2877" s="8" t="s">
        <v>141</v>
      </c>
      <c r="E2877" s="8" t="s">
        <v>211</v>
      </c>
      <c r="F2877" s="8" t="s">
        <v>143</v>
      </c>
      <c r="G2877" s="8" t="s">
        <v>215</v>
      </c>
      <c r="H2877" s="8" t="s">
        <v>220</v>
      </c>
      <c r="I2877" s="8" t="s">
        <v>224</v>
      </c>
      <c r="J2877" s="8" t="s">
        <v>214</v>
      </c>
      <c r="K2877" s="8" t="s">
        <v>21</v>
      </c>
      <c r="L2877" s="9">
        <v>302</v>
      </c>
      <c r="M2877" s="9">
        <v>4</v>
      </c>
      <c r="N2877" s="10">
        <v>1.324503311258278E-2</v>
      </c>
      <c r="O2877" s="11">
        <v>14.5</v>
      </c>
      <c r="P2877" s="11">
        <v>58</v>
      </c>
      <c r="Q2877" s="11">
        <v>0</v>
      </c>
      <c r="R2877" s="8">
        <v>0</v>
      </c>
      <c r="S2877" s="8">
        <v>0</v>
      </c>
      <c r="U2877" s="12">
        <v>0</v>
      </c>
      <c r="V2877" s="10">
        <v>0</v>
      </c>
      <c r="W2877" s="11">
        <v>14.5</v>
      </c>
      <c r="X2877" s="8" t="s">
        <v>148</v>
      </c>
      <c r="Y2877" s="8" t="s">
        <v>149</v>
      </c>
    </row>
    <row r="2878" spans="1:25" x14ac:dyDescent="0.3">
      <c r="A2878" s="7">
        <v>46292</v>
      </c>
      <c r="B2878" s="8" t="s">
        <v>26</v>
      </c>
      <c r="C2878" s="8" t="s">
        <v>140</v>
      </c>
      <c r="D2878" s="8" t="s">
        <v>141</v>
      </c>
      <c r="E2878" s="8" t="s">
        <v>211</v>
      </c>
      <c r="F2878" s="8" t="s">
        <v>143</v>
      </c>
      <c r="G2878" s="8" t="s">
        <v>225</v>
      </c>
      <c r="H2878" s="8" t="s">
        <v>220</v>
      </c>
      <c r="I2878" s="8" t="s">
        <v>368</v>
      </c>
      <c r="J2878" s="8" t="s">
        <v>214</v>
      </c>
      <c r="K2878" s="8" t="s">
        <v>14</v>
      </c>
      <c r="L2878" s="9">
        <v>775</v>
      </c>
      <c r="M2878" s="9">
        <v>8</v>
      </c>
      <c r="N2878" s="10">
        <v>1.032258064516129E-2</v>
      </c>
      <c r="O2878" s="11">
        <v>13.85</v>
      </c>
      <c r="P2878" s="11">
        <v>110.8</v>
      </c>
      <c r="Q2878" s="11">
        <v>0</v>
      </c>
      <c r="R2878" s="8">
        <v>0</v>
      </c>
      <c r="S2878" s="8">
        <v>0</v>
      </c>
      <c r="U2878" s="12">
        <v>0</v>
      </c>
      <c r="V2878" s="10">
        <v>0</v>
      </c>
      <c r="W2878" s="11">
        <v>18</v>
      </c>
      <c r="X2878" s="8" t="s">
        <v>148</v>
      </c>
      <c r="Y2878" s="8" t="s">
        <v>149</v>
      </c>
    </row>
    <row r="2879" spans="1:25" x14ac:dyDescent="0.3">
      <c r="A2879" s="7">
        <v>46292</v>
      </c>
      <c r="B2879" s="8" t="s">
        <v>26</v>
      </c>
      <c r="C2879" s="8" t="s">
        <v>140</v>
      </c>
      <c r="D2879" s="8" t="s">
        <v>141</v>
      </c>
      <c r="E2879" s="8" t="s">
        <v>211</v>
      </c>
      <c r="F2879" s="8" t="s">
        <v>143</v>
      </c>
      <c r="G2879" s="8" t="s">
        <v>215</v>
      </c>
      <c r="H2879" s="8" t="s">
        <v>220</v>
      </c>
      <c r="I2879" s="8" t="s">
        <v>261</v>
      </c>
      <c r="J2879" s="8" t="s">
        <v>214</v>
      </c>
      <c r="K2879" s="8" t="s">
        <v>14</v>
      </c>
      <c r="L2879" s="9">
        <v>609</v>
      </c>
      <c r="M2879" s="9">
        <v>1</v>
      </c>
      <c r="N2879" s="10">
        <v>1.642036124794745E-3</v>
      </c>
      <c r="O2879" s="11">
        <v>10.64</v>
      </c>
      <c r="P2879" s="11">
        <v>10.64</v>
      </c>
      <c r="Q2879" s="11">
        <v>0</v>
      </c>
      <c r="R2879" s="8">
        <v>0</v>
      </c>
      <c r="S2879" s="8">
        <v>0</v>
      </c>
      <c r="U2879" s="12">
        <v>0</v>
      </c>
      <c r="V2879" s="10">
        <v>0</v>
      </c>
      <c r="W2879" s="11">
        <v>15</v>
      </c>
      <c r="X2879" s="8" t="s">
        <v>148</v>
      </c>
      <c r="Y2879" s="8" t="s">
        <v>149</v>
      </c>
    </row>
    <row r="2880" spans="1:25" x14ac:dyDescent="0.3">
      <c r="A2880" s="7">
        <v>46292</v>
      </c>
      <c r="B2880" s="8" t="s">
        <v>42</v>
      </c>
      <c r="C2880" s="8" t="s">
        <v>140</v>
      </c>
      <c r="D2880" s="8" t="s">
        <v>141</v>
      </c>
      <c r="E2880" s="8" t="s">
        <v>164</v>
      </c>
      <c r="F2880" s="8" t="s">
        <v>143</v>
      </c>
      <c r="G2880" s="8" t="s">
        <v>228</v>
      </c>
      <c r="H2880" s="8" t="s">
        <v>231</v>
      </c>
      <c r="I2880" s="8" t="s">
        <v>228</v>
      </c>
      <c r="J2880" s="8" t="s">
        <v>166</v>
      </c>
      <c r="K2880" s="8" t="s">
        <v>7</v>
      </c>
      <c r="L2880" s="9">
        <v>901</v>
      </c>
      <c r="M2880" s="9">
        <v>10</v>
      </c>
      <c r="N2880" s="10">
        <v>1.1098779134295231E-2</v>
      </c>
      <c r="O2880" s="11">
        <v>10.34</v>
      </c>
      <c r="P2880" s="11">
        <v>103.4</v>
      </c>
      <c r="Q2880" s="11">
        <v>0</v>
      </c>
      <c r="R2880" s="8">
        <v>0</v>
      </c>
      <c r="S2880" s="8">
        <v>0</v>
      </c>
      <c r="U2880" s="12">
        <v>0</v>
      </c>
      <c r="V2880" s="10">
        <v>0</v>
      </c>
      <c r="W2880" s="11">
        <v>15</v>
      </c>
      <c r="X2880" s="8" t="s">
        <v>148</v>
      </c>
      <c r="Y2880" s="8" t="s">
        <v>149</v>
      </c>
    </row>
    <row r="2881" spans="1:25" x14ac:dyDescent="0.3">
      <c r="A2881" s="8" t="s">
        <v>1199</v>
      </c>
      <c r="B2881" s="8" t="s">
        <v>42</v>
      </c>
      <c r="C2881" s="8" t="s">
        <v>140</v>
      </c>
      <c r="D2881" s="8" t="s">
        <v>141</v>
      </c>
      <c r="E2881" s="8" t="s">
        <v>164</v>
      </c>
      <c r="F2881" s="8" t="s">
        <v>143</v>
      </c>
      <c r="G2881" s="8" t="s">
        <v>165</v>
      </c>
      <c r="H2881" s="8" t="s">
        <v>231</v>
      </c>
      <c r="I2881" s="8" t="s">
        <v>807</v>
      </c>
      <c r="J2881" s="8" t="s">
        <v>166</v>
      </c>
      <c r="K2881" s="8" t="s">
        <v>7</v>
      </c>
      <c r="L2881" s="9">
        <v>658</v>
      </c>
      <c r="M2881" s="9">
        <v>3</v>
      </c>
      <c r="N2881" s="10">
        <v>4.559270516717325E-3</v>
      </c>
      <c r="O2881" s="11">
        <v>6.21</v>
      </c>
      <c r="P2881" s="11">
        <v>18.63</v>
      </c>
      <c r="Q2881" s="11">
        <v>0</v>
      </c>
      <c r="R2881" s="8">
        <v>0</v>
      </c>
      <c r="S2881" s="8">
        <v>0</v>
      </c>
      <c r="U2881" s="12">
        <v>0</v>
      </c>
      <c r="V2881" s="10">
        <v>0</v>
      </c>
      <c r="W2881" s="11">
        <v>10</v>
      </c>
      <c r="X2881" s="8" t="s">
        <v>148</v>
      </c>
      <c r="Y2881" s="8" t="s">
        <v>149</v>
      </c>
    </row>
    <row r="2882" spans="1:25" x14ac:dyDescent="0.3">
      <c r="A2882" s="7">
        <v>46292</v>
      </c>
      <c r="B2882" s="8" t="s">
        <v>42</v>
      </c>
      <c r="C2882" s="8" t="s">
        <v>140</v>
      </c>
      <c r="D2882" s="8" t="s">
        <v>141</v>
      </c>
      <c r="E2882" s="8" t="s">
        <v>377</v>
      </c>
      <c r="F2882" s="8" t="s">
        <v>143</v>
      </c>
      <c r="G2882" s="8" t="s">
        <v>381</v>
      </c>
      <c r="H2882" s="8" t="s">
        <v>24</v>
      </c>
      <c r="I2882" s="8" t="s">
        <v>465</v>
      </c>
      <c r="J2882" s="8" t="s">
        <v>380</v>
      </c>
      <c r="K2882" s="8" t="s">
        <v>7</v>
      </c>
      <c r="L2882" s="9">
        <v>231</v>
      </c>
      <c r="M2882" s="9">
        <v>2</v>
      </c>
      <c r="N2882" s="10">
        <v>8.658008658008658E-3</v>
      </c>
      <c r="O2882" s="11">
        <v>13.45</v>
      </c>
      <c r="P2882" s="11">
        <v>26.9</v>
      </c>
      <c r="Q2882" s="11">
        <v>0</v>
      </c>
      <c r="R2882" s="8">
        <v>0</v>
      </c>
      <c r="S2882" s="8">
        <v>0</v>
      </c>
      <c r="U2882" s="12">
        <v>0</v>
      </c>
      <c r="V2882" s="10">
        <v>0</v>
      </c>
      <c r="W2882" s="11">
        <v>17.5</v>
      </c>
      <c r="X2882" s="8" t="s">
        <v>148</v>
      </c>
      <c r="Y2882" s="8" t="s">
        <v>149</v>
      </c>
    </row>
    <row r="2883" spans="1:25" x14ac:dyDescent="0.3">
      <c r="A2883" s="7">
        <v>46292</v>
      </c>
      <c r="B2883" s="8" t="s">
        <v>42</v>
      </c>
      <c r="C2883" s="8" t="s">
        <v>140</v>
      </c>
      <c r="D2883" s="8" t="s">
        <v>141</v>
      </c>
      <c r="E2883" s="8" t="s">
        <v>377</v>
      </c>
      <c r="F2883" s="8" t="s">
        <v>143</v>
      </c>
      <c r="G2883" s="8" t="s">
        <v>378</v>
      </c>
      <c r="H2883" s="8" t="s">
        <v>470</v>
      </c>
      <c r="I2883" s="8" t="s">
        <v>1204</v>
      </c>
      <c r="J2883" s="8" t="s">
        <v>380</v>
      </c>
      <c r="K2883" s="8" t="s">
        <v>14</v>
      </c>
      <c r="L2883" s="9">
        <v>2262</v>
      </c>
      <c r="M2883" s="9">
        <v>19</v>
      </c>
      <c r="N2883" s="10">
        <v>8.3996463306808128E-3</v>
      </c>
      <c r="O2883" s="11">
        <v>7.74</v>
      </c>
      <c r="P2883" s="11">
        <v>147.06</v>
      </c>
      <c r="Q2883" s="11">
        <v>549</v>
      </c>
      <c r="R2883" s="8">
        <v>1</v>
      </c>
      <c r="S2883" s="8">
        <v>1</v>
      </c>
      <c r="T2883" s="10">
        <v>0.26790000000000003</v>
      </c>
      <c r="U2883" s="12">
        <v>3.73</v>
      </c>
      <c r="V2883" s="10">
        <v>5.2600000000000001E-2</v>
      </c>
      <c r="W2883" s="11">
        <v>12</v>
      </c>
      <c r="X2883" s="8" t="s">
        <v>148</v>
      </c>
      <c r="Y2883" s="8" t="s">
        <v>149</v>
      </c>
    </row>
    <row r="2884" spans="1:25" x14ac:dyDescent="0.3">
      <c r="A2884" s="7">
        <v>46292</v>
      </c>
      <c r="B2884" s="8" t="s">
        <v>37</v>
      </c>
      <c r="C2884" s="8" t="s">
        <v>140</v>
      </c>
      <c r="D2884" s="8" t="s">
        <v>141</v>
      </c>
      <c r="E2884" s="8" t="s">
        <v>157</v>
      </c>
      <c r="F2884" s="8" t="s">
        <v>143</v>
      </c>
      <c r="G2884" s="8" t="s">
        <v>234</v>
      </c>
      <c r="H2884" s="8" t="s">
        <v>220</v>
      </c>
      <c r="I2884" s="8" t="s">
        <v>235</v>
      </c>
      <c r="J2884" s="8" t="s">
        <v>159</v>
      </c>
      <c r="K2884" s="8" t="s">
        <v>21</v>
      </c>
      <c r="L2884" s="9">
        <v>451</v>
      </c>
      <c r="M2884" s="9">
        <v>6</v>
      </c>
      <c r="N2884" s="10">
        <v>1.330376940133038E-2</v>
      </c>
      <c r="O2884" s="11">
        <v>8.92</v>
      </c>
      <c r="P2884" s="11">
        <v>53.52</v>
      </c>
      <c r="Q2884" s="11">
        <v>0</v>
      </c>
      <c r="R2884" s="8">
        <v>0</v>
      </c>
      <c r="S2884" s="8">
        <v>0</v>
      </c>
      <c r="U2884" s="12">
        <v>0</v>
      </c>
      <c r="V2884" s="10">
        <v>0</v>
      </c>
      <c r="W2884" s="11">
        <v>9</v>
      </c>
      <c r="X2884" s="8" t="s">
        <v>148</v>
      </c>
      <c r="Y2884" s="8" t="s">
        <v>149</v>
      </c>
    </row>
    <row r="2885" spans="1:25" x14ac:dyDescent="0.3">
      <c r="A2885" s="7">
        <v>46292</v>
      </c>
      <c r="B2885" s="8" t="s">
        <v>37</v>
      </c>
      <c r="C2885" s="8" t="s">
        <v>140</v>
      </c>
      <c r="D2885" s="8" t="s">
        <v>141</v>
      </c>
      <c r="E2885" s="8" t="s">
        <v>157</v>
      </c>
      <c r="F2885" s="8" t="s">
        <v>143</v>
      </c>
      <c r="G2885" s="8" t="s">
        <v>162</v>
      </c>
      <c r="H2885" s="8" t="s">
        <v>220</v>
      </c>
      <c r="I2885" s="8" t="s">
        <v>375</v>
      </c>
      <c r="J2885" s="8" t="s">
        <v>159</v>
      </c>
      <c r="K2885" s="8" t="s">
        <v>21</v>
      </c>
      <c r="L2885" s="9">
        <v>547</v>
      </c>
      <c r="M2885" s="9">
        <v>8</v>
      </c>
      <c r="N2885" s="10">
        <v>1.4625228519195611E-2</v>
      </c>
      <c r="O2885" s="11">
        <v>11.02</v>
      </c>
      <c r="P2885" s="11">
        <v>88.16</v>
      </c>
      <c r="Q2885" s="11">
        <v>798</v>
      </c>
      <c r="R2885" s="8">
        <v>2</v>
      </c>
      <c r="S2885" s="8">
        <v>2</v>
      </c>
      <c r="T2885" s="10">
        <v>0.1105</v>
      </c>
      <c r="U2885" s="12">
        <v>9.0500000000000007</v>
      </c>
      <c r="V2885" s="10">
        <v>0.25</v>
      </c>
      <c r="W2885" s="11">
        <v>11.5</v>
      </c>
      <c r="X2885" s="8" t="s">
        <v>148</v>
      </c>
      <c r="Y2885" s="8" t="s">
        <v>149</v>
      </c>
    </row>
    <row r="2886" spans="1:25" x14ac:dyDescent="0.3">
      <c r="A2886" s="7">
        <v>46292</v>
      </c>
      <c r="B2886" s="8" t="s">
        <v>37</v>
      </c>
      <c r="C2886" s="8" t="s">
        <v>140</v>
      </c>
      <c r="D2886" s="8" t="s">
        <v>141</v>
      </c>
      <c r="E2886" s="8" t="s">
        <v>239</v>
      </c>
      <c r="F2886" s="8" t="s">
        <v>143</v>
      </c>
      <c r="G2886" s="8" t="s">
        <v>240</v>
      </c>
      <c r="H2886" s="8" t="s">
        <v>220</v>
      </c>
      <c r="I2886" s="8" t="s">
        <v>388</v>
      </c>
      <c r="J2886" s="8" t="s">
        <v>242</v>
      </c>
      <c r="K2886" s="8" t="s">
        <v>21</v>
      </c>
      <c r="L2886" s="9">
        <v>1383</v>
      </c>
      <c r="M2886" s="9">
        <v>13</v>
      </c>
      <c r="N2886" s="10">
        <v>9.3998553868402026E-3</v>
      </c>
      <c r="O2886" s="11">
        <v>9</v>
      </c>
      <c r="P2886" s="11">
        <v>117</v>
      </c>
      <c r="Q2886" s="11">
        <v>0</v>
      </c>
      <c r="R2886" s="8">
        <v>0</v>
      </c>
      <c r="S2886" s="8">
        <v>0</v>
      </c>
      <c r="U2886" s="12">
        <v>0</v>
      </c>
      <c r="V2886" s="10">
        <v>0</v>
      </c>
      <c r="W2886" s="11">
        <v>9</v>
      </c>
      <c r="X2886" s="8" t="s">
        <v>148</v>
      </c>
      <c r="Y2886" s="8" t="s">
        <v>149</v>
      </c>
    </row>
    <row r="2887" spans="1:25" x14ac:dyDescent="0.3">
      <c r="A2887" s="7">
        <v>46292</v>
      </c>
      <c r="B2887" s="8" t="s">
        <v>37</v>
      </c>
      <c r="C2887" s="8" t="s">
        <v>140</v>
      </c>
      <c r="D2887" s="8" t="s">
        <v>141</v>
      </c>
      <c r="E2887" s="8" t="s">
        <v>244</v>
      </c>
      <c r="F2887" s="8" t="s">
        <v>143</v>
      </c>
      <c r="G2887" s="8" t="s">
        <v>245</v>
      </c>
      <c r="H2887" s="8" t="s">
        <v>220</v>
      </c>
      <c r="I2887" s="8" t="s">
        <v>245</v>
      </c>
      <c r="J2887" s="8" t="s">
        <v>247</v>
      </c>
      <c r="K2887" s="8" t="s">
        <v>21</v>
      </c>
      <c r="L2887" s="9">
        <v>558</v>
      </c>
      <c r="M2887" s="9">
        <v>7</v>
      </c>
      <c r="N2887" s="10">
        <v>1.2544802867383509E-2</v>
      </c>
      <c r="O2887" s="11">
        <v>6.46</v>
      </c>
      <c r="P2887" s="11">
        <v>45.22</v>
      </c>
      <c r="Q2887" s="11">
        <v>279</v>
      </c>
      <c r="R2887" s="8">
        <v>1</v>
      </c>
      <c r="S2887" s="8">
        <v>1</v>
      </c>
      <c r="T2887" s="10">
        <v>0.16209999999999999</v>
      </c>
      <c r="U2887" s="12">
        <v>6.17</v>
      </c>
      <c r="V2887" s="10">
        <v>0.1429</v>
      </c>
      <c r="W2887" s="11">
        <v>8</v>
      </c>
      <c r="X2887" s="8" t="s">
        <v>223</v>
      </c>
      <c r="Y2887" s="8" t="s">
        <v>149</v>
      </c>
    </row>
    <row r="2888" spans="1:25" x14ac:dyDescent="0.3">
      <c r="A2888" s="7">
        <v>46292</v>
      </c>
      <c r="B2888" s="8" t="s">
        <v>37</v>
      </c>
      <c r="C2888" s="8" t="s">
        <v>140</v>
      </c>
      <c r="D2888" s="8" t="s">
        <v>141</v>
      </c>
      <c r="E2888" s="8" t="s">
        <v>244</v>
      </c>
      <c r="F2888" s="8" t="s">
        <v>143</v>
      </c>
      <c r="G2888" s="8" t="s">
        <v>245</v>
      </c>
      <c r="H2888" s="8" t="s">
        <v>220</v>
      </c>
      <c r="I2888" s="8" t="s">
        <v>633</v>
      </c>
      <c r="J2888" s="8" t="s">
        <v>247</v>
      </c>
      <c r="K2888" s="8" t="s">
        <v>7</v>
      </c>
      <c r="L2888" s="9">
        <v>464</v>
      </c>
      <c r="M2888" s="9">
        <v>10</v>
      </c>
      <c r="N2888" s="10">
        <v>2.1551724137931039E-2</v>
      </c>
      <c r="O2888" s="11">
        <v>6.04</v>
      </c>
      <c r="P2888" s="11">
        <v>60.4</v>
      </c>
      <c r="Q2888" s="11">
        <v>0</v>
      </c>
      <c r="R2888" s="8">
        <v>0</v>
      </c>
      <c r="S2888" s="8">
        <v>0</v>
      </c>
      <c r="U2888" s="12">
        <v>0</v>
      </c>
      <c r="V2888" s="10">
        <v>0</v>
      </c>
      <c r="W2888" s="11">
        <v>8.5</v>
      </c>
      <c r="X2888" s="8" t="s">
        <v>148</v>
      </c>
      <c r="Y2888" s="8" t="s">
        <v>149</v>
      </c>
    </row>
    <row r="2889" spans="1:25" x14ac:dyDescent="0.3">
      <c r="A2889" s="7">
        <v>46292</v>
      </c>
      <c r="B2889" s="8" t="s">
        <v>37</v>
      </c>
      <c r="C2889" s="8" t="s">
        <v>140</v>
      </c>
      <c r="D2889" s="8" t="s">
        <v>141</v>
      </c>
      <c r="E2889" s="8" t="s">
        <v>167</v>
      </c>
      <c r="F2889" s="8" t="s">
        <v>143</v>
      </c>
      <c r="G2889" s="8" t="s">
        <v>168</v>
      </c>
      <c r="H2889" s="8" t="s">
        <v>220</v>
      </c>
      <c r="I2889" s="8" t="s">
        <v>468</v>
      </c>
      <c r="J2889" s="8" t="s">
        <v>169</v>
      </c>
      <c r="K2889" s="8" t="s">
        <v>21</v>
      </c>
      <c r="L2889" s="9">
        <v>132</v>
      </c>
      <c r="M2889" s="9">
        <v>2</v>
      </c>
      <c r="N2889" s="10">
        <v>1.515151515151515E-2</v>
      </c>
      <c r="O2889" s="11">
        <v>7</v>
      </c>
      <c r="P2889" s="11">
        <v>14</v>
      </c>
      <c r="Q2889" s="11">
        <v>0</v>
      </c>
      <c r="R2889" s="8">
        <v>0</v>
      </c>
      <c r="S2889" s="8">
        <v>0</v>
      </c>
      <c r="U2889" s="12">
        <v>0</v>
      </c>
      <c r="V2889" s="10">
        <v>0</v>
      </c>
      <c r="W2889" s="11">
        <v>7</v>
      </c>
      <c r="X2889" s="8" t="s">
        <v>148</v>
      </c>
      <c r="Y2889" s="8" t="s">
        <v>149</v>
      </c>
    </row>
    <row r="2890" spans="1:25" x14ac:dyDescent="0.3">
      <c r="A2890" s="7">
        <v>46292</v>
      </c>
      <c r="B2890" s="8" t="s">
        <v>37</v>
      </c>
      <c r="C2890" s="8" t="s">
        <v>140</v>
      </c>
      <c r="D2890" s="8" t="s">
        <v>141</v>
      </c>
      <c r="E2890" s="8" t="s">
        <v>167</v>
      </c>
      <c r="F2890" s="8" t="s">
        <v>143</v>
      </c>
      <c r="G2890" s="8" t="s">
        <v>255</v>
      </c>
      <c r="H2890" s="8" t="s">
        <v>220</v>
      </c>
      <c r="I2890" s="8" t="s">
        <v>255</v>
      </c>
      <c r="J2890" s="8" t="s">
        <v>169</v>
      </c>
      <c r="K2890" s="8" t="s">
        <v>21</v>
      </c>
      <c r="L2890" s="9">
        <v>294</v>
      </c>
      <c r="M2890" s="9">
        <v>5</v>
      </c>
      <c r="N2890" s="10">
        <v>1.700680272108844E-2</v>
      </c>
      <c r="O2890" s="11">
        <v>6</v>
      </c>
      <c r="P2890" s="11">
        <v>30</v>
      </c>
      <c r="Q2890" s="11">
        <v>0</v>
      </c>
      <c r="R2890" s="8">
        <v>0</v>
      </c>
      <c r="S2890" s="8">
        <v>0</v>
      </c>
      <c r="U2890" s="12">
        <v>0</v>
      </c>
      <c r="V2890" s="10">
        <v>0</v>
      </c>
      <c r="W2890" s="11">
        <v>6</v>
      </c>
      <c r="X2890" s="8" t="s">
        <v>148</v>
      </c>
      <c r="Y2890" s="8" t="s">
        <v>149</v>
      </c>
    </row>
    <row r="2891" spans="1:25" x14ac:dyDescent="0.3">
      <c r="A2891" s="7">
        <v>46292</v>
      </c>
      <c r="B2891" s="8" t="s">
        <v>37</v>
      </c>
      <c r="C2891" s="8" t="s">
        <v>140</v>
      </c>
      <c r="D2891" s="8" t="s">
        <v>141</v>
      </c>
      <c r="E2891" s="8" t="s">
        <v>167</v>
      </c>
      <c r="F2891" s="8" t="s">
        <v>143</v>
      </c>
      <c r="G2891" s="8" t="s">
        <v>168</v>
      </c>
      <c r="H2891" s="8" t="s">
        <v>220</v>
      </c>
      <c r="I2891" s="8" t="s">
        <v>343</v>
      </c>
      <c r="J2891" s="8" t="s">
        <v>169</v>
      </c>
      <c r="K2891" s="8" t="s">
        <v>21</v>
      </c>
      <c r="L2891" s="9">
        <v>154</v>
      </c>
      <c r="M2891" s="9">
        <v>2</v>
      </c>
      <c r="N2891" s="10">
        <v>1.298701298701299E-2</v>
      </c>
      <c r="O2891" s="11">
        <v>6.5</v>
      </c>
      <c r="P2891" s="8" t="s">
        <v>1205</v>
      </c>
      <c r="Q2891" s="11">
        <v>0</v>
      </c>
      <c r="R2891" s="8">
        <v>0</v>
      </c>
      <c r="S2891" s="8">
        <v>0</v>
      </c>
      <c r="U2891" s="12">
        <v>0</v>
      </c>
      <c r="V2891" s="10">
        <v>0</v>
      </c>
      <c r="W2891" s="11">
        <v>6.5</v>
      </c>
      <c r="X2891" s="8" t="s">
        <v>148</v>
      </c>
      <c r="Y2891" s="8" t="s">
        <v>149</v>
      </c>
    </row>
    <row r="2892" spans="1:25" x14ac:dyDescent="0.3">
      <c r="A2892" s="7">
        <v>46292</v>
      </c>
      <c r="B2892" s="8" t="s">
        <v>37</v>
      </c>
      <c r="C2892" s="8" t="s">
        <v>140</v>
      </c>
      <c r="D2892" s="8" t="s">
        <v>141</v>
      </c>
      <c r="E2892" s="8" t="s">
        <v>167</v>
      </c>
      <c r="F2892" s="8" t="s">
        <v>143</v>
      </c>
      <c r="G2892" s="8" t="s">
        <v>168</v>
      </c>
      <c r="H2892" s="8" t="s">
        <v>220</v>
      </c>
      <c r="I2892" s="8" t="s">
        <v>511</v>
      </c>
      <c r="J2892" s="8" t="s">
        <v>169</v>
      </c>
      <c r="K2892" s="8" t="s">
        <v>14</v>
      </c>
      <c r="L2892" s="9">
        <v>379</v>
      </c>
      <c r="M2892" s="9">
        <v>2</v>
      </c>
      <c r="N2892" s="10">
        <v>5.2770448548812663E-3</v>
      </c>
      <c r="O2892" s="11">
        <v>5.12</v>
      </c>
      <c r="P2892" s="11">
        <v>10.24</v>
      </c>
      <c r="Q2892" s="11">
        <v>0</v>
      </c>
      <c r="R2892" s="8">
        <v>0</v>
      </c>
      <c r="S2892" s="8">
        <v>0</v>
      </c>
      <c r="U2892" s="12">
        <v>0</v>
      </c>
      <c r="V2892" s="10">
        <v>0</v>
      </c>
      <c r="W2892" s="11">
        <v>6.5</v>
      </c>
      <c r="X2892" s="8" t="s">
        <v>148</v>
      </c>
      <c r="Y2892" s="8" t="s">
        <v>149</v>
      </c>
    </row>
    <row r="2893" spans="1:25" x14ac:dyDescent="0.3">
      <c r="A2893" s="7">
        <v>46292</v>
      </c>
      <c r="B2893" s="8" t="s">
        <v>37</v>
      </c>
      <c r="C2893" s="8" t="s">
        <v>140</v>
      </c>
      <c r="D2893" s="8" t="s">
        <v>141</v>
      </c>
      <c r="E2893" s="8" t="s">
        <v>167</v>
      </c>
      <c r="F2893" s="8" t="s">
        <v>143</v>
      </c>
      <c r="G2893" s="8" t="s">
        <v>255</v>
      </c>
      <c r="H2893" s="8" t="s">
        <v>220</v>
      </c>
      <c r="I2893" s="8" t="s">
        <v>256</v>
      </c>
      <c r="J2893" s="8" t="s">
        <v>169</v>
      </c>
      <c r="K2893" s="8" t="s">
        <v>14</v>
      </c>
      <c r="L2893" s="9">
        <v>1127</v>
      </c>
      <c r="M2893" s="9">
        <v>5</v>
      </c>
      <c r="N2893" s="10">
        <v>4.4365572315882866E-3</v>
      </c>
      <c r="O2893" s="11">
        <v>3.34</v>
      </c>
      <c r="P2893" s="11">
        <v>16.7</v>
      </c>
      <c r="Q2893" s="11">
        <v>0</v>
      </c>
      <c r="R2893" s="8">
        <v>0</v>
      </c>
      <c r="S2893" s="8">
        <v>0</v>
      </c>
      <c r="U2893" s="12">
        <v>0</v>
      </c>
      <c r="V2893" s="10">
        <v>0</v>
      </c>
      <c r="W2893" s="11">
        <v>6</v>
      </c>
      <c r="X2893" s="8" t="s">
        <v>148</v>
      </c>
      <c r="Y2893" s="8" t="s">
        <v>149</v>
      </c>
    </row>
    <row r="2894" spans="1:25" x14ac:dyDescent="0.3">
      <c r="A2894" s="7">
        <v>46292</v>
      </c>
      <c r="B2894" s="8" t="s">
        <v>37</v>
      </c>
      <c r="C2894" s="8" t="s">
        <v>140</v>
      </c>
      <c r="D2894" s="8" t="s">
        <v>141</v>
      </c>
      <c r="E2894" s="8" t="s">
        <v>257</v>
      </c>
      <c r="F2894" s="8" t="s">
        <v>143</v>
      </c>
      <c r="G2894" s="8" t="s">
        <v>262</v>
      </c>
      <c r="H2894" s="8" t="s">
        <v>220</v>
      </c>
      <c r="I2894" s="8" t="s">
        <v>399</v>
      </c>
      <c r="J2894" s="8" t="s">
        <v>260</v>
      </c>
      <c r="K2894" s="8" t="s">
        <v>7</v>
      </c>
      <c r="L2894" s="9">
        <v>495</v>
      </c>
      <c r="M2894" s="9">
        <v>6</v>
      </c>
      <c r="N2894" s="10">
        <v>1.2121212121212119E-2</v>
      </c>
      <c r="O2894" s="11">
        <v>3.87</v>
      </c>
      <c r="P2894" s="8" t="s">
        <v>1206</v>
      </c>
      <c r="Q2894" s="11">
        <v>0</v>
      </c>
      <c r="R2894" s="8">
        <v>0</v>
      </c>
      <c r="S2894" s="8">
        <v>0</v>
      </c>
      <c r="U2894" s="12">
        <v>0</v>
      </c>
      <c r="V2894" s="10">
        <v>0</v>
      </c>
      <c r="W2894" s="11">
        <v>7</v>
      </c>
      <c r="X2894" s="8" t="s">
        <v>148</v>
      </c>
      <c r="Y2894" s="8" t="s">
        <v>149</v>
      </c>
    </row>
    <row r="2895" spans="1:25" x14ac:dyDescent="0.3">
      <c r="A2895" s="7">
        <v>46292</v>
      </c>
      <c r="B2895" s="8" t="s">
        <v>37</v>
      </c>
      <c r="C2895" s="8" t="s">
        <v>140</v>
      </c>
      <c r="D2895" s="8" t="s">
        <v>141</v>
      </c>
      <c r="E2895" s="8" t="s">
        <v>257</v>
      </c>
      <c r="F2895" s="8" t="s">
        <v>143</v>
      </c>
      <c r="G2895" s="8" t="s">
        <v>262</v>
      </c>
      <c r="H2895" s="8" t="s">
        <v>220</v>
      </c>
      <c r="I2895" s="8" t="s">
        <v>1043</v>
      </c>
      <c r="J2895" s="8" t="s">
        <v>260</v>
      </c>
      <c r="K2895" s="8" t="s">
        <v>7</v>
      </c>
      <c r="L2895" s="9">
        <v>641</v>
      </c>
      <c r="M2895" s="9">
        <v>2</v>
      </c>
      <c r="N2895" s="10">
        <v>3.1201248049921998E-3</v>
      </c>
      <c r="O2895" s="11">
        <v>5.84</v>
      </c>
      <c r="P2895" s="11">
        <v>11.68</v>
      </c>
      <c r="Q2895" s="11">
        <v>0</v>
      </c>
      <c r="R2895" s="8">
        <v>0</v>
      </c>
      <c r="S2895" s="8">
        <v>0</v>
      </c>
      <c r="U2895" s="12">
        <v>0</v>
      </c>
      <c r="V2895" s="10">
        <v>0</v>
      </c>
      <c r="W2895" s="11">
        <v>10.5</v>
      </c>
      <c r="X2895" s="8" t="s">
        <v>223</v>
      </c>
      <c r="Y2895" s="8" t="s">
        <v>149</v>
      </c>
    </row>
    <row r="2896" spans="1:25" x14ac:dyDescent="0.3">
      <c r="A2896" s="7">
        <v>46292</v>
      </c>
      <c r="B2896" s="8" t="s">
        <v>37</v>
      </c>
      <c r="C2896" s="8" t="s">
        <v>140</v>
      </c>
      <c r="D2896" s="8" t="s">
        <v>141</v>
      </c>
      <c r="E2896" s="8" t="s">
        <v>257</v>
      </c>
      <c r="F2896" s="8" t="s">
        <v>143</v>
      </c>
      <c r="G2896" s="8" t="s">
        <v>262</v>
      </c>
      <c r="H2896" s="8" t="s">
        <v>220</v>
      </c>
      <c r="I2896" s="8" t="s">
        <v>1207</v>
      </c>
      <c r="J2896" s="8" t="s">
        <v>260</v>
      </c>
      <c r="K2896" s="8" t="s">
        <v>7</v>
      </c>
      <c r="L2896" s="9">
        <v>682</v>
      </c>
      <c r="M2896" s="9">
        <v>7</v>
      </c>
      <c r="N2896" s="10">
        <v>1.026392961876833E-2</v>
      </c>
      <c r="O2896" s="11">
        <v>4.26</v>
      </c>
      <c r="P2896" s="11">
        <v>29.82</v>
      </c>
      <c r="Q2896" s="11">
        <v>0</v>
      </c>
      <c r="R2896" s="8">
        <v>0</v>
      </c>
      <c r="S2896" s="8">
        <v>0</v>
      </c>
      <c r="U2896" s="12">
        <v>0</v>
      </c>
      <c r="V2896" s="10">
        <v>0</v>
      </c>
      <c r="W2896" s="11">
        <v>7.5</v>
      </c>
      <c r="X2896" s="8" t="s">
        <v>148</v>
      </c>
      <c r="Y2896" s="8" t="s">
        <v>149</v>
      </c>
    </row>
    <row r="2897" spans="1:25" x14ac:dyDescent="0.3">
      <c r="A2897" s="7">
        <v>46292</v>
      </c>
      <c r="B2897" s="8" t="s">
        <v>37</v>
      </c>
      <c r="C2897" s="8" t="s">
        <v>140</v>
      </c>
      <c r="D2897" s="8" t="s">
        <v>141</v>
      </c>
      <c r="E2897" s="8" t="s">
        <v>257</v>
      </c>
      <c r="F2897" s="8" t="s">
        <v>143</v>
      </c>
      <c r="G2897" s="8" t="s">
        <v>262</v>
      </c>
      <c r="H2897" s="8" t="s">
        <v>220</v>
      </c>
      <c r="I2897" s="8" t="s">
        <v>237</v>
      </c>
      <c r="J2897" s="8" t="s">
        <v>260</v>
      </c>
      <c r="K2897" s="8" t="s">
        <v>14</v>
      </c>
      <c r="L2897" s="9">
        <v>381</v>
      </c>
      <c r="M2897" s="9">
        <v>2</v>
      </c>
      <c r="N2897" s="10">
        <v>5.2493438320209973E-3</v>
      </c>
      <c r="O2897" s="11">
        <v>5.97</v>
      </c>
      <c r="P2897" s="11">
        <v>11.94</v>
      </c>
      <c r="Q2897" s="11">
        <v>0</v>
      </c>
      <c r="R2897" s="8">
        <v>0</v>
      </c>
      <c r="S2897" s="8">
        <v>0</v>
      </c>
      <c r="U2897" s="12">
        <v>0</v>
      </c>
      <c r="V2897" s="10">
        <v>0</v>
      </c>
      <c r="W2897" s="11">
        <v>10.5</v>
      </c>
      <c r="X2897" s="8" t="s">
        <v>148</v>
      </c>
      <c r="Y2897" s="8" t="s">
        <v>149</v>
      </c>
    </row>
    <row r="2898" spans="1:25" x14ac:dyDescent="0.3">
      <c r="A2898" s="7">
        <v>46292</v>
      </c>
      <c r="B2898" s="8" t="s">
        <v>33</v>
      </c>
      <c r="C2898" s="8" t="s">
        <v>173</v>
      </c>
      <c r="D2898" s="8" t="s">
        <v>141</v>
      </c>
      <c r="E2898" s="8" t="s">
        <v>193</v>
      </c>
      <c r="F2898" s="8" t="s">
        <v>143</v>
      </c>
      <c r="G2898" s="8" t="s">
        <v>264</v>
      </c>
      <c r="H2898" s="8" t="s">
        <v>470</v>
      </c>
      <c r="I2898" s="8" t="s">
        <v>1208</v>
      </c>
      <c r="J2898" s="8" t="s">
        <v>195</v>
      </c>
      <c r="K2898" s="8" t="s">
        <v>21</v>
      </c>
      <c r="L2898" s="9">
        <v>117</v>
      </c>
      <c r="M2898" s="9">
        <v>6</v>
      </c>
      <c r="N2898" s="10">
        <v>5.128205128205128E-2</v>
      </c>
      <c r="O2898" s="11">
        <v>10.5</v>
      </c>
      <c r="P2898" s="11">
        <v>63</v>
      </c>
      <c r="Q2898" s="11">
        <v>0</v>
      </c>
      <c r="R2898" s="8">
        <v>0</v>
      </c>
      <c r="S2898" s="8">
        <v>0</v>
      </c>
      <c r="U2898" s="12">
        <v>0</v>
      </c>
      <c r="V2898" s="10">
        <v>0</v>
      </c>
      <c r="W2898" s="11">
        <v>10.5</v>
      </c>
      <c r="X2898" s="8" t="s">
        <v>148</v>
      </c>
      <c r="Y2898" s="8" t="s">
        <v>149</v>
      </c>
    </row>
    <row r="2899" spans="1:25" x14ac:dyDescent="0.3">
      <c r="A2899" s="7">
        <v>46292</v>
      </c>
      <c r="B2899" s="8" t="s">
        <v>33</v>
      </c>
      <c r="C2899" s="8" t="s">
        <v>173</v>
      </c>
      <c r="D2899" s="8" t="s">
        <v>141</v>
      </c>
      <c r="E2899" s="8" t="s">
        <v>193</v>
      </c>
      <c r="F2899" s="8" t="s">
        <v>143</v>
      </c>
      <c r="G2899" s="8" t="s">
        <v>194</v>
      </c>
      <c r="H2899" s="8" t="s">
        <v>231</v>
      </c>
      <c r="I2899" s="8" t="s">
        <v>574</v>
      </c>
      <c r="J2899" s="8" t="s">
        <v>195</v>
      </c>
      <c r="K2899" s="8" t="s">
        <v>14</v>
      </c>
      <c r="L2899" s="8" t="s">
        <v>1209</v>
      </c>
      <c r="M2899" s="9">
        <v>0</v>
      </c>
      <c r="N2899" s="10">
        <v>0</v>
      </c>
      <c r="P2899" s="11">
        <v>0</v>
      </c>
      <c r="Q2899" s="11">
        <v>0</v>
      </c>
      <c r="R2899" s="8">
        <v>0</v>
      </c>
      <c r="S2899" s="8">
        <v>0</v>
      </c>
      <c r="W2899" s="11">
        <v>10.5</v>
      </c>
      <c r="X2899" s="8" t="s">
        <v>148</v>
      </c>
      <c r="Y2899" s="8" t="s">
        <v>149</v>
      </c>
    </row>
    <row r="2900" spans="1:25" x14ac:dyDescent="0.3">
      <c r="A2900" s="7">
        <v>46292</v>
      </c>
      <c r="B2900" s="8" t="s">
        <v>33</v>
      </c>
      <c r="C2900" s="8" t="s">
        <v>173</v>
      </c>
      <c r="D2900" s="8" t="s">
        <v>141</v>
      </c>
      <c r="E2900" s="8" t="s">
        <v>193</v>
      </c>
      <c r="F2900" s="8" t="s">
        <v>143</v>
      </c>
      <c r="G2900" s="8" t="s">
        <v>264</v>
      </c>
      <c r="H2900" s="8" t="s">
        <v>231</v>
      </c>
      <c r="I2900" s="8" t="s">
        <v>516</v>
      </c>
      <c r="J2900" s="8" t="s">
        <v>195</v>
      </c>
      <c r="K2900" s="8" t="s">
        <v>7</v>
      </c>
      <c r="L2900" s="9">
        <v>664</v>
      </c>
      <c r="M2900" s="9">
        <v>7</v>
      </c>
      <c r="N2900" s="10">
        <v>1.0542168674698789E-2</v>
      </c>
      <c r="O2900" s="11">
        <v>7.42</v>
      </c>
      <c r="P2900" s="11">
        <v>51.94</v>
      </c>
      <c r="Q2900" s="11">
        <v>0</v>
      </c>
      <c r="R2900" s="8">
        <v>0</v>
      </c>
      <c r="S2900" s="8">
        <v>0</v>
      </c>
      <c r="U2900" s="12">
        <v>0</v>
      </c>
      <c r="V2900" s="10">
        <v>0</v>
      </c>
      <c r="W2900" s="11">
        <v>10</v>
      </c>
      <c r="X2900" s="8" t="s">
        <v>148</v>
      </c>
      <c r="Y2900" s="8" t="s">
        <v>149</v>
      </c>
    </row>
    <row r="2901" spans="1:25" x14ac:dyDescent="0.3">
      <c r="A2901" s="7">
        <v>46292</v>
      </c>
      <c r="B2901" s="8" t="s">
        <v>33</v>
      </c>
      <c r="C2901" s="8" t="s">
        <v>173</v>
      </c>
      <c r="D2901" s="8" t="s">
        <v>141</v>
      </c>
      <c r="E2901" s="8" t="s">
        <v>200</v>
      </c>
      <c r="F2901" s="8" t="s">
        <v>143</v>
      </c>
      <c r="G2901" s="8" t="s">
        <v>268</v>
      </c>
      <c r="H2901" s="8" t="s">
        <v>231</v>
      </c>
      <c r="I2901" s="8" t="s">
        <v>199</v>
      </c>
      <c r="J2901" s="8" t="s">
        <v>202</v>
      </c>
      <c r="K2901" s="8" t="s">
        <v>21</v>
      </c>
      <c r="L2901" s="9">
        <v>512</v>
      </c>
      <c r="M2901" s="9">
        <v>7</v>
      </c>
      <c r="N2901" s="10">
        <v>1.3671875E-2</v>
      </c>
      <c r="O2901" s="11">
        <v>11.5</v>
      </c>
      <c r="P2901" s="11">
        <v>80.5</v>
      </c>
      <c r="Q2901" s="11">
        <v>0</v>
      </c>
      <c r="R2901" s="8">
        <v>0</v>
      </c>
      <c r="S2901" s="8">
        <v>0</v>
      </c>
      <c r="U2901" s="12">
        <v>0</v>
      </c>
      <c r="V2901" s="10">
        <v>0</v>
      </c>
      <c r="W2901" s="11">
        <v>11.5</v>
      </c>
      <c r="X2901" s="8" t="s">
        <v>148</v>
      </c>
      <c r="Y2901" s="8" t="s">
        <v>149</v>
      </c>
    </row>
    <row r="2902" spans="1:25" x14ac:dyDescent="0.3">
      <c r="A2902" s="7">
        <v>46292</v>
      </c>
      <c r="B2902" s="8" t="s">
        <v>33</v>
      </c>
      <c r="C2902" s="8" t="s">
        <v>173</v>
      </c>
      <c r="D2902" s="8" t="s">
        <v>141</v>
      </c>
      <c r="E2902" s="8" t="s">
        <v>200</v>
      </c>
      <c r="F2902" s="8" t="s">
        <v>143</v>
      </c>
      <c r="G2902" s="8" t="s">
        <v>268</v>
      </c>
      <c r="H2902" s="8" t="s">
        <v>231</v>
      </c>
      <c r="I2902" s="8" t="s">
        <v>1210</v>
      </c>
      <c r="J2902" s="8" t="s">
        <v>202</v>
      </c>
      <c r="K2902" s="8" t="s">
        <v>7</v>
      </c>
      <c r="L2902" s="9">
        <v>177</v>
      </c>
      <c r="M2902" s="9">
        <v>2</v>
      </c>
      <c r="N2902" s="10">
        <v>1.1299435028248589E-2</v>
      </c>
      <c r="O2902" s="11">
        <v>8.57</v>
      </c>
      <c r="P2902" s="11">
        <v>17.14</v>
      </c>
      <c r="Q2902" s="11">
        <v>429</v>
      </c>
      <c r="R2902" s="8">
        <v>1</v>
      </c>
      <c r="S2902" s="8">
        <v>1</v>
      </c>
      <c r="T2902" s="10">
        <v>0.04</v>
      </c>
      <c r="U2902" s="12">
        <v>25.03</v>
      </c>
      <c r="V2902" s="10">
        <v>0.5</v>
      </c>
      <c r="W2902" s="11">
        <v>11</v>
      </c>
      <c r="X2902" s="8" t="s">
        <v>148</v>
      </c>
      <c r="Y2902" s="8" t="s">
        <v>149</v>
      </c>
    </row>
    <row r="2903" spans="1:25" x14ac:dyDescent="0.3">
      <c r="A2903" s="7">
        <v>46292</v>
      </c>
      <c r="B2903" s="8" t="s">
        <v>33</v>
      </c>
      <c r="C2903" s="8" t="s">
        <v>173</v>
      </c>
      <c r="D2903" s="8" t="s">
        <v>141</v>
      </c>
      <c r="E2903" s="8" t="s">
        <v>271</v>
      </c>
      <c r="F2903" s="8" t="s">
        <v>143</v>
      </c>
      <c r="G2903" s="8" t="s">
        <v>275</v>
      </c>
      <c r="H2903" s="8" t="s">
        <v>24</v>
      </c>
      <c r="I2903" s="8" t="s">
        <v>1211</v>
      </c>
      <c r="J2903" s="8" t="s">
        <v>274</v>
      </c>
      <c r="K2903" s="8" t="s">
        <v>14</v>
      </c>
      <c r="L2903" s="9">
        <v>300</v>
      </c>
      <c r="M2903" s="9">
        <v>0</v>
      </c>
      <c r="N2903" s="10">
        <v>0</v>
      </c>
      <c r="P2903" s="11">
        <v>0</v>
      </c>
      <c r="Q2903" s="11">
        <v>0</v>
      </c>
      <c r="R2903" s="8">
        <v>0</v>
      </c>
      <c r="S2903" s="8">
        <v>0</v>
      </c>
      <c r="W2903" s="11">
        <v>19</v>
      </c>
      <c r="X2903" s="8" t="s">
        <v>148</v>
      </c>
      <c r="Y2903" s="8" t="s">
        <v>149</v>
      </c>
    </row>
    <row r="2904" spans="1:25" x14ac:dyDescent="0.3">
      <c r="A2904" s="7">
        <v>46292</v>
      </c>
      <c r="B2904" s="8" t="s">
        <v>33</v>
      </c>
      <c r="C2904" s="8" t="s">
        <v>173</v>
      </c>
      <c r="D2904" s="8" t="s">
        <v>141</v>
      </c>
      <c r="E2904" s="8" t="s">
        <v>271</v>
      </c>
      <c r="F2904" s="8" t="s">
        <v>143</v>
      </c>
      <c r="G2904" s="8" t="s">
        <v>275</v>
      </c>
      <c r="H2904" s="8" t="s">
        <v>229</v>
      </c>
      <c r="I2904" s="8" t="s">
        <v>199</v>
      </c>
      <c r="J2904" s="8" t="s">
        <v>274</v>
      </c>
      <c r="K2904" s="8" t="s">
        <v>14</v>
      </c>
      <c r="L2904" s="9">
        <v>264</v>
      </c>
      <c r="M2904" s="9">
        <v>0</v>
      </c>
      <c r="N2904" s="10">
        <v>0</v>
      </c>
      <c r="P2904" s="11">
        <v>0</v>
      </c>
      <c r="Q2904" s="11">
        <v>0</v>
      </c>
      <c r="R2904" s="8">
        <v>0</v>
      </c>
      <c r="S2904" s="8">
        <v>0</v>
      </c>
      <c r="W2904" s="11">
        <v>11</v>
      </c>
      <c r="X2904" s="8" t="s">
        <v>148</v>
      </c>
      <c r="Y2904" s="8" t="s">
        <v>149</v>
      </c>
    </row>
    <row r="2905" spans="1:25" x14ac:dyDescent="0.3">
      <c r="A2905" s="7">
        <v>46292</v>
      </c>
      <c r="B2905" s="8" t="s">
        <v>23</v>
      </c>
      <c r="C2905" s="8" t="s">
        <v>173</v>
      </c>
      <c r="D2905" s="8" t="s">
        <v>141</v>
      </c>
      <c r="E2905" s="8" t="s">
        <v>174</v>
      </c>
      <c r="F2905" s="8" t="s">
        <v>143</v>
      </c>
      <c r="G2905" s="8" t="s">
        <v>408</v>
      </c>
      <c r="H2905" s="8" t="s">
        <v>206</v>
      </c>
      <c r="I2905" s="8" t="s">
        <v>1212</v>
      </c>
      <c r="J2905" s="8" t="s">
        <v>176</v>
      </c>
      <c r="K2905" s="8" t="s">
        <v>14</v>
      </c>
      <c r="L2905" s="9">
        <v>2098</v>
      </c>
      <c r="M2905" s="9">
        <v>15</v>
      </c>
      <c r="N2905" s="10">
        <v>7.1496663489037183E-3</v>
      </c>
      <c r="O2905" s="11">
        <v>13.05</v>
      </c>
      <c r="P2905" s="11">
        <v>195.75</v>
      </c>
      <c r="Q2905" s="11">
        <v>0</v>
      </c>
      <c r="R2905" s="8">
        <v>0</v>
      </c>
      <c r="S2905" s="8">
        <v>0</v>
      </c>
      <c r="U2905" s="12">
        <v>0</v>
      </c>
      <c r="V2905" s="10">
        <v>0</v>
      </c>
      <c r="W2905" s="11">
        <v>15.5</v>
      </c>
      <c r="X2905" s="8" t="s">
        <v>148</v>
      </c>
      <c r="Y2905" s="8" t="s">
        <v>149</v>
      </c>
    </row>
    <row r="2906" spans="1:25" x14ac:dyDescent="0.3">
      <c r="A2906" s="7">
        <v>46268</v>
      </c>
      <c r="B2906" s="8" t="s">
        <v>42</v>
      </c>
      <c r="C2906" s="8" t="s">
        <v>140</v>
      </c>
      <c r="D2906" s="8" t="s">
        <v>141</v>
      </c>
      <c r="E2906" s="8" t="s">
        <v>164</v>
      </c>
      <c r="F2906" s="8" t="s">
        <v>143</v>
      </c>
      <c r="G2906" s="8" t="s">
        <v>228</v>
      </c>
      <c r="H2906" s="8" t="s">
        <v>231</v>
      </c>
      <c r="I2906" s="8" t="s">
        <v>458</v>
      </c>
      <c r="J2906" s="8" t="s">
        <v>166</v>
      </c>
      <c r="K2906" s="8" t="s">
        <v>14</v>
      </c>
      <c r="L2906" s="9">
        <v>567</v>
      </c>
      <c r="M2906" s="9">
        <v>3</v>
      </c>
      <c r="N2906" s="10">
        <v>5.2910052910052907E-3</v>
      </c>
      <c r="O2906" s="11">
        <v>10.46</v>
      </c>
      <c r="P2906" s="11">
        <v>31.38</v>
      </c>
      <c r="Q2906" s="11">
        <v>449</v>
      </c>
      <c r="R2906" s="8">
        <v>1</v>
      </c>
      <c r="S2906" s="8">
        <v>1</v>
      </c>
      <c r="T2906" s="10">
        <v>6.9900000000000004E-2</v>
      </c>
      <c r="U2906" s="12">
        <v>14.31</v>
      </c>
      <c r="V2906" s="10">
        <v>0.33329999999999999</v>
      </c>
      <c r="W2906" s="11">
        <v>12.5</v>
      </c>
      <c r="X2906" s="8" t="s">
        <v>148</v>
      </c>
      <c r="Y2906" s="8" t="s">
        <v>149</v>
      </c>
    </row>
    <row r="2907" spans="1:25" x14ac:dyDescent="0.3">
      <c r="A2907" s="7">
        <v>46292</v>
      </c>
      <c r="B2907" s="8" t="s">
        <v>23</v>
      </c>
      <c r="C2907" s="8" t="s">
        <v>173</v>
      </c>
      <c r="D2907" s="8" t="s">
        <v>141</v>
      </c>
      <c r="E2907" s="8" t="s">
        <v>174</v>
      </c>
      <c r="F2907" s="8" t="s">
        <v>143</v>
      </c>
      <c r="G2907" s="8" t="s">
        <v>411</v>
      </c>
      <c r="H2907" s="8" t="s">
        <v>20</v>
      </c>
      <c r="I2907" s="8" t="s">
        <v>411</v>
      </c>
      <c r="J2907" s="8" t="s">
        <v>176</v>
      </c>
      <c r="K2907" s="8" t="s">
        <v>14</v>
      </c>
      <c r="L2907" s="9">
        <v>5288</v>
      </c>
      <c r="M2907" s="9">
        <v>47</v>
      </c>
      <c r="N2907" s="10">
        <v>8.8880484114977308E-3</v>
      </c>
      <c r="O2907" s="11">
        <v>8.5399999999999991</v>
      </c>
      <c r="P2907" s="11">
        <v>401.38</v>
      </c>
      <c r="Q2907" s="11">
        <v>898</v>
      </c>
      <c r="R2907" s="8">
        <v>2</v>
      </c>
      <c r="S2907" s="8">
        <v>2</v>
      </c>
      <c r="T2907" s="10">
        <v>0.44700000000000001</v>
      </c>
      <c r="U2907" s="12">
        <v>2.2400000000000002</v>
      </c>
      <c r="V2907" s="10">
        <v>4.2599999999999999E-2</v>
      </c>
      <c r="W2907" s="11">
        <v>14.5</v>
      </c>
      <c r="X2907" s="8" t="s">
        <v>148</v>
      </c>
      <c r="Y2907" s="8" t="s">
        <v>149</v>
      </c>
    </row>
    <row r="2908" spans="1:25" x14ac:dyDescent="0.3">
      <c r="A2908" s="7">
        <v>46292</v>
      </c>
      <c r="B2908" s="8" t="s">
        <v>23</v>
      </c>
      <c r="C2908" s="8" t="s">
        <v>173</v>
      </c>
      <c r="D2908" s="8" t="s">
        <v>141</v>
      </c>
      <c r="E2908" s="8" t="s">
        <v>186</v>
      </c>
      <c r="F2908" s="8" t="s">
        <v>143</v>
      </c>
      <c r="G2908" s="8" t="s">
        <v>189</v>
      </c>
      <c r="H2908" s="8" t="s">
        <v>206</v>
      </c>
      <c r="I2908" s="8" t="s">
        <v>189</v>
      </c>
      <c r="J2908" s="8" t="s">
        <v>188</v>
      </c>
      <c r="K2908" s="8" t="s">
        <v>14</v>
      </c>
      <c r="L2908" s="9">
        <v>2303</v>
      </c>
      <c r="M2908" s="9">
        <v>14</v>
      </c>
      <c r="N2908" s="10">
        <v>6.0790273556231003E-3</v>
      </c>
      <c r="O2908" s="11">
        <v>5.05</v>
      </c>
      <c r="P2908" s="11">
        <v>70.7</v>
      </c>
      <c r="Q2908" s="11">
        <v>0</v>
      </c>
      <c r="R2908" s="8">
        <v>0</v>
      </c>
      <c r="S2908" s="8">
        <v>0</v>
      </c>
      <c r="U2908" s="12">
        <v>0</v>
      </c>
      <c r="V2908" s="10">
        <v>0</v>
      </c>
      <c r="W2908" s="11">
        <v>8.5</v>
      </c>
      <c r="X2908" s="8" t="s">
        <v>148</v>
      </c>
      <c r="Y2908" s="8" t="s">
        <v>149</v>
      </c>
    </row>
    <row r="2909" spans="1:25" x14ac:dyDescent="0.3">
      <c r="A2909" s="8" t="s">
        <v>1199</v>
      </c>
      <c r="B2909" s="8" t="s">
        <v>23</v>
      </c>
      <c r="C2909" s="8" t="s">
        <v>173</v>
      </c>
      <c r="D2909" s="8" t="s">
        <v>141</v>
      </c>
      <c r="E2909" s="8" t="s">
        <v>186</v>
      </c>
      <c r="F2909" s="8" t="s">
        <v>143</v>
      </c>
      <c r="G2909" s="8" t="s">
        <v>279</v>
      </c>
      <c r="H2909" s="8" t="s">
        <v>206</v>
      </c>
      <c r="I2909" s="8" t="s">
        <v>279</v>
      </c>
      <c r="J2909" s="8" t="s">
        <v>188</v>
      </c>
      <c r="K2909" s="8" t="s">
        <v>21</v>
      </c>
      <c r="L2909" s="9">
        <v>500</v>
      </c>
      <c r="M2909" s="9">
        <v>9</v>
      </c>
      <c r="N2909" s="10">
        <v>1.7999999999999999E-2</v>
      </c>
      <c r="O2909" s="11">
        <v>7.05</v>
      </c>
      <c r="P2909" s="11">
        <v>63.45</v>
      </c>
      <c r="Q2909" s="11">
        <v>0</v>
      </c>
      <c r="R2909" s="8">
        <v>0</v>
      </c>
      <c r="S2909" s="8">
        <v>0</v>
      </c>
      <c r="U2909" s="12">
        <v>0</v>
      </c>
      <c r="V2909" s="10">
        <v>0</v>
      </c>
      <c r="W2909" s="11">
        <v>9</v>
      </c>
      <c r="X2909" s="8" t="s">
        <v>148</v>
      </c>
      <c r="Y2909" s="8" t="s">
        <v>149</v>
      </c>
    </row>
    <row r="2910" spans="1:25" x14ac:dyDescent="0.3">
      <c r="A2910" s="7">
        <v>46292</v>
      </c>
      <c r="B2910" s="8" t="s">
        <v>23</v>
      </c>
      <c r="C2910" s="8" t="s">
        <v>173</v>
      </c>
      <c r="D2910" s="8" t="s">
        <v>141</v>
      </c>
      <c r="E2910" s="8" t="s">
        <v>186</v>
      </c>
      <c r="F2910" s="8" t="s">
        <v>143</v>
      </c>
      <c r="G2910" s="8" t="s">
        <v>412</v>
      </c>
      <c r="H2910" s="8" t="s">
        <v>206</v>
      </c>
      <c r="I2910" s="8" t="s">
        <v>412</v>
      </c>
      <c r="J2910" s="8" t="s">
        <v>188</v>
      </c>
      <c r="K2910" s="8" t="s">
        <v>14</v>
      </c>
      <c r="L2910" s="9">
        <v>949</v>
      </c>
      <c r="M2910" s="9">
        <v>11</v>
      </c>
      <c r="N2910" s="10">
        <v>1.159114857744995E-2</v>
      </c>
      <c r="O2910" s="11">
        <v>5.17</v>
      </c>
      <c r="P2910" s="11">
        <v>56.87</v>
      </c>
      <c r="Q2910" s="11">
        <v>0</v>
      </c>
      <c r="R2910" s="8">
        <v>0</v>
      </c>
      <c r="S2910" s="8">
        <v>0</v>
      </c>
      <c r="U2910" s="12">
        <v>0</v>
      </c>
      <c r="V2910" s="10">
        <v>0</v>
      </c>
      <c r="W2910" s="11">
        <v>8.5</v>
      </c>
      <c r="X2910" s="8" t="s">
        <v>148</v>
      </c>
      <c r="Y2910" s="8" t="s">
        <v>149</v>
      </c>
    </row>
    <row r="2911" spans="1:25" x14ac:dyDescent="0.3">
      <c r="A2911" s="7">
        <v>46292</v>
      </c>
      <c r="B2911" s="8" t="s">
        <v>23</v>
      </c>
      <c r="C2911" s="8" t="s">
        <v>173</v>
      </c>
      <c r="D2911" s="8" t="s">
        <v>141</v>
      </c>
      <c r="E2911" s="8" t="s">
        <v>186</v>
      </c>
      <c r="F2911" s="8" t="s">
        <v>143</v>
      </c>
      <c r="G2911" s="8" t="s">
        <v>280</v>
      </c>
      <c r="H2911" s="8" t="s">
        <v>206</v>
      </c>
      <c r="I2911" s="8" t="s">
        <v>280</v>
      </c>
      <c r="J2911" s="8" t="s">
        <v>188</v>
      </c>
      <c r="K2911" s="8" t="s">
        <v>21</v>
      </c>
      <c r="L2911" s="9">
        <v>319</v>
      </c>
      <c r="M2911" s="9">
        <v>3</v>
      </c>
      <c r="N2911" s="10">
        <v>9.4043887147335428E-3</v>
      </c>
      <c r="O2911" s="11">
        <v>11.66</v>
      </c>
      <c r="P2911" s="11">
        <v>34.979999999999997</v>
      </c>
      <c r="Q2911" s="11">
        <v>349</v>
      </c>
      <c r="R2911" s="8">
        <v>1</v>
      </c>
      <c r="S2911" s="8">
        <v>1</v>
      </c>
      <c r="T2911" s="10">
        <v>0.1002</v>
      </c>
      <c r="U2911" s="12">
        <v>9.98</v>
      </c>
      <c r="V2911" s="10">
        <v>0.33329999999999999</v>
      </c>
      <c r="W2911" s="11">
        <v>13</v>
      </c>
      <c r="X2911" s="8" t="s">
        <v>148</v>
      </c>
      <c r="Y2911" s="8" t="s">
        <v>149</v>
      </c>
    </row>
    <row r="2912" spans="1:25" x14ac:dyDescent="0.3">
      <c r="A2912" s="7">
        <v>46292</v>
      </c>
      <c r="B2912" s="8" t="s">
        <v>23</v>
      </c>
      <c r="C2912" s="8" t="s">
        <v>173</v>
      </c>
      <c r="D2912" s="8" t="s">
        <v>141</v>
      </c>
      <c r="E2912" s="8" t="s">
        <v>186</v>
      </c>
      <c r="F2912" s="8" t="s">
        <v>143</v>
      </c>
      <c r="G2912" s="8" t="s">
        <v>191</v>
      </c>
      <c r="H2912" s="8" t="s">
        <v>206</v>
      </c>
      <c r="I2912" s="8" t="s">
        <v>191</v>
      </c>
      <c r="J2912" s="8" t="s">
        <v>188</v>
      </c>
      <c r="K2912" s="8" t="s">
        <v>7</v>
      </c>
      <c r="L2912" s="9">
        <v>265</v>
      </c>
      <c r="M2912" s="9">
        <v>2</v>
      </c>
      <c r="N2912" s="10">
        <v>7.5471698113207548E-3</v>
      </c>
      <c r="O2912" s="11">
        <v>8.85</v>
      </c>
      <c r="P2912" s="11">
        <v>17.7</v>
      </c>
      <c r="Q2912" s="11">
        <v>0</v>
      </c>
      <c r="R2912" s="8">
        <v>0</v>
      </c>
      <c r="S2912" s="8">
        <v>0</v>
      </c>
      <c r="U2912" s="12">
        <v>0</v>
      </c>
      <c r="V2912" s="10">
        <v>0</v>
      </c>
      <c r="W2912" s="11">
        <v>12</v>
      </c>
      <c r="X2912" s="8" t="s">
        <v>148</v>
      </c>
      <c r="Y2912" s="8" t="s">
        <v>149</v>
      </c>
    </row>
    <row r="2913" spans="1:26" x14ac:dyDescent="0.3">
      <c r="A2913" s="7">
        <v>46292</v>
      </c>
      <c r="B2913" s="8" t="s">
        <v>23</v>
      </c>
      <c r="C2913" s="8" t="s">
        <v>173</v>
      </c>
      <c r="D2913" s="8" t="s">
        <v>141</v>
      </c>
      <c r="E2913" s="8" t="s">
        <v>186</v>
      </c>
      <c r="F2913" s="8" t="s">
        <v>143</v>
      </c>
      <c r="G2913" s="8" t="s">
        <v>413</v>
      </c>
      <c r="H2913" s="8" t="s">
        <v>213</v>
      </c>
      <c r="I2913" s="8" t="s">
        <v>413</v>
      </c>
      <c r="J2913" s="8" t="s">
        <v>188</v>
      </c>
      <c r="K2913" s="8" t="s">
        <v>7</v>
      </c>
      <c r="L2913" s="9">
        <v>609</v>
      </c>
      <c r="M2913" s="9">
        <v>6</v>
      </c>
      <c r="N2913" s="10">
        <v>9.852216748768473E-3</v>
      </c>
      <c r="O2913" s="11">
        <v>4.68</v>
      </c>
      <c r="P2913" s="11">
        <v>28.08</v>
      </c>
      <c r="Q2913" s="11">
        <v>698</v>
      </c>
      <c r="R2913" s="8">
        <v>2</v>
      </c>
      <c r="S2913" s="8">
        <v>2</v>
      </c>
      <c r="T2913" s="10">
        <v>3.2199999999999999E-2</v>
      </c>
      <c r="U2913" s="12">
        <v>24.86</v>
      </c>
      <c r="V2913" s="10">
        <v>0.33329999999999999</v>
      </c>
      <c r="W2913" s="11">
        <v>9</v>
      </c>
      <c r="X2913" s="8" t="s">
        <v>148</v>
      </c>
      <c r="Y2913" s="8" t="s">
        <v>149</v>
      </c>
    </row>
    <row r="2914" spans="1:26" x14ac:dyDescent="0.3">
      <c r="A2914" s="7">
        <v>46292</v>
      </c>
      <c r="B2914" s="8" t="s">
        <v>23</v>
      </c>
      <c r="C2914" s="8" t="s">
        <v>173</v>
      </c>
      <c r="D2914" s="8" t="s">
        <v>141</v>
      </c>
      <c r="E2914" s="8" t="s">
        <v>285</v>
      </c>
      <c r="F2914" s="8" t="s">
        <v>143</v>
      </c>
      <c r="G2914" s="8" t="s">
        <v>286</v>
      </c>
      <c r="H2914" s="8" t="s">
        <v>206</v>
      </c>
      <c r="I2914" s="8" t="s">
        <v>286</v>
      </c>
      <c r="J2914" s="8" t="s">
        <v>287</v>
      </c>
      <c r="K2914" s="8" t="s">
        <v>21</v>
      </c>
      <c r="L2914" s="9">
        <v>445</v>
      </c>
      <c r="M2914" s="9">
        <v>8</v>
      </c>
      <c r="N2914" s="10">
        <v>1.7977528089887639E-2</v>
      </c>
      <c r="O2914" s="11">
        <v>9.5</v>
      </c>
      <c r="P2914" s="11">
        <v>76</v>
      </c>
      <c r="Q2914" s="11">
        <v>0</v>
      </c>
      <c r="R2914" s="8">
        <v>0</v>
      </c>
      <c r="S2914" s="8">
        <v>0</v>
      </c>
      <c r="U2914" s="12">
        <v>0</v>
      </c>
      <c r="V2914" s="10">
        <v>0</v>
      </c>
      <c r="W2914" s="11">
        <v>9.5</v>
      </c>
      <c r="X2914" s="8" t="s">
        <v>148</v>
      </c>
      <c r="Y2914" s="8" t="s">
        <v>149</v>
      </c>
    </row>
    <row r="2915" spans="1:26" x14ac:dyDescent="0.3">
      <c r="A2915" s="7">
        <v>46292</v>
      </c>
      <c r="B2915" s="8" t="s">
        <v>23</v>
      </c>
      <c r="C2915" s="8" t="s">
        <v>173</v>
      </c>
      <c r="D2915" s="8" t="s">
        <v>141</v>
      </c>
      <c r="E2915" s="8" t="s">
        <v>285</v>
      </c>
      <c r="F2915" s="8" t="s">
        <v>143</v>
      </c>
      <c r="G2915" s="8" t="s">
        <v>288</v>
      </c>
      <c r="H2915" s="8" t="s">
        <v>206</v>
      </c>
      <c r="I2915" s="8" t="s">
        <v>288</v>
      </c>
      <c r="J2915" s="8" t="s">
        <v>287</v>
      </c>
      <c r="K2915" s="8" t="s">
        <v>21</v>
      </c>
      <c r="L2915" s="9">
        <v>588</v>
      </c>
      <c r="M2915" s="9">
        <v>16</v>
      </c>
      <c r="N2915" s="10">
        <v>2.7210884353741499E-2</v>
      </c>
      <c r="O2915" s="11">
        <v>5.0999999999999996</v>
      </c>
      <c r="P2915" s="11">
        <v>81.599999999999994</v>
      </c>
      <c r="Q2915" s="11">
        <v>0</v>
      </c>
      <c r="R2915" s="8">
        <v>0</v>
      </c>
      <c r="S2915" s="8">
        <v>0</v>
      </c>
      <c r="U2915" s="12">
        <v>0</v>
      </c>
      <c r="V2915" s="10">
        <v>0</v>
      </c>
      <c r="W2915" s="11">
        <v>6</v>
      </c>
      <c r="X2915" s="8" t="s">
        <v>223</v>
      </c>
      <c r="Y2915" s="8" t="s">
        <v>303</v>
      </c>
    </row>
    <row r="2916" spans="1:26" x14ac:dyDescent="0.3">
      <c r="A2916" s="7">
        <v>46292</v>
      </c>
      <c r="B2916" s="8" t="s">
        <v>43</v>
      </c>
      <c r="C2916" s="8" t="s">
        <v>140</v>
      </c>
      <c r="D2916" s="8" t="s">
        <v>141</v>
      </c>
      <c r="E2916" s="8" t="s">
        <v>142</v>
      </c>
      <c r="F2916" s="8" t="s">
        <v>143</v>
      </c>
      <c r="G2916" s="8" t="s">
        <v>294</v>
      </c>
      <c r="H2916" s="8" t="s">
        <v>292</v>
      </c>
      <c r="I2916" s="8" t="s">
        <v>295</v>
      </c>
      <c r="J2916" s="8" t="s">
        <v>147</v>
      </c>
      <c r="K2916" s="8" t="s">
        <v>14</v>
      </c>
      <c r="L2916" s="9">
        <v>3687</v>
      </c>
      <c r="M2916" s="9">
        <v>14</v>
      </c>
      <c r="N2916" s="10">
        <v>3.7971250339029019E-3</v>
      </c>
      <c r="O2916" s="11">
        <v>9.7200000000000006</v>
      </c>
      <c r="P2916" s="11">
        <v>136.08000000000001</v>
      </c>
      <c r="Q2916" s="11">
        <v>0</v>
      </c>
      <c r="R2916" s="8">
        <v>0</v>
      </c>
      <c r="S2916" s="8">
        <v>0</v>
      </c>
      <c r="U2916" s="12">
        <v>0</v>
      </c>
      <c r="V2916" s="10">
        <v>0</v>
      </c>
      <c r="W2916" s="11">
        <v>12</v>
      </c>
      <c r="X2916" s="8" t="s">
        <v>148</v>
      </c>
      <c r="Y2916" s="8" t="s">
        <v>149</v>
      </c>
    </row>
    <row r="2917" spans="1:26" x14ac:dyDescent="0.3">
      <c r="A2917" s="7">
        <v>46292</v>
      </c>
      <c r="B2917" s="8" t="s">
        <v>43</v>
      </c>
      <c r="C2917" s="8" t="s">
        <v>140</v>
      </c>
      <c r="D2917" s="8" t="s">
        <v>141</v>
      </c>
      <c r="E2917" s="8" t="s">
        <v>239</v>
      </c>
      <c r="F2917" s="8" t="s">
        <v>143</v>
      </c>
      <c r="G2917" s="8" t="s">
        <v>307</v>
      </c>
      <c r="H2917" s="8" t="s">
        <v>292</v>
      </c>
      <c r="I2917" s="8" t="s">
        <v>308</v>
      </c>
      <c r="J2917" s="8" t="s">
        <v>242</v>
      </c>
      <c r="K2917" s="8" t="s">
        <v>7</v>
      </c>
      <c r="L2917" s="9">
        <v>1783</v>
      </c>
      <c r="M2917" s="9">
        <v>6</v>
      </c>
      <c r="N2917" s="10">
        <v>3.3651149747616379E-3</v>
      </c>
      <c r="O2917" s="11">
        <v>4.13</v>
      </c>
      <c r="P2917" s="11">
        <v>24.78</v>
      </c>
      <c r="Q2917" s="11">
        <v>0</v>
      </c>
      <c r="R2917" s="8">
        <v>0</v>
      </c>
      <c r="S2917" s="8">
        <v>0</v>
      </c>
      <c r="U2917" s="12">
        <v>0</v>
      </c>
      <c r="V2917" s="10">
        <v>0</v>
      </c>
      <c r="W2917" s="11">
        <v>5.5</v>
      </c>
      <c r="X2917" s="8" t="s">
        <v>148</v>
      </c>
      <c r="Y2917" s="8" t="s">
        <v>149</v>
      </c>
    </row>
    <row r="2918" spans="1:26" x14ac:dyDescent="0.3">
      <c r="A2918" s="8" t="s">
        <v>1199</v>
      </c>
      <c r="B2918" s="8" t="s">
        <v>34</v>
      </c>
      <c r="C2918" s="8" t="s">
        <v>140</v>
      </c>
      <c r="D2918" s="8" t="s">
        <v>141</v>
      </c>
      <c r="E2918" s="8" t="s">
        <v>322</v>
      </c>
      <c r="F2918" s="8" t="s">
        <v>143</v>
      </c>
      <c r="G2918" s="8" t="s">
        <v>323</v>
      </c>
      <c r="H2918" s="8" t="s">
        <v>206</v>
      </c>
      <c r="I2918" s="8" t="s">
        <v>323</v>
      </c>
      <c r="J2918" s="8" t="s">
        <v>324</v>
      </c>
      <c r="K2918" s="8" t="s">
        <v>7</v>
      </c>
      <c r="L2918" s="9">
        <v>797</v>
      </c>
      <c r="M2918" s="9">
        <v>2</v>
      </c>
      <c r="N2918" s="10">
        <v>2.509410288582183E-3</v>
      </c>
      <c r="O2918" s="11">
        <v>7.18</v>
      </c>
      <c r="P2918" s="11">
        <v>14.36</v>
      </c>
      <c r="Q2918" s="11">
        <v>499</v>
      </c>
      <c r="R2918" s="8">
        <v>1</v>
      </c>
      <c r="S2918" s="8">
        <v>1</v>
      </c>
      <c r="T2918" s="10">
        <v>2.8799999999999999E-2</v>
      </c>
      <c r="U2918" s="12">
        <v>34.75</v>
      </c>
      <c r="V2918" s="10">
        <v>0.5</v>
      </c>
      <c r="W2918" s="11">
        <v>11.5</v>
      </c>
      <c r="X2918" s="8" t="s">
        <v>148</v>
      </c>
      <c r="Y2918" s="8" t="s">
        <v>149</v>
      </c>
    </row>
    <row r="2919" spans="1:26" x14ac:dyDescent="0.3">
      <c r="A2919" s="7">
        <v>46292</v>
      </c>
      <c r="B2919" s="8" t="s">
        <v>34</v>
      </c>
      <c r="C2919" s="8" t="s">
        <v>140</v>
      </c>
      <c r="D2919" s="8" t="s">
        <v>141</v>
      </c>
      <c r="E2919" s="8" t="s">
        <v>322</v>
      </c>
      <c r="F2919" s="8" t="s">
        <v>143</v>
      </c>
      <c r="G2919" s="8" t="s">
        <v>560</v>
      </c>
      <c r="H2919" s="8" t="s">
        <v>206</v>
      </c>
      <c r="I2919" s="8" t="s">
        <v>1213</v>
      </c>
      <c r="J2919" s="8" t="s">
        <v>324</v>
      </c>
      <c r="K2919" s="8" t="s">
        <v>21</v>
      </c>
      <c r="L2919" s="9">
        <v>626</v>
      </c>
      <c r="M2919" s="9">
        <v>3</v>
      </c>
      <c r="N2919" s="10">
        <v>4.7923322683706068E-3</v>
      </c>
      <c r="O2919" s="11">
        <v>17.329999999999998</v>
      </c>
      <c r="P2919" s="11">
        <v>51.99</v>
      </c>
      <c r="Q2919" s="11">
        <v>0</v>
      </c>
      <c r="R2919" s="8">
        <v>0</v>
      </c>
      <c r="S2919" s="8">
        <v>0</v>
      </c>
      <c r="U2919" s="12">
        <v>0</v>
      </c>
      <c r="V2919" s="10">
        <v>0</v>
      </c>
      <c r="W2919" s="11">
        <v>19</v>
      </c>
      <c r="X2919" s="8" t="s">
        <v>148</v>
      </c>
      <c r="Y2919" s="8" t="s">
        <v>149</v>
      </c>
    </row>
    <row r="2920" spans="1:26" x14ac:dyDescent="0.3">
      <c r="A2920" s="7">
        <v>46292</v>
      </c>
      <c r="B2920" s="8" t="s">
        <v>34</v>
      </c>
      <c r="C2920" s="8" t="s">
        <v>140</v>
      </c>
      <c r="D2920" s="8" t="s">
        <v>141</v>
      </c>
      <c r="E2920" s="8" t="s">
        <v>322</v>
      </c>
      <c r="F2920" s="8" t="s">
        <v>143</v>
      </c>
      <c r="G2920" s="8" t="s">
        <v>608</v>
      </c>
      <c r="H2920" s="8" t="s">
        <v>206</v>
      </c>
      <c r="I2920" s="8" t="s">
        <v>608</v>
      </c>
      <c r="J2920" s="8" t="s">
        <v>324</v>
      </c>
      <c r="K2920" s="8" t="s">
        <v>21</v>
      </c>
      <c r="L2920" s="9">
        <v>861</v>
      </c>
      <c r="M2920" s="9">
        <v>25</v>
      </c>
      <c r="N2920" s="10">
        <v>2.9036004645760741E-2</v>
      </c>
      <c r="O2920" s="11">
        <v>19.5</v>
      </c>
      <c r="P2920" s="11">
        <v>487.5</v>
      </c>
      <c r="Q2920" s="11">
        <v>0</v>
      </c>
      <c r="R2920" s="8">
        <v>0</v>
      </c>
      <c r="S2920" s="8">
        <v>0</v>
      </c>
      <c r="U2920" s="12">
        <v>0</v>
      </c>
      <c r="V2920" s="10">
        <v>0</v>
      </c>
      <c r="W2920" s="11">
        <v>19.5</v>
      </c>
      <c r="X2920" s="8" t="s">
        <v>148</v>
      </c>
      <c r="Y2920" s="8" t="s">
        <v>149</v>
      </c>
    </row>
    <row r="2921" spans="1:26" x14ac:dyDescent="0.3">
      <c r="A2921" s="7">
        <v>46292</v>
      </c>
      <c r="B2921" s="8" t="s">
        <v>34</v>
      </c>
      <c r="C2921" s="8" t="s">
        <v>140</v>
      </c>
      <c r="D2921" s="8" t="s">
        <v>141</v>
      </c>
      <c r="E2921" s="8" t="s">
        <v>325</v>
      </c>
      <c r="F2921" s="8" t="s">
        <v>143</v>
      </c>
      <c r="G2921" s="8" t="s">
        <v>326</v>
      </c>
      <c r="H2921" s="8" t="s">
        <v>206</v>
      </c>
      <c r="I2921" s="8" t="s">
        <v>326</v>
      </c>
      <c r="J2921" s="8" t="s">
        <v>327</v>
      </c>
      <c r="K2921" s="8" t="s">
        <v>14</v>
      </c>
      <c r="L2921" s="9">
        <v>1442</v>
      </c>
      <c r="M2921" s="9">
        <v>14</v>
      </c>
      <c r="N2921" s="10">
        <v>9.7087378640776691E-3</v>
      </c>
      <c r="O2921" s="11">
        <v>4.2</v>
      </c>
      <c r="P2921" s="11">
        <v>58.8</v>
      </c>
      <c r="Q2921" s="11">
        <v>199</v>
      </c>
      <c r="R2921" s="8">
        <v>1</v>
      </c>
      <c r="S2921" s="8">
        <v>1</v>
      </c>
      <c r="T2921" s="10">
        <v>0.29549999999999998</v>
      </c>
      <c r="U2921" s="12">
        <v>3.38</v>
      </c>
      <c r="V2921" s="10">
        <v>7.1400000000000005E-2</v>
      </c>
      <c r="W2921" s="11">
        <v>6</v>
      </c>
      <c r="X2921" s="8" t="s">
        <v>148</v>
      </c>
      <c r="Y2921" s="8" t="s">
        <v>149</v>
      </c>
      <c r="Z2921" s="8" t="s">
        <v>609</v>
      </c>
    </row>
    <row r="2922" spans="1:26" x14ac:dyDescent="0.3">
      <c r="A2922" s="7">
        <v>46292</v>
      </c>
      <c r="B2922" s="8" t="s">
        <v>34</v>
      </c>
      <c r="C2922" s="8" t="s">
        <v>140</v>
      </c>
      <c r="D2922" s="8" t="s">
        <v>141</v>
      </c>
      <c r="E2922" s="8" t="s">
        <v>325</v>
      </c>
      <c r="F2922" s="8" t="s">
        <v>143</v>
      </c>
      <c r="G2922" s="8" t="s">
        <v>696</v>
      </c>
      <c r="H2922" s="8" t="s">
        <v>333</v>
      </c>
      <c r="I2922" s="8" t="s">
        <v>696</v>
      </c>
      <c r="J2922" s="8" t="s">
        <v>327</v>
      </c>
      <c r="K2922" s="8" t="s">
        <v>14</v>
      </c>
      <c r="L2922" s="9">
        <v>1573</v>
      </c>
      <c r="M2922" s="9">
        <v>20</v>
      </c>
      <c r="N2922" s="10">
        <v>1.2714558169103621E-2</v>
      </c>
      <c r="O2922" s="11">
        <v>4.22</v>
      </c>
      <c r="P2922" s="11">
        <v>84.4</v>
      </c>
      <c r="Q2922" s="11">
        <v>398</v>
      </c>
      <c r="R2922" s="8">
        <v>2</v>
      </c>
      <c r="S2922" s="8">
        <v>2</v>
      </c>
      <c r="T2922" s="10">
        <v>0.21210000000000001</v>
      </c>
      <c r="U2922" s="12">
        <v>4.72</v>
      </c>
      <c r="V2922" s="10">
        <v>0.1</v>
      </c>
      <c r="W2922" s="11">
        <v>7.5</v>
      </c>
      <c r="X2922" s="8" t="s">
        <v>148</v>
      </c>
      <c r="Y2922" s="8" t="s">
        <v>149</v>
      </c>
    </row>
    <row r="2923" spans="1:26" x14ac:dyDescent="0.3">
      <c r="A2923" s="7">
        <v>46292</v>
      </c>
      <c r="B2923" s="8" t="s">
        <v>34</v>
      </c>
      <c r="C2923" s="8" t="s">
        <v>140</v>
      </c>
      <c r="D2923" s="8" t="s">
        <v>141</v>
      </c>
      <c r="E2923" s="8" t="s">
        <v>325</v>
      </c>
      <c r="F2923" s="8" t="s">
        <v>143</v>
      </c>
      <c r="G2923" s="8" t="s">
        <v>425</v>
      </c>
      <c r="H2923" s="8" t="s">
        <v>206</v>
      </c>
      <c r="I2923" s="8" t="s">
        <v>425</v>
      </c>
      <c r="J2923" s="8" t="s">
        <v>327</v>
      </c>
      <c r="K2923" s="8" t="s">
        <v>7</v>
      </c>
      <c r="L2923" s="9">
        <v>1213</v>
      </c>
      <c r="M2923" s="9">
        <v>10</v>
      </c>
      <c r="N2923" s="10">
        <v>8.2440230832646327E-3</v>
      </c>
      <c r="O2923" s="11">
        <v>4.1500000000000004</v>
      </c>
      <c r="P2923" s="11">
        <v>41.5</v>
      </c>
      <c r="Q2923" s="11">
        <v>0</v>
      </c>
      <c r="R2923" s="8">
        <v>0</v>
      </c>
      <c r="S2923" s="8">
        <v>0</v>
      </c>
      <c r="U2923" s="12">
        <v>0</v>
      </c>
      <c r="V2923" s="10">
        <v>0</v>
      </c>
      <c r="W2923" s="11">
        <v>6</v>
      </c>
      <c r="X2923" s="8" t="s">
        <v>148</v>
      </c>
      <c r="Y2923" s="8" t="s">
        <v>149</v>
      </c>
    </row>
    <row r="2924" spans="1:26" x14ac:dyDescent="0.3">
      <c r="A2924" s="7">
        <v>46292</v>
      </c>
      <c r="B2924" s="8" t="s">
        <v>34</v>
      </c>
      <c r="C2924" s="8" t="s">
        <v>140</v>
      </c>
      <c r="D2924" s="8" t="s">
        <v>141</v>
      </c>
      <c r="E2924" s="8" t="s">
        <v>325</v>
      </c>
      <c r="F2924" s="8" t="s">
        <v>143</v>
      </c>
      <c r="G2924" s="8" t="s">
        <v>698</v>
      </c>
      <c r="H2924" s="8" t="s">
        <v>206</v>
      </c>
      <c r="I2924" s="8" t="s">
        <v>698</v>
      </c>
      <c r="J2924" s="8" t="s">
        <v>327</v>
      </c>
      <c r="K2924" s="8" t="s">
        <v>21</v>
      </c>
      <c r="L2924" s="9">
        <v>308</v>
      </c>
      <c r="M2924" s="9">
        <v>7</v>
      </c>
      <c r="N2924" s="10">
        <v>2.2727272727272731E-2</v>
      </c>
      <c r="O2924" s="11">
        <v>5.1100000000000003</v>
      </c>
      <c r="P2924" s="11">
        <v>35.770000000000003</v>
      </c>
      <c r="Q2924" s="11">
        <v>597</v>
      </c>
      <c r="R2924" s="8">
        <v>2</v>
      </c>
      <c r="S2924" s="8">
        <v>3</v>
      </c>
      <c r="T2924" s="10">
        <v>5.9900000000000002E-2</v>
      </c>
      <c r="U2924" s="12">
        <v>16.690000000000001</v>
      </c>
      <c r="V2924" s="10">
        <v>0.28570000000000001</v>
      </c>
      <c r="W2924" s="11">
        <v>5.5</v>
      </c>
      <c r="X2924" s="8" t="s">
        <v>148</v>
      </c>
      <c r="Y2924" s="8" t="s">
        <v>149</v>
      </c>
    </row>
    <row r="2925" spans="1:26" x14ac:dyDescent="0.3">
      <c r="A2925" s="7">
        <v>46292</v>
      </c>
      <c r="B2925" s="8" t="s">
        <v>34</v>
      </c>
      <c r="C2925" s="8" t="s">
        <v>140</v>
      </c>
      <c r="D2925" s="8" t="s">
        <v>141</v>
      </c>
      <c r="E2925" s="8" t="s">
        <v>325</v>
      </c>
      <c r="F2925" s="8" t="s">
        <v>143</v>
      </c>
      <c r="G2925" s="8" t="s">
        <v>423</v>
      </c>
      <c r="H2925" s="8" t="s">
        <v>206</v>
      </c>
      <c r="I2925" s="8" t="s">
        <v>423</v>
      </c>
      <c r="J2925" s="8" t="s">
        <v>327</v>
      </c>
      <c r="K2925" s="8" t="s">
        <v>7</v>
      </c>
      <c r="L2925" s="9">
        <v>616</v>
      </c>
      <c r="M2925" s="9">
        <v>4</v>
      </c>
      <c r="N2925" s="10">
        <v>6.4935064935064939E-3</v>
      </c>
      <c r="O2925" s="11">
        <v>3.56</v>
      </c>
      <c r="P2925" s="11">
        <v>14.24</v>
      </c>
      <c r="Q2925" s="11">
        <v>0</v>
      </c>
      <c r="R2925" s="8">
        <v>0</v>
      </c>
      <c r="S2925" s="8">
        <v>0</v>
      </c>
      <c r="U2925" s="12">
        <v>0</v>
      </c>
      <c r="V2925" s="10">
        <v>0</v>
      </c>
      <c r="W2925" s="11">
        <v>5</v>
      </c>
      <c r="X2925" s="8" t="s">
        <v>148</v>
      </c>
      <c r="Y2925" s="8" t="s">
        <v>149</v>
      </c>
    </row>
    <row r="2926" spans="1:26" x14ac:dyDescent="0.3">
      <c r="A2926" s="7">
        <v>46292</v>
      </c>
      <c r="B2926" s="8" t="s">
        <v>34</v>
      </c>
      <c r="C2926" s="8" t="s">
        <v>140</v>
      </c>
      <c r="D2926" s="8" t="s">
        <v>141</v>
      </c>
      <c r="E2926" s="8" t="s">
        <v>328</v>
      </c>
      <c r="F2926" s="8" t="s">
        <v>143</v>
      </c>
      <c r="G2926" s="8" t="s">
        <v>491</v>
      </c>
      <c r="H2926" s="8" t="s">
        <v>333</v>
      </c>
      <c r="I2926" s="8" t="s">
        <v>491</v>
      </c>
      <c r="J2926" s="8" t="s">
        <v>330</v>
      </c>
      <c r="K2926" s="8" t="s">
        <v>21</v>
      </c>
      <c r="L2926" s="9">
        <v>1750</v>
      </c>
      <c r="M2926" s="9">
        <v>22</v>
      </c>
      <c r="N2926" s="10">
        <v>1.257142857142857E-2</v>
      </c>
      <c r="O2926" s="11">
        <v>8.5299999999999994</v>
      </c>
      <c r="P2926" s="11">
        <v>187.66</v>
      </c>
      <c r="Q2926" s="11">
        <v>598</v>
      </c>
      <c r="R2926" s="8">
        <v>2</v>
      </c>
      <c r="S2926" s="8">
        <v>2</v>
      </c>
      <c r="T2926" s="10">
        <v>0.31380000000000002</v>
      </c>
      <c r="U2926" s="12">
        <v>3.19</v>
      </c>
      <c r="V2926" s="10">
        <v>9.0899999999999995E-2</v>
      </c>
      <c r="W2926" s="11">
        <v>9</v>
      </c>
      <c r="X2926" s="8" t="s">
        <v>148</v>
      </c>
      <c r="Y2926" s="8" t="s">
        <v>149</v>
      </c>
    </row>
    <row r="2927" spans="1:26" x14ac:dyDescent="0.3">
      <c r="A2927" s="7">
        <v>46292</v>
      </c>
      <c r="B2927" s="8" t="s">
        <v>34</v>
      </c>
      <c r="C2927" s="8" t="s">
        <v>140</v>
      </c>
      <c r="D2927" s="8" t="s">
        <v>141</v>
      </c>
      <c r="E2927" s="8" t="s">
        <v>328</v>
      </c>
      <c r="F2927" s="8" t="s">
        <v>143</v>
      </c>
      <c r="G2927" s="8" t="s">
        <v>329</v>
      </c>
      <c r="H2927" s="8" t="s">
        <v>213</v>
      </c>
      <c r="I2927" s="8" t="s">
        <v>1214</v>
      </c>
      <c r="J2927" s="8" t="s">
        <v>330</v>
      </c>
      <c r="K2927" s="8" t="s">
        <v>14</v>
      </c>
      <c r="L2927" s="9">
        <v>2646</v>
      </c>
      <c r="M2927" s="9">
        <v>24</v>
      </c>
      <c r="N2927" s="10">
        <v>9.0702947845804991E-3</v>
      </c>
      <c r="O2927" s="11">
        <v>7</v>
      </c>
      <c r="P2927" s="11">
        <v>168</v>
      </c>
      <c r="Q2927" s="11">
        <v>598</v>
      </c>
      <c r="R2927" s="8">
        <v>1</v>
      </c>
      <c r="S2927" s="8">
        <v>2</v>
      </c>
      <c r="T2927" s="10">
        <v>28.1</v>
      </c>
      <c r="U2927" s="12">
        <v>3.56</v>
      </c>
      <c r="V2927" s="10">
        <v>4.1700000000000001E-2</v>
      </c>
      <c r="W2927" s="11">
        <v>10</v>
      </c>
      <c r="X2927" s="8" t="s">
        <v>148</v>
      </c>
      <c r="Y2927" s="8" t="s">
        <v>149</v>
      </c>
    </row>
    <row r="2928" spans="1:26" x14ac:dyDescent="0.3">
      <c r="A2928" s="7">
        <v>46292</v>
      </c>
      <c r="B2928" s="8" t="s">
        <v>34</v>
      </c>
      <c r="C2928" s="8" t="s">
        <v>140</v>
      </c>
      <c r="D2928" s="8" t="s">
        <v>141</v>
      </c>
      <c r="E2928" s="8" t="s">
        <v>328</v>
      </c>
      <c r="F2928" s="8" t="s">
        <v>143</v>
      </c>
      <c r="G2928" s="8" t="s">
        <v>699</v>
      </c>
      <c r="H2928" s="8" t="s">
        <v>333</v>
      </c>
      <c r="I2928" s="8" t="s">
        <v>699</v>
      </c>
      <c r="J2928" s="8" t="s">
        <v>330</v>
      </c>
      <c r="K2928" s="8" t="s">
        <v>7</v>
      </c>
      <c r="L2928" s="9">
        <v>1114</v>
      </c>
      <c r="M2928" s="9">
        <v>4</v>
      </c>
      <c r="N2928" s="10">
        <v>3.5906642728904849E-3</v>
      </c>
      <c r="O2928" s="11">
        <v>4.78</v>
      </c>
      <c r="P2928" s="11">
        <v>19.12</v>
      </c>
      <c r="Q2928" s="11">
        <v>0</v>
      </c>
      <c r="R2928" s="8">
        <v>0</v>
      </c>
      <c r="S2928" s="8">
        <v>0</v>
      </c>
      <c r="U2928" s="12">
        <v>0</v>
      </c>
      <c r="V2928" s="10">
        <v>0</v>
      </c>
      <c r="W2928" s="11">
        <v>8</v>
      </c>
      <c r="X2928" s="8" t="s">
        <v>148</v>
      </c>
      <c r="Y2928" s="8" t="s">
        <v>149</v>
      </c>
    </row>
    <row r="2929" spans="1:26" x14ac:dyDescent="0.3">
      <c r="A2929" s="7">
        <v>46292</v>
      </c>
      <c r="B2929" s="8" t="s">
        <v>34</v>
      </c>
      <c r="C2929" s="8" t="s">
        <v>140</v>
      </c>
      <c r="D2929" s="8" t="s">
        <v>141</v>
      </c>
      <c r="E2929" s="8" t="s">
        <v>328</v>
      </c>
      <c r="F2929" s="8" t="s">
        <v>143</v>
      </c>
      <c r="G2929" s="8" t="s">
        <v>332</v>
      </c>
      <c r="H2929" s="8" t="s">
        <v>206</v>
      </c>
      <c r="I2929" s="8" t="s">
        <v>1215</v>
      </c>
      <c r="J2929" s="8" t="s">
        <v>330</v>
      </c>
      <c r="K2929" s="8" t="s">
        <v>21</v>
      </c>
      <c r="L2929" s="9">
        <v>2176</v>
      </c>
      <c r="M2929" s="9">
        <v>23</v>
      </c>
      <c r="N2929" s="10">
        <v>1.0569852941176469E-2</v>
      </c>
      <c r="O2929" s="11">
        <v>10.39</v>
      </c>
      <c r="P2929" s="11">
        <v>238.97</v>
      </c>
      <c r="Q2929" s="11">
        <v>1196</v>
      </c>
      <c r="R2929" s="8">
        <v>2</v>
      </c>
      <c r="S2929" s="8">
        <v>4</v>
      </c>
      <c r="T2929" s="10">
        <v>0.19980000000000001</v>
      </c>
      <c r="U2929" s="12">
        <v>5</v>
      </c>
      <c r="V2929" s="10">
        <v>8.6999999999999994E-2</v>
      </c>
      <c r="W2929" s="11">
        <v>12</v>
      </c>
      <c r="X2929" s="8" t="s">
        <v>148</v>
      </c>
      <c r="Y2929" s="8" t="s">
        <v>149</v>
      </c>
    </row>
    <row r="2930" spans="1:26" x14ac:dyDescent="0.3">
      <c r="A2930" s="7">
        <v>46292</v>
      </c>
      <c r="B2930" s="8" t="s">
        <v>19</v>
      </c>
      <c r="C2930" s="8" t="s">
        <v>249</v>
      </c>
      <c r="D2930" s="8" t="s">
        <v>141</v>
      </c>
      <c r="E2930" s="8" t="s">
        <v>142</v>
      </c>
      <c r="F2930" s="8" t="s">
        <v>143</v>
      </c>
      <c r="G2930" s="8" t="s">
        <v>250</v>
      </c>
      <c r="H2930" s="8" t="s">
        <v>206</v>
      </c>
      <c r="I2930" s="8" t="s">
        <v>250</v>
      </c>
      <c r="J2930" s="8" t="s">
        <v>147</v>
      </c>
      <c r="K2930" s="8" t="s">
        <v>21</v>
      </c>
      <c r="L2930" s="9">
        <v>183</v>
      </c>
      <c r="M2930" s="9">
        <v>5</v>
      </c>
      <c r="N2930" s="10">
        <v>2.7322404371584699E-2</v>
      </c>
      <c r="O2930" s="11">
        <v>7.31</v>
      </c>
      <c r="P2930" s="11">
        <v>36.549999999999997</v>
      </c>
      <c r="Q2930" s="11">
        <v>599</v>
      </c>
      <c r="R2930" s="8">
        <v>1</v>
      </c>
      <c r="S2930" s="8">
        <v>1</v>
      </c>
      <c r="T2930" s="10">
        <v>6.0999999999999999E-2</v>
      </c>
      <c r="U2930" s="12">
        <v>16.39</v>
      </c>
      <c r="V2930" s="10">
        <v>0.2</v>
      </c>
      <c r="W2930" s="11">
        <v>8</v>
      </c>
      <c r="X2930" s="8" t="s">
        <v>148</v>
      </c>
      <c r="Y2930" s="8" t="s">
        <v>149</v>
      </c>
    </row>
    <row r="2931" spans="1:26" x14ac:dyDescent="0.3">
      <c r="A2931" s="8" t="s">
        <v>1199</v>
      </c>
      <c r="B2931" s="8" t="s">
        <v>19</v>
      </c>
      <c r="C2931" s="8" t="s">
        <v>249</v>
      </c>
      <c r="D2931" s="8" t="s">
        <v>141</v>
      </c>
      <c r="E2931" s="8" t="s">
        <v>142</v>
      </c>
      <c r="F2931" s="8" t="s">
        <v>143</v>
      </c>
      <c r="G2931" s="8" t="s">
        <v>496</v>
      </c>
      <c r="H2931" s="8" t="s">
        <v>206</v>
      </c>
      <c r="I2931" s="8" t="s">
        <v>496</v>
      </c>
      <c r="J2931" s="8" t="s">
        <v>147</v>
      </c>
      <c r="K2931" s="8" t="s">
        <v>14</v>
      </c>
      <c r="L2931" s="9">
        <v>442</v>
      </c>
      <c r="M2931" s="9">
        <v>8</v>
      </c>
      <c r="N2931" s="10">
        <v>1.8099547511312219E-2</v>
      </c>
      <c r="O2931" s="11">
        <v>6.05</v>
      </c>
      <c r="P2931" s="11">
        <v>48.4</v>
      </c>
      <c r="Q2931" s="11">
        <v>0</v>
      </c>
      <c r="R2931" s="8">
        <v>0</v>
      </c>
      <c r="S2931" s="8">
        <v>0</v>
      </c>
      <c r="U2931" s="12">
        <v>0</v>
      </c>
      <c r="V2931" s="10">
        <v>0</v>
      </c>
      <c r="W2931" s="11">
        <v>8</v>
      </c>
      <c r="X2931" s="8" t="s">
        <v>148</v>
      </c>
      <c r="Y2931" s="8" t="s">
        <v>149</v>
      </c>
    </row>
    <row r="2932" spans="1:26" x14ac:dyDescent="0.3">
      <c r="A2932" s="7">
        <v>46292</v>
      </c>
      <c r="B2932" s="8" t="s">
        <v>19</v>
      </c>
      <c r="C2932" s="8" t="s">
        <v>249</v>
      </c>
      <c r="D2932" s="8" t="s">
        <v>141</v>
      </c>
      <c r="E2932" s="8" t="s">
        <v>142</v>
      </c>
      <c r="F2932" s="8" t="s">
        <v>143</v>
      </c>
      <c r="G2932" s="8" t="s">
        <v>345</v>
      </c>
      <c r="H2932" s="8" t="s">
        <v>206</v>
      </c>
      <c r="I2932" s="8" t="s">
        <v>345</v>
      </c>
      <c r="J2932" s="8" t="s">
        <v>147</v>
      </c>
      <c r="K2932" s="8" t="s">
        <v>14</v>
      </c>
      <c r="L2932" s="9">
        <v>329</v>
      </c>
      <c r="M2932" s="9">
        <v>8</v>
      </c>
      <c r="N2932" s="10">
        <v>2.4316109422492401E-2</v>
      </c>
      <c r="O2932" s="11">
        <v>4.07</v>
      </c>
      <c r="P2932" s="11">
        <v>32.56</v>
      </c>
      <c r="Q2932" s="11">
        <v>1198</v>
      </c>
      <c r="R2932" s="8">
        <v>2</v>
      </c>
      <c r="S2932" s="8">
        <v>2</v>
      </c>
      <c r="T2932" s="10">
        <v>2.7199999999999998E-2</v>
      </c>
      <c r="U2932" s="12">
        <v>36.79</v>
      </c>
      <c r="V2932" s="10">
        <v>0.25</v>
      </c>
      <c r="W2932" s="11">
        <v>6.5</v>
      </c>
      <c r="X2932" s="8" t="s">
        <v>148</v>
      </c>
      <c r="Y2932" s="8" t="s">
        <v>149</v>
      </c>
    </row>
    <row r="2933" spans="1:26" x14ac:dyDescent="0.3">
      <c r="A2933" s="8" t="s">
        <v>1199</v>
      </c>
      <c r="B2933" s="8" t="s">
        <v>19</v>
      </c>
      <c r="C2933" s="8" t="s">
        <v>249</v>
      </c>
      <c r="D2933" s="8" t="s">
        <v>141</v>
      </c>
      <c r="E2933" s="8" t="s">
        <v>142</v>
      </c>
      <c r="F2933" s="8" t="s">
        <v>143</v>
      </c>
      <c r="G2933" s="8" t="s">
        <v>350</v>
      </c>
      <c r="H2933" s="8" t="s">
        <v>206</v>
      </c>
      <c r="I2933" s="8" t="s">
        <v>350</v>
      </c>
      <c r="J2933" s="8" t="s">
        <v>147</v>
      </c>
      <c r="K2933" s="8" t="s">
        <v>7</v>
      </c>
      <c r="L2933" s="9">
        <v>274</v>
      </c>
      <c r="M2933" s="9">
        <v>3</v>
      </c>
      <c r="N2933" s="10">
        <v>1.094890510948905E-2</v>
      </c>
      <c r="O2933" s="11">
        <v>5.83</v>
      </c>
      <c r="P2933" s="11">
        <v>17.489999999999998</v>
      </c>
      <c r="Q2933" s="11">
        <v>599</v>
      </c>
      <c r="R2933" s="8">
        <v>1</v>
      </c>
      <c r="S2933" s="8">
        <v>1</v>
      </c>
      <c r="T2933" s="10">
        <v>2.92E-2</v>
      </c>
      <c r="U2933" s="12">
        <v>34.25</v>
      </c>
      <c r="V2933" s="10">
        <v>0.33329999999999999</v>
      </c>
      <c r="W2933" s="11">
        <v>8.5</v>
      </c>
      <c r="X2933" s="8" t="s">
        <v>148</v>
      </c>
      <c r="Y2933" s="8" t="s">
        <v>149</v>
      </c>
    </row>
    <row r="2934" spans="1:26" x14ac:dyDescent="0.3">
      <c r="A2934" s="7">
        <v>46292</v>
      </c>
      <c r="B2934" s="8" t="s">
        <v>19</v>
      </c>
      <c r="C2934" s="8" t="s">
        <v>249</v>
      </c>
      <c r="D2934" s="8" t="s">
        <v>141</v>
      </c>
      <c r="E2934" s="8" t="s">
        <v>142</v>
      </c>
      <c r="F2934" s="8" t="s">
        <v>143</v>
      </c>
      <c r="G2934" s="8" t="s">
        <v>346</v>
      </c>
      <c r="H2934" s="8" t="s">
        <v>206</v>
      </c>
      <c r="I2934" s="8" t="s">
        <v>346</v>
      </c>
      <c r="J2934" s="8" t="s">
        <v>147</v>
      </c>
      <c r="K2934" s="8" t="s">
        <v>7</v>
      </c>
      <c r="L2934" s="8" t="s">
        <v>1216</v>
      </c>
      <c r="M2934" s="9">
        <v>1</v>
      </c>
      <c r="N2934" s="10">
        <v>3.448275862068965E-3</v>
      </c>
      <c r="O2934" s="11">
        <v>4.84</v>
      </c>
      <c r="P2934" s="11">
        <v>4.84</v>
      </c>
      <c r="Q2934" s="11">
        <v>0</v>
      </c>
      <c r="R2934" s="8">
        <v>0</v>
      </c>
      <c r="S2934" s="8">
        <v>0</v>
      </c>
      <c r="U2934" s="12">
        <v>0</v>
      </c>
      <c r="V2934" s="10">
        <v>0</v>
      </c>
      <c r="W2934" s="11">
        <v>9</v>
      </c>
      <c r="X2934" s="8" t="s">
        <v>148</v>
      </c>
      <c r="Y2934" s="8" t="s">
        <v>149</v>
      </c>
      <c r="Z2934" s="8" t="s">
        <v>404</v>
      </c>
    </row>
    <row r="2935" spans="1:26" x14ac:dyDescent="0.3">
      <c r="A2935" s="7">
        <v>46292</v>
      </c>
      <c r="B2935" s="8" t="s">
        <v>19</v>
      </c>
      <c r="C2935" s="8" t="s">
        <v>249</v>
      </c>
      <c r="D2935" s="8" t="s">
        <v>141</v>
      </c>
      <c r="E2935" s="8" t="s">
        <v>351</v>
      </c>
      <c r="F2935" s="8" t="s">
        <v>143</v>
      </c>
      <c r="G2935" s="8" t="s">
        <v>354</v>
      </c>
      <c r="H2935" s="8" t="s">
        <v>206</v>
      </c>
      <c r="I2935" s="8" t="s">
        <v>355</v>
      </c>
      <c r="J2935" s="8" t="s">
        <v>353</v>
      </c>
      <c r="K2935" s="8" t="s">
        <v>21</v>
      </c>
      <c r="L2935" s="9">
        <v>98</v>
      </c>
      <c r="M2935" s="9">
        <v>5</v>
      </c>
      <c r="N2935" s="10">
        <v>5.1020408163265307E-2</v>
      </c>
      <c r="O2935" s="11">
        <v>13.58</v>
      </c>
      <c r="P2935" s="11">
        <v>67.900000000000006</v>
      </c>
      <c r="Q2935" s="11">
        <v>0</v>
      </c>
      <c r="R2935" s="8">
        <v>0</v>
      </c>
      <c r="S2935" s="8">
        <v>0</v>
      </c>
      <c r="U2935" s="12">
        <v>0</v>
      </c>
      <c r="V2935" s="10">
        <v>0</v>
      </c>
      <c r="W2935" s="11">
        <v>16</v>
      </c>
      <c r="X2935" s="8" t="s">
        <v>148</v>
      </c>
      <c r="Y2935" s="8" t="s">
        <v>149</v>
      </c>
    </row>
    <row r="2936" spans="1:26" x14ac:dyDescent="0.3">
      <c r="A2936" s="7">
        <v>46292</v>
      </c>
      <c r="B2936" s="8" t="s">
        <v>19</v>
      </c>
      <c r="C2936" s="8" t="s">
        <v>249</v>
      </c>
      <c r="D2936" s="8" t="s">
        <v>141</v>
      </c>
      <c r="E2936" s="8" t="s">
        <v>351</v>
      </c>
      <c r="F2936" s="8" t="s">
        <v>143</v>
      </c>
      <c r="G2936" s="8" t="s">
        <v>434</v>
      </c>
      <c r="H2936" s="8" t="s">
        <v>206</v>
      </c>
      <c r="I2936" s="8" t="s">
        <v>1217</v>
      </c>
      <c r="J2936" s="8" t="s">
        <v>353</v>
      </c>
      <c r="K2936" s="8" t="s">
        <v>21</v>
      </c>
      <c r="L2936" s="9">
        <v>373</v>
      </c>
      <c r="M2936" s="9">
        <v>17</v>
      </c>
      <c r="N2936" s="10">
        <v>4.5576407506702422E-2</v>
      </c>
      <c r="O2936" s="11">
        <v>15.5</v>
      </c>
      <c r="P2936" s="11">
        <v>263.5</v>
      </c>
      <c r="Q2936" s="11">
        <v>3897</v>
      </c>
      <c r="R2936" s="8">
        <v>2</v>
      </c>
      <c r="S2936" s="8">
        <v>3</v>
      </c>
      <c r="T2936" s="10">
        <v>6.7599999999999993E-2</v>
      </c>
      <c r="U2936" s="12">
        <v>14.79</v>
      </c>
      <c r="V2936" s="10">
        <v>0.1176</v>
      </c>
      <c r="W2936" s="11">
        <v>15.5</v>
      </c>
      <c r="X2936" s="8" t="s">
        <v>148</v>
      </c>
      <c r="Y2936" s="8" t="s">
        <v>149</v>
      </c>
    </row>
    <row r="2937" spans="1:26" x14ac:dyDescent="0.3">
      <c r="A2937" s="7">
        <v>46293</v>
      </c>
      <c r="B2937" s="8" t="s">
        <v>12</v>
      </c>
      <c r="C2937" s="8" t="s">
        <v>140</v>
      </c>
      <c r="D2937" s="8" t="s">
        <v>141</v>
      </c>
      <c r="E2937" s="8" t="s">
        <v>142</v>
      </c>
      <c r="F2937" s="8" t="s">
        <v>143</v>
      </c>
      <c r="G2937" s="8" t="s">
        <v>151</v>
      </c>
      <c r="H2937" s="8" t="s">
        <v>145</v>
      </c>
      <c r="I2937" s="8" t="s">
        <v>1218</v>
      </c>
      <c r="J2937" s="8" t="s">
        <v>147</v>
      </c>
      <c r="K2937" s="8" t="s">
        <v>21</v>
      </c>
      <c r="L2937" s="9">
        <v>231</v>
      </c>
      <c r="M2937" s="9">
        <v>3</v>
      </c>
      <c r="N2937" s="10">
        <v>1.298701298701299E-2</v>
      </c>
      <c r="O2937" s="11">
        <v>18.5</v>
      </c>
      <c r="P2937" s="11">
        <v>55.5</v>
      </c>
      <c r="Q2937" s="11">
        <v>0</v>
      </c>
      <c r="R2937" s="8">
        <v>0</v>
      </c>
      <c r="S2937" s="8">
        <v>0</v>
      </c>
      <c r="U2937" s="12">
        <v>0</v>
      </c>
      <c r="V2937" s="10">
        <v>0</v>
      </c>
      <c r="W2937" s="11">
        <v>18.5</v>
      </c>
      <c r="X2937" s="8" t="s">
        <v>148</v>
      </c>
      <c r="Y2937" s="8" t="s">
        <v>149</v>
      </c>
    </row>
    <row r="2938" spans="1:26" x14ac:dyDescent="0.3">
      <c r="A2938" s="8" t="s">
        <v>1219</v>
      </c>
      <c r="B2938" s="8" t="s">
        <v>12</v>
      </c>
      <c r="C2938" s="8" t="s">
        <v>140</v>
      </c>
      <c r="D2938" s="8" t="s">
        <v>141</v>
      </c>
      <c r="E2938" s="8" t="s">
        <v>142</v>
      </c>
      <c r="F2938" s="8" t="s">
        <v>143</v>
      </c>
      <c r="G2938" s="8" t="s">
        <v>144</v>
      </c>
      <c r="H2938" s="8" t="s">
        <v>145</v>
      </c>
      <c r="I2938" s="8" t="s">
        <v>524</v>
      </c>
      <c r="J2938" s="8" t="s">
        <v>147</v>
      </c>
      <c r="K2938" s="8" t="s">
        <v>21</v>
      </c>
      <c r="L2938" s="9">
        <v>439</v>
      </c>
      <c r="M2938" s="9">
        <v>9</v>
      </c>
      <c r="N2938" s="10">
        <v>2.0501138952164009E-2</v>
      </c>
      <c r="O2938" s="11">
        <v>18</v>
      </c>
      <c r="P2938" s="11">
        <v>162</v>
      </c>
      <c r="Q2938" s="11">
        <v>1797</v>
      </c>
      <c r="R2938" s="8">
        <v>3</v>
      </c>
      <c r="S2938" s="8">
        <v>3</v>
      </c>
      <c r="T2938" s="10">
        <v>9.0200000000000002E-2</v>
      </c>
      <c r="U2938" s="12">
        <v>11.09</v>
      </c>
      <c r="V2938" s="10">
        <v>0.33329999999999999</v>
      </c>
      <c r="W2938" s="11">
        <v>18</v>
      </c>
      <c r="X2938" s="8" t="s">
        <v>148</v>
      </c>
      <c r="Y2938" s="8" t="s">
        <v>149</v>
      </c>
    </row>
    <row r="2939" spans="1:26" x14ac:dyDescent="0.3">
      <c r="A2939" s="7">
        <v>46293</v>
      </c>
      <c r="B2939" s="8" t="s">
        <v>12</v>
      </c>
      <c r="C2939" s="8" t="s">
        <v>140</v>
      </c>
      <c r="D2939" s="8" t="s">
        <v>141</v>
      </c>
      <c r="E2939" s="8" t="s">
        <v>142</v>
      </c>
      <c r="F2939" s="8" t="s">
        <v>143</v>
      </c>
      <c r="G2939" s="8" t="s">
        <v>170</v>
      </c>
      <c r="H2939" s="8" t="s">
        <v>145</v>
      </c>
      <c r="I2939" s="8" t="s">
        <v>584</v>
      </c>
      <c r="J2939" s="8" t="s">
        <v>147</v>
      </c>
      <c r="K2939" s="8" t="s">
        <v>7</v>
      </c>
      <c r="L2939" s="9">
        <v>805</v>
      </c>
      <c r="M2939" s="9">
        <v>5</v>
      </c>
      <c r="N2939" s="10">
        <v>6.2111801242236021E-3</v>
      </c>
      <c r="O2939" s="11">
        <v>6.95</v>
      </c>
      <c r="P2939" s="11">
        <v>34.75</v>
      </c>
      <c r="Q2939" s="11">
        <v>0</v>
      </c>
      <c r="R2939" s="8">
        <v>0</v>
      </c>
      <c r="S2939" s="8">
        <v>0</v>
      </c>
      <c r="U2939" s="12">
        <v>0</v>
      </c>
      <c r="V2939" s="10">
        <v>0</v>
      </c>
      <c r="W2939" s="11">
        <v>13.5</v>
      </c>
      <c r="X2939" s="8" t="s">
        <v>148</v>
      </c>
      <c r="Y2939" s="8" t="s">
        <v>149</v>
      </c>
    </row>
    <row r="2940" spans="1:26" x14ac:dyDescent="0.3">
      <c r="A2940" s="7">
        <v>46293</v>
      </c>
      <c r="B2940" s="8" t="s">
        <v>12</v>
      </c>
      <c r="C2940" s="8" t="s">
        <v>140</v>
      </c>
      <c r="D2940" s="8" t="s">
        <v>141</v>
      </c>
      <c r="E2940" s="8" t="s">
        <v>142</v>
      </c>
      <c r="F2940" s="8" t="s">
        <v>143</v>
      </c>
      <c r="G2940" s="8" t="s">
        <v>144</v>
      </c>
      <c r="H2940" s="8" t="s">
        <v>145</v>
      </c>
      <c r="I2940" s="8" t="s">
        <v>435</v>
      </c>
      <c r="J2940" s="8" t="s">
        <v>147</v>
      </c>
      <c r="K2940" s="8" t="s">
        <v>21</v>
      </c>
      <c r="L2940" s="9">
        <v>144</v>
      </c>
      <c r="M2940" s="9">
        <v>2</v>
      </c>
      <c r="N2940" s="10">
        <v>1.388888888888889E-2</v>
      </c>
      <c r="O2940" s="11">
        <v>11</v>
      </c>
      <c r="P2940" s="11">
        <v>22</v>
      </c>
      <c r="Q2940" s="11">
        <v>599</v>
      </c>
      <c r="R2940" s="8">
        <v>1</v>
      </c>
      <c r="S2940" s="8">
        <v>1</v>
      </c>
      <c r="T2940" s="10">
        <v>3.6700000000000003E-2</v>
      </c>
      <c r="U2940" s="12">
        <v>27.23</v>
      </c>
      <c r="V2940" s="10">
        <v>0.5</v>
      </c>
      <c r="W2940" s="11">
        <v>11</v>
      </c>
      <c r="X2940" s="8" t="s">
        <v>148</v>
      </c>
      <c r="Y2940" s="8" t="s">
        <v>149</v>
      </c>
    </row>
    <row r="2941" spans="1:26" x14ac:dyDescent="0.3">
      <c r="A2941" s="7">
        <v>46293</v>
      </c>
      <c r="B2941" s="8" t="s">
        <v>12</v>
      </c>
      <c r="C2941" s="8" t="s">
        <v>140</v>
      </c>
      <c r="D2941" s="8" t="s">
        <v>141</v>
      </c>
      <c r="E2941" s="8" t="s">
        <v>150</v>
      </c>
      <c r="F2941" s="8" t="s">
        <v>143</v>
      </c>
      <c r="G2941" s="8" t="s">
        <v>144</v>
      </c>
      <c r="H2941" s="8" t="s">
        <v>145</v>
      </c>
      <c r="I2941" s="8" t="s">
        <v>210</v>
      </c>
      <c r="J2941" s="8" t="s">
        <v>153</v>
      </c>
      <c r="K2941" s="8" t="s">
        <v>21</v>
      </c>
      <c r="L2941" s="9">
        <v>941</v>
      </c>
      <c r="M2941" s="9">
        <v>14</v>
      </c>
      <c r="N2941" s="10">
        <v>1.487778958554729E-2</v>
      </c>
      <c r="O2941" s="11">
        <v>10</v>
      </c>
      <c r="P2941" s="11">
        <v>140</v>
      </c>
      <c r="Q2941" s="11">
        <v>0</v>
      </c>
      <c r="R2941" s="8">
        <v>0</v>
      </c>
      <c r="S2941" s="8">
        <v>0</v>
      </c>
      <c r="U2941" s="12">
        <v>0</v>
      </c>
      <c r="V2941" s="10">
        <v>0</v>
      </c>
      <c r="W2941" s="11">
        <v>10</v>
      </c>
      <c r="X2941" s="8" t="s">
        <v>148</v>
      </c>
      <c r="Y2941" s="8" t="s">
        <v>149</v>
      </c>
    </row>
    <row r="2942" spans="1:26" x14ac:dyDescent="0.3">
      <c r="A2942" s="7">
        <v>46293</v>
      </c>
      <c r="B2942" s="8" t="s">
        <v>12</v>
      </c>
      <c r="C2942" s="8" t="s">
        <v>140</v>
      </c>
      <c r="D2942" s="8" t="s">
        <v>141</v>
      </c>
      <c r="E2942" s="8" t="s">
        <v>157</v>
      </c>
      <c r="F2942" s="8" t="s">
        <v>143</v>
      </c>
      <c r="G2942" s="8" t="s">
        <v>151</v>
      </c>
      <c r="H2942" s="8" t="s">
        <v>145</v>
      </c>
      <c r="I2942" s="8" t="s">
        <v>386</v>
      </c>
      <c r="J2942" s="8" t="s">
        <v>159</v>
      </c>
      <c r="K2942" s="8" t="s">
        <v>21</v>
      </c>
      <c r="L2942" s="9">
        <v>98</v>
      </c>
      <c r="M2942" s="9">
        <v>5</v>
      </c>
      <c r="N2942" s="10">
        <v>5.1020408163265307E-2</v>
      </c>
      <c r="O2942" s="11">
        <v>10.73</v>
      </c>
      <c r="P2942" s="11">
        <v>53.65</v>
      </c>
      <c r="Q2942" s="11">
        <v>0</v>
      </c>
      <c r="R2942" s="8">
        <v>0</v>
      </c>
      <c r="S2942" s="8">
        <v>0</v>
      </c>
      <c r="U2942" s="12">
        <v>0</v>
      </c>
      <c r="V2942" s="10">
        <v>0</v>
      </c>
      <c r="W2942" s="11">
        <v>11</v>
      </c>
      <c r="X2942" s="8" t="s">
        <v>148</v>
      </c>
      <c r="Y2942" s="8" t="s">
        <v>149</v>
      </c>
    </row>
    <row r="2943" spans="1:26" x14ac:dyDescent="0.3">
      <c r="A2943" s="7">
        <v>46293</v>
      </c>
      <c r="B2943" s="8" t="s">
        <v>12</v>
      </c>
      <c r="C2943" s="8" t="s">
        <v>140</v>
      </c>
      <c r="D2943" s="8" t="s">
        <v>141</v>
      </c>
      <c r="E2943" s="8" t="s">
        <v>157</v>
      </c>
      <c r="F2943" s="8" t="s">
        <v>143</v>
      </c>
      <c r="G2943" s="8" t="s">
        <v>144</v>
      </c>
      <c r="H2943" s="8" t="s">
        <v>145</v>
      </c>
      <c r="I2943" s="8" t="s">
        <v>162</v>
      </c>
      <c r="J2943" s="8" t="s">
        <v>159</v>
      </c>
      <c r="K2943" s="8" t="s">
        <v>14</v>
      </c>
      <c r="L2943" s="9">
        <v>1433</v>
      </c>
      <c r="M2943" s="9">
        <v>16</v>
      </c>
      <c r="N2943" s="10">
        <v>1.116538729937195E-2</v>
      </c>
      <c r="O2943" s="11">
        <v>7.75</v>
      </c>
      <c r="P2943" s="11">
        <v>124</v>
      </c>
      <c r="Q2943" s="11">
        <v>399</v>
      </c>
      <c r="R2943" s="8">
        <v>1</v>
      </c>
      <c r="S2943" s="8">
        <v>1</v>
      </c>
      <c r="T2943" s="10">
        <v>0.1709</v>
      </c>
      <c r="U2943" s="12">
        <v>3.22</v>
      </c>
      <c r="V2943" s="10">
        <v>6.25E-2</v>
      </c>
      <c r="W2943" s="11">
        <v>12</v>
      </c>
      <c r="X2943" s="8" t="s">
        <v>148</v>
      </c>
      <c r="Y2943" s="8" t="s">
        <v>149</v>
      </c>
    </row>
    <row r="2944" spans="1:26" x14ac:dyDescent="0.3">
      <c r="A2944" s="7">
        <v>46293</v>
      </c>
      <c r="B2944" s="8" t="s">
        <v>12</v>
      </c>
      <c r="C2944" s="8" t="s">
        <v>140</v>
      </c>
      <c r="D2944" s="8" t="s">
        <v>141</v>
      </c>
      <c r="E2944" s="8" t="s">
        <v>164</v>
      </c>
      <c r="F2944" s="8" t="s">
        <v>143</v>
      </c>
      <c r="G2944" s="8" t="s">
        <v>144</v>
      </c>
      <c r="H2944" s="8" t="s">
        <v>145</v>
      </c>
      <c r="I2944" s="8" t="s">
        <v>458</v>
      </c>
      <c r="J2944" s="8" t="s">
        <v>166</v>
      </c>
      <c r="K2944" s="8" t="s">
        <v>14</v>
      </c>
      <c r="L2944" s="9">
        <v>346</v>
      </c>
      <c r="M2944" s="9">
        <v>3</v>
      </c>
      <c r="N2944" s="10">
        <v>8.670520231213872E-3</v>
      </c>
      <c r="O2944" s="11">
        <v>8.11</v>
      </c>
      <c r="P2944" s="11">
        <v>24.33</v>
      </c>
      <c r="Q2944" s="11">
        <v>0</v>
      </c>
      <c r="R2944" s="8">
        <v>0</v>
      </c>
      <c r="S2944" s="8">
        <v>0</v>
      </c>
      <c r="U2944" s="12">
        <v>0</v>
      </c>
      <c r="V2944" s="10">
        <v>0</v>
      </c>
      <c r="W2944" s="11">
        <v>13</v>
      </c>
      <c r="X2944" s="8" t="s">
        <v>148</v>
      </c>
      <c r="Y2944" s="8" t="s">
        <v>149</v>
      </c>
    </row>
    <row r="2945" spans="1:25" x14ac:dyDescent="0.3">
      <c r="A2945" s="7">
        <v>46293</v>
      </c>
      <c r="B2945" s="8" t="s">
        <v>12</v>
      </c>
      <c r="C2945" s="8" t="s">
        <v>140</v>
      </c>
      <c r="D2945" s="8" t="s">
        <v>141</v>
      </c>
      <c r="E2945" s="8" t="s">
        <v>239</v>
      </c>
      <c r="F2945" s="8" t="s">
        <v>143</v>
      </c>
      <c r="G2945" s="8" t="s">
        <v>178</v>
      </c>
      <c r="H2945" s="8" t="s">
        <v>145</v>
      </c>
      <c r="I2945" s="8" t="s">
        <v>713</v>
      </c>
      <c r="J2945" s="8" t="s">
        <v>242</v>
      </c>
      <c r="K2945" s="8" t="s">
        <v>7</v>
      </c>
      <c r="L2945" s="9">
        <v>231</v>
      </c>
      <c r="M2945" s="9">
        <v>0</v>
      </c>
      <c r="N2945" s="10">
        <v>0</v>
      </c>
      <c r="P2945" s="11">
        <v>0</v>
      </c>
      <c r="Q2945" s="11">
        <v>0</v>
      </c>
      <c r="R2945" s="8">
        <v>0</v>
      </c>
      <c r="S2945" s="8">
        <v>0</v>
      </c>
      <c r="W2945" s="11">
        <v>5.5</v>
      </c>
      <c r="X2945" s="8" t="s">
        <v>148</v>
      </c>
      <c r="Y2945" s="8" t="s">
        <v>149</v>
      </c>
    </row>
    <row r="2946" spans="1:25" x14ac:dyDescent="0.3">
      <c r="A2946" s="7">
        <v>46293</v>
      </c>
      <c r="B2946" s="8" t="s">
        <v>12</v>
      </c>
      <c r="C2946" s="8" t="s">
        <v>140</v>
      </c>
      <c r="D2946" s="8" t="s">
        <v>141</v>
      </c>
      <c r="E2946" s="8" t="s">
        <v>239</v>
      </c>
      <c r="F2946" s="8" t="s">
        <v>143</v>
      </c>
      <c r="G2946" s="8" t="s">
        <v>144</v>
      </c>
      <c r="H2946" s="8" t="s">
        <v>145</v>
      </c>
      <c r="I2946" s="8" t="s">
        <v>588</v>
      </c>
      <c r="J2946" s="8" t="s">
        <v>242</v>
      </c>
      <c r="K2946" s="8" t="s">
        <v>7</v>
      </c>
      <c r="L2946" s="9">
        <v>264</v>
      </c>
      <c r="M2946" s="9">
        <v>0</v>
      </c>
      <c r="N2946" s="10">
        <v>0</v>
      </c>
      <c r="P2946" s="11">
        <v>0</v>
      </c>
      <c r="Q2946" s="11">
        <v>0</v>
      </c>
      <c r="R2946" s="8">
        <v>0</v>
      </c>
      <c r="S2946" s="8">
        <v>0</v>
      </c>
      <c r="W2946" s="11">
        <v>6</v>
      </c>
      <c r="X2946" s="8" t="s">
        <v>315</v>
      </c>
      <c r="Y2946" s="8" t="s">
        <v>149</v>
      </c>
    </row>
    <row r="2947" spans="1:25" x14ac:dyDescent="0.3">
      <c r="A2947" s="7">
        <v>46293</v>
      </c>
      <c r="B2947" s="8" t="s">
        <v>12</v>
      </c>
      <c r="C2947" s="8" t="s">
        <v>140</v>
      </c>
      <c r="D2947" s="8" t="s">
        <v>141</v>
      </c>
      <c r="E2947" s="8" t="s">
        <v>239</v>
      </c>
      <c r="F2947" s="8" t="s">
        <v>143</v>
      </c>
      <c r="G2947" s="8" t="s">
        <v>144</v>
      </c>
      <c r="H2947" s="8" t="s">
        <v>145</v>
      </c>
      <c r="I2947" s="8" t="s">
        <v>240</v>
      </c>
      <c r="J2947" s="8" t="s">
        <v>242</v>
      </c>
      <c r="K2947" s="8" t="s">
        <v>21</v>
      </c>
      <c r="L2947" s="9">
        <v>453</v>
      </c>
      <c r="M2947" s="9">
        <v>14</v>
      </c>
      <c r="N2947" s="10">
        <v>3.0905077262693158E-2</v>
      </c>
      <c r="O2947" s="11">
        <v>6</v>
      </c>
      <c r="P2947" s="11">
        <v>84</v>
      </c>
      <c r="Q2947" s="11">
        <v>0</v>
      </c>
      <c r="R2947" s="8">
        <v>0</v>
      </c>
      <c r="S2947" s="8">
        <v>0</v>
      </c>
      <c r="U2947" s="12">
        <v>0</v>
      </c>
      <c r="V2947" s="10">
        <v>0</v>
      </c>
      <c r="W2947" s="11">
        <v>6</v>
      </c>
      <c r="X2947" s="8" t="s">
        <v>148</v>
      </c>
      <c r="Y2947" s="8" t="s">
        <v>149</v>
      </c>
    </row>
    <row r="2948" spans="1:25" x14ac:dyDescent="0.3">
      <c r="A2948" s="7">
        <v>46293</v>
      </c>
      <c r="B2948" s="8" t="s">
        <v>12</v>
      </c>
      <c r="C2948" s="8" t="s">
        <v>140</v>
      </c>
      <c r="D2948" s="8" t="s">
        <v>141</v>
      </c>
      <c r="E2948" s="8" t="s">
        <v>239</v>
      </c>
      <c r="F2948" s="8" t="s">
        <v>143</v>
      </c>
      <c r="G2948" s="8" t="s">
        <v>151</v>
      </c>
      <c r="H2948" s="8" t="s">
        <v>145</v>
      </c>
      <c r="I2948" s="8" t="s">
        <v>361</v>
      </c>
      <c r="J2948" s="8" t="s">
        <v>242</v>
      </c>
      <c r="K2948" s="8" t="s">
        <v>7</v>
      </c>
      <c r="L2948" s="8" t="s">
        <v>1220</v>
      </c>
      <c r="M2948" s="9">
        <v>1</v>
      </c>
      <c r="N2948" s="10">
        <v>2.1505376344086021E-3</v>
      </c>
      <c r="O2948" s="11">
        <v>5.08</v>
      </c>
      <c r="P2948" s="11">
        <v>5.08</v>
      </c>
      <c r="Q2948" s="11">
        <v>0</v>
      </c>
      <c r="R2948" s="8">
        <v>0</v>
      </c>
      <c r="S2948" s="8">
        <v>0</v>
      </c>
      <c r="U2948" s="12">
        <v>0</v>
      </c>
      <c r="V2948" s="10">
        <v>0</v>
      </c>
      <c r="W2948" s="11">
        <v>8.5</v>
      </c>
      <c r="X2948" s="8" t="s">
        <v>148</v>
      </c>
      <c r="Y2948" s="8" t="s">
        <v>149</v>
      </c>
    </row>
    <row r="2949" spans="1:25" x14ac:dyDescent="0.3">
      <c r="A2949" s="7">
        <v>46293</v>
      </c>
      <c r="B2949" s="8" t="s">
        <v>12</v>
      </c>
      <c r="C2949" s="8" t="s">
        <v>140</v>
      </c>
      <c r="D2949" s="8" t="s">
        <v>141</v>
      </c>
      <c r="E2949" s="8" t="s">
        <v>167</v>
      </c>
      <c r="F2949" s="8" t="s">
        <v>143</v>
      </c>
      <c r="G2949" s="8" t="s">
        <v>144</v>
      </c>
      <c r="H2949" s="8" t="s">
        <v>145</v>
      </c>
      <c r="I2949" s="8" t="s">
        <v>255</v>
      </c>
      <c r="J2949" s="8" t="s">
        <v>169</v>
      </c>
      <c r="K2949" s="8" t="s">
        <v>14</v>
      </c>
      <c r="L2949" s="9">
        <v>1723</v>
      </c>
      <c r="M2949" s="9">
        <v>8</v>
      </c>
      <c r="N2949" s="10">
        <v>4.6430644225188616E-3</v>
      </c>
      <c r="O2949" s="11">
        <v>3.87</v>
      </c>
      <c r="P2949" s="11">
        <v>30.96</v>
      </c>
      <c r="Q2949" s="11">
        <v>0</v>
      </c>
      <c r="R2949" s="8">
        <v>0</v>
      </c>
      <c r="S2949" s="8">
        <v>0</v>
      </c>
      <c r="U2949" s="12">
        <v>0</v>
      </c>
      <c r="V2949" s="10">
        <v>0</v>
      </c>
      <c r="W2949" s="11">
        <v>6</v>
      </c>
      <c r="X2949" s="8" t="s">
        <v>148</v>
      </c>
      <c r="Y2949" s="8" t="s">
        <v>149</v>
      </c>
    </row>
    <row r="2950" spans="1:25" x14ac:dyDescent="0.3">
      <c r="A2950" s="7">
        <v>46293</v>
      </c>
      <c r="B2950" s="8" t="s">
        <v>12</v>
      </c>
      <c r="C2950" s="8" t="s">
        <v>140</v>
      </c>
      <c r="D2950" s="8" t="s">
        <v>141</v>
      </c>
      <c r="E2950" s="8" t="s">
        <v>167</v>
      </c>
      <c r="F2950" s="8" t="s">
        <v>143</v>
      </c>
      <c r="G2950" s="8" t="s">
        <v>144</v>
      </c>
      <c r="H2950" s="8" t="s">
        <v>145</v>
      </c>
      <c r="I2950" s="8" t="s">
        <v>855</v>
      </c>
      <c r="J2950" s="8" t="s">
        <v>169</v>
      </c>
      <c r="K2950" s="8" t="s">
        <v>21</v>
      </c>
      <c r="L2950" s="9">
        <v>267</v>
      </c>
      <c r="M2950" s="9">
        <v>4</v>
      </c>
      <c r="N2950" s="10">
        <v>1.4981273408239701E-2</v>
      </c>
      <c r="O2950" s="11">
        <v>6.5</v>
      </c>
      <c r="P2950" s="11">
        <v>26</v>
      </c>
      <c r="Q2950" s="11">
        <v>498</v>
      </c>
      <c r="R2950" s="8">
        <v>2</v>
      </c>
      <c r="S2950" s="8">
        <v>2</v>
      </c>
      <c r="T2950" s="10">
        <v>5.2200000000000003E-2</v>
      </c>
      <c r="U2950" s="12">
        <v>19.149999999999999</v>
      </c>
      <c r="V2950" s="10">
        <v>0.5</v>
      </c>
      <c r="W2950" s="11">
        <v>6.5</v>
      </c>
      <c r="X2950" s="8" t="s">
        <v>148</v>
      </c>
      <c r="Y2950" s="8" t="s">
        <v>149</v>
      </c>
    </row>
    <row r="2951" spans="1:25" x14ac:dyDescent="0.3">
      <c r="A2951" s="7">
        <v>46293</v>
      </c>
      <c r="B2951" s="8" t="s">
        <v>12</v>
      </c>
      <c r="C2951" s="8" t="s">
        <v>140</v>
      </c>
      <c r="D2951" s="8" t="s">
        <v>141</v>
      </c>
      <c r="E2951" s="8" t="s">
        <v>167</v>
      </c>
      <c r="F2951" s="8" t="s">
        <v>143</v>
      </c>
      <c r="G2951" s="8" t="s">
        <v>151</v>
      </c>
      <c r="H2951" s="8" t="s">
        <v>145</v>
      </c>
      <c r="I2951" s="8" t="s">
        <v>237</v>
      </c>
      <c r="J2951" s="8" t="s">
        <v>169</v>
      </c>
      <c r="K2951" s="8" t="s">
        <v>14</v>
      </c>
      <c r="L2951" s="9">
        <v>319</v>
      </c>
      <c r="M2951" s="9">
        <v>1</v>
      </c>
      <c r="N2951" s="10">
        <v>3.134796238244514E-3</v>
      </c>
      <c r="O2951" s="11">
        <v>5.03</v>
      </c>
      <c r="P2951" s="11">
        <v>5.03</v>
      </c>
      <c r="Q2951" s="11">
        <v>0</v>
      </c>
      <c r="R2951" s="8">
        <v>0</v>
      </c>
      <c r="S2951" s="8">
        <v>0</v>
      </c>
      <c r="U2951" s="12">
        <v>0</v>
      </c>
      <c r="V2951" s="10">
        <v>0</v>
      </c>
      <c r="W2951" s="11">
        <v>6</v>
      </c>
      <c r="X2951" s="8" t="s">
        <v>148</v>
      </c>
      <c r="Y2951" s="8" t="s">
        <v>149</v>
      </c>
    </row>
    <row r="2952" spans="1:25" x14ac:dyDescent="0.3">
      <c r="A2952" s="7">
        <v>46293</v>
      </c>
      <c r="B2952" s="8" t="s">
        <v>12</v>
      </c>
      <c r="C2952" s="8" t="s">
        <v>140</v>
      </c>
      <c r="D2952" s="8" t="s">
        <v>141</v>
      </c>
      <c r="E2952" s="8" t="s">
        <v>167</v>
      </c>
      <c r="F2952" s="8" t="s">
        <v>143</v>
      </c>
      <c r="G2952" s="8" t="s">
        <v>151</v>
      </c>
      <c r="H2952" s="8" t="s">
        <v>145</v>
      </c>
      <c r="I2952" s="8" t="s">
        <v>956</v>
      </c>
      <c r="J2952" s="8" t="s">
        <v>169</v>
      </c>
      <c r="K2952" s="8" t="s">
        <v>21</v>
      </c>
      <c r="L2952" s="9">
        <v>322</v>
      </c>
      <c r="M2952" s="9">
        <v>10</v>
      </c>
      <c r="N2952" s="10">
        <v>3.1055900621118009E-2</v>
      </c>
      <c r="O2952" s="11">
        <v>5.5</v>
      </c>
      <c r="P2952" s="11">
        <v>55</v>
      </c>
      <c r="Q2952" s="11">
        <v>0</v>
      </c>
      <c r="R2952" s="8">
        <v>0</v>
      </c>
      <c r="S2952" s="8">
        <v>0</v>
      </c>
      <c r="U2952" s="12">
        <v>0</v>
      </c>
      <c r="V2952" s="10">
        <v>0</v>
      </c>
      <c r="W2952" s="11">
        <v>5.5</v>
      </c>
      <c r="X2952" s="8" t="s">
        <v>148</v>
      </c>
      <c r="Y2952" s="8" t="s">
        <v>149</v>
      </c>
    </row>
    <row r="2953" spans="1:25" x14ac:dyDescent="0.3">
      <c r="A2953" s="7">
        <v>46293</v>
      </c>
      <c r="B2953" s="8" t="s">
        <v>5</v>
      </c>
      <c r="C2953" s="8" t="s">
        <v>173</v>
      </c>
      <c r="D2953" s="8" t="s">
        <v>141</v>
      </c>
      <c r="E2953" s="8" t="s">
        <v>174</v>
      </c>
      <c r="F2953" s="8" t="s">
        <v>143</v>
      </c>
      <c r="G2953" s="8" t="s">
        <v>151</v>
      </c>
      <c r="H2953" s="8" t="s">
        <v>145</v>
      </c>
      <c r="I2953" s="8" t="s">
        <v>476</v>
      </c>
      <c r="J2953" s="8" t="s">
        <v>176</v>
      </c>
      <c r="K2953" s="8" t="s">
        <v>21</v>
      </c>
      <c r="L2953" s="9">
        <v>88</v>
      </c>
      <c r="M2953" s="9">
        <v>1</v>
      </c>
      <c r="N2953" s="10">
        <v>1.136363636363636E-2</v>
      </c>
      <c r="O2953" s="11">
        <v>12.53</v>
      </c>
      <c r="P2953" s="11">
        <v>12.53</v>
      </c>
      <c r="Q2953" s="11">
        <v>0</v>
      </c>
      <c r="R2953" s="8">
        <v>0</v>
      </c>
      <c r="S2953" s="8">
        <v>0</v>
      </c>
      <c r="U2953" s="12">
        <v>0</v>
      </c>
      <c r="V2953" s="10">
        <v>0</v>
      </c>
      <c r="W2953" s="11">
        <v>13</v>
      </c>
      <c r="X2953" s="8" t="s">
        <v>148</v>
      </c>
      <c r="Y2953" s="8" t="s">
        <v>149</v>
      </c>
    </row>
    <row r="2954" spans="1:25" x14ac:dyDescent="0.3">
      <c r="A2954" s="8" t="s">
        <v>1219</v>
      </c>
      <c r="B2954" s="8" t="s">
        <v>5</v>
      </c>
      <c r="C2954" s="8" t="s">
        <v>173</v>
      </c>
      <c r="D2954" s="8" t="s">
        <v>141</v>
      </c>
      <c r="E2954" s="8" t="s">
        <v>174</v>
      </c>
      <c r="F2954" s="8" t="s">
        <v>143</v>
      </c>
      <c r="G2954" s="8" t="s">
        <v>151</v>
      </c>
      <c r="H2954" s="8" t="s">
        <v>145</v>
      </c>
      <c r="I2954" s="8" t="s">
        <v>411</v>
      </c>
      <c r="J2954" s="8" t="s">
        <v>176</v>
      </c>
      <c r="K2954" s="8" t="s">
        <v>7</v>
      </c>
      <c r="L2954" s="9">
        <v>1074</v>
      </c>
      <c r="M2954" s="9">
        <v>11</v>
      </c>
      <c r="N2954" s="10">
        <v>1.0242085661080071E-2</v>
      </c>
      <c r="O2954" s="11">
        <v>4.76</v>
      </c>
      <c r="P2954" s="11">
        <v>52.36</v>
      </c>
      <c r="Q2954" s="11">
        <v>449</v>
      </c>
      <c r="R2954" s="8">
        <v>1</v>
      </c>
      <c r="S2954" s="8">
        <v>1</v>
      </c>
      <c r="T2954" s="10">
        <v>0.15160000000000001</v>
      </c>
      <c r="U2954" s="12">
        <v>8.58</v>
      </c>
      <c r="V2954" s="10">
        <v>9.0899999999999995E-2</v>
      </c>
      <c r="W2954" s="11">
        <v>9</v>
      </c>
      <c r="X2954" s="8" t="s">
        <v>148</v>
      </c>
      <c r="Y2954" s="8" t="s">
        <v>149</v>
      </c>
    </row>
    <row r="2955" spans="1:25" x14ac:dyDescent="0.3">
      <c r="A2955" s="7">
        <v>46293</v>
      </c>
      <c r="B2955" s="8" t="s">
        <v>5</v>
      </c>
      <c r="C2955" s="8" t="s">
        <v>173</v>
      </c>
      <c r="D2955" s="8" t="s">
        <v>141</v>
      </c>
      <c r="E2955" s="8" t="s">
        <v>186</v>
      </c>
      <c r="F2955" s="8" t="s">
        <v>143</v>
      </c>
      <c r="G2955" s="8" t="s">
        <v>144</v>
      </c>
      <c r="H2955" s="8" t="s">
        <v>145</v>
      </c>
      <c r="I2955" s="8" t="s">
        <v>189</v>
      </c>
      <c r="J2955" s="8" t="s">
        <v>188</v>
      </c>
      <c r="K2955" s="8" t="s">
        <v>7</v>
      </c>
      <c r="L2955" s="9">
        <v>1450</v>
      </c>
      <c r="M2955" s="9">
        <v>12</v>
      </c>
      <c r="N2955" s="10">
        <v>8.2758620689655175E-3</v>
      </c>
      <c r="O2955" s="11">
        <v>4.67</v>
      </c>
      <c r="P2955" s="11">
        <v>56.04</v>
      </c>
      <c r="Q2955" s="11">
        <v>0</v>
      </c>
      <c r="R2955" s="8">
        <v>0</v>
      </c>
      <c r="S2955" s="8">
        <v>0</v>
      </c>
      <c r="U2955" s="12">
        <v>0</v>
      </c>
      <c r="V2955" s="10">
        <v>0</v>
      </c>
      <c r="W2955" s="11">
        <v>8.5</v>
      </c>
      <c r="X2955" s="8" t="s">
        <v>148</v>
      </c>
      <c r="Y2955" s="8" t="s">
        <v>149</v>
      </c>
    </row>
    <row r="2956" spans="1:25" x14ac:dyDescent="0.3">
      <c r="A2956" s="8" t="s">
        <v>1219</v>
      </c>
      <c r="B2956" s="8" t="s">
        <v>5</v>
      </c>
      <c r="C2956" s="8" t="s">
        <v>173</v>
      </c>
      <c r="D2956" s="8" t="s">
        <v>141</v>
      </c>
      <c r="E2956" s="8" t="s">
        <v>186</v>
      </c>
      <c r="F2956" s="8" t="s">
        <v>143</v>
      </c>
      <c r="G2956" s="8" t="s">
        <v>144</v>
      </c>
      <c r="H2956" s="8" t="s">
        <v>145</v>
      </c>
      <c r="I2956" s="8" t="s">
        <v>1221</v>
      </c>
      <c r="J2956" s="8" t="s">
        <v>188</v>
      </c>
      <c r="K2956" s="8" t="s">
        <v>7</v>
      </c>
      <c r="L2956" s="9">
        <v>247</v>
      </c>
      <c r="M2956" s="9">
        <v>2</v>
      </c>
      <c r="N2956" s="10">
        <v>8.0971659919028341E-3</v>
      </c>
      <c r="O2956" s="11">
        <v>5.87</v>
      </c>
      <c r="P2956" s="11">
        <v>11.74</v>
      </c>
      <c r="Q2956" s="11">
        <v>0</v>
      </c>
      <c r="R2956" s="8">
        <v>0</v>
      </c>
      <c r="S2956" s="8">
        <v>0</v>
      </c>
      <c r="U2956" s="12">
        <v>0</v>
      </c>
      <c r="V2956" s="10">
        <v>0</v>
      </c>
      <c r="W2956" s="11">
        <v>11</v>
      </c>
      <c r="X2956" s="8" t="s">
        <v>148</v>
      </c>
      <c r="Y2956" s="8" t="s">
        <v>149</v>
      </c>
    </row>
    <row r="2957" spans="1:25" x14ac:dyDescent="0.3">
      <c r="A2957" s="8" t="s">
        <v>1219</v>
      </c>
      <c r="B2957" s="8" t="s">
        <v>5</v>
      </c>
      <c r="C2957" s="8" t="s">
        <v>173</v>
      </c>
      <c r="D2957" s="8" t="s">
        <v>141</v>
      </c>
      <c r="E2957" s="8" t="s">
        <v>186</v>
      </c>
      <c r="F2957" s="8" t="s">
        <v>143</v>
      </c>
      <c r="G2957" s="8" t="s">
        <v>144</v>
      </c>
      <c r="H2957" s="8" t="s">
        <v>145</v>
      </c>
      <c r="I2957" s="8" t="s">
        <v>280</v>
      </c>
      <c r="J2957" s="8" t="s">
        <v>188</v>
      </c>
      <c r="K2957" s="8" t="s">
        <v>14</v>
      </c>
      <c r="L2957" s="9">
        <v>1686</v>
      </c>
      <c r="M2957" s="9">
        <v>22</v>
      </c>
      <c r="N2957" s="10">
        <v>1.3048635824436539E-2</v>
      </c>
      <c r="O2957" s="11">
        <v>3.96</v>
      </c>
      <c r="P2957" s="11">
        <v>87.12</v>
      </c>
      <c r="Q2957" s="11">
        <v>0</v>
      </c>
      <c r="R2957" s="8">
        <v>0</v>
      </c>
      <c r="S2957" s="8">
        <v>0</v>
      </c>
      <c r="U2957" s="12">
        <v>0</v>
      </c>
      <c r="V2957" s="10">
        <v>0</v>
      </c>
      <c r="W2957" s="11">
        <v>7</v>
      </c>
      <c r="X2957" s="8" t="s">
        <v>148</v>
      </c>
      <c r="Y2957" s="8" t="s">
        <v>149</v>
      </c>
    </row>
    <row r="2958" spans="1:25" x14ac:dyDescent="0.3">
      <c r="A2958" s="7">
        <v>46293</v>
      </c>
      <c r="B2958" s="8" t="s">
        <v>5</v>
      </c>
      <c r="C2958" s="8" t="s">
        <v>173</v>
      </c>
      <c r="D2958" s="8" t="s">
        <v>141</v>
      </c>
      <c r="E2958" s="8" t="s">
        <v>186</v>
      </c>
      <c r="F2958" s="8" t="s">
        <v>143</v>
      </c>
      <c r="G2958" s="8" t="s">
        <v>144</v>
      </c>
      <c r="H2958" s="8" t="s">
        <v>145</v>
      </c>
      <c r="I2958" s="8" t="s">
        <v>1222</v>
      </c>
      <c r="J2958" s="8" t="s">
        <v>188</v>
      </c>
      <c r="K2958" s="8" t="s">
        <v>21</v>
      </c>
      <c r="L2958" s="9">
        <v>102</v>
      </c>
      <c r="M2958" s="9">
        <v>2</v>
      </c>
      <c r="N2958" s="10">
        <v>1.9607843137254902E-2</v>
      </c>
      <c r="O2958" s="11">
        <v>9.5</v>
      </c>
      <c r="P2958" s="8" t="s">
        <v>1223</v>
      </c>
      <c r="Q2958" s="11">
        <v>0</v>
      </c>
      <c r="R2958" s="8">
        <v>0</v>
      </c>
      <c r="S2958" s="8">
        <v>0</v>
      </c>
      <c r="U2958" s="12">
        <v>0</v>
      </c>
      <c r="V2958" s="10">
        <v>0</v>
      </c>
      <c r="W2958" s="11">
        <v>9.5</v>
      </c>
      <c r="X2958" s="8" t="s">
        <v>148</v>
      </c>
      <c r="Y2958" s="8" t="s">
        <v>149</v>
      </c>
    </row>
    <row r="2959" spans="1:25" x14ac:dyDescent="0.3">
      <c r="A2959" s="8" t="s">
        <v>1219</v>
      </c>
      <c r="B2959" s="8" t="s">
        <v>5</v>
      </c>
      <c r="C2959" s="8" t="s">
        <v>173</v>
      </c>
      <c r="D2959" s="8" t="s">
        <v>141</v>
      </c>
      <c r="E2959" s="8" t="s">
        <v>186</v>
      </c>
      <c r="F2959" s="8" t="s">
        <v>143</v>
      </c>
      <c r="G2959" s="8" t="s">
        <v>144</v>
      </c>
      <c r="H2959" s="8" t="s">
        <v>145</v>
      </c>
      <c r="I2959" s="8" t="s">
        <v>412</v>
      </c>
      <c r="J2959" s="8" t="s">
        <v>188</v>
      </c>
      <c r="K2959" s="8" t="s">
        <v>21</v>
      </c>
      <c r="L2959" s="9">
        <v>345</v>
      </c>
      <c r="M2959" s="9">
        <v>6</v>
      </c>
      <c r="N2959" s="10">
        <v>1.7391304347826091E-2</v>
      </c>
      <c r="O2959" s="11">
        <v>7</v>
      </c>
      <c r="P2959" s="11">
        <v>42</v>
      </c>
      <c r="Q2959" s="11">
        <v>0</v>
      </c>
      <c r="R2959" s="8">
        <v>0</v>
      </c>
      <c r="S2959" s="8">
        <v>0</v>
      </c>
      <c r="U2959" s="12">
        <v>0</v>
      </c>
      <c r="V2959" s="10">
        <v>0</v>
      </c>
      <c r="W2959" s="11">
        <v>7</v>
      </c>
      <c r="X2959" s="8" t="s">
        <v>148</v>
      </c>
      <c r="Y2959" s="8" t="s">
        <v>149</v>
      </c>
    </row>
    <row r="2960" spans="1:25" x14ac:dyDescent="0.3">
      <c r="A2960" s="7">
        <v>46293</v>
      </c>
      <c r="B2960" s="8" t="s">
        <v>5</v>
      </c>
      <c r="C2960" s="8" t="s">
        <v>173</v>
      </c>
      <c r="D2960" s="8" t="s">
        <v>141</v>
      </c>
      <c r="E2960" s="8" t="s">
        <v>200</v>
      </c>
      <c r="F2960" s="8" t="s">
        <v>143</v>
      </c>
      <c r="G2960" s="8" t="s">
        <v>144</v>
      </c>
      <c r="H2960" s="8" t="s">
        <v>145</v>
      </c>
      <c r="I2960" s="8" t="s">
        <v>858</v>
      </c>
      <c r="J2960" s="8" t="s">
        <v>202</v>
      </c>
      <c r="K2960" s="8" t="s">
        <v>21</v>
      </c>
      <c r="L2960" s="9">
        <v>120</v>
      </c>
      <c r="M2960" s="9">
        <v>2</v>
      </c>
      <c r="N2960" s="10">
        <v>1.666666666666667E-2</v>
      </c>
      <c r="O2960" s="11">
        <v>8</v>
      </c>
      <c r="P2960" s="11">
        <v>16</v>
      </c>
      <c r="Q2960" s="11">
        <v>0</v>
      </c>
      <c r="R2960" s="8">
        <v>0</v>
      </c>
      <c r="S2960" s="8">
        <v>0</v>
      </c>
      <c r="U2960" s="12">
        <v>0</v>
      </c>
      <c r="V2960" s="10">
        <v>0</v>
      </c>
      <c r="W2960" s="11">
        <v>8</v>
      </c>
      <c r="X2960" s="8" t="s">
        <v>148</v>
      </c>
      <c r="Y2960" s="8" t="s">
        <v>149</v>
      </c>
    </row>
    <row r="2961" spans="1:25" x14ac:dyDescent="0.3">
      <c r="A2961" s="7">
        <v>46293</v>
      </c>
      <c r="B2961" s="8" t="s">
        <v>32</v>
      </c>
      <c r="C2961" s="8" t="s">
        <v>140</v>
      </c>
      <c r="D2961" s="8" t="s">
        <v>141</v>
      </c>
      <c r="E2961" s="8" t="s">
        <v>142</v>
      </c>
      <c r="F2961" s="8" t="s">
        <v>143</v>
      </c>
      <c r="G2961" s="8" t="s">
        <v>454</v>
      </c>
      <c r="H2961" s="8" t="s">
        <v>206</v>
      </c>
      <c r="I2961" s="8" t="s">
        <v>454</v>
      </c>
      <c r="J2961" s="8" t="s">
        <v>147</v>
      </c>
      <c r="K2961" s="8" t="s">
        <v>21</v>
      </c>
      <c r="L2961" s="9">
        <v>2350</v>
      </c>
      <c r="M2961" s="9">
        <v>33</v>
      </c>
      <c r="N2961" s="10">
        <v>1.404255319148936E-2</v>
      </c>
      <c r="O2961" s="11">
        <v>17.66</v>
      </c>
      <c r="P2961" s="8" t="s">
        <v>1224</v>
      </c>
      <c r="Q2961" s="11">
        <v>0</v>
      </c>
      <c r="R2961" s="8">
        <v>0</v>
      </c>
      <c r="S2961" s="8">
        <v>0</v>
      </c>
      <c r="U2961" s="12">
        <v>0</v>
      </c>
      <c r="V2961" s="10">
        <v>0</v>
      </c>
      <c r="W2961" s="11">
        <v>19.5</v>
      </c>
      <c r="X2961" s="8" t="s">
        <v>148</v>
      </c>
      <c r="Y2961" s="8" t="s">
        <v>149</v>
      </c>
    </row>
    <row r="2962" spans="1:25" x14ac:dyDescent="0.3">
      <c r="A2962" s="7">
        <v>46293</v>
      </c>
      <c r="B2962" s="8" t="s">
        <v>32</v>
      </c>
      <c r="C2962" s="8" t="s">
        <v>140</v>
      </c>
      <c r="D2962" s="8" t="s">
        <v>141</v>
      </c>
      <c r="E2962" s="8" t="s">
        <v>150</v>
      </c>
      <c r="F2962" s="8" t="s">
        <v>143</v>
      </c>
      <c r="G2962" s="8" t="s">
        <v>519</v>
      </c>
      <c r="H2962" s="8" t="s">
        <v>206</v>
      </c>
      <c r="I2962" s="8" t="s">
        <v>519</v>
      </c>
      <c r="J2962" s="8" t="s">
        <v>153</v>
      </c>
      <c r="K2962" s="8" t="s">
        <v>21</v>
      </c>
      <c r="L2962" s="9">
        <v>343</v>
      </c>
      <c r="M2962" s="9">
        <v>2</v>
      </c>
      <c r="N2962" s="10">
        <v>5.8309037900874626E-3</v>
      </c>
      <c r="O2962" s="11">
        <v>13.8</v>
      </c>
      <c r="P2962" s="11">
        <v>27.6</v>
      </c>
      <c r="Q2962" s="11">
        <v>0</v>
      </c>
      <c r="R2962" s="8">
        <v>0</v>
      </c>
      <c r="S2962" s="8">
        <v>0</v>
      </c>
      <c r="U2962" s="12">
        <v>0</v>
      </c>
      <c r="V2962" s="10">
        <v>0</v>
      </c>
      <c r="W2962" s="11">
        <v>16.5</v>
      </c>
      <c r="X2962" s="8" t="s">
        <v>148</v>
      </c>
      <c r="Y2962" s="8" t="s">
        <v>149</v>
      </c>
    </row>
    <row r="2963" spans="1:25" x14ac:dyDescent="0.3">
      <c r="A2963" s="7">
        <v>46293</v>
      </c>
      <c r="B2963" s="8" t="s">
        <v>32</v>
      </c>
      <c r="C2963" s="8" t="s">
        <v>140</v>
      </c>
      <c r="D2963" s="8" t="s">
        <v>141</v>
      </c>
      <c r="E2963" s="8" t="s">
        <v>211</v>
      </c>
      <c r="F2963" s="8" t="s">
        <v>143</v>
      </c>
      <c r="G2963" s="8" t="s">
        <v>619</v>
      </c>
      <c r="H2963" s="8" t="s">
        <v>213</v>
      </c>
      <c r="I2963" s="8" t="s">
        <v>619</v>
      </c>
      <c r="J2963" s="8" t="s">
        <v>214</v>
      </c>
      <c r="K2963" s="8" t="s">
        <v>14</v>
      </c>
      <c r="L2963" s="9">
        <v>570</v>
      </c>
      <c r="M2963" s="9">
        <v>5</v>
      </c>
      <c r="N2963" s="10">
        <v>8.771929824561403E-3</v>
      </c>
      <c r="O2963" s="11">
        <v>14.53</v>
      </c>
      <c r="P2963" s="11">
        <v>72.650000000000006</v>
      </c>
      <c r="Q2963" s="11">
        <v>0</v>
      </c>
      <c r="R2963" s="8">
        <v>0</v>
      </c>
      <c r="S2963" s="8">
        <v>0</v>
      </c>
      <c r="U2963" s="12">
        <v>0</v>
      </c>
      <c r="V2963" s="10">
        <v>0</v>
      </c>
      <c r="W2963" s="11">
        <v>18.5</v>
      </c>
      <c r="X2963" s="8" t="s">
        <v>148</v>
      </c>
      <c r="Y2963" s="8" t="s">
        <v>149</v>
      </c>
    </row>
    <row r="2964" spans="1:25" x14ac:dyDescent="0.3">
      <c r="A2964" s="7">
        <v>46293</v>
      </c>
      <c r="B2964" s="8" t="s">
        <v>32</v>
      </c>
      <c r="C2964" s="8" t="s">
        <v>140</v>
      </c>
      <c r="D2964" s="8" t="s">
        <v>141</v>
      </c>
      <c r="E2964" s="8" t="s">
        <v>217</v>
      </c>
      <c r="F2964" s="8" t="s">
        <v>143</v>
      </c>
      <c r="G2964" s="8" t="s">
        <v>449</v>
      </c>
      <c r="H2964" s="8" t="s">
        <v>206</v>
      </c>
      <c r="I2964" s="8" t="s">
        <v>449</v>
      </c>
      <c r="J2964" s="8" t="s">
        <v>219</v>
      </c>
      <c r="K2964" s="8" t="s">
        <v>7</v>
      </c>
      <c r="L2964" s="9">
        <v>799</v>
      </c>
      <c r="M2964" s="9">
        <v>5</v>
      </c>
      <c r="N2964" s="10">
        <v>6.2578222778473091E-3</v>
      </c>
      <c r="O2964" s="11">
        <v>13.41</v>
      </c>
      <c r="P2964" s="11">
        <v>67.05</v>
      </c>
      <c r="Q2964" s="11">
        <v>0</v>
      </c>
      <c r="R2964" s="8">
        <v>0</v>
      </c>
      <c r="S2964" s="8">
        <v>0</v>
      </c>
      <c r="U2964" s="12">
        <v>0</v>
      </c>
      <c r="V2964" s="10">
        <v>0</v>
      </c>
      <c r="W2964" s="11">
        <v>22.5</v>
      </c>
      <c r="X2964" s="8" t="s">
        <v>148</v>
      </c>
      <c r="Y2964" s="8" t="s">
        <v>149</v>
      </c>
    </row>
    <row r="2965" spans="1:25" x14ac:dyDescent="0.3">
      <c r="A2965" s="7">
        <v>46293</v>
      </c>
      <c r="B2965" s="8" t="s">
        <v>32</v>
      </c>
      <c r="C2965" s="8" t="s">
        <v>140</v>
      </c>
      <c r="D2965" s="8" t="s">
        <v>141</v>
      </c>
      <c r="E2965" s="8" t="s">
        <v>217</v>
      </c>
      <c r="F2965" s="8" t="s">
        <v>143</v>
      </c>
      <c r="G2965" s="8" t="s">
        <v>451</v>
      </c>
      <c r="H2965" s="8" t="s">
        <v>206</v>
      </c>
      <c r="I2965" s="8" t="s">
        <v>451</v>
      </c>
      <c r="J2965" s="8" t="s">
        <v>219</v>
      </c>
      <c r="K2965" s="8" t="s">
        <v>7</v>
      </c>
      <c r="L2965" s="9">
        <v>1191</v>
      </c>
      <c r="M2965" s="9">
        <v>7</v>
      </c>
      <c r="N2965" s="10">
        <v>5.8774139378673382E-3</v>
      </c>
      <c r="O2965" s="11">
        <v>13.95</v>
      </c>
      <c r="P2965" s="11">
        <v>97.65</v>
      </c>
      <c r="Q2965" s="11">
        <v>0</v>
      </c>
      <c r="R2965" s="8">
        <v>0</v>
      </c>
      <c r="S2965" s="8">
        <v>0</v>
      </c>
      <c r="U2965" s="12">
        <v>0</v>
      </c>
      <c r="V2965" s="10">
        <v>0</v>
      </c>
      <c r="W2965" s="11">
        <v>21.5</v>
      </c>
      <c r="X2965" s="8" t="s">
        <v>148</v>
      </c>
      <c r="Y2965" s="8" t="s">
        <v>149</v>
      </c>
    </row>
    <row r="2966" spans="1:25" x14ac:dyDescent="0.3">
      <c r="A2966" s="7">
        <v>46293</v>
      </c>
      <c r="B2966" s="8" t="s">
        <v>26</v>
      </c>
      <c r="C2966" s="8" t="s">
        <v>140</v>
      </c>
      <c r="D2966" s="8" t="s">
        <v>141</v>
      </c>
      <c r="E2966" s="8" t="s">
        <v>142</v>
      </c>
      <c r="F2966" s="8" t="s">
        <v>143</v>
      </c>
      <c r="G2966" s="8" t="s">
        <v>205</v>
      </c>
      <c r="H2966" s="8" t="s">
        <v>220</v>
      </c>
      <c r="I2966" s="8" t="s">
        <v>1225</v>
      </c>
      <c r="J2966" s="8" t="s">
        <v>147</v>
      </c>
      <c r="K2966" s="8" t="s">
        <v>14</v>
      </c>
      <c r="L2966" s="9">
        <v>400</v>
      </c>
      <c r="M2966" s="9">
        <v>2</v>
      </c>
      <c r="N2966" s="10">
        <v>5.0000000000000001E-3</v>
      </c>
      <c r="O2966" s="11">
        <v>10.89</v>
      </c>
      <c r="P2966" s="11">
        <v>21.78</v>
      </c>
      <c r="Q2966" s="11">
        <v>0</v>
      </c>
      <c r="R2966" s="8">
        <v>0</v>
      </c>
      <c r="S2966" s="8">
        <v>0</v>
      </c>
      <c r="U2966" s="12">
        <v>0</v>
      </c>
      <c r="V2966" s="10">
        <v>0</v>
      </c>
      <c r="W2966" s="11">
        <v>14</v>
      </c>
      <c r="X2966" s="8" t="s">
        <v>148</v>
      </c>
      <c r="Y2966" s="8" t="s">
        <v>149</v>
      </c>
    </row>
    <row r="2967" spans="1:25" x14ac:dyDescent="0.3">
      <c r="A2967" s="8" t="s">
        <v>1219</v>
      </c>
      <c r="B2967" s="8" t="s">
        <v>26</v>
      </c>
      <c r="C2967" s="8" t="s">
        <v>140</v>
      </c>
      <c r="D2967" s="8" t="s">
        <v>141</v>
      </c>
      <c r="E2967" s="8" t="s">
        <v>142</v>
      </c>
      <c r="F2967" s="8" t="s">
        <v>143</v>
      </c>
      <c r="G2967" s="8" t="s">
        <v>454</v>
      </c>
      <c r="H2967" s="8" t="s">
        <v>220</v>
      </c>
      <c r="I2967" s="8" t="s">
        <v>205</v>
      </c>
      <c r="J2967" s="8" t="s">
        <v>147</v>
      </c>
      <c r="K2967" s="8" t="s">
        <v>21</v>
      </c>
      <c r="L2967" s="9">
        <v>251</v>
      </c>
      <c r="M2967" s="9">
        <v>5</v>
      </c>
      <c r="N2967" s="10">
        <v>1.9920318725099601E-2</v>
      </c>
      <c r="O2967" s="11">
        <v>13.68</v>
      </c>
      <c r="P2967" s="11">
        <v>68.400000000000006</v>
      </c>
      <c r="Q2967" s="11">
        <v>599</v>
      </c>
      <c r="R2967" s="8">
        <v>1</v>
      </c>
      <c r="S2967" s="8">
        <v>1</v>
      </c>
      <c r="T2967" s="10">
        <v>0.1142</v>
      </c>
      <c r="U2967" s="12">
        <v>8.76</v>
      </c>
      <c r="V2967" s="10">
        <v>0.2</v>
      </c>
      <c r="W2967" s="11">
        <v>16.5</v>
      </c>
      <c r="X2967" s="8" t="s">
        <v>148</v>
      </c>
      <c r="Y2967" s="8" t="s">
        <v>149</v>
      </c>
    </row>
    <row r="2968" spans="1:25" x14ac:dyDescent="0.3">
      <c r="A2968" s="7">
        <v>46293</v>
      </c>
      <c r="B2968" s="8" t="s">
        <v>26</v>
      </c>
      <c r="C2968" s="8" t="s">
        <v>140</v>
      </c>
      <c r="D2968" s="8" t="s">
        <v>141</v>
      </c>
      <c r="E2968" s="8" t="s">
        <v>142</v>
      </c>
      <c r="F2968" s="8" t="s">
        <v>143</v>
      </c>
      <c r="G2968" s="8" t="s">
        <v>205</v>
      </c>
      <c r="H2968" s="8" t="s">
        <v>220</v>
      </c>
      <c r="I2968" s="8" t="s">
        <v>805</v>
      </c>
      <c r="J2968" s="8" t="s">
        <v>147</v>
      </c>
      <c r="K2968" s="8" t="s">
        <v>7</v>
      </c>
      <c r="L2968" s="9">
        <v>126</v>
      </c>
      <c r="M2968" s="9">
        <v>1</v>
      </c>
      <c r="N2968" s="10">
        <v>7.9365079365079361E-3</v>
      </c>
      <c r="O2968" s="11">
        <v>7.17</v>
      </c>
      <c r="P2968" s="11">
        <v>7.17</v>
      </c>
      <c r="Q2968" s="11">
        <v>0</v>
      </c>
      <c r="R2968" s="8">
        <v>0</v>
      </c>
      <c r="S2968" s="8">
        <v>0</v>
      </c>
      <c r="U2968" s="12">
        <v>0</v>
      </c>
      <c r="V2968" s="10">
        <v>0</v>
      </c>
      <c r="W2968" s="11">
        <v>12</v>
      </c>
      <c r="X2968" s="8" t="s">
        <v>148</v>
      </c>
      <c r="Y2968" s="8" t="s">
        <v>149</v>
      </c>
    </row>
    <row r="2969" spans="1:25" x14ac:dyDescent="0.3">
      <c r="A2969" s="7">
        <v>46293</v>
      </c>
      <c r="B2969" s="8" t="s">
        <v>26</v>
      </c>
      <c r="C2969" s="8" t="s">
        <v>140</v>
      </c>
      <c r="D2969" s="8" t="s">
        <v>141</v>
      </c>
      <c r="E2969" s="8" t="s">
        <v>142</v>
      </c>
      <c r="F2969" s="8" t="s">
        <v>143</v>
      </c>
      <c r="G2969" s="8" t="s">
        <v>205</v>
      </c>
      <c r="H2969" s="8" t="s">
        <v>220</v>
      </c>
      <c r="I2969" s="8" t="s">
        <v>1226</v>
      </c>
      <c r="J2969" s="8" t="s">
        <v>147</v>
      </c>
      <c r="K2969" s="8" t="s">
        <v>14</v>
      </c>
      <c r="L2969" s="9">
        <v>1746</v>
      </c>
      <c r="M2969" s="9">
        <v>7</v>
      </c>
      <c r="N2969" s="10">
        <v>4.0091638029782356E-3</v>
      </c>
      <c r="O2969" s="11">
        <v>8.19</v>
      </c>
      <c r="P2969" s="11">
        <v>57.33</v>
      </c>
      <c r="Q2969" s="11">
        <v>0</v>
      </c>
      <c r="R2969" s="8">
        <v>0</v>
      </c>
      <c r="S2969" s="8">
        <v>0</v>
      </c>
      <c r="U2969" s="12">
        <v>0</v>
      </c>
      <c r="V2969" s="10">
        <v>0</v>
      </c>
      <c r="W2969" s="11">
        <v>13.5</v>
      </c>
      <c r="X2969" s="8" t="s">
        <v>148</v>
      </c>
      <c r="Y2969" s="8" t="s">
        <v>149</v>
      </c>
    </row>
    <row r="2970" spans="1:25" x14ac:dyDescent="0.3">
      <c r="A2970" s="7">
        <v>46293</v>
      </c>
      <c r="B2970" s="8" t="s">
        <v>26</v>
      </c>
      <c r="C2970" s="8" t="s">
        <v>140</v>
      </c>
      <c r="D2970" s="8" t="s">
        <v>141</v>
      </c>
      <c r="E2970" s="8" t="s">
        <v>150</v>
      </c>
      <c r="F2970" s="8" t="s">
        <v>143</v>
      </c>
      <c r="G2970" s="8" t="s">
        <v>156</v>
      </c>
      <c r="H2970" s="8" t="s">
        <v>220</v>
      </c>
      <c r="I2970" s="8" t="s">
        <v>576</v>
      </c>
      <c r="J2970" s="8" t="s">
        <v>153</v>
      </c>
      <c r="K2970" s="8" t="s">
        <v>21</v>
      </c>
      <c r="L2970" s="9">
        <v>390</v>
      </c>
      <c r="M2970" s="9">
        <v>4</v>
      </c>
      <c r="N2970" s="10">
        <v>1.025641025641026E-2</v>
      </c>
      <c r="O2970" s="11">
        <v>10.5</v>
      </c>
      <c r="P2970" s="11">
        <v>42</v>
      </c>
      <c r="Q2970" s="11">
        <v>0</v>
      </c>
      <c r="R2970" s="8">
        <v>0</v>
      </c>
      <c r="S2970" s="8">
        <v>0</v>
      </c>
      <c r="U2970" s="12">
        <v>0</v>
      </c>
      <c r="V2970" s="10">
        <v>0</v>
      </c>
      <c r="W2970" s="11">
        <v>10.5</v>
      </c>
      <c r="X2970" s="8" t="s">
        <v>148</v>
      </c>
      <c r="Y2970" s="8" t="s">
        <v>149</v>
      </c>
    </row>
    <row r="2971" spans="1:25" x14ac:dyDescent="0.3">
      <c r="A2971" s="8" t="s">
        <v>1219</v>
      </c>
      <c r="B2971" s="8" t="s">
        <v>26</v>
      </c>
      <c r="C2971" s="8" t="s">
        <v>140</v>
      </c>
      <c r="D2971" s="8" t="s">
        <v>141</v>
      </c>
      <c r="E2971" s="8" t="s">
        <v>150</v>
      </c>
      <c r="F2971" s="8" t="s">
        <v>143</v>
      </c>
      <c r="G2971" s="8" t="s">
        <v>210</v>
      </c>
      <c r="H2971" s="8" t="s">
        <v>220</v>
      </c>
      <c r="I2971" s="8" t="s">
        <v>724</v>
      </c>
      <c r="J2971" s="8" t="s">
        <v>153</v>
      </c>
      <c r="K2971" s="8" t="s">
        <v>7</v>
      </c>
      <c r="L2971" s="9">
        <v>648</v>
      </c>
      <c r="M2971" s="9">
        <v>1</v>
      </c>
      <c r="N2971" s="10">
        <v>1.54320987654321E-3</v>
      </c>
      <c r="O2971" s="11">
        <v>8.61</v>
      </c>
      <c r="P2971" s="11">
        <v>8.61</v>
      </c>
      <c r="Q2971" s="11">
        <v>0</v>
      </c>
      <c r="R2971" s="8">
        <v>0</v>
      </c>
      <c r="S2971" s="8">
        <v>0</v>
      </c>
      <c r="U2971" s="12">
        <v>0</v>
      </c>
      <c r="V2971" s="10">
        <v>0</v>
      </c>
      <c r="W2971" s="11">
        <v>12.5</v>
      </c>
      <c r="X2971" s="8" t="s">
        <v>148</v>
      </c>
      <c r="Y2971" s="8" t="s">
        <v>149</v>
      </c>
    </row>
    <row r="2972" spans="1:25" x14ac:dyDescent="0.3">
      <c r="A2972" s="7">
        <v>46293</v>
      </c>
      <c r="B2972" s="8" t="s">
        <v>26</v>
      </c>
      <c r="C2972" s="8" t="s">
        <v>140</v>
      </c>
      <c r="D2972" s="8" t="s">
        <v>141</v>
      </c>
      <c r="E2972" s="8" t="s">
        <v>150</v>
      </c>
      <c r="F2972" s="8" t="s">
        <v>143</v>
      </c>
      <c r="G2972" s="8" t="s">
        <v>210</v>
      </c>
      <c r="H2972" s="8" t="s">
        <v>220</v>
      </c>
      <c r="I2972" s="8" t="s">
        <v>152</v>
      </c>
      <c r="J2972" s="8" t="s">
        <v>153</v>
      </c>
      <c r="K2972" s="8" t="s">
        <v>21</v>
      </c>
      <c r="L2972" s="9">
        <v>396</v>
      </c>
      <c r="M2972" s="9">
        <v>3</v>
      </c>
      <c r="N2972" s="10">
        <v>7.575757575757576E-3</v>
      </c>
      <c r="O2972" s="11">
        <v>12</v>
      </c>
      <c r="P2972" s="11">
        <v>36</v>
      </c>
      <c r="Q2972" s="11">
        <v>0</v>
      </c>
      <c r="R2972" s="8">
        <v>0</v>
      </c>
      <c r="S2972" s="8">
        <v>0</v>
      </c>
      <c r="U2972" s="12">
        <v>0</v>
      </c>
      <c r="V2972" s="10">
        <v>0</v>
      </c>
      <c r="W2972" s="11">
        <v>12</v>
      </c>
      <c r="X2972" s="8" t="s">
        <v>148</v>
      </c>
      <c r="Y2972" s="8" t="s">
        <v>149</v>
      </c>
    </row>
    <row r="2973" spans="1:25" x14ac:dyDescent="0.3">
      <c r="A2973" s="7">
        <v>46293</v>
      </c>
      <c r="B2973" s="8" t="s">
        <v>26</v>
      </c>
      <c r="C2973" s="8" t="s">
        <v>140</v>
      </c>
      <c r="D2973" s="8" t="s">
        <v>141</v>
      </c>
      <c r="E2973" s="8" t="s">
        <v>211</v>
      </c>
      <c r="F2973" s="8" t="s">
        <v>143</v>
      </c>
      <c r="G2973" s="8" t="s">
        <v>215</v>
      </c>
      <c r="H2973" s="8" t="s">
        <v>220</v>
      </c>
      <c r="I2973" s="8" t="s">
        <v>224</v>
      </c>
      <c r="J2973" s="8" t="s">
        <v>214</v>
      </c>
      <c r="K2973" s="8" t="s">
        <v>7</v>
      </c>
      <c r="L2973" s="9">
        <v>1089</v>
      </c>
      <c r="M2973" s="9">
        <v>10</v>
      </c>
      <c r="N2973" s="10">
        <v>9.1827364554637279E-3</v>
      </c>
      <c r="O2973" s="11">
        <v>7.62</v>
      </c>
      <c r="P2973" s="11">
        <v>76.2</v>
      </c>
      <c r="Q2973" s="11">
        <v>0</v>
      </c>
      <c r="R2973" s="8">
        <v>0</v>
      </c>
      <c r="S2973" s="8">
        <v>0</v>
      </c>
      <c r="U2973" s="12">
        <v>0</v>
      </c>
      <c r="V2973" s="10">
        <v>0</v>
      </c>
      <c r="W2973" s="11">
        <v>14.5</v>
      </c>
      <c r="X2973" s="8" t="s">
        <v>148</v>
      </c>
      <c r="Y2973" s="8" t="s">
        <v>149</v>
      </c>
    </row>
    <row r="2974" spans="1:25" x14ac:dyDescent="0.3">
      <c r="A2974" s="8" t="s">
        <v>1219</v>
      </c>
      <c r="B2974" s="8" t="s">
        <v>26</v>
      </c>
      <c r="C2974" s="8" t="s">
        <v>140</v>
      </c>
      <c r="D2974" s="8" t="s">
        <v>141</v>
      </c>
      <c r="E2974" s="8" t="s">
        <v>211</v>
      </c>
      <c r="F2974" s="8" t="s">
        <v>143</v>
      </c>
      <c r="G2974" s="8" t="s">
        <v>215</v>
      </c>
      <c r="H2974" s="8" t="s">
        <v>220</v>
      </c>
      <c r="I2974" s="8" t="s">
        <v>1089</v>
      </c>
      <c r="J2974" s="8" t="s">
        <v>214</v>
      </c>
      <c r="K2974" s="8" t="s">
        <v>14</v>
      </c>
      <c r="L2974" s="9">
        <v>242</v>
      </c>
      <c r="M2974" s="9">
        <v>1</v>
      </c>
      <c r="N2974" s="10">
        <v>4.1322314049586778E-3</v>
      </c>
      <c r="O2974" s="11">
        <v>7.67</v>
      </c>
      <c r="P2974" s="11">
        <v>7.67</v>
      </c>
      <c r="Q2974" s="11">
        <v>0</v>
      </c>
      <c r="R2974" s="8">
        <v>0</v>
      </c>
      <c r="S2974" s="8">
        <v>0</v>
      </c>
      <c r="U2974" s="12">
        <v>0</v>
      </c>
      <c r="V2974" s="10">
        <v>0</v>
      </c>
      <c r="W2974" s="11">
        <v>14</v>
      </c>
      <c r="X2974" s="8" t="s">
        <v>148</v>
      </c>
      <c r="Y2974" s="8" t="s">
        <v>149</v>
      </c>
    </row>
    <row r="2975" spans="1:25" x14ac:dyDescent="0.3">
      <c r="A2975" s="7">
        <v>46293</v>
      </c>
      <c r="B2975" s="8" t="s">
        <v>42</v>
      </c>
      <c r="C2975" s="8" t="s">
        <v>140</v>
      </c>
      <c r="D2975" s="8" t="s">
        <v>141</v>
      </c>
      <c r="E2975" s="8" t="s">
        <v>164</v>
      </c>
      <c r="F2975" s="8" t="s">
        <v>143</v>
      </c>
      <c r="G2975" s="8" t="s">
        <v>228</v>
      </c>
      <c r="H2975" s="8" t="s">
        <v>231</v>
      </c>
      <c r="I2975" s="8" t="s">
        <v>1227</v>
      </c>
      <c r="J2975" s="8" t="s">
        <v>166</v>
      </c>
      <c r="K2975" s="8" t="s">
        <v>7</v>
      </c>
      <c r="L2975" s="9">
        <v>556</v>
      </c>
      <c r="M2975" s="9">
        <v>6</v>
      </c>
      <c r="N2975" s="10">
        <v>1.0791366906474821E-2</v>
      </c>
      <c r="O2975" s="11">
        <v>7.83</v>
      </c>
      <c r="P2975" s="11">
        <v>46.98</v>
      </c>
      <c r="Q2975" s="11">
        <v>0</v>
      </c>
      <c r="R2975" s="8">
        <v>0</v>
      </c>
      <c r="S2975" s="8">
        <v>0</v>
      </c>
      <c r="U2975" s="12">
        <v>0</v>
      </c>
      <c r="V2975" s="10">
        <v>0</v>
      </c>
      <c r="W2975" s="11">
        <v>13</v>
      </c>
      <c r="X2975" s="8" t="s">
        <v>148</v>
      </c>
      <c r="Y2975" s="8" t="s">
        <v>149</v>
      </c>
    </row>
    <row r="2976" spans="1:25" x14ac:dyDescent="0.3">
      <c r="A2976" s="8" t="s">
        <v>1219</v>
      </c>
      <c r="B2976" s="8" t="s">
        <v>42</v>
      </c>
      <c r="C2976" s="8" t="s">
        <v>140</v>
      </c>
      <c r="D2976" s="8" t="s">
        <v>141</v>
      </c>
      <c r="E2976" s="8" t="s">
        <v>164</v>
      </c>
      <c r="F2976" s="8" t="s">
        <v>143</v>
      </c>
      <c r="G2976" s="8" t="s">
        <v>165</v>
      </c>
      <c r="H2976" s="8" t="s">
        <v>231</v>
      </c>
      <c r="I2976" s="8" t="s">
        <v>1228</v>
      </c>
      <c r="J2976" s="8" t="s">
        <v>166</v>
      </c>
      <c r="K2976" s="8" t="s">
        <v>14</v>
      </c>
      <c r="L2976" s="9">
        <v>145</v>
      </c>
      <c r="M2976" s="9">
        <v>3</v>
      </c>
      <c r="N2976" s="10">
        <v>2.0689655172413789E-2</v>
      </c>
      <c r="O2976" s="11">
        <v>7.77</v>
      </c>
      <c r="P2976" s="11">
        <v>23.31</v>
      </c>
      <c r="Q2976" s="11">
        <v>0</v>
      </c>
      <c r="R2976" s="8">
        <v>0</v>
      </c>
      <c r="S2976" s="8">
        <v>0</v>
      </c>
      <c r="U2976" s="12">
        <v>0</v>
      </c>
      <c r="V2976" s="10">
        <v>0</v>
      </c>
      <c r="W2976" s="11">
        <v>12</v>
      </c>
      <c r="X2976" s="8" t="s">
        <v>148</v>
      </c>
      <c r="Y2976" s="8" t="s">
        <v>149</v>
      </c>
    </row>
    <row r="2977" spans="1:26" x14ac:dyDescent="0.3">
      <c r="A2977" s="7">
        <v>46293</v>
      </c>
      <c r="B2977" s="8" t="s">
        <v>42</v>
      </c>
      <c r="C2977" s="8" t="s">
        <v>140</v>
      </c>
      <c r="D2977" s="8" t="s">
        <v>141</v>
      </c>
      <c r="E2977" s="8" t="s">
        <v>164</v>
      </c>
      <c r="F2977" s="8" t="s">
        <v>143</v>
      </c>
      <c r="G2977" s="8" t="s">
        <v>165</v>
      </c>
      <c r="H2977" s="8" t="s">
        <v>231</v>
      </c>
      <c r="I2977" s="8" t="s">
        <v>1008</v>
      </c>
      <c r="J2977" s="8" t="s">
        <v>232</v>
      </c>
      <c r="K2977" s="8" t="s">
        <v>21</v>
      </c>
      <c r="L2977" s="9">
        <v>50</v>
      </c>
      <c r="M2977" s="9">
        <v>3</v>
      </c>
      <c r="N2977" s="10">
        <v>0.06</v>
      </c>
      <c r="O2977" s="11">
        <v>13.08</v>
      </c>
      <c r="P2977" s="11">
        <v>39.24</v>
      </c>
      <c r="Q2977" s="11">
        <v>0</v>
      </c>
      <c r="R2977" s="8">
        <v>0</v>
      </c>
      <c r="S2977" s="8">
        <v>0</v>
      </c>
      <c r="U2977" s="12">
        <v>0</v>
      </c>
      <c r="V2977" s="10">
        <v>0</v>
      </c>
      <c r="W2977" s="11">
        <v>14.5</v>
      </c>
      <c r="X2977" s="8" t="s">
        <v>148</v>
      </c>
      <c r="Y2977" s="8" t="s">
        <v>149</v>
      </c>
    </row>
    <row r="2978" spans="1:26" x14ac:dyDescent="0.3">
      <c r="A2978" s="7">
        <v>46293</v>
      </c>
      <c r="B2978" s="8" t="s">
        <v>42</v>
      </c>
      <c r="C2978" s="8" t="s">
        <v>140</v>
      </c>
      <c r="D2978" s="8" t="s">
        <v>141</v>
      </c>
      <c r="E2978" s="8" t="s">
        <v>164</v>
      </c>
      <c r="F2978" s="8" t="s">
        <v>143</v>
      </c>
      <c r="G2978" s="8" t="s">
        <v>228</v>
      </c>
      <c r="H2978" s="8" t="s">
        <v>231</v>
      </c>
      <c r="I2978" s="8" t="s">
        <v>165</v>
      </c>
      <c r="J2978" s="8" t="s">
        <v>166</v>
      </c>
      <c r="K2978" s="8" t="s">
        <v>14</v>
      </c>
      <c r="L2978" s="9">
        <v>2262</v>
      </c>
      <c r="M2978" s="9">
        <v>11</v>
      </c>
      <c r="N2978" s="10">
        <v>4.8629531388152082E-3</v>
      </c>
      <c r="O2978" s="11">
        <v>9.3800000000000008</v>
      </c>
      <c r="P2978" s="11">
        <v>103.18</v>
      </c>
      <c r="Q2978" s="11">
        <v>0</v>
      </c>
      <c r="R2978" s="8">
        <v>0</v>
      </c>
      <c r="S2978" s="8">
        <v>0</v>
      </c>
      <c r="U2978" s="12">
        <v>0</v>
      </c>
      <c r="V2978" s="10">
        <v>0</v>
      </c>
      <c r="W2978" s="11">
        <v>11</v>
      </c>
      <c r="X2978" s="8" t="s">
        <v>148</v>
      </c>
      <c r="Y2978" s="8" t="s">
        <v>149</v>
      </c>
    </row>
    <row r="2979" spans="1:26" x14ac:dyDescent="0.3">
      <c r="A2979" s="7">
        <v>46293</v>
      </c>
      <c r="B2979" s="8" t="s">
        <v>42</v>
      </c>
      <c r="C2979" s="8" t="s">
        <v>140</v>
      </c>
      <c r="D2979" s="8" t="s">
        <v>141</v>
      </c>
      <c r="E2979" s="8" t="s">
        <v>377</v>
      </c>
      <c r="F2979" s="8" t="s">
        <v>143</v>
      </c>
      <c r="G2979" s="8" t="s">
        <v>378</v>
      </c>
      <c r="H2979" s="8" t="s">
        <v>231</v>
      </c>
      <c r="I2979" s="8" t="s">
        <v>727</v>
      </c>
      <c r="J2979" s="8" t="s">
        <v>380</v>
      </c>
      <c r="K2979" s="8" t="s">
        <v>7</v>
      </c>
      <c r="L2979" s="9">
        <v>411</v>
      </c>
      <c r="M2979" s="9">
        <v>1</v>
      </c>
      <c r="N2979" s="10">
        <v>2.4330900243308999E-3</v>
      </c>
      <c r="O2979" s="11">
        <v>8.89</v>
      </c>
      <c r="P2979" s="11">
        <v>8.89</v>
      </c>
      <c r="Q2979" s="11">
        <v>0</v>
      </c>
      <c r="R2979" s="8">
        <v>0</v>
      </c>
      <c r="S2979" s="8">
        <v>0</v>
      </c>
      <c r="U2979" s="12">
        <v>0</v>
      </c>
      <c r="V2979" s="10">
        <v>0</v>
      </c>
      <c r="W2979" s="11">
        <v>13</v>
      </c>
      <c r="X2979" s="8" t="s">
        <v>148</v>
      </c>
      <c r="Y2979" s="8" t="s">
        <v>149</v>
      </c>
    </row>
    <row r="2980" spans="1:26" x14ac:dyDescent="0.3">
      <c r="A2980" s="7">
        <v>46293</v>
      </c>
      <c r="B2980" s="8" t="s">
        <v>37</v>
      </c>
      <c r="C2980" s="8" t="s">
        <v>140</v>
      </c>
      <c r="D2980" s="8" t="s">
        <v>141</v>
      </c>
      <c r="E2980" s="8" t="s">
        <v>157</v>
      </c>
      <c r="F2980" s="8" t="s">
        <v>143</v>
      </c>
      <c r="G2980" s="8" t="s">
        <v>162</v>
      </c>
      <c r="H2980" s="8" t="s">
        <v>220</v>
      </c>
      <c r="I2980" s="8" t="s">
        <v>1229</v>
      </c>
      <c r="J2980" s="8" t="s">
        <v>159</v>
      </c>
      <c r="K2980" s="8" t="s">
        <v>21</v>
      </c>
      <c r="L2980" s="9">
        <v>100</v>
      </c>
      <c r="M2980" s="9">
        <v>2</v>
      </c>
      <c r="N2980" s="10">
        <v>0.02</v>
      </c>
      <c r="O2980" s="11">
        <v>12</v>
      </c>
      <c r="P2980" s="11">
        <v>24</v>
      </c>
      <c r="Q2980" s="11">
        <v>0</v>
      </c>
      <c r="R2980" s="8">
        <v>0</v>
      </c>
      <c r="S2980" s="8">
        <v>0</v>
      </c>
      <c r="U2980" s="12">
        <v>0</v>
      </c>
      <c r="V2980" s="10">
        <v>0</v>
      </c>
      <c r="W2980" s="11">
        <v>12</v>
      </c>
      <c r="X2980" s="8" t="s">
        <v>148</v>
      </c>
      <c r="Y2980" s="8" t="s">
        <v>149</v>
      </c>
      <c r="Z2980" s="8" t="s">
        <v>836</v>
      </c>
    </row>
    <row r="2981" spans="1:26" x14ac:dyDescent="0.3">
      <c r="A2981" s="7">
        <v>46293</v>
      </c>
      <c r="B2981" s="8" t="s">
        <v>37</v>
      </c>
      <c r="C2981" s="8" t="s">
        <v>140</v>
      </c>
      <c r="D2981" s="8" t="s">
        <v>141</v>
      </c>
      <c r="E2981" s="8" t="s">
        <v>157</v>
      </c>
      <c r="F2981" s="8" t="s">
        <v>143</v>
      </c>
      <c r="G2981" s="8" t="s">
        <v>234</v>
      </c>
      <c r="H2981" s="8" t="s">
        <v>220</v>
      </c>
      <c r="I2981" s="8" t="s">
        <v>440</v>
      </c>
      <c r="J2981" s="8" t="s">
        <v>159</v>
      </c>
      <c r="K2981" s="8" t="s">
        <v>14</v>
      </c>
      <c r="L2981" s="9">
        <v>315</v>
      </c>
      <c r="M2981" s="9">
        <v>1</v>
      </c>
      <c r="N2981" s="10">
        <v>3.174603174603175E-3</v>
      </c>
      <c r="O2981" s="11">
        <v>8.3800000000000008</v>
      </c>
      <c r="P2981" s="11">
        <v>8.3800000000000008</v>
      </c>
      <c r="Q2981" s="11">
        <v>0</v>
      </c>
      <c r="R2981" s="8">
        <v>0</v>
      </c>
      <c r="S2981" s="8">
        <v>0</v>
      </c>
      <c r="U2981" s="12">
        <v>0</v>
      </c>
      <c r="V2981" s="10">
        <v>0</v>
      </c>
      <c r="W2981" s="11">
        <v>10</v>
      </c>
      <c r="X2981" s="8" t="s">
        <v>148</v>
      </c>
      <c r="Y2981" s="8" t="s">
        <v>149</v>
      </c>
    </row>
    <row r="2982" spans="1:26" x14ac:dyDescent="0.3">
      <c r="A2982" s="7">
        <v>46273</v>
      </c>
      <c r="B2982" s="8" t="s">
        <v>34</v>
      </c>
      <c r="C2982" s="8" t="s">
        <v>140</v>
      </c>
      <c r="D2982" s="8" t="s">
        <v>141</v>
      </c>
      <c r="E2982" s="8" t="s">
        <v>328</v>
      </c>
      <c r="F2982" s="8" t="s">
        <v>143</v>
      </c>
      <c r="G2982" s="8" t="s">
        <v>699</v>
      </c>
      <c r="H2982" s="8" t="s">
        <v>206</v>
      </c>
      <c r="J2982" s="8" t="s">
        <v>330</v>
      </c>
      <c r="K2982" s="8" t="s">
        <v>14</v>
      </c>
      <c r="L2982" s="9">
        <v>1154</v>
      </c>
      <c r="M2982" s="9">
        <v>6</v>
      </c>
      <c r="N2982" s="10">
        <v>5.1993067590987872E-3</v>
      </c>
      <c r="O2982" s="11">
        <v>6.69</v>
      </c>
      <c r="P2982" s="11">
        <v>40.14</v>
      </c>
      <c r="Q2982" s="11">
        <v>299</v>
      </c>
      <c r="R2982" s="8">
        <v>1</v>
      </c>
      <c r="S2982" s="8">
        <v>1</v>
      </c>
      <c r="T2982" s="10">
        <v>0.13420000000000001</v>
      </c>
      <c r="U2982" s="12">
        <v>7.45</v>
      </c>
      <c r="V2982" s="10">
        <v>0.16669999999999999</v>
      </c>
      <c r="W2982" s="11">
        <v>8</v>
      </c>
      <c r="X2982" s="8" t="s">
        <v>148</v>
      </c>
      <c r="Y2982" s="8" t="s">
        <v>149</v>
      </c>
    </row>
    <row r="2983" spans="1:26" x14ac:dyDescent="0.3">
      <c r="A2983" s="7">
        <v>46293</v>
      </c>
      <c r="B2983" s="8" t="s">
        <v>37</v>
      </c>
      <c r="C2983" s="8" t="s">
        <v>140</v>
      </c>
      <c r="D2983" s="8" t="s">
        <v>141</v>
      </c>
      <c r="E2983" s="8" t="s">
        <v>157</v>
      </c>
      <c r="F2983" s="8" t="s">
        <v>143</v>
      </c>
      <c r="G2983" s="8" t="s">
        <v>162</v>
      </c>
      <c r="H2983" s="8" t="s">
        <v>183</v>
      </c>
      <c r="I2983" s="8" t="s">
        <v>1051</v>
      </c>
      <c r="J2983" s="8" t="s">
        <v>159</v>
      </c>
      <c r="K2983" s="8" t="s">
        <v>21</v>
      </c>
      <c r="L2983" s="9">
        <v>1389</v>
      </c>
      <c r="M2983" s="9">
        <v>21</v>
      </c>
      <c r="N2983" s="10">
        <v>1.511879049676026E-2</v>
      </c>
      <c r="O2983" s="11">
        <v>10</v>
      </c>
      <c r="P2983" s="11">
        <v>210</v>
      </c>
      <c r="Q2983" s="11">
        <v>1197</v>
      </c>
      <c r="R2983" s="8">
        <v>3</v>
      </c>
      <c r="S2983" s="8">
        <v>3</v>
      </c>
      <c r="T2983" s="10">
        <v>0.1754</v>
      </c>
      <c r="U2983" s="12">
        <v>5.7</v>
      </c>
      <c r="V2983" s="10">
        <v>0.1429</v>
      </c>
      <c r="W2983" s="11">
        <v>10</v>
      </c>
      <c r="X2983" s="8" t="s">
        <v>148</v>
      </c>
      <c r="Y2983" s="8" t="s">
        <v>149</v>
      </c>
    </row>
    <row r="2984" spans="1:26" x14ac:dyDescent="0.3">
      <c r="A2984" s="7">
        <v>46293</v>
      </c>
      <c r="B2984" s="8" t="s">
        <v>37</v>
      </c>
      <c r="C2984" s="8" t="s">
        <v>140</v>
      </c>
      <c r="D2984" s="8" t="s">
        <v>141</v>
      </c>
      <c r="E2984" s="8" t="s">
        <v>157</v>
      </c>
      <c r="F2984" s="8" t="s">
        <v>143</v>
      </c>
      <c r="G2984" s="8" t="s">
        <v>234</v>
      </c>
      <c r="H2984" s="8" t="s">
        <v>220</v>
      </c>
      <c r="I2984" s="8" t="s">
        <v>386</v>
      </c>
      <c r="J2984" s="8" t="s">
        <v>159</v>
      </c>
      <c r="K2984" s="8" t="s">
        <v>7</v>
      </c>
      <c r="L2984" s="9">
        <v>960</v>
      </c>
      <c r="M2984" s="9">
        <v>4</v>
      </c>
      <c r="N2984" s="10">
        <v>4.1666666666666666E-3</v>
      </c>
      <c r="O2984" s="11">
        <v>8.66</v>
      </c>
      <c r="P2984" s="11">
        <v>34.64</v>
      </c>
      <c r="Q2984" s="11">
        <v>399</v>
      </c>
      <c r="R2984" s="8">
        <v>1</v>
      </c>
      <c r="S2984" s="8">
        <v>1</v>
      </c>
      <c r="T2984" s="10">
        <v>8.6800000000000002E-2</v>
      </c>
      <c r="U2984" s="12">
        <v>11.52</v>
      </c>
      <c r="V2984" s="10">
        <v>0.25</v>
      </c>
      <c r="W2984" s="11">
        <v>11</v>
      </c>
      <c r="X2984" s="8" t="s">
        <v>148</v>
      </c>
      <c r="Y2984" s="8" t="s">
        <v>149</v>
      </c>
    </row>
    <row r="2985" spans="1:26" x14ac:dyDescent="0.3">
      <c r="A2985" s="7">
        <v>46282</v>
      </c>
      <c r="B2985" s="8" t="s">
        <v>33</v>
      </c>
      <c r="C2985" s="8" t="s">
        <v>173</v>
      </c>
      <c r="D2985" s="8" t="s">
        <v>141</v>
      </c>
      <c r="E2985" s="8" t="s">
        <v>193</v>
      </c>
      <c r="F2985" s="8" t="s">
        <v>143</v>
      </c>
      <c r="G2985" s="8" t="s">
        <v>264</v>
      </c>
      <c r="H2985" s="8" t="s">
        <v>231</v>
      </c>
      <c r="I2985" s="8" t="s">
        <v>194</v>
      </c>
      <c r="J2985" s="8" t="s">
        <v>195</v>
      </c>
      <c r="K2985" s="8" t="s">
        <v>21</v>
      </c>
      <c r="L2985" s="9">
        <v>1565</v>
      </c>
      <c r="M2985" s="9">
        <v>11</v>
      </c>
      <c r="N2985" s="10">
        <v>7.028753993610224E-3</v>
      </c>
      <c r="O2985" s="11">
        <v>13.5</v>
      </c>
      <c r="P2985" s="11">
        <v>148.5</v>
      </c>
      <c r="Q2985" s="11">
        <v>1197</v>
      </c>
      <c r="R2985" s="8">
        <v>3</v>
      </c>
      <c r="S2985" s="8">
        <v>3</v>
      </c>
      <c r="T2985" s="10">
        <v>0.1241</v>
      </c>
      <c r="U2985" s="12">
        <v>8.06</v>
      </c>
      <c r="V2985" s="10">
        <v>0.2727</v>
      </c>
      <c r="W2985" s="11">
        <v>13.5</v>
      </c>
      <c r="X2985" s="8" t="s">
        <v>148</v>
      </c>
      <c r="Y2985" s="8" t="s">
        <v>149</v>
      </c>
    </row>
    <row r="2986" spans="1:26" x14ac:dyDescent="0.3">
      <c r="A2986" s="7">
        <v>46293</v>
      </c>
      <c r="B2986" s="8" t="s">
        <v>37</v>
      </c>
      <c r="C2986" s="8" t="s">
        <v>140</v>
      </c>
      <c r="D2986" s="8" t="s">
        <v>141</v>
      </c>
      <c r="E2986" s="8" t="s">
        <v>157</v>
      </c>
      <c r="F2986" s="8" t="s">
        <v>143</v>
      </c>
      <c r="G2986" s="8" t="s">
        <v>162</v>
      </c>
      <c r="H2986" s="8" t="s">
        <v>385</v>
      </c>
      <c r="I2986" s="8" t="s">
        <v>438</v>
      </c>
      <c r="J2986" s="8" t="s">
        <v>159</v>
      </c>
      <c r="K2986" s="8" t="s">
        <v>14</v>
      </c>
      <c r="L2986" s="9">
        <v>1540</v>
      </c>
      <c r="M2986" s="9">
        <v>16</v>
      </c>
      <c r="N2986" s="10">
        <v>1.038961038961039E-2</v>
      </c>
      <c r="O2986" s="11">
        <v>8.61</v>
      </c>
      <c r="P2986" s="11">
        <v>137.76</v>
      </c>
      <c r="Q2986" s="11">
        <v>1596</v>
      </c>
      <c r="R2986" s="8">
        <v>4</v>
      </c>
      <c r="S2986" s="8">
        <v>4</v>
      </c>
      <c r="T2986" s="10">
        <v>8.6300000000000002E-2</v>
      </c>
      <c r="U2986" s="12">
        <v>11.59</v>
      </c>
      <c r="V2986" s="10">
        <v>0.25</v>
      </c>
      <c r="W2986" s="11">
        <v>10.5</v>
      </c>
      <c r="X2986" s="8" t="s">
        <v>148</v>
      </c>
      <c r="Y2986" s="8" t="s">
        <v>149</v>
      </c>
    </row>
    <row r="2987" spans="1:26" x14ac:dyDescent="0.3">
      <c r="A2987" s="7">
        <v>46293</v>
      </c>
      <c r="B2987" s="8" t="s">
        <v>37</v>
      </c>
      <c r="C2987" s="8" t="s">
        <v>140</v>
      </c>
      <c r="D2987" s="8" t="s">
        <v>141</v>
      </c>
      <c r="E2987" s="8" t="s">
        <v>157</v>
      </c>
      <c r="F2987" s="8" t="s">
        <v>143</v>
      </c>
      <c r="G2987" s="8" t="s">
        <v>234</v>
      </c>
      <c r="H2987" s="8" t="s">
        <v>220</v>
      </c>
      <c r="I2987" s="8" t="s">
        <v>822</v>
      </c>
      <c r="J2987" s="8" t="s">
        <v>159</v>
      </c>
      <c r="K2987" s="8" t="s">
        <v>7</v>
      </c>
      <c r="L2987" s="9">
        <v>337</v>
      </c>
      <c r="M2987" s="9">
        <v>2</v>
      </c>
      <c r="N2987" s="10">
        <v>5.9347181008902079E-3</v>
      </c>
      <c r="O2987" s="11">
        <v>6.59</v>
      </c>
      <c r="P2987" s="11">
        <v>13.18</v>
      </c>
      <c r="Q2987" s="11">
        <v>0</v>
      </c>
      <c r="R2987" s="8">
        <v>0</v>
      </c>
      <c r="S2987" s="8">
        <v>0</v>
      </c>
      <c r="U2987" s="12">
        <v>0</v>
      </c>
      <c r="V2987" s="10">
        <v>0</v>
      </c>
      <c r="W2987" s="11">
        <v>10</v>
      </c>
      <c r="X2987" s="8" t="s">
        <v>148</v>
      </c>
      <c r="Y2987" s="8" t="s">
        <v>149</v>
      </c>
    </row>
    <row r="2988" spans="1:26" x14ac:dyDescent="0.3">
      <c r="A2988" s="7">
        <v>46293</v>
      </c>
      <c r="B2988" s="8" t="s">
        <v>37</v>
      </c>
      <c r="C2988" s="8" t="s">
        <v>140</v>
      </c>
      <c r="D2988" s="8" t="s">
        <v>141</v>
      </c>
      <c r="E2988" s="8" t="s">
        <v>157</v>
      </c>
      <c r="F2988" s="8" t="s">
        <v>143</v>
      </c>
      <c r="G2988" s="8" t="s">
        <v>162</v>
      </c>
      <c r="H2988" s="8" t="s">
        <v>220</v>
      </c>
      <c r="I2988" s="8" t="s">
        <v>1230</v>
      </c>
      <c r="J2988" s="8" t="s">
        <v>159</v>
      </c>
      <c r="K2988" s="8" t="s">
        <v>7</v>
      </c>
      <c r="L2988" s="9">
        <v>617</v>
      </c>
      <c r="M2988" s="9">
        <v>2</v>
      </c>
      <c r="N2988" s="10">
        <v>3.2414910858995141E-3</v>
      </c>
      <c r="O2988" s="11">
        <v>4.76</v>
      </c>
      <c r="P2988" s="11">
        <v>9.52</v>
      </c>
      <c r="Q2988" s="11">
        <v>0</v>
      </c>
      <c r="R2988" s="8">
        <v>0</v>
      </c>
      <c r="S2988" s="8">
        <v>0</v>
      </c>
      <c r="U2988" s="12">
        <v>0</v>
      </c>
      <c r="V2988" s="10">
        <v>0</v>
      </c>
      <c r="W2988" s="11">
        <v>7</v>
      </c>
      <c r="X2988" s="8" t="s">
        <v>148</v>
      </c>
      <c r="Y2988" s="8" t="s">
        <v>149</v>
      </c>
    </row>
    <row r="2989" spans="1:26" x14ac:dyDescent="0.3">
      <c r="A2989" s="7">
        <v>46293</v>
      </c>
      <c r="B2989" s="8" t="s">
        <v>37</v>
      </c>
      <c r="C2989" s="8" t="s">
        <v>140</v>
      </c>
      <c r="D2989" s="8" t="s">
        <v>141</v>
      </c>
      <c r="E2989" s="8" t="s">
        <v>157</v>
      </c>
      <c r="F2989" s="8" t="s">
        <v>143</v>
      </c>
      <c r="G2989" s="8" t="s">
        <v>234</v>
      </c>
      <c r="H2989" s="8" t="s">
        <v>385</v>
      </c>
      <c r="I2989" s="8" t="s">
        <v>711</v>
      </c>
      <c r="J2989" s="8" t="s">
        <v>159</v>
      </c>
      <c r="K2989" s="8" t="s">
        <v>21</v>
      </c>
      <c r="L2989" s="9">
        <v>70</v>
      </c>
      <c r="M2989" s="9">
        <v>0</v>
      </c>
      <c r="N2989" s="10">
        <v>0</v>
      </c>
      <c r="P2989" s="11">
        <v>0</v>
      </c>
      <c r="Q2989" s="11">
        <v>0</v>
      </c>
      <c r="R2989" s="8">
        <v>0</v>
      </c>
      <c r="S2989" s="8">
        <v>0</v>
      </c>
      <c r="W2989" s="11">
        <v>9</v>
      </c>
      <c r="X2989" s="8" t="s">
        <v>148</v>
      </c>
      <c r="Y2989" s="8" t="s">
        <v>149</v>
      </c>
    </row>
    <row r="2990" spans="1:26" x14ac:dyDescent="0.3">
      <c r="A2990" s="7">
        <v>46293</v>
      </c>
      <c r="B2990" s="8" t="s">
        <v>37</v>
      </c>
      <c r="C2990" s="8" t="s">
        <v>140</v>
      </c>
      <c r="D2990" s="8" t="s">
        <v>141</v>
      </c>
      <c r="E2990" s="8" t="s">
        <v>157</v>
      </c>
      <c r="F2990" s="8" t="s">
        <v>143</v>
      </c>
      <c r="G2990" s="8" t="s">
        <v>234</v>
      </c>
      <c r="H2990" s="8" t="s">
        <v>220</v>
      </c>
      <c r="I2990" s="8" t="s">
        <v>507</v>
      </c>
      <c r="J2990" s="8" t="s">
        <v>159</v>
      </c>
      <c r="K2990" s="8" t="s">
        <v>21</v>
      </c>
      <c r="L2990" s="9">
        <v>208</v>
      </c>
      <c r="M2990" s="9">
        <v>3</v>
      </c>
      <c r="N2990" s="10">
        <v>1.442307692307692E-2</v>
      </c>
      <c r="O2990" s="11">
        <v>12</v>
      </c>
      <c r="P2990" s="11">
        <v>36</v>
      </c>
      <c r="Q2990" s="11">
        <v>0</v>
      </c>
      <c r="R2990" s="8">
        <v>0</v>
      </c>
      <c r="S2990" s="8">
        <v>0</v>
      </c>
      <c r="U2990" s="12">
        <v>0</v>
      </c>
      <c r="V2990" s="10">
        <v>0</v>
      </c>
      <c r="W2990" s="11">
        <v>12</v>
      </c>
      <c r="X2990" s="8" t="s">
        <v>148</v>
      </c>
      <c r="Y2990" s="8" t="s">
        <v>149</v>
      </c>
    </row>
    <row r="2991" spans="1:26" x14ac:dyDescent="0.3">
      <c r="A2991" s="7">
        <v>46293</v>
      </c>
      <c r="B2991" s="8" t="s">
        <v>37</v>
      </c>
      <c r="C2991" s="8" t="s">
        <v>140</v>
      </c>
      <c r="D2991" s="8" t="s">
        <v>141</v>
      </c>
      <c r="E2991" s="8" t="s">
        <v>239</v>
      </c>
      <c r="F2991" s="8" t="s">
        <v>143</v>
      </c>
      <c r="G2991" s="8" t="s">
        <v>240</v>
      </c>
      <c r="H2991" s="8" t="s">
        <v>220</v>
      </c>
      <c r="I2991" s="8" t="s">
        <v>240</v>
      </c>
      <c r="J2991" s="8" t="s">
        <v>242</v>
      </c>
      <c r="K2991" s="8" t="s">
        <v>21</v>
      </c>
      <c r="L2991" s="9">
        <v>432</v>
      </c>
      <c r="M2991" s="9">
        <v>8</v>
      </c>
      <c r="N2991" s="10">
        <v>1.8518518518518521E-2</v>
      </c>
      <c r="O2991" s="11">
        <v>7.8</v>
      </c>
      <c r="P2991" s="11">
        <v>62.4</v>
      </c>
      <c r="Q2991" s="11">
        <v>0</v>
      </c>
      <c r="R2991" s="8">
        <v>0</v>
      </c>
      <c r="S2991" s="8">
        <v>0</v>
      </c>
      <c r="U2991" s="12">
        <v>0</v>
      </c>
      <c r="V2991" s="10">
        <v>0</v>
      </c>
      <c r="W2991" s="11">
        <v>9</v>
      </c>
      <c r="X2991" s="8" t="s">
        <v>148</v>
      </c>
      <c r="Y2991" s="8" t="s">
        <v>149</v>
      </c>
    </row>
    <row r="2992" spans="1:26" x14ac:dyDescent="0.3">
      <c r="A2992" s="7">
        <v>46293</v>
      </c>
      <c r="B2992" s="8" t="s">
        <v>37</v>
      </c>
      <c r="C2992" s="8" t="s">
        <v>140</v>
      </c>
      <c r="D2992" s="8" t="s">
        <v>141</v>
      </c>
      <c r="E2992" s="8" t="s">
        <v>244</v>
      </c>
      <c r="F2992" s="8" t="s">
        <v>143</v>
      </c>
      <c r="G2992" s="8" t="s">
        <v>245</v>
      </c>
      <c r="H2992" s="8" t="s">
        <v>220</v>
      </c>
      <c r="I2992" s="8" t="s">
        <v>440</v>
      </c>
      <c r="J2992" s="8" t="s">
        <v>247</v>
      </c>
      <c r="K2992" s="8" t="s">
        <v>14</v>
      </c>
      <c r="L2992" s="9">
        <v>1095</v>
      </c>
      <c r="M2992" s="9">
        <v>6</v>
      </c>
      <c r="N2992" s="10">
        <v>5.4794520547945206E-3</v>
      </c>
      <c r="O2992" s="11">
        <v>4.6900000000000004</v>
      </c>
      <c r="P2992" s="11">
        <v>28.14</v>
      </c>
      <c r="Q2992" s="11">
        <v>0</v>
      </c>
      <c r="R2992" s="8">
        <v>0</v>
      </c>
      <c r="S2992" s="8">
        <v>0</v>
      </c>
      <c r="U2992" s="12">
        <v>0</v>
      </c>
      <c r="V2992" s="10">
        <v>0</v>
      </c>
      <c r="W2992" s="11">
        <v>8.5</v>
      </c>
      <c r="X2992" s="8" t="s">
        <v>148</v>
      </c>
      <c r="Y2992" s="8" t="s">
        <v>149</v>
      </c>
    </row>
    <row r="2993" spans="1:25" x14ac:dyDescent="0.3">
      <c r="A2993" s="7">
        <v>46293</v>
      </c>
      <c r="B2993" s="8" t="s">
        <v>37</v>
      </c>
      <c r="C2993" s="8" t="s">
        <v>140</v>
      </c>
      <c r="D2993" s="8" t="s">
        <v>141</v>
      </c>
      <c r="E2993" s="8" t="s">
        <v>244</v>
      </c>
      <c r="F2993" s="8" t="s">
        <v>143</v>
      </c>
      <c r="G2993" s="8" t="s">
        <v>245</v>
      </c>
      <c r="H2993" s="8" t="s">
        <v>220</v>
      </c>
      <c r="I2993" s="8" t="s">
        <v>253</v>
      </c>
      <c r="J2993" s="8" t="s">
        <v>247</v>
      </c>
      <c r="K2993" s="8" t="s">
        <v>21</v>
      </c>
      <c r="L2993" s="9">
        <v>207</v>
      </c>
      <c r="M2993" s="9">
        <v>4</v>
      </c>
      <c r="N2993" s="10">
        <v>1.932367149758454E-2</v>
      </c>
      <c r="O2993" s="11">
        <v>4.3099999999999996</v>
      </c>
      <c r="P2993" s="11">
        <v>17.239999999999998</v>
      </c>
      <c r="Q2993" s="11">
        <v>0</v>
      </c>
      <c r="R2993" s="8">
        <v>0</v>
      </c>
      <c r="S2993" s="8">
        <v>0</v>
      </c>
      <c r="U2993" s="12">
        <v>0</v>
      </c>
      <c r="V2993" s="10">
        <v>0</v>
      </c>
      <c r="W2993" s="11">
        <v>5.5</v>
      </c>
      <c r="X2993" s="8" t="s">
        <v>148</v>
      </c>
      <c r="Y2993" s="8" t="s">
        <v>149</v>
      </c>
    </row>
    <row r="2994" spans="1:25" x14ac:dyDescent="0.3">
      <c r="A2994" s="8" t="s">
        <v>1219</v>
      </c>
      <c r="B2994" s="8" t="s">
        <v>37</v>
      </c>
      <c r="C2994" s="8" t="s">
        <v>140</v>
      </c>
      <c r="D2994" s="8" t="s">
        <v>141</v>
      </c>
      <c r="E2994" s="8" t="s">
        <v>244</v>
      </c>
      <c r="F2994" s="8" t="s">
        <v>143</v>
      </c>
      <c r="G2994" s="8" t="s">
        <v>245</v>
      </c>
      <c r="H2994" s="8" t="s">
        <v>220</v>
      </c>
      <c r="I2994" s="8" t="s">
        <v>542</v>
      </c>
      <c r="J2994" s="8" t="s">
        <v>247</v>
      </c>
      <c r="K2994" s="8" t="s">
        <v>14</v>
      </c>
      <c r="L2994" s="9">
        <v>227</v>
      </c>
      <c r="M2994" s="9">
        <v>1</v>
      </c>
      <c r="N2994" s="10">
        <v>4.4052863436123352E-3</v>
      </c>
      <c r="O2994" s="11">
        <v>3.9</v>
      </c>
      <c r="P2994" s="11">
        <v>3.9</v>
      </c>
      <c r="Q2994" s="11">
        <v>0</v>
      </c>
      <c r="R2994" s="8">
        <v>0</v>
      </c>
      <c r="S2994" s="8">
        <v>0</v>
      </c>
      <c r="U2994" s="12">
        <v>0</v>
      </c>
      <c r="V2994" s="10">
        <v>0</v>
      </c>
      <c r="W2994" s="11">
        <v>6.5</v>
      </c>
      <c r="X2994" s="8" t="s">
        <v>148</v>
      </c>
      <c r="Y2994" s="8" t="s">
        <v>149</v>
      </c>
    </row>
    <row r="2995" spans="1:25" x14ac:dyDescent="0.3">
      <c r="A2995" s="7">
        <v>46293</v>
      </c>
      <c r="B2995" s="8" t="s">
        <v>37</v>
      </c>
      <c r="C2995" s="8" t="s">
        <v>140</v>
      </c>
      <c r="D2995" s="8" t="s">
        <v>141</v>
      </c>
      <c r="E2995" s="8" t="s">
        <v>244</v>
      </c>
      <c r="F2995" s="8" t="s">
        <v>143</v>
      </c>
      <c r="G2995" s="8" t="s">
        <v>245</v>
      </c>
      <c r="H2995" s="8" t="s">
        <v>220</v>
      </c>
      <c r="I2995" s="8" t="s">
        <v>1231</v>
      </c>
      <c r="J2995" s="8" t="s">
        <v>247</v>
      </c>
      <c r="K2995" s="8" t="s">
        <v>14</v>
      </c>
      <c r="L2995" s="9">
        <v>396</v>
      </c>
      <c r="M2995" s="9">
        <v>2</v>
      </c>
      <c r="N2995" s="10">
        <v>5.0505050505050509E-3</v>
      </c>
      <c r="O2995" s="11">
        <v>4.4800000000000004</v>
      </c>
      <c r="P2995" s="11">
        <v>8.9600000000000009</v>
      </c>
      <c r="Q2995" s="11">
        <v>0</v>
      </c>
      <c r="R2995" s="8">
        <v>0</v>
      </c>
      <c r="S2995" s="8">
        <v>0</v>
      </c>
      <c r="U2995" s="12">
        <v>0</v>
      </c>
      <c r="V2995" s="10">
        <v>0</v>
      </c>
      <c r="W2995" s="11">
        <v>6.5</v>
      </c>
      <c r="X2995" s="8" t="s">
        <v>148</v>
      </c>
      <c r="Y2995" s="8" t="s">
        <v>149</v>
      </c>
    </row>
    <row r="2996" spans="1:25" x14ac:dyDescent="0.3">
      <c r="A2996" s="7">
        <v>46293</v>
      </c>
      <c r="B2996" s="8" t="s">
        <v>37</v>
      </c>
      <c r="C2996" s="8" t="s">
        <v>140</v>
      </c>
      <c r="D2996" s="8" t="s">
        <v>141</v>
      </c>
      <c r="E2996" s="8" t="s">
        <v>167</v>
      </c>
      <c r="F2996" s="8" t="s">
        <v>143</v>
      </c>
      <c r="G2996" s="8" t="s">
        <v>168</v>
      </c>
      <c r="H2996" s="8" t="s">
        <v>183</v>
      </c>
      <c r="I2996" s="8" t="s">
        <v>893</v>
      </c>
      <c r="J2996" s="8" t="s">
        <v>169</v>
      </c>
      <c r="K2996" s="8" t="s">
        <v>21</v>
      </c>
      <c r="L2996" s="9">
        <v>321</v>
      </c>
      <c r="M2996" s="9">
        <v>2</v>
      </c>
      <c r="N2996" s="10">
        <v>6.2305295950155761E-3</v>
      </c>
      <c r="O2996" s="11">
        <v>7</v>
      </c>
      <c r="P2996" s="11">
        <v>14</v>
      </c>
      <c r="Q2996" s="11">
        <v>0</v>
      </c>
      <c r="R2996" s="8">
        <v>0</v>
      </c>
      <c r="S2996" s="8">
        <v>0</v>
      </c>
      <c r="U2996" s="12">
        <v>0</v>
      </c>
      <c r="V2996" s="10">
        <v>0</v>
      </c>
      <c r="W2996" s="11">
        <v>7</v>
      </c>
      <c r="X2996" s="8" t="s">
        <v>148</v>
      </c>
      <c r="Y2996" s="8" t="s">
        <v>149</v>
      </c>
    </row>
    <row r="2997" spans="1:25" x14ac:dyDescent="0.3">
      <c r="A2997" s="8" t="s">
        <v>1219</v>
      </c>
      <c r="B2997" s="8" t="s">
        <v>37</v>
      </c>
      <c r="C2997" s="8" t="s">
        <v>140</v>
      </c>
      <c r="D2997" s="8" t="s">
        <v>141</v>
      </c>
      <c r="E2997" s="8" t="s">
        <v>167</v>
      </c>
      <c r="F2997" s="8" t="s">
        <v>143</v>
      </c>
      <c r="G2997" s="8" t="s">
        <v>255</v>
      </c>
      <c r="H2997" s="8" t="s">
        <v>220</v>
      </c>
      <c r="I2997" s="8" t="s">
        <v>457</v>
      </c>
      <c r="J2997" s="8" t="s">
        <v>169</v>
      </c>
      <c r="K2997" s="8" t="s">
        <v>14</v>
      </c>
      <c r="L2997" s="9">
        <v>491</v>
      </c>
      <c r="M2997" s="9">
        <v>2</v>
      </c>
      <c r="N2997" s="10">
        <v>4.0733197556008143E-3</v>
      </c>
      <c r="O2997" s="11">
        <v>3.27</v>
      </c>
      <c r="P2997" s="11">
        <v>6.54</v>
      </c>
      <c r="Q2997" s="11">
        <v>0</v>
      </c>
      <c r="R2997" s="8">
        <v>0</v>
      </c>
      <c r="S2997" s="8">
        <v>0</v>
      </c>
      <c r="U2997" s="12">
        <v>0</v>
      </c>
      <c r="V2997" s="10">
        <v>0</v>
      </c>
      <c r="W2997" s="11">
        <v>5</v>
      </c>
      <c r="X2997" s="8" t="s">
        <v>148</v>
      </c>
      <c r="Y2997" s="8" t="s">
        <v>149</v>
      </c>
    </row>
    <row r="2998" spans="1:25" x14ac:dyDescent="0.3">
      <c r="A2998" s="7">
        <v>46293</v>
      </c>
      <c r="B2998" s="8" t="s">
        <v>37</v>
      </c>
      <c r="C2998" s="8" t="s">
        <v>140</v>
      </c>
      <c r="D2998" s="8" t="s">
        <v>141</v>
      </c>
      <c r="E2998" s="8" t="s">
        <v>167</v>
      </c>
      <c r="F2998" s="8" t="s">
        <v>143</v>
      </c>
      <c r="G2998" s="8" t="s">
        <v>255</v>
      </c>
      <c r="H2998" s="8" t="s">
        <v>220</v>
      </c>
      <c r="I2998" s="8" t="s">
        <v>767</v>
      </c>
      <c r="J2998" s="8" t="s">
        <v>169</v>
      </c>
      <c r="K2998" s="8" t="s">
        <v>7</v>
      </c>
      <c r="L2998" s="9">
        <v>189</v>
      </c>
      <c r="M2998" s="9">
        <v>1</v>
      </c>
      <c r="N2998" s="10">
        <v>5.2910052910052907E-3</v>
      </c>
      <c r="O2998" s="11">
        <v>2.87</v>
      </c>
      <c r="P2998" s="11">
        <v>2.87</v>
      </c>
      <c r="Q2998" s="11">
        <v>0</v>
      </c>
      <c r="R2998" s="8">
        <v>0</v>
      </c>
      <c r="S2998" s="8">
        <v>0</v>
      </c>
      <c r="U2998" s="12">
        <v>0</v>
      </c>
      <c r="V2998" s="10">
        <v>0</v>
      </c>
      <c r="W2998" s="11">
        <v>4.5</v>
      </c>
      <c r="X2998" s="8" t="s">
        <v>148</v>
      </c>
      <c r="Y2998" s="8" t="s">
        <v>149</v>
      </c>
    </row>
    <row r="2999" spans="1:25" x14ac:dyDescent="0.3">
      <c r="A2999" s="7">
        <v>46293</v>
      </c>
      <c r="B2999" s="8" t="s">
        <v>37</v>
      </c>
      <c r="C2999" s="8" t="s">
        <v>140</v>
      </c>
      <c r="D2999" s="8" t="s">
        <v>141</v>
      </c>
      <c r="E2999" s="8" t="s">
        <v>167</v>
      </c>
      <c r="F2999" s="8" t="s">
        <v>143</v>
      </c>
      <c r="G2999" s="8" t="s">
        <v>255</v>
      </c>
      <c r="H2999" s="8" t="s">
        <v>220</v>
      </c>
      <c r="I2999" s="8" t="s">
        <v>255</v>
      </c>
      <c r="J2999" s="8" t="s">
        <v>169</v>
      </c>
      <c r="K2999" s="8" t="s">
        <v>21</v>
      </c>
      <c r="L2999" s="9">
        <v>761</v>
      </c>
      <c r="M2999" s="9">
        <v>8</v>
      </c>
      <c r="N2999" s="10">
        <v>1.0512483574244421E-2</v>
      </c>
      <c r="O2999" s="11">
        <v>6</v>
      </c>
      <c r="P2999" s="11">
        <v>48</v>
      </c>
      <c r="Q2999" s="11">
        <v>0</v>
      </c>
      <c r="R2999" s="8">
        <v>0</v>
      </c>
      <c r="S2999" s="8">
        <v>0</v>
      </c>
      <c r="U2999" s="12">
        <v>0</v>
      </c>
      <c r="V2999" s="10">
        <v>0</v>
      </c>
      <c r="W2999" s="11">
        <v>6</v>
      </c>
      <c r="X2999" s="8" t="s">
        <v>148</v>
      </c>
      <c r="Y2999" s="8" t="s">
        <v>149</v>
      </c>
    </row>
    <row r="3000" spans="1:25" x14ac:dyDescent="0.3">
      <c r="A3000" s="7">
        <v>46293</v>
      </c>
      <c r="B3000" s="8" t="s">
        <v>37</v>
      </c>
      <c r="C3000" s="8" t="s">
        <v>140</v>
      </c>
      <c r="D3000" s="8" t="s">
        <v>141</v>
      </c>
      <c r="E3000" s="8" t="s">
        <v>167</v>
      </c>
      <c r="F3000" s="8" t="s">
        <v>143</v>
      </c>
      <c r="G3000" s="8" t="s">
        <v>255</v>
      </c>
      <c r="H3000" s="8" t="s">
        <v>220</v>
      </c>
      <c r="I3000" s="8" t="s">
        <v>837</v>
      </c>
      <c r="J3000" s="8" t="s">
        <v>169</v>
      </c>
      <c r="K3000" s="8" t="s">
        <v>14</v>
      </c>
      <c r="L3000" s="9">
        <v>465</v>
      </c>
      <c r="M3000" s="9">
        <v>3</v>
      </c>
      <c r="N3000" s="10">
        <v>6.4516129032258056E-3</v>
      </c>
      <c r="O3000" s="11">
        <v>4.93</v>
      </c>
      <c r="P3000" s="11">
        <v>14.79</v>
      </c>
      <c r="Q3000" s="11">
        <v>0</v>
      </c>
      <c r="R3000" s="8">
        <v>0</v>
      </c>
      <c r="S3000" s="8">
        <v>0</v>
      </c>
      <c r="U3000" s="12">
        <v>0</v>
      </c>
      <c r="V3000" s="10">
        <v>0</v>
      </c>
      <c r="W3000" s="11">
        <v>7</v>
      </c>
      <c r="X3000" s="8" t="s">
        <v>148</v>
      </c>
      <c r="Y3000" s="8" t="s">
        <v>149</v>
      </c>
    </row>
    <row r="3001" spans="1:25" x14ac:dyDescent="0.3">
      <c r="A3001" s="7">
        <v>46293</v>
      </c>
      <c r="B3001" s="8" t="s">
        <v>37</v>
      </c>
      <c r="C3001" s="8" t="s">
        <v>140</v>
      </c>
      <c r="D3001" s="8" t="s">
        <v>141</v>
      </c>
      <c r="E3001" s="8" t="s">
        <v>167</v>
      </c>
      <c r="F3001" s="8" t="s">
        <v>143</v>
      </c>
      <c r="G3001" s="8" t="s">
        <v>255</v>
      </c>
      <c r="H3001" s="8" t="s">
        <v>183</v>
      </c>
      <c r="I3001" s="8" t="s">
        <v>168</v>
      </c>
      <c r="J3001" s="8" t="s">
        <v>169</v>
      </c>
      <c r="K3001" s="8" t="s">
        <v>21</v>
      </c>
      <c r="L3001" s="9">
        <v>702</v>
      </c>
      <c r="M3001" s="9">
        <v>8</v>
      </c>
      <c r="N3001" s="10">
        <v>1.13960113960114E-2</v>
      </c>
      <c r="O3001" s="11">
        <v>3.54</v>
      </c>
      <c r="P3001" s="11">
        <v>28.32</v>
      </c>
      <c r="Q3001" s="11">
        <v>0</v>
      </c>
      <c r="R3001" s="8">
        <v>0</v>
      </c>
      <c r="S3001" s="8">
        <v>0</v>
      </c>
      <c r="U3001" s="12">
        <v>0</v>
      </c>
      <c r="V3001" s="10">
        <v>0</v>
      </c>
      <c r="W3001" s="11">
        <v>4.5</v>
      </c>
      <c r="X3001" s="8" t="s">
        <v>148</v>
      </c>
      <c r="Y3001" s="8" t="s">
        <v>149</v>
      </c>
    </row>
    <row r="3002" spans="1:25" x14ac:dyDescent="0.3">
      <c r="A3002" s="7">
        <v>46293</v>
      </c>
      <c r="B3002" s="8" t="s">
        <v>37</v>
      </c>
      <c r="C3002" s="8" t="s">
        <v>140</v>
      </c>
      <c r="D3002" s="8" t="s">
        <v>141</v>
      </c>
      <c r="E3002" s="8" t="s">
        <v>167</v>
      </c>
      <c r="F3002" s="8" t="s">
        <v>143</v>
      </c>
      <c r="G3002" s="8" t="s">
        <v>168</v>
      </c>
      <c r="H3002" s="8" t="s">
        <v>183</v>
      </c>
      <c r="I3002" s="8" t="s">
        <v>254</v>
      </c>
      <c r="J3002" s="8" t="s">
        <v>169</v>
      </c>
      <c r="K3002" s="8" t="s">
        <v>21</v>
      </c>
      <c r="L3002" s="9">
        <v>206</v>
      </c>
      <c r="M3002" s="9">
        <v>2</v>
      </c>
      <c r="N3002" s="10">
        <v>9.7087378640776691E-3</v>
      </c>
      <c r="O3002" s="11">
        <v>5.5</v>
      </c>
      <c r="P3002" s="11">
        <v>11</v>
      </c>
      <c r="Q3002" s="11">
        <v>0</v>
      </c>
      <c r="R3002" s="8">
        <v>0</v>
      </c>
      <c r="S3002" s="8">
        <v>0</v>
      </c>
      <c r="U3002" s="12">
        <v>0</v>
      </c>
      <c r="V3002" s="10">
        <v>0</v>
      </c>
      <c r="W3002" s="11">
        <v>5.5</v>
      </c>
      <c r="X3002" s="8" t="s">
        <v>148</v>
      </c>
      <c r="Y3002" s="8" t="s">
        <v>149</v>
      </c>
    </row>
    <row r="3003" spans="1:25" x14ac:dyDescent="0.3">
      <c r="A3003" s="7">
        <v>46293</v>
      </c>
      <c r="B3003" s="8" t="s">
        <v>37</v>
      </c>
      <c r="C3003" s="8" t="s">
        <v>140</v>
      </c>
      <c r="D3003" s="8" t="s">
        <v>141</v>
      </c>
      <c r="E3003" s="8" t="s">
        <v>257</v>
      </c>
      <c r="F3003" s="8" t="s">
        <v>143</v>
      </c>
      <c r="G3003" s="8" t="s">
        <v>258</v>
      </c>
      <c r="H3003" s="8" t="s">
        <v>220</v>
      </c>
      <c r="I3003" s="8" t="s">
        <v>259</v>
      </c>
      <c r="J3003" s="8" t="s">
        <v>260</v>
      </c>
      <c r="K3003" s="8" t="s">
        <v>21</v>
      </c>
      <c r="L3003" s="9">
        <v>351</v>
      </c>
      <c r="M3003" s="9">
        <v>7</v>
      </c>
      <c r="N3003" s="10">
        <v>1.9943019943019939E-2</v>
      </c>
      <c r="O3003" s="11">
        <v>10.33</v>
      </c>
      <c r="P3003" s="11">
        <v>72.31</v>
      </c>
      <c r="Q3003" s="11">
        <v>0</v>
      </c>
      <c r="R3003" s="8">
        <v>0</v>
      </c>
      <c r="S3003" s="8">
        <v>0</v>
      </c>
      <c r="U3003" s="12">
        <v>0</v>
      </c>
      <c r="V3003" s="10">
        <v>0</v>
      </c>
      <c r="W3003" s="11">
        <v>10.5</v>
      </c>
      <c r="X3003" s="8" t="s">
        <v>148</v>
      </c>
      <c r="Y3003" s="8" t="s">
        <v>149</v>
      </c>
    </row>
    <row r="3004" spans="1:25" x14ac:dyDescent="0.3">
      <c r="A3004" s="7">
        <v>46293</v>
      </c>
      <c r="B3004" s="8" t="s">
        <v>33</v>
      </c>
      <c r="C3004" s="8" t="s">
        <v>173</v>
      </c>
      <c r="D3004" s="8" t="s">
        <v>141</v>
      </c>
      <c r="E3004" s="8" t="s">
        <v>193</v>
      </c>
      <c r="F3004" s="8" t="s">
        <v>143</v>
      </c>
      <c r="G3004" s="8" t="s">
        <v>194</v>
      </c>
      <c r="H3004" s="8" t="s">
        <v>231</v>
      </c>
      <c r="I3004" s="8" t="s">
        <v>812</v>
      </c>
      <c r="J3004" s="8" t="s">
        <v>195</v>
      </c>
      <c r="K3004" s="8" t="s">
        <v>21</v>
      </c>
      <c r="L3004" s="9">
        <v>245</v>
      </c>
      <c r="M3004" s="9">
        <v>2</v>
      </c>
      <c r="N3004" s="10">
        <v>8.1632653061224497E-3</v>
      </c>
      <c r="O3004" s="11">
        <v>11.5</v>
      </c>
      <c r="P3004" s="11">
        <v>23</v>
      </c>
      <c r="Q3004" s="11">
        <v>0</v>
      </c>
      <c r="R3004" s="8">
        <v>0</v>
      </c>
      <c r="S3004" s="8">
        <v>0</v>
      </c>
      <c r="U3004" s="12">
        <v>0</v>
      </c>
      <c r="V3004" s="10">
        <v>0</v>
      </c>
      <c r="W3004" s="11">
        <v>11.5</v>
      </c>
      <c r="X3004" s="8" t="s">
        <v>148</v>
      </c>
      <c r="Y3004" s="8" t="s">
        <v>149</v>
      </c>
    </row>
    <row r="3005" spans="1:25" x14ac:dyDescent="0.3">
      <c r="A3005" s="7">
        <v>46293</v>
      </c>
      <c r="B3005" s="8" t="s">
        <v>33</v>
      </c>
      <c r="C3005" s="8" t="s">
        <v>173</v>
      </c>
      <c r="D3005" s="8" t="s">
        <v>141</v>
      </c>
      <c r="E3005" s="8" t="s">
        <v>193</v>
      </c>
      <c r="F3005" s="8" t="s">
        <v>143</v>
      </c>
      <c r="G3005" s="8" t="s">
        <v>194</v>
      </c>
      <c r="H3005" s="8" t="s">
        <v>231</v>
      </c>
      <c r="I3005" s="8" t="s">
        <v>1232</v>
      </c>
      <c r="J3005" s="8" t="s">
        <v>195</v>
      </c>
      <c r="K3005" s="8" t="s">
        <v>14</v>
      </c>
      <c r="L3005" s="9">
        <v>1272</v>
      </c>
      <c r="M3005" s="9">
        <v>13</v>
      </c>
      <c r="N3005" s="10">
        <v>1.022012578616352E-2</v>
      </c>
      <c r="O3005" s="11">
        <v>7.21</v>
      </c>
      <c r="P3005" s="11">
        <v>93.73</v>
      </c>
      <c r="Q3005" s="11">
        <v>0</v>
      </c>
      <c r="R3005" s="8">
        <v>0</v>
      </c>
      <c r="S3005" s="8">
        <v>0</v>
      </c>
      <c r="U3005" s="12">
        <v>0</v>
      </c>
      <c r="V3005" s="10">
        <v>0</v>
      </c>
      <c r="W3005" s="11">
        <v>8.5</v>
      </c>
      <c r="X3005" s="8" t="s">
        <v>148</v>
      </c>
      <c r="Y3005" s="8" t="s">
        <v>149</v>
      </c>
    </row>
    <row r="3006" spans="1:25" x14ac:dyDescent="0.3">
      <c r="A3006" s="7">
        <v>46293</v>
      </c>
      <c r="B3006" s="8" t="s">
        <v>33</v>
      </c>
      <c r="C3006" s="8" t="s">
        <v>173</v>
      </c>
      <c r="D3006" s="8" t="s">
        <v>141</v>
      </c>
      <c r="E3006" s="8" t="s">
        <v>200</v>
      </c>
      <c r="F3006" s="8" t="s">
        <v>143</v>
      </c>
      <c r="G3006" s="8" t="s">
        <v>268</v>
      </c>
      <c r="H3006" s="8" t="s">
        <v>231</v>
      </c>
      <c r="I3006" s="8" t="s">
        <v>471</v>
      </c>
      <c r="J3006" s="8" t="s">
        <v>202</v>
      </c>
      <c r="K3006" s="8" t="s">
        <v>14</v>
      </c>
      <c r="L3006" s="9">
        <v>1566</v>
      </c>
      <c r="M3006" s="9">
        <v>14</v>
      </c>
      <c r="N3006" s="10">
        <v>8.9399744572158362E-3</v>
      </c>
      <c r="O3006" s="11">
        <v>8.14</v>
      </c>
      <c r="P3006" s="11">
        <v>113.96</v>
      </c>
      <c r="Q3006" s="11">
        <v>0</v>
      </c>
      <c r="R3006" s="8">
        <v>0</v>
      </c>
      <c r="S3006" s="8">
        <v>0</v>
      </c>
      <c r="U3006" s="12">
        <v>0</v>
      </c>
      <c r="V3006" s="10">
        <v>0</v>
      </c>
      <c r="W3006" s="11">
        <v>11</v>
      </c>
      <c r="X3006" s="8" t="s">
        <v>148</v>
      </c>
      <c r="Y3006" s="8" t="s">
        <v>303</v>
      </c>
    </row>
    <row r="3007" spans="1:25" x14ac:dyDescent="0.3">
      <c r="A3007" s="7">
        <v>46293</v>
      </c>
      <c r="B3007" s="8" t="s">
        <v>33</v>
      </c>
      <c r="C3007" s="8" t="s">
        <v>173</v>
      </c>
      <c r="D3007" s="8" t="s">
        <v>141</v>
      </c>
      <c r="E3007" s="8" t="s">
        <v>200</v>
      </c>
      <c r="F3007" s="8" t="s">
        <v>143</v>
      </c>
      <c r="G3007" s="8" t="s">
        <v>270</v>
      </c>
      <c r="H3007" s="8" t="s">
        <v>231</v>
      </c>
      <c r="I3007" s="8" t="s">
        <v>550</v>
      </c>
      <c r="J3007" s="8" t="s">
        <v>202</v>
      </c>
      <c r="K3007" s="8" t="s">
        <v>14</v>
      </c>
      <c r="L3007" s="9">
        <v>351</v>
      </c>
      <c r="M3007" s="9">
        <v>2</v>
      </c>
      <c r="N3007" s="10">
        <v>5.6980056980056983E-3</v>
      </c>
      <c r="O3007" s="11">
        <v>6.25</v>
      </c>
      <c r="P3007" s="11">
        <v>12.5</v>
      </c>
      <c r="Q3007" s="11">
        <v>429</v>
      </c>
      <c r="R3007" s="8">
        <v>1</v>
      </c>
      <c r="S3007" s="8">
        <v>1</v>
      </c>
      <c r="T3007" s="10">
        <v>2.9100000000000001E-2</v>
      </c>
      <c r="U3007" s="12">
        <v>34.32</v>
      </c>
      <c r="V3007" s="10">
        <v>0.5</v>
      </c>
      <c r="W3007" s="11">
        <v>9</v>
      </c>
      <c r="X3007" s="8" t="s">
        <v>148</v>
      </c>
      <c r="Y3007" s="8" t="s">
        <v>149</v>
      </c>
    </row>
    <row r="3008" spans="1:25" x14ac:dyDescent="0.3">
      <c r="A3008" s="7">
        <v>46293</v>
      </c>
      <c r="B3008" s="8" t="s">
        <v>33</v>
      </c>
      <c r="C3008" s="8" t="s">
        <v>173</v>
      </c>
      <c r="D3008" s="8" t="s">
        <v>141</v>
      </c>
      <c r="E3008" s="8" t="s">
        <v>200</v>
      </c>
      <c r="F3008" s="8" t="s">
        <v>143</v>
      </c>
      <c r="G3008" s="8" t="s">
        <v>268</v>
      </c>
      <c r="H3008" s="8" t="s">
        <v>470</v>
      </c>
      <c r="I3008" s="8" t="s">
        <v>270</v>
      </c>
      <c r="J3008" s="8" t="s">
        <v>202</v>
      </c>
      <c r="K3008" s="8" t="s">
        <v>21</v>
      </c>
      <c r="L3008" s="9">
        <v>2308</v>
      </c>
      <c r="M3008" s="9">
        <v>23</v>
      </c>
      <c r="N3008" s="10">
        <v>9.9653379549393406E-3</v>
      </c>
      <c r="O3008" s="11">
        <v>10.5</v>
      </c>
      <c r="P3008" s="11">
        <v>241.5</v>
      </c>
      <c r="Q3008" s="11">
        <v>0</v>
      </c>
      <c r="R3008" s="8">
        <v>0</v>
      </c>
      <c r="S3008" s="8">
        <v>0</v>
      </c>
      <c r="U3008" s="12">
        <v>0</v>
      </c>
      <c r="V3008" s="10">
        <v>0</v>
      </c>
      <c r="W3008" s="11">
        <v>10.5</v>
      </c>
      <c r="X3008" s="8" t="s">
        <v>148</v>
      </c>
      <c r="Y3008" s="8" t="s">
        <v>149</v>
      </c>
    </row>
    <row r="3009" spans="1:25" x14ac:dyDescent="0.3">
      <c r="A3009" s="7">
        <v>46293</v>
      </c>
      <c r="B3009" s="8" t="s">
        <v>33</v>
      </c>
      <c r="C3009" s="8" t="s">
        <v>173</v>
      </c>
      <c r="D3009" s="8" t="s">
        <v>141</v>
      </c>
      <c r="E3009" s="8" t="s">
        <v>200</v>
      </c>
      <c r="F3009" s="8" t="s">
        <v>143</v>
      </c>
      <c r="G3009" s="8" t="s">
        <v>268</v>
      </c>
      <c r="H3009" s="8" t="s">
        <v>231</v>
      </c>
      <c r="I3009" s="8" t="s">
        <v>575</v>
      </c>
      <c r="J3009" s="8" t="s">
        <v>202</v>
      </c>
      <c r="K3009" s="8" t="s">
        <v>21</v>
      </c>
      <c r="L3009" s="9">
        <v>180</v>
      </c>
      <c r="M3009" s="9">
        <v>1</v>
      </c>
      <c r="N3009" s="10">
        <v>5.5555555555555558E-3</v>
      </c>
      <c r="O3009" s="11">
        <v>8.58</v>
      </c>
      <c r="P3009" s="11">
        <v>8.58</v>
      </c>
      <c r="Q3009" s="11">
        <v>0</v>
      </c>
      <c r="R3009" s="8">
        <v>0</v>
      </c>
      <c r="S3009" s="8">
        <v>0</v>
      </c>
      <c r="U3009" s="12">
        <v>0</v>
      </c>
      <c r="V3009" s="10">
        <v>0</v>
      </c>
      <c r="W3009" s="11">
        <v>10.5</v>
      </c>
      <c r="X3009" s="8" t="s">
        <v>148</v>
      </c>
      <c r="Y3009" s="8" t="s">
        <v>149</v>
      </c>
    </row>
    <row r="3010" spans="1:25" x14ac:dyDescent="0.3">
      <c r="A3010" s="7">
        <v>46293</v>
      </c>
      <c r="B3010" s="8" t="s">
        <v>33</v>
      </c>
      <c r="C3010" s="8" t="s">
        <v>173</v>
      </c>
      <c r="D3010" s="8" t="s">
        <v>141</v>
      </c>
      <c r="E3010" s="8" t="s">
        <v>200</v>
      </c>
      <c r="F3010" s="8" t="s">
        <v>143</v>
      </c>
      <c r="G3010" s="8" t="s">
        <v>270</v>
      </c>
      <c r="H3010" s="8" t="s">
        <v>231</v>
      </c>
      <c r="I3010" s="8" t="s">
        <v>268</v>
      </c>
      <c r="J3010" s="8" t="s">
        <v>202</v>
      </c>
      <c r="K3010" s="8" t="s">
        <v>21</v>
      </c>
      <c r="L3010" s="9">
        <v>501</v>
      </c>
      <c r="M3010" s="9">
        <v>8</v>
      </c>
      <c r="N3010" s="10">
        <v>1.5968063872255491E-2</v>
      </c>
      <c r="O3010" s="11">
        <v>13.5</v>
      </c>
      <c r="P3010" s="11">
        <v>108</v>
      </c>
      <c r="Q3010" s="11">
        <v>0</v>
      </c>
      <c r="R3010" s="8">
        <v>0</v>
      </c>
      <c r="S3010" s="8">
        <v>0</v>
      </c>
      <c r="U3010" s="12">
        <v>0</v>
      </c>
      <c r="V3010" s="10">
        <v>0</v>
      </c>
      <c r="W3010" s="11">
        <v>13.5</v>
      </c>
      <c r="X3010" s="8" t="s">
        <v>148</v>
      </c>
      <c r="Y3010" s="8" t="s">
        <v>149</v>
      </c>
    </row>
    <row r="3011" spans="1:25" x14ac:dyDescent="0.3">
      <c r="A3011" s="7">
        <v>46293</v>
      </c>
      <c r="B3011" s="8" t="s">
        <v>33</v>
      </c>
      <c r="C3011" s="8" t="s">
        <v>173</v>
      </c>
      <c r="D3011" s="8" t="s">
        <v>141</v>
      </c>
      <c r="E3011" s="8" t="s">
        <v>200</v>
      </c>
      <c r="F3011" s="8" t="s">
        <v>143</v>
      </c>
      <c r="G3011" s="8" t="s">
        <v>268</v>
      </c>
      <c r="H3011" s="8" t="s">
        <v>229</v>
      </c>
      <c r="I3011" s="8" t="s">
        <v>775</v>
      </c>
      <c r="J3011" s="8" t="s">
        <v>202</v>
      </c>
      <c r="K3011" s="8" t="s">
        <v>21</v>
      </c>
      <c r="L3011" s="9">
        <v>460</v>
      </c>
      <c r="M3011" s="9">
        <v>8</v>
      </c>
      <c r="N3011" s="10">
        <v>1.7391304347826091E-2</v>
      </c>
      <c r="O3011" s="11">
        <v>12</v>
      </c>
      <c r="P3011" s="11">
        <v>96</v>
      </c>
      <c r="Q3011" s="11">
        <v>0</v>
      </c>
      <c r="R3011" s="8">
        <v>0</v>
      </c>
      <c r="S3011" s="8">
        <v>0</v>
      </c>
      <c r="U3011" s="12">
        <v>0</v>
      </c>
      <c r="V3011" s="10">
        <v>0</v>
      </c>
      <c r="W3011" s="11">
        <v>12</v>
      </c>
      <c r="X3011" s="8" t="s">
        <v>148</v>
      </c>
      <c r="Y3011" s="8" t="s">
        <v>149</v>
      </c>
    </row>
    <row r="3012" spans="1:25" x14ac:dyDescent="0.3">
      <c r="A3012" s="8" t="s">
        <v>1233</v>
      </c>
      <c r="B3012" s="8" t="s">
        <v>33</v>
      </c>
      <c r="C3012" s="8" t="s">
        <v>173</v>
      </c>
      <c r="D3012" s="8" t="s">
        <v>141</v>
      </c>
      <c r="E3012" s="8" t="s">
        <v>200</v>
      </c>
      <c r="F3012" s="8" t="s">
        <v>143</v>
      </c>
      <c r="G3012" s="8" t="s">
        <v>268</v>
      </c>
      <c r="H3012" s="8" t="s">
        <v>231</v>
      </c>
      <c r="I3012" s="8" t="s">
        <v>1234</v>
      </c>
      <c r="J3012" s="8" t="s">
        <v>202</v>
      </c>
      <c r="K3012" s="8" t="s">
        <v>21</v>
      </c>
      <c r="L3012" s="9">
        <v>154</v>
      </c>
      <c r="M3012" s="9">
        <v>2</v>
      </c>
      <c r="N3012" s="10">
        <v>1.298701298701299E-2</v>
      </c>
      <c r="O3012" s="11">
        <v>14.5</v>
      </c>
      <c r="P3012" s="11">
        <v>29</v>
      </c>
      <c r="Q3012" s="11">
        <v>0</v>
      </c>
      <c r="R3012" s="8">
        <v>0</v>
      </c>
      <c r="S3012" s="8">
        <v>0</v>
      </c>
      <c r="U3012" s="12">
        <v>0</v>
      </c>
      <c r="V3012" s="10">
        <v>0</v>
      </c>
      <c r="W3012" s="11">
        <v>14.5</v>
      </c>
      <c r="X3012" s="8" t="s">
        <v>148</v>
      </c>
      <c r="Y3012" s="8" t="s">
        <v>149</v>
      </c>
    </row>
    <row r="3013" spans="1:25" x14ac:dyDescent="0.3">
      <c r="A3013" s="7">
        <v>46293</v>
      </c>
      <c r="B3013" s="8" t="s">
        <v>33</v>
      </c>
      <c r="C3013" s="8" t="s">
        <v>173</v>
      </c>
      <c r="D3013" s="8" t="s">
        <v>141</v>
      </c>
      <c r="E3013" s="8" t="s">
        <v>200</v>
      </c>
      <c r="F3013" s="8" t="s">
        <v>143</v>
      </c>
      <c r="G3013" s="8" t="s">
        <v>270</v>
      </c>
      <c r="H3013" s="8" t="s">
        <v>231</v>
      </c>
      <c r="I3013" s="8" t="s">
        <v>365</v>
      </c>
      <c r="J3013" s="8" t="s">
        <v>202</v>
      </c>
      <c r="K3013" s="8" t="s">
        <v>7</v>
      </c>
      <c r="L3013" s="9">
        <v>174</v>
      </c>
      <c r="M3013" s="9">
        <v>2</v>
      </c>
      <c r="N3013" s="10">
        <v>1.149425287356322E-2</v>
      </c>
      <c r="O3013" s="11">
        <v>5.17</v>
      </c>
      <c r="P3013" s="11">
        <v>10.34</v>
      </c>
      <c r="Q3013" s="11">
        <v>0</v>
      </c>
      <c r="R3013" s="8">
        <v>0</v>
      </c>
      <c r="S3013" s="8">
        <v>0</v>
      </c>
      <c r="U3013" s="12">
        <v>0</v>
      </c>
      <c r="V3013" s="10">
        <v>0</v>
      </c>
      <c r="W3013" s="11">
        <v>9</v>
      </c>
      <c r="X3013" s="8" t="s">
        <v>148</v>
      </c>
      <c r="Y3013" s="8" t="s">
        <v>149</v>
      </c>
    </row>
    <row r="3014" spans="1:25" x14ac:dyDescent="0.3">
      <c r="A3014" s="8" t="s">
        <v>1219</v>
      </c>
      <c r="B3014" s="8" t="s">
        <v>33</v>
      </c>
      <c r="C3014" s="8" t="s">
        <v>173</v>
      </c>
      <c r="D3014" s="8" t="s">
        <v>141</v>
      </c>
      <c r="E3014" s="8" t="s">
        <v>271</v>
      </c>
      <c r="F3014" s="8" t="s">
        <v>143</v>
      </c>
      <c r="G3014" s="8" t="s">
        <v>272</v>
      </c>
      <c r="H3014" s="8" t="s">
        <v>231</v>
      </c>
      <c r="I3014" s="8" t="s">
        <v>574</v>
      </c>
      <c r="J3014" s="8" t="s">
        <v>274</v>
      </c>
      <c r="K3014" s="8" t="s">
        <v>21</v>
      </c>
      <c r="L3014" s="9">
        <v>685</v>
      </c>
      <c r="M3014" s="9">
        <v>6</v>
      </c>
      <c r="N3014" s="10">
        <v>8.7591240875912416E-3</v>
      </c>
      <c r="O3014" s="11">
        <v>10.4</v>
      </c>
      <c r="P3014" s="11">
        <v>62.4</v>
      </c>
      <c r="Q3014" s="11">
        <v>0</v>
      </c>
      <c r="R3014" s="8">
        <v>0</v>
      </c>
      <c r="S3014" s="8">
        <v>0</v>
      </c>
      <c r="U3014" s="12">
        <v>0</v>
      </c>
      <c r="V3014" s="10">
        <v>0</v>
      </c>
      <c r="W3014" s="11">
        <v>12.5</v>
      </c>
      <c r="X3014" s="8" t="s">
        <v>223</v>
      </c>
      <c r="Y3014" s="8" t="s">
        <v>149</v>
      </c>
    </row>
    <row r="3015" spans="1:25" x14ac:dyDescent="0.3">
      <c r="A3015" s="7">
        <v>46293</v>
      </c>
      <c r="B3015" s="8" t="s">
        <v>33</v>
      </c>
      <c r="C3015" s="8" t="s">
        <v>173</v>
      </c>
      <c r="D3015" s="8" t="s">
        <v>141</v>
      </c>
      <c r="E3015" s="8" t="s">
        <v>271</v>
      </c>
      <c r="F3015" s="8" t="s">
        <v>143</v>
      </c>
      <c r="G3015" s="8" t="s">
        <v>272</v>
      </c>
      <c r="H3015" s="8" t="s">
        <v>229</v>
      </c>
      <c r="I3015" s="8" t="s">
        <v>640</v>
      </c>
      <c r="J3015" s="8" t="s">
        <v>274</v>
      </c>
      <c r="K3015" s="8" t="s">
        <v>14</v>
      </c>
      <c r="L3015" s="9">
        <v>249</v>
      </c>
      <c r="M3015" s="9">
        <v>2</v>
      </c>
      <c r="N3015" s="10">
        <v>8.0321285140562242E-3</v>
      </c>
      <c r="O3015" s="11">
        <v>9.23</v>
      </c>
      <c r="P3015" s="11">
        <v>18.46</v>
      </c>
      <c r="Q3015" s="11">
        <v>549</v>
      </c>
      <c r="R3015" s="8">
        <v>1</v>
      </c>
      <c r="S3015" s="8">
        <v>1</v>
      </c>
      <c r="T3015" s="10">
        <v>3.3599999999999998E-2</v>
      </c>
      <c r="U3015" s="12">
        <v>29.74</v>
      </c>
      <c r="V3015" s="10">
        <v>0.5</v>
      </c>
      <c r="W3015" s="11">
        <v>11</v>
      </c>
      <c r="X3015" s="8" t="s">
        <v>148</v>
      </c>
      <c r="Y3015" s="8" t="s">
        <v>149</v>
      </c>
    </row>
    <row r="3016" spans="1:25" x14ac:dyDescent="0.3">
      <c r="A3016" s="7">
        <v>46293</v>
      </c>
      <c r="B3016" s="8" t="s">
        <v>33</v>
      </c>
      <c r="C3016" s="8" t="s">
        <v>173</v>
      </c>
      <c r="D3016" s="8" t="s">
        <v>141</v>
      </c>
      <c r="E3016" s="8" t="s">
        <v>271</v>
      </c>
      <c r="F3016" s="8" t="s">
        <v>143</v>
      </c>
      <c r="G3016" s="8" t="s">
        <v>275</v>
      </c>
      <c r="H3016" s="8" t="s">
        <v>231</v>
      </c>
      <c r="I3016" s="8" t="s">
        <v>1235</v>
      </c>
      <c r="J3016" s="8" t="s">
        <v>274</v>
      </c>
      <c r="K3016" s="8" t="s">
        <v>21</v>
      </c>
      <c r="L3016" s="9">
        <v>107</v>
      </c>
      <c r="M3016" s="9">
        <v>1</v>
      </c>
      <c r="N3016" s="10">
        <v>9.3457943925233638E-3</v>
      </c>
      <c r="O3016" s="11">
        <v>14.5</v>
      </c>
      <c r="P3016" s="11">
        <v>14.5</v>
      </c>
      <c r="Q3016" s="11">
        <v>0</v>
      </c>
      <c r="R3016" s="8">
        <v>0</v>
      </c>
      <c r="S3016" s="8">
        <v>0</v>
      </c>
      <c r="U3016" s="12">
        <v>0</v>
      </c>
      <c r="V3016" s="10">
        <v>0</v>
      </c>
      <c r="W3016" s="11">
        <v>14.5</v>
      </c>
      <c r="X3016" s="8" t="s">
        <v>148</v>
      </c>
      <c r="Y3016" s="8" t="s">
        <v>149</v>
      </c>
    </row>
    <row r="3017" spans="1:25" x14ac:dyDescent="0.3">
      <c r="A3017" s="7">
        <v>46293</v>
      </c>
      <c r="B3017" s="8" t="s">
        <v>33</v>
      </c>
      <c r="C3017" s="8" t="s">
        <v>173</v>
      </c>
      <c r="D3017" s="8" t="s">
        <v>141</v>
      </c>
      <c r="E3017" s="8" t="s">
        <v>271</v>
      </c>
      <c r="F3017" s="8" t="s">
        <v>143</v>
      </c>
      <c r="G3017" s="8" t="s">
        <v>275</v>
      </c>
      <c r="H3017" s="8" t="s">
        <v>231</v>
      </c>
      <c r="I3017" s="8" t="s">
        <v>596</v>
      </c>
      <c r="J3017" s="8" t="s">
        <v>274</v>
      </c>
      <c r="K3017" s="8" t="s">
        <v>14</v>
      </c>
      <c r="L3017" s="8" t="s">
        <v>1236</v>
      </c>
      <c r="M3017" s="9">
        <v>7</v>
      </c>
      <c r="N3017" s="10">
        <v>9.6286107290233843E-3</v>
      </c>
      <c r="O3017" s="11">
        <v>7.62</v>
      </c>
      <c r="P3017" s="11">
        <v>53.34</v>
      </c>
      <c r="Q3017" s="11">
        <v>1098</v>
      </c>
      <c r="R3017" s="8">
        <v>2</v>
      </c>
      <c r="S3017" s="8">
        <v>2</v>
      </c>
      <c r="T3017" s="10">
        <v>4.8599999999999997E-2</v>
      </c>
      <c r="U3017" s="12">
        <v>20.58</v>
      </c>
      <c r="V3017" s="10">
        <v>0.28570000000000001</v>
      </c>
      <c r="W3017" s="11">
        <v>13</v>
      </c>
      <c r="X3017" s="8" t="s">
        <v>148</v>
      </c>
      <c r="Y3017" s="8" t="s">
        <v>149</v>
      </c>
    </row>
    <row r="3018" spans="1:25" x14ac:dyDescent="0.3">
      <c r="A3018" s="7">
        <v>46293</v>
      </c>
      <c r="B3018" s="8" t="s">
        <v>23</v>
      </c>
      <c r="C3018" s="8" t="s">
        <v>173</v>
      </c>
      <c r="D3018" s="8" t="s">
        <v>141</v>
      </c>
      <c r="E3018" s="8" t="s">
        <v>174</v>
      </c>
      <c r="F3018" s="8" t="s">
        <v>143</v>
      </c>
      <c r="G3018" s="8" t="s">
        <v>407</v>
      </c>
      <c r="H3018" s="8" t="s">
        <v>206</v>
      </c>
      <c r="I3018" s="8" t="s">
        <v>407</v>
      </c>
      <c r="J3018" s="8" t="s">
        <v>176</v>
      </c>
      <c r="K3018" s="8" t="s">
        <v>14</v>
      </c>
      <c r="L3018" s="9">
        <v>732</v>
      </c>
      <c r="M3018" s="9">
        <v>3</v>
      </c>
      <c r="N3018" s="10">
        <v>4.0983606557377051E-3</v>
      </c>
      <c r="O3018" s="11">
        <v>9.86</v>
      </c>
      <c r="P3018" s="11">
        <v>29.58</v>
      </c>
      <c r="Q3018" s="11">
        <v>449</v>
      </c>
      <c r="R3018" s="8">
        <v>1</v>
      </c>
      <c r="S3018" s="8">
        <v>1</v>
      </c>
      <c r="T3018" s="10">
        <v>6.59E-2</v>
      </c>
      <c r="U3018" s="12">
        <v>15.18</v>
      </c>
      <c r="V3018" s="10">
        <v>0.33329999999999999</v>
      </c>
      <c r="W3018" s="11">
        <v>18</v>
      </c>
      <c r="X3018" s="8" t="s">
        <v>148</v>
      </c>
      <c r="Y3018" s="8" t="s">
        <v>149</v>
      </c>
    </row>
    <row r="3019" spans="1:25" x14ac:dyDescent="0.3">
      <c r="A3019" s="7">
        <v>46293</v>
      </c>
      <c r="B3019" s="8" t="s">
        <v>23</v>
      </c>
      <c r="C3019" s="8" t="s">
        <v>173</v>
      </c>
      <c r="D3019" s="8" t="s">
        <v>141</v>
      </c>
      <c r="E3019" s="8" t="s">
        <v>186</v>
      </c>
      <c r="F3019" s="8" t="s">
        <v>143</v>
      </c>
      <c r="G3019" s="8" t="s">
        <v>363</v>
      </c>
      <c r="H3019" s="8" t="s">
        <v>333</v>
      </c>
      <c r="I3019" s="8" t="s">
        <v>363</v>
      </c>
      <c r="J3019" s="8" t="s">
        <v>188</v>
      </c>
      <c r="K3019" s="8" t="s">
        <v>7</v>
      </c>
      <c r="L3019" s="9">
        <v>339</v>
      </c>
      <c r="M3019" s="9">
        <v>6</v>
      </c>
      <c r="N3019" s="10">
        <v>1.7699115044247791E-2</v>
      </c>
      <c r="O3019" s="11">
        <v>9.26</v>
      </c>
      <c r="P3019" s="11">
        <v>55.56</v>
      </c>
      <c r="Q3019" s="11">
        <v>0</v>
      </c>
      <c r="R3019" s="8">
        <v>0</v>
      </c>
      <c r="S3019" s="8">
        <v>0</v>
      </c>
      <c r="U3019" s="12">
        <v>0</v>
      </c>
      <c r="V3019" s="10">
        <v>0</v>
      </c>
      <c r="W3019" s="11">
        <v>13</v>
      </c>
      <c r="X3019" s="8" t="s">
        <v>148</v>
      </c>
      <c r="Y3019" s="8" t="s">
        <v>149</v>
      </c>
    </row>
    <row r="3020" spans="1:25" x14ac:dyDescent="0.3">
      <c r="A3020" s="8" t="s">
        <v>1219</v>
      </c>
      <c r="B3020" s="8" t="s">
        <v>23</v>
      </c>
      <c r="C3020" s="8" t="s">
        <v>173</v>
      </c>
      <c r="D3020" s="8" t="s">
        <v>141</v>
      </c>
      <c r="E3020" s="8" t="s">
        <v>186</v>
      </c>
      <c r="F3020" s="8" t="s">
        <v>143</v>
      </c>
      <c r="G3020" s="8" t="s">
        <v>190</v>
      </c>
      <c r="H3020" s="8" t="s">
        <v>204</v>
      </c>
      <c r="I3020" s="8" t="s">
        <v>190</v>
      </c>
      <c r="J3020" s="8" t="s">
        <v>188</v>
      </c>
      <c r="K3020" s="8" t="s">
        <v>14</v>
      </c>
      <c r="L3020" s="9">
        <v>451</v>
      </c>
      <c r="M3020" s="9">
        <v>5</v>
      </c>
      <c r="N3020" s="10">
        <v>1.108647450110865E-2</v>
      </c>
      <c r="O3020" s="11">
        <v>9.82</v>
      </c>
      <c r="P3020" s="11">
        <v>49.1</v>
      </c>
      <c r="Q3020" s="11">
        <v>0</v>
      </c>
      <c r="R3020" s="8">
        <v>0</v>
      </c>
      <c r="S3020" s="8">
        <v>0</v>
      </c>
      <c r="U3020" s="12">
        <v>0</v>
      </c>
      <c r="V3020" s="10">
        <v>0</v>
      </c>
      <c r="W3020" s="11">
        <v>12</v>
      </c>
      <c r="X3020" s="8" t="s">
        <v>148</v>
      </c>
      <c r="Y3020" s="8" t="s">
        <v>149</v>
      </c>
    </row>
    <row r="3021" spans="1:25" x14ac:dyDescent="0.3">
      <c r="A3021" s="7">
        <v>46293</v>
      </c>
      <c r="B3021" s="8" t="s">
        <v>23</v>
      </c>
      <c r="C3021" s="8" t="s">
        <v>173</v>
      </c>
      <c r="D3021" s="8" t="s">
        <v>141</v>
      </c>
      <c r="E3021" s="8" t="s">
        <v>281</v>
      </c>
      <c r="F3021" s="8" t="s">
        <v>143</v>
      </c>
      <c r="G3021" s="8" t="s">
        <v>598</v>
      </c>
      <c r="H3021" s="8" t="s">
        <v>206</v>
      </c>
      <c r="I3021" s="8" t="s">
        <v>598</v>
      </c>
      <c r="J3021" s="8" t="s">
        <v>283</v>
      </c>
      <c r="K3021" s="8" t="s">
        <v>21</v>
      </c>
      <c r="L3021" s="9">
        <v>355</v>
      </c>
      <c r="M3021" s="9">
        <v>4</v>
      </c>
      <c r="N3021" s="10">
        <v>1.1267605633802819E-2</v>
      </c>
      <c r="O3021" s="11">
        <v>6.73</v>
      </c>
      <c r="P3021" s="11">
        <v>26.92</v>
      </c>
      <c r="Q3021" s="11">
        <v>0</v>
      </c>
      <c r="R3021" s="8">
        <v>0</v>
      </c>
      <c r="S3021" s="8">
        <v>0</v>
      </c>
      <c r="U3021" s="12">
        <v>0</v>
      </c>
      <c r="V3021" s="10">
        <v>0</v>
      </c>
      <c r="W3021" s="11">
        <v>8</v>
      </c>
      <c r="X3021" s="8" t="s">
        <v>148</v>
      </c>
      <c r="Y3021" s="8" t="s">
        <v>149</v>
      </c>
    </row>
    <row r="3022" spans="1:25" x14ac:dyDescent="0.3">
      <c r="A3022" s="8" t="s">
        <v>1219</v>
      </c>
      <c r="B3022" s="8" t="s">
        <v>23</v>
      </c>
      <c r="C3022" s="8" t="s">
        <v>173</v>
      </c>
      <c r="D3022" s="8" t="s">
        <v>141</v>
      </c>
      <c r="E3022" s="8" t="s">
        <v>281</v>
      </c>
      <c r="F3022" s="8" t="s">
        <v>143</v>
      </c>
      <c r="G3022" s="8" t="s">
        <v>478</v>
      </c>
      <c r="H3022" s="8" t="s">
        <v>206</v>
      </c>
      <c r="I3022" s="8" t="s">
        <v>478</v>
      </c>
      <c r="J3022" s="8" t="s">
        <v>283</v>
      </c>
      <c r="K3022" s="8" t="s">
        <v>21</v>
      </c>
      <c r="L3022" s="9">
        <v>168</v>
      </c>
      <c r="M3022" s="9">
        <v>1</v>
      </c>
      <c r="N3022" s="10">
        <v>5.9523809523809521E-3</v>
      </c>
      <c r="O3022" s="11">
        <v>7.03</v>
      </c>
      <c r="P3022" s="11">
        <v>7.03</v>
      </c>
      <c r="Q3022" s="11">
        <v>0</v>
      </c>
      <c r="R3022" s="8">
        <v>0</v>
      </c>
      <c r="S3022" s="8">
        <v>0</v>
      </c>
      <c r="U3022" s="12">
        <v>0</v>
      </c>
      <c r="V3022" s="10">
        <v>0</v>
      </c>
      <c r="W3022" s="11">
        <v>8.5</v>
      </c>
      <c r="X3022" s="8" t="s">
        <v>148</v>
      </c>
      <c r="Y3022" s="8" t="s">
        <v>149</v>
      </c>
    </row>
    <row r="3023" spans="1:25" x14ac:dyDescent="0.3">
      <c r="A3023" s="8" t="s">
        <v>1233</v>
      </c>
      <c r="B3023" s="8" t="s">
        <v>43</v>
      </c>
      <c r="C3023" s="8" t="s">
        <v>140</v>
      </c>
      <c r="D3023" s="8" t="s">
        <v>141</v>
      </c>
      <c r="E3023" s="8" t="s">
        <v>142</v>
      </c>
      <c r="F3023" s="8" t="s">
        <v>143</v>
      </c>
      <c r="G3023" s="8" t="s">
        <v>291</v>
      </c>
      <c r="H3023" s="8" t="s">
        <v>292</v>
      </c>
      <c r="I3023" s="8" t="s">
        <v>293</v>
      </c>
      <c r="J3023" s="8" t="s">
        <v>147</v>
      </c>
      <c r="K3023" s="8" t="s">
        <v>7</v>
      </c>
      <c r="L3023" s="9">
        <v>362</v>
      </c>
      <c r="M3023" s="9">
        <v>3</v>
      </c>
      <c r="N3023" s="10">
        <v>8.2872928176795577E-3</v>
      </c>
      <c r="O3023" s="11">
        <v>9.01</v>
      </c>
      <c r="P3023" s="11">
        <v>27.03</v>
      </c>
      <c r="Q3023" s="11">
        <v>0</v>
      </c>
      <c r="R3023" s="8">
        <v>0</v>
      </c>
      <c r="S3023" s="8">
        <v>0</v>
      </c>
      <c r="U3023" s="12">
        <v>0</v>
      </c>
      <c r="V3023" s="10">
        <v>0</v>
      </c>
      <c r="W3023" s="11">
        <v>15</v>
      </c>
      <c r="X3023" s="8" t="s">
        <v>148</v>
      </c>
      <c r="Y3023" s="8" t="s">
        <v>149</v>
      </c>
    </row>
    <row r="3024" spans="1:25" x14ac:dyDescent="0.3">
      <c r="A3024" s="8" t="s">
        <v>1219</v>
      </c>
      <c r="B3024" s="8" t="s">
        <v>43</v>
      </c>
      <c r="C3024" s="8" t="s">
        <v>140</v>
      </c>
      <c r="D3024" s="8" t="s">
        <v>141</v>
      </c>
      <c r="E3024" s="8" t="s">
        <v>142</v>
      </c>
      <c r="F3024" s="8" t="s">
        <v>143</v>
      </c>
      <c r="G3024" s="8" t="s">
        <v>816</v>
      </c>
      <c r="H3024" s="8" t="s">
        <v>292</v>
      </c>
      <c r="I3024" s="8" t="s">
        <v>817</v>
      </c>
      <c r="J3024" s="8" t="s">
        <v>147</v>
      </c>
      <c r="K3024" s="8" t="s">
        <v>7</v>
      </c>
      <c r="L3024" s="9">
        <v>339</v>
      </c>
      <c r="M3024" s="9">
        <v>1</v>
      </c>
      <c r="N3024" s="10">
        <v>2.9498525073746308E-3</v>
      </c>
      <c r="O3024" s="11">
        <v>10.33</v>
      </c>
      <c r="P3024" s="11">
        <v>10.33</v>
      </c>
      <c r="Q3024" s="11">
        <v>0</v>
      </c>
      <c r="R3024" s="8">
        <v>0</v>
      </c>
      <c r="S3024" s="8">
        <v>0</v>
      </c>
      <c r="U3024" s="12">
        <v>0</v>
      </c>
      <c r="V3024" s="10">
        <v>0</v>
      </c>
      <c r="W3024" s="11">
        <v>13</v>
      </c>
      <c r="X3024" s="8" t="s">
        <v>148</v>
      </c>
      <c r="Y3024" s="8" t="s">
        <v>149</v>
      </c>
    </row>
    <row r="3025" spans="1:25" x14ac:dyDescent="0.3">
      <c r="A3025" s="7">
        <v>46293</v>
      </c>
      <c r="B3025" s="8" t="s">
        <v>43</v>
      </c>
      <c r="C3025" s="8" t="s">
        <v>140</v>
      </c>
      <c r="D3025" s="8" t="s">
        <v>141</v>
      </c>
      <c r="E3025" s="8" t="s">
        <v>142</v>
      </c>
      <c r="F3025" s="8" t="s">
        <v>143</v>
      </c>
      <c r="G3025" s="8" t="s">
        <v>782</v>
      </c>
      <c r="H3025" s="8" t="s">
        <v>292</v>
      </c>
      <c r="I3025" s="8" t="s">
        <v>783</v>
      </c>
      <c r="J3025" s="8" t="s">
        <v>147</v>
      </c>
      <c r="K3025" s="8" t="s">
        <v>21</v>
      </c>
      <c r="L3025" s="9">
        <v>755</v>
      </c>
      <c r="M3025" s="9">
        <v>5</v>
      </c>
      <c r="N3025" s="10">
        <v>6.6225165562913907E-3</v>
      </c>
      <c r="O3025" s="11">
        <v>13</v>
      </c>
      <c r="P3025" s="11">
        <v>65</v>
      </c>
      <c r="Q3025" s="11">
        <v>0</v>
      </c>
      <c r="R3025" s="8">
        <v>0</v>
      </c>
      <c r="S3025" s="8">
        <v>0</v>
      </c>
      <c r="U3025" s="12">
        <v>0</v>
      </c>
      <c r="V3025" s="10">
        <v>0</v>
      </c>
      <c r="W3025" s="11">
        <v>13</v>
      </c>
      <c r="X3025" s="8" t="s">
        <v>148</v>
      </c>
      <c r="Y3025" s="8" t="s">
        <v>149</v>
      </c>
    </row>
    <row r="3026" spans="1:25" x14ac:dyDescent="0.3">
      <c r="A3026" s="7">
        <v>46293</v>
      </c>
      <c r="B3026" s="8" t="s">
        <v>43</v>
      </c>
      <c r="C3026" s="8" t="s">
        <v>140</v>
      </c>
      <c r="D3026" s="8" t="s">
        <v>141</v>
      </c>
      <c r="E3026" s="8" t="s">
        <v>164</v>
      </c>
      <c r="F3026" s="8" t="s">
        <v>143</v>
      </c>
      <c r="G3026" s="8" t="s">
        <v>603</v>
      </c>
      <c r="H3026" s="8" t="s">
        <v>292</v>
      </c>
      <c r="I3026" s="8" t="s">
        <v>604</v>
      </c>
      <c r="J3026" s="8" t="s">
        <v>166</v>
      </c>
      <c r="K3026" s="8" t="s">
        <v>7</v>
      </c>
      <c r="L3026" s="9">
        <v>591</v>
      </c>
      <c r="M3026" s="9">
        <v>1</v>
      </c>
      <c r="N3026" s="10">
        <v>1.6920473773265651E-3</v>
      </c>
      <c r="O3026" s="11">
        <v>6.42</v>
      </c>
      <c r="P3026" s="11">
        <v>6.42</v>
      </c>
      <c r="Q3026" s="11">
        <v>0</v>
      </c>
      <c r="R3026" s="8">
        <v>0</v>
      </c>
      <c r="S3026" s="8">
        <v>0</v>
      </c>
      <c r="U3026" s="12">
        <v>0</v>
      </c>
      <c r="V3026" s="10">
        <v>0</v>
      </c>
      <c r="W3026" s="11">
        <v>11.5</v>
      </c>
      <c r="X3026" s="8" t="s">
        <v>148</v>
      </c>
      <c r="Y3026" s="8" t="s">
        <v>149</v>
      </c>
    </row>
    <row r="3027" spans="1:25" x14ac:dyDescent="0.3">
      <c r="A3027" s="7">
        <v>46293</v>
      </c>
      <c r="B3027" s="8" t="s">
        <v>43</v>
      </c>
      <c r="C3027" s="8" t="s">
        <v>140</v>
      </c>
      <c r="D3027" s="8" t="s">
        <v>141</v>
      </c>
      <c r="E3027" s="8" t="s">
        <v>164</v>
      </c>
      <c r="F3027" s="8" t="s">
        <v>143</v>
      </c>
      <c r="G3027" s="8" t="s">
        <v>647</v>
      </c>
      <c r="H3027" s="8" t="s">
        <v>292</v>
      </c>
      <c r="I3027" s="8" t="s">
        <v>648</v>
      </c>
      <c r="J3027" s="8" t="s">
        <v>166</v>
      </c>
      <c r="K3027" s="8" t="s">
        <v>7</v>
      </c>
      <c r="L3027" s="9">
        <v>380</v>
      </c>
      <c r="M3027" s="9">
        <v>1</v>
      </c>
      <c r="N3027" s="10">
        <v>2.631578947368421E-3</v>
      </c>
      <c r="O3027" s="11">
        <v>7.18</v>
      </c>
      <c r="P3027" s="11">
        <v>7.18</v>
      </c>
      <c r="Q3027" s="11">
        <v>0</v>
      </c>
      <c r="R3027" s="8">
        <v>0</v>
      </c>
      <c r="S3027" s="8">
        <v>0</v>
      </c>
      <c r="U3027" s="12">
        <v>0</v>
      </c>
      <c r="V3027" s="10">
        <v>0</v>
      </c>
      <c r="W3027" s="11">
        <v>13</v>
      </c>
      <c r="X3027" s="8" t="s">
        <v>148</v>
      </c>
      <c r="Y3027" s="8" t="s">
        <v>149</v>
      </c>
    </row>
    <row r="3028" spans="1:25" x14ac:dyDescent="0.3">
      <c r="A3028" s="7">
        <v>46293</v>
      </c>
      <c r="B3028" s="8" t="s">
        <v>43</v>
      </c>
      <c r="C3028" s="8" t="s">
        <v>140</v>
      </c>
      <c r="D3028" s="8" t="s">
        <v>141</v>
      </c>
      <c r="E3028" s="8" t="s">
        <v>239</v>
      </c>
      <c r="F3028" s="8" t="s">
        <v>143</v>
      </c>
      <c r="G3028" s="8" t="s">
        <v>1022</v>
      </c>
      <c r="H3028" s="8" t="s">
        <v>292</v>
      </c>
      <c r="I3028" s="8" t="s">
        <v>1023</v>
      </c>
      <c r="J3028" s="8" t="s">
        <v>242</v>
      </c>
      <c r="K3028" s="8" t="s">
        <v>7</v>
      </c>
      <c r="L3028" s="9">
        <v>1673</v>
      </c>
      <c r="M3028" s="9">
        <v>4</v>
      </c>
      <c r="N3028" s="10">
        <v>2.390914524805738E-3</v>
      </c>
      <c r="O3028" s="11">
        <v>4.3099999999999996</v>
      </c>
      <c r="P3028" s="8" t="s">
        <v>1237</v>
      </c>
      <c r="Q3028" s="11">
        <v>0</v>
      </c>
      <c r="R3028" s="8">
        <v>0</v>
      </c>
      <c r="S3028" s="8">
        <v>0</v>
      </c>
      <c r="U3028" s="12">
        <v>0</v>
      </c>
      <c r="V3028" s="10">
        <v>0</v>
      </c>
      <c r="W3028" s="11">
        <v>5.5</v>
      </c>
      <c r="X3028" s="8" t="s">
        <v>148</v>
      </c>
      <c r="Y3028" s="8" t="s">
        <v>149</v>
      </c>
    </row>
    <row r="3029" spans="1:25" x14ac:dyDescent="0.3">
      <c r="A3029" s="7">
        <v>46293</v>
      </c>
      <c r="B3029" s="8" t="s">
        <v>43</v>
      </c>
      <c r="C3029" s="8" t="s">
        <v>140</v>
      </c>
      <c r="D3029" s="8" t="s">
        <v>141</v>
      </c>
      <c r="E3029" s="8" t="s">
        <v>239</v>
      </c>
      <c r="F3029" s="8" t="s">
        <v>143</v>
      </c>
      <c r="G3029" s="8" t="s">
        <v>309</v>
      </c>
      <c r="H3029" s="8" t="s">
        <v>292</v>
      </c>
      <c r="I3029" s="8" t="s">
        <v>1238</v>
      </c>
      <c r="J3029" s="8" t="s">
        <v>242</v>
      </c>
      <c r="K3029" s="8" t="s">
        <v>7</v>
      </c>
      <c r="L3029" s="9">
        <v>510</v>
      </c>
      <c r="M3029" s="9">
        <v>0</v>
      </c>
      <c r="N3029" s="10">
        <v>0</v>
      </c>
      <c r="P3029" s="11">
        <v>0</v>
      </c>
      <c r="Q3029" s="11">
        <v>0</v>
      </c>
      <c r="R3029" s="8">
        <v>0</v>
      </c>
      <c r="S3029" s="8">
        <v>0</v>
      </c>
      <c r="W3029" s="11">
        <v>6.5</v>
      </c>
      <c r="X3029" s="8" t="s">
        <v>148</v>
      </c>
      <c r="Y3029" s="8" t="s">
        <v>149</v>
      </c>
    </row>
    <row r="3030" spans="1:25" x14ac:dyDescent="0.3">
      <c r="A3030" s="8" t="s">
        <v>1219</v>
      </c>
      <c r="B3030" s="8" t="s">
        <v>34</v>
      </c>
      <c r="C3030" s="8" t="s">
        <v>140</v>
      </c>
      <c r="D3030" s="8" t="s">
        <v>141</v>
      </c>
      <c r="E3030" s="8" t="s">
        <v>322</v>
      </c>
      <c r="F3030" s="8" t="s">
        <v>143</v>
      </c>
      <c r="G3030" s="8" t="s">
        <v>875</v>
      </c>
      <c r="H3030" s="8" t="s">
        <v>206</v>
      </c>
      <c r="I3030" s="8" t="s">
        <v>875</v>
      </c>
      <c r="J3030" s="8" t="s">
        <v>324</v>
      </c>
      <c r="K3030" s="8" t="s">
        <v>14</v>
      </c>
      <c r="L3030" s="9">
        <v>340</v>
      </c>
      <c r="M3030" s="9">
        <v>3</v>
      </c>
      <c r="N3030" s="10">
        <v>8.8235294117647058E-3</v>
      </c>
      <c r="O3030" s="11">
        <v>9.4700000000000006</v>
      </c>
      <c r="P3030" s="11">
        <v>28.41</v>
      </c>
      <c r="Q3030" s="11">
        <v>0</v>
      </c>
      <c r="R3030" s="8">
        <v>0</v>
      </c>
      <c r="S3030" s="8">
        <v>0</v>
      </c>
      <c r="U3030" s="12">
        <v>0</v>
      </c>
      <c r="V3030" s="10">
        <v>0</v>
      </c>
      <c r="W3030" s="11">
        <v>16</v>
      </c>
      <c r="X3030" s="8" t="s">
        <v>148</v>
      </c>
      <c r="Y3030" s="8" t="s">
        <v>149</v>
      </c>
    </row>
    <row r="3031" spans="1:25" x14ac:dyDescent="0.3">
      <c r="A3031" s="7">
        <v>46293</v>
      </c>
      <c r="B3031" s="8" t="s">
        <v>34</v>
      </c>
      <c r="C3031" s="8" t="s">
        <v>140</v>
      </c>
      <c r="D3031" s="8" t="s">
        <v>141</v>
      </c>
      <c r="E3031" s="8" t="s">
        <v>322</v>
      </c>
      <c r="F3031" s="8" t="s">
        <v>143</v>
      </c>
      <c r="G3031" s="8" t="s">
        <v>608</v>
      </c>
      <c r="H3031" s="8" t="s">
        <v>206</v>
      </c>
      <c r="I3031" s="8" t="s">
        <v>608</v>
      </c>
      <c r="J3031" s="8" t="s">
        <v>324</v>
      </c>
      <c r="K3031" s="8" t="s">
        <v>21</v>
      </c>
      <c r="L3031" s="9">
        <v>623</v>
      </c>
      <c r="M3031" s="9">
        <v>17</v>
      </c>
      <c r="N3031" s="10">
        <v>2.7287319422150881E-2</v>
      </c>
      <c r="O3031" s="11">
        <v>16.68</v>
      </c>
      <c r="P3031" s="11">
        <v>283.56</v>
      </c>
      <c r="Q3031" s="11">
        <v>499</v>
      </c>
      <c r="R3031" s="8">
        <v>1</v>
      </c>
      <c r="S3031" s="8">
        <v>1</v>
      </c>
      <c r="T3031" s="10">
        <v>0.56830000000000003</v>
      </c>
      <c r="U3031" s="12">
        <v>1.76</v>
      </c>
      <c r="V3031" s="10">
        <v>5.8799999999999998E-2</v>
      </c>
      <c r="W3031" s="11">
        <v>19.5</v>
      </c>
      <c r="X3031" s="8" t="s">
        <v>148</v>
      </c>
      <c r="Y3031" s="8" t="s">
        <v>149</v>
      </c>
    </row>
    <row r="3032" spans="1:25" x14ac:dyDescent="0.3">
      <c r="A3032" s="7">
        <v>46293</v>
      </c>
      <c r="B3032" s="8" t="s">
        <v>34</v>
      </c>
      <c r="C3032" s="8" t="s">
        <v>140</v>
      </c>
      <c r="D3032" s="8" t="s">
        <v>141</v>
      </c>
      <c r="E3032" s="8" t="s">
        <v>322</v>
      </c>
      <c r="F3032" s="8" t="s">
        <v>143</v>
      </c>
      <c r="G3032" s="8" t="s">
        <v>606</v>
      </c>
      <c r="H3032" s="8" t="s">
        <v>206</v>
      </c>
      <c r="I3032" s="8" t="s">
        <v>606</v>
      </c>
      <c r="J3032" s="8" t="s">
        <v>324</v>
      </c>
      <c r="K3032" s="8" t="s">
        <v>14</v>
      </c>
      <c r="L3032" s="9">
        <v>804</v>
      </c>
      <c r="M3032" s="9">
        <v>8</v>
      </c>
      <c r="N3032" s="10">
        <v>9.9502487562189053E-3</v>
      </c>
      <c r="O3032" s="11">
        <v>13.15</v>
      </c>
      <c r="P3032" s="11">
        <v>105.2</v>
      </c>
      <c r="Q3032" s="11">
        <v>0</v>
      </c>
      <c r="R3032" s="8">
        <v>0</v>
      </c>
      <c r="S3032" s="8">
        <v>0</v>
      </c>
      <c r="U3032" s="12">
        <v>0</v>
      </c>
      <c r="V3032" s="10">
        <v>0</v>
      </c>
      <c r="W3032" s="11">
        <v>19.5</v>
      </c>
      <c r="X3032" s="8" t="s">
        <v>223</v>
      </c>
      <c r="Y3032" s="8" t="s">
        <v>149</v>
      </c>
    </row>
    <row r="3033" spans="1:25" x14ac:dyDescent="0.3">
      <c r="A3033" s="7">
        <v>46293</v>
      </c>
      <c r="B3033" s="8" t="s">
        <v>34</v>
      </c>
      <c r="C3033" s="8" t="s">
        <v>140</v>
      </c>
      <c r="D3033" s="8" t="s">
        <v>141</v>
      </c>
      <c r="E3033" s="8" t="s">
        <v>325</v>
      </c>
      <c r="F3033" s="8" t="s">
        <v>143</v>
      </c>
      <c r="G3033" s="8" t="s">
        <v>696</v>
      </c>
      <c r="H3033" s="8" t="s">
        <v>206</v>
      </c>
      <c r="I3033" s="8" t="s">
        <v>696</v>
      </c>
      <c r="J3033" s="8" t="s">
        <v>327</v>
      </c>
      <c r="K3033" s="8" t="s">
        <v>21</v>
      </c>
      <c r="L3033" s="9">
        <v>448</v>
      </c>
      <c r="M3033" s="9">
        <v>13</v>
      </c>
      <c r="N3033" s="10">
        <v>2.901785714285714E-2</v>
      </c>
      <c r="O3033" s="11">
        <v>6.37</v>
      </c>
      <c r="P3033" s="11">
        <v>82.81</v>
      </c>
      <c r="Q3033" s="11">
        <v>0</v>
      </c>
      <c r="R3033" s="8">
        <v>0</v>
      </c>
      <c r="S3033" s="8">
        <v>0</v>
      </c>
      <c r="U3033" s="12">
        <v>0</v>
      </c>
      <c r="V3033" s="10">
        <v>0</v>
      </c>
      <c r="W3033" s="11">
        <v>7.5</v>
      </c>
      <c r="X3033" s="8" t="s">
        <v>148</v>
      </c>
      <c r="Y3033" s="8" t="s">
        <v>149</v>
      </c>
    </row>
    <row r="3034" spans="1:25" x14ac:dyDescent="0.3">
      <c r="A3034" s="7">
        <v>46293</v>
      </c>
      <c r="B3034" s="8" t="s">
        <v>34</v>
      </c>
      <c r="C3034" s="8" t="s">
        <v>140</v>
      </c>
      <c r="D3034" s="8" t="s">
        <v>141</v>
      </c>
      <c r="E3034" s="8" t="s">
        <v>328</v>
      </c>
      <c r="F3034" s="8" t="s">
        <v>143</v>
      </c>
      <c r="G3034" s="8" t="s">
        <v>426</v>
      </c>
      <c r="H3034" s="8" t="s">
        <v>206</v>
      </c>
      <c r="I3034" s="8" t="s">
        <v>1239</v>
      </c>
      <c r="J3034" s="8" t="s">
        <v>330</v>
      </c>
      <c r="K3034" s="8" t="s">
        <v>21</v>
      </c>
      <c r="L3034" s="9">
        <v>256</v>
      </c>
      <c r="M3034" s="9">
        <v>4</v>
      </c>
      <c r="N3034" s="10">
        <v>1.5625E-2</v>
      </c>
      <c r="O3034" s="11">
        <v>10</v>
      </c>
      <c r="P3034" s="11">
        <v>40</v>
      </c>
      <c r="Q3034" s="11">
        <v>0</v>
      </c>
      <c r="R3034" s="8">
        <v>0</v>
      </c>
      <c r="S3034" s="8">
        <v>0</v>
      </c>
      <c r="U3034" s="12">
        <v>0</v>
      </c>
      <c r="V3034" s="10">
        <v>0</v>
      </c>
      <c r="W3034" s="11">
        <v>10</v>
      </c>
      <c r="X3034" s="8" t="s">
        <v>148</v>
      </c>
      <c r="Y3034" s="8" t="s">
        <v>149</v>
      </c>
    </row>
    <row r="3035" spans="1:25" x14ac:dyDescent="0.3">
      <c r="A3035" s="8" t="s">
        <v>1233</v>
      </c>
      <c r="B3035" s="8" t="s">
        <v>34</v>
      </c>
      <c r="C3035" s="8" t="s">
        <v>140</v>
      </c>
      <c r="D3035" s="8" t="s">
        <v>141</v>
      </c>
      <c r="E3035" s="8" t="s">
        <v>328</v>
      </c>
      <c r="F3035" s="8" t="s">
        <v>143</v>
      </c>
      <c r="G3035" s="8" t="s">
        <v>329</v>
      </c>
      <c r="H3035" s="8" t="s">
        <v>206</v>
      </c>
      <c r="I3035" s="8" t="s">
        <v>329</v>
      </c>
      <c r="J3035" s="8" t="s">
        <v>330</v>
      </c>
      <c r="K3035" s="8" t="s">
        <v>14</v>
      </c>
      <c r="L3035" s="9">
        <v>1009</v>
      </c>
      <c r="M3035" s="9">
        <v>9</v>
      </c>
      <c r="N3035" s="10">
        <v>8.9197224975222991E-3</v>
      </c>
      <c r="O3035" s="11">
        <v>5.88</v>
      </c>
      <c r="P3035" s="11">
        <v>52.92</v>
      </c>
      <c r="Q3035" s="11">
        <v>0</v>
      </c>
      <c r="R3035" s="8">
        <v>0</v>
      </c>
      <c r="S3035" s="8">
        <v>0</v>
      </c>
      <c r="U3035" s="12">
        <v>0</v>
      </c>
      <c r="V3035" s="10">
        <v>0</v>
      </c>
      <c r="W3035" s="11">
        <v>10</v>
      </c>
      <c r="X3035" s="8" t="s">
        <v>148</v>
      </c>
      <c r="Y3035" s="8" t="s">
        <v>149</v>
      </c>
    </row>
    <row r="3036" spans="1:25" x14ac:dyDescent="0.3">
      <c r="A3036" s="7">
        <v>46293</v>
      </c>
      <c r="B3036" s="8" t="s">
        <v>19</v>
      </c>
      <c r="C3036" s="8" t="s">
        <v>249</v>
      </c>
      <c r="D3036" s="8" t="s">
        <v>141</v>
      </c>
      <c r="E3036" s="8" t="s">
        <v>142</v>
      </c>
      <c r="F3036" s="8" t="s">
        <v>143</v>
      </c>
      <c r="G3036" s="8" t="s">
        <v>250</v>
      </c>
      <c r="H3036" s="8" t="s">
        <v>206</v>
      </c>
      <c r="I3036" s="8" t="s">
        <v>250</v>
      </c>
      <c r="J3036" s="8" t="s">
        <v>147</v>
      </c>
      <c r="K3036" s="8" t="s">
        <v>21</v>
      </c>
      <c r="L3036" s="9">
        <v>416</v>
      </c>
      <c r="M3036" s="9">
        <v>22</v>
      </c>
      <c r="N3036" s="10">
        <v>5.2884615384615377E-2</v>
      </c>
      <c r="O3036" s="11">
        <v>7.06</v>
      </c>
      <c r="P3036" s="11">
        <v>155.32</v>
      </c>
      <c r="Q3036" s="11">
        <v>0</v>
      </c>
      <c r="R3036" s="8">
        <v>0</v>
      </c>
      <c r="S3036" s="8">
        <v>0</v>
      </c>
      <c r="U3036" s="12">
        <v>0</v>
      </c>
      <c r="V3036" s="10">
        <v>0</v>
      </c>
      <c r="W3036" s="11">
        <v>8</v>
      </c>
      <c r="X3036" s="8" t="s">
        <v>148</v>
      </c>
      <c r="Y3036" s="8" t="s">
        <v>149</v>
      </c>
    </row>
    <row r="3037" spans="1:25" x14ac:dyDescent="0.3">
      <c r="A3037" s="7">
        <v>46293</v>
      </c>
      <c r="B3037" s="8" t="s">
        <v>19</v>
      </c>
      <c r="C3037" s="8" t="s">
        <v>249</v>
      </c>
      <c r="D3037" s="8" t="s">
        <v>141</v>
      </c>
      <c r="E3037" s="8" t="s">
        <v>142</v>
      </c>
      <c r="F3037" s="8" t="s">
        <v>143</v>
      </c>
      <c r="G3037" s="8" t="s">
        <v>496</v>
      </c>
      <c r="H3037" s="8" t="s">
        <v>206</v>
      </c>
      <c r="I3037" s="8" t="s">
        <v>496</v>
      </c>
      <c r="J3037" s="8" t="s">
        <v>147</v>
      </c>
      <c r="K3037" s="8" t="s">
        <v>7</v>
      </c>
      <c r="L3037" s="9">
        <v>307</v>
      </c>
      <c r="M3037" s="9">
        <v>11</v>
      </c>
      <c r="N3037" s="10">
        <v>3.5830618892508152E-2</v>
      </c>
      <c r="O3037" s="11">
        <v>4.71</v>
      </c>
      <c r="P3037" s="11">
        <v>51.81</v>
      </c>
      <c r="Q3037" s="11">
        <v>1198</v>
      </c>
      <c r="R3037" s="8">
        <v>2</v>
      </c>
      <c r="S3037" s="8">
        <v>2</v>
      </c>
      <c r="T3037" s="10">
        <v>4.3200000000000002E-2</v>
      </c>
      <c r="U3037" s="12">
        <v>23.12</v>
      </c>
      <c r="V3037" s="10">
        <v>0.18179999999999999</v>
      </c>
      <c r="W3037" s="11">
        <v>8</v>
      </c>
      <c r="X3037" s="8" t="s">
        <v>148</v>
      </c>
      <c r="Y3037" s="8" t="s">
        <v>149</v>
      </c>
    </row>
    <row r="3038" spans="1:25" x14ac:dyDescent="0.3">
      <c r="A3038" s="7">
        <v>46293</v>
      </c>
      <c r="B3038" s="8" t="s">
        <v>19</v>
      </c>
      <c r="C3038" s="8" t="s">
        <v>249</v>
      </c>
      <c r="D3038" s="8" t="s">
        <v>141</v>
      </c>
      <c r="E3038" s="8" t="s">
        <v>164</v>
      </c>
      <c r="F3038" s="8" t="s">
        <v>143</v>
      </c>
      <c r="G3038" s="8" t="s">
        <v>350</v>
      </c>
      <c r="H3038" s="8" t="s">
        <v>206</v>
      </c>
      <c r="I3038" s="8" t="s">
        <v>747</v>
      </c>
      <c r="J3038" s="8" t="s">
        <v>166</v>
      </c>
      <c r="K3038" s="8" t="s">
        <v>14</v>
      </c>
      <c r="L3038" s="9">
        <v>283</v>
      </c>
      <c r="M3038" s="9">
        <v>4</v>
      </c>
      <c r="N3038" s="10">
        <v>1.413427561837456E-2</v>
      </c>
      <c r="O3038" s="11">
        <v>4.3</v>
      </c>
      <c r="P3038" s="11">
        <v>17.2</v>
      </c>
      <c r="Q3038" s="11">
        <v>0</v>
      </c>
      <c r="R3038" s="8">
        <v>0</v>
      </c>
      <c r="S3038" s="8">
        <v>0</v>
      </c>
      <c r="U3038" s="12">
        <v>0</v>
      </c>
      <c r="V3038" s="10">
        <v>0</v>
      </c>
      <c r="W3038" s="11">
        <v>7.5</v>
      </c>
      <c r="X3038" s="8" t="s">
        <v>148</v>
      </c>
      <c r="Y3038" s="8" t="s">
        <v>149</v>
      </c>
    </row>
    <row r="3039" spans="1:25" x14ac:dyDescent="0.3">
      <c r="A3039" s="8" t="s">
        <v>1219</v>
      </c>
      <c r="B3039" s="8" t="s">
        <v>19</v>
      </c>
      <c r="C3039" s="8" t="s">
        <v>249</v>
      </c>
      <c r="D3039" s="8" t="s">
        <v>141</v>
      </c>
      <c r="E3039" s="8" t="s">
        <v>164</v>
      </c>
      <c r="F3039" s="8" t="s">
        <v>143</v>
      </c>
      <c r="G3039" s="8" t="s">
        <v>431</v>
      </c>
      <c r="H3039" s="8" t="s">
        <v>206</v>
      </c>
      <c r="I3039" s="8" t="s">
        <v>431</v>
      </c>
      <c r="J3039" s="8" t="s">
        <v>166</v>
      </c>
      <c r="K3039" s="8" t="s">
        <v>21</v>
      </c>
      <c r="L3039" s="9">
        <v>290</v>
      </c>
      <c r="M3039" s="9">
        <v>13</v>
      </c>
      <c r="N3039" s="10">
        <v>4.4827586206896551E-2</v>
      </c>
      <c r="O3039" s="11">
        <v>5.38</v>
      </c>
      <c r="P3039" s="11">
        <v>69.94</v>
      </c>
      <c r="Q3039" s="11">
        <v>1796</v>
      </c>
      <c r="R3039" s="8">
        <v>4</v>
      </c>
      <c r="S3039" s="8">
        <v>4</v>
      </c>
      <c r="T3039" s="10">
        <v>3.8899999999999997E-2</v>
      </c>
      <c r="U3039" s="12">
        <v>25.68</v>
      </c>
      <c r="V3039" s="10">
        <v>0.30769999999999997</v>
      </c>
      <c r="W3039" s="11">
        <v>5.5</v>
      </c>
      <c r="X3039" s="8" t="s">
        <v>148</v>
      </c>
      <c r="Y3039" s="8" t="s">
        <v>149</v>
      </c>
    </row>
    <row r="3040" spans="1:25" x14ac:dyDescent="0.3">
      <c r="A3040" s="7">
        <v>46293</v>
      </c>
      <c r="B3040" s="8" t="s">
        <v>19</v>
      </c>
      <c r="C3040" s="8" t="s">
        <v>249</v>
      </c>
      <c r="D3040" s="8" t="s">
        <v>141</v>
      </c>
      <c r="E3040" s="8" t="s">
        <v>164</v>
      </c>
      <c r="F3040" s="8" t="s">
        <v>143</v>
      </c>
      <c r="G3040" s="8" t="s">
        <v>347</v>
      </c>
      <c r="H3040" s="8" t="s">
        <v>206</v>
      </c>
      <c r="I3040" s="8" t="s">
        <v>347</v>
      </c>
      <c r="J3040" s="8" t="s">
        <v>166</v>
      </c>
      <c r="K3040" s="8" t="s">
        <v>21</v>
      </c>
      <c r="L3040" s="9">
        <v>89</v>
      </c>
      <c r="M3040" s="9">
        <v>3</v>
      </c>
      <c r="N3040" s="10">
        <v>3.3707865168539318E-2</v>
      </c>
      <c r="O3040" s="11">
        <v>6.6</v>
      </c>
      <c r="P3040" s="11">
        <v>19.8</v>
      </c>
      <c r="Q3040" s="11">
        <v>0</v>
      </c>
      <c r="R3040" s="8">
        <v>0</v>
      </c>
      <c r="S3040" s="8">
        <v>0</v>
      </c>
      <c r="U3040" s="12">
        <v>0</v>
      </c>
      <c r="V3040" s="10">
        <v>0</v>
      </c>
      <c r="W3040" s="11">
        <v>7.5</v>
      </c>
      <c r="X3040" s="8" t="s">
        <v>148</v>
      </c>
      <c r="Y3040" s="8" t="s">
        <v>149</v>
      </c>
    </row>
    <row r="3041" spans="1:25" x14ac:dyDescent="0.3">
      <c r="A3041" s="7">
        <v>46293</v>
      </c>
      <c r="B3041" s="8" t="s">
        <v>19</v>
      </c>
      <c r="C3041" s="8" t="s">
        <v>249</v>
      </c>
      <c r="D3041" s="8" t="s">
        <v>141</v>
      </c>
      <c r="E3041" s="8" t="s">
        <v>351</v>
      </c>
      <c r="F3041" s="8" t="s">
        <v>143</v>
      </c>
      <c r="G3041" s="8" t="s">
        <v>706</v>
      </c>
      <c r="H3041" s="8" t="s">
        <v>206</v>
      </c>
      <c r="I3041" s="8" t="s">
        <v>1240</v>
      </c>
      <c r="J3041" s="8" t="s">
        <v>353</v>
      </c>
      <c r="K3041" s="8" t="s">
        <v>14</v>
      </c>
      <c r="L3041" s="9">
        <v>255</v>
      </c>
      <c r="M3041" s="9">
        <v>1</v>
      </c>
      <c r="N3041" s="10">
        <v>3.9215686274509803E-3</v>
      </c>
      <c r="O3041" s="11">
        <v>9.69</v>
      </c>
      <c r="P3041" s="11">
        <v>9.69</v>
      </c>
      <c r="Q3041" s="11">
        <v>0</v>
      </c>
      <c r="R3041" s="8">
        <v>0</v>
      </c>
      <c r="S3041" s="8">
        <v>0</v>
      </c>
      <c r="U3041" s="12">
        <v>0</v>
      </c>
      <c r="V3041" s="10">
        <v>0</v>
      </c>
      <c r="W3041" s="11">
        <v>15.5</v>
      </c>
      <c r="X3041" s="8" t="s">
        <v>148</v>
      </c>
      <c r="Y3041" s="8" t="s">
        <v>149</v>
      </c>
    </row>
    <row r="3042" spans="1:25" x14ac:dyDescent="0.3">
      <c r="A3042" s="7">
        <v>46293</v>
      </c>
      <c r="B3042" s="8" t="s">
        <v>19</v>
      </c>
      <c r="C3042" s="8" t="s">
        <v>249</v>
      </c>
      <c r="D3042" s="8" t="s">
        <v>141</v>
      </c>
      <c r="E3042" s="8" t="s">
        <v>351</v>
      </c>
      <c r="F3042" s="8" t="s">
        <v>143</v>
      </c>
      <c r="G3042" s="8" t="s">
        <v>352</v>
      </c>
      <c r="H3042" s="8" t="s">
        <v>206</v>
      </c>
      <c r="I3042" s="8" t="s">
        <v>352</v>
      </c>
      <c r="J3042" s="8" t="s">
        <v>353</v>
      </c>
      <c r="K3042" s="8" t="s">
        <v>7</v>
      </c>
      <c r="L3042" s="9">
        <v>308</v>
      </c>
      <c r="M3042" s="9">
        <v>6</v>
      </c>
      <c r="N3042" s="10">
        <v>1.948051948051948E-2</v>
      </c>
      <c r="O3042" s="11">
        <v>9.4</v>
      </c>
      <c r="P3042" s="11">
        <v>56.4</v>
      </c>
      <c r="Q3042" s="11">
        <v>0</v>
      </c>
      <c r="R3042" s="8">
        <v>0</v>
      </c>
      <c r="S3042" s="8">
        <v>0</v>
      </c>
      <c r="U3042" s="12">
        <v>0</v>
      </c>
      <c r="V3042" s="10">
        <v>0</v>
      </c>
      <c r="W3042" s="11">
        <v>16.5</v>
      </c>
      <c r="X3042" s="8" t="s">
        <v>148</v>
      </c>
      <c r="Y3042" s="8" t="s">
        <v>149</v>
      </c>
    </row>
  </sheetData>
  <autoFilter ref="A1:Z970" xr:uid="{00000000-0001-0000-0200-000000000000}"/>
  <conditionalFormatting sqref="B1">
    <cfRule type="duplicateValues" dxfId="4" priority="3"/>
    <cfRule type="duplicateValues" dxfId="3" priority="2"/>
  </conditionalFormatting>
  <conditionalFormatting sqref="B1:B1048576">
    <cfRule type="duplicateValues" dxfId="0" priority="1"/>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workbookViewId="0">
      <pane ySplit="4" topLeftCell="A5" activePane="bottomLeft" state="frozen"/>
      <selection pane="bottomLeft" activeCell="C4" sqref="A4:J29"/>
    </sheetView>
  </sheetViews>
  <sheetFormatPr defaultRowHeight="14.4" x14ac:dyDescent="0.3"/>
  <cols>
    <col min="1" max="1" width="11" customWidth="1"/>
    <col min="2" max="2" width="14" customWidth="1"/>
    <col min="3" max="3" width="44" customWidth="1"/>
    <col min="4" max="4" width="16" customWidth="1"/>
    <col min="5" max="7" width="14" customWidth="1"/>
    <col min="8" max="8" width="30" customWidth="1"/>
    <col min="9" max="9" width="8" customWidth="1"/>
    <col min="10" max="10" width="10" customWidth="1"/>
  </cols>
  <sheetData>
    <row r="1" spans="1:10" ht="17.399999999999999" customHeight="1" x14ac:dyDescent="0.3">
      <c r="A1" s="13" t="s">
        <v>107</v>
      </c>
    </row>
    <row r="2" spans="1:10" x14ac:dyDescent="0.3">
      <c r="A2" s="1" t="s">
        <v>1241</v>
      </c>
    </row>
    <row r="4" spans="1:10" ht="26.4" customHeight="1" x14ac:dyDescent="0.3">
      <c r="A4" s="6" t="s">
        <v>117</v>
      </c>
      <c r="B4" s="6" t="s">
        <v>115</v>
      </c>
      <c r="C4" s="6" t="s">
        <v>1242</v>
      </c>
      <c r="D4" s="6" t="s">
        <v>1243</v>
      </c>
      <c r="E4" s="6" t="s">
        <v>1244</v>
      </c>
      <c r="F4" s="6" t="s">
        <v>1245</v>
      </c>
      <c r="G4" s="6" t="s">
        <v>1246</v>
      </c>
      <c r="H4" s="6" t="s">
        <v>1247</v>
      </c>
      <c r="I4" s="6" t="s">
        <v>1248</v>
      </c>
      <c r="J4" s="6" t="s">
        <v>1249</v>
      </c>
    </row>
    <row r="5" spans="1:10" x14ac:dyDescent="0.3">
      <c r="A5" s="14" t="s">
        <v>147</v>
      </c>
      <c r="B5" s="14" t="s">
        <v>1250</v>
      </c>
      <c r="C5" s="14" t="s">
        <v>1251</v>
      </c>
      <c r="D5" s="14" t="s">
        <v>1252</v>
      </c>
      <c r="E5" s="15">
        <v>599</v>
      </c>
      <c r="F5" s="15">
        <v>216</v>
      </c>
      <c r="G5" s="15">
        <v>144</v>
      </c>
      <c r="H5" s="14" t="s">
        <v>1253</v>
      </c>
      <c r="I5" s="14">
        <v>4.5</v>
      </c>
      <c r="J5" s="15">
        <v>2849</v>
      </c>
    </row>
    <row r="6" spans="1:10" x14ac:dyDescent="0.3">
      <c r="A6" s="14" t="s">
        <v>153</v>
      </c>
      <c r="B6" s="14" t="s">
        <v>1254</v>
      </c>
      <c r="C6" s="14" t="s">
        <v>1255</v>
      </c>
      <c r="D6" s="14" t="s">
        <v>1252</v>
      </c>
      <c r="E6" s="15">
        <v>549</v>
      </c>
      <c r="F6" s="15">
        <v>192</v>
      </c>
      <c r="G6" s="15">
        <v>139</v>
      </c>
      <c r="H6" s="14" t="s">
        <v>1253</v>
      </c>
      <c r="I6" s="14">
        <v>4</v>
      </c>
      <c r="J6" s="15">
        <v>1762</v>
      </c>
    </row>
    <row r="7" spans="1:10" x14ac:dyDescent="0.3">
      <c r="A7" s="14" t="s">
        <v>214</v>
      </c>
      <c r="B7" s="14" t="s">
        <v>1256</v>
      </c>
      <c r="C7" s="14" t="s">
        <v>1257</v>
      </c>
      <c r="D7" s="14" t="s">
        <v>1252</v>
      </c>
      <c r="E7" s="15">
        <v>649</v>
      </c>
      <c r="F7" s="15">
        <v>234</v>
      </c>
      <c r="G7" s="15">
        <v>148</v>
      </c>
      <c r="H7" s="14" t="s">
        <v>1253</v>
      </c>
      <c r="I7" s="14">
        <v>4.5</v>
      </c>
      <c r="J7" s="15">
        <v>1122</v>
      </c>
    </row>
    <row r="8" spans="1:10" x14ac:dyDescent="0.3">
      <c r="A8" s="14" t="s">
        <v>219</v>
      </c>
      <c r="B8" s="14" t="s">
        <v>1258</v>
      </c>
      <c r="C8" s="14" t="s">
        <v>1259</v>
      </c>
      <c r="D8" s="14" t="s">
        <v>1260</v>
      </c>
      <c r="E8" s="15">
        <v>799</v>
      </c>
      <c r="F8" s="15">
        <v>272</v>
      </c>
      <c r="G8" s="15">
        <v>162</v>
      </c>
      <c r="H8" s="14" t="s">
        <v>1253</v>
      </c>
      <c r="I8" s="14">
        <v>4.0999999999999996</v>
      </c>
      <c r="J8" s="15">
        <v>4750</v>
      </c>
    </row>
    <row r="9" spans="1:10" x14ac:dyDescent="0.3">
      <c r="A9" s="14" t="s">
        <v>159</v>
      </c>
      <c r="B9" s="14" t="s">
        <v>1261</v>
      </c>
      <c r="C9" s="14" t="s">
        <v>1262</v>
      </c>
      <c r="D9" s="14" t="s">
        <v>1263</v>
      </c>
      <c r="E9" s="15">
        <v>399</v>
      </c>
      <c r="F9" s="15">
        <v>148</v>
      </c>
      <c r="G9" s="15">
        <v>126</v>
      </c>
      <c r="H9" s="14" t="s">
        <v>1253</v>
      </c>
      <c r="I9" s="14">
        <v>4.5999999999999996</v>
      </c>
      <c r="J9" s="15">
        <v>2128</v>
      </c>
    </row>
    <row r="10" spans="1:10" x14ac:dyDescent="0.3">
      <c r="A10" s="14" t="s">
        <v>166</v>
      </c>
      <c r="B10" s="14" t="s">
        <v>1264</v>
      </c>
      <c r="C10" s="14" t="s">
        <v>1265</v>
      </c>
      <c r="D10" s="14" t="s">
        <v>944</v>
      </c>
      <c r="E10" s="15">
        <v>449</v>
      </c>
      <c r="F10" s="15">
        <v>162</v>
      </c>
      <c r="G10" s="15">
        <v>130</v>
      </c>
      <c r="H10" s="14" t="s">
        <v>1253</v>
      </c>
      <c r="I10" s="14">
        <v>4</v>
      </c>
      <c r="J10" s="15">
        <v>4281</v>
      </c>
    </row>
    <row r="11" spans="1:10" x14ac:dyDescent="0.3">
      <c r="A11" s="14" t="s">
        <v>380</v>
      </c>
      <c r="B11" s="14" t="s">
        <v>1266</v>
      </c>
      <c r="C11" s="14" t="s">
        <v>1267</v>
      </c>
      <c r="D11" s="14" t="s">
        <v>944</v>
      </c>
      <c r="E11" s="15">
        <v>549</v>
      </c>
      <c r="F11" s="15">
        <v>203</v>
      </c>
      <c r="G11" s="15">
        <v>139</v>
      </c>
      <c r="H11" s="14" t="s">
        <v>1253</v>
      </c>
      <c r="I11" s="14">
        <v>3.9</v>
      </c>
      <c r="J11" s="15">
        <v>2473</v>
      </c>
    </row>
    <row r="12" spans="1:10" x14ac:dyDescent="0.3">
      <c r="A12" s="14" t="s">
        <v>242</v>
      </c>
      <c r="B12" s="14" t="s">
        <v>1268</v>
      </c>
      <c r="C12" s="14" t="s">
        <v>1269</v>
      </c>
      <c r="D12" s="14" t="s">
        <v>764</v>
      </c>
      <c r="E12" s="15">
        <v>299</v>
      </c>
      <c r="F12" s="15">
        <v>114</v>
      </c>
      <c r="G12" s="15">
        <v>107</v>
      </c>
      <c r="H12" s="14" t="s">
        <v>1253</v>
      </c>
      <c r="I12" s="14">
        <v>3.9</v>
      </c>
      <c r="J12" s="15">
        <v>4252</v>
      </c>
    </row>
    <row r="13" spans="1:10" x14ac:dyDescent="0.3">
      <c r="A13" s="14" t="s">
        <v>247</v>
      </c>
      <c r="B13" s="14" t="s">
        <v>1270</v>
      </c>
      <c r="C13" s="14" t="s">
        <v>1271</v>
      </c>
      <c r="D13" s="14" t="s">
        <v>764</v>
      </c>
      <c r="E13" s="15">
        <v>279</v>
      </c>
      <c r="F13" s="15">
        <v>106</v>
      </c>
      <c r="G13" s="15">
        <v>105</v>
      </c>
      <c r="H13" s="14" t="s">
        <v>1253</v>
      </c>
      <c r="I13" s="14">
        <v>4</v>
      </c>
      <c r="J13" s="15">
        <v>1746</v>
      </c>
    </row>
    <row r="14" spans="1:10" x14ac:dyDescent="0.3">
      <c r="A14" s="14" t="s">
        <v>169</v>
      </c>
      <c r="B14" s="14" t="s">
        <v>1272</v>
      </c>
      <c r="C14" s="14" t="s">
        <v>1273</v>
      </c>
      <c r="D14" s="14" t="s">
        <v>1274</v>
      </c>
      <c r="E14" s="15">
        <v>249</v>
      </c>
      <c r="F14" s="15">
        <v>100</v>
      </c>
      <c r="G14" s="15">
        <v>102</v>
      </c>
      <c r="H14" s="14" t="s">
        <v>1253</v>
      </c>
      <c r="I14" s="14">
        <v>4.3</v>
      </c>
      <c r="J14" s="15">
        <v>3363</v>
      </c>
    </row>
    <row r="15" spans="1:10" x14ac:dyDescent="0.3">
      <c r="A15" s="14" t="s">
        <v>324</v>
      </c>
      <c r="B15" s="14" t="s">
        <v>1275</v>
      </c>
      <c r="C15" s="14" t="s">
        <v>1276</v>
      </c>
      <c r="D15" s="14" t="s">
        <v>1277</v>
      </c>
      <c r="E15" s="15">
        <v>499</v>
      </c>
      <c r="F15" s="15">
        <v>180</v>
      </c>
      <c r="G15" s="15">
        <v>125</v>
      </c>
      <c r="H15" s="14" t="s">
        <v>1253</v>
      </c>
      <c r="I15" s="14">
        <v>4</v>
      </c>
      <c r="J15" s="15">
        <v>2813</v>
      </c>
    </row>
    <row r="16" spans="1:10" x14ac:dyDescent="0.3">
      <c r="A16" s="14" t="s">
        <v>184</v>
      </c>
      <c r="B16" s="14" t="s">
        <v>1278</v>
      </c>
      <c r="C16" s="14" t="s">
        <v>1279</v>
      </c>
      <c r="D16" s="14" t="s">
        <v>1280</v>
      </c>
      <c r="E16" s="15">
        <v>379</v>
      </c>
      <c r="F16" s="15">
        <v>140</v>
      </c>
      <c r="G16" s="15">
        <v>114</v>
      </c>
      <c r="H16" s="14" t="s">
        <v>1253</v>
      </c>
      <c r="I16" s="14">
        <v>4</v>
      </c>
      <c r="J16" s="15">
        <v>4693</v>
      </c>
    </row>
    <row r="17" spans="1:10" x14ac:dyDescent="0.3">
      <c r="A17" s="14" t="s">
        <v>340</v>
      </c>
      <c r="B17" s="14" t="s">
        <v>1281</v>
      </c>
      <c r="C17" s="14" t="s">
        <v>1282</v>
      </c>
      <c r="D17" s="14" t="s">
        <v>1283</v>
      </c>
      <c r="E17" s="15">
        <v>249</v>
      </c>
      <c r="F17" s="15">
        <v>100</v>
      </c>
      <c r="G17" s="15">
        <v>112</v>
      </c>
      <c r="H17" s="14" t="s">
        <v>1253</v>
      </c>
      <c r="I17" s="14">
        <v>4.4000000000000004</v>
      </c>
      <c r="J17" s="15">
        <v>4554</v>
      </c>
    </row>
    <row r="18" spans="1:10" x14ac:dyDescent="0.3">
      <c r="A18" s="14" t="s">
        <v>260</v>
      </c>
      <c r="B18" s="14" t="s">
        <v>1284</v>
      </c>
      <c r="C18" s="14" t="s">
        <v>1285</v>
      </c>
      <c r="D18" s="14" t="s">
        <v>1280</v>
      </c>
      <c r="E18" s="15">
        <v>349</v>
      </c>
      <c r="F18" s="15">
        <v>133</v>
      </c>
      <c r="G18" s="15">
        <v>111</v>
      </c>
      <c r="H18" s="14" t="s">
        <v>1286</v>
      </c>
      <c r="I18" s="14">
        <v>4.2</v>
      </c>
      <c r="J18" s="15">
        <v>2028</v>
      </c>
    </row>
    <row r="19" spans="1:10" x14ac:dyDescent="0.3">
      <c r="A19" s="14" t="s">
        <v>327</v>
      </c>
      <c r="B19" s="14" t="s">
        <v>1287</v>
      </c>
      <c r="C19" s="14" t="s">
        <v>1288</v>
      </c>
      <c r="D19" s="14" t="s">
        <v>1289</v>
      </c>
      <c r="E19" s="15">
        <v>199</v>
      </c>
      <c r="F19" s="15">
        <v>76</v>
      </c>
      <c r="G19" s="15">
        <v>88</v>
      </c>
      <c r="H19" s="14" t="s">
        <v>1253</v>
      </c>
      <c r="I19" s="14">
        <v>4</v>
      </c>
      <c r="J19" s="15">
        <v>843</v>
      </c>
    </row>
    <row r="20" spans="1:10" x14ac:dyDescent="0.3">
      <c r="A20" s="14" t="s">
        <v>330</v>
      </c>
      <c r="B20" s="14" t="s">
        <v>1290</v>
      </c>
      <c r="C20" s="14" t="s">
        <v>1291</v>
      </c>
      <c r="D20" s="14" t="s">
        <v>1289</v>
      </c>
      <c r="E20" s="15">
        <v>299</v>
      </c>
      <c r="F20" s="15">
        <v>114</v>
      </c>
      <c r="G20" s="15">
        <v>97</v>
      </c>
      <c r="H20" s="14" t="s">
        <v>1253</v>
      </c>
      <c r="I20" s="14">
        <v>4.5</v>
      </c>
      <c r="J20" s="15">
        <v>4768</v>
      </c>
    </row>
    <row r="21" spans="1:10" x14ac:dyDescent="0.3">
      <c r="A21" s="14" t="s">
        <v>176</v>
      </c>
      <c r="B21" s="14" t="s">
        <v>1292</v>
      </c>
      <c r="C21" s="14" t="s">
        <v>1293</v>
      </c>
      <c r="D21" s="14" t="s">
        <v>597</v>
      </c>
      <c r="E21" s="15">
        <v>449</v>
      </c>
      <c r="F21" s="15">
        <v>166</v>
      </c>
      <c r="G21" s="15">
        <v>140</v>
      </c>
      <c r="H21" s="14" t="s">
        <v>1253</v>
      </c>
      <c r="I21" s="14">
        <v>4.5</v>
      </c>
      <c r="J21" s="15">
        <v>4593</v>
      </c>
    </row>
    <row r="22" spans="1:10" x14ac:dyDescent="0.3">
      <c r="A22" s="14" t="s">
        <v>188</v>
      </c>
      <c r="B22" s="14" t="s">
        <v>1294</v>
      </c>
      <c r="C22" s="14" t="s">
        <v>1295</v>
      </c>
      <c r="D22" s="14" t="s">
        <v>1055</v>
      </c>
      <c r="E22" s="15">
        <v>349</v>
      </c>
      <c r="F22" s="15">
        <v>133</v>
      </c>
      <c r="G22" s="15">
        <v>121</v>
      </c>
      <c r="H22" s="14" t="s">
        <v>1253</v>
      </c>
      <c r="I22" s="14">
        <v>4</v>
      </c>
      <c r="J22" s="15">
        <v>1917</v>
      </c>
    </row>
    <row r="23" spans="1:10" x14ac:dyDescent="0.3">
      <c r="A23" s="14" t="s">
        <v>283</v>
      </c>
      <c r="B23" s="14" t="s">
        <v>1296</v>
      </c>
      <c r="C23" s="14" t="s">
        <v>1297</v>
      </c>
      <c r="D23" s="14" t="s">
        <v>1298</v>
      </c>
      <c r="E23" s="15">
        <v>299</v>
      </c>
      <c r="F23" s="15">
        <v>111</v>
      </c>
      <c r="G23" s="15">
        <v>107</v>
      </c>
      <c r="H23" s="14" t="s">
        <v>1253</v>
      </c>
      <c r="I23" s="14">
        <v>4.4000000000000004</v>
      </c>
      <c r="J23" s="15">
        <v>898</v>
      </c>
    </row>
    <row r="24" spans="1:10" x14ac:dyDescent="0.3">
      <c r="A24" s="14" t="s">
        <v>287</v>
      </c>
      <c r="B24" s="14" t="s">
        <v>1299</v>
      </c>
      <c r="C24" s="14" t="s">
        <v>1300</v>
      </c>
      <c r="D24" s="14" t="s">
        <v>1301</v>
      </c>
      <c r="E24" s="15">
        <v>249</v>
      </c>
      <c r="F24" s="15">
        <v>95</v>
      </c>
      <c r="G24" s="15">
        <v>92</v>
      </c>
      <c r="H24" s="14" t="s">
        <v>1253</v>
      </c>
      <c r="I24" s="14">
        <v>4</v>
      </c>
      <c r="J24" s="15">
        <v>3958</v>
      </c>
    </row>
    <row r="25" spans="1:10" x14ac:dyDescent="0.3">
      <c r="A25" s="14" t="s">
        <v>195</v>
      </c>
      <c r="B25" s="14" t="s">
        <v>1302</v>
      </c>
      <c r="C25" s="14" t="s">
        <v>1303</v>
      </c>
      <c r="D25" s="14" t="s">
        <v>1304</v>
      </c>
      <c r="E25" s="15">
        <v>399</v>
      </c>
      <c r="F25" s="15">
        <v>148</v>
      </c>
      <c r="G25" s="15">
        <v>126</v>
      </c>
      <c r="H25" s="14" t="s">
        <v>1253</v>
      </c>
      <c r="I25" s="14">
        <v>4.5</v>
      </c>
      <c r="J25" s="15">
        <v>4587</v>
      </c>
    </row>
    <row r="26" spans="1:10" x14ac:dyDescent="0.3">
      <c r="A26" s="14" t="s">
        <v>202</v>
      </c>
      <c r="B26" s="14" t="s">
        <v>1305</v>
      </c>
      <c r="C26" s="14" t="s">
        <v>1306</v>
      </c>
      <c r="D26" s="14" t="s">
        <v>1307</v>
      </c>
      <c r="E26" s="15">
        <v>429</v>
      </c>
      <c r="F26" s="15">
        <v>159</v>
      </c>
      <c r="G26" s="15">
        <v>139</v>
      </c>
      <c r="H26" s="14" t="s">
        <v>1253</v>
      </c>
      <c r="I26" s="14">
        <v>4.5999999999999996</v>
      </c>
      <c r="J26" s="15">
        <v>2407</v>
      </c>
    </row>
    <row r="27" spans="1:10" x14ac:dyDescent="0.3">
      <c r="A27" s="14" t="s">
        <v>274</v>
      </c>
      <c r="B27" s="14" t="s">
        <v>1308</v>
      </c>
      <c r="C27" s="14" t="s">
        <v>1309</v>
      </c>
      <c r="D27" s="14" t="s">
        <v>1310</v>
      </c>
      <c r="E27" s="15">
        <v>549</v>
      </c>
      <c r="F27" s="15">
        <v>198</v>
      </c>
      <c r="G27" s="15">
        <v>139</v>
      </c>
      <c r="H27" s="14" t="s">
        <v>1253</v>
      </c>
      <c r="I27" s="14">
        <v>4.2</v>
      </c>
      <c r="J27" s="15">
        <v>4702</v>
      </c>
    </row>
    <row r="28" spans="1:10" x14ac:dyDescent="0.3">
      <c r="A28" s="14" t="s">
        <v>1311</v>
      </c>
      <c r="B28" s="14" t="s">
        <v>1312</v>
      </c>
      <c r="C28" s="14" t="s">
        <v>1313</v>
      </c>
      <c r="D28" s="14" t="s">
        <v>1280</v>
      </c>
      <c r="E28" s="15">
        <v>329</v>
      </c>
      <c r="F28" s="15">
        <v>118</v>
      </c>
      <c r="G28" s="15">
        <v>82</v>
      </c>
      <c r="H28" s="14" t="s">
        <v>1314</v>
      </c>
      <c r="I28" s="14">
        <v>3.7</v>
      </c>
      <c r="J28" s="15">
        <v>640</v>
      </c>
    </row>
    <row r="29" spans="1:10" x14ac:dyDescent="0.3">
      <c r="A29" s="14" t="s">
        <v>1315</v>
      </c>
      <c r="B29" s="14" t="s">
        <v>1316</v>
      </c>
      <c r="C29" s="14" t="s">
        <v>1317</v>
      </c>
      <c r="D29" s="14" t="s">
        <v>1318</v>
      </c>
      <c r="E29" s="15">
        <v>379</v>
      </c>
      <c r="F29" s="15">
        <v>140</v>
      </c>
      <c r="G29" s="15">
        <v>90</v>
      </c>
      <c r="H29" s="14" t="s">
        <v>1314</v>
      </c>
      <c r="I29" s="14">
        <v>4</v>
      </c>
      <c r="J29" s="15">
        <v>310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workbookViewId="0">
      <pane ySplit="4" topLeftCell="A5" activePane="bottomLeft" state="frozen"/>
      <selection pane="bottomLeft"/>
    </sheetView>
  </sheetViews>
  <sheetFormatPr defaultRowHeight="14.4" x14ac:dyDescent="0.3"/>
  <cols>
    <col min="1" max="1" width="44" customWidth="1"/>
    <col min="2" max="2" width="20" customWidth="1"/>
    <col min="3" max="4" width="16" customWidth="1"/>
    <col min="5" max="5" width="12" customWidth="1"/>
    <col min="6" max="6" width="14" customWidth="1"/>
    <col min="7" max="7" width="40" customWidth="1"/>
  </cols>
  <sheetData>
    <row r="1" spans="1:7" ht="17.399999999999999" customHeight="1" x14ac:dyDescent="0.3">
      <c r="A1" s="13" t="s">
        <v>109</v>
      </c>
    </row>
    <row r="2" spans="1:7" x14ac:dyDescent="0.3">
      <c r="A2" s="1" t="s">
        <v>1319</v>
      </c>
    </row>
    <row r="4" spans="1:7" x14ac:dyDescent="0.3">
      <c r="A4" s="6" t="s">
        <v>123</v>
      </c>
      <c r="B4" s="6" t="s">
        <v>1320</v>
      </c>
      <c r="C4" s="6" t="s">
        <v>124</v>
      </c>
      <c r="D4" s="6" t="s">
        <v>1321</v>
      </c>
      <c r="E4" s="6" t="s">
        <v>1322</v>
      </c>
      <c r="F4" s="6" t="s">
        <v>1323</v>
      </c>
      <c r="G4" s="6" t="s">
        <v>1324</v>
      </c>
    </row>
    <row r="5" spans="1:7" x14ac:dyDescent="0.3">
      <c r="A5" s="14" t="s">
        <v>12</v>
      </c>
      <c r="B5" s="14" t="s">
        <v>145</v>
      </c>
      <c r="C5" s="14" t="s">
        <v>140</v>
      </c>
      <c r="D5" s="15">
        <v>950</v>
      </c>
      <c r="E5" s="14" t="s">
        <v>141</v>
      </c>
      <c r="F5" s="16"/>
      <c r="G5" s="14" t="s">
        <v>1325</v>
      </c>
    </row>
    <row r="6" spans="1:7" x14ac:dyDescent="0.3">
      <c r="A6" s="14" t="s">
        <v>5</v>
      </c>
      <c r="B6" s="14" t="s">
        <v>145</v>
      </c>
      <c r="C6" s="14" t="s">
        <v>173</v>
      </c>
      <c r="D6" s="15">
        <v>650</v>
      </c>
      <c r="E6" s="14" t="s">
        <v>141</v>
      </c>
      <c r="F6" s="16"/>
      <c r="G6" s="14" t="s">
        <v>1325</v>
      </c>
    </row>
    <row r="7" spans="1:7" x14ac:dyDescent="0.3">
      <c r="A7" s="14" t="s">
        <v>32</v>
      </c>
      <c r="B7" s="14" t="s">
        <v>1326</v>
      </c>
      <c r="C7" s="14" t="s">
        <v>140</v>
      </c>
      <c r="D7" s="15">
        <v>1550</v>
      </c>
      <c r="E7" s="14" t="s">
        <v>141</v>
      </c>
      <c r="F7" s="16"/>
      <c r="G7" s="14" t="s">
        <v>1327</v>
      </c>
    </row>
    <row r="8" spans="1:7" x14ac:dyDescent="0.3">
      <c r="A8" s="14" t="s">
        <v>26</v>
      </c>
      <c r="B8" s="14" t="s">
        <v>1326</v>
      </c>
      <c r="C8" s="14" t="s">
        <v>140</v>
      </c>
      <c r="D8" s="15">
        <v>600</v>
      </c>
      <c r="E8" s="14" t="s">
        <v>141</v>
      </c>
      <c r="F8" s="16"/>
      <c r="G8" s="14" t="s">
        <v>1328</v>
      </c>
    </row>
    <row r="9" spans="1:7" x14ac:dyDescent="0.3">
      <c r="A9" s="14" t="s">
        <v>42</v>
      </c>
      <c r="B9" s="14" t="s">
        <v>1326</v>
      </c>
      <c r="C9" s="14" t="s">
        <v>140</v>
      </c>
      <c r="D9" s="15">
        <v>400</v>
      </c>
      <c r="E9" s="14" t="s">
        <v>141</v>
      </c>
      <c r="F9" s="16"/>
      <c r="G9" s="14" t="s">
        <v>1328</v>
      </c>
    </row>
    <row r="10" spans="1:7" x14ac:dyDescent="0.3">
      <c r="A10" s="14" t="s">
        <v>37</v>
      </c>
      <c r="B10" s="14" t="s">
        <v>1326</v>
      </c>
      <c r="C10" s="14" t="s">
        <v>140</v>
      </c>
      <c r="D10" s="15">
        <v>550</v>
      </c>
      <c r="E10" s="14" t="s">
        <v>141</v>
      </c>
      <c r="F10" s="16"/>
      <c r="G10" s="14" t="s">
        <v>1328</v>
      </c>
    </row>
    <row r="11" spans="1:7" x14ac:dyDescent="0.3">
      <c r="A11" s="14" t="s">
        <v>33</v>
      </c>
      <c r="B11" s="14" t="s">
        <v>1326</v>
      </c>
      <c r="C11" s="14" t="s">
        <v>173</v>
      </c>
      <c r="D11" s="15">
        <v>500</v>
      </c>
      <c r="E11" s="14" t="s">
        <v>141</v>
      </c>
      <c r="F11" s="16"/>
      <c r="G11" s="14" t="s">
        <v>1328</v>
      </c>
    </row>
    <row r="12" spans="1:7" x14ac:dyDescent="0.3">
      <c r="A12" s="14" t="s">
        <v>23</v>
      </c>
      <c r="B12" s="14" t="s">
        <v>1326</v>
      </c>
      <c r="C12" s="14" t="s">
        <v>173</v>
      </c>
      <c r="D12" s="15">
        <v>800</v>
      </c>
      <c r="E12" s="14" t="s">
        <v>141</v>
      </c>
      <c r="F12" s="16"/>
      <c r="G12" s="14" t="s">
        <v>1327</v>
      </c>
    </row>
    <row r="13" spans="1:7" x14ac:dyDescent="0.3">
      <c r="A13" s="14" t="s">
        <v>43</v>
      </c>
      <c r="B13" s="14" t="s">
        <v>1329</v>
      </c>
      <c r="C13" s="14" t="s">
        <v>140</v>
      </c>
      <c r="D13" s="15">
        <v>300</v>
      </c>
      <c r="E13" s="14" t="s">
        <v>141</v>
      </c>
      <c r="F13" s="16"/>
      <c r="G13" s="14" t="s">
        <v>1330</v>
      </c>
    </row>
    <row r="14" spans="1:7" x14ac:dyDescent="0.3">
      <c r="A14" s="14" t="s">
        <v>34</v>
      </c>
      <c r="B14" s="14" t="s">
        <v>1326</v>
      </c>
      <c r="C14" s="14" t="s">
        <v>140</v>
      </c>
      <c r="D14" s="15">
        <v>700</v>
      </c>
      <c r="E14" s="14" t="s">
        <v>141</v>
      </c>
      <c r="F14" s="16"/>
      <c r="G14" s="14" t="s">
        <v>1327</v>
      </c>
    </row>
    <row r="15" spans="1:7" x14ac:dyDescent="0.3">
      <c r="A15" s="14" t="s">
        <v>36</v>
      </c>
      <c r="B15" s="14" t="s">
        <v>1326</v>
      </c>
      <c r="C15" s="14" t="s">
        <v>140</v>
      </c>
      <c r="D15" s="15">
        <v>100</v>
      </c>
      <c r="E15" s="14" t="s">
        <v>180</v>
      </c>
      <c r="F15" s="16">
        <v>46283</v>
      </c>
      <c r="G15" s="14" t="s">
        <v>1328</v>
      </c>
    </row>
    <row r="16" spans="1:7" x14ac:dyDescent="0.3">
      <c r="A16" s="14" t="s">
        <v>19</v>
      </c>
      <c r="B16" s="14" t="s">
        <v>1326</v>
      </c>
      <c r="C16" s="14" t="s">
        <v>249</v>
      </c>
      <c r="D16" s="15">
        <v>450</v>
      </c>
      <c r="E16" s="14" t="s">
        <v>141</v>
      </c>
      <c r="F16" s="16"/>
      <c r="G16" s="14" t="s">
        <v>1331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workbookViewId="0">
      <selection activeCell="A13" sqref="A13"/>
    </sheetView>
  </sheetViews>
  <sheetFormatPr defaultRowHeight="14.4" x14ac:dyDescent="0.3"/>
  <cols>
    <col min="1" max="1" width="9" customWidth="1"/>
    <col min="2" max="2" width="26" customWidth="1"/>
    <col min="3" max="3" width="70" customWidth="1"/>
    <col min="4" max="4" width="32" customWidth="1"/>
    <col min="5" max="5" width="55" customWidth="1"/>
  </cols>
  <sheetData>
    <row r="1" spans="1:5" ht="17.399999999999999" customHeight="1" x14ac:dyDescent="0.3">
      <c r="A1" s="13" t="s">
        <v>1332</v>
      </c>
    </row>
    <row r="3" spans="1:5" x14ac:dyDescent="0.3">
      <c r="A3" s="8" t="s">
        <v>1333</v>
      </c>
    </row>
    <row r="4" spans="1:5" x14ac:dyDescent="0.3">
      <c r="A4" s="8" t="s">
        <v>1334</v>
      </c>
    </row>
    <row r="5" spans="1:5" x14ac:dyDescent="0.3">
      <c r="A5" s="8" t="s">
        <v>1335</v>
      </c>
    </row>
    <row r="6" spans="1:5" x14ac:dyDescent="0.3">
      <c r="A6" s="8" t="s">
        <v>1336</v>
      </c>
    </row>
    <row r="8" spans="1:5" x14ac:dyDescent="0.3">
      <c r="A8" s="17" t="s">
        <v>1337</v>
      </c>
    </row>
    <row r="9" spans="1:5" x14ac:dyDescent="0.3">
      <c r="A9" s="6" t="s">
        <v>1338</v>
      </c>
      <c r="B9" s="6" t="s">
        <v>1339</v>
      </c>
      <c r="C9" s="6" t="s">
        <v>1340</v>
      </c>
      <c r="D9" s="6" t="s">
        <v>1341</v>
      </c>
      <c r="E9" s="6" t="s">
        <v>1342</v>
      </c>
    </row>
    <row r="10" spans="1:5" ht="42" customHeight="1" x14ac:dyDescent="0.3">
      <c r="A10" s="18" t="s">
        <v>1343</v>
      </c>
      <c r="B10" s="19" t="s">
        <v>1344</v>
      </c>
      <c r="C10" s="19" t="s">
        <v>1345</v>
      </c>
      <c r="D10" s="19" t="s">
        <v>1346</v>
      </c>
      <c r="E10" s="19" t="s">
        <v>1347</v>
      </c>
    </row>
    <row r="11" spans="1:5" ht="42" customHeight="1" x14ac:dyDescent="0.3">
      <c r="A11" s="18" t="s">
        <v>1348</v>
      </c>
      <c r="B11" s="19" t="s">
        <v>1349</v>
      </c>
      <c r="C11" s="19" t="s">
        <v>1350</v>
      </c>
      <c r="D11" s="19" t="s">
        <v>1351</v>
      </c>
      <c r="E11" s="19" t="s">
        <v>1352</v>
      </c>
    </row>
    <row r="12" spans="1:5" ht="42" customHeight="1" x14ac:dyDescent="0.3">
      <c r="A12" s="18" t="s">
        <v>1353</v>
      </c>
      <c r="B12" s="19" t="s">
        <v>1354</v>
      </c>
      <c r="C12" s="19" t="s">
        <v>1355</v>
      </c>
      <c r="D12" s="19" t="s">
        <v>1356</v>
      </c>
      <c r="E12" s="19" t="s">
        <v>1357</v>
      </c>
    </row>
    <row r="13" spans="1:5" ht="42" customHeight="1" x14ac:dyDescent="0.3">
      <c r="A13" s="18" t="s">
        <v>1358</v>
      </c>
      <c r="B13" s="19" t="s">
        <v>1359</v>
      </c>
      <c r="C13" s="19" t="s">
        <v>1360</v>
      </c>
      <c r="D13" s="19" t="s">
        <v>1361</v>
      </c>
      <c r="E13" s="19" t="s">
        <v>1362</v>
      </c>
    </row>
    <row r="15" spans="1:5" x14ac:dyDescent="0.3">
      <c r="A15" s="17" t="s">
        <v>1363</v>
      </c>
    </row>
    <row r="16" spans="1:5" x14ac:dyDescent="0.3">
      <c r="A16" s="8" t="s">
        <v>1364</v>
      </c>
    </row>
    <row r="17" spans="1:1" x14ac:dyDescent="0.3">
      <c r="A17" s="8" t="s">
        <v>1365</v>
      </c>
    </row>
    <row r="18" spans="1:1" x14ac:dyDescent="0.3">
      <c r="A18" s="8" t="s">
        <v>1366</v>
      </c>
    </row>
    <row r="19" spans="1:1" x14ac:dyDescent="0.3">
      <c r="A19" s="8" t="s">
        <v>1367</v>
      </c>
    </row>
    <row r="21" spans="1:1" x14ac:dyDescent="0.3">
      <c r="A21" s="17" t="s">
        <v>1368</v>
      </c>
    </row>
    <row r="22" spans="1:1" x14ac:dyDescent="0.3">
      <c r="A22" s="8" t="s">
        <v>1369</v>
      </c>
    </row>
    <row r="24" spans="1:1" x14ac:dyDescent="0.3">
      <c r="A24" s="20" t="s">
        <v>1370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sheetPr>
  <dimension ref="A1:F24"/>
  <sheetViews>
    <sheetView workbookViewId="0">
      <pane ySplit="4" topLeftCell="A5" activePane="bottomLeft" state="frozen"/>
      <selection pane="bottomLeft" activeCell="E23" sqref="E23"/>
    </sheetView>
  </sheetViews>
  <sheetFormatPr defaultRowHeight="14.4" x14ac:dyDescent="0.3"/>
  <cols>
    <col min="1" max="1" width="7" customWidth="1"/>
    <col min="2" max="2" width="34" customWidth="1"/>
    <col min="3" max="3" width="41.109375" customWidth="1"/>
    <col min="4" max="4" width="20" hidden="1" customWidth="1"/>
    <col min="5" max="5" width="58" customWidth="1"/>
    <col min="6" max="6" width="65" customWidth="1"/>
  </cols>
  <sheetData>
    <row r="1" spans="1:6" ht="17.399999999999999" customHeight="1" x14ac:dyDescent="0.3">
      <c r="A1" s="13" t="s">
        <v>1371</v>
      </c>
    </row>
    <row r="2" spans="1:6" x14ac:dyDescent="0.3">
      <c r="A2" s="1" t="s">
        <v>1372</v>
      </c>
    </row>
    <row r="4" spans="1:6" ht="26.4" customHeight="1" x14ac:dyDescent="0.3">
      <c r="A4" s="6" t="s">
        <v>1373</v>
      </c>
      <c r="B4" s="6" t="s">
        <v>1374</v>
      </c>
      <c r="C4" s="6" t="s">
        <v>1375</v>
      </c>
      <c r="D4" s="6" t="s">
        <v>1376</v>
      </c>
      <c r="E4" s="6" t="s">
        <v>1377</v>
      </c>
      <c r="F4" s="6" t="s">
        <v>1378</v>
      </c>
    </row>
    <row r="5" spans="1:6" ht="26.4" x14ac:dyDescent="0.3">
      <c r="A5" s="24">
        <v>1</v>
      </c>
      <c r="B5" s="24" t="s">
        <v>1379</v>
      </c>
      <c r="C5" s="24" t="s">
        <v>1380</v>
      </c>
      <c r="D5" s="24">
        <v>4</v>
      </c>
      <c r="E5" s="24" t="s">
        <v>1381</v>
      </c>
      <c r="F5" s="24" t="s">
        <v>1382</v>
      </c>
    </row>
    <row r="6" spans="1:6" x14ac:dyDescent="0.3">
      <c r="A6" s="24">
        <v>2</v>
      </c>
      <c r="B6" s="24" t="s">
        <v>1383</v>
      </c>
      <c r="C6" s="24" t="s">
        <v>1384</v>
      </c>
      <c r="D6" s="24">
        <v>37</v>
      </c>
      <c r="E6" s="24" t="s">
        <v>1385</v>
      </c>
      <c r="F6" s="24" t="s">
        <v>1386</v>
      </c>
    </row>
    <row r="7" spans="1:6" x14ac:dyDescent="0.3">
      <c r="A7" s="24">
        <v>3</v>
      </c>
      <c r="B7" s="24" t="s">
        <v>1387</v>
      </c>
      <c r="C7" s="24" t="s">
        <v>1384</v>
      </c>
      <c r="D7" s="24" t="s">
        <v>1388</v>
      </c>
      <c r="E7" s="24" t="s">
        <v>1389</v>
      </c>
      <c r="F7" s="24" t="s">
        <v>1390</v>
      </c>
    </row>
    <row r="8" spans="1:6" x14ac:dyDescent="0.3">
      <c r="A8" s="24">
        <v>4</v>
      </c>
      <c r="B8" s="24" t="s">
        <v>1391</v>
      </c>
      <c r="C8" s="24" t="s">
        <v>1384</v>
      </c>
      <c r="D8" s="24">
        <v>1</v>
      </c>
      <c r="E8" s="24" t="s">
        <v>1392</v>
      </c>
      <c r="F8" s="24" t="s">
        <v>1393</v>
      </c>
    </row>
    <row r="9" spans="1:6" ht="26.4" x14ac:dyDescent="0.3">
      <c r="A9" s="24">
        <v>5</v>
      </c>
      <c r="B9" s="24" t="s">
        <v>1394</v>
      </c>
      <c r="C9" s="24" t="s">
        <v>1395</v>
      </c>
      <c r="D9" s="24" t="s">
        <v>1388</v>
      </c>
      <c r="E9" s="24" t="s">
        <v>1396</v>
      </c>
      <c r="F9" s="24" t="s">
        <v>1397</v>
      </c>
    </row>
    <row r="10" spans="1:6" ht="26.4" x14ac:dyDescent="0.3">
      <c r="A10" s="24">
        <v>6</v>
      </c>
      <c r="B10" s="24" t="s">
        <v>1398</v>
      </c>
      <c r="C10" s="24" t="s">
        <v>1399</v>
      </c>
      <c r="D10" s="24" t="s">
        <v>1388</v>
      </c>
      <c r="E10" s="24" t="s">
        <v>1400</v>
      </c>
      <c r="F10" s="24" t="s">
        <v>1401</v>
      </c>
    </row>
    <row r="11" spans="1:6" ht="26.4" x14ac:dyDescent="0.3">
      <c r="A11" s="24">
        <v>7</v>
      </c>
      <c r="B11" s="24" t="s">
        <v>1402</v>
      </c>
      <c r="C11" s="24" t="s">
        <v>1403</v>
      </c>
      <c r="D11" s="24" t="s">
        <v>1388</v>
      </c>
      <c r="E11" s="24" t="s">
        <v>1404</v>
      </c>
      <c r="F11" s="24" t="s">
        <v>1405</v>
      </c>
    </row>
    <row r="12" spans="1:6" ht="26.4" x14ac:dyDescent="0.3">
      <c r="A12" s="24">
        <v>8</v>
      </c>
      <c r="B12" s="24" t="s">
        <v>1406</v>
      </c>
      <c r="C12" s="24" t="s">
        <v>1407</v>
      </c>
      <c r="D12" s="24" t="s">
        <v>1388</v>
      </c>
      <c r="E12" s="24" t="s">
        <v>1408</v>
      </c>
      <c r="F12" s="24" t="s">
        <v>1409</v>
      </c>
    </row>
    <row r="13" spans="1:6" ht="39.6" x14ac:dyDescent="0.3">
      <c r="A13" s="24">
        <v>9</v>
      </c>
      <c r="B13" s="24" t="s">
        <v>1410</v>
      </c>
      <c r="C13" s="24" t="s">
        <v>1411</v>
      </c>
      <c r="D13" s="24">
        <v>5</v>
      </c>
      <c r="E13" s="24" t="s">
        <v>1412</v>
      </c>
      <c r="F13" s="24" t="s">
        <v>1413</v>
      </c>
    </row>
    <row r="14" spans="1:6" ht="26.4" x14ac:dyDescent="0.3">
      <c r="A14" s="24">
        <v>10</v>
      </c>
      <c r="B14" s="24" t="s">
        <v>1414</v>
      </c>
      <c r="C14" s="24" t="s">
        <v>1415</v>
      </c>
      <c r="D14" s="24" t="s">
        <v>1388</v>
      </c>
      <c r="E14" s="24" t="s">
        <v>1416</v>
      </c>
      <c r="F14" s="24" t="s">
        <v>1417</v>
      </c>
    </row>
    <row r="15" spans="1:6" ht="26.4" x14ac:dyDescent="0.3">
      <c r="A15" s="24">
        <v>11</v>
      </c>
      <c r="B15" s="24" t="s">
        <v>1418</v>
      </c>
      <c r="C15" s="24" t="s">
        <v>1419</v>
      </c>
      <c r="D15" s="24" t="s">
        <v>1388</v>
      </c>
      <c r="E15" s="24" t="s">
        <v>1420</v>
      </c>
      <c r="F15" s="24" t="s">
        <v>1421</v>
      </c>
    </row>
    <row r="16" spans="1:6" ht="26.4" x14ac:dyDescent="0.3">
      <c r="A16" s="44">
        <v>12</v>
      </c>
      <c r="B16" s="44" t="s">
        <v>1422</v>
      </c>
      <c r="C16" s="44" t="s">
        <v>1423</v>
      </c>
      <c r="D16" s="43">
        <v>60</v>
      </c>
      <c r="E16" s="43" t="s">
        <v>1424</v>
      </c>
      <c r="F16" s="44" t="s">
        <v>1425</v>
      </c>
    </row>
    <row r="17" spans="1:6" ht="26.4" x14ac:dyDescent="0.3">
      <c r="A17" s="44">
        <v>13</v>
      </c>
      <c r="B17" s="44" t="s">
        <v>1426</v>
      </c>
      <c r="C17" s="44" t="s">
        <v>1427</v>
      </c>
      <c r="D17" s="43">
        <v>41</v>
      </c>
      <c r="E17" s="45" t="s">
        <v>1428</v>
      </c>
      <c r="F17" s="44" t="s">
        <v>1429</v>
      </c>
    </row>
    <row r="18" spans="1:6" ht="39.6" x14ac:dyDescent="0.3">
      <c r="A18" s="44">
        <v>14</v>
      </c>
      <c r="B18" s="44" t="s">
        <v>1430</v>
      </c>
      <c r="C18" s="44" t="s">
        <v>1431</v>
      </c>
      <c r="D18" s="46">
        <v>6</v>
      </c>
      <c r="E18" s="45" t="s">
        <v>1432</v>
      </c>
      <c r="F18" s="47" t="s">
        <v>1433</v>
      </c>
    </row>
    <row r="19" spans="1:6" ht="39.6" x14ac:dyDescent="0.3">
      <c r="A19" s="44">
        <v>15</v>
      </c>
      <c r="B19" s="44" t="s">
        <v>1434</v>
      </c>
      <c r="C19" s="44" t="s">
        <v>1435</v>
      </c>
      <c r="D19" s="46">
        <v>6</v>
      </c>
      <c r="E19" s="47" t="s">
        <v>1436</v>
      </c>
      <c r="F19" s="47" t="s">
        <v>1437</v>
      </c>
    </row>
    <row r="20" spans="1:6" ht="39.6" x14ac:dyDescent="0.3">
      <c r="A20" s="44">
        <v>16</v>
      </c>
      <c r="B20" s="44" t="s">
        <v>1438</v>
      </c>
      <c r="C20" s="44" t="s">
        <v>1439</v>
      </c>
      <c r="D20" s="46">
        <v>6</v>
      </c>
      <c r="E20" s="47" t="s">
        <v>1440</v>
      </c>
      <c r="F20" s="47" t="s">
        <v>1441</v>
      </c>
    </row>
    <row r="21" spans="1:6" ht="39.6" x14ac:dyDescent="0.3">
      <c r="A21" s="44">
        <v>17</v>
      </c>
      <c r="B21" s="44" t="s">
        <v>1442</v>
      </c>
      <c r="C21" s="44" t="s">
        <v>1443</v>
      </c>
      <c r="D21" s="46">
        <v>1</v>
      </c>
      <c r="E21" s="47" t="s">
        <v>1444</v>
      </c>
      <c r="F21" s="47" t="s">
        <v>1445</v>
      </c>
    </row>
    <row r="22" spans="1:6" ht="26.4" x14ac:dyDescent="0.3">
      <c r="A22" s="44">
        <v>18</v>
      </c>
      <c r="B22" s="44" t="s">
        <v>1446</v>
      </c>
      <c r="C22" s="44" t="s">
        <v>1447</v>
      </c>
      <c r="D22" s="46">
        <v>3</v>
      </c>
      <c r="E22" s="47" t="s">
        <v>1448</v>
      </c>
      <c r="F22" s="47" t="s">
        <v>1449</v>
      </c>
    </row>
    <row r="23" spans="1:6" ht="52.8" x14ac:dyDescent="0.3">
      <c r="A23" s="47">
        <v>19</v>
      </c>
      <c r="B23" s="44" t="s">
        <v>1450</v>
      </c>
      <c r="C23" s="44" t="s">
        <v>1451</v>
      </c>
      <c r="D23" s="47"/>
      <c r="E23" s="47" t="s">
        <v>1452</v>
      </c>
      <c r="F23" s="47" t="s">
        <v>1453</v>
      </c>
    </row>
    <row r="24" spans="1:6" ht="39.6" x14ac:dyDescent="0.3">
      <c r="A24" s="103">
        <v>20</v>
      </c>
      <c r="B24" s="104" t="s">
        <v>1454</v>
      </c>
      <c r="C24" s="104" t="s">
        <v>1455</v>
      </c>
      <c r="E24" s="103" t="s">
        <v>1456</v>
      </c>
      <c r="F24" s="103" t="s">
        <v>1457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8"/>
  </sheetPr>
  <dimension ref="A1:A8"/>
  <sheetViews>
    <sheetView showGridLines="0" workbookViewId="0"/>
  </sheetViews>
  <sheetFormatPr defaultRowHeight="14.4" x14ac:dyDescent="0.3"/>
  <cols>
    <col min="1" max="1" width="125" customWidth="1"/>
  </cols>
  <sheetData>
    <row r="1" spans="1:1" ht="17.399999999999999" customHeight="1" x14ac:dyDescent="0.3">
      <c r="A1" s="13" t="s">
        <v>1519</v>
      </c>
    </row>
    <row r="2" spans="1:1" x14ac:dyDescent="0.3">
      <c r="A2" s="1" t="s">
        <v>1520</v>
      </c>
    </row>
    <row r="3" spans="1:1" x14ac:dyDescent="0.3">
      <c r="A3" s="23" t="s">
        <v>1521</v>
      </c>
    </row>
    <row r="4" spans="1:1" ht="108" customHeight="1" x14ac:dyDescent="0.3">
      <c r="A4" s="24" t="s">
        <v>1522</v>
      </c>
    </row>
    <row r="7" spans="1:1" x14ac:dyDescent="0.3">
      <c r="A7" s="23" t="s">
        <v>1523</v>
      </c>
    </row>
    <row r="8" spans="1:1" ht="75" customHeight="1" x14ac:dyDescent="0.3">
      <c r="A8" s="24" t="s">
        <v>1524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J17"/>
  <sheetViews>
    <sheetView showGridLines="0" zoomScale="95" workbookViewId="0">
      <selection activeCell="I15" sqref="I15"/>
    </sheetView>
  </sheetViews>
  <sheetFormatPr defaultRowHeight="14.4" x14ac:dyDescent="0.3"/>
  <cols>
    <col min="1" max="1" width="35" bestFit="1" customWidth="1"/>
    <col min="2" max="2" width="23.109375" bestFit="1" customWidth="1"/>
    <col min="3" max="3" width="21.88671875" bestFit="1" customWidth="1"/>
    <col min="4" max="4" width="19.77734375" customWidth="1"/>
    <col min="5" max="5" width="24.5546875" style="41" bestFit="1" customWidth="1"/>
    <col min="6" max="6" width="12.109375" bestFit="1" customWidth="1"/>
    <col min="7" max="7" width="18.109375" style="41" customWidth="1"/>
    <col min="8" max="8" width="13.77734375" customWidth="1"/>
    <col min="9" max="9" width="15.77734375" customWidth="1"/>
    <col min="10" max="10" width="27.21875" customWidth="1"/>
  </cols>
  <sheetData>
    <row r="3" spans="1:10" ht="30" customHeight="1" x14ac:dyDescent="0.3">
      <c r="A3" s="67" t="s">
        <v>1525</v>
      </c>
      <c r="B3" s="48" t="s">
        <v>1526</v>
      </c>
      <c r="C3" s="48" t="s">
        <v>1527</v>
      </c>
      <c r="D3" s="48" t="s">
        <v>1528</v>
      </c>
      <c r="E3" s="68" t="s">
        <v>1529</v>
      </c>
      <c r="F3" s="48" t="s">
        <v>1530</v>
      </c>
      <c r="G3" s="68" t="s">
        <v>1531</v>
      </c>
      <c r="H3" s="48" t="s">
        <v>1532</v>
      </c>
      <c r="I3" s="48" t="s">
        <v>1533</v>
      </c>
      <c r="J3" s="48" t="s">
        <v>1534</v>
      </c>
    </row>
    <row r="4" spans="1:10" x14ac:dyDescent="0.3">
      <c r="A4" s="37" t="s">
        <v>5</v>
      </c>
      <c r="B4">
        <v>86</v>
      </c>
      <c r="C4">
        <v>91</v>
      </c>
      <c r="D4">
        <v>222466</v>
      </c>
      <c r="E4" s="41">
        <v>37629</v>
      </c>
      <c r="F4" s="38">
        <v>1994</v>
      </c>
      <c r="G4" s="41">
        <v>15368.21000000001</v>
      </c>
      <c r="H4" s="33">
        <f t="shared" ref="H4:H17" si="0">IF(E4=0,"",G4/E4)</f>
        <v>0.40841398921044963</v>
      </c>
      <c r="I4" s="31">
        <f t="shared" ref="I4:I17" si="1">IF(G4=0,"",E4/G4)</f>
        <v>2.448495953660184</v>
      </c>
      <c r="J4" s="69">
        <v>-3765.21</v>
      </c>
    </row>
    <row r="5" spans="1:10" x14ac:dyDescent="0.3">
      <c r="A5" s="37" t="s">
        <v>12</v>
      </c>
      <c r="B5">
        <v>85</v>
      </c>
      <c r="C5">
        <v>93</v>
      </c>
      <c r="D5">
        <v>278645</v>
      </c>
      <c r="E5" s="41">
        <v>41257</v>
      </c>
      <c r="F5" s="38">
        <v>2462</v>
      </c>
      <c r="G5" s="41">
        <v>20601.43</v>
      </c>
      <c r="H5" s="33">
        <f t="shared" si="0"/>
        <v>0.49934386891921373</v>
      </c>
      <c r="I5" s="31">
        <f t="shared" si="1"/>
        <v>2.0026279729125598</v>
      </c>
      <c r="J5" s="69">
        <v>-6311.43</v>
      </c>
    </row>
    <row r="6" spans="1:10" x14ac:dyDescent="0.3">
      <c r="A6" s="37" t="s">
        <v>19</v>
      </c>
      <c r="B6">
        <v>132</v>
      </c>
      <c r="C6">
        <v>148</v>
      </c>
      <c r="D6">
        <v>61027</v>
      </c>
      <c r="E6" s="41">
        <v>105902</v>
      </c>
      <c r="F6" s="38">
        <v>1310</v>
      </c>
      <c r="G6" s="41">
        <v>9259.8799999999992</v>
      </c>
      <c r="H6" s="33">
        <f t="shared" si="0"/>
        <v>8.7438197578893692E-2</v>
      </c>
      <c r="I6" s="31">
        <f t="shared" si="1"/>
        <v>11.436649287031798</v>
      </c>
      <c r="J6" s="69">
        <v>18190.28</v>
      </c>
    </row>
    <row r="7" spans="1:10" x14ac:dyDescent="0.3">
      <c r="A7" s="37" t="s">
        <v>23</v>
      </c>
      <c r="B7">
        <v>134</v>
      </c>
      <c r="C7">
        <v>144</v>
      </c>
      <c r="D7">
        <v>258805</v>
      </c>
      <c r="E7" s="41">
        <v>46206</v>
      </c>
      <c r="F7" s="38">
        <v>2041</v>
      </c>
      <c r="G7" s="41">
        <v>16976.150000000009</v>
      </c>
      <c r="H7" s="33">
        <f t="shared" si="0"/>
        <v>0.36740141972903972</v>
      </c>
      <c r="I7" s="31">
        <f t="shared" si="1"/>
        <v>2.7218185513205277</v>
      </c>
      <c r="J7" s="69">
        <v>-3972.65</v>
      </c>
    </row>
    <row r="8" spans="1:10" x14ac:dyDescent="0.3">
      <c r="A8" s="37" t="s">
        <v>26</v>
      </c>
      <c r="B8">
        <v>60</v>
      </c>
      <c r="C8">
        <v>66</v>
      </c>
      <c r="D8">
        <v>129859</v>
      </c>
      <c r="E8" s="41">
        <v>40884</v>
      </c>
      <c r="F8" s="38">
        <v>1044</v>
      </c>
      <c r="G8" s="41">
        <v>12651.35</v>
      </c>
      <c r="H8" s="33">
        <f t="shared" si="0"/>
        <v>0.30944501516485667</v>
      </c>
      <c r="I8" s="31">
        <f t="shared" si="1"/>
        <v>3.2315918854509595</v>
      </c>
      <c r="J8" s="69">
        <v>3941.65</v>
      </c>
    </row>
    <row r="9" spans="1:10" x14ac:dyDescent="0.3">
      <c r="A9" s="37" t="s">
        <v>32</v>
      </c>
      <c r="B9">
        <v>121</v>
      </c>
      <c r="C9">
        <v>134</v>
      </c>
      <c r="D9">
        <v>231533</v>
      </c>
      <c r="E9" s="41">
        <v>88116</v>
      </c>
      <c r="F9" s="38">
        <v>2140</v>
      </c>
      <c r="G9" s="41">
        <v>32417.169999999991</v>
      </c>
      <c r="H9" s="33">
        <f t="shared" si="0"/>
        <v>0.3678919832947477</v>
      </c>
      <c r="I9" s="31">
        <f t="shared" si="1"/>
        <v>2.7181891571657868</v>
      </c>
      <c r="J9" s="69">
        <v>4401.0700000000006</v>
      </c>
    </row>
    <row r="10" spans="1:10" x14ac:dyDescent="0.3">
      <c r="A10" s="37" t="s">
        <v>33</v>
      </c>
      <c r="B10">
        <v>40</v>
      </c>
      <c r="C10">
        <v>42</v>
      </c>
      <c r="D10">
        <v>134137</v>
      </c>
      <c r="E10" s="41">
        <v>19248</v>
      </c>
      <c r="F10" s="38">
        <v>1094</v>
      </c>
      <c r="G10" s="41">
        <v>10362.290000000001</v>
      </c>
      <c r="H10" s="33">
        <f t="shared" si="0"/>
        <v>0.53835671238570248</v>
      </c>
      <c r="I10" s="31">
        <f t="shared" si="1"/>
        <v>1.8575044705369179</v>
      </c>
      <c r="J10" s="69">
        <v>-3816.29</v>
      </c>
    </row>
    <row r="11" spans="1:10" x14ac:dyDescent="0.3">
      <c r="A11" s="37" t="s">
        <v>34</v>
      </c>
      <c r="B11">
        <v>150</v>
      </c>
      <c r="C11">
        <v>169</v>
      </c>
      <c r="D11">
        <v>207873</v>
      </c>
      <c r="E11" s="41">
        <v>53031</v>
      </c>
      <c r="F11" s="38">
        <v>1791</v>
      </c>
      <c r="G11" s="41">
        <v>14632.23</v>
      </c>
      <c r="H11" s="33">
        <f t="shared" si="0"/>
        <v>0.2759184250721276</v>
      </c>
      <c r="I11" s="31">
        <f t="shared" si="1"/>
        <v>3.6242595967942002</v>
      </c>
      <c r="J11" s="69">
        <v>1564.77</v>
      </c>
    </row>
    <row r="12" spans="1:10" x14ac:dyDescent="0.3">
      <c r="A12" s="37" t="s">
        <v>36</v>
      </c>
      <c r="B12">
        <v>14</v>
      </c>
      <c r="C12">
        <v>15</v>
      </c>
      <c r="D12">
        <v>63997</v>
      </c>
      <c r="E12" s="41">
        <v>4905</v>
      </c>
      <c r="F12" s="38">
        <v>426</v>
      </c>
      <c r="G12" s="41">
        <v>2983.7599999999989</v>
      </c>
      <c r="H12" s="33">
        <f t="shared" si="0"/>
        <v>0.60830988786952067</v>
      </c>
      <c r="I12" s="31">
        <f t="shared" si="1"/>
        <v>1.6438989731077573</v>
      </c>
      <c r="J12" s="69">
        <v>-1636.76</v>
      </c>
    </row>
    <row r="13" spans="1:10" x14ac:dyDescent="0.3">
      <c r="A13" s="37" t="s">
        <v>37</v>
      </c>
      <c r="B13">
        <v>91</v>
      </c>
      <c r="C13">
        <v>93</v>
      </c>
      <c r="D13">
        <v>2685397</v>
      </c>
      <c r="E13" s="41">
        <v>31337</v>
      </c>
      <c r="F13" s="38">
        <v>1862</v>
      </c>
      <c r="G13" s="41">
        <v>12259.85</v>
      </c>
      <c r="H13" s="33">
        <f t="shared" si="0"/>
        <v>0.39122602674155155</v>
      </c>
      <c r="I13" s="31">
        <f t="shared" si="1"/>
        <v>2.5560671623225404</v>
      </c>
      <c r="J13" s="69">
        <v>-3421.19</v>
      </c>
    </row>
    <row r="14" spans="1:10" x14ac:dyDescent="0.3">
      <c r="A14" s="37" t="s">
        <v>42</v>
      </c>
      <c r="B14">
        <v>35</v>
      </c>
      <c r="C14">
        <v>38</v>
      </c>
      <c r="D14">
        <v>99424</v>
      </c>
      <c r="E14" s="41">
        <v>19162</v>
      </c>
      <c r="F14" s="38">
        <v>805</v>
      </c>
      <c r="G14" s="41">
        <v>8723.6699999999983</v>
      </c>
      <c r="H14" s="33">
        <f t="shared" si="0"/>
        <v>0.45525884563197988</v>
      </c>
      <c r="I14" s="31">
        <f t="shared" si="1"/>
        <v>2.1965525977025728</v>
      </c>
      <c r="J14" s="69">
        <v>-1707.67</v>
      </c>
    </row>
    <row r="15" spans="1:10" x14ac:dyDescent="0.3">
      <c r="A15" s="37" t="s">
        <v>43</v>
      </c>
      <c r="B15">
        <v>10</v>
      </c>
      <c r="C15">
        <v>10</v>
      </c>
      <c r="D15">
        <v>189188</v>
      </c>
      <c r="E15" s="41">
        <v>4790</v>
      </c>
      <c r="F15" s="38">
        <v>875</v>
      </c>
      <c r="G15" s="41">
        <v>6016.8099999999986</v>
      </c>
      <c r="H15" s="33">
        <f t="shared" si="0"/>
        <v>1.2561189979123171</v>
      </c>
      <c r="I15" s="31">
        <f t="shared" si="1"/>
        <v>0.79610291832382962</v>
      </c>
      <c r="J15" s="69">
        <v>-4273.8100000000004</v>
      </c>
    </row>
    <row r="16" spans="1:10" x14ac:dyDescent="0.3">
      <c r="A16" s="37" t="s">
        <v>1535</v>
      </c>
      <c r="B16">
        <v>3</v>
      </c>
      <c r="C16">
        <v>4</v>
      </c>
      <c r="D16">
        <v>2625</v>
      </c>
      <c r="E16" s="41">
        <v>1396</v>
      </c>
      <c r="F16" s="38">
        <v>15</v>
      </c>
      <c r="G16" s="41">
        <v>118.85</v>
      </c>
      <c r="H16" s="33">
        <f t="shared" si="0"/>
        <v>8.5136103151862458E-2</v>
      </c>
      <c r="I16" s="31">
        <f t="shared" si="1"/>
        <v>11.745898190997055</v>
      </c>
    </row>
    <row r="17" spans="1:10" x14ac:dyDescent="0.3">
      <c r="A17" s="37" t="s">
        <v>1536</v>
      </c>
      <c r="B17">
        <v>961</v>
      </c>
      <c r="C17">
        <v>1047</v>
      </c>
      <c r="D17">
        <v>4564976</v>
      </c>
      <c r="E17" s="41">
        <v>493863</v>
      </c>
      <c r="F17" s="38">
        <v>17859</v>
      </c>
      <c r="G17" s="41">
        <v>162371.65000000011</v>
      </c>
      <c r="H17" s="39">
        <f t="shared" si="0"/>
        <v>0.32877873013366077</v>
      </c>
      <c r="I17" s="40">
        <f t="shared" si="1"/>
        <v>3.0415592869814385</v>
      </c>
      <c r="J17" s="69">
        <v>-489.0899999999998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J9"/>
  <sheetViews>
    <sheetView showGridLines="0" workbookViewId="0">
      <selection activeCell="H8" sqref="H8"/>
    </sheetView>
  </sheetViews>
  <sheetFormatPr defaultRowHeight="14.4" x14ac:dyDescent="0.3"/>
  <cols>
    <col min="1" max="1" width="12.5546875" bestFit="1" customWidth="1"/>
    <col min="2" max="2" width="21.88671875" bestFit="1" customWidth="1"/>
    <col min="3" max="3" width="23.109375" bestFit="1" customWidth="1"/>
    <col min="4" max="4" width="17.6640625" bestFit="1" customWidth="1"/>
    <col min="5" max="5" width="24.5546875" bestFit="1" customWidth="1"/>
    <col min="6" max="6" width="12.109375" bestFit="1" customWidth="1"/>
    <col min="7" max="7" width="15.6640625" bestFit="1" customWidth="1"/>
    <col min="8" max="8" width="17.33203125" customWidth="1"/>
    <col min="9" max="9" width="16.33203125" customWidth="1"/>
    <col min="10" max="10" width="24" customWidth="1"/>
  </cols>
  <sheetData>
    <row r="3" spans="1:10" ht="30" customHeight="1" x14ac:dyDescent="0.3">
      <c r="A3" s="67" t="s">
        <v>1525</v>
      </c>
      <c r="B3" s="48" t="s">
        <v>1537</v>
      </c>
      <c r="C3" s="48" t="s">
        <v>1538</v>
      </c>
      <c r="D3" s="48" t="s">
        <v>1539</v>
      </c>
      <c r="E3" s="48" t="s">
        <v>1540</v>
      </c>
      <c r="F3" s="48" t="s">
        <v>1541</v>
      </c>
      <c r="G3" s="48" t="s">
        <v>1542</v>
      </c>
      <c r="H3" s="48" t="s">
        <v>1543</v>
      </c>
      <c r="I3" s="48" t="s">
        <v>1544</v>
      </c>
      <c r="J3" s="48" t="s">
        <v>1534</v>
      </c>
    </row>
    <row r="4" spans="1:10" x14ac:dyDescent="0.3">
      <c r="A4" s="37" t="s">
        <v>6</v>
      </c>
      <c r="B4">
        <v>184</v>
      </c>
      <c r="C4">
        <v>171</v>
      </c>
      <c r="D4">
        <v>501253</v>
      </c>
      <c r="E4">
        <v>78886</v>
      </c>
      <c r="F4" s="38">
        <v>4456</v>
      </c>
      <c r="G4">
        <v>35969.640000000007</v>
      </c>
      <c r="H4" s="33">
        <f t="shared" ref="H4:H9" si="0">IF(E4=0,"",G4/E4)</f>
        <v>0.45596988058717652</v>
      </c>
      <c r="I4" s="31">
        <f t="shared" ref="I4:I9" si="1">IF(G4=0,"",E4/G4)</f>
        <v>2.1931273151468846</v>
      </c>
      <c r="J4" s="69">
        <v>-10076.64</v>
      </c>
    </row>
    <row r="5" spans="1:10" x14ac:dyDescent="0.3">
      <c r="A5" s="37" t="s">
        <v>13</v>
      </c>
      <c r="B5">
        <v>174</v>
      </c>
      <c r="C5">
        <v>165</v>
      </c>
      <c r="D5">
        <v>2879253</v>
      </c>
      <c r="E5">
        <v>77126</v>
      </c>
      <c r="F5" s="38">
        <v>3332</v>
      </c>
      <c r="G5">
        <v>27894.959999999988</v>
      </c>
      <c r="H5" s="33">
        <f t="shared" si="0"/>
        <v>0.36168036719134905</v>
      </c>
      <c r="I5" s="31">
        <f t="shared" si="1"/>
        <v>2.7648722206448775</v>
      </c>
      <c r="J5" s="69">
        <v>-1116.3</v>
      </c>
    </row>
    <row r="6" spans="1:10" x14ac:dyDescent="0.3">
      <c r="A6" s="37" t="s">
        <v>20</v>
      </c>
      <c r="B6">
        <v>599</v>
      </c>
      <c r="C6">
        <v>540</v>
      </c>
      <c r="D6">
        <v>761721</v>
      </c>
      <c r="E6">
        <v>294651</v>
      </c>
      <c r="F6" s="38">
        <v>7297</v>
      </c>
      <c r="G6">
        <v>73404.280000000101</v>
      </c>
      <c r="H6" s="33">
        <f t="shared" si="0"/>
        <v>0.24912279272766799</v>
      </c>
      <c r="I6" s="31">
        <f t="shared" si="1"/>
        <v>4.014084737293242</v>
      </c>
      <c r="J6" s="69">
        <v>20501.62</v>
      </c>
    </row>
    <row r="7" spans="1:10" x14ac:dyDescent="0.3">
      <c r="A7" s="37" t="s">
        <v>24</v>
      </c>
      <c r="B7">
        <v>80</v>
      </c>
      <c r="C7">
        <v>75</v>
      </c>
      <c r="D7">
        <v>233561</v>
      </c>
      <c r="E7">
        <v>38410</v>
      </c>
      <c r="F7" s="38">
        <v>1899</v>
      </c>
      <c r="G7">
        <v>19085.96000000001</v>
      </c>
      <c r="H7" s="33">
        <f t="shared" si="0"/>
        <v>0.49690080708148948</v>
      </c>
      <c r="I7" s="31">
        <f t="shared" si="1"/>
        <v>2.0124740909024212</v>
      </c>
      <c r="J7" s="69">
        <v>-5523.96</v>
      </c>
    </row>
    <row r="8" spans="1:10" x14ac:dyDescent="0.3">
      <c r="A8" s="37" t="s">
        <v>27</v>
      </c>
      <c r="B8">
        <v>10</v>
      </c>
      <c r="C8">
        <v>10</v>
      </c>
      <c r="D8">
        <v>189188</v>
      </c>
      <c r="E8">
        <v>4790</v>
      </c>
      <c r="F8" s="38">
        <v>875</v>
      </c>
      <c r="G8">
        <v>6016.8099999999986</v>
      </c>
      <c r="H8" s="33">
        <f t="shared" si="0"/>
        <v>1.2561189979123171</v>
      </c>
      <c r="I8" s="31">
        <f t="shared" si="1"/>
        <v>0.79610291832382962</v>
      </c>
      <c r="J8" s="69">
        <v>-4273.8100000000004</v>
      </c>
    </row>
    <row r="9" spans="1:10" x14ac:dyDescent="0.3">
      <c r="A9" s="37" t="s">
        <v>1536</v>
      </c>
      <c r="B9">
        <v>1047</v>
      </c>
      <c r="C9">
        <v>961</v>
      </c>
      <c r="D9">
        <v>4564976</v>
      </c>
      <c r="E9">
        <v>493863</v>
      </c>
      <c r="F9" s="38">
        <v>17859</v>
      </c>
      <c r="G9">
        <v>162371.65000000011</v>
      </c>
      <c r="H9" s="33">
        <f t="shared" si="0"/>
        <v>0.32877873013366077</v>
      </c>
      <c r="I9" s="31">
        <f t="shared" si="1"/>
        <v>3.0415592869814385</v>
      </c>
      <c r="J9" s="69">
        <v>-489.0899999999998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J7"/>
  <sheetViews>
    <sheetView showGridLines="0" topLeftCell="A2" workbookViewId="0">
      <selection activeCell="H5" sqref="H5"/>
    </sheetView>
  </sheetViews>
  <sheetFormatPr defaultRowHeight="14.4" x14ac:dyDescent="0.3"/>
  <cols>
    <col min="1" max="1" width="12.6640625" bestFit="1" customWidth="1"/>
    <col min="2" max="2" width="21.88671875" bestFit="1" customWidth="1"/>
    <col min="3" max="3" width="17.6640625" bestFit="1" customWidth="1"/>
    <col min="4" max="4" width="23.109375" bestFit="1" customWidth="1"/>
    <col min="5" max="5" width="24.5546875" bestFit="1" customWidth="1"/>
    <col min="6" max="6" width="15.6640625" bestFit="1" customWidth="1"/>
    <col min="7" max="7" width="12.109375" bestFit="1" customWidth="1"/>
    <col min="8" max="8" width="17.109375" customWidth="1"/>
    <col min="9" max="9" width="17.44140625" customWidth="1"/>
    <col min="10" max="10" width="24" customWidth="1"/>
  </cols>
  <sheetData>
    <row r="3" spans="1:10" ht="30" customHeight="1" x14ac:dyDescent="0.3">
      <c r="A3" s="67" t="s">
        <v>1525</v>
      </c>
      <c r="B3" s="48" t="s">
        <v>1537</v>
      </c>
      <c r="C3" s="48" t="s">
        <v>1539</v>
      </c>
      <c r="D3" s="48" t="s">
        <v>1538</v>
      </c>
      <c r="E3" s="48" t="s">
        <v>1540</v>
      </c>
      <c r="F3" s="48" t="s">
        <v>1542</v>
      </c>
      <c r="G3" s="48" t="s">
        <v>1541</v>
      </c>
      <c r="H3" s="48" t="s">
        <v>1545</v>
      </c>
      <c r="I3" s="48" t="s">
        <v>1546</v>
      </c>
      <c r="J3" s="48" t="s">
        <v>1534</v>
      </c>
    </row>
    <row r="4" spans="1:10" x14ac:dyDescent="0.3">
      <c r="A4" s="37" t="s">
        <v>7</v>
      </c>
      <c r="B4">
        <v>223</v>
      </c>
      <c r="C4">
        <v>666850</v>
      </c>
      <c r="D4">
        <v>207</v>
      </c>
      <c r="E4">
        <v>97437</v>
      </c>
      <c r="F4">
        <v>34993.870000000017</v>
      </c>
      <c r="G4" s="38">
        <v>4692</v>
      </c>
      <c r="H4" s="33">
        <f>IF(E4=0,"",F4/E4)</f>
        <v>0.35914354916510172</v>
      </c>
      <c r="I4" s="31">
        <f>IF(F4=0,"",E4/F4)</f>
        <v>2.7844019538279121</v>
      </c>
      <c r="J4" s="69">
        <v>-3055.48</v>
      </c>
    </row>
    <row r="5" spans="1:10" x14ac:dyDescent="0.3">
      <c r="A5" s="37" t="s">
        <v>14</v>
      </c>
      <c r="B5">
        <v>374</v>
      </c>
      <c r="C5">
        <v>1005042</v>
      </c>
      <c r="D5">
        <v>341</v>
      </c>
      <c r="E5">
        <v>180536</v>
      </c>
      <c r="F5">
        <v>56866.210000000043</v>
      </c>
      <c r="G5" s="38">
        <v>6890</v>
      </c>
      <c r="H5" s="33">
        <f>IF(E5=0,"",F5/E5)</f>
        <v>0.31498543226835668</v>
      </c>
      <c r="I5" s="31">
        <f>IF(F5=0,"",E5/F5)</f>
        <v>3.1747499965269332</v>
      </c>
      <c r="J5" s="69">
        <v>1287.92</v>
      </c>
    </row>
    <row r="6" spans="1:10" x14ac:dyDescent="0.3">
      <c r="A6" s="37" t="s">
        <v>21</v>
      </c>
      <c r="B6">
        <v>450</v>
      </c>
      <c r="C6">
        <v>2893084</v>
      </c>
      <c r="D6">
        <v>413</v>
      </c>
      <c r="E6">
        <v>215890</v>
      </c>
      <c r="F6">
        <v>70511.570000000094</v>
      </c>
      <c r="G6" s="38">
        <v>6277</v>
      </c>
      <c r="H6" s="33">
        <f>IF(E6=0,"",F6/E6)</f>
        <v>0.32660878225022044</v>
      </c>
      <c r="I6" s="31">
        <f>IF(F6=0,"",E6/F6)</f>
        <v>3.0617670263192225</v>
      </c>
      <c r="J6" s="69">
        <v>1278.47</v>
      </c>
    </row>
    <row r="7" spans="1:10" x14ac:dyDescent="0.3">
      <c r="A7" s="37" t="s">
        <v>1536</v>
      </c>
      <c r="B7">
        <v>1047</v>
      </c>
      <c r="C7">
        <v>4564976</v>
      </c>
      <c r="D7">
        <v>961</v>
      </c>
      <c r="E7">
        <v>493863</v>
      </c>
      <c r="F7">
        <v>162371.65000000011</v>
      </c>
      <c r="G7" s="38">
        <v>17859</v>
      </c>
      <c r="H7" s="33">
        <f>IF(E7=0,"",F7/E7)</f>
        <v>0.32877873013366077</v>
      </c>
      <c r="I7" s="31">
        <f>IF(F7=0,"",E7/F7)</f>
        <v>3.0415592869814385</v>
      </c>
      <c r="J7" s="69">
        <v>-489.0899999999998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I530"/>
  <sheetViews>
    <sheetView workbookViewId="0">
      <selection activeCell="A46" sqref="A46"/>
    </sheetView>
  </sheetViews>
  <sheetFormatPr defaultRowHeight="14.4" x14ac:dyDescent="0.3"/>
  <cols>
    <col min="1" max="1" width="39.44140625" bestFit="1" customWidth="1"/>
    <col min="2" max="2" width="19.88671875" bestFit="1" customWidth="1"/>
    <col min="3" max="3" width="24.109375" bestFit="1" customWidth="1"/>
    <col min="4" max="4" width="25.33203125" bestFit="1" customWidth="1"/>
    <col min="5" max="5" width="26.77734375" bestFit="1" customWidth="1"/>
    <col min="6" max="6" width="14.33203125" bestFit="1" customWidth="1"/>
    <col min="7" max="7" width="17.88671875" bestFit="1" customWidth="1"/>
    <col min="8" max="8" width="17" customWidth="1"/>
    <col min="9" max="9" width="11.5546875" customWidth="1"/>
  </cols>
  <sheetData>
    <row r="1" spans="1:9" x14ac:dyDescent="0.3">
      <c r="A1" s="36" t="s">
        <v>1525</v>
      </c>
      <c r="B1" t="s">
        <v>1539</v>
      </c>
      <c r="C1" t="s">
        <v>1537</v>
      </c>
      <c r="D1" t="s">
        <v>1538</v>
      </c>
      <c r="E1" t="s">
        <v>1540</v>
      </c>
      <c r="F1" t="s">
        <v>1541</v>
      </c>
      <c r="G1" t="s">
        <v>1542</v>
      </c>
      <c r="H1" t="s">
        <v>1547</v>
      </c>
      <c r="I1" t="s">
        <v>1548</v>
      </c>
    </row>
    <row r="2" spans="1:9" hidden="1" x14ac:dyDescent="0.3">
      <c r="A2" s="37" t="s">
        <v>408</v>
      </c>
      <c r="B2">
        <v>45626</v>
      </c>
      <c r="C2">
        <v>20</v>
      </c>
      <c r="D2">
        <v>18</v>
      </c>
      <c r="E2">
        <v>8980</v>
      </c>
      <c r="F2" s="38">
        <v>527</v>
      </c>
      <c r="G2">
        <v>6390.5</v>
      </c>
      <c r="H2" s="33">
        <f t="shared" ref="H2:H65" si="0">IF(E2=0,"",G2/E2)</f>
        <v>0.71163697104677059</v>
      </c>
      <c r="I2" t="str">
        <f t="shared" ref="I2:I65" si="1">IF(AND(E2=0,G2&gt;0),"Review","")</f>
        <v/>
      </c>
    </row>
    <row r="3" spans="1:9" x14ac:dyDescent="0.3">
      <c r="A3" s="37" t="s">
        <v>210</v>
      </c>
      <c r="B3">
        <v>54128</v>
      </c>
      <c r="C3">
        <v>0</v>
      </c>
      <c r="D3">
        <v>0</v>
      </c>
      <c r="E3">
        <v>0</v>
      </c>
      <c r="F3" s="38">
        <v>556</v>
      </c>
      <c r="G3">
        <v>5911.46</v>
      </c>
      <c r="H3" s="33" t="str">
        <f t="shared" si="0"/>
        <v/>
      </c>
      <c r="I3" t="str">
        <f t="shared" si="1"/>
        <v>Review</v>
      </c>
    </row>
    <row r="4" spans="1:9" hidden="1" x14ac:dyDescent="0.3">
      <c r="A4" s="37" t="s">
        <v>225</v>
      </c>
      <c r="B4">
        <v>45109</v>
      </c>
      <c r="C4">
        <v>38</v>
      </c>
      <c r="D4">
        <v>35</v>
      </c>
      <c r="E4">
        <v>24662</v>
      </c>
      <c r="F4" s="38">
        <v>394</v>
      </c>
      <c r="G4">
        <v>5321.04</v>
      </c>
      <c r="H4" s="33">
        <f t="shared" si="0"/>
        <v>0.21575865704322439</v>
      </c>
      <c r="I4" t="str">
        <f t="shared" si="1"/>
        <v/>
      </c>
    </row>
    <row r="5" spans="1:9" hidden="1" x14ac:dyDescent="0.3">
      <c r="A5" s="37" t="s">
        <v>454</v>
      </c>
      <c r="B5">
        <v>35988</v>
      </c>
      <c r="C5">
        <v>19</v>
      </c>
      <c r="D5">
        <v>17</v>
      </c>
      <c r="E5">
        <v>11381</v>
      </c>
      <c r="F5" s="38">
        <v>378</v>
      </c>
      <c r="G5">
        <v>5286.1299999999992</v>
      </c>
      <c r="H5" s="33">
        <f t="shared" si="0"/>
        <v>0.46446973025217458</v>
      </c>
      <c r="I5" t="str">
        <f t="shared" si="1"/>
        <v/>
      </c>
    </row>
    <row r="6" spans="1:9" hidden="1" x14ac:dyDescent="0.3">
      <c r="A6" s="37" t="s">
        <v>447</v>
      </c>
      <c r="B6">
        <v>37906</v>
      </c>
      <c r="C6">
        <v>15</v>
      </c>
      <c r="D6">
        <v>13</v>
      </c>
      <c r="E6">
        <v>11985</v>
      </c>
      <c r="F6" s="38">
        <v>313</v>
      </c>
      <c r="G6">
        <v>4913.1999999999989</v>
      </c>
      <c r="H6" s="33">
        <f t="shared" si="0"/>
        <v>0.40994576554025858</v>
      </c>
      <c r="I6" t="str">
        <f t="shared" si="1"/>
        <v/>
      </c>
    </row>
    <row r="7" spans="1:9" hidden="1" x14ac:dyDescent="0.3">
      <c r="A7" s="37" t="s">
        <v>215</v>
      </c>
      <c r="B7">
        <v>24437</v>
      </c>
      <c r="C7">
        <v>45</v>
      </c>
      <c r="D7">
        <v>40</v>
      </c>
      <c r="E7">
        <v>29205</v>
      </c>
      <c r="F7" s="38">
        <v>298</v>
      </c>
      <c r="G7">
        <v>4851.5099999999993</v>
      </c>
      <c r="H7" s="33">
        <f t="shared" si="0"/>
        <v>0.16611915767847968</v>
      </c>
      <c r="I7" t="str">
        <f t="shared" si="1"/>
        <v/>
      </c>
    </row>
    <row r="8" spans="1:9" hidden="1" x14ac:dyDescent="0.3">
      <c r="A8" s="37" t="s">
        <v>162</v>
      </c>
      <c r="B8">
        <v>48630</v>
      </c>
      <c r="C8">
        <v>19</v>
      </c>
      <c r="D8">
        <v>19</v>
      </c>
      <c r="E8">
        <v>7581</v>
      </c>
      <c r="F8" s="38">
        <v>458</v>
      </c>
      <c r="G8">
        <v>4127.99</v>
      </c>
      <c r="H8" s="33">
        <f t="shared" si="0"/>
        <v>0.54451787363144699</v>
      </c>
      <c r="I8" t="str">
        <f t="shared" si="1"/>
        <v/>
      </c>
    </row>
    <row r="9" spans="1:9" hidden="1" x14ac:dyDescent="0.3">
      <c r="A9" s="37" t="s">
        <v>329</v>
      </c>
      <c r="B9">
        <v>40604</v>
      </c>
      <c r="C9">
        <v>4</v>
      </c>
      <c r="D9">
        <v>3</v>
      </c>
      <c r="E9">
        <v>1196</v>
      </c>
      <c r="F9" s="38">
        <v>402</v>
      </c>
      <c r="G9">
        <v>3018.02</v>
      </c>
      <c r="H9" s="33">
        <f t="shared" si="0"/>
        <v>2.5234280936454851</v>
      </c>
      <c r="I9" t="str">
        <f t="shared" si="1"/>
        <v/>
      </c>
    </row>
    <row r="10" spans="1:9" hidden="1" x14ac:dyDescent="0.3">
      <c r="A10" s="37" t="s">
        <v>205</v>
      </c>
      <c r="B10">
        <v>21780</v>
      </c>
      <c r="C10">
        <v>12</v>
      </c>
      <c r="D10">
        <v>11</v>
      </c>
      <c r="E10">
        <v>7188</v>
      </c>
      <c r="F10" s="38">
        <v>268</v>
      </c>
      <c r="G10">
        <v>2864.440000000001</v>
      </c>
      <c r="H10" s="33">
        <f t="shared" si="0"/>
        <v>0.39850306065665009</v>
      </c>
      <c r="I10" t="str">
        <f t="shared" si="1"/>
        <v/>
      </c>
    </row>
    <row r="11" spans="1:9" hidden="1" x14ac:dyDescent="0.3">
      <c r="A11" s="37" t="s">
        <v>372</v>
      </c>
      <c r="B11">
        <v>15167</v>
      </c>
      <c r="C11">
        <v>1</v>
      </c>
      <c r="D11">
        <v>1</v>
      </c>
      <c r="E11">
        <v>799</v>
      </c>
      <c r="F11" s="38">
        <v>165</v>
      </c>
      <c r="G11">
        <v>2794.44</v>
      </c>
      <c r="H11" s="33">
        <f t="shared" si="0"/>
        <v>3.4974217772215268</v>
      </c>
      <c r="I11" t="str">
        <f t="shared" si="1"/>
        <v/>
      </c>
    </row>
    <row r="12" spans="1:9" hidden="1" x14ac:dyDescent="0.3">
      <c r="A12" s="37" t="s">
        <v>228</v>
      </c>
      <c r="B12">
        <v>15301</v>
      </c>
      <c r="C12">
        <v>2</v>
      </c>
      <c r="D12">
        <v>2</v>
      </c>
      <c r="E12">
        <v>898</v>
      </c>
      <c r="F12" s="38">
        <v>208</v>
      </c>
      <c r="G12">
        <v>2476.44</v>
      </c>
      <c r="H12" s="33">
        <f t="shared" si="0"/>
        <v>2.7577282850779512</v>
      </c>
      <c r="I12" t="str">
        <f t="shared" si="1"/>
        <v/>
      </c>
    </row>
    <row r="13" spans="1:9" hidden="1" x14ac:dyDescent="0.3">
      <c r="A13" s="37" t="s">
        <v>189</v>
      </c>
      <c r="B13">
        <v>47088</v>
      </c>
      <c r="C13">
        <v>17</v>
      </c>
      <c r="D13">
        <v>16</v>
      </c>
      <c r="E13">
        <v>5933</v>
      </c>
      <c r="F13" s="38">
        <v>372</v>
      </c>
      <c r="G13">
        <v>2410.2800000000002</v>
      </c>
      <c r="H13" s="33">
        <f t="shared" si="0"/>
        <v>0.40624978931400646</v>
      </c>
      <c r="I13" t="str">
        <f t="shared" si="1"/>
        <v/>
      </c>
    </row>
    <row r="14" spans="1:9" hidden="1" x14ac:dyDescent="0.3">
      <c r="A14" s="37" t="s">
        <v>411</v>
      </c>
      <c r="B14">
        <v>28724</v>
      </c>
      <c r="C14">
        <v>6</v>
      </c>
      <c r="D14">
        <v>6</v>
      </c>
      <c r="E14">
        <v>2694</v>
      </c>
      <c r="F14" s="38">
        <v>239</v>
      </c>
      <c r="G14">
        <v>2040.9399999999989</v>
      </c>
      <c r="H14" s="33">
        <f t="shared" si="0"/>
        <v>0.75758723088344426</v>
      </c>
      <c r="I14" t="str">
        <f t="shared" si="1"/>
        <v/>
      </c>
    </row>
    <row r="15" spans="1:9" hidden="1" x14ac:dyDescent="0.3">
      <c r="A15" s="37" t="s">
        <v>374</v>
      </c>
      <c r="B15">
        <v>16220</v>
      </c>
      <c r="C15">
        <v>15</v>
      </c>
      <c r="D15">
        <v>10</v>
      </c>
      <c r="E15">
        <v>8235</v>
      </c>
      <c r="F15" s="38">
        <v>161</v>
      </c>
      <c r="G15">
        <v>1980.26</v>
      </c>
      <c r="H15" s="33">
        <f t="shared" si="0"/>
        <v>0.24046873102610808</v>
      </c>
      <c r="I15" t="str">
        <f t="shared" si="1"/>
        <v/>
      </c>
    </row>
    <row r="16" spans="1:9" hidden="1" x14ac:dyDescent="0.3">
      <c r="A16" s="37" t="s">
        <v>280</v>
      </c>
      <c r="B16">
        <v>20440</v>
      </c>
      <c r="C16">
        <v>11</v>
      </c>
      <c r="D16">
        <v>10</v>
      </c>
      <c r="E16">
        <v>3839</v>
      </c>
      <c r="F16" s="38">
        <v>240</v>
      </c>
      <c r="G16">
        <v>1893.82</v>
      </c>
      <c r="H16" s="33">
        <f t="shared" si="0"/>
        <v>0.49331075800989838</v>
      </c>
      <c r="I16" t="str">
        <f t="shared" si="1"/>
        <v/>
      </c>
    </row>
    <row r="17" spans="1:9" hidden="1" x14ac:dyDescent="0.3">
      <c r="A17" s="37" t="s">
        <v>608</v>
      </c>
      <c r="B17">
        <v>9205</v>
      </c>
      <c r="C17">
        <v>4</v>
      </c>
      <c r="D17">
        <v>3</v>
      </c>
      <c r="E17">
        <v>1996</v>
      </c>
      <c r="F17" s="38">
        <v>107</v>
      </c>
      <c r="G17">
        <v>1759.64</v>
      </c>
      <c r="H17" s="33">
        <f t="shared" si="0"/>
        <v>0.88158316633266542</v>
      </c>
      <c r="I17" t="str">
        <f t="shared" si="1"/>
        <v/>
      </c>
    </row>
    <row r="18" spans="1:9" hidden="1" x14ac:dyDescent="0.3">
      <c r="A18" s="37" t="s">
        <v>619</v>
      </c>
      <c r="B18">
        <v>10495</v>
      </c>
      <c r="C18">
        <v>9</v>
      </c>
      <c r="D18">
        <v>7</v>
      </c>
      <c r="E18">
        <v>5841</v>
      </c>
      <c r="F18" s="38">
        <v>110</v>
      </c>
      <c r="G18">
        <v>1740.68</v>
      </c>
      <c r="H18" s="33">
        <f t="shared" si="0"/>
        <v>0.2980106146207841</v>
      </c>
      <c r="I18" t="str">
        <f t="shared" si="1"/>
        <v/>
      </c>
    </row>
    <row r="19" spans="1:9" hidden="1" x14ac:dyDescent="0.3">
      <c r="A19" s="37" t="s">
        <v>194</v>
      </c>
      <c r="B19">
        <v>22553</v>
      </c>
      <c r="C19">
        <v>13</v>
      </c>
      <c r="D19">
        <v>11</v>
      </c>
      <c r="E19">
        <v>5187</v>
      </c>
      <c r="F19" s="38">
        <v>176</v>
      </c>
      <c r="G19">
        <v>1722.85</v>
      </c>
      <c r="H19" s="33">
        <f t="shared" si="0"/>
        <v>0.33214767688451896</v>
      </c>
      <c r="I19" t="str">
        <f t="shared" si="1"/>
        <v/>
      </c>
    </row>
    <row r="20" spans="1:9" hidden="1" x14ac:dyDescent="0.3">
      <c r="A20" s="37" t="s">
        <v>323</v>
      </c>
      <c r="B20">
        <v>24010</v>
      </c>
      <c r="C20">
        <v>30</v>
      </c>
      <c r="D20">
        <v>27</v>
      </c>
      <c r="E20">
        <v>14970</v>
      </c>
      <c r="F20" s="38">
        <v>192</v>
      </c>
      <c r="G20">
        <v>1714.7</v>
      </c>
      <c r="H20" s="33">
        <f t="shared" si="0"/>
        <v>0.11454241816967269</v>
      </c>
      <c r="I20" t="str">
        <f t="shared" si="1"/>
        <v/>
      </c>
    </row>
    <row r="21" spans="1:9" hidden="1" x14ac:dyDescent="0.3">
      <c r="A21" s="37" t="s">
        <v>207</v>
      </c>
      <c r="B21">
        <v>9882</v>
      </c>
      <c r="C21">
        <v>2</v>
      </c>
      <c r="D21">
        <v>2</v>
      </c>
      <c r="E21">
        <v>1198</v>
      </c>
      <c r="F21" s="38">
        <v>124</v>
      </c>
      <c r="G21">
        <v>1675.14</v>
      </c>
      <c r="H21" s="33">
        <f t="shared" si="0"/>
        <v>1.398280467445743</v>
      </c>
      <c r="I21" t="str">
        <f t="shared" si="1"/>
        <v/>
      </c>
    </row>
    <row r="22" spans="1:9" hidden="1" x14ac:dyDescent="0.3">
      <c r="A22" s="37" t="s">
        <v>388</v>
      </c>
      <c r="B22">
        <v>29790</v>
      </c>
      <c r="C22">
        <v>3</v>
      </c>
      <c r="D22">
        <v>3</v>
      </c>
      <c r="E22">
        <v>897</v>
      </c>
      <c r="F22" s="38">
        <v>260</v>
      </c>
      <c r="G22">
        <v>1612.63</v>
      </c>
      <c r="H22" s="33">
        <f t="shared" si="0"/>
        <v>1.7978037904124862</v>
      </c>
      <c r="I22" t="str">
        <f t="shared" si="1"/>
        <v/>
      </c>
    </row>
    <row r="23" spans="1:9" hidden="1" x14ac:dyDescent="0.3">
      <c r="A23" s="37" t="s">
        <v>378</v>
      </c>
      <c r="B23">
        <v>9260</v>
      </c>
      <c r="C23">
        <v>7</v>
      </c>
      <c r="D23">
        <v>6</v>
      </c>
      <c r="E23">
        <v>3843</v>
      </c>
      <c r="F23" s="38">
        <v>101</v>
      </c>
      <c r="G23">
        <v>1606.47</v>
      </c>
      <c r="H23" s="33">
        <f t="shared" si="0"/>
        <v>0.41802498048399689</v>
      </c>
      <c r="I23" t="str">
        <f t="shared" si="1"/>
        <v/>
      </c>
    </row>
    <row r="24" spans="1:9" hidden="1" x14ac:dyDescent="0.3">
      <c r="A24" s="37" t="s">
        <v>286</v>
      </c>
      <c r="B24">
        <v>26996</v>
      </c>
      <c r="C24">
        <v>18</v>
      </c>
      <c r="D24">
        <v>18</v>
      </c>
      <c r="E24">
        <v>4482</v>
      </c>
      <c r="F24" s="38">
        <v>198</v>
      </c>
      <c r="G24">
        <v>1472.51</v>
      </c>
      <c r="H24" s="33">
        <f t="shared" si="0"/>
        <v>0.32853859883980363</v>
      </c>
      <c r="I24" t="str">
        <f t="shared" si="1"/>
        <v/>
      </c>
    </row>
    <row r="25" spans="1:9" hidden="1" x14ac:dyDescent="0.3">
      <c r="A25" s="37" t="s">
        <v>175</v>
      </c>
      <c r="B25">
        <v>15302</v>
      </c>
      <c r="C25">
        <v>4</v>
      </c>
      <c r="D25">
        <v>3</v>
      </c>
      <c r="E25">
        <v>1796</v>
      </c>
      <c r="F25" s="38">
        <v>128</v>
      </c>
      <c r="G25">
        <v>1350.01</v>
      </c>
      <c r="H25" s="33">
        <f t="shared" si="0"/>
        <v>0.75167594654788417</v>
      </c>
      <c r="I25" t="str">
        <f t="shared" si="1"/>
        <v/>
      </c>
    </row>
    <row r="26" spans="1:9" hidden="1" x14ac:dyDescent="0.3">
      <c r="A26" s="37" t="s">
        <v>326</v>
      </c>
      <c r="B26">
        <v>30121</v>
      </c>
      <c r="C26">
        <v>41</v>
      </c>
      <c r="D26">
        <v>38</v>
      </c>
      <c r="E26">
        <v>8159</v>
      </c>
      <c r="F26" s="38">
        <v>276</v>
      </c>
      <c r="G26">
        <v>1337.78</v>
      </c>
      <c r="H26" s="33">
        <f t="shared" si="0"/>
        <v>0.16396372104424561</v>
      </c>
      <c r="I26" t="str">
        <f t="shared" si="1"/>
        <v/>
      </c>
    </row>
    <row r="27" spans="1:9" hidden="1" x14ac:dyDescent="0.3">
      <c r="A27" s="37" t="s">
        <v>156</v>
      </c>
      <c r="B27">
        <v>19878</v>
      </c>
      <c r="C27">
        <v>6</v>
      </c>
      <c r="D27">
        <v>6</v>
      </c>
      <c r="E27">
        <v>3294</v>
      </c>
      <c r="F27" s="38">
        <v>125</v>
      </c>
      <c r="G27">
        <v>1280.25</v>
      </c>
      <c r="H27" s="33">
        <f t="shared" si="0"/>
        <v>0.38866120218579236</v>
      </c>
      <c r="I27" t="str">
        <f t="shared" si="1"/>
        <v/>
      </c>
    </row>
    <row r="28" spans="1:9" hidden="1" x14ac:dyDescent="0.3">
      <c r="A28" s="37" t="s">
        <v>270</v>
      </c>
      <c r="B28">
        <v>33743</v>
      </c>
      <c r="C28">
        <v>4</v>
      </c>
      <c r="D28">
        <v>4</v>
      </c>
      <c r="E28">
        <v>1716</v>
      </c>
      <c r="F28" s="38">
        <v>187</v>
      </c>
      <c r="G28">
        <v>1273</v>
      </c>
      <c r="H28" s="33">
        <f t="shared" si="0"/>
        <v>0.74184149184149184</v>
      </c>
      <c r="I28" t="str">
        <f t="shared" si="1"/>
        <v/>
      </c>
    </row>
    <row r="29" spans="1:9" hidden="1" x14ac:dyDescent="0.3">
      <c r="A29" s="37" t="s">
        <v>381</v>
      </c>
      <c r="B29">
        <v>15261</v>
      </c>
      <c r="C29">
        <v>7</v>
      </c>
      <c r="D29">
        <v>7</v>
      </c>
      <c r="E29">
        <v>3843</v>
      </c>
      <c r="F29" s="38">
        <v>142</v>
      </c>
      <c r="G29">
        <v>1240.8800000000001</v>
      </c>
      <c r="H29" s="33">
        <f t="shared" si="0"/>
        <v>0.32289357272963831</v>
      </c>
      <c r="I29" t="str">
        <f t="shared" si="1"/>
        <v/>
      </c>
    </row>
    <row r="30" spans="1:9" hidden="1" x14ac:dyDescent="0.3">
      <c r="A30" s="37" t="s">
        <v>368</v>
      </c>
      <c r="B30">
        <v>7153</v>
      </c>
      <c r="C30">
        <v>1</v>
      </c>
      <c r="D30">
        <v>1</v>
      </c>
      <c r="E30">
        <v>649</v>
      </c>
      <c r="F30" s="38">
        <v>86</v>
      </c>
      <c r="G30">
        <v>1237.6300000000001</v>
      </c>
      <c r="H30" s="33">
        <f t="shared" si="0"/>
        <v>1.9069799691833591</v>
      </c>
      <c r="I30" t="str">
        <f t="shared" si="1"/>
        <v/>
      </c>
    </row>
    <row r="31" spans="1:9" hidden="1" x14ac:dyDescent="0.3">
      <c r="A31" s="37" t="s">
        <v>165</v>
      </c>
      <c r="B31">
        <v>32806</v>
      </c>
      <c r="C31">
        <v>3</v>
      </c>
      <c r="D31">
        <v>3</v>
      </c>
      <c r="E31">
        <v>1347</v>
      </c>
      <c r="F31" s="38">
        <v>147</v>
      </c>
      <c r="G31">
        <v>1233.78</v>
      </c>
      <c r="H31" s="33">
        <f t="shared" si="0"/>
        <v>0.91594654788418706</v>
      </c>
      <c r="I31" t="str">
        <f t="shared" si="1"/>
        <v/>
      </c>
    </row>
    <row r="32" spans="1:9" hidden="1" x14ac:dyDescent="0.3">
      <c r="A32" s="37" t="s">
        <v>264</v>
      </c>
      <c r="B32">
        <v>15794</v>
      </c>
      <c r="C32">
        <v>4</v>
      </c>
      <c r="D32">
        <v>4</v>
      </c>
      <c r="E32">
        <v>1596</v>
      </c>
      <c r="F32" s="38">
        <v>190</v>
      </c>
      <c r="G32">
        <v>1217.6199999999999</v>
      </c>
      <c r="H32" s="33">
        <f t="shared" si="0"/>
        <v>0.76291979949874678</v>
      </c>
      <c r="I32" t="str">
        <f t="shared" si="1"/>
        <v/>
      </c>
    </row>
    <row r="33" spans="1:9" hidden="1" x14ac:dyDescent="0.3">
      <c r="A33" s="37" t="s">
        <v>375</v>
      </c>
      <c r="B33">
        <v>2458248</v>
      </c>
      <c r="C33">
        <v>20</v>
      </c>
      <c r="D33">
        <v>20</v>
      </c>
      <c r="E33">
        <v>7980</v>
      </c>
      <c r="F33" s="38">
        <v>136</v>
      </c>
      <c r="G33">
        <v>1200.08</v>
      </c>
      <c r="H33" s="33">
        <f t="shared" si="0"/>
        <v>0.15038596491228071</v>
      </c>
      <c r="I33" t="str">
        <f t="shared" si="1"/>
        <v/>
      </c>
    </row>
    <row r="34" spans="1:9" hidden="1" x14ac:dyDescent="0.3">
      <c r="A34" s="37" t="s">
        <v>413</v>
      </c>
      <c r="B34">
        <v>7510</v>
      </c>
      <c r="C34">
        <v>4</v>
      </c>
      <c r="D34">
        <v>4</v>
      </c>
      <c r="E34">
        <v>1396</v>
      </c>
      <c r="F34" s="38">
        <v>157</v>
      </c>
      <c r="G34">
        <v>1169.1099999999999</v>
      </c>
      <c r="H34" s="33">
        <f t="shared" si="0"/>
        <v>0.837471346704871</v>
      </c>
      <c r="I34" t="str">
        <f t="shared" si="1"/>
        <v/>
      </c>
    </row>
    <row r="35" spans="1:9" hidden="1" x14ac:dyDescent="0.3">
      <c r="A35" s="37" t="s">
        <v>606</v>
      </c>
      <c r="B35">
        <v>11350</v>
      </c>
      <c r="C35">
        <v>9</v>
      </c>
      <c r="D35">
        <v>8</v>
      </c>
      <c r="E35">
        <v>4491</v>
      </c>
      <c r="F35" s="38">
        <v>75</v>
      </c>
      <c r="G35">
        <v>1148.2</v>
      </c>
      <c r="H35" s="33">
        <f t="shared" si="0"/>
        <v>0.25566688933422399</v>
      </c>
      <c r="I35" t="str">
        <f t="shared" si="1"/>
        <v/>
      </c>
    </row>
    <row r="36" spans="1:9" hidden="1" x14ac:dyDescent="0.3">
      <c r="A36" s="37" t="s">
        <v>152</v>
      </c>
      <c r="B36">
        <v>6588</v>
      </c>
      <c r="C36">
        <v>3</v>
      </c>
      <c r="D36">
        <v>3</v>
      </c>
      <c r="E36">
        <v>1647</v>
      </c>
      <c r="F36" s="38">
        <v>78</v>
      </c>
      <c r="G36">
        <v>1002.94</v>
      </c>
      <c r="H36" s="33">
        <f t="shared" si="0"/>
        <v>0.60894960534304798</v>
      </c>
      <c r="I36" t="str">
        <f t="shared" si="1"/>
        <v/>
      </c>
    </row>
    <row r="37" spans="1:9" hidden="1" x14ac:dyDescent="0.3">
      <c r="A37" s="37" t="s">
        <v>524</v>
      </c>
      <c r="B37">
        <v>6087</v>
      </c>
      <c r="C37">
        <v>9</v>
      </c>
      <c r="D37">
        <v>9</v>
      </c>
      <c r="E37">
        <v>5391</v>
      </c>
      <c r="F37" s="38">
        <v>63</v>
      </c>
      <c r="G37">
        <v>991.48</v>
      </c>
      <c r="H37" s="33">
        <f t="shared" si="0"/>
        <v>0.18391393062511593</v>
      </c>
      <c r="I37" t="str">
        <f t="shared" si="1"/>
        <v/>
      </c>
    </row>
    <row r="38" spans="1:9" hidden="1" x14ac:dyDescent="0.3">
      <c r="A38" s="37" t="s">
        <v>250</v>
      </c>
      <c r="B38">
        <v>6994</v>
      </c>
      <c r="C38">
        <v>20</v>
      </c>
      <c r="D38">
        <v>16</v>
      </c>
      <c r="E38">
        <v>11980</v>
      </c>
      <c r="F38" s="38">
        <v>175</v>
      </c>
      <c r="G38">
        <v>980.34999999999991</v>
      </c>
      <c r="H38" s="33">
        <f t="shared" si="0"/>
        <v>8.1832220367278788E-2</v>
      </c>
      <c r="I38" t="str">
        <f t="shared" si="1"/>
        <v/>
      </c>
    </row>
    <row r="39" spans="1:9" hidden="1" x14ac:dyDescent="0.3">
      <c r="A39" s="37" t="s">
        <v>275</v>
      </c>
      <c r="B39">
        <v>6289</v>
      </c>
      <c r="C39">
        <v>5</v>
      </c>
      <c r="D39">
        <v>5</v>
      </c>
      <c r="E39">
        <v>2745</v>
      </c>
      <c r="F39" s="38">
        <v>83</v>
      </c>
      <c r="G39">
        <v>967.09999999999991</v>
      </c>
      <c r="H39" s="33">
        <f t="shared" si="0"/>
        <v>0.3523132969034608</v>
      </c>
      <c r="I39" t="str">
        <f t="shared" si="1"/>
        <v/>
      </c>
    </row>
    <row r="40" spans="1:9" hidden="1" x14ac:dyDescent="0.3">
      <c r="A40" s="37" t="s">
        <v>346</v>
      </c>
      <c r="B40">
        <v>6355</v>
      </c>
      <c r="C40">
        <v>22</v>
      </c>
      <c r="D40">
        <v>22</v>
      </c>
      <c r="E40">
        <v>13178</v>
      </c>
      <c r="F40" s="38">
        <v>131</v>
      </c>
      <c r="G40">
        <v>966.41000000000008</v>
      </c>
      <c r="H40" s="33">
        <f t="shared" si="0"/>
        <v>7.3335103961147369E-2</v>
      </c>
      <c r="I40" t="str">
        <f t="shared" si="1"/>
        <v/>
      </c>
    </row>
    <row r="41" spans="1:9" hidden="1" x14ac:dyDescent="0.3">
      <c r="A41" s="37" t="s">
        <v>479</v>
      </c>
      <c r="B41">
        <v>21529</v>
      </c>
      <c r="C41">
        <v>23</v>
      </c>
      <c r="D41">
        <v>18</v>
      </c>
      <c r="E41">
        <v>6877</v>
      </c>
      <c r="F41" s="38">
        <v>124</v>
      </c>
      <c r="G41">
        <v>960.11</v>
      </c>
      <c r="H41" s="33">
        <f t="shared" si="0"/>
        <v>0.13961174930929185</v>
      </c>
      <c r="I41" t="str">
        <f t="shared" si="1"/>
        <v/>
      </c>
    </row>
    <row r="42" spans="1:9" hidden="1" x14ac:dyDescent="0.3">
      <c r="A42" s="37" t="s">
        <v>282</v>
      </c>
      <c r="B42">
        <v>28679</v>
      </c>
      <c r="C42">
        <v>30</v>
      </c>
      <c r="D42">
        <v>29</v>
      </c>
      <c r="E42">
        <v>8970</v>
      </c>
      <c r="F42" s="38">
        <v>160</v>
      </c>
      <c r="G42">
        <v>923.13</v>
      </c>
      <c r="H42" s="33">
        <f t="shared" si="0"/>
        <v>0.10291304347826087</v>
      </c>
      <c r="I42" t="str">
        <f t="shared" si="1"/>
        <v/>
      </c>
    </row>
    <row r="43" spans="1:9" hidden="1" x14ac:dyDescent="0.3">
      <c r="A43" s="37" t="s">
        <v>335</v>
      </c>
      <c r="B43">
        <v>18697</v>
      </c>
      <c r="C43">
        <v>1</v>
      </c>
      <c r="D43">
        <v>1</v>
      </c>
      <c r="E43">
        <v>379</v>
      </c>
      <c r="F43" s="38">
        <v>105</v>
      </c>
      <c r="G43">
        <v>872.91000000000008</v>
      </c>
      <c r="H43" s="33">
        <f t="shared" si="0"/>
        <v>2.3031926121372033</v>
      </c>
      <c r="I43" t="str">
        <f t="shared" si="1"/>
        <v/>
      </c>
    </row>
    <row r="44" spans="1:9" hidden="1" x14ac:dyDescent="0.3">
      <c r="A44" s="37" t="s">
        <v>412</v>
      </c>
      <c r="B44">
        <v>14510</v>
      </c>
      <c r="C44">
        <v>4</v>
      </c>
      <c r="D44">
        <v>4</v>
      </c>
      <c r="E44">
        <v>1396</v>
      </c>
      <c r="F44" s="38">
        <v>157</v>
      </c>
      <c r="G44">
        <v>870.27</v>
      </c>
      <c r="H44" s="33">
        <f t="shared" si="0"/>
        <v>0.62340257879656158</v>
      </c>
      <c r="I44" t="str">
        <f t="shared" si="1"/>
        <v/>
      </c>
    </row>
    <row r="45" spans="1:9" hidden="1" x14ac:dyDescent="0.3">
      <c r="A45" s="37" t="s">
        <v>272</v>
      </c>
      <c r="B45">
        <v>15584</v>
      </c>
      <c r="C45">
        <v>1</v>
      </c>
      <c r="D45">
        <v>1</v>
      </c>
      <c r="E45">
        <v>549</v>
      </c>
      <c r="F45" s="38">
        <v>96</v>
      </c>
      <c r="G45">
        <v>868.56999999999994</v>
      </c>
      <c r="H45" s="33">
        <f t="shared" si="0"/>
        <v>1.5820947176684881</v>
      </c>
      <c r="I45" t="str">
        <f t="shared" si="1"/>
        <v/>
      </c>
    </row>
    <row r="46" spans="1:9" x14ac:dyDescent="0.3">
      <c r="A46" s="37" t="s">
        <v>573</v>
      </c>
      <c r="B46">
        <v>363</v>
      </c>
      <c r="C46">
        <v>0</v>
      </c>
      <c r="D46">
        <v>0</v>
      </c>
      <c r="E46">
        <v>0</v>
      </c>
      <c r="F46" s="38">
        <v>72</v>
      </c>
      <c r="G46">
        <v>858.28</v>
      </c>
      <c r="H46" s="33" t="str">
        <f t="shared" si="0"/>
        <v/>
      </c>
      <c r="I46" t="str">
        <f t="shared" si="1"/>
        <v>Review</v>
      </c>
    </row>
    <row r="47" spans="1:9" hidden="1" x14ac:dyDescent="0.3">
      <c r="A47" s="37" t="s">
        <v>209</v>
      </c>
      <c r="B47">
        <v>8515</v>
      </c>
      <c r="C47">
        <v>13</v>
      </c>
      <c r="D47">
        <v>13</v>
      </c>
      <c r="E47">
        <v>7137</v>
      </c>
      <c r="F47" s="38">
        <v>78</v>
      </c>
      <c r="G47">
        <v>853.52</v>
      </c>
      <c r="H47" s="33">
        <f t="shared" si="0"/>
        <v>0.11959086450889729</v>
      </c>
      <c r="I47" t="str">
        <f t="shared" si="1"/>
        <v/>
      </c>
    </row>
    <row r="48" spans="1:9" hidden="1" x14ac:dyDescent="0.3">
      <c r="A48" s="37" t="s">
        <v>474</v>
      </c>
      <c r="B48">
        <v>3439</v>
      </c>
      <c r="C48">
        <v>7</v>
      </c>
      <c r="D48">
        <v>7</v>
      </c>
      <c r="E48">
        <v>3003</v>
      </c>
      <c r="F48" s="38">
        <v>102</v>
      </c>
      <c r="G48">
        <v>844.71</v>
      </c>
      <c r="H48" s="33">
        <f t="shared" si="0"/>
        <v>0.2812887112887113</v>
      </c>
      <c r="I48" t="str">
        <f t="shared" si="1"/>
        <v/>
      </c>
    </row>
    <row r="49" spans="1:9" hidden="1" x14ac:dyDescent="0.3">
      <c r="A49" s="37" t="s">
        <v>332</v>
      </c>
      <c r="B49">
        <v>9062</v>
      </c>
      <c r="C49">
        <v>15</v>
      </c>
      <c r="D49">
        <v>12</v>
      </c>
      <c r="E49">
        <v>4485</v>
      </c>
      <c r="F49" s="38">
        <v>85</v>
      </c>
      <c r="G49">
        <v>842.95</v>
      </c>
      <c r="H49" s="33">
        <f t="shared" si="0"/>
        <v>0.18794871794871795</v>
      </c>
      <c r="I49" t="str">
        <f t="shared" si="1"/>
        <v/>
      </c>
    </row>
    <row r="50" spans="1:9" x14ac:dyDescent="0.3">
      <c r="A50" s="37" t="s">
        <v>471</v>
      </c>
      <c r="B50">
        <v>7006</v>
      </c>
      <c r="C50">
        <v>0</v>
      </c>
      <c r="D50">
        <v>0</v>
      </c>
      <c r="E50">
        <v>0</v>
      </c>
      <c r="F50" s="38">
        <v>90</v>
      </c>
      <c r="G50">
        <v>840.6</v>
      </c>
      <c r="H50" s="33" t="str">
        <f t="shared" si="0"/>
        <v/>
      </c>
      <c r="I50" t="str">
        <f t="shared" si="1"/>
        <v>Review</v>
      </c>
    </row>
    <row r="51" spans="1:9" hidden="1" x14ac:dyDescent="0.3">
      <c r="A51" s="37" t="s">
        <v>350</v>
      </c>
      <c r="B51">
        <v>5212</v>
      </c>
      <c r="C51">
        <v>11</v>
      </c>
      <c r="D51">
        <v>11</v>
      </c>
      <c r="E51">
        <v>6289</v>
      </c>
      <c r="F51" s="38">
        <v>116</v>
      </c>
      <c r="G51">
        <v>838.60000000000014</v>
      </c>
      <c r="H51" s="33">
        <f t="shared" si="0"/>
        <v>0.13334393385275881</v>
      </c>
      <c r="I51" t="str">
        <f t="shared" si="1"/>
        <v/>
      </c>
    </row>
    <row r="52" spans="1:9" hidden="1" x14ac:dyDescent="0.3">
      <c r="A52" s="37" t="s">
        <v>449</v>
      </c>
      <c r="B52">
        <v>5588</v>
      </c>
      <c r="C52">
        <v>7</v>
      </c>
      <c r="D52">
        <v>6</v>
      </c>
      <c r="E52">
        <v>5593</v>
      </c>
      <c r="F52" s="38">
        <v>45</v>
      </c>
      <c r="G52">
        <v>835.56</v>
      </c>
      <c r="H52" s="33">
        <f t="shared" si="0"/>
        <v>0.14939388521365993</v>
      </c>
      <c r="I52" t="str">
        <f t="shared" si="1"/>
        <v/>
      </c>
    </row>
    <row r="53" spans="1:9" hidden="1" x14ac:dyDescent="0.3">
      <c r="A53" s="37" t="s">
        <v>354</v>
      </c>
      <c r="B53">
        <v>2053</v>
      </c>
      <c r="C53">
        <v>4</v>
      </c>
      <c r="D53">
        <v>3</v>
      </c>
      <c r="E53">
        <v>5196</v>
      </c>
      <c r="F53" s="38">
        <v>64</v>
      </c>
      <c r="G53">
        <v>834.38</v>
      </c>
      <c r="H53" s="33">
        <f t="shared" si="0"/>
        <v>0.16058121632024636</v>
      </c>
      <c r="I53" t="str">
        <f t="shared" si="1"/>
        <v/>
      </c>
    </row>
    <row r="54" spans="1:9" hidden="1" x14ac:dyDescent="0.3">
      <c r="A54" s="37" t="s">
        <v>707</v>
      </c>
      <c r="B54">
        <v>2992</v>
      </c>
      <c r="C54">
        <v>10</v>
      </c>
      <c r="D54">
        <v>7</v>
      </c>
      <c r="E54">
        <v>12990</v>
      </c>
      <c r="F54" s="38">
        <v>50</v>
      </c>
      <c r="G54">
        <v>814.67999999999984</v>
      </c>
      <c r="H54" s="33">
        <f t="shared" si="0"/>
        <v>6.2715935334872963E-2</v>
      </c>
      <c r="I54" t="str">
        <f t="shared" si="1"/>
        <v/>
      </c>
    </row>
    <row r="55" spans="1:9" x14ac:dyDescent="0.3">
      <c r="A55" s="37" t="s">
        <v>237</v>
      </c>
      <c r="B55">
        <v>13082</v>
      </c>
      <c r="C55">
        <v>0</v>
      </c>
      <c r="D55">
        <v>0</v>
      </c>
      <c r="E55">
        <v>0</v>
      </c>
      <c r="F55" s="38">
        <v>106</v>
      </c>
      <c r="G55">
        <v>814.41000000000008</v>
      </c>
      <c r="H55" s="33" t="str">
        <f t="shared" si="0"/>
        <v/>
      </c>
      <c r="I55" t="str">
        <f t="shared" si="1"/>
        <v>Review</v>
      </c>
    </row>
    <row r="56" spans="1:9" hidden="1" x14ac:dyDescent="0.3">
      <c r="A56" s="37" t="s">
        <v>268</v>
      </c>
      <c r="B56">
        <v>17219</v>
      </c>
      <c r="C56">
        <v>1</v>
      </c>
      <c r="D56">
        <v>1</v>
      </c>
      <c r="E56">
        <v>429</v>
      </c>
      <c r="F56" s="38">
        <v>80</v>
      </c>
      <c r="G56">
        <v>781.43000000000006</v>
      </c>
      <c r="H56" s="33">
        <f t="shared" si="0"/>
        <v>1.8215151515151518</v>
      </c>
      <c r="I56" t="str">
        <f t="shared" si="1"/>
        <v/>
      </c>
    </row>
    <row r="57" spans="1:9" hidden="1" x14ac:dyDescent="0.3">
      <c r="A57" s="37" t="s">
        <v>434</v>
      </c>
      <c r="B57">
        <v>2035</v>
      </c>
      <c r="C57">
        <v>9</v>
      </c>
      <c r="D57">
        <v>8</v>
      </c>
      <c r="E57">
        <v>11691</v>
      </c>
      <c r="F57" s="38">
        <v>57</v>
      </c>
      <c r="G57">
        <v>769.05000000000007</v>
      </c>
      <c r="H57" s="33">
        <f t="shared" si="0"/>
        <v>6.5781370284834495E-2</v>
      </c>
      <c r="I57" t="str">
        <f t="shared" si="1"/>
        <v/>
      </c>
    </row>
    <row r="58" spans="1:9" x14ac:dyDescent="0.3">
      <c r="A58" s="37" t="s">
        <v>295</v>
      </c>
      <c r="B58">
        <v>20431</v>
      </c>
      <c r="C58">
        <v>0</v>
      </c>
      <c r="D58">
        <v>0</v>
      </c>
      <c r="E58">
        <v>0</v>
      </c>
      <c r="F58" s="38">
        <v>88</v>
      </c>
      <c r="G58">
        <v>767.48</v>
      </c>
      <c r="H58" s="33" t="str">
        <f t="shared" si="0"/>
        <v/>
      </c>
      <c r="I58" t="str">
        <f t="shared" si="1"/>
        <v>Review</v>
      </c>
    </row>
    <row r="59" spans="1:9" hidden="1" x14ac:dyDescent="0.3">
      <c r="A59" s="37" t="s">
        <v>491</v>
      </c>
      <c r="B59">
        <v>17085</v>
      </c>
      <c r="C59">
        <v>15</v>
      </c>
      <c r="D59">
        <v>12</v>
      </c>
      <c r="E59">
        <v>4485</v>
      </c>
      <c r="F59" s="38">
        <v>98</v>
      </c>
      <c r="G59">
        <v>742.16</v>
      </c>
      <c r="H59" s="33">
        <f t="shared" si="0"/>
        <v>0.16547603121516163</v>
      </c>
      <c r="I59" t="str">
        <f t="shared" si="1"/>
        <v/>
      </c>
    </row>
    <row r="60" spans="1:9" hidden="1" x14ac:dyDescent="0.3">
      <c r="A60" s="37" t="s">
        <v>431</v>
      </c>
      <c r="B60">
        <v>8184</v>
      </c>
      <c r="C60">
        <v>23</v>
      </c>
      <c r="D60">
        <v>20</v>
      </c>
      <c r="E60">
        <v>10327</v>
      </c>
      <c r="F60" s="38">
        <v>163</v>
      </c>
      <c r="G60">
        <v>720.61000000000013</v>
      </c>
      <c r="H60" s="33">
        <f t="shared" si="0"/>
        <v>6.9779219521642316E-2</v>
      </c>
      <c r="I60" t="str">
        <f t="shared" si="1"/>
        <v/>
      </c>
    </row>
    <row r="61" spans="1:9" hidden="1" x14ac:dyDescent="0.3">
      <c r="A61" s="37" t="s">
        <v>455</v>
      </c>
      <c r="B61">
        <v>10222</v>
      </c>
      <c r="C61">
        <v>8</v>
      </c>
      <c r="D61">
        <v>8</v>
      </c>
      <c r="E61">
        <v>4792</v>
      </c>
      <c r="F61" s="38">
        <v>52</v>
      </c>
      <c r="G61">
        <v>678.49000000000012</v>
      </c>
      <c r="H61" s="33">
        <f t="shared" si="0"/>
        <v>0.14158806343906513</v>
      </c>
      <c r="I61" t="str">
        <f t="shared" si="1"/>
        <v/>
      </c>
    </row>
    <row r="62" spans="1:9" hidden="1" x14ac:dyDescent="0.3">
      <c r="A62" s="37" t="s">
        <v>240</v>
      </c>
      <c r="B62">
        <v>8093</v>
      </c>
      <c r="C62">
        <v>2</v>
      </c>
      <c r="D62">
        <v>1</v>
      </c>
      <c r="E62">
        <v>598</v>
      </c>
      <c r="F62" s="38">
        <v>120</v>
      </c>
      <c r="G62">
        <v>672.68</v>
      </c>
      <c r="H62" s="33">
        <f t="shared" si="0"/>
        <v>1.1248829431438125</v>
      </c>
      <c r="I62" t="str">
        <f t="shared" si="1"/>
        <v/>
      </c>
    </row>
    <row r="63" spans="1:9" hidden="1" x14ac:dyDescent="0.3">
      <c r="A63" s="37" t="s">
        <v>560</v>
      </c>
      <c r="B63">
        <v>7127</v>
      </c>
      <c r="C63">
        <v>9</v>
      </c>
      <c r="D63">
        <v>8</v>
      </c>
      <c r="E63">
        <v>4491</v>
      </c>
      <c r="F63" s="38">
        <v>46</v>
      </c>
      <c r="G63">
        <v>672.08999999999992</v>
      </c>
      <c r="H63" s="33">
        <f t="shared" si="0"/>
        <v>0.14965263861055442</v>
      </c>
      <c r="I63" t="str">
        <f t="shared" si="1"/>
        <v/>
      </c>
    </row>
    <row r="64" spans="1:9" hidden="1" x14ac:dyDescent="0.3">
      <c r="A64" s="37" t="s">
        <v>394</v>
      </c>
      <c r="B64">
        <v>20170</v>
      </c>
      <c r="C64">
        <v>17</v>
      </c>
      <c r="D64">
        <v>16</v>
      </c>
      <c r="E64">
        <v>4743</v>
      </c>
      <c r="F64" s="38">
        <v>161</v>
      </c>
      <c r="G64">
        <v>668.21</v>
      </c>
      <c r="H64" s="33">
        <f t="shared" si="0"/>
        <v>0.14088340712629138</v>
      </c>
      <c r="I64" t="str">
        <f t="shared" si="1"/>
        <v/>
      </c>
    </row>
    <row r="65" spans="1:9" hidden="1" x14ac:dyDescent="0.3">
      <c r="A65" s="37" t="s">
        <v>190</v>
      </c>
      <c r="B65">
        <v>8000</v>
      </c>
      <c r="C65">
        <v>4</v>
      </c>
      <c r="D65">
        <v>4</v>
      </c>
      <c r="E65">
        <v>1396</v>
      </c>
      <c r="F65" s="38">
        <v>76</v>
      </c>
      <c r="G65">
        <v>651.73</v>
      </c>
      <c r="H65" s="33">
        <f t="shared" si="0"/>
        <v>0.46685530085959887</v>
      </c>
      <c r="I65" t="str">
        <f t="shared" si="1"/>
        <v/>
      </c>
    </row>
    <row r="66" spans="1:9" hidden="1" x14ac:dyDescent="0.3">
      <c r="A66" s="37" t="s">
        <v>496</v>
      </c>
      <c r="B66">
        <v>4582</v>
      </c>
      <c r="C66">
        <v>13</v>
      </c>
      <c r="D66">
        <v>12</v>
      </c>
      <c r="E66">
        <v>7787</v>
      </c>
      <c r="F66" s="38">
        <v>103</v>
      </c>
      <c r="G66">
        <v>606.80999999999995</v>
      </c>
      <c r="H66" s="33">
        <f t="shared" ref="H66:H129" si="2">IF(E66=0,"",G66/E66)</f>
        <v>7.7926030563760101E-2</v>
      </c>
      <c r="I66" t="str">
        <f t="shared" ref="I66:I129" si="3">IF(AND(E66=0,G66&gt;0),"Review","")</f>
        <v/>
      </c>
    </row>
    <row r="67" spans="1:9" x14ac:dyDescent="0.3">
      <c r="A67" s="37" t="s">
        <v>584</v>
      </c>
      <c r="B67">
        <v>7694</v>
      </c>
      <c r="C67">
        <v>0</v>
      </c>
      <c r="D67">
        <v>0</v>
      </c>
      <c r="E67">
        <v>0</v>
      </c>
      <c r="F67" s="38">
        <v>60</v>
      </c>
      <c r="G67">
        <v>606.16999999999996</v>
      </c>
      <c r="H67" s="33" t="str">
        <f t="shared" si="2"/>
        <v/>
      </c>
      <c r="I67" t="str">
        <f t="shared" si="3"/>
        <v>Review</v>
      </c>
    </row>
    <row r="68" spans="1:9" hidden="1" x14ac:dyDescent="0.3">
      <c r="A68" s="37" t="s">
        <v>161</v>
      </c>
      <c r="B68">
        <v>7702</v>
      </c>
      <c r="C68">
        <v>7</v>
      </c>
      <c r="D68">
        <v>7</v>
      </c>
      <c r="E68">
        <v>2793</v>
      </c>
      <c r="F68" s="38">
        <v>75</v>
      </c>
      <c r="G68">
        <v>605.66999999999985</v>
      </c>
      <c r="H68" s="33">
        <f t="shared" si="2"/>
        <v>0.21685284640171854</v>
      </c>
      <c r="I68" t="str">
        <f t="shared" si="3"/>
        <v/>
      </c>
    </row>
    <row r="69" spans="1:9" hidden="1" x14ac:dyDescent="0.3">
      <c r="A69" s="37" t="s">
        <v>352</v>
      </c>
      <c r="B69">
        <v>3409</v>
      </c>
      <c r="C69">
        <v>5</v>
      </c>
      <c r="D69">
        <v>4</v>
      </c>
      <c r="E69">
        <v>6495</v>
      </c>
      <c r="F69" s="38">
        <v>55</v>
      </c>
      <c r="G69">
        <v>585.3599999999999</v>
      </c>
      <c r="H69" s="33">
        <f t="shared" si="2"/>
        <v>9.012471131639721E-2</v>
      </c>
      <c r="I69" t="str">
        <f t="shared" si="3"/>
        <v/>
      </c>
    </row>
    <row r="70" spans="1:9" hidden="1" x14ac:dyDescent="0.3">
      <c r="A70" s="37" t="s">
        <v>218</v>
      </c>
      <c r="B70">
        <v>6733</v>
      </c>
      <c r="C70">
        <v>2</v>
      </c>
      <c r="D70">
        <v>1</v>
      </c>
      <c r="E70">
        <v>1598</v>
      </c>
      <c r="F70" s="38">
        <v>34</v>
      </c>
      <c r="G70">
        <v>582.7700000000001</v>
      </c>
      <c r="H70" s="33">
        <f t="shared" si="2"/>
        <v>0.36468710888610767</v>
      </c>
      <c r="I70" t="str">
        <f t="shared" si="3"/>
        <v/>
      </c>
    </row>
    <row r="71" spans="1:9" x14ac:dyDescent="0.3">
      <c r="A71" s="37" t="s">
        <v>440</v>
      </c>
      <c r="B71">
        <v>15783</v>
      </c>
      <c r="C71">
        <v>0</v>
      </c>
      <c r="D71">
        <v>0</v>
      </c>
      <c r="E71">
        <v>0</v>
      </c>
      <c r="F71" s="38">
        <v>77</v>
      </c>
      <c r="G71">
        <v>575.16999999999996</v>
      </c>
      <c r="H71" s="33" t="str">
        <f t="shared" si="2"/>
        <v/>
      </c>
      <c r="I71" t="str">
        <f t="shared" si="3"/>
        <v>Review</v>
      </c>
    </row>
    <row r="72" spans="1:9" x14ac:dyDescent="0.3">
      <c r="A72" s="37" t="s">
        <v>233</v>
      </c>
      <c r="B72">
        <v>7536</v>
      </c>
      <c r="C72">
        <v>0</v>
      </c>
      <c r="D72">
        <v>0</v>
      </c>
      <c r="E72">
        <v>0</v>
      </c>
      <c r="F72" s="38">
        <v>60</v>
      </c>
      <c r="G72">
        <v>562.61</v>
      </c>
      <c r="H72" s="33" t="str">
        <f t="shared" si="2"/>
        <v/>
      </c>
      <c r="I72" t="str">
        <f t="shared" si="3"/>
        <v>Review</v>
      </c>
    </row>
    <row r="73" spans="1:9" hidden="1" x14ac:dyDescent="0.3">
      <c r="A73" s="37"/>
      <c r="B73">
        <v>7493</v>
      </c>
      <c r="C73">
        <v>6</v>
      </c>
      <c r="D73">
        <v>6</v>
      </c>
      <c r="E73">
        <v>2494</v>
      </c>
      <c r="F73" s="38">
        <v>64</v>
      </c>
      <c r="G73">
        <v>562.15</v>
      </c>
      <c r="H73" s="33">
        <f t="shared" si="2"/>
        <v>0.2254009623095429</v>
      </c>
      <c r="I73" t="str">
        <f t="shared" si="3"/>
        <v/>
      </c>
    </row>
    <row r="74" spans="1:9" hidden="1" x14ac:dyDescent="0.3">
      <c r="A74" s="37" t="s">
        <v>706</v>
      </c>
      <c r="B74">
        <v>3245</v>
      </c>
      <c r="C74">
        <v>5</v>
      </c>
      <c r="D74">
        <v>3</v>
      </c>
      <c r="E74">
        <v>6495</v>
      </c>
      <c r="F74" s="38">
        <v>47</v>
      </c>
      <c r="G74">
        <v>558.08000000000015</v>
      </c>
      <c r="H74" s="33">
        <f t="shared" si="2"/>
        <v>8.5924557351809108E-2</v>
      </c>
      <c r="I74" t="str">
        <f t="shared" si="3"/>
        <v/>
      </c>
    </row>
    <row r="75" spans="1:9" hidden="1" x14ac:dyDescent="0.3">
      <c r="A75" s="37" t="s">
        <v>234</v>
      </c>
      <c r="B75">
        <v>9392</v>
      </c>
      <c r="C75">
        <v>9</v>
      </c>
      <c r="D75">
        <v>8</v>
      </c>
      <c r="E75">
        <v>3591</v>
      </c>
      <c r="F75" s="38">
        <v>68</v>
      </c>
      <c r="G75">
        <v>554.97</v>
      </c>
      <c r="H75" s="33">
        <f t="shared" si="2"/>
        <v>0.15454469507101087</v>
      </c>
      <c r="I75" t="str">
        <f t="shared" si="3"/>
        <v/>
      </c>
    </row>
    <row r="76" spans="1:9" x14ac:dyDescent="0.3">
      <c r="A76" s="37" t="s">
        <v>370</v>
      </c>
      <c r="B76">
        <v>5305</v>
      </c>
      <c r="C76">
        <v>0</v>
      </c>
      <c r="D76">
        <v>0</v>
      </c>
      <c r="E76">
        <v>0</v>
      </c>
      <c r="F76" s="38">
        <v>31</v>
      </c>
      <c r="G76">
        <v>542.44000000000005</v>
      </c>
      <c r="H76" s="33" t="str">
        <f t="shared" si="2"/>
        <v/>
      </c>
      <c r="I76" t="str">
        <f t="shared" si="3"/>
        <v>Review</v>
      </c>
    </row>
    <row r="77" spans="1:9" hidden="1" x14ac:dyDescent="0.3">
      <c r="A77" s="37" t="s">
        <v>452</v>
      </c>
      <c r="B77">
        <v>3317</v>
      </c>
      <c r="C77">
        <v>2</v>
      </c>
      <c r="D77">
        <v>2</v>
      </c>
      <c r="E77">
        <v>1598</v>
      </c>
      <c r="F77" s="38">
        <v>28</v>
      </c>
      <c r="G77">
        <v>539.18000000000006</v>
      </c>
      <c r="H77" s="33">
        <f t="shared" si="2"/>
        <v>0.33740926157697126</v>
      </c>
      <c r="I77" t="str">
        <f t="shared" si="3"/>
        <v/>
      </c>
    </row>
    <row r="78" spans="1:9" hidden="1" x14ac:dyDescent="0.3">
      <c r="A78" s="37" t="s">
        <v>509</v>
      </c>
      <c r="B78">
        <v>2733</v>
      </c>
      <c r="C78">
        <v>6</v>
      </c>
      <c r="D78">
        <v>4</v>
      </c>
      <c r="E78">
        <v>2694</v>
      </c>
      <c r="F78" s="38">
        <v>88</v>
      </c>
      <c r="G78">
        <v>538.99</v>
      </c>
      <c r="H78" s="33">
        <f t="shared" si="2"/>
        <v>0.20007052709725315</v>
      </c>
      <c r="I78" t="str">
        <f t="shared" si="3"/>
        <v/>
      </c>
    </row>
    <row r="79" spans="1:9" hidden="1" x14ac:dyDescent="0.3">
      <c r="A79" s="37" t="s">
        <v>347</v>
      </c>
      <c r="B79">
        <v>4258</v>
      </c>
      <c r="C79">
        <v>7</v>
      </c>
      <c r="D79">
        <v>7</v>
      </c>
      <c r="E79">
        <v>3143</v>
      </c>
      <c r="F79" s="38">
        <v>118</v>
      </c>
      <c r="G79">
        <v>537.14</v>
      </c>
      <c r="H79" s="33">
        <f t="shared" si="2"/>
        <v>0.17090041361756284</v>
      </c>
      <c r="I79" t="str">
        <f t="shared" si="3"/>
        <v/>
      </c>
    </row>
    <row r="80" spans="1:9" x14ac:dyDescent="0.3">
      <c r="A80" s="37" t="s">
        <v>521</v>
      </c>
      <c r="B80">
        <v>3154</v>
      </c>
      <c r="C80">
        <v>0</v>
      </c>
      <c r="D80">
        <v>0</v>
      </c>
      <c r="E80">
        <v>0</v>
      </c>
      <c r="F80" s="38">
        <v>38</v>
      </c>
      <c r="G80">
        <v>535.04</v>
      </c>
      <c r="H80" s="33" t="str">
        <f t="shared" si="2"/>
        <v/>
      </c>
      <c r="I80" t="str">
        <f t="shared" si="3"/>
        <v>Review</v>
      </c>
    </row>
    <row r="81" spans="1:9" x14ac:dyDescent="0.3">
      <c r="A81" s="37" t="s">
        <v>171</v>
      </c>
      <c r="B81">
        <v>9573</v>
      </c>
      <c r="C81">
        <v>0</v>
      </c>
      <c r="D81">
        <v>0</v>
      </c>
      <c r="E81">
        <v>0</v>
      </c>
      <c r="F81" s="38">
        <v>61</v>
      </c>
      <c r="G81">
        <v>521.81000000000006</v>
      </c>
      <c r="H81" s="33" t="str">
        <f t="shared" si="2"/>
        <v/>
      </c>
      <c r="I81" t="str">
        <f t="shared" si="3"/>
        <v>Review</v>
      </c>
    </row>
    <row r="82" spans="1:9" hidden="1" x14ac:dyDescent="0.3">
      <c r="A82" s="37" t="s">
        <v>386</v>
      </c>
      <c r="B82">
        <v>4843</v>
      </c>
      <c r="C82">
        <v>2</v>
      </c>
      <c r="D82">
        <v>2</v>
      </c>
      <c r="E82">
        <v>798</v>
      </c>
      <c r="F82" s="38">
        <v>58</v>
      </c>
      <c r="G82">
        <v>508.68999999999988</v>
      </c>
      <c r="H82" s="33">
        <f t="shared" si="2"/>
        <v>0.63745614035087705</v>
      </c>
      <c r="I82" t="str">
        <f t="shared" si="3"/>
        <v/>
      </c>
    </row>
    <row r="83" spans="1:9" x14ac:dyDescent="0.3">
      <c r="A83" s="37" t="s">
        <v>519</v>
      </c>
      <c r="B83">
        <v>7368</v>
      </c>
      <c r="C83">
        <v>0</v>
      </c>
      <c r="D83">
        <v>0</v>
      </c>
      <c r="E83">
        <v>0</v>
      </c>
      <c r="F83" s="38">
        <v>41</v>
      </c>
      <c r="G83">
        <v>498.45</v>
      </c>
      <c r="H83" s="33" t="str">
        <f t="shared" si="2"/>
        <v/>
      </c>
      <c r="I83" t="str">
        <f t="shared" si="3"/>
        <v>Review</v>
      </c>
    </row>
    <row r="84" spans="1:9" x14ac:dyDescent="0.3">
      <c r="A84" s="37" t="s">
        <v>300</v>
      </c>
      <c r="B84">
        <v>11524</v>
      </c>
      <c r="C84">
        <v>0</v>
      </c>
      <c r="D84">
        <v>0</v>
      </c>
      <c r="E84">
        <v>0</v>
      </c>
      <c r="F84" s="38">
        <v>66</v>
      </c>
      <c r="G84">
        <v>495.85000000000008</v>
      </c>
      <c r="H84" s="33" t="str">
        <f t="shared" si="2"/>
        <v/>
      </c>
      <c r="I84" t="str">
        <f t="shared" si="3"/>
        <v>Review</v>
      </c>
    </row>
    <row r="85" spans="1:9" x14ac:dyDescent="0.3">
      <c r="A85" s="37" t="s">
        <v>421</v>
      </c>
      <c r="B85">
        <v>4335</v>
      </c>
      <c r="C85">
        <v>0</v>
      </c>
      <c r="D85">
        <v>0</v>
      </c>
      <c r="E85">
        <v>0</v>
      </c>
      <c r="F85" s="38">
        <v>46</v>
      </c>
      <c r="G85">
        <v>485.88</v>
      </c>
      <c r="H85" s="33" t="str">
        <f t="shared" si="2"/>
        <v/>
      </c>
      <c r="I85" t="str">
        <f t="shared" si="3"/>
        <v>Review</v>
      </c>
    </row>
    <row r="86" spans="1:9" x14ac:dyDescent="0.3">
      <c r="A86" s="37" t="s">
        <v>675</v>
      </c>
      <c r="B86">
        <v>2864</v>
      </c>
      <c r="C86">
        <v>0</v>
      </c>
      <c r="D86">
        <v>0</v>
      </c>
      <c r="E86">
        <v>0</v>
      </c>
      <c r="F86" s="38">
        <v>36</v>
      </c>
      <c r="G86">
        <v>484.47</v>
      </c>
      <c r="H86" s="33" t="str">
        <f t="shared" si="2"/>
        <v/>
      </c>
      <c r="I86" t="str">
        <f t="shared" si="3"/>
        <v>Review</v>
      </c>
    </row>
    <row r="87" spans="1:9" hidden="1" x14ac:dyDescent="0.3">
      <c r="A87" s="37" t="s">
        <v>696</v>
      </c>
      <c r="B87">
        <v>6852</v>
      </c>
      <c r="C87">
        <v>15</v>
      </c>
      <c r="D87">
        <v>14</v>
      </c>
      <c r="E87">
        <v>2985</v>
      </c>
      <c r="F87" s="38">
        <v>84</v>
      </c>
      <c r="G87">
        <v>469.01</v>
      </c>
      <c r="H87" s="33">
        <f t="shared" si="2"/>
        <v>0.15712227805695142</v>
      </c>
      <c r="I87" t="str">
        <f t="shared" si="3"/>
        <v/>
      </c>
    </row>
    <row r="88" spans="1:9" hidden="1" x14ac:dyDescent="0.3">
      <c r="A88" s="37" t="s">
        <v>201</v>
      </c>
      <c r="B88">
        <v>7501</v>
      </c>
      <c r="C88">
        <v>12</v>
      </c>
      <c r="D88">
        <v>12</v>
      </c>
      <c r="E88">
        <v>5148</v>
      </c>
      <c r="F88" s="38">
        <v>65</v>
      </c>
      <c r="G88">
        <v>454.58</v>
      </c>
      <c r="H88" s="33">
        <f t="shared" si="2"/>
        <v>8.8302253302253303E-2</v>
      </c>
      <c r="I88" t="str">
        <f t="shared" si="3"/>
        <v/>
      </c>
    </row>
    <row r="89" spans="1:9" hidden="1" x14ac:dyDescent="0.3">
      <c r="A89" s="37" t="s">
        <v>407</v>
      </c>
      <c r="B89">
        <v>3591</v>
      </c>
      <c r="C89">
        <v>11</v>
      </c>
      <c r="D89">
        <v>11</v>
      </c>
      <c r="E89">
        <v>4939</v>
      </c>
      <c r="F89" s="38">
        <v>49</v>
      </c>
      <c r="G89">
        <v>450.21</v>
      </c>
      <c r="H89" s="33">
        <f t="shared" si="2"/>
        <v>9.1154079773233448E-2</v>
      </c>
      <c r="I89" t="str">
        <f t="shared" si="3"/>
        <v/>
      </c>
    </row>
    <row r="90" spans="1:9" hidden="1" x14ac:dyDescent="0.3">
      <c r="A90" s="37" t="s">
        <v>224</v>
      </c>
      <c r="B90">
        <v>4740</v>
      </c>
      <c r="C90">
        <v>2</v>
      </c>
      <c r="D90">
        <v>2</v>
      </c>
      <c r="E90">
        <v>1298</v>
      </c>
      <c r="F90" s="38">
        <v>37</v>
      </c>
      <c r="G90">
        <v>450.09</v>
      </c>
      <c r="H90" s="33">
        <f t="shared" si="2"/>
        <v>0.34675654853620952</v>
      </c>
      <c r="I90" t="str">
        <f t="shared" si="3"/>
        <v/>
      </c>
    </row>
    <row r="91" spans="1:9" x14ac:dyDescent="0.3">
      <c r="A91" s="37" t="s">
        <v>302</v>
      </c>
      <c r="B91">
        <v>21096</v>
      </c>
      <c r="C91">
        <v>0</v>
      </c>
      <c r="D91">
        <v>0</v>
      </c>
      <c r="E91">
        <v>0</v>
      </c>
      <c r="F91" s="38">
        <v>92</v>
      </c>
      <c r="G91">
        <v>449.82000000000011</v>
      </c>
      <c r="H91" s="33" t="str">
        <f t="shared" si="2"/>
        <v/>
      </c>
      <c r="I91" t="str">
        <f t="shared" si="3"/>
        <v>Review</v>
      </c>
    </row>
    <row r="92" spans="1:9" x14ac:dyDescent="0.3">
      <c r="A92" s="37" t="s">
        <v>185</v>
      </c>
      <c r="B92">
        <v>6852</v>
      </c>
      <c r="C92">
        <v>0</v>
      </c>
      <c r="D92">
        <v>0</v>
      </c>
      <c r="E92">
        <v>0</v>
      </c>
      <c r="F92" s="38">
        <v>62</v>
      </c>
      <c r="G92">
        <v>442.29</v>
      </c>
      <c r="H92" s="33" t="str">
        <f t="shared" si="2"/>
        <v/>
      </c>
      <c r="I92" t="str">
        <f t="shared" si="3"/>
        <v>Review</v>
      </c>
    </row>
    <row r="93" spans="1:9" x14ac:dyDescent="0.3">
      <c r="A93" s="37" t="s">
        <v>457</v>
      </c>
      <c r="B93">
        <v>12469</v>
      </c>
      <c r="C93">
        <v>0</v>
      </c>
      <c r="D93">
        <v>0</v>
      </c>
      <c r="E93">
        <v>0</v>
      </c>
      <c r="F93" s="38">
        <v>56</v>
      </c>
      <c r="G93">
        <v>432.2299999999999</v>
      </c>
      <c r="H93" s="33" t="str">
        <f t="shared" si="2"/>
        <v/>
      </c>
      <c r="I93" t="str">
        <f t="shared" si="3"/>
        <v>Review</v>
      </c>
    </row>
    <row r="94" spans="1:9" hidden="1" x14ac:dyDescent="0.3">
      <c r="A94" s="37" t="s">
        <v>345</v>
      </c>
      <c r="B94">
        <v>4198</v>
      </c>
      <c r="C94">
        <v>10</v>
      </c>
      <c r="D94">
        <v>10</v>
      </c>
      <c r="E94">
        <v>5990</v>
      </c>
      <c r="F94" s="38">
        <v>99</v>
      </c>
      <c r="G94">
        <v>432.13</v>
      </c>
      <c r="H94" s="33">
        <f t="shared" si="2"/>
        <v>7.2141903171953251E-2</v>
      </c>
      <c r="I94" t="str">
        <f t="shared" si="3"/>
        <v/>
      </c>
    </row>
    <row r="95" spans="1:9" hidden="1" x14ac:dyDescent="0.3">
      <c r="A95" s="37" t="s">
        <v>245</v>
      </c>
      <c r="B95">
        <v>10541</v>
      </c>
      <c r="C95">
        <v>9</v>
      </c>
      <c r="D95">
        <v>9</v>
      </c>
      <c r="E95">
        <v>2511</v>
      </c>
      <c r="F95" s="38">
        <v>69</v>
      </c>
      <c r="G95">
        <v>429.55</v>
      </c>
      <c r="H95" s="33">
        <f t="shared" si="2"/>
        <v>0.17106730386300278</v>
      </c>
      <c r="I95" t="str">
        <f t="shared" si="3"/>
        <v/>
      </c>
    </row>
    <row r="96" spans="1:9" hidden="1" x14ac:dyDescent="0.3">
      <c r="A96" s="37" t="s">
        <v>376</v>
      </c>
      <c r="B96">
        <v>5233</v>
      </c>
      <c r="C96">
        <v>6</v>
      </c>
      <c r="D96">
        <v>5</v>
      </c>
      <c r="E96">
        <v>2694</v>
      </c>
      <c r="F96" s="38">
        <v>42</v>
      </c>
      <c r="G96">
        <v>409.16</v>
      </c>
      <c r="H96" s="33">
        <f t="shared" si="2"/>
        <v>0.15187824795842614</v>
      </c>
      <c r="I96" t="str">
        <f t="shared" si="3"/>
        <v/>
      </c>
    </row>
    <row r="97" spans="1:9" x14ac:dyDescent="0.3">
      <c r="A97" s="37" t="s">
        <v>472</v>
      </c>
      <c r="B97">
        <v>4101</v>
      </c>
      <c r="C97">
        <v>0</v>
      </c>
      <c r="D97">
        <v>0</v>
      </c>
      <c r="E97">
        <v>0</v>
      </c>
      <c r="F97" s="38">
        <v>40</v>
      </c>
      <c r="G97">
        <v>407.6</v>
      </c>
      <c r="H97" s="33" t="str">
        <f t="shared" si="2"/>
        <v/>
      </c>
      <c r="I97" t="str">
        <f t="shared" si="3"/>
        <v>Review</v>
      </c>
    </row>
    <row r="98" spans="1:9" hidden="1" x14ac:dyDescent="0.3">
      <c r="A98" s="37" t="s">
        <v>258</v>
      </c>
      <c r="B98">
        <v>15096</v>
      </c>
      <c r="C98">
        <v>1</v>
      </c>
      <c r="D98">
        <v>1</v>
      </c>
      <c r="E98">
        <v>349</v>
      </c>
      <c r="F98" s="38">
        <v>54</v>
      </c>
      <c r="G98">
        <v>403.49</v>
      </c>
      <c r="H98" s="33">
        <f t="shared" si="2"/>
        <v>1.1561318051575931</v>
      </c>
      <c r="I98" t="str">
        <f t="shared" si="3"/>
        <v/>
      </c>
    </row>
    <row r="99" spans="1:9" hidden="1" x14ac:dyDescent="0.3">
      <c r="A99" s="37" t="s">
        <v>670</v>
      </c>
      <c r="B99">
        <v>3248</v>
      </c>
      <c r="C99">
        <v>2</v>
      </c>
      <c r="D99">
        <v>2</v>
      </c>
      <c r="E99">
        <v>1198</v>
      </c>
      <c r="F99" s="38">
        <v>31</v>
      </c>
      <c r="G99">
        <v>402.42</v>
      </c>
      <c r="H99" s="33">
        <f t="shared" si="2"/>
        <v>0.33590984974958266</v>
      </c>
      <c r="I99" t="str">
        <f t="shared" si="3"/>
        <v/>
      </c>
    </row>
    <row r="100" spans="1:9" hidden="1" x14ac:dyDescent="0.3">
      <c r="A100" s="37" t="s">
        <v>556</v>
      </c>
      <c r="B100">
        <v>15331</v>
      </c>
      <c r="C100">
        <v>1</v>
      </c>
      <c r="D100">
        <v>1</v>
      </c>
      <c r="E100">
        <v>599</v>
      </c>
      <c r="F100" s="38">
        <v>46</v>
      </c>
      <c r="G100">
        <v>401.29</v>
      </c>
      <c r="H100" s="33">
        <f t="shared" si="2"/>
        <v>0.66993322203672789</v>
      </c>
      <c r="I100" t="str">
        <f t="shared" si="3"/>
        <v/>
      </c>
    </row>
    <row r="101" spans="1:9" x14ac:dyDescent="0.3">
      <c r="A101" s="37" t="s">
        <v>525</v>
      </c>
      <c r="B101">
        <v>5060</v>
      </c>
      <c r="C101">
        <v>0</v>
      </c>
      <c r="D101">
        <v>0</v>
      </c>
      <c r="E101">
        <v>0</v>
      </c>
      <c r="F101" s="38">
        <v>32</v>
      </c>
      <c r="G101">
        <v>400.44999999999987</v>
      </c>
      <c r="H101" s="33" t="str">
        <f t="shared" si="2"/>
        <v/>
      </c>
      <c r="I101" t="str">
        <f t="shared" si="3"/>
        <v>Review</v>
      </c>
    </row>
    <row r="102" spans="1:9" hidden="1" x14ac:dyDescent="0.3">
      <c r="A102" s="37" t="s">
        <v>197</v>
      </c>
      <c r="B102">
        <v>8839</v>
      </c>
      <c r="C102">
        <v>9</v>
      </c>
      <c r="D102">
        <v>8</v>
      </c>
      <c r="E102">
        <v>3591</v>
      </c>
      <c r="F102" s="38">
        <v>67</v>
      </c>
      <c r="G102">
        <v>399.17999999999989</v>
      </c>
      <c r="H102" s="33">
        <f t="shared" si="2"/>
        <v>0.11116123642439429</v>
      </c>
      <c r="I102" t="str">
        <f t="shared" si="3"/>
        <v/>
      </c>
    </row>
    <row r="103" spans="1:9" x14ac:dyDescent="0.3">
      <c r="A103" s="37" t="s">
        <v>261</v>
      </c>
      <c r="B103">
        <v>8867</v>
      </c>
      <c r="C103">
        <v>0</v>
      </c>
      <c r="D103">
        <v>0</v>
      </c>
      <c r="E103">
        <v>0</v>
      </c>
      <c r="F103" s="38">
        <v>47</v>
      </c>
      <c r="G103">
        <v>396.54</v>
      </c>
      <c r="H103" s="33" t="str">
        <f t="shared" si="2"/>
        <v/>
      </c>
      <c r="I103" t="str">
        <f t="shared" si="3"/>
        <v>Review</v>
      </c>
    </row>
    <row r="104" spans="1:9" x14ac:dyDescent="0.3">
      <c r="A104" s="37" t="s">
        <v>739</v>
      </c>
      <c r="B104">
        <v>1643</v>
      </c>
      <c r="C104">
        <v>0</v>
      </c>
      <c r="D104">
        <v>0</v>
      </c>
      <c r="E104">
        <v>0</v>
      </c>
      <c r="F104" s="38">
        <v>27</v>
      </c>
      <c r="G104">
        <v>390.94</v>
      </c>
      <c r="H104" s="33" t="str">
        <f t="shared" si="2"/>
        <v/>
      </c>
      <c r="I104" t="str">
        <f t="shared" si="3"/>
        <v>Review</v>
      </c>
    </row>
    <row r="105" spans="1:9" hidden="1" x14ac:dyDescent="0.3">
      <c r="A105" s="37" t="s">
        <v>552</v>
      </c>
      <c r="B105">
        <v>4541</v>
      </c>
      <c r="C105">
        <v>1</v>
      </c>
      <c r="D105">
        <v>1</v>
      </c>
      <c r="E105">
        <v>449</v>
      </c>
      <c r="F105" s="38">
        <v>42</v>
      </c>
      <c r="G105">
        <v>385.4</v>
      </c>
      <c r="H105" s="33">
        <f t="shared" si="2"/>
        <v>0.85835189309576831</v>
      </c>
      <c r="I105" t="str">
        <f t="shared" si="3"/>
        <v/>
      </c>
    </row>
    <row r="106" spans="1:9" x14ac:dyDescent="0.3">
      <c r="A106" s="37" t="s">
        <v>255</v>
      </c>
      <c r="B106">
        <v>9558</v>
      </c>
      <c r="C106">
        <v>0</v>
      </c>
      <c r="D106">
        <v>0</v>
      </c>
      <c r="E106">
        <v>0</v>
      </c>
      <c r="F106" s="38">
        <v>81</v>
      </c>
      <c r="G106">
        <v>377.99</v>
      </c>
      <c r="H106" s="33" t="str">
        <f t="shared" si="2"/>
        <v/>
      </c>
      <c r="I106" t="str">
        <f t="shared" si="3"/>
        <v>Review</v>
      </c>
    </row>
    <row r="107" spans="1:9" hidden="1" x14ac:dyDescent="0.3">
      <c r="A107" s="37" t="s">
        <v>451</v>
      </c>
      <c r="B107">
        <v>2323</v>
      </c>
      <c r="C107">
        <v>2</v>
      </c>
      <c r="D107">
        <v>2</v>
      </c>
      <c r="E107">
        <v>1598</v>
      </c>
      <c r="F107" s="38">
        <v>20</v>
      </c>
      <c r="G107">
        <v>377.15</v>
      </c>
      <c r="H107" s="33">
        <f t="shared" si="2"/>
        <v>0.23601376720901124</v>
      </c>
      <c r="I107" t="str">
        <f t="shared" si="3"/>
        <v/>
      </c>
    </row>
    <row r="108" spans="1:9" hidden="1" x14ac:dyDescent="0.3">
      <c r="A108" s="37" t="s">
        <v>571</v>
      </c>
      <c r="B108">
        <v>6681</v>
      </c>
      <c r="C108">
        <v>1</v>
      </c>
      <c r="D108">
        <v>1</v>
      </c>
      <c r="E108">
        <v>549</v>
      </c>
      <c r="F108" s="38">
        <v>39</v>
      </c>
      <c r="G108">
        <v>373.11</v>
      </c>
      <c r="H108" s="33">
        <f t="shared" si="2"/>
        <v>0.67961748633879782</v>
      </c>
      <c r="I108" t="str">
        <f t="shared" si="3"/>
        <v/>
      </c>
    </row>
    <row r="109" spans="1:9" x14ac:dyDescent="0.3">
      <c r="A109" s="37" t="s">
        <v>363</v>
      </c>
      <c r="B109">
        <v>3862</v>
      </c>
      <c r="C109">
        <v>0</v>
      </c>
      <c r="D109">
        <v>0</v>
      </c>
      <c r="E109">
        <v>0</v>
      </c>
      <c r="F109" s="38">
        <v>36</v>
      </c>
      <c r="G109">
        <v>366.03</v>
      </c>
      <c r="H109" s="33" t="str">
        <f t="shared" si="2"/>
        <v/>
      </c>
      <c r="I109" t="str">
        <f t="shared" si="3"/>
        <v>Review</v>
      </c>
    </row>
    <row r="110" spans="1:9" x14ac:dyDescent="0.3">
      <c r="A110" s="37" t="s">
        <v>343</v>
      </c>
      <c r="B110">
        <v>9103</v>
      </c>
      <c r="C110">
        <v>0</v>
      </c>
      <c r="D110">
        <v>0</v>
      </c>
      <c r="E110">
        <v>0</v>
      </c>
      <c r="F110" s="38">
        <v>58</v>
      </c>
      <c r="G110">
        <v>363.76</v>
      </c>
      <c r="H110" s="33" t="str">
        <f t="shared" si="2"/>
        <v/>
      </c>
      <c r="I110" t="str">
        <f t="shared" si="3"/>
        <v>Review</v>
      </c>
    </row>
    <row r="111" spans="1:9" hidden="1" x14ac:dyDescent="0.3">
      <c r="A111" s="37" t="s">
        <v>338</v>
      </c>
      <c r="B111">
        <v>12323</v>
      </c>
      <c r="C111">
        <v>1</v>
      </c>
      <c r="D111">
        <v>1</v>
      </c>
      <c r="E111">
        <v>249</v>
      </c>
      <c r="F111" s="38">
        <v>85</v>
      </c>
      <c r="G111">
        <v>354.29</v>
      </c>
      <c r="H111" s="33">
        <f t="shared" si="2"/>
        <v>1.4228514056224901</v>
      </c>
      <c r="I111" t="str">
        <f t="shared" si="3"/>
        <v/>
      </c>
    </row>
    <row r="112" spans="1:9" hidden="1" x14ac:dyDescent="0.3">
      <c r="A112" s="37" t="s">
        <v>522</v>
      </c>
      <c r="B112">
        <v>1479</v>
      </c>
      <c r="C112">
        <v>1</v>
      </c>
      <c r="D112">
        <v>1</v>
      </c>
      <c r="E112">
        <v>799</v>
      </c>
      <c r="F112" s="38">
        <v>15</v>
      </c>
      <c r="G112">
        <v>344.73</v>
      </c>
      <c r="H112" s="33">
        <f t="shared" si="2"/>
        <v>0.43145181476846062</v>
      </c>
      <c r="I112" t="str">
        <f t="shared" si="3"/>
        <v/>
      </c>
    </row>
    <row r="113" spans="1:9" x14ac:dyDescent="0.3">
      <c r="A113" s="37" t="s">
        <v>262</v>
      </c>
      <c r="B113">
        <v>5968</v>
      </c>
      <c r="C113">
        <v>0</v>
      </c>
      <c r="D113">
        <v>0</v>
      </c>
      <c r="E113">
        <v>0</v>
      </c>
      <c r="F113" s="38">
        <v>44</v>
      </c>
      <c r="G113">
        <v>344.09</v>
      </c>
      <c r="H113" s="33" t="str">
        <f t="shared" si="2"/>
        <v/>
      </c>
      <c r="I113" t="str">
        <f t="shared" si="3"/>
        <v>Review</v>
      </c>
    </row>
    <row r="114" spans="1:9" hidden="1" x14ac:dyDescent="0.3">
      <c r="A114" s="37" t="s">
        <v>203</v>
      </c>
      <c r="B114">
        <v>4360</v>
      </c>
      <c r="C114">
        <v>3</v>
      </c>
      <c r="D114">
        <v>3</v>
      </c>
      <c r="E114">
        <v>1797</v>
      </c>
      <c r="F114" s="38">
        <v>31</v>
      </c>
      <c r="G114">
        <v>331.54</v>
      </c>
      <c r="H114" s="33">
        <f t="shared" si="2"/>
        <v>0.18449638286032277</v>
      </c>
      <c r="I114" t="str">
        <f t="shared" si="3"/>
        <v/>
      </c>
    </row>
    <row r="115" spans="1:9" hidden="1" x14ac:dyDescent="0.3">
      <c r="A115" s="37" t="s">
        <v>558</v>
      </c>
      <c r="B115">
        <v>3928</v>
      </c>
      <c r="C115">
        <v>1</v>
      </c>
      <c r="D115">
        <v>1</v>
      </c>
      <c r="E115">
        <v>599</v>
      </c>
      <c r="F115" s="38">
        <v>29</v>
      </c>
      <c r="G115">
        <v>329.54</v>
      </c>
      <c r="H115" s="33">
        <f t="shared" si="2"/>
        <v>0.55015025041736232</v>
      </c>
      <c r="I115" t="str">
        <f t="shared" si="3"/>
        <v/>
      </c>
    </row>
    <row r="116" spans="1:9" x14ac:dyDescent="0.3">
      <c r="A116" s="37" t="s">
        <v>516</v>
      </c>
      <c r="B116">
        <v>5456</v>
      </c>
      <c r="C116">
        <v>0</v>
      </c>
      <c r="D116">
        <v>0</v>
      </c>
      <c r="E116">
        <v>0</v>
      </c>
      <c r="F116" s="38">
        <v>43</v>
      </c>
      <c r="G116">
        <v>324.23</v>
      </c>
      <c r="H116" s="33" t="str">
        <f t="shared" si="2"/>
        <v/>
      </c>
      <c r="I116" t="str">
        <f t="shared" si="3"/>
        <v>Review</v>
      </c>
    </row>
    <row r="117" spans="1:9" hidden="1" x14ac:dyDescent="0.3">
      <c r="A117" s="37" t="s">
        <v>284</v>
      </c>
      <c r="B117">
        <v>5470</v>
      </c>
      <c r="C117">
        <v>3</v>
      </c>
      <c r="D117">
        <v>3</v>
      </c>
      <c r="E117">
        <v>897</v>
      </c>
      <c r="F117" s="38">
        <v>52</v>
      </c>
      <c r="G117">
        <v>323.35000000000002</v>
      </c>
      <c r="H117" s="33">
        <f t="shared" si="2"/>
        <v>0.36047937569676702</v>
      </c>
      <c r="I117" t="str">
        <f t="shared" si="3"/>
        <v/>
      </c>
    </row>
    <row r="118" spans="1:9" hidden="1" x14ac:dyDescent="0.3">
      <c r="A118" s="37" t="s">
        <v>293</v>
      </c>
      <c r="B118">
        <v>4393</v>
      </c>
      <c r="C118">
        <v>1</v>
      </c>
      <c r="D118">
        <v>1</v>
      </c>
      <c r="E118">
        <v>599</v>
      </c>
      <c r="F118" s="38">
        <v>30</v>
      </c>
      <c r="G118">
        <v>323.10000000000002</v>
      </c>
      <c r="H118" s="33">
        <f t="shared" si="2"/>
        <v>0.53939899833055094</v>
      </c>
      <c r="I118" t="str">
        <f t="shared" si="3"/>
        <v/>
      </c>
    </row>
    <row r="119" spans="1:9" x14ac:dyDescent="0.3">
      <c r="A119" s="37" t="s">
        <v>574</v>
      </c>
      <c r="B119">
        <v>8024</v>
      </c>
      <c r="C119">
        <v>0</v>
      </c>
      <c r="D119">
        <v>0</v>
      </c>
      <c r="E119">
        <v>0</v>
      </c>
      <c r="F119" s="38">
        <v>37</v>
      </c>
      <c r="G119">
        <v>322.79000000000002</v>
      </c>
      <c r="H119" s="33" t="str">
        <f t="shared" si="2"/>
        <v/>
      </c>
      <c r="I119" t="str">
        <f t="shared" si="3"/>
        <v>Review</v>
      </c>
    </row>
    <row r="120" spans="1:9" hidden="1" x14ac:dyDescent="0.3">
      <c r="A120" s="37" t="s">
        <v>256</v>
      </c>
      <c r="B120">
        <v>12405</v>
      </c>
      <c r="C120">
        <v>9</v>
      </c>
      <c r="D120">
        <v>9</v>
      </c>
      <c r="E120">
        <v>2241</v>
      </c>
      <c r="F120" s="38">
        <v>68</v>
      </c>
      <c r="G120">
        <v>315.14999999999998</v>
      </c>
      <c r="H120" s="33">
        <f t="shared" si="2"/>
        <v>0.14062918340026773</v>
      </c>
      <c r="I120" t="str">
        <f t="shared" si="3"/>
        <v/>
      </c>
    </row>
    <row r="121" spans="1:9" hidden="1" x14ac:dyDescent="0.3">
      <c r="A121" s="37" t="s">
        <v>279</v>
      </c>
      <c r="B121">
        <v>3397</v>
      </c>
      <c r="C121">
        <v>2</v>
      </c>
      <c r="D121">
        <v>2</v>
      </c>
      <c r="E121">
        <v>698</v>
      </c>
      <c r="F121" s="38">
        <v>42</v>
      </c>
      <c r="G121">
        <v>313.88</v>
      </c>
      <c r="H121" s="33">
        <f t="shared" si="2"/>
        <v>0.44968481375358166</v>
      </c>
      <c r="I121" t="str">
        <f t="shared" si="3"/>
        <v/>
      </c>
    </row>
    <row r="122" spans="1:9" hidden="1" x14ac:dyDescent="0.3">
      <c r="A122" s="37" t="s">
        <v>314</v>
      </c>
      <c r="B122">
        <v>14889</v>
      </c>
      <c r="C122">
        <v>1</v>
      </c>
      <c r="D122">
        <v>1</v>
      </c>
      <c r="E122">
        <v>299</v>
      </c>
      <c r="F122" s="38">
        <v>74</v>
      </c>
      <c r="G122">
        <v>312.27999999999997</v>
      </c>
      <c r="H122" s="33">
        <f t="shared" si="2"/>
        <v>1.0444147157190635</v>
      </c>
      <c r="I122" t="str">
        <f t="shared" si="3"/>
        <v/>
      </c>
    </row>
    <row r="123" spans="1:9" x14ac:dyDescent="0.3">
      <c r="A123" s="37" t="s">
        <v>391</v>
      </c>
      <c r="B123">
        <v>4383</v>
      </c>
      <c r="C123">
        <v>0</v>
      </c>
      <c r="D123">
        <v>0</v>
      </c>
      <c r="E123">
        <v>0</v>
      </c>
      <c r="F123" s="38">
        <v>51</v>
      </c>
      <c r="G123">
        <v>308.39</v>
      </c>
      <c r="H123" s="33" t="str">
        <f t="shared" si="2"/>
        <v/>
      </c>
      <c r="I123" t="str">
        <f t="shared" si="3"/>
        <v>Review</v>
      </c>
    </row>
    <row r="124" spans="1:9" x14ac:dyDescent="0.3">
      <c r="A124" s="37" t="s">
        <v>288</v>
      </c>
      <c r="B124">
        <v>5170</v>
      </c>
      <c r="C124">
        <v>0</v>
      </c>
      <c r="D124">
        <v>0</v>
      </c>
      <c r="E124">
        <v>0</v>
      </c>
      <c r="F124" s="38">
        <v>61</v>
      </c>
      <c r="G124">
        <v>307.72000000000003</v>
      </c>
      <c r="H124" s="33" t="str">
        <f t="shared" si="2"/>
        <v/>
      </c>
      <c r="I124" t="str">
        <f t="shared" si="3"/>
        <v>Review</v>
      </c>
    </row>
    <row r="125" spans="1:9" hidden="1" x14ac:dyDescent="0.3">
      <c r="A125" s="37" t="s">
        <v>436</v>
      </c>
      <c r="B125">
        <v>4808</v>
      </c>
      <c r="C125">
        <v>1</v>
      </c>
      <c r="D125">
        <v>1</v>
      </c>
      <c r="E125">
        <v>549</v>
      </c>
      <c r="F125" s="38">
        <v>32</v>
      </c>
      <c r="G125">
        <v>306.57000000000011</v>
      </c>
      <c r="H125" s="33">
        <f t="shared" si="2"/>
        <v>0.55841530054644828</v>
      </c>
      <c r="I125" t="str">
        <f t="shared" si="3"/>
        <v/>
      </c>
    </row>
    <row r="126" spans="1:9" hidden="1" x14ac:dyDescent="0.3">
      <c r="A126" s="37" t="s">
        <v>674</v>
      </c>
      <c r="B126">
        <v>5354</v>
      </c>
      <c r="C126">
        <v>1</v>
      </c>
      <c r="D126">
        <v>1</v>
      </c>
      <c r="E126">
        <v>549</v>
      </c>
      <c r="F126" s="38">
        <v>35</v>
      </c>
      <c r="G126">
        <v>298.02999999999997</v>
      </c>
      <c r="H126" s="33">
        <f t="shared" si="2"/>
        <v>0.54285974499089251</v>
      </c>
      <c r="I126" t="str">
        <f t="shared" si="3"/>
        <v/>
      </c>
    </row>
    <row r="127" spans="1:9" hidden="1" x14ac:dyDescent="0.3">
      <c r="A127" s="37" t="s">
        <v>168</v>
      </c>
      <c r="B127">
        <v>12983</v>
      </c>
      <c r="C127">
        <v>3</v>
      </c>
      <c r="D127">
        <v>3</v>
      </c>
      <c r="E127">
        <v>747</v>
      </c>
      <c r="F127" s="38">
        <v>60</v>
      </c>
      <c r="G127">
        <v>297.70999999999998</v>
      </c>
      <c r="H127" s="33">
        <f t="shared" si="2"/>
        <v>0.39854082998661311</v>
      </c>
      <c r="I127" t="str">
        <f t="shared" si="3"/>
        <v/>
      </c>
    </row>
    <row r="128" spans="1:9" hidden="1" x14ac:dyDescent="0.3">
      <c r="A128" s="37" t="s">
        <v>648</v>
      </c>
      <c r="B128">
        <v>6420</v>
      </c>
      <c r="C128">
        <v>2</v>
      </c>
      <c r="D128">
        <v>2</v>
      </c>
      <c r="E128">
        <v>898</v>
      </c>
      <c r="F128" s="38">
        <v>31</v>
      </c>
      <c r="G128">
        <v>294.51</v>
      </c>
      <c r="H128" s="33">
        <f t="shared" si="2"/>
        <v>0.32796213808463248</v>
      </c>
      <c r="I128" t="str">
        <f t="shared" si="3"/>
        <v/>
      </c>
    </row>
    <row r="129" spans="1:9" hidden="1" x14ac:dyDescent="0.3">
      <c r="A129" s="37" t="s">
        <v>534</v>
      </c>
      <c r="B129">
        <v>4040</v>
      </c>
      <c r="C129">
        <v>3</v>
      </c>
      <c r="D129">
        <v>2</v>
      </c>
      <c r="E129">
        <v>1647</v>
      </c>
      <c r="F129" s="38">
        <v>26</v>
      </c>
      <c r="G129">
        <v>285.36</v>
      </c>
      <c r="H129" s="33">
        <f t="shared" si="2"/>
        <v>0.17326047358834246</v>
      </c>
      <c r="I129" t="str">
        <f t="shared" si="3"/>
        <v/>
      </c>
    </row>
    <row r="130" spans="1:9" hidden="1" x14ac:dyDescent="0.3">
      <c r="A130" s="37" t="s">
        <v>633</v>
      </c>
      <c r="B130">
        <v>6450</v>
      </c>
      <c r="C130">
        <v>1</v>
      </c>
      <c r="D130">
        <v>1</v>
      </c>
      <c r="E130">
        <v>279</v>
      </c>
      <c r="F130" s="38">
        <v>46</v>
      </c>
      <c r="G130">
        <v>284.47000000000003</v>
      </c>
      <c r="H130" s="33">
        <f t="shared" ref="H130:H193" si="4">IF(E130=0,"",G130/E130)</f>
        <v>1.0196057347670251</v>
      </c>
      <c r="I130" t="str">
        <f t="shared" ref="I130:I193" si="5">IF(AND(E130=0,G130&gt;0),"Review","")</f>
        <v/>
      </c>
    </row>
    <row r="131" spans="1:9" hidden="1" x14ac:dyDescent="0.3">
      <c r="A131" s="37" t="s">
        <v>432</v>
      </c>
      <c r="B131">
        <v>3657</v>
      </c>
      <c r="C131">
        <v>5</v>
      </c>
      <c r="D131">
        <v>5</v>
      </c>
      <c r="E131">
        <v>2245</v>
      </c>
      <c r="F131" s="38">
        <v>65</v>
      </c>
      <c r="G131">
        <v>283.97000000000003</v>
      </c>
      <c r="H131" s="33">
        <f t="shared" si="4"/>
        <v>0.1264899777282851</v>
      </c>
      <c r="I131" t="str">
        <f t="shared" si="5"/>
        <v/>
      </c>
    </row>
    <row r="132" spans="1:9" x14ac:dyDescent="0.3">
      <c r="A132" s="37" t="s">
        <v>199</v>
      </c>
      <c r="B132">
        <v>6430</v>
      </c>
      <c r="C132">
        <v>0</v>
      </c>
      <c r="D132">
        <v>0</v>
      </c>
      <c r="E132">
        <v>0</v>
      </c>
      <c r="F132" s="38">
        <v>32</v>
      </c>
      <c r="G132">
        <v>278.67</v>
      </c>
      <c r="H132" s="33" t="str">
        <f t="shared" si="4"/>
        <v/>
      </c>
      <c r="I132" t="str">
        <f t="shared" si="5"/>
        <v>Review</v>
      </c>
    </row>
    <row r="133" spans="1:9" hidden="1" x14ac:dyDescent="0.3">
      <c r="A133" s="37" t="s">
        <v>426</v>
      </c>
      <c r="B133">
        <v>4527</v>
      </c>
      <c r="C133">
        <v>1</v>
      </c>
      <c r="D133">
        <v>1</v>
      </c>
      <c r="E133">
        <v>299</v>
      </c>
      <c r="F133" s="38">
        <v>37</v>
      </c>
      <c r="G133">
        <v>276.11</v>
      </c>
      <c r="H133" s="33">
        <f t="shared" si="4"/>
        <v>0.9234448160535117</v>
      </c>
      <c r="I133" t="str">
        <f t="shared" si="5"/>
        <v/>
      </c>
    </row>
    <row r="134" spans="1:9" hidden="1" x14ac:dyDescent="0.3">
      <c r="A134" s="37" t="s">
        <v>438</v>
      </c>
      <c r="B134">
        <v>3768</v>
      </c>
      <c r="C134">
        <v>4</v>
      </c>
      <c r="D134">
        <v>4</v>
      </c>
      <c r="E134">
        <v>1596</v>
      </c>
      <c r="F134" s="38">
        <v>33</v>
      </c>
      <c r="G134">
        <v>276.02999999999997</v>
      </c>
      <c r="H134" s="33">
        <f t="shared" si="4"/>
        <v>0.17295112781954886</v>
      </c>
      <c r="I134" t="str">
        <f t="shared" si="5"/>
        <v/>
      </c>
    </row>
    <row r="135" spans="1:9" hidden="1" x14ac:dyDescent="0.3">
      <c r="A135" s="37" t="s">
        <v>317</v>
      </c>
      <c r="B135">
        <v>5842</v>
      </c>
      <c r="C135">
        <v>2</v>
      </c>
      <c r="D135">
        <v>2</v>
      </c>
      <c r="E135">
        <v>598</v>
      </c>
      <c r="F135" s="38">
        <v>47</v>
      </c>
      <c r="G135">
        <v>274.95</v>
      </c>
      <c r="H135" s="33">
        <f t="shared" si="4"/>
        <v>0.45978260869565213</v>
      </c>
      <c r="I135" t="str">
        <f t="shared" si="5"/>
        <v/>
      </c>
    </row>
    <row r="136" spans="1:9" x14ac:dyDescent="0.3">
      <c r="A136" s="37" t="s">
        <v>685</v>
      </c>
      <c r="B136">
        <v>3492</v>
      </c>
      <c r="C136">
        <v>0</v>
      </c>
      <c r="D136">
        <v>0</v>
      </c>
      <c r="E136">
        <v>0</v>
      </c>
      <c r="F136" s="38">
        <v>25</v>
      </c>
      <c r="G136">
        <v>270.88</v>
      </c>
      <c r="H136" s="33" t="str">
        <f t="shared" si="4"/>
        <v/>
      </c>
      <c r="I136" t="str">
        <f t="shared" si="5"/>
        <v>Review</v>
      </c>
    </row>
    <row r="137" spans="1:9" hidden="1" x14ac:dyDescent="0.3">
      <c r="A137" s="37" t="s">
        <v>723</v>
      </c>
      <c r="B137">
        <v>3098</v>
      </c>
      <c r="C137">
        <v>2</v>
      </c>
      <c r="D137">
        <v>2</v>
      </c>
      <c r="E137">
        <v>1298</v>
      </c>
      <c r="F137" s="38">
        <v>20</v>
      </c>
      <c r="G137">
        <v>267.82</v>
      </c>
      <c r="H137" s="33">
        <f t="shared" si="4"/>
        <v>0.20633281972265022</v>
      </c>
      <c r="I137" t="str">
        <f t="shared" si="5"/>
        <v/>
      </c>
    </row>
    <row r="138" spans="1:9" x14ac:dyDescent="0.3">
      <c r="A138" s="37" t="s">
        <v>508</v>
      </c>
      <c r="B138">
        <v>4319</v>
      </c>
      <c r="C138">
        <v>0</v>
      </c>
      <c r="D138">
        <v>0</v>
      </c>
      <c r="E138">
        <v>0</v>
      </c>
      <c r="F138" s="38">
        <v>39</v>
      </c>
      <c r="G138">
        <v>267.07000000000011</v>
      </c>
      <c r="H138" s="33" t="str">
        <f t="shared" si="4"/>
        <v/>
      </c>
      <c r="I138" t="str">
        <f t="shared" si="5"/>
        <v>Review</v>
      </c>
    </row>
    <row r="139" spans="1:9" hidden="1" x14ac:dyDescent="0.3">
      <c r="A139" s="37" t="s">
        <v>505</v>
      </c>
      <c r="B139">
        <v>2076</v>
      </c>
      <c r="C139">
        <v>2</v>
      </c>
      <c r="D139">
        <v>1</v>
      </c>
      <c r="E139">
        <v>1098</v>
      </c>
      <c r="F139" s="38">
        <v>20</v>
      </c>
      <c r="G139">
        <v>267.05</v>
      </c>
      <c r="H139" s="33">
        <f t="shared" si="4"/>
        <v>0.24321493624772314</v>
      </c>
      <c r="I139" t="str">
        <f t="shared" si="5"/>
        <v/>
      </c>
    </row>
    <row r="140" spans="1:9" x14ac:dyDescent="0.3">
      <c r="A140" s="37" t="s">
        <v>359</v>
      </c>
      <c r="B140">
        <v>6017</v>
      </c>
      <c r="C140">
        <v>0</v>
      </c>
      <c r="D140">
        <v>0</v>
      </c>
      <c r="E140">
        <v>0</v>
      </c>
      <c r="F140" s="38">
        <v>38</v>
      </c>
      <c r="G140">
        <v>262.24</v>
      </c>
      <c r="H140" s="33" t="str">
        <f t="shared" si="4"/>
        <v/>
      </c>
      <c r="I140" t="str">
        <f t="shared" si="5"/>
        <v>Review</v>
      </c>
    </row>
    <row r="141" spans="1:9" hidden="1" x14ac:dyDescent="0.3">
      <c r="A141" s="37" t="s">
        <v>690</v>
      </c>
      <c r="B141">
        <v>4534</v>
      </c>
      <c r="C141">
        <v>2</v>
      </c>
      <c r="D141">
        <v>2</v>
      </c>
      <c r="E141">
        <v>598</v>
      </c>
      <c r="F141" s="38">
        <v>34</v>
      </c>
      <c r="G141">
        <v>259.01</v>
      </c>
      <c r="H141" s="33">
        <f t="shared" si="4"/>
        <v>0.43312709030100333</v>
      </c>
      <c r="I141" t="str">
        <f t="shared" si="5"/>
        <v/>
      </c>
    </row>
    <row r="142" spans="1:9" hidden="1" x14ac:dyDescent="0.3">
      <c r="A142" s="37" t="s">
        <v>265</v>
      </c>
      <c r="B142">
        <v>11219</v>
      </c>
      <c r="C142">
        <v>9</v>
      </c>
      <c r="D142">
        <v>9</v>
      </c>
      <c r="E142">
        <v>3591</v>
      </c>
      <c r="F142" s="38">
        <v>34</v>
      </c>
      <c r="G142">
        <v>258.8</v>
      </c>
      <c r="H142" s="33">
        <f t="shared" si="4"/>
        <v>7.2069061542745755E-2</v>
      </c>
      <c r="I142" t="str">
        <f t="shared" si="5"/>
        <v/>
      </c>
    </row>
    <row r="143" spans="1:9" hidden="1" x14ac:dyDescent="0.3">
      <c r="A143" s="37" t="s">
        <v>425</v>
      </c>
      <c r="B143">
        <v>5324</v>
      </c>
      <c r="C143">
        <v>2</v>
      </c>
      <c r="D143">
        <v>2</v>
      </c>
      <c r="E143">
        <v>398</v>
      </c>
      <c r="F143" s="38">
        <v>54</v>
      </c>
      <c r="G143">
        <v>253.23</v>
      </c>
      <c r="H143" s="33">
        <f t="shared" si="4"/>
        <v>0.63625628140703516</v>
      </c>
      <c r="I143" t="str">
        <f t="shared" si="5"/>
        <v/>
      </c>
    </row>
    <row r="144" spans="1:9" hidden="1" x14ac:dyDescent="0.3">
      <c r="A144" s="37" t="s">
        <v>423</v>
      </c>
      <c r="B144">
        <v>5890</v>
      </c>
      <c r="C144">
        <v>9</v>
      </c>
      <c r="D144">
        <v>9</v>
      </c>
      <c r="E144">
        <v>1791</v>
      </c>
      <c r="F144" s="38">
        <v>66</v>
      </c>
      <c r="G144">
        <v>245.47</v>
      </c>
      <c r="H144" s="33">
        <f t="shared" si="4"/>
        <v>0.13705750977107761</v>
      </c>
      <c r="I144" t="str">
        <f t="shared" si="5"/>
        <v/>
      </c>
    </row>
    <row r="145" spans="1:9" hidden="1" x14ac:dyDescent="0.3">
      <c r="A145" s="37" t="s">
        <v>396</v>
      </c>
      <c r="B145">
        <v>5453</v>
      </c>
      <c r="C145">
        <v>2</v>
      </c>
      <c r="D145">
        <v>2</v>
      </c>
      <c r="E145">
        <v>498</v>
      </c>
      <c r="F145" s="38">
        <v>46</v>
      </c>
      <c r="G145">
        <v>244.46</v>
      </c>
      <c r="H145" s="33">
        <f t="shared" si="4"/>
        <v>0.49088353413654617</v>
      </c>
      <c r="I145" t="str">
        <f t="shared" si="5"/>
        <v/>
      </c>
    </row>
    <row r="146" spans="1:9" hidden="1" x14ac:dyDescent="0.3">
      <c r="A146" s="37" t="s">
        <v>409</v>
      </c>
      <c r="B146">
        <v>2885</v>
      </c>
      <c r="C146">
        <v>3</v>
      </c>
      <c r="D146">
        <v>3</v>
      </c>
      <c r="E146">
        <v>1347</v>
      </c>
      <c r="F146" s="38">
        <v>18</v>
      </c>
      <c r="G146">
        <v>241.61</v>
      </c>
      <c r="H146" s="33">
        <f t="shared" si="4"/>
        <v>0.17936896807720862</v>
      </c>
      <c r="I146" t="str">
        <f t="shared" si="5"/>
        <v/>
      </c>
    </row>
    <row r="147" spans="1:9" x14ac:dyDescent="0.3">
      <c r="A147" s="37" t="s">
        <v>427</v>
      </c>
      <c r="B147">
        <v>3741</v>
      </c>
      <c r="C147">
        <v>0</v>
      </c>
      <c r="D147">
        <v>0</v>
      </c>
      <c r="E147">
        <v>0</v>
      </c>
      <c r="F147" s="38">
        <v>24</v>
      </c>
      <c r="G147">
        <v>234.33</v>
      </c>
      <c r="H147" s="33" t="str">
        <f t="shared" si="4"/>
        <v/>
      </c>
      <c r="I147" t="str">
        <f t="shared" si="5"/>
        <v>Review</v>
      </c>
    </row>
    <row r="148" spans="1:9" hidden="1" x14ac:dyDescent="0.3">
      <c r="A148" s="37" t="s">
        <v>807</v>
      </c>
      <c r="B148">
        <v>5007</v>
      </c>
      <c r="C148">
        <v>1</v>
      </c>
      <c r="D148">
        <v>1</v>
      </c>
      <c r="E148">
        <v>449</v>
      </c>
      <c r="F148" s="38">
        <v>31</v>
      </c>
      <c r="G148">
        <v>230.11</v>
      </c>
      <c r="H148" s="33">
        <f t="shared" si="4"/>
        <v>0.51249443207126955</v>
      </c>
      <c r="I148" t="str">
        <f t="shared" si="5"/>
        <v/>
      </c>
    </row>
    <row r="149" spans="1:9" x14ac:dyDescent="0.3">
      <c r="A149" s="37" t="s">
        <v>859</v>
      </c>
      <c r="B149">
        <v>1094</v>
      </c>
      <c r="C149">
        <v>0</v>
      </c>
      <c r="D149">
        <v>0</v>
      </c>
      <c r="E149">
        <v>0</v>
      </c>
      <c r="F149" s="38">
        <v>13</v>
      </c>
      <c r="G149">
        <v>223.12</v>
      </c>
      <c r="H149" s="33" t="str">
        <f t="shared" si="4"/>
        <v/>
      </c>
      <c r="I149" t="str">
        <f t="shared" si="5"/>
        <v>Review</v>
      </c>
    </row>
    <row r="150" spans="1:9" hidden="1" x14ac:dyDescent="0.3">
      <c r="A150" s="37" t="s">
        <v>870</v>
      </c>
      <c r="B150">
        <v>3981</v>
      </c>
      <c r="C150">
        <v>1</v>
      </c>
      <c r="D150">
        <v>1</v>
      </c>
      <c r="E150">
        <v>429</v>
      </c>
      <c r="F150" s="38">
        <v>26</v>
      </c>
      <c r="G150">
        <v>221.87</v>
      </c>
      <c r="H150" s="33">
        <f t="shared" si="4"/>
        <v>0.51717948717948714</v>
      </c>
      <c r="I150" t="str">
        <f t="shared" si="5"/>
        <v/>
      </c>
    </row>
    <row r="151" spans="1:9" hidden="1" x14ac:dyDescent="0.3">
      <c r="A151" s="37" t="s">
        <v>273</v>
      </c>
      <c r="B151">
        <v>3030</v>
      </c>
      <c r="C151">
        <v>2</v>
      </c>
      <c r="D151">
        <v>2</v>
      </c>
      <c r="E151">
        <v>1098</v>
      </c>
      <c r="F151" s="38">
        <v>25</v>
      </c>
      <c r="G151">
        <v>218.47</v>
      </c>
      <c r="H151" s="33">
        <f t="shared" si="4"/>
        <v>0.19897085610200363</v>
      </c>
      <c r="I151" t="str">
        <f t="shared" si="5"/>
        <v/>
      </c>
    </row>
    <row r="152" spans="1:9" hidden="1" x14ac:dyDescent="0.3">
      <c r="A152" s="37" t="s">
        <v>596</v>
      </c>
      <c r="B152">
        <v>2176</v>
      </c>
      <c r="C152">
        <v>3</v>
      </c>
      <c r="D152">
        <v>3</v>
      </c>
      <c r="E152">
        <v>1647</v>
      </c>
      <c r="F152" s="38">
        <v>21</v>
      </c>
      <c r="G152">
        <v>217.94</v>
      </c>
      <c r="H152" s="33">
        <f t="shared" si="4"/>
        <v>0.13232544019429265</v>
      </c>
      <c r="I152" t="str">
        <f t="shared" si="5"/>
        <v/>
      </c>
    </row>
    <row r="153" spans="1:9" hidden="1" x14ac:dyDescent="0.3">
      <c r="A153" s="37" t="s">
        <v>446</v>
      </c>
      <c r="B153">
        <v>3859</v>
      </c>
      <c r="C153">
        <v>5</v>
      </c>
      <c r="D153">
        <v>5</v>
      </c>
      <c r="E153">
        <v>2745</v>
      </c>
      <c r="F153" s="38">
        <v>20</v>
      </c>
      <c r="G153">
        <v>217.46</v>
      </c>
      <c r="H153" s="33">
        <f t="shared" si="4"/>
        <v>7.9220400728597457E-2</v>
      </c>
      <c r="I153" t="str">
        <f t="shared" si="5"/>
        <v/>
      </c>
    </row>
    <row r="154" spans="1:9" x14ac:dyDescent="0.3">
      <c r="A154" s="37" t="s">
        <v>750</v>
      </c>
      <c r="B154">
        <v>1795</v>
      </c>
      <c r="C154">
        <v>0</v>
      </c>
      <c r="D154">
        <v>0</v>
      </c>
      <c r="E154">
        <v>0</v>
      </c>
      <c r="F154" s="38">
        <v>23</v>
      </c>
      <c r="G154">
        <v>217.03</v>
      </c>
      <c r="H154" s="33" t="str">
        <f t="shared" si="4"/>
        <v/>
      </c>
      <c r="I154" t="str">
        <f t="shared" si="5"/>
        <v>Review</v>
      </c>
    </row>
    <row r="155" spans="1:9" x14ac:dyDescent="0.3">
      <c r="A155" s="37" t="s">
        <v>547</v>
      </c>
      <c r="B155">
        <v>2530</v>
      </c>
      <c r="C155">
        <v>0</v>
      </c>
      <c r="D155">
        <v>0</v>
      </c>
      <c r="E155">
        <v>0</v>
      </c>
      <c r="F155" s="38">
        <v>27</v>
      </c>
      <c r="G155">
        <v>214.62</v>
      </c>
      <c r="H155" s="33" t="str">
        <f t="shared" si="4"/>
        <v/>
      </c>
      <c r="I155" t="str">
        <f t="shared" si="5"/>
        <v>Review</v>
      </c>
    </row>
    <row r="156" spans="1:9" x14ac:dyDescent="0.3">
      <c r="A156" s="37" t="s">
        <v>212</v>
      </c>
      <c r="B156">
        <v>2361</v>
      </c>
      <c r="C156">
        <v>0</v>
      </c>
      <c r="D156">
        <v>0</v>
      </c>
      <c r="E156">
        <v>0</v>
      </c>
      <c r="F156" s="38">
        <v>13</v>
      </c>
      <c r="G156">
        <v>213.92</v>
      </c>
      <c r="H156" s="33" t="str">
        <f t="shared" si="4"/>
        <v/>
      </c>
      <c r="I156" t="str">
        <f t="shared" si="5"/>
        <v>Review</v>
      </c>
    </row>
    <row r="157" spans="1:9" hidden="1" x14ac:dyDescent="0.3">
      <c r="A157" s="37" t="s">
        <v>598</v>
      </c>
      <c r="B157">
        <v>5865</v>
      </c>
      <c r="C157">
        <v>3</v>
      </c>
      <c r="D157">
        <v>3</v>
      </c>
      <c r="E157">
        <v>897</v>
      </c>
      <c r="F157" s="38">
        <v>34</v>
      </c>
      <c r="G157">
        <v>211.81</v>
      </c>
      <c r="H157" s="33">
        <f t="shared" si="4"/>
        <v>0.23613154960981048</v>
      </c>
      <c r="I157" t="str">
        <f t="shared" si="5"/>
        <v/>
      </c>
    </row>
    <row r="158" spans="1:9" hidden="1" x14ac:dyDescent="0.3">
      <c r="A158" s="37" t="s">
        <v>198</v>
      </c>
      <c r="B158">
        <v>3748</v>
      </c>
      <c r="C158">
        <v>3</v>
      </c>
      <c r="D158">
        <v>3</v>
      </c>
      <c r="E158">
        <v>1197</v>
      </c>
      <c r="F158" s="38">
        <v>28</v>
      </c>
      <c r="G158">
        <v>211.55</v>
      </c>
      <c r="H158" s="33">
        <f t="shared" si="4"/>
        <v>0.17673350041771096</v>
      </c>
      <c r="I158" t="str">
        <f t="shared" si="5"/>
        <v/>
      </c>
    </row>
    <row r="159" spans="1:9" hidden="1" x14ac:dyDescent="0.3">
      <c r="A159" s="37" t="s">
        <v>290</v>
      </c>
      <c r="B159">
        <v>4266</v>
      </c>
      <c r="C159">
        <v>7</v>
      </c>
      <c r="D159">
        <v>6</v>
      </c>
      <c r="E159">
        <v>1743</v>
      </c>
      <c r="F159" s="38">
        <v>35</v>
      </c>
      <c r="G159">
        <v>206.76</v>
      </c>
      <c r="H159" s="33">
        <f t="shared" si="4"/>
        <v>0.11862306368330464</v>
      </c>
      <c r="I159" t="str">
        <f t="shared" si="5"/>
        <v/>
      </c>
    </row>
    <row r="160" spans="1:9" hidden="1" x14ac:dyDescent="0.3">
      <c r="A160" s="37" t="s">
        <v>146</v>
      </c>
      <c r="B160">
        <v>737</v>
      </c>
      <c r="C160">
        <v>2</v>
      </c>
      <c r="D160">
        <v>2</v>
      </c>
      <c r="E160">
        <v>1198</v>
      </c>
      <c r="F160" s="38">
        <v>18</v>
      </c>
      <c r="G160">
        <v>206.48</v>
      </c>
      <c r="H160" s="33">
        <f t="shared" si="4"/>
        <v>0.17235392320534224</v>
      </c>
      <c r="I160" t="str">
        <f t="shared" si="5"/>
        <v/>
      </c>
    </row>
    <row r="161" spans="1:9" hidden="1" x14ac:dyDescent="0.3">
      <c r="A161" s="37" t="s">
        <v>349</v>
      </c>
      <c r="B161">
        <v>2606</v>
      </c>
      <c r="C161">
        <v>2</v>
      </c>
      <c r="D161">
        <v>2</v>
      </c>
      <c r="E161">
        <v>898</v>
      </c>
      <c r="F161" s="38">
        <v>40</v>
      </c>
      <c r="G161">
        <v>204.27</v>
      </c>
      <c r="H161" s="33">
        <f t="shared" si="4"/>
        <v>0.22747216035634746</v>
      </c>
      <c r="I161" t="str">
        <f t="shared" si="5"/>
        <v/>
      </c>
    </row>
    <row r="162" spans="1:9" x14ac:dyDescent="0.3">
      <c r="A162" s="37" t="s">
        <v>308</v>
      </c>
      <c r="B162">
        <v>14634</v>
      </c>
      <c r="C162">
        <v>0</v>
      </c>
      <c r="D162">
        <v>0</v>
      </c>
      <c r="E162">
        <v>0</v>
      </c>
      <c r="F162" s="38">
        <v>55</v>
      </c>
      <c r="G162">
        <v>204.12</v>
      </c>
      <c r="H162" s="33" t="str">
        <f t="shared" si="4"/>
        <v/>
      </c>
      <c r="I162" t="str">
        <f t="shared" si="5"/>
        <v>Review</v>
      </c>
    </row>
    <row r="163" spans="1:9" hidden="1" x14ac:dyDescent="0.3">
      <c r="A163" s="37" t="s">
        <v>482</v>
      </c>
      <c r="B163">
        <v>7603</v>
      </c>
      <c r="C163">
        <v>3</v>
      </c>
      <c r="D163">
        <v>3</v>
      </c>
      <c r="E163">
        <v>747</v>
      </c>
      <c r="F163" s="38">
        <v>40</v>
      </c>
      <c r="G163">
        <v>203.42</v>
      </c>
      <c r="H163" s="33">
        <f t="shared" si="4"/>
        <v>0.27231593038821955</v>
      </c>
      <c r="I163" t="str">
        <f t="shared" si="5"/>
        <v/>
      </c>
    </row>
    <row r="164" spans="1:9" x14ac:dyDescent="0.3">
      <c r="A164" s="37" t="s">
        <v>277</v>
      </c>
      <c r="B164">
        <v>1702</v>
      </c>
      <c r="C164">
        <v>0</v>
      </c>
      <c r="D164">
        <v>0</v>
      </c>
      <c r="E164">
        <v>0</v>
      </c>
      <c r="F164" s="38">
        <v>22</v>
      </c>
      <c r="G164">
        <v>201.62</v>
      </c>
      <c r="H164" s="33" t="str">
        <f t="shared" si="4"/>
        <v/>
      </c>
      <c r="I164" t="str">
        <f t="shared" si="5"/>
        <v>Review</v>
      </c>
    </row>
    <row r="165" spans="1:9" hidden="1" x14ac:dyDescent="0.3">
      <c r="A165" s="37" t="s">
        <v>643</v>
      </c>
      <c r="B165">
        <v>2599</v>
      </c>
      <c r="C165">
        <v>1</v>
      </c>
      <c r="D165">
        <v>1</v>
      </c>
      <c r="E165">
        <v>299</v>
      </c>
      <c r="F165" s="38">
        <v>23</v>
      </c>
      <c r="G165">
        <v>195.31</v>
      </c>
      <c r="H165" s="33">
        <f t="shared" si="4"/>
        <v>0.65321070234113709</v>
      </c>
      <c r="I165" t="str">
        <f t="shared" si="5"/>
        <v/>
      </c>
    </row>
    <row r="166" spans="1:9" hidden="1" x14ac:dyDescent="0.3">
      <c r="A166" s="37" t="s">
        <v>248</v>
      </c>
      <c r="B166">
        <v>1693</v>
      </c>
      <c r="C166">
        <v>3</v>
      </c>
      <c r="D166">
        <v>3</v>
      </c>
      <c r="E166">
        <v>837</v>
      </c>
      <c r="F166" s="38">
        <v>35</v>
      </c>
      <c r="G166">
        <v>193.77</v>
      </c>
      <c r="H166" s="33">
        <f t="shared" si="4"/>
        <v>0.23150537634408602</v>
      </c>
      <c r="I166" t="str">
        <f t="shared" si="5"/>
        <v/>
      </c>
    </row>
    <row r="167" spans="1:9" hidden="1" x14ac:dyDescent="0.3">
      <c r="A167" s="37" t="s">
        <v>476</v>
      </c>
      <c r="B167">
        <v>1497</v>
      </c>
      <c r="C167">
        <v>2</v>
      </c>
      <c r="D167">
        <v>2</v>
      </c>
      <c r="E167">
        <v>898</v>
      </c>
      <c r="F167" s="38">
        <v>15</v>
      </c>
      <c r="G167">
        <v>191.91</v>
      </c>
      <c r="H167" s="33">
        <f t="shared" si="4"/>
        <v>0.21370824053452114</v>
      </c>
      <c r="I167" t="str">
        <f t="shared" si="5"/>
        <v/>
      </c>
    </row>
    <row r="168" spans="1:9" hidden="1" x14ac:dyDescent="0.3">
      <c r="A168" s="37" t="s">
        <v>458</v>
      </c>
      <c r="B168">
        <v>2465</v>
      </c>
      <c r="C168">
        <v>5</v>
      </c>
      <c r="D168">
        <v>5</v>
      </c>
      <c r="E168">
        <v>2245</v>
      </c>
      <c r="F168" s="38">
        <v>20</v>
      </c>
      <c r="G168">
        <v>191.69</v>
      </c>
      <c r="H168" s="33">
        <f t="shared" si="4"/>
        <v>8.5385300668151448E-2</v>
      </c>
      <c r="I168" t="str">
        <f t="shared" si="5"/>
        <v/>
      </c>
    </row>
    <row r="169" spans="1:9" x14ac:dyDescent="0.3">
      <c r="A169" s="37" t="s">
        <v>576</v>
      </c>
      <c r="B169">
        <v>2806</v>
      </c>
      <c r="C169">
        <v>0</v>
      </c>
      <c r="D169">
        <v>0</v>
      </c>
      <c r="E169">
        <v>0</v>
      </c>
      <c r="F169" s="38">
        <v>24</v>
      </c>
      <c r="G169">
        <v>189.24</v>
      </c>
      <c r="H169" s="33" t="str">
        <f t="shared" si="4"/>
        <v/>
      </c>
      <c r="I169" t="str">
        <f t="shared" si="5"/>
        <v>Review</v>
      </c>
    </row>
    <row r="170" spans="1:9" x14ac:dyDescent="0.3">
      <c r="A170" s="37" t="s">
        <v>575</v>
      </c>
      <c r="B170">
        <v>3700</v>
      </c>
      <c r="C170">
        <v>0</v>
      </c>
      <c r="D170">
        <v>0</v>
      </c>
      <c r="E170">
        <v>0</v>
      </c>
      <c r="F170" s="38">
        <v>28</v>
      </c>
      <c r="G170">
        <v>187.56</v>
      </c>
      <c r="H170" s="33" t="str">
        <f t="shared" si="4"/>
        <v/>
      </c>
      <c r="I170" t="str">
        <f t="shared" si="5"/>
        <v>Review</v>
      </c>
    </row>
    <row r="171" spans="1:9" x14ac:dyDescent="0.3">
      <c r="A171" s="37" t="s">
        <v>692</v>
      </c>
      <c r="B171">
        <v>1543</v>
      </c>
      <c r="C171">
        <v>0</v>
      </c>
      <c r="D171">
        <v>0</v>
      </c>
      <c r="E171">
        <v>0</v>
      </c>
      <c r="F171" s="38">
        <v>17</v>
      </c>
      <c r="G171">
        <v>187.48</v>
      </c>
      <c r="H171" s="33" t="str">
        <f t="shared" si="4"/>
        <v/>
      </c>
      <c r="I171" t="str">
        <f t="shared" si="5"/>
        <v>Review</v>
      </c>
    </row>
    <row r="172" spans="1:9" x14ac:dyDescent="0.3">
      <c r="A172" s="37" t="s">
        <v>883</v>
      </c>
      <c r="B172">
        <v>4808</v>
      </c>
      <c r="C172">
        <v>0</v>
      </c>
      <c r="D172">
        <v>0</v>
      </c>
      <c r="E172">
        <v>0</v>
      </c>
      <c r="F172" s="38">
        <v>21</v>
      </c>
      <c r="G172">
        <v>187.36</v>
      </c>
      <c r="H172" s="33" t="str">
        <f t="shared" si="4"/>
        <v/>
      </c>
      <c r="I172" t="str">
        <f t="shared" si="5"/>
        <v>Review</v>
      </c>
    </row>
    <row r="173" spans="1:9" hidden="1" x14ac:dyDescent="0.3">
      <c r="A173" s="37" t="s">
        <v>572</v>
      </c>
      <c r="B173">
        <v>2188</v>
      </c>
      <c r="C173">
        <v>2</v>
      </c>
      <c r="D173">
        <v>2</v>
      </c>
      <c r="E173">
        <v>858</v>
      </c>
      <c r="F173" s="38">
        <v>19</v>
      </c>
      <c r="G173">
        <v>186.31</v>
      </c>
      <c r="H173" s="33">
        <f t="shared" si="4"/>
        <v>0.21714452214452215</v>
      </c>
      <c r="I173" t="str">
        <f t="shared" si="5"/>
        <v/>
      </c>
    </row>
    <row r="174" spans="1:9" x14ac:dyDescent="0.3">
      <c r="A174" s="37" t="s">
        <v>775</v>
      </c>
      <c r="B174">
        <v>1461</v>
      </c>
      <c r="C174">
        <v>0</v>
      </c>
      <c r="D174">
        <v>0</v>
      </c>
      <c r="E174">
        <v>0</v>
      </c>
      <c r="F174" s="38">
        <v>18</v>
      </c>
      <c r="G174">
        <v>183.6</v>
      </c>
      <c r="H174" s="33" t="str">
        <f t="shared" si="4"/>
        <v/>
      </c>
      <c r="I174" t="str">
        <f t="shared" si="5"/>
        <v>Review</v>
      </c>
    </row>
    <row r="175" spans="1:9" x14ac:dyDescent="0.3">
      <c r="A175" s="37" t="s">
        <v>718</v>
      </c>
      <c r="B175">
        <v>3241</v>
      </c>
      <c r="C175">
        <v>0</v>
      </c>
      <c r="D175">
        <v>0</v>
      </c>
      <c r="E175">
        <v>0</v>
      </c>
      <c r="F175" s="38">
        <v>34</v>
      </c>
      <c r="G175">
        <v>179.29</v>
      </c>
      <c r="H175" s="33" t="str">
        <f t="shared" si="4"/>
        <v/>
      </c>
      <c r="I175" t="str">
        <f t="shared" si="5"/>
        <v>Review</v>
      </c>
    </row>
    <row r="176" spans="1:9" hidden="1" x14ac:dyDescent="0.3">
      <c r="A176" s="37" t="s">
        <v>511</v>
      </c>
      <c r="B176">
        <v>5189</v>
      </c>
      <c r="C176">
        <v>1</v>
      </c>
      <c r="D176">
        <v>1</v>
      </c>
      <c r="E176">
        <v>249</v>
      </c>
      <c r="F176" s="38">
        <v>32</v>
      </c>
      <c r="G176">
        <v>175.27</v>
      </c>
      <c r="H176" s="33">
        <f t="shared" si="4"/>
        <v>0.70389558232931726</v>
      </c>
      <c r="I176" t="str">
        <f t="shared" si="5"/>
        <v/>
      </c>
    </row>
    <row r="177" spans="1:9" hidden="1" x14ac:dyDescent="0.3">
      <c r="A177" s="37" t="s">
        <v>422</v>
      </c>
      <c r="B177">
        <v>3060</v>
      </c>
      <c r="C177">
        <v>3</v>
      </c>
      <c r="D177">
        <v>3</v>
      </c>
      <c r="E177">
        <v>597</v>
      </c>
      <c r="F177" s="38">
        <v>36</v>
      </c>
      <c r="G177">
        <v>171.48</v>
      </c>
      <c r="H177" s="33">
        <f t="shared" si="4"/>
        <v>0.28723618090452258</v>
      </c>
      <c r="I177" t="str">
        <f t="shared" si="5"/>
        <v/>
      </c>
    </row>
    <row r="178" spans="1:9" hidden="1" x14ac:dyDescent="0.3">
      <c r="A178" s="37" t="s">
        <v>331</v>
      </c>
      <c r="B178">
        <v>7481</v>
      </c>
      <c r="C178">
        <v>3</v>
      </c>
      <c r="D178">
        <v>3</v>
      </c>
      <c r="E178">
        <v>897</v>
      </c>
      <c r="F178" s="38">
        <v>25</v>
      </c>
      <c r="G178">
        <v>168.65</v>
      </c>
      <c r="H178" s="33">
        <f t="shared" si="4"/>
        <v>0.18801560758082497</v>
      </c>
      <c r="I178" t="str">
        <f t="shared" si="5"/>
        <v/>
      </c>
    </row>
    <row r="179" spans="1:9" x14ac:dyDescent="0.3">
      <c r="A179" s="37" t="s">
        <v>305</v>
      </c>
      <c r="B179">
        <v>6787</v>
      </c>
      <c r="C179">
        <v>0</v>
      </c>
      <c r="D179">
        <v>0</v>
      </c>
      <c r="E179">
        <v>0</v>
      </c>
      <c r="F179" s="38">
        <v>23</v>
      </c>
      <c r="G179">
        <v>167.17</v>
      </c>
      <c r="H179" s="33" t="str">
        <f t="shared" si="4"/>
        <v/>
      </c>
      <c r="I179" t="str">
        <f t="shared" si="5"/>
        <v>Review</v>
      </c>
    </row>
    <row r="180" spans="1:9" x14ac:dyDescent="0.3">
      <c r="A180" s="37" t="s">
        <v>779</v>
      </c>
      <c r="B180">
        <v>3949</v>
      </c>
      <c r="C180">
        <v>0</v>
      </c>
      <c r="D180">
        <v>0</v>
      </c>
      <c r="E180">
        <v>0</v>
      </c>
      <c r="F180" s="38">
        <v>27</v>
      </c>
      <c r="G180">
        <v>167.13</v>
      </c>
      <c r="H180" s="33" t="str">
        <f t="shared" si="4"/>
        <v/>
      </c>
      <c r="I180" t="str">
        <f t="shared" si="5"/>
        <v>Review</v>
      </c>
    </row>
    <row r="181" spans="1:9" x14ac:dyDescent="0.3">
      <c r="A181" s="37" t="s">
        <v>526</v>
      </c>
      <c r="B181">
        <v>1982</v>
      </c>
      <c r="C181">
        <v>0</v>
      </c>
      <c r="D181">
        <v>0</v>
      </c>
      <c r="E181">
        <v>0</v>
      </c>
      <c r="F181" s="38">
        <v>14</v>
      </c>
      <c r="G181">
        <v>164.35</v>
      </c>
      <c r="H181" s="33" t="str">
        <f t="shared" si="4"/>
        <v/>
      </c>
      <c r="I181" t="str">
        <f t="shared" si="5"/>
        <v>Review</v>
      </c>
    </row>
    <row r="182" spans="1:9" hidden="1" x14ac:dyDescent="0.3">
      <c r="A182" s="37" t="s">
        <v>490</v>
      </c>
      <c r="B182">
        <v>2498</v>
      </c>
      <c r="C182">
        <v>1</v>
      </c>
      <c r="D182">
        <v>1</v>
      </c>
      <c r="E182">
        <v>299</v>
      </c>
      <c r="F182" s="38">
        <v>22</v>
      </c>
      <c r="G182">
        <v>161.61000000000001</v>
      </c>
      <c r="H182" s="33">
        <f t="shared" si="4"/>
        <v>0.5405016722408027</v>
      </c>
      <c r="I182" t="str">
        <f t="shared" si="5"/>
        <v/>
      </c>
    </row>
    <row r="183" spans="1:9" x14ac:dyDescent="0.3">
      <c r="A183" s="37" t="s">
        <v>539</v>
      </c>
      <c r="B183">
        <v>4293</v>
      </c>
      <c r="C183">
        <v>0</v>
      </c>
      <c r="D183">
        <v>0</v>
      </c>
      <c r="E183">
        <v>0</v>
      </c>
      <c r="F183" s="38">
        <v>27</v>
      </c>
      <c r="G183">
        <v>159.21</v>
      </c>
      <c r="H183" s="33" t="str">
        <f t="shared" si="4"/>
        <v/>
      </c>
      <c r="I183" t="str">
        <f t="shared" si="5"/>
        <v>Review</v>
      </c>
    </row>
    <row r="184" spans="1:9" x14ac:dyDescent="0.3">
      <c r="A184" s="37" t="s">
        <v>688</v>
      </c>
      <c r="B184">
        <v>4250</v>
      </c>
      <c r="C184">
        <v>0</v>
      </c>
      <c r="D184">
        <v>0</v>
      </c>
      <c r="E184">
        <v>0</v>
      </c>
      <c r="F184" s="38">
        <v>15</v>
      </c>
      <c r="G184">
        <v>157.74</v>
      </c>
      <c r="H184" s="33" t="str">
        <f t="shared" si="4"/>
        <v/>
      </c>
      <c r="I184" t="str">
        <f t="shared" si="5"/>
        <v>Review</v>
      </c>
    </row>
    <row r="185" spans="1:9" x14ac:dyDescent="0.3">
      <c r="A185" s="37" t="s">
        <v>958</v>
      </c>
      <c r="B185">
        <v>1666</v>
      </c>
      <c r="C185">
        <v>0</v>
      </c>
      <c r="D185">
        <v>0</v>
      </c>
      <c r="E185">
        <v>0</v>
      </c>
      <c r="F185" s="38">
        <v>21</v>
      </c>
      <c r="G185">
        <v>152.78</v>
      </c>
      <c r="H185" s="33" t="str">
        <f t="shared" si="4"/>
        <v/>
      </c>
      <c r="I185" t="str">
        <f t="shared" si="5"/>
        <v>Review</v>
      </c>
    </row>
    <row r="186" spans="1:9" hidden="1" x14ac:dyDescent="0.3">
      <c r="A186" s="37" t="s">
        <v>493</v>
      </c>
      <c r="B186">
        <v>3580</v>
      </c>
      <c r="C186">
        <v>1</v>
      </c>
      <c r="D186">
        <v>1</v>
      </c>
      <c r="E186">
        <v>379</v>
      </c>
      <c r="F186" s="38">
        <v>18</v>
      </c>
      <c r="G186">
        <v>149.31</v>
      </c>
      <c r="H186" s="33">
        <f t="shared" si="4"/>
        <v>0.39395778364116096</v>
      </c>
      <c r="I186" t="str">
        <f t="shared" si="5"/>
        <v/>
      </c>
    </row>
    <row r="187" spans="1:9" x14ac:dyDescent="0.3">
      <c r="A187" s="37" t="s">
        <v>602</v>
      </c>
      <c r="B187">
        <v>5187</v>
      </c>
      <c r="C187">
        <v>0</v>
      </c>
      <c r="D187">
        <v>0</v>
      </c>
      <c r="E187">
        <v>0</v>
      </c>
      <c r="F187" s="38">
        <v>29</v>
      </c>
      <c r="G187">
        <v>148.25</v>
      </c>
      <c r="H187" s="33" t="str">
        <f t="shared" si="4"/>
        <v/>
      </c>
      <c r="I187" t="str">
        <f t="shared" si="5"/>
        <v>Review</v>
      </c>
    </row>
    <row r="188" spans="1:9" x14ac:dyDescent="0.3">
      <c r="A188" s="37" t="s">
        <v>844</v>
      </c>
      <c r="B188">
        <v>3906</v>
      </c>
      <c r="C188">
        <v>0</v>
      </c>
      <c r="D188">
        <v>0</v>
      </c>
      <c r="E188">
        <v>0</v>
      </c>
      <c r="F188" s="38">
        <v>19</v>
      </c>
      <c r="G188">
        <v>147.57</v>
      </c>
      <c r="H188" s="33" t="str">
        <f t="shared" si="4"/>
        <v/>
      </c>
      <c r="I188" t="str">
        <f t="shared" si="5"/>
        <v>Review</v>
      </c>
    </row>
    <row r="189" spans="1:9" x14ac:dyDescent="0.3">
      <c r="A189" s="37" t="s">
        <v>565</v>
      </c>
      <c r="B189">
        <v>957</v>
      </c>
      <c r="C189">
        <v>0</v>
      </c>
      <c r="D189">
        <v>0</v>
      </c>
      <c r="E189">
        <v>0</v>
      </c>
      <c r="F189" s="38">
        <v>13</v>
      </c>
      <c r="G189">
        <v>142.69</v>
      </c>
      <c r="H189" s="33" t="str">
        <f t="shared" si="4"/>
        <v/>
      </c>
      <c r="I189" t="str">
        <f t="shared" si="5"/>
        <v>Review</v>
      </c>
    </row>
    <row r="190" spans="1:9" x14ac:dyDescent="0.3">
      <c r="A190" s="37" t="s">
        <v>191</v>
      </c>
      <c r="B190">
        <v>3202</v>
      </c>
      <c r="C190">
        <v>0</v>
      </c>
      <c r="D190">
        <v>0</v>
      </c>
      <c r="E190">
        <v>0</v>
      </c>
      <c r="F190" s="38">
        <v>17</v>
      </c>
      <c r="G190">
        <v>141.99</v>
      </c>
      <c r="H190" s="33" t="str">
        <f t="shared" si="4"/>
        <v/>
      </c>
      <c r="I190" t="str">
        <f t="shared" si="5"/>
        <v>Review</v>
      </c>
    </row>
    <row r="191" spans="1:9" hidden="1" x14ac:dyDescent="0.3">
      <c r="A191" s="37" t="s">
        <v>658</v>
      </c>
      <c r="B191">
        <v>1552</v>
      </c>
      <c r="C191">
        <v>1</v>
      </c>
      <c r="D191">
        <v>1</v>
      </c>
      <c r="E191">
        <v>549</v>
      </c>
      <c r="F191" s="38">
        <v>15</v>
      </c>
      <c r="G191">
        <v>140.87</v>
      </c>
      <c r="H191" s="33">
        <f t="shared" si="4"/>
        <v>0.25659380692167577</v>
      </c>
      <c r="I191" t="str">
        <f t="shared" si="5"/>
        <v/>
      </c>
    </row>
    <row r="192" spans="1:9" x14ac:dyDescent="0.3">
      <c r="A192" s="37" t="s">
        <v>623</v>
      </c>
      <c r="B192">
        <v>1363</v>
      </c>
      <c r="C192">
        <v>0</v>
      </c>
      <c r="D192">
        <v>0</v>
      </c>
      <c r="E192">
        <v>0</v>
      </c>
      <c r="F192" s="38">
        <v>9</v>
      </c>
      <c r="G192">
        <v>138.75</v>
      </c>
      <c r="H192" s="33" t="str">
        <f t="shared" si="4"/>
        <v/>
      </c>
      <c r="I192" t="str">
        <f t="shared" si="5"/>
        <v>Review</v>
      </c>
    </row>
    <row r="193" spans="1:9" hidden="1" x14ac:dyDescent="0.3">
      <c r="A193" s="37" t="s">
        <v>660</v>
      </c>
      <c r="B193">
        <v>550</v>
      </c>
      <c r="C193">
        <v>1</v>
      </c>
      <c r="D193">
        <v>1</v>
      </c>
      <c r="E193">
        <v>399</v>
      </c>
      <c r="F193" s="38">
        <v>13</v>
      </c>
      <c r="G193">
        <v>138.61000000000001</v>
      </c>
      <c r="H193" s="33">
        <f t="shared" si="4"/>
        <v>0.3473934837092732</v>
      </c>
      <c r="I193" t="str">
        <f t="shared" si="5"/>
        <v/>
      </c>
    </row>
    <row r="194" spans="1:9" hidden="1" x14ac:dyDescent="0.3">
      <c r="A194" s="37" t="s">
        <v>243</v>
      </c>
      <c r="B194">
        <v>1643</v>
      </c>
      <c r="C194">
        <v>1</v>
      </c>
      <c r="D194">
        <v>1</v>
      </c>
      <c r="E194">
        <v>299</v>
      </c>
      <c r="F194" s="38">
        <v>19</v>
      </c>
      <c r="G194">
        <v>136.82</v>
      </c>
      <c r="H194" s="33">
        <f t="shared" ref="H194:H257" si="6">IF(E194=0,"",G194/E194)</f>
        <v>0.45759197324414713</v>
      </c>
      <c r="I194" t="str">
        <f t="shared" ref="I194:I257" si="7">IF(AND(E194=0,G194&gt;0),"Review","")</f>
        <v/>
      </c>
    </row>
    <row r="195" spans="1:9" x14ac:dyDescent="0.3">
      <c r="A195" s="37" t="s">
        <v>783</v>
      </c>
      <c r="B195">
        <v>3235</v>
      </c>
      <c r="C195">
        <v>0</v>
      </c>
      <c r="D195">
        <v>0</v>
      </c>
      <c r="E195">
        <v>0</v>
      </c>
      <c r="F195" s="38">
        <v>13</v>
      </c>
      <c r="G195">
        <v>135.63</v>
      </c>
      <c r="H195" s="33" t="str">
        <f t="shared" si="6"/>
        <v/>
      </c>
      <c r="I195" t="str">
        <f t="shared" si="7"/>
        <v>Review</v>
      </c>
    </row>
    <row r="196" spans="1:9" hidden="1" x14ac:dyDescent="0.3">
      <c r="A196" s="37" t="s">
        <v>1048</v>
      </c>
      <c r="B196">
        <v>2588</v>
      </c>
      <c r="C196">
        <v>1</v>
      </c>
      <c r="D196">
        <v>1</v>
      </c>
      <c r="E196">
        <v>599</v>
      </c>
      <c r="F196" s="38">
        <v>14</v>
      </c>
      <c r="G196">
        <v>133.18</v>
      </c>
      <c r="H196" s="33">
        <f t="shared" si="6"/>
        <v>0.22233722871452422</v>
      </c>
      <c r="I196" t="str">
        <f t="shared" si="7"/>
        <v/>
      </c>
    </row>
    <row r="197" spans="1:9" hidden="1" x14ac:dyDescent="0.3">
      <c r="A197" s="37" t="s">
        <v>461</v>
      </c>
      <c r="B197">
        <v>2637</v>
      </c>
      <c r="C197">
        <v>1</v>
      </c>
      <c r="D197">
        <v>1</v>
      </c>
      <c r="E197">
        <v>449</v>
      </c>
      <c r="F197" s="38">
        <v>19</v>
      </c>
      <c r="G197">
        <v>132.02000000000001</v>
      </c>
      <c r="H197" s="33">
        <f t="shared" si="6"/>
        <v>0.29403118040089088</v>
      </c>
      <c r="I197" t="str">
        <f t="shared" si="7"/>
        <v/>
      </c>
    </row>
    <row r="198" spans="1:9" hidden="1" x14ac:dyDescent="0.3">
      <c r="A198" s="37" t="s">
        <v>699</v>
      </c>
      <c r="B198">
        <v>4858</v>
      </c>
      <c r="C198">
        <v>1</v>
      </c>
      <c r="D198">
        <v>1</v>
      </c>
      <c r="E198">
        <v>299</v>
      </c>
      <c r="F198" s="38">
        <v>21</v>
      </c>
      <c r="G198">
        <v>129.54</v>
      </c>
      <c r="H198" s="33">
        <f t="shared" si="6"/>
        <v>0.43324414715719062</v>
      </c>
      <c r="I198" t="str">
        <f t="shared" si="7"/>
        <v/>
      </c>
    </row>
    <row r="199" spans="1:9" x14ac:dyDescent="0.3">
      <c r="A199" s="37" t="s">
        <v>960</v>
      </c>
      <c r="B199">
        <v>1102</v>
      </c>
      <c r="C199">
        <v>0</v>
      </c>
      <c r="D199">
        <v>0</v>
      </c>
      <c r="E199">
        <v>0</v>
      </c>
      <c r="F199" s="38">
        <v>12</v>
      </c>
      <c r="G199">
        <v>128.47</v>
      </c>
      <c r="H199" s="33" t="str">
        <f t="shared" si="6"/>
        <v/>
      </c>
      <c r="I199" t="str">
        <f t="shared" si="7"/>
        <v>Review</v>
      </c>
    </row>
    <row r="200" spans="1:9" hidden="1" x14ac:dyDescent="0.3">
      <c r="A200" s="37" t="s">
        <v>344</v>
      </c>
      <c r="B200">
        <v>1247</v>
      </c>
      <c r="C200">
        <v>2</v>
      </c>
      <c r="D200">
        <v>2</v>
      </c>
      <c r="E200">
        <v>1198</v>
      </c>
      <c r="F200" s="38">
        <v>27</v>
      </c>
      <c r="G200">
        <v>128.04</v>
      </c>
      <c r="H200" s="33">
        <f t="shared" si="6"/>
        <v>0.10687813021702837</v>
      </c>
      <c r="I200" t="str">
        <f t="shared" si="7"/>
        <v/>
      </c>
    </row>
    <row r="201" spans="1:9" x14ac:dyDescent="0.3">
      <c r="A201" s="37" t="s">
        <v>512</v>
      </c>
      <c r="B201">
        <v>3924</v>
      </c>
      <c r="C201">
        <v>0</v>
      </c>
      <c r="D201">
        <v>0</v>
      </c>
      <c r="E201">
        <v>0</v>
      </c>
      <c r="F201" s="38">
        <v>33</v>
      </c>
      <c r="G201">
        <v>126.72</v>
      </c>
      <c r="H201" s="33" t="str">
        <f t="shared" si="6"/>
        <v/>
      </c>
      <c r="I201" t="str">
        <f t="shared" si="7"/>
        <v>Review</v>
      </c>
    </row>
    <row r="202" spans="1:9" x14ac:dyDescent="0.3">
      <c r="A202" s="37" t="s">
        <v>716</v>
      </c>
      <c r="B202">
        <v>1929</v>
      </c>
      <c r="C202">
        <v>0</v>
      </c>
      <c r="D202">
        <v>0</v>
      </c>
      <c r="E202">
        <v>0</v>
      </c>
      <c r="F202" s="38">
        <v>13</v>
      </c>
      <c r="G202">
        <v>124.26</v>
      </c>
      <c r="H202" s="33" t="str">
        <f t="shared" si="6"/>
        <v/>
      </c>
      <c r="I202" t="str">
        <f t="shared" si="7"/>
        <v>Review</v>
      </c>
    </row>
    <row r="203" spans="1:9" hidden="1" x14ac:dyDescent="0.3">
      <c r="A203" s="37" t="s">
        <v>365</v>
      </c>
      <c r="B203">
        <v>2332</v>
      </c>
      <c r="C203">
        <v>1</v>
      </c>
      <c r="D203">
        <v>1</v>
      </c>
      <c r="E203">
        <v>429</v>
      </c>
      <c r="F203" s="38">
        <v>19</v>
      </c>
      <c r="G203">
        <v>121.73</v>
      </c>
      <c r="H203" s="33">
        <f t="shared" si="6"/>
        <v>0.28375291375291378</v>
      </c>
      <c r="I203" t="str">
        <f t="shared" si="7"/>
        <v/>
      </c>
    </row>
    <row r="204" spans="1:9" x14ac:dyDescent="0.3">
      <c r="A204" s="37" t="s">
        <v>384</v>
      </c>
      <c r="B204">
        <v>1544</v>
      </c>
      <c r="C204">
        <v>0</v>
      </c>
      <c r="D204">
        <v>0</v>
      </c>
      <c r="E204">
        <v>0</v>
      </c>
      <c r="F204" s="38">
        <v>10</v>
      </c>
      <c r="G204">
        <v>121.62</v>
      </c>
      <c r="H204" s="33" t="str">
        <f t="shared" si="6"/>
        <v/>
      </c>
      <c r="I204" t="str">
        <f t="shared" si="7"/>
        <v>Review</v>
      </c>
    </row>
    <row r="205" spans="1:9" x14ac:dyDescent="0.3">
      <c r="A205" s="37" t="s">
        <v>893</v>
      </c>
      <c r="B205">
        <v>2471</v>
      </c>
      <c r="C205">
        <v>0</v>
      </c>
      <c r="D205">
        <v>0</v>
      </c>
      <c r="E205">
        <v>0</v>
      </c>
      <c r="F205" s="38">
        <v>20</v>
      </c>
      <c r="G205">
        <v>120.38</v>
      </c>
      <c r="H205" s="33" t="str">
        <f t="shared" si="6"/>
        <v/>
      </c>
      <c r="I205" t="str">
        <f t="shared" si="7"/>
        <v>Review</v>
      </c>
    </row>
    <row r="206" spans="1:9" x14ac:dyDescent="0.3">
      <c r="A206" s="37" t="s">
        <v>517</v>
      </c>
      <c r="B206">
        <v>1901</v>
      </c>
      <c r="C206">
        <v>0</v>
      </c>
      <c r="D206">
        <v>0</v>
      </c>
      <c r="E206">
        <v>0</v>
      </c>
      <c r="F206" s="38">
        <v>14</v>
      </c>
      <c r="G206">
        <v>117.75</v>
      </c>
      <c r="H206" s="33" t="str">
        <f t="shared" si="6"/>
        <v/>
      </c>
      <c r="I206" t="str">
        <f t="shared" si="7"/>
        <v>Review</v>
      </c>
    </row>
    <row r="207" spans="1:9" hidden="1" x14ac:dyDescent="0.3">
      <c r="A207" s="37" t="s">
        <v>424</v>
      </c>
      <c r="B207">
        <v>1374</v>
      </c>
      <c r="C207">
        <v>4</v>
      </c>
      <c r="D207">
        <v>3</v>
      </c>
      <c r="E207">
        <v>796</v>
      </c>
      <c r="F207" s="38">
        <v>21</v>
      </c>
      <c r="G207">
        <v>117.73</v>
      </c>
      <c r="H207" s="33">
        <f t="shared" si="6"/>
        <v>0.14790201005025125</v>
      </c>
      <c r="I207" t="str">
        <f t="shared" si="7"/>
        <v/>
      </c>
    </row>
    <row r="208" spans="1:9" hidden="1" x14ac:dyDescent="0.3">
      <c r="A208" s="37" t="s">
        <v>469</v>
      </c>
      <c r="B208">
        <v>3000</v>
      </c>
      <c r="C208">
        <v>4</v>
      </c>
      <c r="D208">
        <v>3</v>
      </c>
      <c r="E208">
        <v>1596</v>
      </c>
      <c r="F208" s="38">
        <v>14</v>
      </c>
      <c r="G208">
        <v>117.16</v>
      </c>
      <c r="H208" s="33">
        <f t="shared" si="6"/>
        <v>7.3408521303258145E-2</v>
      </c>
      <c r="I208" t="str">
        <f t="shared" si="7"/>
        <v/>
      </c>
    </row>
    <row r="209" spans="1:9" hidden="1" x14ac:dyDescent="0.3">
      <c r="A209" s="37" t="s">
        <v>182</v>
      </c>
      <c r="B209">
        <v>2642</v>
      </c>
      <c r="C209">
        <v>2</v>
      </c>
      <c r="D209">
        <v>2</v>
      </c>
      <c r="E209">
        <v>758</v>
      </c>
      <c r="F209" s="38">
        <v>20</v>
      </c>
      <c r="G209">
        <v>117.02</v>
      </c>
      <c r="H209" s="33">
        <f t="shared" si="6"/>
        <v>0.15437994722955145</v>
      </c>
      <c r="I209" t="str">
        <f t="shared" si="7"/>
        <v/>
      </c>
    </row>
    <row r="210" spans="1:9" hidden="1" x14ac:dyDescent="0.3">
      <c r="A210" s="37" t="s">
        <v>840</v>
      </c>
      <c r="B210">
        <v>1320</v>
      </c>
      <c r="C210">
        <v>1</v>
      </c>
      <c r="D210">
        <v>1</v>
      </c>
      <c r="E210">
        <v>599</v>
      </c>
      <c r="F210" s="38">
        <v>10</v>
      </c>
      <c r="G210">
        <v>115.96</v>
      </c>
      <c r="H210" s="33">
        <f t="shared" si="6"/>
        <v>0.19358931552587644</v>
      </c>
      <c r="I210" t="str">
        <f t="shared" si="7"/>
        <v/>
      </c>
    </row>
    <row r="211" spans="1:9" x14ac:dyDescent="0.3">
      <c r="A211" s="37" t="s">
        <v>266</v>
      </c>
      <c r="B211">
        <v>2833</v>
      </c>
      <c r="C211">
        <v>0</v>
      </c>
      <c r="D211">
        <v>0</v>
      </c>
      <c r="E211">
        <v>0</v>
      </c>
      <c r="F211" s="38">
        <v>14</v>
      </c>
      <c r="G211">
        <v>115.71</v>
      </c>
      <c r="H211" s="33" t="str">
        <f t="shared" si="6"/>
        <v/>
      </c>
      <c r="I211" t="str">
        <f t="shared" si="7"/>
        <v>Review</v>
      </c>
    </row>
    <row r="212" spans="1:9" hidden="1" x14ac:dyDescent="0.3">
      <c r="A212" s="37" t="s">
        <v>736</v>
      </c>
      <c r="B212">
        <v>4937</v>
      </c>
      <c r="C212">
        <v>3</v>
      </c>
      <c r="D212">
        <v>2</v>
      </c>
      <c r="E212">
        <v>747</v>
      </c>
      <c r="F212" s="38">
        <v>26</v>
      </c>
      <c r="G212">
        <v>112.14</v>
      </c>
      <c r="H212" s="33">
        <f t="shared" si="6"/>
        <v>0.15012048192771085</v>
      </c>
      <c r="I212" t="str">
        <f t="shared" si="7"/>
        <v/>
      </c>
    </row>
    <row r="213" spans="1:9" x14ac:dyDescent="0.3">
      <c r="A213" s="37" t="s">
        <v>762</v>
      </c>
      <c r="B213">
        <v>1271</v>
      </c>
      <c r="C213">
        <v>0</v>
      </c>
      <c r="D213">
        <v>0</v>
      </c>
      <c r="E213">
        <v>0</v>
      </c>
      <c r="F213" s="38">
        <v>8</v>
      </c>
      <c r="G213">
        <v>111</v>
      </c>
      <c r="H213" s="33" t="str">
        <f t="shared" si="6"/>
        <v/>
      </c>
      <c r="I213" t="str">
        <f t="shared" si="7"/>
        <v>Review</v>
      </c>
    </row>
    <row r="214" spans="1:9" hidden="1" x14ac:dyDescent="0.3">
      <c r="A214" s="37" t="s">
        <v>712</v>
      </c>
      <c r="B214">
        <v>1074</v>
      </c>
      <c r="C214">
        <v>1</v>
      </c>
      <c r="D214">
        <v>1</v>
      </c>
      <c r="E214">
        <v>299</v>
      </c>
      <c r="F214" s="38">
        <v>18</v>
      </c>
      <c r="G214">
        <v>109.95</v>
      </c>
      <c r="H214" s="33">
        <f t="shared" si="6"/>
        <v>0.3677257525083612</v>
      </c>
      <c r="I214" t="str">
        <f t="shared" si="7"/>
        <v/>
      </c>
    </row>
    <row r="215" spans="1:9" x14ac:dyDescent="0.3">
      <c r="A215" s="37" t="s">
        <v>383</v>
      </c>
      <c r="B215">
        <v>1541</v>
      </c>
      <c r="C215">
        <v>0</v>
      </c>
      <c r="D215">
        <v>0</v>
      </c>
      <c r="E215">
        <v>0</v>
      </c>
      <c r="F215" s="38">
        <v>9</v>
      </c>
      <c r="G215">
        <v>109.25</v>
      </c>
      <c r="H215" s="33" t="str">
        <f t="shared" si="6"/>
        <v/>
      </c>
      <c r="I215" t="str">
        <f t="shared" si="7"/>
        <v>Review</v>
      </c>
    </row>
    <row r="216" spans="1:9" x14ac:dyDescent="0.3">
      <c r="A216" s="37" t="s">
        <v>507</v>
      </c>
      <c r="B216">
        <v>972</v>
      </c>
      <c r="C216">
        <v>0</v>
      </c>
      <c r="D216">
        <v>0</v>
      </c>
      <c r="E216">
        <v>0</v>
      </c>
      <c r="F216" s="38">
        <v>11</v>
      </c>
      <c r="G216">
        <v>107.54</v>
      </c>
      <c r="H216" s="33" t="str">
        <f t="shared" si="6"/>
        <v/>
      </c>
      <c r="I216" t="str">
        <f t="shared" si="7"/>
        <v>Review</v>
      </c>
    </row>
    <row r="217" spans="1:9" hidden="1" x14ac:dyDescent="0.3">
      <c r="A217" s="37" t="s">
        <v>442</v>
      </c>
      <c r="B217">
        <v>3320</v>
      </c>
      <c r="C217">
        <v>5</v>
      </c>
      <c r="D217">
        <v>5</v>
      </c>
      <c r="E217">
        <v>1495</v>
      </c>
      <c r="F217" s="38">
        <v>17</v>
      </c>
      <c r="G217">
        <v>106.88</v>
      </c>
      <c r="H217" s="33">
        <f t="shared" si="6"/>
        <v>7.149163879598662E-2</v>
      </c>
      <c r="I217" t="str">
        <f t="shared" si="7"/>
        <v/>
      </c>
    </row>
    <row r="218" spans="1:9" hidden="1" x14ac:dyDescent="0.3">
      <c r="A218" s="37" t="s">
        <v>856</v>
      </c>
      <c r="B218">
        <v>343</v>
      </c>
      <c r="C218">
        <v>1</v>
      </c>
      <c r="D218">
        <v>1</v>
      </c>
      <c r="E218">
        <v>399</v>
      </c>
      <c r="F218" s="38">
        <v>11</v>
      </c>
      <c r="G218">
        <v>105.5</v>
      </c>
      <c r="H218" s="33">
        <f t="shared" si="6"/>
        <v>0.26441102756892232</v>
      </c>
      <c r="I218" t="str">
        <f t="shared" si="7"/>
        <v/>
      </c>
    </row>
    <row r="219" spans="1:9" x14ac:dyDescent="0.3">
      <c r="A219" s="37" t="s">
        <v>646</v>
      </c>
      <c r="B219">
        <v>3522</v>
      </c>
      <c r="C219">
        <v>0</v>
      </c>
      <c r="D219">
        <v>0</v>
      </c>
      <c r="E219">
        <v>0</v>
      </c>
      <c r="F219" s="38">
        <v>15</v>
      </c>
      <c r="G219">
        <v>105.44</v>
      </c>
      <c r="H219" s="33" t="str">
        <f t="shared" si="6"/>
        <v/>
      </c>
      <c r="I219" t="str">
        <f t="shared" si="7"/>
        <v>Review</v>
      </c>
    </row>
    <row r="220" spans="1:9" hidden="1" x14ac:dyDescent="0.3">
      <c r="A220" s="37" t="s">
        <v>480</v>
      </c>
      <c r="B220">
        <v>3225</v>
      </c>
      <c r="C220">
        <v>2</v>
      </c>
      <c r="D220">
        <v>1</v>
      </c>
      <c r="E220">
        <v>498</v>
      </c>
      <c r="F220" s="38">
        <v>16</v>
      </c>
      <c r="G220">
        <v>105.36</v>
      </c>
      <c r="H220" s="33">
        <f t="shared" si="6"/>
        <v>0.21156626506024095</v>
      </c>
      <c r="I220" t="str">
        <f t="shared" si="7"/>
        <v/>
      </c>
    </row>
    <row r="221" spans="1:9" x14ac:dyDescent="0.3">
      <c r="A221" s="37" t="s">
        <v>604</v>
      </c>
      <c r="B221">
        <v>3273</v>
      </c>
      <c r="C221">
        <v>0</v>
      </c>
      <c r="D221">
        <v>0</v>
      </c>
      <c r="E221">
        <v>0</v>
      </c>
      <c r="F221" s="38">
        <v>13</v>
      </c>
      <c r="G221">
        <v>105.28</v>
      </c>
      <c r="H221" s="33" t="str">
        <f t="shared" si="6"/>
        <v/>
      </c>
      <c r="I221" t="str">
        <f t="shared" si="7"/>
        <v>Review</v>
      </c>
    </row>
    <row r="222" spans="1:9" x14ac:dyDescent="0.3">
      <c r="A222" s="37" t="s">
        <v>975</v>
      </c>
      <c r="B222">
        <v>1239</v>
      </c>
      <c r="C222">
        <v>0</v>
      </c>
      <c r="D222">
        <v>0</v>
      </c>
      <c r="E222">
        <v>0</v>
      </c>
      <c r="F222" s="38">
        <v>8</v>
      </c>
      <c r="G222">
        <v>102.18</v>
      </c>
      <c r="H222" s="33" t="str">
        <f t="shared" si="6"/>
        <v/>
      </c>
      <c r="I222" t="str">
        <f t="shared" si="7"/>
        <v>Review</v>
      </c>
    </row>
    <row r="223" spans="1:9" hidden="1" x14ac:dyDescent="0.3">
      <c r="A223" s="37" t="s">
        <v>341</v>
      </c>
      <c r="B223">
        <v>991</v>
      </c>
      <c r="C223">
        <v>2</v>
      </c>
      <c r="D223">
        <v>2</v>
      </c>
      <c r="E223">
        <v>498</v>
      </c>
      <c r="F223" s="38">
        <v>17</v>
      </c>
      <c r="G223">
        <v>102</v>
      </c>
      <c r="H223" s="33">
        <f t="shared" si="6"/>
        <v>0.20481927710843373</v>
      </c>
      <c r="I223" t="str">
        <f t="shared" si="7"/>
        <v/>
      </c>
    </row>
    <row r="224" spans="1:9" hidden="1" x14ac:dyDescent="0.3">
      <c r="A224" s="37" t="s">
        <v>259</v>
      </c>
      <c r="B224">
        <v>1629</v>
      </c>
      <c r="C224">
        <v>4</v>
      </c>
      <c r="D224">
        <v>3</v>
      </c>
      <c r="E224">
        <v>1396</v>
      </c>
      <c r="F224" s="38">
        <v>20</v>
      </c>
      <c r="G224">
        <v>100.88</v>
      </c>
      <c r="H224" s="33">
        <f t="shared" si="6"/>
        <v>7.2263610315186244E-2</v>
      </c>
      <c r="I224" t="str">
        <f t="shared" si="7"/>
        <v/>
      </c>
    </row>
    <row r="225" spans="1:9" x14ac:dyDescent="0.3">
      <c r="A225" s="37" t="s">
        <v>399</v>
      </c>
      <c r="B225">
        <v>4023</v>
      </c>
      <c r="C225">
        <v>0</v>
      </c>
      <c r="D225">
        <v>0</v>
      </c>
      <c r="E225">
        <v>0</v>
      </c>
      <c r="F225" s="38">
        <v>24</v>
      </c>
      <c r="G225">
        <v>99.289999999999992</v>
      </c>
      <c r="H225" s="33" t="str">
        <f t="shared" si="6"/>
        <v/>
      </c>
      <c r="I225" t="str">
        <f t="shared" si="7"/>
        <v>Review</v>
      </c>
    </row>
    <row r="226" spans="1:9" hidden="1" x14ac:dyDescent="0.3">
      <c r="A226" s="37" t="s">
        <v>361</v>
      </c>
      <c r="B226">
        <v>3040</v>
      </c>
      <c r="C226">
        <v>1</v>
      </c>
      <c r="D226">
        <v>1</v>
      </c>
      <c r="E226">
        <v>299</v>
      </c>
      <c r="F226" s="38">
        <v>18</v>
      </c>
      <c r="G226">
        <v>99.160000000000011</v>
      </c>
      <c r="H226" s="33">
        <f t="shared" si="6"/>
        <v>0.3316387959866221</v>
      </c>
      <c r="I226" t="str">
        <f t="shared" si="7"/>
        <v/>
      </c>
    </row>
    <row r="227" spans="1:9" x14ac:dyDescent="0.3">
      <c r="A227" s="37" t="s">
        <v>875</v>
      </c>
      <c r="B227">
        <v>1496</v>
      </c>
      <c r="C227">
        <v>0</v>
      </c>
      <c r="D227">
        <v>0</v>
      </c>
      <c r="E227">
        <v>0</v>
      </c>
      <c r="F227" s="38">
        <v>9</v>
      </c>
      <c r="G227">
        <v>98.25</v>
      </c>
      <c r="H227" s="33" t="str">
        <f t="shared" si="6"/>
        <v/>
      </c>
      <c r="I227" t="str">
        <f t="shared" si="7"/>
        <v>Review</v>
      </c>
    </row>
    <row r="228" spans="1:9" x14ac:dyDescent="0.3">
      <c r="A228" s="37" t="s">
        <v>312</v>
      </c>
      <c r="B228">
        <v>5226</v>
      </c>
      <c r="C228">
        <v>0</v>
      </c>
      <c r="D228">
        <v>0</v>
      </c>
      <c r="E228">
        <v>0</v>
      </c>
      <c r="F228" s="38">
        <v>23</v>
      </c>
      <c r="G228">
        <v>95.9</v>
      </c>
      <c r="H228" s="33" t="str">
        <f t="shared" si="6"/>
        <v/>
      </c>
      <c r="I228" t="str">
        <f t="shared" si="7"/>
        <v>Review</v>
      </c>
    </row>
    <row r="229" spans="1:9" x14ac:dyDescent="0.3">
      <c r="A229" s="37" t="s">
        <v>638</v>
      </c>
      <c r="B229">
        <v>853</v>
      </c>
      <c r="C229">
        <v>0</v>
      </c>
      <c r="D229">
        <v>0</v>
      </c>
      <c r="E229">
        <v>0</v>
      </c>
      <c r="F229" s="38">
        <v>7</v>
      </c>
      <c r="G229">
        <v>95.31</v>
      </c>
      <c r="H229" s="33" t="str">
        <f t="shared" si="6"/>
        <v/>
      </c>
      <c r="I229" t="str">
        <f t="shared" si="7"/>
        <v>Review</v>
      </c>
    </row>
    <row r="230" spans="1:9" x14ac:dyDescent="0.3">
      <c r="A230" s="37" t="s">
        <v>416</v>
      </c>
      <c r="B230">
        <v>3534</v>
      </c>
      <c r="C230">
        <v>0</v>
      </c>
      <c r="D230">
        <v>0</v>
      </c>
      <c r="E230">
        <v>0</v>
      </c>
      <c r="F230" s="38">
        <v>12</v>
      </c>
      <c r="G230">
        <v>94.989999999999981</v>
      </c>
      <c r="H230" s="33" t="str">
        <f t="shared" si="6"/>
        <v/>
      </c>
      <c r="I230" t="str">
        <f t="shared" si="7"/>
        <v>Review</v>
      </c>
    </row>
    <row r="231" spans="1:9" hidden="1" x14ac:dyDescent="0.3">
      <c r="A231" s="37" t="s">
        <v>550</v>
      </c>
      <c r="B231">
        <v>1469</v>
      </c>
      <c r="C231">
        <v>2</v>
      </c>
      <c r="D231">
        <v>2</v>
      </c>
      <c r="E231">
        <v>858</v>
      </c>
      <c r="F231" s="38">
        <v>12</v>
      </c>
      <c r="G231">
        <v>94.22</v>
      </c>
      <c r="H231" s="33">
        <f t="shared" si="6"/>
        <v>0.10981351981351981</v>
      </c>
      <c r="I231" t="str">
        <f t="shared" si="7"/>
        <v/>
      </c>
    </row>
    <row r="232" spans="1:9" x14ac:dyDescent="0.3">
      <c r="A232" s="37" t="s">
        <v>484</v>
      </c>
      <c r="B232">
        <v>3696</v>
      </c>
      <c r="C232">
        <v>0</v>
      </c>
      <c r="D232">
        <v>0</v>
      </c>
      <c r="E232">
        <v>0</v>
      </c>
      <c r="F232" s="38">
        <v>13</v>
      </c>
      <c r="G232">
        <v>93.27000000000001</v>
      </c>
      <c r="H232" s="33" t="str">
        <f t="shared" si="6"/>
        <v/>
      </c>
      <c r="I232" t="str">
        <f t="shared" si="7"/>
        <v>Review</v>
      </c>
    </row>
    <row r="233" spans="1:9" x14ac:dyDescent="0.3">
      <c r="A233" s="37" t="s">
        <v>948</v>
      </c>
      <c r="B233">
        <v>2325</v>
      </c>
      <c r="C233">
        <v>0</v>
      </c>
      <c r="D233">
        <v>0</v>
      </c>
      <c r="E233">
        <v>0</v>
      </c>
      <c r="F233" s="38">
        <v>8</v>
      </c>
      <c r="G233">
        <v>92.92</v>
      </c>
      <c r="H233" s="33" t="str">
        <f t="shared" si="6"/>
        <v/>
      </c>
      <c r="I233" t="str">
        <f t="shared" si="7"/>
        <v>Review</v>
      </c>
    </row>
    <row r="234" spans="1:9" x14ac:dyDescent="0.3">
      <c r="A234" s="37" t="s">
        <v>155</v>
      </c>
      <c r="B234">
        <v>565</v>
      </c>
      <c r="C234">
        <v>0</v>
      </c>
      <c r="D234">
        <v>0</v>
      </c>
      <c r="E234">
        <v>0</v>
      </c>
      <c r="F234" s="38">
        <v>11</v>
      </c>
      <c r="G234">
        <v>92.72999999999999</v>
      </c>
      <c r="H234" s="33" t="str">
        <f t="shared" si="6"/>
        <v/>
      </c>
      <c r="I234" t="str">
        <f t="shared" si="7"/>
        <v>Review</v>
      </c>
    </row>
    <row r="235" spans="1:9" x14ac:dyDescent="0.3">
      <c r="A235" s="37" t="s">
        <v>656</v>
      </c>
      <c r="B235">
        <v>1175</v>
      </c>
      <c r="C235">
        <v>0</v>
      </c>
      <c r="D235">
        <v>0</v>
      </c>
      <c r="E235">
        <v>0</v>
      </c>
      <c r="F235" s="38">
        <v>9</v>
      </c>
      <c r="G235">
        <v>91.66</v>
      </c>
      <c r="H235" s="33" t="str">
        <f t="shared" si="6"/>
        <v/>
      </c>
      <c r="I235" t="str">
        <f t="shared" si="7"/>
        <v>Review</v>
      </c>
    </row>
    <row r="236" spans="1:9" x14ac:dyDescent="0.3">
      <c r="A236" s="37" t="s">
        <v>1077</v>
      </c>
      <c r="B236">
        <v>729</v>
      </c>
      <c r="C236">
        <v>0</v>
      </c>
      <c r="D236">
        <v>0</v>
      </c>
      <c r="E236">
        <v>0</v>
      </c>
      <c r="F236" s="38">
        <v>5</v>
      </c>
      <c r="G236">
        <v>90.45</v>
      </c>
      <c r="H236" s="33" t="str">
        <f t="shared" si="6"/>
        <v/>
      </c>
      <c r="I236" t="str">
        <f t="shared" si="7"/>
        <v>Review</v>
      </c>
    </row>
    <row r="237" spans="1:9" x14ac:dyDescent="0.3">
      <c r="A237" s="37" t="s">
        <v>549</v>
      </c>
      <c r="B237">
        <v>1767</v>
      </c>
      <c r="C237">
        <v>0</v>
      </c>
      <c r="D237">
        <v>0</v>
      </c>
      <c r="E237">
        <v>0</v>
      </c>
      <c r="F237" s="38">
        <v>10</v>
      </c>
      <c r="G237">
        <v>90.41</v>
      </c>
      <c r="H237" s="33" t="str">
        <f t="shared" si="6"/>
        <v/>
      </c>
      <c r="I237" t="str">
        <f t="shared" si="7"/>
        <v>Review</v>
      </c>
    </row>
    <row r="238" spans="1:9" hidden="1" x14ac:dyDescent="0.3">
      <c r="A238" s="37" t="s">
        <v>629</v>
      </c>
      <c r="B238">
        <v>1623</v>
      </c>
      <c r="C238">
        <v>2</v>
      </c>
      <c r="D238">
        <v>2</v>
      </c>
      <c r="E238">
        <v>598</v>
      </c>
      <c r="F238" s="38">
        <v>15</v>
      </c>
      <c r="G238">
        <v>89.22</v>
      </c>
      <c r="H238" s="33">
        <f t="shared" si="6"/>
        <v>0.14919732441471573</v>
      </c>
      <c r="I238" t="str">
        <f t="shared" si="7"/>
        <v/>
      </c>
    </row>
    <row r="239" spans="1:9" x14ac:dyDescent="0.3">
      <c r="A239" s="37" t="s">
        <v>514</v>
      </c>
      <c r="B239">
        <v>1527</v>
      </c>
      <c r="C239">
        <v>0</v>
      </c>
      <c r="D239">
        <v>0</v>
      </c>
      <c r="E239">
        <v>0</v>
      </c>
      <c r="F239" s="38">
        <v>11</v>
      </c>
      <c r="G239">
        <v>88.82</v>
      </c>
      <c r="H239" s="33" t="str">
        <f t="shared" si="6"/>
        <v/>
      </c>
      <c r="I239" t="str">
        <f t="shared" si="7"/>
        <v>Review</v>
      </c>
    </row>
    <row r="240" spans="1:9" x14ac:dyDescent="0.3">
      <c r="A240" s="37" t="s">
        <v>227</v>
      </c>
      <c r="B240">
        <v>267</v>
      </c>
      <c r="C240">
        <v>0</v>
      </c>
      <c r="D240">
        <v>0</v>
      </c>
      <c r="E240">
        <v>0</v>
      </c>
      <c r="F240" s="38">
        <v>7</v>
      </c>
      <c r="G240">
        <v>88.77</v>
      </c>
      <c r="H240" s="33" t="str">
        <f t="shared" si="6"/>
        <v/>
      </c>
      <c r="I240" t="str">
        <f t="shared" si="7"/>
        <v>Review</v>
      </c>
    </row>
    <row r="241" spans="1:9" x14ac:dyDescent="0.3">
      <c r="A241" s="37" t="s">
        <v>796</v>
      </c>
      <c r="B241">
        <v>2968</v>
      </c>
      <c r="C241">
        <v>0</v>
      </c>
      <c r="D241">
        <v>0</v>
      </c>
      <c r="E241">
        <v>0</v>
      </c>
      <c r="F241" s="38">
        <v>14</v>
      </c>
      <c r="G241">
        <v>86.56</v>
      </c>
      <c r="H241" s="33" t="str">
        <f t="shared" si="6"/>
        <v/>
      </c>
      <c r="I241" t="str">
        <f t="shared" si="7"/>
        <v>Review</v>
      </c>
    </row>
    <row r="242" spans="1:9" x14ac:dyDescent="0.3">
      <c r="A242" s="37" t="s">
        <v>813</v>
      </c>
      <c r="B242">
        <v>3410</v>
      </c>
      <c r="C242">
        <v>0</v>
      </c>
      <c r="D242">
        <v>0</v>
      </c>
      <c r="E242">
        <v>0</v>
      </c>
      <c r="F242" s="38">
        <v>9</v>
      </c>
      <c r="G242">
        <v>83.5</v>
      </c>
      <c r="H242" s="33" t="str">
        <f t="shared" si="6"/>
        <v/>
      </c>
      <c r="I242" t="str">
        <f t="shared" si="7"/>
        <v>Review</v>
      </c>
    </row>
    <row r="243" spans="1:9" x14ac:dyDescent="0.3">
      <c r="A243" s="37" t="s">
        <v>172</v>
      </c>
      <c r="B243">
        <v>1918</v>
      </c>
      <c r="C243">
        <v>0</v>
      </c>
      <c r="D243">
        <v>0</v>
      </c>
      <c r="E243">
        <v>0</v>
      </c>
      <c r="F243" s="38">
        <v>17</v>
      </c>
      <c r="G243">
        <v>83.13</v>
      </c>
      <c r="H243" s="33" t="str">
        <f t="shared" si="6"/>
        <v/>
      </c>
      <c r="I243" t="str">
        <f t="shared" si="7"/>
        <v>Review</v>
      </c>
    </row>
    <row r="244" spans="1:9" hidden="1" x14ac:dyDescent="0.3">
      <c r="A244" s="37" t="s">
        <v>1008</v>
      </c>
      <c r="B244">
        <v>198</v>
      </c>
      <c r="C244">
        <v>1</v>
      </c>
      <c r="D244">
        <v>1</v>
      </c>
      <c r="E244">
        <v>449</v>
      </c>
      <c r="F244" s="38">
        <v>6</v>
      </c>
      <c r="G244">
        <v>82.740000000000009</v>
      </c>
      <c r="H244" s="33">
        <f t="shared" si="6"/>
        <v>0.18427616926503343</v>
      </c>
      <c r="I244" t="str">
        <f t="shared" si="7"/>
        <v/>
      </c>
    </row>
    <row r="245" spans="1:9" hidden="1" x14ac:dyDescent="0.3">
      <c r="A245" s="37" t="s">
        <v>464</v>
      </c>
      <c r="B245">
        <v>504</v>
      </c>
      <c r="C245">
        <v>2</v>
      </c>
      <c r="D245">
        <v>2</v>
      </c>
      <c r="E245">
        <v>1098</v>
      </c>
      <c r="F245" s="38">
        <v>7</v>
      </c>
      <c r="G245">
        <v>81.37</v>
      </c>
      <c r="H245" s="33">
        <f t="shared" si="6"/>
        <v>7.410746812386157E-2</v>
      </c>
      <c r="I245" t="str">
        <f t="shared" si="7"/>
        <v/>
      </c>
    </row>
    <row r="246" spans="1:9" x14ac:dyDescent="0.3">
      <c r="A246" s="37" t="s">
        <v>916</v>
      </c>
      <c r="B246">
        <v>550</v>
      </c>
      <c r="C246">
        <v>0</v>
      </c>
      <c r="D246">
        <v>0</v>
      </c>
      <c r="E246">
        <v>0</v>
      </c>
      <c r="F246" s="38">
        <v>5</v>
      </c>
      <c r="G246">
        <v>80.94</v>
      </c>
      <c r="H246" s="33" t="str">
        <f t="shared" si="6"/>
        <v/>
      </c>
      <c r="I246" t="str">
        <f t="shared" si="7"/>
        <v>Review</v>
      </c>
    </row>
    <row r="247" spans="1:9" x14ac:dyDescent="0.3">
      <c r="A247" s="37" t="s">
        <v>1141</v>
      </c>
      <c r="B247">
        <v>1534</v>
      </c>
      <c r="C247">
        <v>0</v>
      </c>
      <c r="D247">
        <v>0</v>
      </c>
      <c r="E247">
        <v>0</v>
      </c>
      <c r="F247" s="38">
        <v>13</v>
      </c>
      <c r="G247">
        <v>80.77000000000001</v>
      </c>
      <c r="H247" s="33" t="str">
        <f t="shared" si="6"/>
        <v/>
      </c>
      <c r="I247" t="str">
        <f t="shared" si="7"/>
        <v>Review</v>
      </c>
    </row>
    <row r="248" spans="1:9" hidden="1" x14ac:dyDescent="0.3">
      <c r="A248" s="37" t="s">
        <v>428</v>
      </c>
      <c r="B248">
        <v>2235</v>
      </c>
      <c r="C248">
        <v>1</v>
      </c>
      <c r="D248">
        <v>1</v>
      </c>
      <c r="E248">
        <v>379</v>
      </c>
      <c r="F248" s="38">
        <v>9</v>
      </c>
      <c r="G248">
        <v>80.7</v>
      </c>
      <c r="H248" s="33">
        <f t="shared" si="6"/>
        <v>0.21292875989445911</v>
      </c>
      <c r="I248" t="str">
        <f t="shared" si="7"/>
        <v/>
      </c>
    </row>
    <row r="249" spans="1:9" hidden="1" x14ac:dyDescent="0.3">
      <c r="A249" s="37" t="s">
        <v>698</v>
      </c>
      <c r="B249">
        <v>2108</v>
      </c>
      <c r="C249">
        <v>3</v>
      </c>
      <c r="D249">
        <v>2</v>
      </c>
      <c r="E249">
        <v>597</v>
      </c>
      <c r="F249" s="38">
        <v>18</v>
      </c>
      <c r="G249">
        <v>79.59</v>
      </c>
      <c r="H249" s="33">
        <f t="shared" si="6"/>
        <v>0.13331658291457288</v>
      </c>
      <c r="I249" t="str">
        <f t="shared" si="7"/>
        <v/>
      </c>
    </row>
    <row r="250" spans="1:9" x14ac:dyDescent="0.3">
      <c r="A250" s="37" t="s">
        <v>846</v>
      </c>
      <c r="B250">
        <v>2183</v>
      </c>
      <c r="C250">
        <v>0</v>
      </c>
      <c r="D250">
        <v>0</v>
      </c>
      <c r="E250">
        <v>0</v>
      </c>
      <c r="F250" s="38">
        <v>14</v>
      </c>
      <c r="G250">
        <v>78.5</v>
      </c>
      <c r="H250" s="33" t="str">
        <f t="shared" si="6"/>
        <v/>
      </c>
      <c r="I250" t="str">
        <f t="shared" si="7"/>
        <v>Review</v>
      </c>
    </row>
    <row r="251" spans="1:9" hidden="1" x14ac:dyDescent="0.3">
      <c r="A251" s="37" t="s">
        <v>610</v>
      </c>
      <c r="B251">
        <v>454</v>
      </c>
      <c r="C251">
        <v>1</v>
      </c>
      <c r="D251">
        <v>1</v>
      </c>
      <c r="E251">
        <v>379</v>
      </c>
      <c r="F251" s="38">
        <v>8</v>
      </c>
      <c r="G251">
        <v>78.430000000000007</v>
      </c>
      <c r="H251" s="33">
        <f t="shared" si="6"/>
        <v>0.20693931398416887</v>
      </c>
      <c r="I251" t="str">
        <f t="shared" si="7"/>
        <v/>
      </c>
    </row>
    <row r="252" spans="1:9" hidden="1" x14ac:dyDescent="0.3">
      <c r="A252" s="37" t="s">
        <v>967</v>
      </c>
      <c r="B252">
        <v>960</v>
      </c>
      <c r="C252">
        <v>2</v>
      </c>
      <c r="D252">
        <v>1</v>
      </c>
      <c r="E252">
        <v>498</v>
      </c>
      <c r="F252" s="38">
        <v>11</v>
      </c>
      <c r="G252">
        <v>77.22</v>
      </c>
      <c r="H252" s="33">
        <f t="shared" si="6"/>
        <v>0.15506024096385543</v>
      </c>
      <c r="I252" t="str">
        <f t="shared" si="7"/>
        <v/>
      </c>
    </row>
    <row r="253" spans="1:9" x14ac:dyDescent="0.3">
      <c r="A253" s="37" t="s">
        <v>1207</v>
      </c>
      <c r="B253">
        <v>1514</v>
      </c>
      <c r="C253">
        <v>0</v>
      </c>
      <c r="D253">
        <v>0</v>
      </c>
      <c r="E253">
        <v>0</v>
      </c>
      <c r="F253" s="38">
        <v>15</v>
      </c>
      <c r="G253">
        <v>76.38</v>
      </c>
      <c r="H253" s="33" t="str">
        <f t="shared" si="6"/>
        <v/>
      </c>
      <c r="I253" t="str">
        <f t="shared" si="7"/>
        <v>Review</v>
      </c>
    </row>
    <row r="254" spans="1:9" x14ac:dyDescent="0.3">
      <c r="A254" s="37" t="s">
        <v>538</v>
      </c>
      <c r="B254">
        <v>658</v>
      </c>
      <c r="C254">
        <v>0</v>
      </c>
      <c r="D254">
        <v>0</v>
      </c>
      <c r="E254">
        <v>0</v>
      </c>
      <c r="F254" s="38">
        <v>11</v>
      </c>
      <c r="G254">
        <v>76.09</v>
      </c>
      <c r="H254" s="33" t="str">
        <f t="shared" si="6"/>
        <v/>
      </c>
      <c r="I254" t="str">
        <f t="shared" si="7"/>
        <v>Review</v>
      </c>
    </row>
    <row r="255" spans="1:9" x14ac:dyDescent="0.3">
      <c r="A255" s="37" t="s">
        <v>867</v>
      </c>
      <c r="B255">
        <v>1164</v>
      </c>
      <c r="C255">
        <v>0</v>
      </c>
      <c r="D255">
        <v>0</v>
      </c>
      <c r="E255">
        <v>0</v>
      </c>
      <c r="F255" s="38">
        <v>16</v>
      </c>
      <c r="G255">
        <v>75.77</v>
      </c>
      <c r="H255" s="33" t="str">
        <f t="shared" si="6"/>
        <v/>
      </c>
      <c r="I255" t="str">
        <f t="shared" si="7"/>
        <v>Review</v>
      </c>
    </row>
    <row r="256" spans="1:9" hidden="1" x14ac:dyDescent="0.3">
      <c r="A256" s="37" t="s">
        <v>727</v>
      </c>
      <c r="B256">
        <v>1247</v>
      </c>
      <c r="C256">
        <v>1</v>
      </c>
      <c r="D256">
        <v>1</v>
      </c>
      <c r="E256">
        <v>549</v>
      </c>
      <c r="F256" s="38">
        <v>9</v>
      </c>
      <c r="G256">
        <v>74.209999999999994</v>
      </c>
      <c r="H256" s="33">
        <f t="shared" si="6"/>
        <v>0.13517304189435336</v>
      </c>
      <c r="I256" t="str">
        <f t="shared" si="7"/>
        <v/>
      </c>
    </row>
    <row r="257" spans="1:9" x14ac:dyDescent="0.3">
      <c r="A257" s="37" t="s">
        <v>504</v>
      </c>
      <c r="B257">
        <v>907</v>
      </c>
      <c r="C257">
        <v>0</v>
      </c>
      <c r="D257">
        <v>0</v>
      </c>
      <c r="E257">
        <v>0</v>
      </c>
      <c r="F257" s="38">
        <v>8</v>
      </c>
      <c r="G257">
        <v>73.819999999999993</v>
      </c>
      <c r="H257" s="33" t="str">
        <f t="shared" si="6"/>
        <v/>
      </c>
      <c r="I257" t="str">
        <f t="shared" si="7"/>
        <v>Review</v>
      </c>
    </row>
    <row r="258" spans="1:9" hidden="1" x14ac:dyDescent="0.3">
      <c r="A258" s="37" t="s">
        <v>267</v>
      </c>
      <c r="B258">
        <v>1476</v>
      </c>
      <c r="C258">
        <v>1</v>
      </c>
      <c r="D258">
        <v>1</v>
      </c>
      <c r="E258">
        <v>399</v>
      </c>
      <c r="F258" s="38">
        <v>13</v>
      </c>
      <c r="G258">
        <v>73.39</v>
      </c>
      <c r="H258" s="33">
        <f t="shared" ref="H258:H321" si="8">IF(E258=0,"",G258/E258)</f>
        <v>0.18393483709273184</v>
      </c>
      <c r="I258" t="str">
        <f t="shared" ref="I258:I321" si="9">IF(AND(E258=0,G258&gt;0),"Review","")</f>
        <v/>
      </c>
    </row>
    <row r="259" spans="1:9" hidden="1" x14ac:dyDescent="0.3">
      <c r="A259" s="37" t="s">
        <v>702</v>
      </c>
      <c r="B259">
        <v>1013</v>
      </c>
      <c r="C259">
        <v>1</v>
      </c>
      <c r="D259">
        <v>1</v>
      </c>
      <c r="E259">
        <v>249</v>
      </c>
      <c r="F259" s="38">
        <v>11</v>
      </c>
      <c r="G259">
        <v>73.220000000000013</v>
      </c>
      <c r="H259" s="33">
        <f t="shared" si="8"/>
        <v>0.29405622489959843</v>
      </c>
      <c r="I259" t="str">
        <f t="shared" si="9"/>
        <v/>
      </c>
    </row>
    <row r="260" spans="1:9" x14ac:dyDescent="0.3">
      <c r="A260" s="37" t="s">
        <v>537</v>
      </c>
      <c r="B260">
        <v>2889</v>
      </c>
      <c r="C260">
        <v>0</v>
      </c>
      <c r="D260">
        <v>0</v>
      </c>
      <c r="E260">
        <v>0</v>
      </c>
      <c r="F260" s="38">
        <v>9</v>
      </c>
      <c r="G260">
        <v>71.97</v>
      </c>
      <c r="H260" s="33" t="str">
        <f t="shared" si="8"/>
        <v/>
      </c>
      <c r="I260" t="str">
        <f t="shared" si="9"/>
        <v>Review</v>
      </c>
    </row>
    <row r="261" spans="1:9" x14ac:dyDescent="0.3">
      <c r="A261" s="37" t="s">
        <v>406</v>
      </c>
      <c r="B261">
        <v>1017</v>
      </c>
      <c r="C261">
        <v>0</v>
      </c>
      <c r="D261">
        <v>0</v>
      </c>
      <c r="E261">
        <v>0</v>
      </c>
      <c r="F261" s="38">
        <v>7</v>
      </c>
      <c r="G261">
        <v>71.959999999999994</v>
      </c>
      <c r="H261" s="33" t="str">
        <f t="shared" si="8"/>
        <v/>
      </c>
      <c r="I261" t="str">
        <f t="shared" si="9"/>
        <v>Review</v>
      </c>
    </row>
    <row r="262" spans="1:9" x14ac:dyDescent="0.3">
      <c r="A262" s="37" t="s">
        <v>694</v>
      </c>
      <c r="B262">
        <v>1512</v>
      </c>
      <c r="C262">
        <v>0</v>
      </c>
      <c r="D262">
        <v>0</v>
      </c>
      <c r="E262">
        <v>0</v>
      </c>
      <c r="F262" s="38">
        <v>7</v>
      </c>
      <c r="G262">
        <v>71.89</v>
      </c>
      <c r="H262" s="33" t="str">
        <f t="shared" si="8"/>
        <v/>
      </c>
      <c r="I262" t="str">
        <f t="shared" si="9"/>
        <v>Review</v>
      </c>
    </row>
    <row r="263" spans="1:9" x14ac:dyDescent="0.3">
      <c r="A263" s="37" t="s">
        <v>653</v>
      </c>
      <c r="B263">
        <v>798</v>
      </c>
      <c r="C263">
        <v>0</v>
      </c>
      <c r="D263">
        <v>0</v>
      </c>
      <c r="E263">
        <v>0</v>
      </c>
      <c r="F263" s="38">
        <v>6</v>
      </c>
      <c r="G263">
        <v>71.180000000000007</v>
      </c>
      <c r="H263" s="33" t="str">
        <f t="shared" si="8"/>
        <v/>
      </c>
      <c r="I263" t="str">
        <f t="shared" si="9"/>
        <v>Review</v>
      </c>
    </row>
    <row r="264" spans="1:9" x14ac:dyDescent="0.3">
      <c r="A264" s="37" t="s">
        <v>663</v>
      </c>
      <c r="B264">
        <v>2288</v>
      </c>
      <c r="C264">
        <v>0</v>
      </c>
      <c r="D264">
        <v>0</v>
      </c>
      <c r="E264">
        <v>0</v>
      </c>
      <c r="F264" s="38">
        <v>14</v>
      </c>
      <c r="G264">
        <v>71.14</v>
      </c>
      <c r="H264" s="33" t="str">
        <f t="shared" si="8"/>
        <v/>
      </c>
      <c r="I264" t="str">
        <f t="shared" si="9"/>
        <v>Review</v>
      </c>
    </row>
    <row r="265" spans="1:9" hidden="1" x14ac:dyDescent="0.3">
      <c r="A265" s="37" t="s">
        <v>441</v>
      </c>
      <c r="B265">
        <v>1460</v>
      </c>
      <c r="C265">
        <v>2</v>
      </c>
      <c r="D265">
        <v>2</v>
      </c>
      <c r="E265">
        <v>898</v>
      </c>
      <c r="F265" s="38">
        <v>9</v>
      </c>
      <c r="G265">
        <v>69.849999999999994</v>
      </c>
      <c r="H265" s="33">
        <f t="shared" si="8"/>
        <v>7.7783964365256114E-2</v>
      </c>
      <c r="I265" t="str">
        <f t="shared" si="9"/>
        <v/>
      </c>
    </row>
    <row r="266" spans="1:9" hidden="1" x14ac:dyDescent="0.3">
      <c r="A266" s="37" t="s">
        <v>788</v>
      </c>
      <c r="B266">
        <v>580</v>
      </c>
      <c r="C266">
        <v>1</v>
      </c>
      <c r="D266">
        <v>1</v>
      </c>
      <c r="E266">
        <v>379</v>
      </c>
      <c r="F266" s="38">
        <v>8</v>
      </c>
      <c r="G266">
        <v>69.72</v>
      </c>
      <c r="H266" s="33">
        <f t="shared" si="8"/>
        <v>0.18395778364116094</v>
      </c>
      <c r="I266" t="str">
        <f t="shared" si="9"/>
        <v/>
      </c>
    </row>
    <row r="267" spans="1:9" x14ac:dyDescent="0.3">
      <c r="A267" s="37" t="s">
        <v>956</v>
      </c>
      <c r="B267">
        <v>465</v>
      </c>
      <c r="C267">
        <v>0</v>
      </c>
      <c r="D267">
        <v>0</v>
      </c>
      <c r="E267">
        <v>0</v>
      </c>
      <c r="F267" s="38">
        <v>12</v>
      </c>
      <c r="G267">
        <v>68</v>
      </c>
      <c r="H267" s="33" t="str">
        <f t="shared" si="8"/>
        <v/>
      </c>
      <c r="I267" t="str">
        <f t="shared" si="9"/>
        <v>Review</v>
      </c>
    </row>
    <row r="268" spans="1:9" x14ac:dyDescent="0.3">
      <c r="A268" s="37" t="s">
        <v>812</v>
      </c>
      <c r="B268">
        <v>896</v>
      </c>
      <c r="C268">
        <v>0</v>
      </c>
      <c r="D268">
        <v>0</v>
      </c>
      <c r="E268">
        <v>0</v>
      </c>
      <c r="F268" s="38">
        <v>7</v>
      </c>
      <c r="G268">
        <v>66.739999999999995</v>
      </c>
      <c r="H268" s="33" t="str">
        <f t="shared" si="8"/>
        <v/>
      </c>
      <c r="I268" t="str">
        <f t="shared" si="9"/>
        <v>Review</v>
      </c>
    </row>
    <row r="269" spans="1:9" hidden="1" x14ac:dyDescent="0.3">
      <c r="A269" s="37" t="s">
        <v>614</v>
      </c>
      <c r="B269">
        <v>1567</v>
      </c>
      <c r="C269">
        <v>2</v>
      </c>
      <c r="D269">
        <v>2</v>
      </c>
      <c r="E269">
        <v>898</v>
      </c>
      <c r="F269" s="38">
        <v>11</v>
      </c>
      <c r="G269">
        <v>66.72999999999999</v>
      </c>
      <c r="H269" s="33">
        <f t="shared" si="8"/>
        <v>7.4309576837416472E-2</v>
      </c>
      <c r="I269" t="str">
        <f t="shared" si="9"/>
        <v/>
      </c>
    </row>
    <row r="270" spans="1:9" x14ac:dyDescent="0.3">
      <c r="A270" s="37" t="s">
        <v>913</v>
      </c>
      <c r="B270">
        <v>1337</v>
      </c>
      <c r="C270">
        <v>0</v>
      </c>
      <c r="D270">
        <v>0</v>
      </c>
      <c r="E270">
        <v>0</v>
      </c>
      <c r="F270" s="38">
        <v>11</v>
      </c>
      <c r="G270">
        <v>65.83</v>
      </c>
      <c r="H270" s="33" t="str">
        <f t="shared" si="8"/>
        <v/>
      </c>
      <c r="I270" t="str">
        <f t="shared" si="9"/>
        <v>Review</v>
      </c>
    </row>
    <row r="271" spans="1:9" x14ac:dyDescent="0.3">
      <c r="A271" s="37" t="s">
        <v>321</v>
      </c>
      <c r="B271">
        <v>4269</v>
      </c>
      <c r="C271">
        <v>0</v>
      </c>
      <c r="D271">
        <v>0</v>
      </c>
      <c r="E271">
        <v>0</v>
      </c>
      <c r="F271" s="38">
        <v>15</v>
      </c>
      <c r="G271">
        <v>65.77000000000001</v>
      </c>
      <c r="H271" s="33" t="str">
        <f t="shared" si="8"/>
        <v/>
      </c>
      <c r="I271" t="str">
        <f t="shared" si="9"/>
        <v>Review</v>
      </c>
    </row>
    <row r="272" spans="1:9" x14ac:dyDescent="0.3">
      <c r="A272" s="37" t="s">
        <v>506</v>
      </c>
      <c r="B272">
        <v>1623</v>
      </c>
      <c r="C272">
        <v>0</v>
      </c>
      <c r="D272">
        <v>0</v>
      </c>
      <c r="E272">
        <v>0</v>
      </c>
      <c r="F272" s="38">
        <v>6</v>
      </c>
      <c r="G272">
        <v>65.45</v>
      </c>
      <c r="H272" s="33" t="str">
        <f t="shared" si="8"/>
        <v/>
      </c>
      <c r="I272" t="str">
        <f t="shared" si="9"/>
        <v>Review</v>
      </c>
    </row>
    <row r="273" spans="1:9" x14ac:dyDescent="0.3">
      <c r="A273" s="37" t="s">
        <v>826</v>
      </c>
      <c r="B273">
        <v>1187</v>
      </c>
      <c r="C273">
        <v>0</v>
      </c>
      <c r="D273">
        <v>0</v>
      </c>
      <c r="E273">
        <v>0</v>
      </c>
      <c r="F273" s="38">
        <v>8</v>
      </c>
      <c r="G273">
        <v>64.44</v>
      </c>
      <c r="H273" s="33" t="str">
        <f t="shared" si="8"/>
        <v/>
      </c>
      <c r="I273" t="str">
        <f t="shared" si="9"/>
        <v>Review</v>
      </c>
    </row>
    <row r="274" spans="1:9" x14ac:dyDescent="0.3">
      <c r="A274" s="37" t="s">
        <v>751</v>
      </c>
      <c r="B274">
        <v>296</v>
      </c>
      <c r="C274">
        <v>0</v>
      </c>
      <c r="D274">
        <v>0</v>
      </c>
      <c r="E274">
        <v>0</v>
      </c>
      <c r="F274" s="38">
        <v>8</v>
      </c>
      <c r="G274">
        <v>64</v>
      </c>
      <c r="H274" s="33" t="str">
        <f t="shared" si="8"/>
        <v/>
      </c>
      <c r="I274" t="str">
        <f t="shared" si="9"/>
        <v>Review</v>
      </c>
    </row>
    <row r="275" spans="1:9" x14ac:dyDescent="0.3">
      <c r="A275" s="37" t="s">
        <v>586</v>
      </c>
      <c r="B275">
        <v>1194</v>
      </c>
      <c r="C275">
        <v>0</v>
      </c>
      <c r="D275">
        <v>0</v>
      </c>
      <c r="E275">
        <v>0</v>
      </c>
      <c r="F275" s="38">
        <v>13</v>
      </c>
      <c r="G275">
        <v>62.97</v>
      </c>
      <c r="H275" s="33" t="str">
        <f t="shared" si="8"/>
        <v/>
      </c>
      <c r="I275" t="str">
        <f t="shared" si="9"/>
        <v>Review</v>
      </c>
    </row>
    <row r="276" spans="1:9" x14ac:dyDescent="0.3">
      <c r="A276" s="37" t="s">
        <v>253</v>
      </c>
      <c r="B276">
        <v>1840</v>
      </c>
      <c r="C276">
        <v>0</v>
      </c>
      <c r="D276">
        <v>0</v>
      </c>
      <c r="E276">
        <v>0</v>
      </c>
      <c r="F276" s="38">
        <v>14</v>
      </c>
      <c r="G276">
        <v>62.56</v>
      </c>
      <c r="H276" s="33" t="str">
        <f t="shared" si="8"/>
        <v/>
      </c>
      <c r="I276" t="str">
        <f t="shared" si="9"/>
        <v>Review</v>
      </c>
    </row>
    <row r="277" spans="1:9" x14ac:dyDescent="0.3">
      <c r="A277" s="37" t="s">
        <v>235</v>
      </c>
      <c r="B277">
        <v>541</v>
      </c>
      <c r="C277">
        <v>0</v>
      </c>
      <c r="D277">
        <v>0</v>
      </c>
      <c r="E277">
        <v>0</v>
      </c>
      <c r="F277" s="38">
        <v>7</v>
      </c>
      <c r="G277">
        <v>62.35</v>
      </c>
      <c r="H277" s="33" t="str">
        <f t="shared" si="8"/>
        <v/>
      </c>
      <c r="I277" t="str">
        <f t="shared" si="9"/>
        <v>Review</v>
      </c>
    </row>
    <row r="278" spans="1:9" hidden="1" x14ac:dyDescent="0.3">
      <c r="A278" s="37" t="s">
        <v>640</v>
      </c>
      <c r="B278">
        <v>629</v>
      </c>
      <c r="C278">
        <v>1</v>
      </c>
      <c r="D278">
        <v>1</v>
      </c>
      <c r="E278">
        <v>549</v>
      </c>
      <c r="F278" s="38">
        <v>6</v>
      </c>
      <c r="G278">
        <v>62.26</v>
      </c>
      <c r="H278" s="33">
        <f t="shared" si="8"/>
        <v>0.11340619307832422</v>
      </c>
      <c r="I278" t="str">
        <f t="shared" si="9"/>
        <v/>
      </c>
    </row>
    <row r="279" spans="1:9" x14ac:dyDescent="0.3">
      <c r="A279" s="37" t="s">
        <v>789</v>
      </c>
      <c r="B279">
        <v>917</v>
      </c>
      <c r="C279">
        <v>0</v>
      </c>
      <c r="D279">
        <v>0</v>
      </c>
      <c r="E279">
        <v>0</v>
      </c>
      <c r="F279" s="38">
        <v>10</v>
      </c>
      <c r="G279">
        <v>62.2</v>
      </c>
      <c r="H279" s="33" t="str">
        <f t="shared" si="8"/>
        <v/>
      </c>
      <c r="I279" t="str">
        <f t="shared" si="9"/>
        <v>Review</v>
      </c>
    </row>
    <row r="280" spans="1:9" x14ac:dyDescent="0.3">
      <c r="A280" s="37" t="s">
        <v>681</v>
      </c>
      <c r="B280">
        <v>927</v>
      </c>
      <c r="C280">
        <v>0</v>
      </c>
      <c r="D280">
        <v>0</v>
      </c>
      <c r="E280">
        <v>0</v>
      </c>
      <c r="F280" s="38">
        <v>10</v>
      </c>
      <c r="G280">
        <v>61.62</v>
      </c>
      <c r="H280" s="33" t="str">
        <f t="shared" si="8"/>
        <v/>
      </c>
      <c r="I280" t="str">
        <f t="shared" si="9"/>
        <v>Review</v>
      </c>
    </row>
    <row r="281" spans="1:9" x14ac:dyDescent="0.3">
      <c r="A281" s="37" t="s">
        <v>518</v>
      </c>
      <c r="B281">
        <v>799</v>
      </c>
      <c r="C281">
        <v>0</v>
      </c>
      <c r="D281">
        <v>0</v>
      </c>
      <c r="E281">
        <v>0</v>
      </c>
      <c r="F281" s="38">
        <v>6</v>
      </c>
      <c r="G281">
        <v>61.53</v>
      </c>
      <c r="H281" s="33" t="str">
        <f t="shared" si="8"/>
        <v/>
      </c>
      <c r="I281" t="str">
        <f t="shared" si="9"/>
        <v>Review</v>
      </c>
    </row>
    <row r="282" spans="1:9" x14ac:dyDescent="0.3">
      <c r="A282" s="37" t="s">
        <v>543</v>
      </c>
      <c r="B282">
        <v>1181</v>
      </c>
      <c r="C282">
        <v>0</v>
      </c>
      <c r="D282">
        <v>0</v>
      </c>
      <c r="E282">
        <v>0</v>
      </c>
      <c r="F282" s="38">
        <v>9</v>
      </c>
      <c r="G282">
        <v>60.13</v>
      </c>
      <c r="H282" s="33" t="str">
        <f t="shared" si="8"/>
        <v/>
      </c>
      <c r="I282" t="str">
        <f t="shared" si="9"/>
        <v>Review</v>
      </c>
    </row>
    <row r="283" spans="1:9" x14ac:dyDescent="0.3">
      <c r="A283" s="37" t="s">
        <v>588</v>
      </c>
      <c r="B283">
        <v>950</v>
      </c>
      <c r="C283">
        <v>0</v>
      </c>
      <c r="D283">
        <v>0</v>
      </c>
      <c r="E283">
        <v>0</v>
      </c>
      <c r="F283" s="38">
        <v>0</v>
      </c>
      <c r="G283">
        <v>60</v>
      </c>
      <c r="H283" s="33" t="str">
        <f t="shared" si="8"/>
        <v/>
      </c>
      <c r="I283" t="str">
        <f t="shared" si="9"/>
        <v>Review</v>
      </c>
    </row>
    <row r="284" spans="1:9" x14ac:dyDescent="0.3">
      <c r="A284" s="37" t="s">
        <v>420</v>
      </c>
      <c r="B284">
        <v>2438</v>
      </c>
      <c r="C284">
        <v>0</v>
      </c>
      <c r="D284">
        <v>0</v>
      </c>
      <c r="E284">
        <v>0</v>
      </c>
      <c r="F284" s="38">
        <v>12</v>
      </c>
      <c r="G284">
        <v>59.42</v>
      </c>
      <c r="H284" s="33" t="str">
        <f t="shared" si="8"/>
        <v/>
      </c>
      <c r="I284" t="str">
        <f t="shared" si="9"/>
        <v>Review</v>
      </c>
    </row>
    <row r="285" spans="1:9" x14ac:dyDescent="0.3">
      <c r="A285" s="37" t="s">
        <v>911</v>
      </c>
      <c r="B285">
        <v>1272</v>
      </c>
      <c r="C285">
        <v>0</v>
      </c>
      <c r="D285">
        <v>0</v>
      </c>
      <c r="E285">
        <v>0</v>
      </c>
      <c r="F285" s="38">
        <v>6</v>
      </c>
      <c r="G285">
        <v>59.08</v>
      </c>
      <c r="H285" s="33" t="str">
        <f t="shared" si="8"/>
        <v/>
      </c>
      <c r="I285" t="str">
        <f t="shared" si="9"/>
        <v>Review</v>
      </c>
    </row>
    <row r="286" spans="1:9" x14ac:dyDescent="0.3">
      <c r="A286" s="37" t="s">
        <v>1073</v>
      </c>
      <c r="B286">
        <v>1033</v>
      </c>
      <c r="C286">
        <v>0</v>
      </c>
      <c r="D286">
        <v>0</v>
      </c>
      <c r="E286">
        <v>0</v>
      </c>
      <c r="F286" s="38">
        <v>10</v>
      </c>
      <c r="G286">
        <v>59.03</v>
      </c>
      <c r="H286" s="33" t="str">
        <f t="shared" si="8"/>
        <v/>
      </c>
      <c r="I286" t="str">
        <f t="shared" si="9"/>
        <v>Review</v>
      </c>
    </row>
    <row r="287" spans="1:9" x14ac:dyDescent="0.3">
      <c r="A287" s="37" t="s">
        <v>950</v>
      </c>
      <c r="B287">
        <v>826</v>
      </c>
      <c r="C287">
        <v>0</v>
      </c>
      <c r="D287">
        <v>0</v>
      </c>
      <c r="E287">
        <v>0</v>
      </c>
      <c r="F287" s="38">
        <v>6</v>
      </c>
      <c r="G287">
        <v>58.85</v>
      </c>
      <c r="H287" s="33" t="str">
        <f t="shared" si="8"/>
        <v/>
      </c>
      <c r="I287" t="str">
        <f t="shared" si="9"/>
        <v>Review</v>
      </c>
    </row>
    <row r="288" spans="1:9" x14ac:dyDescent="0.3">
      <c r="A288" s="37" t="s">
        <v>532</v>
      </c>
      <c r="B288">
        <v>1359</v>
      </c>
      <c r="C288">
        <v>0</v>
      </c>
      <c r="D288">
        <v>0</v>
      </c>
      <c r="E288">
        <v>0</v>
      </c>
      <c r="F288" s="38">
        <v>5</v>
      </c>
      <c r="G288">
        <v>56.51</v>
      </c>
      <c r="H288" s="33" t="str">
        <f t="shared" si="8"/>
        <v/>
      </c>
      <c r="I288" t="str">
        <f t="shared" si="9"/>
        <v>Review</v>
      </c>
    </row>
    <row r="289" spans="1:9" x14ac:dyDescent="0.3">
      <c r="A289" s="37" t="s">
        <v>487</v>
      </c>
      <c r="B289">
        <v>2023</v>
      </c>
      <c r="C289">
        <v>0</v>
      </c>
      <c r="D289">
        <v>0</v>
      </c>
      <c r="E289">
        <v>0</v>
      </c>
      <c r="F289" s="38">
        <v>11</v>
      </c>
      <c r="G289">
        <v>56.24</v>
      </c>
      <c r="H289" s="33" t="str">
        <f t="shared" si="8"/>
        <v/>
      </c>
      <c r="I289" t="str">
        <f t="shared" si="9"/>
        <v>Review</v>
      </c>
    </row>
    <row r="290" spans="1:9" hidden="1" x14ac:dyDescent="0.3">
      <c r="A290" s="37" t="s">
        <v>494</v>
      </c>
      <c r="B290">
        <v>440</v>
      </c>
      <c r="C290">
        <v>1</v>
      </c>
      <c r="D290">
        <v>1</v>
      </c>
      <c r="E290">
        <v>379</v>
      </c>
      <c r="F290" s="38">
        <v>6</v>
      </c>
      <c r="G290">
        <v>56.13</v>
      </c>
      <c r="H290" s="33">
        <f t="shared" si="8"/>
        <v>0.14810026385224276</v>
      </c>
      <c r="I290" t="str">
        <f t="shared" si="9"/>
        <v/>
      </c>
    </row>
    <row r="291" spans="1:9" hidden="1" x14ac:dyDescent="0.3">
      <c r="A291" s="37" t="s">
        <v>686</v>
      </c>
      <c r="B291">
        <v>718</v>
      </c>
      <c r="C291">
        <v>1</v>
      </c>
      <c r="D291">
        <v>1</v>
      </c>
      <c r="E291">
        <v>429</v>
      </c>
      <c r="F291" s="38">
        <v>6</v>
      </c>
      <c r="G291">
        <v>56.02</v>
      </c>
      <c r="H291" s="33">
        <f t="shared" si="8"/>
        <v>0.1305827505827506</v>
      </c>
      <c r="I291" t="str">
        <f t="shared" si="9"/>
        <v/>
      </c>
    </row>
    <row r="292" spans="1:9" hidden="1" x14ac:dyDescent="0.3">
      <c r="A292" s="37" t="s">
        <v>625</v>
      </c>
      <c r="B292">
        <v>1080</v>
      </c>
      <c r="C292">
        <v>1</v>
      </c>
      <c r="D292">
        <v>1</v>
      </c>
      <c r="E292">
        <v>449</v>
      </c>
      <c r="F292" s="38">
        <v>4</v>
      </c>
      <c r="G292">
        <v>56</v>
      </c>
      <c r="H292" s="33">
        <f t="shared" si="8"/>
        <v>0.12472160356347439</v>
      </c>
      <c r="I292" t="str">
        <f t="shared" si="9"/>
        <v/>
      </c>
    </row>
    <row r="293" spans="1:9" hidden="1" x14ac:dyDescent="0.3">
      <c r="A293" s="37" t="s">
        <v>654</v>
      </c>
      <c r="B293">
        <v>529</v>
      </c>
      <c r="C293">
        <v>1</v>
      </c>
      <c r="D293">
        <v>1</v>
      </c>
      <c r="E293">
        <v>599</v>
      </c>
      <c r="F293" s="38">
        <v>6</v>
      </c>
      <c r="G293">
        <v>55.8</v>
      </c>
      <c r="H293" s="33">
        <f t="shared" si="8"/>
        <v>9.3155258764607674E-2</v>
      </c>
      <c r="I293" t="str">
        <f t="shared" si="9"/>
        <v/>
      </c>
    </row>
    <row r="294" spans="1:9" x14ac:dyDescent="0.3">
      <c r="A294" s="37" t="s">
        <v>289</v>
      </c>
      <c r="B294">
        <v>1695</v>
      </c>
      <c r="C294">
        <v>0</v>
      </c>
      <c r="D294">
        <v>0</v>
      </c>
      <c r="E294">
        <v>0</v>
      </c>
      <c r="F294" s="38">
        <v>13</v>
      </c>
      <c r="G294">
        <v>55.429999999999993</v>
      </c>
      <c r="H294" s="33" t="str">
        <f t="shared" si="8"/>
        <v/>
      </c>
      <c r="I294" t="str">
        <f t="shared" si="9"/>
        <v>Review</v>
      </c>
    </row>
    <row r="295" spans="1:9" x14ac:dyDescent="0.3">
      <c r="A295" s="37" t="s">
        <v>817</v>
      </c>
      <c r="B295">
        <v>1971</v>
      </c>
      <c r="C295">
        <v>0</v>
      </c>
      <c r="D295">
        <v>0</v>
      </c>
      <c r="E295">
        <v>0</v>
      </c>
      <c r="F295" s="38">
        <v>7</v>
      </c>
      <c r="G295">
        <v>55.39</v>
      </c>
      <c r="H295" s="33" t="str">
        <f t="shared" si="8"/>
        <v/>
      </c>
      <c r="I295" t="str">
        <f t="shared" si="9"/>
        <v>Review</v>
      </c>
    </row>
    <row r="296" spans="1:9" x14ac:dyDescent="0.3">
      <c r="A296" s="37" t="s">
        <v>1023</v>
      </c>
      <c r="B296">
        <v>4179</v>
      </c>
      <c r="C296">
        <v>0</v>
      </c>
      <c r="D296">
        <v>0</v>
      </c>
      <c r="E296">
        <v>0</v>
      </c>
      <c r="F296" s="38">
        <v>13</v>
      </c>
      <c r="G296">
        <v>53.400000000000013</v>
      </c>
      <c r="H296" s="33" t="str">
        <f t="shared" si="8"/>
        <v/>
      </c>
      <c r="I296" t="str">
        <f t="shared" si="9"/>
        <v>Review</v>
      </c>
    </row>
    <row r="297" spans="1:9" x14ac:dyDescent="0.3">
      <c r="A297" s="37" t="s">
        <v>858</v>
      </c>
      <c r="B297">
        <v>478</v>
      </c>
      <c r="C297">
        <v>0</v>
      </c>
      <c r="D297">
        <v>0</v>
      </c>
      <c r="E297">
        <v>0</v>
      </c>
      <c r="F297" s="38">
        <v>8</v>
      </c>
      <c r="G297">
        <v>53.4</v>
      </c>
      <c r="H297" s="33" t="str">
        <f t="shared" si="8"/>
        <v/>
      </c>
      <c r="I297" t="str">
        <f t="shared" si="9"/>
        <v>Review</v>
      </c>
    </row>
    <row r="298" spans="1:9" x14ac:dyDescent="0.3">
      <c r="A298" s="37" t="s">
        <v>462</v>
      </c>
      <c r="B298">
        <v>115</v>
      </c>
      <c r="C298">
        <v>0</v>
      </c>
      <c r="D298">
        <v>0</v>
      </c>
      <c r="E298">
        <v>0</v>
      </c>
      <c r="F298" s="38">
        <v>4</v>
      </c>
      <c r="G298">
        <v>52.44</v>
      </c>
      <c r="H298" s="33" t="str">
        <f t="shared" si="8"/>
        <v/>
      </c>
      <c r="I298" t="str">
        <f t="shared" si="9"/>
        <v>Review</v>
      </c>
    </row>
    <row r="299" spans="1:9" x14ac:dyDescent="0.3">
      <c r="A299" s="37" t="s">
        <v>644</v>
      </c>
      <c r="B299">
        <v>1120</v>
      </c>
      <c r="C299">
        <v>0</v>
      </c>
      <c r="D299">
        <v>0</v>
      </c>
      <c r="E299">
        <v>0</v>
      </c>
      <c r="F299" s="38">
        <v>5</v>
      </c>
      <c r="G299">
        <v>52.26</v>
      </c>
      <c r="H299" s="33" t="str">
        <f t="shared" si="8"/>
        <v/>
      </c>
      <c r="I299" t="str">
        <f t="shared" si="9"/>
        <v>Review</v>
      </c>
    </row>
    <row r="300" spans="1:9" x14ac:dyDescent="0.3">
      <c r="A300" s="37" t="s">
        <v>729</v>
      </c>
      <c r="B300">
        <v>1295</v>
      </c>
      <c r="C300">
        <v>0</v>
      </c>
      <c r="D300">
        <v>0</v>
      </c>
      <c r="E300">
        <v>0</v>
      </c>
      <c r="F300" s="38">
        <v>11</v>
      </c>
      <c r="G300">
        <v>51.45</v>
      </c>
      <c r="H300" s="33" t="str">
        <f t="shared" si="8"/>
        <v/>
      </c>
      <c r="I300" t="str">
        <f t="shared" si="9"/>
        <v>Review</v>
      </c>
    </row>
    <row r="301" spans="1:9" hidden="1" x14ac:dyDescent="0.3">
      <c r="A301" s="37" t="s">
        <v>1005</v>
      </c>
      <c r="B301">
        <v>164</v>
      </c>
      <c r="C301">
        <v>2</v>
      </c>
      <c r="D301">
        <v>2</v>
      </c>
      <c r="E301">
        <v>798</v>
      </c>
      <c r="F301" s="38">
        <v>6</v>
      </c>
      <c r="G301">
        <v>51</v>
      </c>
      <c r="H301" s="33">
        <f t="shared" si="8"/>
        <v>6.3909774436090222E-2</v>
      </c>
      <c r="I301" t="str">
        <f t="shared" si="9"/>
        <v/>
      </c>
    </row>
    <row r="302" spans="1:9" x14ac:dyDescent="0.3">
      <c r="A302" s="37" t="s">
        <v>600</v>
      </c>
      <c r="B302">
        <v>1486</v>
      </c>
      <c r="C302">
        <v>0</v>
      </c>
      <c r="D302">
        <v>0</v>
      </c>
      <c r="E302">
        <v>0</v>
      </c>
      <c r="F302" s="38">
        <v>9</v>
      </c>
      <c r="G302">
        <v>50.739999999999988</v>
      </c>
      <c r="H302" s="33" t="str">
        <f t="shared" si="8"/>
        <v/>
      </c>
      <c r="I302" t="str">
        <f t="shared" si="9"/>
        <v>Review</v>
      </c>
    </row>
    <row r="303" spans="1:9" x14ac:dyDescent="0.3">
      <c r="A303" s="37" t="s">
        <v>907</v>
      </c>
      <c r="B303">
        <v>413</v>
      </c>
      <c r="C303">
        <v>0</v>
      </c>
      <c r="D303">
        <v>0</v>
      </c>
      <c r="E303">
        <v>0</v>
      </c>
      <c r="F303" s="38">
        <v>4</v>
      </c>
      <c r="G303">
        <v>50.41</v>
      </c>
      <c r="H303" s="33" t="str">
        <f t="shared" si="8"/>
        <v/>
      </c>
      <c r="I303" t="str">
        <f t="shared" si="9"/>
        <v>Review</v>
      </c>
    </row>
    <row r="304" spans="1:9" x14ac:dyDescent="0.3">
      <c r="A304" s="37" t="s">
        <v>738</v>
      </c>
      <c r="B304">
        <v>2680</v>
      </c>
      <c r="C304">
        <v>0</v>
      </c>
      <c r="D304">
        <v>0</v>
      </c>
      <c r="E304">
        <v>0</v>
      </c>
      <c r="F304" s="38">
        <v>10</v>
      </c>
      <c r="G304">
        <v>50.26</v>
      </c>
      <c r="H304" s="33" t="str">
        <f t="shared" si="8"/>
        <v/>
      </c>
      <c r="I304" t="str">
        <f t="shared" si="9"/>
        <v>Review</v>
      </c>
    </row>
    <row r="305" spans="1:9" x14ac:dyDescent="0.3">
      <c r="A305" s="37" t="s">
        <v>533</v>
      </c>
      <c r="B305">
        <v>387</v>
      </c>
      <c r="C305">
        <v>0</v>
      </c>
      <c r="D305">
        <v>0</v>
      </c>
      <c r="E305">
        <v>0</v>
      </c>
      <c r="F305" s="38">
        <v>5</v>
      </c>
      <c r="G305">
        <v>49.62</v>
      </c>
      <c r="H305" s="33" t="str">
        <f t="shared" si="8"/>
        <v/>
      </c>
      <c r="I305" t="str">
        <f t="shared" si="9"/>
        <v>Review</v>
      </c>
    </row>
    <row r="306" spans="1:9" x14ac:dyDescent="0.3">
      <c r="A306" s="37" t="s">
        <v>568</v>
      </c>
      <c r="B306">
        <v>1356</v>
      </c>
      <c r="C306">
        <v>0</v>
      </c>
      <c r="D306">
        <v>0</v>
      </c>
      <c r="E306">
        <v>0</v>
      </c>
      <c r="F306" s="38">
        <v>9</v>
      </c>
      <c r="G306">
        <v>49.16</v>
      </c>
      <c r="H306" s="33" t="str">
        <f t="shared" si="8"/>
        <v/>
      </c>
      <c r="I306" t="str">
        <f t="shared" si="9"/>
        <v>Review</v>
      </c>
    </row>
    <row r="307" spans="1:9" x14ac:dyDescent="0.3">
      <c r="A307" s="37" t="s">
        <v>580</v>
      </c>
      <c r="B307">
        <v>654</v>
      </c>
      <c r="C307">
        <v>0</v>
      </c>
      <c r="D307">
        <v>0</v>
      </c>
      <c r="E307">
        <v>0</v>
      </c>
      <c r="F307" s="38">
        <v>5</v>
      </c>
      <c r="G307">
        <v>48.71</v>
      </c>
      <c r="H307" s="33" t="str">
        <f t="shared" si="8"/>
        <v/>
      </c>
      <c r="I307" t="str">
        <f t="shared" si="9"/>
        <v>Review</v>
      </c>
    </row>
    <row r="308" spans="1:9" x14ac:dyDescent="0.3">
      <c r="A308" s="37" t="s">
        <v>551</v>
      </c>
      <c r="B308">
        <v>739</v>
      </c>
      <c r="C308">
        <v>0</v>
      </c>
      <c r="D308">
        <v>0</v>
      </c>
      <c r="E308">
        <v>0</v>
      </c>
      <c r="F308" s="38">
        <v>7</v>
      </c>
      <c r="G308">
        <v>48.56</v>
      </c>
      <c r="H308" s="33" t="str">
        <f t="shared" si="8"/>
        <v/>
      </c>
      <c r="I308" t="str">
        <f t="shared" si="9"/>
        <v>Review</v>
      </c>
    </row>
    <row r="309" spans="1:9" x14ac:dyDescent="0.3">
      <c r="A309" s="37" t="s">
        <v>676</v>
      </c>
      <c r="B309">
        <v>336</v>
      </c>
      <c r="C309">
        <v>0</v>
      </c>
      <c r="D309">
        <v>0</v>
      </c>
      <c r="E309">
        <v>0</v>
      </c>
      <c r="F309" s="38">
        <v>3</v>
      </c>
      <c r="G309">
        <v>48.17</v>
      </c>
      <c r="H309" s="33" t="str">
        <f t="shared" si="8"/>
        <v/>
      </c>
      <c r="I309" t="str">
        <f t="shared" si="9"/>
        <v>Review</v>
      </c>
    </row>
    <row r="310" spans="1:9" x14ac:dyDescent="0.3">
      <c r="A310" s="37" t="s">
        <v>276</v>
      </c>
      <c r="B310">
        <v>858</v>
      </c>
      <c r="C310">
        <v>0</v>
      </c>
      <c r="D310">
        <v>0</v>
      </c>
      <c r="E310">
        <v>0</v>
      </c>
      <c r="F310" s="38">
        <v>6</v>
      </c>
      <c r="G310">
        <v>48.03</v>
      </c>
      <c r="H310" s="33" t="str">
        <f t="shared" si="8"/>
        <v/>
      </c>
      <c r="I310" t="str">
        <f t="shared" si="9"/>
        <v>Review</v>
      </c>
    </row>
    <row r="311" spans="1:9" x14ac:dyDescent="0.3">
      <c r="A311" s="37" t="s">
        <v>1110</v>
      </c>
      <c r="B311">
        <v>667</v>
      </c>
      <c r="C311">
        <v>0</v>
      </c>
      <c r="D311">
        <v>0</v>
      </c>
      <c r="E311">
        <v>0</v>
      </c>
      <c r="F311" s="38">
        <v>5</v>
      </c>
      <c r="G311">
        <v>47.84</v>
      </c>
      <c r="H311" s="33" t="str">
        <f t="shared" si="8"/>
        <v/>
      </c>
      <c r="I311" t="str">
        <f t="shared" si="9"/>
        <v>Review</v>
      </c>
    </row>
    <row r="312" spans="1:9" x14ac:dyDescent="0.3">
      <c r="A312" s="37" t="s">
        <v>711</v>
      </c>
      <c r="B312">
        <v>1175</v>
      </c>
      <c r="C312">
        <v>0</v>
      </c>
      <c r="D312">
        <v>0</v>
      </c>
      <c r="E312">
        <v>0</v>
      </c>
      <c r="F312" s="38">
        <v>7</v>
      </c>
      <c r="G312">
        <v>47.8</v>
      </c>
      <c r="H312" s="33" t="str">
        <f t="shared" si="8"/>
        <v/>
      </c>
      <c r="I312" t="str">
        <f t="shared" si="9"/>
        <v>Review</v>
      </c>
    </row>
    <row r="313" spans="1:9" x14ac:dyDescent="0.3">
      <c r="A313" s="37" t="s">
        <v>982</v>
      </c>
      <c r="B313">
        <v>209</v>
      </c>
      <c r="C313">
        <v>0</v>
      </c>
      <c r="D313">
        <v>0</v>
      </c>
      <c r="E313">
        <v>0</v>
      </c>
      <c r="F313" s="38">
        <v>4</v>
      </c>
      <c r="G313">
        <v>45.68</v>
      </c>
      <c r="H313" s="33" t="str">
        <f t="shared" si="8"/>
        <v/>
      </c>
      <c r="I313" t="str">
        <f t="shared" si="9"/>
        <v>Review</v>
      </c>
    </row>
    <row r="314" spans="1:9" x14ac:dyDescent="0.3">
      <c r="A314" s="37" t="s">
        <v>770</v>
      </c>
      <c r="B314">
        <v>398</v>
      </c>
      <c r="C314">
        <v>0</v>
      </c>
      <c r="D314">
        <v>0</v>
      </c>
      <c r="E314">
        <v>0</v>
      </c>
      <c r="F314" s="38">
        <v>6</v>
      </c>
      <c r="G314">
        <v>45.59</v>
      </c>
      <c r="H314" s="33" t="str">
        <f t="shared" si="8"/>
        <v/>
      </c>
      <c r="I314" t="str">
        <f t="shared" si="9"/>
        <v>Review</v>
      </c>
    </row>
    <row r="315" spans="1:9" x14ac:dyDescent="0.3">
      <c r="A315" s="37" t="s">
        <v>759</v>
      </c>
      <c r="B315">
        <v>498</v>
      </c>
      <c r="C315">
        <v>0</v>
      </c>
      <c r="D315">
        <v>0</v>
      </c>
      <c r="E315">
        <v>0</v>
      </c>
      <c r="F315" s="38">
        <v>4</v>
      </c>
      <c r="G315">
        <v>45.18</v>
      </c>
      <c r="H315" s="33" t="str">
        <f t="shared" si="8"/>
        <v/>
      </c>
      <c r="I315" t="str">
        <f t="shared" si="9"/>
        <v>Review</v>
      </c>
    </row>
    <row r="316" spans="1:9" hidden="1" x14ac:dyDescent="0.3">
      <c r="A316" s="37" t="s">
        <v>468</v>
      </c>
      <c r="B316">
        <v>655</v>
      </c>
      <c r="C316">
        <v>1</v>
      </c>
      <c r="D316">
        <v>1</v>
      </c>
      <c r="E316">
        <v>249</v>
      </c>
      <c r="F316" s="38">
        <v>8</v>
      </c>
      <c r="G316">
        <v>45.11</v>
      </c>
      <c r="H316" s="33">
        <f t="shared" si="8"/>
        <v>0.18116465863453815</v>
      </c>
      <c r="I316" t="str">
        <f t="shared" si="9"/>
        <v/>
      </c>
    </row>
    <row r="317" spans="1:9" x14ac:dyDescent="0.3">
      <c r="A317" s="37" t="s">
        <v>465</v>
      </c>
      <c r="B317">
        <v>361</v>
      </c>
      <c r="C317">
        <v>0</v>
      </c>
      <c r="D317">
        <v>0</v>
      </c>
      <c r="E317">
        <v>0</v>
      </c>
      <c r="F317" s="38">
        <v>3</v>
      </c>
      <c r="G317">
        <v>44.4</v>
      </c>
      <c r="H317" s="33" t="str">
        <f t="shared" si="8"/>
        <v/>
      </c>
      <c r="I317" t="str">
        <f t="shared" si="9"/>
        <v>Review</v>
      </c>
    </row>
    <row r="318" spans="1:9" x14ac:dyDescent="0.3">
      <c r="A318" s="37" t="s">
        <v>952</v>
      </c>
      <c r="B318">
        <v>637</v>
      </c>
      <c r="C318">
        <v>0</v>
      </c>
      <c r="D318">
        <v>0</v>
      </c>
      <c r="E318">
        <v>0</v>
      </c>
      <c r="F318" s="38">
        <v>6</v>
      </c>
      <c r="G318">
        <v>43.77</v>
      </c>
      <c r="H318" s="33" t="str">
        <f t="shared" si="8"/>
        <v/>
      </c>
      <c r="I318" t="str">
        <f t="shared" si="9"/>
        <v>Review</v>
      </c>
    </row>
    <row r="319" spans="1:9" hidden="1" x14ac:dyDescent="0.3">
      <c r="A319" s="37" t="s">
        <v>1133</v>
      </c>
      <c r="B319">
        <v>272</v>
      </c>
      <c r="C319">
        <v>1</v>
      </c>
      <c r="D319">
        <v>1</v>
      </c>
      <c r="E319">
        <v>349</v>
      </c>
      <c r="F319" s="38">
        <v>4</v>
      </c>
      <c r="G319">
        <v>42</v>
      </c>
      <c r="H319" s="33">
        <f t="shared" si="8"/>
        <v>0.12034383954154727</v>
      </c>
      <c r="I319" t="str">
        <f t="shared" si="9"/>
        <v/>
      </c>
    </row>
    <row r="320" spans="1:9" x14ac:dyDescent="0.3">
      <c r="A320" s="37" t="s">
        <v>763</v>
      </c>
      <c r="B320">
        <v>350</v>
      </c>
      <c r="C320">
        <v>0</v>
      </c>
      <c r="D320">
        <v>0</v>
      </c>
      <c r="E320">
        <v>0</v>
      </c>
      <c r="F320" s="38">
        <v>4</v>
      </c>
      <c r="G320">
        <v>41.54</v>
      </c>
      <c r="H320" s="33" t="str">
        <f t="shared" si="8"/>
        <v/>
      </c>
      <c r="I320" t="str">
        <f t="shared" si="9"/>
        <v>Review</v>
      </c>
    </row>
    <row r="321" spans="1:9" x14ac:dyDescent="0.3">
      <c r="A321" s="37" t="s">
        <v>842</v>
      </c>
      <c r="B321">
        <v>1094</v>
      </c>
      <c r="C321">
        <v>0</v>
      </c>
      <c r="D321">
        <v>0</v>
      </c>
      <c r="E321">
        <v>0</v>
      </c>
      <c r="F321" s="38">
        <v>6</v>
      </c>
      <c r="G321">
        <v>41.34</v>
      </c>
      <c r="H321" s="33" t="str">
        <f t="shared" si="8"/>
        <v/>
      </c>
      <c r="I321" t="str">
        <f t="shared" si="9"/>
        <v>Review</v>
      </c>
    </row>
    <row r="322" spans="1:9" hidden="1" x14ac:dyDescent="0.3">
      <c r="A322" s="37" t="s">
        <v>882</v>
      </c>
      <c r="B322">
        <v>591</v>
      </c>
      <c r="C322">
        <v>1</v>
      </c>
      <c r="D322">
        <v>1</v>
      </c>
      <c r="E322">
        <v>399</v>
      </c>
      <c r="F322" s="38">
        <v>5</v>
      </c>
      <c r="G322">
        <v>41.31</v>
      </c>
      <c r="H322" s="33">
        <f t="shared" ref="H322:H385" si="10">IF(E322=0,"",G322/E322)</f>
        <v>0.10353383458646617</v>
      </c>
      <c r="I322" t="str">
        <f t="shared" ref="I322:I385" si="11">IF(AND(E322=0,G322&gt;0),"Review","")</f>
        <v/>
      </c>
    </row>
    <row r="323" spans="1:9" x14ac:dyDescent="0.3">
      <c r="A323" s="37" t="s">
        <v>364</v>
      </c>
      <c r="B323">
        <v>501</v>
      </c>
      <c r="C323">
        <v>0</v>
      </c>
      <c r="D323">
        <v>0</v>
      </c>
      <c r="E323">
        <v>0</v>
      </c>
      <c r="F323" s="38">
        <v>5</v>
      </c>
      <c r="G323">
        <v>40.98</v>
      </c>
      <c r="H323" s="33" t="str">
        <f t="shared" si="10"/>
        <v/>
      </c>
      <c r="I323" t="str">
        <f t="shared" si="11"/>
        <v>Review</v>
      </c>
    </row>
    <row r="324" spans="1:9" x14ac:dyDescent="0.3">
      <c r="A324" s="37" t="s">
        <v>1225</v>
      </c>
      <c r="B324">
        <v>1096</v>
      </c>
      <c r="C324">
        <v>0</v>
      </c>
      <c r="D324">
        <v>0</v>
      </c>
      <c r="E324">
        <v>0</v>
      </c>
      <c r="F324" s="38">
        <v>4</v>
      </c>
      <c r="G324">
        <v>40.549999999999997</v>
      </c>
      <c r="H324" s="33" t="str">
        <f t="shared" si="10"/>
        <v/>
      </c>
      <c r="I324" t="str">
        <f t="shared" si="11"/>
        <v>Review</v>
      </c>
    </row>
    <row r="325" spans="1:9" hidden="1" x14ac:dyDescent="0.3">
      <c r="A325" s="37" t="s">
        <v>628</v>
      </c>
      <c r="B325">
        <v>327</v>
      </c>
      <c r="C325">
        <v>1</v>
      </c>
      <c r="D325">
        <v>1</v>
      </c>
      <c r="E325">
        <v>449</v>
      </c>
      <c r="F325" s="38">
        <v>5</v>
      </c>
      <c r="G325">
        <v>40.49</v>
      </c>
      <c r="H325" s="33">
        <f t="shared" si="10"/>
        <v>9.0178173719376392E-2</v>
      </c>
      <c r="I325" t="str">
        <f t="shared" si="11"/>
        <v/>
      </c>
    </row>
    <row r="326" spans="1:9" x14ac:dyDescent="0.3">
      <c r="A326" s="37" t="s">
        <v>158</v>
      </c>
      <c r="B326">
        <v>502</v>
      </c>
      <c r="C326">
        <v>0</v>
      </c>
      <c r="D326">
        <v>0</v>
      </c>
      <c r="E326">
        <v>0</v>
      </c>
      <c r="F326" s="38">
        <v>4</v>
      </c>
      <c r="G326">
        <v>40.090000000000003</v>
      </c>
      <c r="H326" s="33" t="str">
        <f t="shared" si="10"/>
        <v/>
      </c>
      <c r="I326" t="str">
        <f t="shared" si="11"/>
        <v>Review</v>
      </c>
    </row>
    <row r="327" spans="1:9" x14ac:dyDescent="0.3">
      <c r="A327" s="37" t="s">
        <v>713</v>
      </c>
      <c r="B327">
        <v>1884</v>
      </c>
      <c r="C327">
        <v>0</v>
      </c>
      <c r="D327">
        <v>0</v>
      </c>
      <c r="E327">
        <v>0</v>
      </c>
      <c r="F327" s="38">
        <v>9</v>
      </c>
      <c r="G327">
        <v>39.36</v>
      </c>
      <c r="H327" s="33" t="str">
        <f t="shared" si="10"/>
        <v/>
      </c>
      <c r="I327" t="str">
        <f t="shared" si="11"/>
        <v>Review</v>
      </c>
    </row>
    <row r="328" spans="1:9" x14ac:dyDescent="0.3">
      <c r="A328" s="37" t="s">
        <v>379</v>
      </c>
      <c r="B328">
        <v>699</v>
      </c>
      <c r="C328">
        <v>0</v>
      </c>
      <c r="D328">
        <v>0</v>
      </c>
      <c r="E328">
        <v>0</v>
      </c>
      <c r="F328" s="38">
        <v>3</v>
      </c>
      <c r="G328">
        <v>39.04</v>
      </c>
      <c r="H328" s="33" t="str">
        <f t="shared" si="10"/>
        <v/>
      </c>
      <c r="I328" t="str">
        <f t="shared" si="11"/>
        <v>Review</v>
      </c>
    </row>
    <row r="329" spans="1:9" hidden="1" x14ac:dyDescent="0.3">
      <c r="A329" s="37" t="s">
        <v>744</v>
      </c>
      <c r="B329">
        <v>503</v>
      </c>
      <c r="C329">
        <v>1</v>
      </c>
      <c r="D329">
        <v>1</v>
      </c>
      <c r="E329">
        <v>379</v>
      </c>
      <c r="F329" s="38">
        <v>6</v>
      </c>
      <c r="G329">
        <v>38.479999999999997</v>
      </c>
      <c r="H329" s="33">
        <f t="shared" si="10"/>
        <v>0.10153034300791555</v>
      </c>
      <c r="I329" t="str">
        <f t="shared" si="11"/>
        <v/>
      </c>
    </row>
    <row r="330" spans="1:9" x14ac:dyDescent="0.3">
      <c r="A330" s="37" t="s">
        <v>531</v>
      </c>
      <c r="B330">
        <v>690</v>
      </c>
      <c r="C330">
        <v>0</v>
      </c>
      <c r="D330">
        <v>0</v>
      </c>
      <c r="E330">
        <v>0</v>
      </c>
      <c r="F330" s="38">
        <v>4</v>
      </c>
      <c r="G330">
        <v>38.46</v>
      </c>
      <c r="H330" s="33" t="str">
        <f t="shared" si="10"/>
        <v/>
      </c>
      <c r="I330" t="str">
        <f t="shared" si="11"/>
        <v>Review</v>
      </c>
    </row>
    <row r="331" spans="1:9" x14ac:dyDescent="0.3">
      <c r="A331" s="37" t="s">
        <v>360</v>
      </c>
      <c r="B331">
        <v>723</v>
      </c>
      <c r="C331">
        <v>0</v>
      </c>
      <c r="D331">
        <v>0</v>
      </c>
      <c r="E331">
        <v>0</v>
      </c>
      <c r="F331" s="38">
        <v>5</v>
      </c>
      <c r="G331">
        <v>38.44</v>
      </c>
      <c r="H331" s="33" t="str">
        <f t="shared" si="10"/>
        <v/>
      </c>
      <c r="I331" t="str">
        <f t="shared" si="11"/>
        <v>Review</v>
      </c>
    </row>
    <row r="332" spans="1:9" x14ac:dyDescent="0.3">
      <c r="A332" s="37" t="s">
        <v>639</v>
      </c>
      <c r="B332">
        <v>564</v>
      </c>
      <c r="C332">
        <v>0</v>
      </c>
      <c r="D332">
        <v>0</v>
      </c>
      <c r="E332">
        <v>0</v>
      </c>
      <c r="F332" s="38">
        <v>2</v>
      </c>
      <c r="G332">
        <v>38</v>
      </c>
      <c r="H332" s="33" t="str">
        <f t="shared" si="10"/>
        <v/>
      </c>
      <c r="I332" t="str">
        <f t="shared" si="11"/>
        <v>Review</v>
      </c>
    </row>
    <row r="333" spans="1:9" x14ac:dyDescent="0.3">
      <c r="A333" s="37" t="s">
        <v>567</v>
      </c>
      <c r="B333">
        <v>521</v>
      </c>
      <c r="C333">
        <v>0</v>
      </c>
      <c r="D333">
        <v>0</v>
      </c>
      <c r="E333">
        <v>0</v>
      </c>
      <c r="F333" s="38">
        <v>4</v>
      </c>
      <c r="G333">
        <v>37.81</v>
      </c>
      <c r="H333" s="33" t="str">
        <f t="shared" si="10"/>
        <v/>
      </c>
      <c r="I333" t="str">
        <f t="shared" si="11"/>
        <v>Review</v>
      </c>
    </row>
    <row r="334" spans="1:9" hidden="1" x14ac:dyDescent="0.3">
      <c r="A334" s="37" t="s">
        <v>991</v>
      </c>
      <c r="B334">
        <v>293</v>
      </c>
      <c r="C334">
        <v>1</v>
      </c>
      <c r="D334">
        <v>1</v>
      </c>
      <c r="E334">
        <v>549</v>
      </c>
      <c r="F334" s="38">
        <v>3</v>
      </c>
      <c r="G334">
        <v>37.22</v>
      </c>
      <c r="H334" s="33">
        <f t="shared" si="10"/>
        <v>6.7795992714025505E-2</v>
      </c>
      <c r="I334" t="str">
        <f t="shared" si="11"/>
        <v/>
      </c>
    </row>
    <row r="335" spans="1:9" x14ac:dyDescent="0.3">
      <c r="A335" s="37" t="s">
        <v>1549</v>
      </c>
      <c r="B335">
        <v>394</v>
      </c>
      <c r="C335">
        <v>0</v>
      </c>
      <c r="D335">
        <v>0</v>
      </c>
      <c r="E335">
        <v>0</v>
      </c>
      <c r="F335" s="38">
        <v>3</v>
      </c>
      <c r="G335">
        <v>36.78</v>
      </c>
      <c r="H335" s="33" t="str">
        <f t="shared" si="10"/>
        <v/>
      </c>
      <c r="I335" t="str">
        <f t="shared" si="11"/>
        <v>Review</v>
      </c>
    </row>
    <row r="336" spans="1:9" x14ac:dyDescent="0.3">
      <c r="A336" s="37" t="s">
        <v>1028</v>
      </c>
      <c r="B336">
        <v>418</v>
      </c>
      <c r="C336">
        <v>0</v>
      </c>
      <c r="D336">
        <v>0</v>
      </c>
      <c r="E336">
        <v>0</v>
      </c>
      <c r="F336" s="38">
        <v>3</v>
      </c>
      <c r="G336">
        <v>36.03</v>
      </c>
      <c r="H336" s="33" t="str">
        <f t="shared" si="10"/>
        <v/>
      </c>
      <c r="I336" t="str">
        <f t="shared" si="11"/>
        <v>Review</v>
      </c>
    </row>
    <row r="337" spans="1:9" x14ac:dyDescent="0.3">
      <c r="A337" s="37" t="s">
        <v>715</v>
      </c>
      <c r="B337">
        <v>172</v>
      </c>
      <c r="C337">
        <v>0</v>
      </c>
      <c r="D337">
        <v>0</v>
      </c>
      <c r="E337">
        <v>0</v>
      </c>
      <c r="F337" s="38">
        <v>3</v>
      </c>
      <c r="G337">
        <v>36</v>
      </c>
      <c r="H337" s="33" t="str">
        <f t="shared" si="10"/>
        <v/>
      </c>
      <c r="I337" t="str">
        <f t="shared" si="11"/>
        <v>Review</v>
      </c>
    </row>
    <row r="338" spans="1:9" hidden="1" x14ac:dyDescent="0.3">
      <c r="A338" s="37" t="s">
        <v>631</v>
      </c>
      <c r="B338">
        <v>931</v>
      </c>
      <c r="C338">
        <v>1</v>
      </c>
      <c r="D338">
        <v>1</v>
      </c>
      <c r="E338">
        <v>299</v>
      </c>
      <c r="F338" s="38">
        <v>6</v>
      </c>
      <c r="G338">
        <v>35.340000000000003</v>
      </c>
      <c r="H338" s="33">
        <f t="shared" si="10"/>
        <v>0.11819397993311039</v>
      </c>
      <c r="I338" t="str">
        <f t="shared" si="11"/>
        <v/>
      </c>
    </row>
    <row r="339" spans="1:9" x14ac:dyDescent="0.3">
      <c r="A339" s="37" t="s">
        <v>679</v>
      </c>
      <c r="B339">
        <v>1169</v>
      </c>
      <c r="C339">
        <v>0</v>
      </c>
      <c r="D339">
        <v>0</v>
      </c>
      <c r="E339">
        <v>0</v>
      </c>
      <c r="F339" s="38">
        <v>10</v>
      </c>
      <c r="G339">
        <v>35.22</v>
      </c>
      <c r="H339" s="33" t="str">
        <f t="shared" si="10"/>
        <v/>
      </c>
      <c r="I339" t="str">
        <f t="shared" si="11"/>
        <v>Review</v>
      </c>
    </row>
    <row r="340" spans="1:9" x14ac:dyDescent="0.3">
      <c r="A340" s="37" t="s">
        <v>319</v>
      </c>
      <c r="B340">
        <v>1843</v>
      </c>
      <c r="C340">
        <v>0</v>
      </c>
      <c r="D340">
        <v>0</v>
      </c>
      <c r="E340">
        <v>0</v>
      </c>
      <c r="F340" s="38">
        <v>8</v>
      </c>
      <c r="G340">
        <v>35.200000000000003</v>
      </c>
      <c r="H340" s="33" t="str">
        <f t="shared" si="10"/>
        <v/>
      </c>
      <c r="I340" t="str">
        <f t="shared" si="11"/>
        <v>Review</v>
      </c>
    </row>
    <row r="341" spans="1:9" x14ac:dyDescent="0.3">
      <c r="A341" s="37" t="s">
        <v>1550</v>
      </c>
      <c r="B341">
        <v>842</v>
      </c>
      <c r="C341">
        <v>0</v>
      </c>
      <c r="D341">
        <v>0</v>
      </c>
      <c r="E341">
        <v>0</v>
      </c>
      <c r="F341" s="38">
        <v>4</v>
      </c>
      <c r="G341">
        <v>35.159999999999997</v>
      </c>
      <c r="H341" s="33" t="str">
        <f t="shared" si="10"/>
        <v/>
      </c>
      <c r="I341" t="str">
        <f t="shared" si="11"/>
        <v>Review</v>
      </c>
    </row>
    <row r="342" spans="1:9" x14ac:dyDescent="0.3">
      <c r="A342" s="37" t="s">
        <v>964</v>
      </c>
      <c r="B342">
        <v>1478</v>
      </c>
      <c r="C342">
        <v>0</v>
      </c>
      <c r="D342">
        <v>0</v>
      </c>
      <c r="E342">
        <v>0</v>
      </c>
      <c r="F342" s="38">
        <v>6</v>
      </c>
      <c r="G342">
        <v>34.200000000000003</v>
      </c>
      <c r="H342" s="33" t="str">
        <f t="shared" si="10"/>
        <v/>
      </c>
      <c r="I342" t="str">
        <f t="shared" si="11"/>
        <v>Review</v>
      </c>
    </row>
    <row r="343" spans="1:9" x14ac:dyDescent="0.3">
      <c r="A343" s="37" t="s">
        <v>544</v>
      </c>
      <c r="B343">
        <v>1137</v>
      </c>
      <c r="C343">
        <v>0</v>
      </c>
      <c r="D343">
        <v>0</v>
      </c>
      <c r="E343">
        <v>0</v>
      </c>
      <c r="F343" s="38">
        <v>9</v>
      </c>
      <c r="G343">
        <v>33.33</v>
      </c>
      <c r="H343" s="33" t="str">
        <f t="shared" si="10"/>
        <v/>
      </c>
      <c r="I343" t="str">
        <f t="shared" si="11"/>
        <v>Review</v>
      </c>
    </row>
    <row r="344" spans="1:9" x14ac:dyDescent="0.3">
      <c r="A344" s="37" t="s">
        <v>837</v>
      </c>
      <c r="B344">
        <v>1238</v>
      </c>
      <c r="C344">
        <v>0</v>
      </c>
      <c r="D344">
        <v>0</v>
      </c>
      <c r="E344">
        <v>0</v>
      </c>
      <c r="F344" s="38">
        <v>8</v>
      </c>
      <c r="G344">
        <v>33.29</v>
      </c>
      <c r="H344" s="33" t="str">
        <f t="shared" si="10"/>
        <v/>
      </c>
      <c r="I344" t="str">
        <f t="shared" si="11"/>
        <v>Review</v>
      </c>
    </row>
    <row r="345" spans="1:9" x14ac:dyDescent="0.3">
      <c r="A345" s="37" t="s">
        <v>1093</v>
      </c>
      <c r="B345">
        <v>1072</v>
      </c>
      <c r="C345">
        <v>0</v>
      </c>
      <c r="D345">
        <v>0</v>
      </c>
      <c r="E345">
        <v>0</v>
      </c>
      <c r="F345" s="38">
        <v>9</v>
      </c>
      <c r="G345">
        <v>33</v>
      </c>
      <c r="H345" s="33" t="str">
        <f t="shared" si="10"/>
        <v/>
      </c>
      <c r="I345" t="str">
        <f t="shared" si="11"/>
        <v>Review</v>
      </c>
    </row>
    <row r="346" spans="1:9" x14ac:dyDescent="0.3">
      <c r="A346" s="37" t="s">
        <v>478</v>
      </c>
      <c r="B346">
        <v>1921</v>
      </c>
      <c r="C346">
        <v>0</v>
      </c>
      <c r="D346">
        <v>0</v>
      </c>
      <c r="E346">
        <v>0</v>
      </c>
      <c r="F346" s="38">
        <v>5</v>
      </c>
      <c r="G346">
        <v>32.83</v>
      </c>
      <c r="H346" s="33" t="str">
        <f t="shared" si="10"/>
        <v/>
      </c>
      <c r="I346" t="str">
        <f t="shared" si="11"/>
        <v>Review</v>
      </c>
    </row>
    <row r="347" spans="1:9" x14ac:dyDescent="0.3">
      <c r="A347" s="37" t="s">
        <v>1155</v>
      </c>
      <c r="B347">
        <v>361</v>
      </c>
      <c r="C347">
        <v>0</v>
      </c>
      <c r="D347">
        <v>0</v>
      </c>
      <c r="E347">
        <v>0</v>
      </c>
      <c r="F347" s="38">
        <v>3</v>
      </c>
      <c r="G347">
        <v>32.82</v>
      </c>
      <c r="H347" s="33" t="str">
        <f t="shared" si="10"/>
        <v/>
      </c>
      <c r="I347" t="str">
        <f t="shared" si="11"/>
        <v>Review</v>
      </c>
    </row>
    <row r="348" spans="1:9" x14ac:dyDescent="0.3">
      <c r="A348" s="37" t="s">
        <v>954</v>
      </c>
      <c r="B348">
        <v>560</v>
      </c>
      <c r="C348">
        <v>0</v>
      </c>
      <c r="D348">
        <v>0</v>
      </c>
      <c r="E348">
        <v>0</v>
      </c>
      <c r="F348" s="38">
        <v>7</v>
      </c>
      <c r="G348">
        <v>32.650000000000013</v>
      </c>
      <c r="H348" s="33" t="str">
        <f t="shared" si="10"/>
        <v/>
      </c>
      <c r="I348" t="str">
        <f t="shared" si="11"/>
        <v>Review</v>
      </c>
    </row>
    <row r="349" spans="1:9" x14ac:dyDescent="0.3">
      <c r="A349" s="37" t="s">
        <v>869</v>
      </c>
      <c r="B349">
        <v>430</v>
      </c>
      <c r="C349">
        <v>0</v>
      </c>
      <c r="D349">
        <v>0</v>
      </c>
      <c r="E349">
        <v>0</v>
      </c>
      <c r="F349" s="38">
        <v>5</v>
      </c>
      <c r="G349">
        <v>32.54</v>
      </c>
      <c r="H349" s="33" t="str">
        <f t="shared" si="10"/>
        <v/>
      </c>
      <c r="I349" t="str">
        <f t="shared" si="11"/>
        <v>Review</v>
      </c>
    </row>
    <row r="350" spans="1:9" x14ac:dyDescent="0.3">
      <c r="A350" s="37" t="s">
        <v>400</v>
      </c>
      <c r="B350">
        <v>1943</v>
      </c>
      <c r="C350">
        <v>0</v>
      </c>
      <c r="D350">
        <v>0</v>
      </c>
      <c r="E350">
        <v>0</v>
      </c>
      <c r="F350" s="38">
        <v>6</v>
      </c>
      <c r="G350">
        <v>32.19</v>
      </c>
      <c r="H350" s="33" t="str">
        <f t="shared" si="10"/>
        <v/>
      </c>
      <c r="I350" t="str">
        <f t="shared" si="11"/>
        <v>Review</v>
      </c>
    </row>
    <row r="351" spans="1:9" hidden="1" x14ac:dyDescent="0.3">
      <c r="A351" s="37" t="s">
        <v>946</v>
      </c>
      <c r="B351">
        <v>388</v>
      </c>
      <c r="C351">
        <v>1</v>
      </c>
      <c r="D351">
        <v>1</v>
      </c>
      <c r="E351">
        <v>449</v>
      </c>
      <c r="F351" s="38">
        <v>6</v>
      </c>
      <c r="G351">
        <v>31.86</v>
      </c>
      <c r="H351" s="33">
        <f t="shared" si="10"/>
        <v>7.0957683741648112E-2</v>
      </c>
      <c r="I351" t="str">
        <f t="shared" si="11"/>
        <v/>
      </c>
    </row>
    <row r="352" spans="1:9" x14ac:dyDescent="0.3">
      <c r="A352" s="37" t="s">
        <v>1157</v>
      </c>
      <c r="B352">
        <v>108</v>
      </c>
      <c r="C352">
        <v>0</v>
      </c>
      <c r="D352">
        <v>0</v>
      </c>
      <c r="E352">
        <v>0</v>
      </c>
      <c r="F352" s="38">
        <v>3</v>
      </c>
      <c r="G352">
        <v>31.59</v>
      </c>
      <c r="H352" s="33" t="str">
        <f t="shared" si="10"/>
        <v/>
      </c>
      <c r="I352" t="str">
        <f t="shared" si="11"/>
        <v>Review</v>
      </c>
    </row>
    <row r="353" spans="1:9" x14ac:dyDescent="0.3">
      <c r="A353" s="37" t="s">
        <v>677</v>
      </c>
      <c r="B353">
        <v>543</v>
      </c>
      <c r="C353">
        <v>0</v>
      </c>
      <c r="D353">
        <v>0</v>
      </c>
      <c r="E353">
        <v>0</v>
      </c>
      <c r="F353" s="38">
        <v>3</v>
      </c>
      <c r="G353">
        <v>31.5</v>
      </c>
      <c r="H353" s="33" t="str">
        <f t="shared" si="10"/>
        <v/>
      </c>
      <c r="I353" t="str">
        <f t="shared" si="11"/>
        <v>Review</v>
      </c>
    </row>
    <row r="354" spans="1:9" x14ac:dyDescent="0.3">
      <c r="A354" s="37" t="s">
        <v>1551</v>
      </c>
      <c r="B354">
        <v>102</v>
      </c>
      <c r="C354">
        <v>0</v>
      </c>
      <c r="D354">
        <v>0</v>
      </c>
      <c r="E354">
        <v>0</v>
      </c>
      <c r="F354" s="38">
        <v>2</v>
      </c>
      <c r="G354">
        <v>31.46</v>
      </c>
      <c r="H354" s="33" t="str">
        <f t="shared" si="10"/>
        <v/>
      </c>
      <c r="I354" t="str">
        <f t="shared" si="11"/>
        <v>Review</v>
      </c>
    </row>
    <row r="355" spans="1:9" x14ac:dyDescent="0.3">
      <c r="A355" s="37" t="s">
        <v>632</v>
      </c>
      <c r="B355">
        <v>1010</v>
      </c>
      <c r="C355">
        <v>0</v>
      </c>
      <c r="D355">
        <v>0</v>
      </c>
      <c r="E355">
        <v>0</v>
      </c>
      <c r="F355" s="38">
        <v>7</v>
      </c>
      <c r="G355">
        <v>31.39</v>
      </c>
      <c r="H355" s="33" t="str">
        <f t="shared" si="10"/>
        <v/>
      </c>
      <c r="I355" t="str">
        <f t="shared" si="11"/>
        <v>Review</v>
      </c>
    </row>
    <row r="356" spans="1:9" hidden="1" x14ac:dyDescent="0.3">
      <c r="A356" s="37" t="s">
        <v>435</v>
      </c>
      <c r="B356">
        <v>487</v>
      </c>
      <c r="C356">
        <v>1</v>
      </c>
      <c r="D356">
        <v>1</v>
      </c>
      <c r="E356">
        <v>599</v>
      </c>
      <c r="F356" s="38">
        <v>3</v>
      </c>
      <c r="G356">
        <v>31.29</v>
      </c>
      <c r="H356" s="33">
        <f t="shared" si="10"/>
        <v>5.2237061769616025E-2</v>
      </c>
      <c r="I356" t="str">
        <f t="shared" si="11"/>
        <v/>
      </c>
    </row>
    <row r="357" spans="1:9" x14ac:dyDescent="0.3">
      <c r="A357" s="37" t="s">
        <v>310</v>
      </c>
      <c r="B357">
        <v>1411</v>
      </c>
      <c r="C357">
        <v>0</v>
      </c>
      <c r="D357">
        <v>0</v>
      </c>
      <c r="E357">
        <v>0</v>
      </c>
      <c r="F357" s="38">
        <v>7</v>
      </c>
      <c r="G357">
        <v>30.26</v>
      </c>
      <c r="H357" s="33" t="str">
        <f t="shared" si="10"/>
        <v/>
      </c>
      <c r="I357" t="str">
        <f t="shared" si="11"/>
        <v>Review</v>
      </c>
    </row>
    <row r="358" spans="1:9" hidden="1" x14ac:dyDescent="0.3">
      <c r="A358" s="37" t="s">
        <v>254</v>
      </c>
      <c r="B358">
        <v>1163</v>
      </c>
      <c r="C358">
        <v>1</v>
      </c>
      <c r="D358">
        <v>1</v>
      </c>
      <c r="E358">
        <v>249</v>
      </c>
      <c r="F358" s="38">
        <v>6</v>
      </c>
      <c r="G358">
        <v>30.16</v>
      </c>
      <c r="H358" s="33">
        <f t="shared" si="10"/>
        <v>0.12112449799196787</v>
      </c>
      <c r="I358" t="str">
        <f t="shared" si="11"/>
        <v/>
      </c>
    </row>
    <row r="359" spans="1:9" hidden="1" x14ac:dyDescent="0.3">
      <c r="A359" s="37" t="s">
        <v>1154</v>
      </c>
      <c r="B359">
        <v>147</v>
      </c>
      <c r="C359">
        <v>1</v>
      </c>
      <c r="D359">
        <v>1</v>
      </c>
      <c r="E359">
        <v>649</v>
      </c>
      <c r="F359" s="38">
        <v>2</v>
      </c>
      <c r="G359">
        <v>30.14</v>
      </c>
      <c r="H359" s="33">
        <f t="shared" si="10"/>
        <v>4.6440677966101698E-2</v>
      </c>
      <c r="I359" t="str">
        <f t="shared" si="11"/>
        <v/>
      </c>
    </row>
    <row r="360" spans="1:9" x14ac:dyDescent="0.3">
      <c r="A360" s="37" t="s">
        <v>221</v>
      </c>
      <c r="B360">
        <v>937</v>
      </c>
      <c r="C360">
        <v>0</v>
      </c>
      <c r="D360">
        <v>0</v>
      </c>
      <c r="E360">
        <v>0</v>
      </c>
      <c r="F360" s="38">
        <v>3</v>
      </c>
      <c r="G360">
        <v>30.08</v>
      </c>
      <c r="H360" s="33" t="str">
        <f t="shared" si="10"/>
        <v/>
      </c>
      <c r="I360" t="str">
        <f t="shared" si="11"/>
        <v>Review</v>
      </c>
    </row>
    <row r="361" spans="1:9" x14ac:dyDescent="0.3">
      <c r="A361" s="37" t="s">
        <v>615</v>
      </c>
      <c r="B361">
        <v>1729</v>
      </c>
      <c r="C361">
        <v>0</v>
      </c>
      <c r="D361">
        <v>0</v>
      </c>
      <c r="E361">
        <v>0</v>
      </c>
      <c r="F361" s="38">
        <v>5</v>
      </c>
      <c r="G361">
        <v>30.07</v>
      </c>
      <c r="H361" s="33" t="str">
        <f t="shared" si="10"/>
        <v/>
      </c>
      <c r="I361" t="str">
        <f t="shared" si="11"/>
        <v>Review</v>
      </c>
    </row>
    <row r="362" spans="1:9" x14ac:dyDescent="0.3">
      <c r="A362" s="37" t="s">
        <v>463</v>
      </c>
      <c r="B362">
        <v>226</v>
      </c>
      <c r="C362">
        <v>0</v>
      </c>
      <c r="D362">
        <v>0</v>
      </c>
      <c r="E362">
        <v>0</v>
      </c>
      <c r="F362" s="38">
        <v>2</v>
      </c>
      <c r="G362">
        <v>30.04</v>
      </c>
      <c r="H362" s="33" t="str">
        <f t="shared" si="10"/>
        <v/>
      </c>
      <c r="I362" t="str">
        <f t="shared" si="11"/>
        <v>Review</v>
      </c>
    </row>
    <row r="363" spans="1:9" x14ac:dyDescent="0.3">
      <c r="A363" s="37" t="s">
        <v>1552</v>
      </c>
      <c r="B363">
        <v>85</v>
      </c>
      <c r="C363">
        <v>0</v>
      </c>
      <c r="D363">
        <v>0</v>
      </c>
      <c r="E363">
        <v>0</v>
      </c>
      <c r="F363" s="38">
        <v>3</v>
      </c>
      <c r="G363">
        <v>30</v>
      </c>
      <c r="H363" s="33" t="str">
        <f t="shared" si="10"/>
        <v/>
      </c>
      <c r="I363" t="str">
        <f t="shared" si="11"/>
        <v>Review</v>
      </c>
    </row>
    <row r="364" spans="1:9" x14ac:dyDescent="0.3">
      <c r="A364" s="37" t="s">
        <v>885</v>
      </c>
      <c r="B364">
        <v>153</v>
      </c>
      <c r="C364">
        <v>0</v>
      </c>
      <c r="D364">
        <v>0</v>
      </c>
      <c r="E364">
        <v>0</v>
      </c>
      <c r="F364" s="38">
        <v>4</v>
      </c>
      <c r="G364">
        <v>30</v>
      </c>
      <c r="H364" s="33" t="str">
        <f t="shared" si="10"/>
        <v/>
      </c>
      <c r="I364" t="str">
        <f t="shared" si="11"/>
        <v>Review</v>
      </c>
    </row>
    <row r="365" spans="1:9" x14ac:dyDescent="0.3">
      <c r="A365" s="37" t="s">
        <v>805</v>
      </c>
      <c r="B365">
        <v>561</v>
      </c>
      <c r="C365">
        <v>0</v>
      </c>
      <c r="D365">
        <v>0</v>
      </c>
      <c r="E365">
        <v>0</v>
      </c>
      <c r="F365" s="38">
        <v>4</v>
      </c>
      <c r="G365">
        <v>29.85</v>
      </c>
      <c r="H365" s="33" t="str">
        <f t="shared" si="10"/>
        <v/>
      </c>
      <c r="I365" t="str">
        <f t="shared" si="11"/>
        <v>Review</v>
      </c>
    </row>
    <row r="366" spans="1:9" x14ac:dyDescent="0.3">
      <c r="A366" s="37" t="s">
        <v>891</v>
      </c>
      <c r="B366">
        <v>301</v>
      </c>
      <c r="C366">
        <v>0</v>
      </c>
      <c r="D366">
        <v>0</v>
      </c>
      <c r="E366">
        <v>0</v>
      </c>
      <c r="F366" s="38">
        <v>2</v>
      </c>
      <c r="G366">
        <v>29.02</v>
      </c>
      <c r="H366" s="33" t="str">
        <f t="shared" si="10"/>
        <v/>
      </c>
      <c r="I366" t="str">
        <f t="shared" si="11"/>
        <v>Review</v>
      </c>
    </row>
    <row r="367" spans="1:9" x14ac:dyDescent="0.3">
      <c r="A367" s="37" t="s">
        <v>1234</v>
      </c>
      <c r="B367">
        <v>154</v>
      </c>
      <c r="C367">
        <v>0</v>
      </c>
      <c r="D367">
        <v>0</v>
      </c>
      <c r="E367">
        <v>0</v>
      </c>
      <c r="F367" s="38">
        <v>2</v>
      </c>
      <c r="G367">
        <v>29</v>
      </c>
      <c r="H367" s="33" t="str">
        <f t="shared" si="10"/>
        <v/>
      </c>
      <c r="I367" t="str">
        <f t="shared" si="11"/>
        <v>Review</v>
      </c>
    </row>
    <row r="368" spans="1:9" x14ac:dyDescent="0.3">
      <c r="A368" s="37" t="s">
        <v>965</v>
      </c>
      <c r="B368">
        <v>103</v>
      </c>
      <c r="C368">
        <v>0</v>
      </c>
      <c r="D368">
        <v>0</v>
      </c>
      <c r="E368">
        <v>0</v>
      </c>
      <c r="F368" s="38">
        <v>4</v>
      </c>
      <c r="G368">
        <v>28.85</v>
      </c>
      <c r="H368" s="33" t="str">
        <f t="shared" si="10"/>
        <v/>
      </c>
      <c r="I368" t="str">
        <f t="shared" si="11"/>
        <v>Review</v>
      </c>
    </row>
    <row r="369" spans="1:9" x14ac:dyDescent="0.3">
      <c r="A369" s="37" t="s">
        <v>819</v>
      </c>
      <c r="B369">
        <v>191</v>
      </c>
      <c r="C369">
        <v>0</v>
      </c>
      <c r="D369">
        <v>0</v>
      </c>
      <c r="E369">
        <v>0</v>
      </c>
      <c r="F369" s="38">
        <v>4</v>
      </c>
      <c r="G369">
        <v>28.72</v>
      </c>
      <c r="H369" s="33" t="str">
        <f t="shared" si="10"/>
        <v/>
      </c>
      <c r="I369" t="str">
        <f t="shared" si="11"/>
        <v>Review</v>
      </c>
    </row>
    <row r="370" spans="1:9" hidden="1" x14ac:dyDescent="0.3">
      <c r="A370" s="37" t="s">
        <v>864</v>
      </c>
      <c r="B370">
        <v>411</v>
      </c>
      <c r="C370">
        <v>1</v>
      </c>
      <c r="D370">
        <v>1</v>
      </c>
      <c r="E370">
        <v>279</v>
      </c>
      <c r="F370" s="38">
        <v>5</v>
      </c>
      <c r="G370">
        <v>28.25</v>
      </c>
      <c r="H370" s="33">
        <f t="shared" si="10"/>
        <v>0.10125448028673835</v>
      </c>
      <c r="I370" t="str">
        <f t="shared" si="11"/>
        <v/>
      </c>
    </row>
    <row r="371" spans="1:9" x14ac:dyDescent="0.3">
      <c r="A371" s="37" t="s">
        <v>669</v>
      </c>
      <c r="B371">
        <v>114</v>
      </c>
      <c r="C371">
        <v>0</v>
      </c>
      <c r="D371">
        <v>0</v>
      </c>
      <c r="E371">
        <v>0</v>
      </c>
      <c r="F371" s="38">
        <v>2</v>
      </c>
      <c r="G371">
        <v>28</v>
      </c>
      <c r="H371" s="33" t="str">
        <f t="shared" si="10"/>
        <v/>
      </c>
      <c r="I371" t="str">
        <f t="shared" si="11"/>
        <v>Review</v>
      </c>
    </row>
    <row r="372" spans="1:9" x14ac:dyDescent="0.3">
      <c r="A372" s="37" t="s">
        <v>626</v>
      </c>
      <c r="B372">
        <v>368</v>
      </c>
      <c r="C372">
        <v>0</v>
      </c>
      <c r="D372">
        <v>0</v>
      </c>
      <c r="E372">
        <v>0</v>
      </c>
      <c r="F372" s="38">
        <v>4</v>
      </c>
      <c r="G372">
        <v>28</v>
      </c>
      <c r="H372" s="33" t="str">
        <f t="shared" si="10"/>
        <v/>
      </c>
      <c r="I372" t="str">
        <f t="shared" si="11"/>
        <v>Review</v>
      </c>
    </row>
    <row r="373" spans="1:9" x14ac:dyDescent="0.3">
      <c r="A373" s="37" t="s">
        <v>1089</v>
      </c>
      <c r="B373">
        <v>540</v>
      </c>
      <c r="C373">
        <v>0</v>
      </c>
      <c r="D373">
        <v>0</v>
      </c>
      <c r="E373">
        <v>0</v>
      </c>
      <c r="F373" s="38">
        <v>3</v>
      </c>
      <c r="G373">
        <v>27.89</v>
      </c>
      <c r="H373" s="33" t="str">
        <f t="shared" si="10"/>
        <v/>
      </c>
      <c r="I373" t="str">
        <f t="shared" si="11"/>
        <v>Review</v>
      </c>
    </row>
    <row r="374" spans="1:9" x14ac:dyDescent="0.3">
      <c r="A374" s="37" t="s">
        <v>467</v>
      </c>
      <c r="B374">
        <v>372</v>
      </c>
      <c r="C374">
        <v>0</v>
      </c>
      <c r="D374">
        <v>0</v>
      </c>
      <c r="E374">
        <v>0</v>
      </c>
      <c r="F374" s="38">
        <v>4</v>
      </c>
      <c r="G374">
        <v>27.69</v>
      </c>
      <c r="H374" s="33" t="str">
        <f t="shared" si="10"/>
        <v/>
      </c>
      <c r="I374" t="str">
        <f t="shared" si="11"/>
        <v>Review</v>
      </c>
    </row>
    <row r="375" spans="1:9" x14ac:dyDescent="0.3">
      <c r="A375" s="37" t="s">
        <v>545</v>
      </c>
      <c r="B375">
        <v>426</v>
      </c>
      <c r="C375">
        <v>0</v>
      </c>
      <c r="D375">
        <v>0</v>
      </c>
      <c r="E375">
        <v>0</v>
      </c>
      <c r="F375" s="38">
        <v>5</v>
      </c>
      <c r="G375">
        <v>27.5</v>
      </c>
      <c r="H375" s="33" t="str">
        <f t="shared" si="10"/>
        <v/>
      </c>
      <c r="I375" t="str">
        <f t="shared" si="11"/>
        <v>Review</v>
      </c>
    </row>
    <row r="376" spans="1:9" x14ac:dyDescent="0.3">
      <c r="A376" s="37" t="s">
        <v>582</v>
      </c>
      <c r="B376">
        <v>175</v>
      </c>
      <c r="C376">
        <v>0</v>
      </c>
      <c r="D376">
        <v>0</v>
      </c>
      <c r="E376">
        <v>0</v>
      </c>
      <c r="F376" s="38">
        <v>3</v>
      </c>
      <c r="G376">
        <v>27.12</v>
      </c>
      <c r="H376" s="33" t="str">
        <f t="shared" si="10"/>
        <v/>
      </c>
      <c r="I376" t="str">
        <f t="shared" si="11"/>
        <v>Review</v>
      </c>
    </row>
    <row r="377" spans="1:9" x14ac:dyDescent="0.3">
      <c r="A377" s="37" t="s">
        <v>683</v>
      </c>
      <c r="B377">
        <v>487</v>
      </c>
      <c r="C377">
        <v>0</v>
      </c>
      <c r="D377">
        <v>0</v>
      </c>
      <c r="E377">
        <v>0</v>
      </c>
      <c r="F377" s="38">
        <v>3</v>
      </c>
      <c r="G377">
        <v>27.07</v>
      </c>
      <c r="H377" s="33" t="str">
        <f t="shared" si="10"/>
        <v/>
      </c>
      <c r="I377" t="str">
        <f t="shared" si="11"/>
        <v>Review</v>
      </c>
    </row>
    <row r="378" spans="1:9" x14ac:dyDescent="0.3">
      <c r="A378" s="37" t="s">
        <v>731</v>
      </c>
      <c r="B378">
        <v>460</v>
      </c>
      <c r="C378">
        <v>0</v>
      </c>
      <c r="D378">
        <v>0</v>
      </c>
      <c r="E378">
        <v>0</v>
      </c>
      <c r="F378" s="38">
        <v>5</v>
      </c>
      <c r="G378">
        <v>26.8</v>
      </c>
      <c r="H378" s="33" t="str">
        <f t="shared" si="10"/>
        <v/>
      </c>
      <c r="I378" t="str">
        <f t="shared" si="11"/>
        <v>Review</v>
      </c>
    </row>
    <row r="379" spans="1:9" x14ac:dyDescent="0.3">
      <c r="A379" s="37" t="s">
        <v>1164</v>
      </c>
      <c r="B379">
        <v>633</v>
      </c>
      <c r="C379">
        <v>0</v>
      </c>
      <c r="D379">
        <v>0</v>
      </c>
      <c r="E379">
        <v>0</v>
      </c>
      <c r="F379" s="38">
        <v>2</v>
      </c>
      <c r="G379">
        <v>26.62</v>
      </c>
      <c r="H379" s="33" t="str">
        <f t="shared" si="10"/>
        <v/>
      </c>
      <c r="I379" t="str">
        <f t="shared" si="11"/>
        <v>Review</v>
      </c>
    </row>
    <row r="380" spans="1:9" x14ac:dyDescent="0.3">
      <c r="A380" s="37" t="s">
        <v>755</v>
      </c>
      <c r="B380">
        <v>269</v>
      </c>
      <c r="C380">
        <v>0</v>
      </c>
      <c r="D380">
        <v>0</v>
      </c>
      <c r="E380">
        <v>0</v>
      </c>
      <c r="F380" s="38">
        <v>4</v>
      </c>
      <c r="G380">
        <v>26.56</v>
      </c>
      <c r="H380" s="33" t="str">
        <f t="shared" si="10"/>
        <v/>
      </c>
      <c r="I380" t="str">
        <f t="shared" si="11"/>
        <v>Review</v>
      </c>
    </row>
    <row r="381" spans="1:9" x14ac:dyDescent="0.3">
      <c r="A381" s="37" t="s">
        <v>578</v>
      </c>
      <c r="B381">
        <v>208</v>
      </c>
      <c r="C381">
        <v>0</v>
      </c>
      <c r="D381">
        <v>0</v>
      </c>
      <c r="E381">
        <v>0</v>
      </c>
      <c r="F381" s="38">
        <v>2</v>
      </c>
      <c r="G381">
        <v>26.22</v>
      </c>
      <c r="H381" s="33" t="str">
        <f t="shared" si="10"/>
        <v/>
      </c>
      <c r="I381" t="str">
        <f t="shared" si="11"/>
        <v>Review</v>
      </c>
    </row>
    <row r="382" spans="1:9" x14ac:dyDescent="0.3">
      <c r="A382" s="37" t="s">
        <v>771</v>
      </c>
      <c r="B382">
        <v>735</v>
      </c>
      <c r="C382">
        <v>0</v>
      </c>
      <c r="D382">
        <v>0</v>
      </c>
      <c r="E382">
        <v>0</v>
      </c>
      <c r="F382" s="38">
        <v>4</v>
      </c>
      <c r="G382">
        <v>26.2</v>
      </c>
      <c r="H382" s="33" t="str">
        <f t="shared" si="10"/>
        <v/>
      </c>
      <c r="I382" t="str">
        <f t="shared" si="11"/>
        <v>Review</v>
      </c>
    </row>
    <row r="383" spans="1:9" x14ac:dyDescent="0.3">
      <c r="A383" s="37" t="s">
        <v>492</v>
      </c>
      <c r="B383">
        <v>408</v>
      </c>
      <c r="C383">
        <v>0</v>
      </c>
      <c r="D383">
        <v>0</v>
      </c>
      <c r="E383">
        <v>0</v>
      </c>
      <c r="F383" s="38">
        <v>4</v>
      </c>
      <c r="G383">
        <v>26.16</v>
      </c>
      <c r="H383" s="33" t="str">
        <f t="shared" si="10"/>
        <v/>
      </c>
      <c r="I383" t="str">
        <f t="shared" si="11"/>
        <v>Review</v>
      </c>
    </row>
    <row r="384" spans="1:9" x14ac:dyDescent="0.3">
      <c r="A384" s="37" t="s">
        <v>725</v>
      </c>
      <c r="B384">
        <v>706</v>
      </c>
      <c r="C384">
        <v>0</v>
      </c>
      <c r="D384">
        <v>0</v>
      </c>
      <c r="E384">
        <v>0</v>
      </c>
      <c r="F384" s="38">
        <v>3</v>
      </c>
      <c r="G384">
        <v>25.91</v>
      </c>
      <c r="H384" s="33" t="str">
        <f t="shared" si="10"/>
        <v/>
      </c>
      <c r="I384" t="str">
        <f t="shared" si="11"/>
        <v>Review</v>
      </c>
    </row>
    <row r="385" spans="1:9" x14ac:dyDescent="0.3">
      <c r="A385" s="37" t="s">
        <v>733</v>
      </c>
      <c r="B385">
        <v>459</v>
      </c>
      <c r="C385">
        <v>0</v>
      </c>
      <c r="D385">
        <v>0</v>
      </c>
      <c r="E385">
        <v>0</v>
      </c>
      <c r="F385" s="38">
        <v>2</v>
      </c>
      <c r="G385">
        <v>25.82</v>
      </c>
      <c r="H385" s="33" t="str">
        <f t="shared" si="10"/>
        <v/>
      </c>
      <c r="I385" t="str">
        <f t="shared" si="11"/>
        <v>Review</v>
      </c>
    </row>
    <row r="386" spans="1:9" hidden="1" x14ac:dyDescent="0.3">
      <c r="A386" s="37" t="s">
        <v>540</v>
      </c>
      <c r="B386">
        <v>348</v>
      </c>
      <c r="C386">
        <v>1</v>
      </c>
      <c r="D386">
        <v>1</v>
      </c>
      <c r="E386">
        <v>299</v>
      </c>
      <c r="F386" s="38">
        <v>4</v>
      </c>
      <c r="G386">
        <v>24.96</v>
      </c>
      <c r="H386" s="33">
        <f t="shared" ref="H386:H449" si="12">IF(E386=0,"",G386/E386)</f>
        <v>8.3478260869565224E-2</v>
      </c>
      <c r="I386" t="str">
        <f t="shared" ref="I386:I449" si="13">IF(AND(E386=0,G386&gt;0),"Review","")</f>
        <v/>
      </c>
    </row>
    <row r="387" spans="1:9" x14ac:dyDescent="0.3">
      <c r="A387" s="37" t="s">
        <v>1043</v>
      </c>
      <c r="B387">
        <v>1122</v>
      </c>
      <c r="C387">
        <v>0</v>
      </c>
      <c r="D387">
        <v>0</v>
      </c>
      <c r="E387">
        <v>0</v>
      </c>
      <c r="F387" s="38">
        <v>4</v>
      </c>
      <c r="G387">
        <v>24.76</v>
      </c>
      <c r="H387" s="33" t="str">
        <f t="shared" si="12"/>
        <v/>
      </c>
      <c r="I387" t="str">
        <f t="shared" si="13"/>
        <v>Review</v>
      </c>
    </row>
    <row r="388" spans="1:9" x14ac:dyDescent="0.3">
      <c r="A388" s="37" t="s">
        <v>1099</v>
      </c>
      <c r="B388">
        <v>596</v>
      </c>
      <c r="C388">
        <v>0</v>
      </c>
      <c r="D388">
        <v>0</v>
      </c>
      <c r="E388">
        <v>0</v>
      </c>
      <c r="F388" s="38">
        <v>5</v>
      </c>
      <c r="G388">
        <v>24.72</v>
      </c>
      <c r="H388" s="33" t="str">
        <f t="shared" si="12"/>
        <v/>
      </c>
      <c r="I388" t="str">
        <f t="shared" si="13"/>
        <v>Review</v>
      </c>
    </row>
    <row r="389" spans="1:9" x14ac:dyDescent="0.3">
      <c r="A389" s="37" t="s">
        <v>241</v>
      </c>
      <c r="B389">
        <v>559</v>
      </c>
      <c r="C389">
        <v>0</v>
      </c>
      <c r="D389">
        <v>0</v>
      </c>
      <c r="E389">
        <v>0</v>
      </c>
      <c r="F389" s="38">
        <v>4</v>
      </c>
      <c r="G389">
        <v>24.19</v>
      </c>
      <c r="H389" s="33" t="str">
        <f t="shared" si="12"/>
        <v/>
      </c>
      <c r="I389" t="str">
        <f t="shared" si="13"/>
        <v>Review</v>
      </c>
    </row>
    <row r="390" spans="1:9" x14ac:dyDescent="0.3">
      <c r="A390" s="37" t="s">
        <v>822</v>
      </c>
      <c r="B390">
        <v>1484</v>
      </c>
      <c r="C390">
        <v>0</v>
      </c>
      <c r="D390">
        <v>0</v>
      </c>
      <c r="E390">
        <v>0</v>
      </c>
      <c r="F390" s="38">
        <v>4</v>
      </c>
      <c r="G390">
        <v>23.88</v>
      </c>
      <c r="H390" s="33" t="str">
        <f t="shared" si="12"/>
        <v/>
      </c>
      <c r="I390" t="str">
        <f t="shared" si="13"/>
        <v>Review</v>
      </c>
    </row>
    <row r="391" spans="1:9" x14ac:dyDescent="0.3">
      <c r="A391" s="37" t="s">
        <v>724</v>
      </c>
      <c r="B391">
        <v>1390</v>
      </c>
      <c r="C391">
        <v>0</v>
      </c>
      <c r="D391">
        <v>0</v>
      </c>
      <c r="E391">
        <v>0</v>
      </c>
      <c r="F391" s="38">
        <v>3</v>
      </c>
      <c r="G391">
        <v>23.69</v>
      </c>
      <c r="H391" s="33" t="str">
        <f t="shared" si="12"/>
        <v/>
      </c>
      <c r="I391" t="str">
        <f t="shared" si="13"/>
        <v>Review</v>
      </c>
    </row>
    <row r="392" spans="1:9" x14ac:dyDescent="0.3">
      <c r="A392" s="37" t="s">
        <v>1228</v>
      </c>
      <c r="B392">
        <v>145</v>
      </c>
      <c r="C392">
        <v>0</v>
      </c>
      <c r="D392">
        <v>0</v>
      </c>
      <c r="E392">
        <v>0</v>
      </c>
      <c r="F392" s="38">
        <v>3</v>
      </c>
      <c r="G392">
        <v>23.31</v>
      </c>
      <c r="H392" s="33" t="str">
        <f t="shared" si="12"/>
        <v/>
      </c>
      <c r="I392" t="str">
        <f t="shared" si="13"/>
        <v>Review</v>
      </c>
    </row>
    <row r="393" spans="1:9" x14ac:dyDescent="0.3">
      <c r="A393" s="37" t="s">
        <v>1197</v>
      </c>
      <c r="B393">
        <v>784</v>
      </c>
      <c r="C393">
        <v>0</v>
      </c>
      <c r="D393">
        <v>0</v>
      </c>
      <c r="E393">
        <v>0</v>
      </c>
      <c r="F393" s="38">
        <v>2</v>
      </c>
      <c r="G393">
        <v>22.96</v>
      </c>
      <c r="H393" s="33" t="str">
        <f t="shared" si="12"/>
        <v/>
      </c>
      <c r="I393" t="str">
        <f t="shared" si="13"/>
        <v>Review</v>
      </c>
    </row>
    <row r="394" spans="1:9" x14ac:dyDescent="0.3">
      <c r="A394" s="37" t="s">
        <v>445</v>
      </c>
      <c r="B394">
        <v>241</v>
      </c>
      <c r="C394">
        <v>0</v>
      </c>
      <c r="D394">
        <v>0</v>
      </c>
      <c r="E394">
        <v>0</v>
      </c>
      <c r="F394" s="38">
        <v>3</v>
      </c>
      <c r="G394">
        <v>22.5</v>
      </c>
      <c r="H394" s="33" t="str">
        <f t="shared" si="12"/>
        <v/>
      </c>
      <c r="I394" t="str">
        <f t="shared" si="13"/>
        <v>Review</v>
      </c>
    </row>
    <row r="395" spans="1:9" x14ac:dyDescent="0.3">
      <c r="A395" s="37" t="s">
        <v>838</v>
      </c>
      <c r="B395">
        <v>514</v>
      </c>
      <c r="C395">
        <v>0</v>
      </c>
      <c r="D395">
        <v>0</v>
      </c>
      <c r="E395">
        <v>0</v>
      </c>
      <c r="F395" s="38">
        <v>2</v>
      </c>
      <c r="G395">
        <v>22.1</v>
      </c>
      <c r="H395" s="33" t="str">
        <f t="shared" si="12"/>
        <v/>
      </c>
      <c r="I395" t="str">
        <f t="shared" si="13"/>
        <v>Review</v>
      </c>
    </row>
    <row r="396" spans="1:9" x14ac:dyDescent="0.3">
      <c r="A396" s="37" t="s">
        <v>1553</v>
      </c>
      <c r="B396">
        <v>438</v>
      </c>
      <c r="C396">
        <v>0</v>
      </c>
      <c r="D396">
        <v>0</v>
      </c>
      <c r="E396">
        <v>0</v>
      </c>
      <c r="F396" s="38">
        <v>4</v>
      </c>
      <c r="G396">
        <v>22.08</v>
      </c>
      <c r="H396" s="33" t="str">
        <f t="shared" si="12"/>
        <v/>
      </c>
      <c r="I396" t="str">
        <f t="shared" si="13"/>
        <v>Review</v>
      </c>
    </row>
    <row r="397" spans="1:9" x14ac:dyDescent="0.3">
      <c r="A397" s="37" t="s">
        <v>1158</v>
      </c>
      <c r="B397">
        <v>462</v>
      </c>
      <c r="C397">
        <v>0</v>
      </c>
      <c r="D397">
        <v>0</v>
      </c>
      <c r="E397">
        <v>0</v>
      </c>
      <c r="F397" s="38">
        <v>2</v>
      </c>
      <c r="G397">
        <v>21.8</v>
      </c>
      <c r="H397" s="33" t="str">
        <f t="shared" si="12"/>
        <v/>
      </c>
      <c r="I397" t="str">
        <f t="shared" si="13"/>
        <v>Review</v>
      </c>
    </row>
    <row r="398" spans="1:9" x14ac:dyDescent="0.3">
      <c r="A398" s="37" t="s">
        <v>953</v>
      </c>
      <c r="B398">
        <v>494</v>
      </c>
      <c r="C398">
        <v>0</v>
      </c>
      <c r="D398">
        <v>0</v>
      </c>
      <c r="E398">
        <v>0</v>
      </c>
      <c r="F398" s="38">
        <v>3</v>
      </c>
      <c r="G398">
        <v>21.66</v>
      </c>
      <c r="H398" s="33" t="str">
        <f t="shared" si="12"/>
        <v/>
      </c>
      <c r="I398" t="str">
        <f t="shared" si="13"/>
        <v>Review</v>
      </c>
    </row>
    <row r="399" spans="1:9" x14ac:dyDescent="0.3">
      <c r="A399" s="37" t="s">
        <v>799</v>
      </c>
      <c r="B399">
        <v>188</v>
      </c>
      <c r="C399">
        <v>0</v>
      </c>
      <c r="D399">
        <v>0</v>
      </c>
      <c r="E399">
        <v>0</v>
      </c>
      <c r="F399" s="38">
        <v>3</v>
      </c>
      <c r="G399">
        <v>21.12</v>
      </c>
      <c r="H399" s="33" t="str">
        <f t="shared" si="12"/>
        <v/>
      </c>
      <c r="I399" t="str">
        <f t="shared" si="13"/>
        <v>Review</v>
      </c>
    </row>
    <row r="400" spans="1:9" x14ac:dyDescent="0.3">
      <c r="A400" s="37" t="s">
        <v>743</v>
      </c>
      <c r="B400">
        <v>144</v>
      </c>
      <c r="C400">
        <v>0</v>
      </c>
      <c r="D400">
        <v>0</v>
      </c>
      <c r="E400">
        <v>0</v>
      </c>
      <c r="F400" s="38">
        <v>2</v>
      </c>
      <c r="G400">
        <v>21</v>
      </c>
      <c r="H400" s="33" t="str">
        <f t="shared" si="12"/>
        <v/>
      </c>
      <c r="I400" t="str">
        <f t="shared" si="13"/>
        <v>Review</v>
      </c>
    </row>
    <row r="401" spans="1:9" x14ac:dyDescent="0.3">
      <c r="A401" s="37" t="s">
        <v>466</v>
      </c>
      <c r="B401">
        <v>253</v>
      </c>
      <c r="C401">
        <v>0</v>
      </c>
      <c r="D401">
        <v>0</v>
      </c>
      <c r="E401">
        <v>0</v>
      </c>
      <c r="F401" s="38">
        <v>3</v>
      </c>
      <c r="G401">
        <v>21</v>
      </c>
      <c r="H401" s="33" t="str">
        <f t="shared" si="12"/>
        <v/>
      </c>
      <c r="I401" t="str">
        <f t="shared" si="13"/>
        <v>Review</v>
      </c>
    </row>
    <row r="402" spans="1:9" x14ac:dyDescent="0.3">
      <c r="A402" s="37" t="s">
        <v>395</v>
      </c>
      <c r="B402">
        <v>427</v>
      </c>
      <c r="C402">
        <v>0</v>
      </c>
      <c r="D402">
        <v>0</v>
      </c>
      <c r="E402">
        <v>0</v>
      </c>
      <c r="F402" s="38">
        <v>6</v>
      </c>
      <c r="G402">
        <v>20.87</v>
      </c>
      <c r="H402" s="33" t="str">
        <f t="shared" si="12"/>
        <v/>
      </c>
      <c r="I402" t="str">
        <f t="shared" si="13"/>
        <v>Review</v>
      </c>
    </row>
    <row r="403" spans="1:9" x14ac:dyDescent="0.3">
      <c r="A403" s="37" t="s">
        <v>925</v>
      </c>
      <c r="B403">
        <v>719</v>
      </c>
      <c r="C403">
        <v>0</v>
      </c>
      <c r="D403">
        <v>0</v>
      </c>
      <c r="E403">
        <v>0</v>
      </c>
      <c r="F403" s="38">
        <v>4</v>
      </c>
      <c r="G403">
        <v>20.52</v>
      </c>
      <c r="H403" s="33" t="str">
        <f t="shared" si="12"/>
        <v/>
      </c>
      <c r="I403" t="str">
        <f t="shared" si="13"/>
        <v>Review</v>
      </c>
    </row>
    <row r="404" spans="1:9" x14ac:dyDescent="0.3">
      <c r="A404" s="37" t="s">
        <v>979</v>
      </c>
      <c r="B404">
        <v>200</v>
      </c>
      <c r="C404">
        <v>0</v>
      </c>
      <c r="D404">
        <v>0</v>
      </c>
      <c r="E404">
        <v>0</v>
      </c>
      <c r="F404" s="38">
        <v>3</v>
      </c>
      <c r="G404">
        <v>20.28</v>
      </c>
      <c r="H404" s="33" t="str">
        <f t="shared" si="12"/>
        <v/>
      </c>
      <c r="I404" t="str">
        <f t="shared" si="13"/>
        <v>Review</v>
      </c>
    </row>
    <row r="405" spans="1:9" x14ac:dyDescent="0.3">
      <c r="A405" s="37" t="s">
        <v>403</v>
      </c>
      <c r="B405">
        <v>345</v>
      </c>
      <c r="C405">
        <v>0</v>
      </c>
      <c r="D405">
        <v>0</v>
      </c>
      <c r="E405">
        <v>0</v>
      </c>
      <c r="F405" s="38">
        <v>3</v>
      </c>
      <c r="G405">
        <v>20.21</v>
      </c>
      <c r="H405" s="33" t="str">
        <f t="shared" si="12"/>
        <v/>
      </c>
      <c r="I405" t="str">
        <f t="shared" si="13"/>
        <v>Review</v>
      </c>
    </row>
    <row r="406" spans="1:9" x14ac:dyDescent="0.3">
      <c r="A406" s="37" t="s">
        <v>874</v>
      </c>
      <c r="B406">
        <v>298</v>
      </c>
      <c r="C406">
        <v>0</v>
      </c>
      <c r="D406">
        <v>0</v>
      </c>
      <c r="E406">
        <v>0</v>
      </c>
      <c r="F406" s="38">
        <v>3</v>
      </c>
      <c r="G406">
        <v>20.18</v>
      </c>
      <c r="H406" s="33" t="str">
        <f t="shared" si="12"/>
        <v/>
      </c>
      <c r="I406" t="str">
        <f t="shared" si="13"/>
        <v>Review</v>
      </c>
    </row>
    <row r="407" spans="1:9" x14ac:dyDescent="0.3">
      <c r="A407" s="37" t="s">
        <v>814</v>
      </c>
      <c r="B407">
        <v>216</v>
      </c>
      <c r="C407">
        <v>0</v>
      </c>
      <c r="D407">
        <v>0</v>
      </c>
      <c r="E407">
        <v>0</v>
      </c>
      <c r="F407" s="38">
        <v>2</v>
      </c>
      <c r="G407">
        <v>20.14</v>
      </c>
      <c r="H407" s="33" t="str">
        <f t="shared" si="12"/>
        <v/>
      </c>
      <c r="I407" t="str">
        <f t="shared" si="13"/>
        <v>Review</v>
      </c>
    </row>
    <row r="408" spans="1:9" x14ac:dyDescent="0.3">
      <c r="A408" s="37" t="s">
        <v>863</v>
      </c>
      <c r="B408">
        <v>429</v>
      </c>
      <c r="C408">
        <v>0</v>
      </c>
      <c r="D408">
        <v>0</v>
      </c>
      <c r="E408">
        <v>0</v>
      </c>
      <c r="F408" s="38">
        <v>5</v>
      </c>
      <c r="G408">
        <v>20.059999999999999</v>
      </c>
      <c r="H408" s="33" t="str">
        <f t="shared" si="12"/>
        <v/>
      </c>
      <c r="I408" t="str">
        <f t="shared" si="13"/>
        <v>Review</v>
      </c>
    </row>
    <row r="409" spans="1:9" hidden="1" x14ac:dyDescent="0.3">
      <c r="A409" s="37" t="s">
        <v>358</v>
      </c>
      <c r="B409">
        <v>94</v>
      </c>
      <c r="C409">
        <v>1</v>
      </c>
      <c r="D409">
        <v>1</v>
      </c>
      <c r="E409">
        <v>399</v>
      </c>
      <c r="F409" s="38">
        <v>2</v>
      </c>
      <c r="G409">
        <v>20</v>
      </c>
      <c r="H409" s="33">
        <f t="shared" si="12"/>
        <v>5.0125313283208017E-2</v>
      </c>
      <c r="I409" t="str">
        <f t="shared" si="13"/>
        <v/>
      </c>
    </row>
    <row r="410" spans="1:9" x14ac:dyDescent="0.3">
      <c r="A410" s="37" t="s">
        <v>772</v>
      </c>
      <c r="B410">
        <v>227</v>
      </c>
      <c r="C410">
        <v>0</v>
      </c>
      <c r="D410">
        <v>0</v>
      </c>
      <c r="E410">
        <v>0</v>
      </c>
      <c r="F410" s="38">
        <v>3</v>
      </c>
      <c r="G410">
        <v>19.829999999999998</v>
      </c>
      <c r="H410" s="33" t="str">
        <f t="shared" si="12"/>
        <v/>
      </c>
      <c r="I410" t="str">
        <f t="shared" si="13"/>
        <v>Review</v>
      </c>
    </row>
    <row r="411" spans="1:9" x14ac:dyDescent="0.3">
      <c r="A411" s="37" t="s">
        <v>862</v>
      </c>
      <c r="B411">
        <v>83</v>
      </c>
      <c r="C411">
        <v>0</v>
      </c>
      <c r="D411">
        <v>0</v>
      </c>
      <c r="E411">
        <v>0</v>
      </c>
      <c r="F411" s="38">
        <v>2</v>
      </c>
      <c r="G411">
        <v>19.62</v>
      </c>
      <c r="H411" s="33" t="str">
        <f t="shared" si="12"/>
        <v/>
      </c>
      <c r="I411" t="str">
        <f t="shared" si="13"/>
        <v>Review</v>
      </c>
    </row>
    <row r="412" spans="1:9" x14ac:dyDescent="0.3">
      <c r="A412" s="37" t="s">
        <v>1222</v>
      </c>
      <c r="B412">
        <v>102</v>
      </c>
      <c r="C412">
        <v>0</v>
      </c>
      <c r="D412">
        <v>0</v>
      </c>
      <c r="E412">
        <v>0</v>
      </c>
      <c r="F412" s="38">
        <v>2</v>
      </c>
      <c r="G412">
        <v>19</v>
      </c>
      <c r="H412" s="33" t="str">
        <f t="shared" si="12"/>
        <v/>
      </c>
      <c r="I412" t="str">
        <f t="shared" si="13"/>
        <v>Review</v>
      </c>
    </row>
    <row r="413" spans="1:9" x14ac:dyDescent="0.3">
      <c r="A413" s="37" t="s">
        <v>1083</v>
      </c>
      <c r="B413">
        <v>227</v>
      </c>
      <c r="C413">
        <v>0</v>
      </c>
      <c r="D413">
        <v>0</v>
      </c>
      <c r="E413">
        <v>0</v>
      </c>
      <c r="F413" s="38">
        <v>2</v>
      </c>
      <c r="G413">
        <v>18.3</v>
      </c>
      <c r="H413" s="33" t="str">
        <f t="shared" si="12"/>
        <v/>
      </c>
      <c r="I413" t="str">
        <f t="shared" si="13"/>
        <v>Review</v>
      </c>
    </row>
    <row r="414" spans="1:9" x14ac:dyDescent="0.3">
      <c r="A414" s="37" t="s">
        <v>1221</v>
      </c>
      <c r="B414">
        <v>508</v>
      </c>
      <c r="C414">
        <v>0</v>
      </c>
      <c r="D414">
        <v>0</v>
      </c>
      <c r="E414">
        <v>0</v>
      </c>
      <c r="F414" s="38">
        <v>3</v>
      </c>
      <c r="G414">
        <v>17.5</v>
      </c>
      <c r="H414" s="33" t="str">
        <f t="shared" si="12"/>
        <v/>
      </c>
      <c r="I414" t="str">
        <f t="shared" si="13"/>
        <v>Review</v>
      </c>
    </row>
    <row r="415" spans="1:9" hidden="1" x14ac:dyDescent="0.3">
      <c r="A415" s="37" t="s">
        <v>1210</v>
      </c>
      <c r="B415">
        <v>177</v>
      </c>
      <c r="C415">
        <v>1</v>
      </c>
      <c r="D415">
        <v>1</v>
      </c>
      <c r="E415">
        <v>429</v>
      </c>
      <c r="F415" s="38">
        <v>2</v>
      </c>
      <c r="G415">
        <v>17.14</v>
      </c>
      <c r="H415" s="33">
        <f t="shared" si="12"/>
        <v>3.9953379953379956E-2</v>
      </c>
      <c r="I415" t="str">
        <f t="shared" si="13"/>
        <v/>
      </c>
    </row>
    <row r="416" spans="1:9" hidden="1" x14ac:dyDescent="0.3">
      <c r="A416" s="37" t="s">
        <v>263</v>
      </c>
      <c r="B416">
        <v>358</v>
      </c>
      <c r="C416">
        <v>1</v>
      </c>
      <c r="D416">
        <v>1</v>
      </c>
      <c r="E416">
        <v>349</v>
      </c>
      <c r="F416" s="38">
        <v>3</v>
      </c>
      <c r="G416">
        <v>16.86</v>
      </c>
      <c r="H416" s="33">
        <f t="shared" si="12"/>
        <v>4.8309455587392545E-2</v>
      </c>
      <c r="I416" t="str">
        <f t="shared" si="13"/>
        <v/>
      </c>
    </row>
    <row r="417" spans="1:9" x14ac:dyDescent="0.3">
      <c r="A417" s="37" t="s">
        <v>1137</v>
      </c>
      <c r="B417">
        <v>551</v>
      </c>
      <c r="C417">
        <v>0</v>
      </c>
      <c r="D417">
        <v>0</v>
      </c>
      <c r="E417">
        <v>0</v>
      </c>
      <c r="F417" s="38">
        <v>2</v>
      </c>
      <c r="G417">
        <v>16.38</v>
      </c>
      <c r="H417" s="33" t="str">
        <f t="shared" si="12"/>
        <v/>
      </c>
      <c r="I417" t="str">
        <f t="shared" si="13"/>
        <v>Review</v>
      </c>
    </row>
    <row r="418" spans="1:9" x14ac:dyDescent="0.3">
      <c r="A418" s="37" t="s">
        <v>767</v>
      </c>
      <c r="B418">
        <v>755</v>
      </c>
      <c r="C418">
        <v>0</v>
      </c>
      <c r="D418">
        <v>0</v>
      </c>
      <c r="E418">
        <v>0</v>
      </c>
      <c r="F418" s="38">
        <v>6</v>
      </c>
      <c r="G418">
        <v>16.37</v>
      </c>
      <c r="H418" s="33" t="str">
        <f t="shared" si="12"/>
        <v/>
      </c>
      <c r="I418" t="str">
        <f t="shared" si="13"/>
        <v>Review</v>
      </c>
    </row>
    <row r="419" spans="1:9" hidden="1" x14ac:dyDescent="0.3">
      <c r="A419" s="37" t="s">
        <v>664</v>
      </c>
      <c r="B419">
        <v>443</v>
      </c>
      <c r="C419">
        <v>1</v>
      </c>
      <c r="D419">
        <v>1</v>
      </c>
      <c r="E419">
        <v>249</v>
      </c>
      <c r="F419" s="38">
        <v>5</v>
      </c>
      <c r="G419">
        <v>16.37</v>
      </c>
      <c r="H419" s="33">
        <f t="shared" si="12"/>
        <v>6.5742971887550211E-2</v>
      </c>
      <c r="I419" t="str">
        <f t="shared" si="13"/>
        <v/>
      </c>
    </row>
    <row r="420" spans="1:9" x14ac:dyDescent="0.3">
      <c r="A420" s="37" t="s">
        <v>1053</v>
      </c>
      <c r="B420">
        <v>855</v>
      </c>
      <c r="C420">
        <v>0</v>
      </c>
      <c r="D420">
        <v>0</v>
      </c>
      <c r="E420">
        <v>0</v>
      </c>
      <c r="F420" s="38">
        <v>5</v>
      </c>
      <c r="G420">
        <v>15.96</v>
      </c>
      <c r="H420" s="33" t="str">
        <f t="shared" si="12"/>
        <v/>
      </c>
      <c r="I420" t="str">
        <f t="shared" si="13"/>
        <v>Review</v>
      </c>
    </row>
    <row r="421" spans="1:9" x14ac:dyDescent="0.3">
      <c r="A421" s="37" t="s">
        <v>933</v>
      </c>
      <c r="B421">
        <v>89</v>
      </c>
      <c r="C421">
        <v>0</v>
      </c>
      <c r="D421">
        <v>0</v>
      </c>
      <c r="E421">
        <v>0</v>
      </c>
      <c r="F421" s="38">
        <v>2</v>
      </c>
      <c r="G421">
        <v>15.3</v>
      </c>
      <c r="H421" s="33" t="str">
        <f t="shared" si="12"/>
        <v/>
      </c>
      <c r="I421" t="str">
        <f t="shared" si="13"/>
        <v>Review</v>
      </c>
    </row>
    <row r="422" spans="1:9" x14ac:dyDescent="0.3">
      <c r="A422" s="37" t="s">
        <v>701</v>
      </c>
      <c r="B422">
        <v>212</v>
      </c>
      <c r="C422">
        <v>0</v>
      </c>
      <c r="D422">
        <v>0</v>
      </c>
      <c r="E422">
        <v>0</v>
      </c>
      <c r="F422" s="38">
        <v>3</v>
      </c>
      <c r="G422">
        <v>15.27</v>
      </c>
      <c r="H422" s="33" t="str">
        <f t="shared" si="12"/>
        <v/>
      </c>
      <c r="I422" t="str">
        <f t="shared" si="13"/>
        <v>Review</v>
      </c>
    </row>
    <row r="423" spans="1:9" x14ac:dyDescent="0.3">
      <c r="A423" s="37" t="s">
        <v>1003</v>
      </c>
      <c r="B423">
        <v>425</v>
      </c>
      <c r="C423">
        <v>0</v>
      </c>
      <c r="D423">
        <v>0</v>
      </c>
      <c r="E423">
        <v>0</v>
      </c>
      <c r="F423" s="38">
        <v>2</v>
      </c>
      <c r="G423">
        <v>15.03</v>
      </c>
      <c r="H423" s="33" t="str">
        <f t="shared" si="12"/>
        <v/>
      </c>
      <c r="I423" t="str">
        <f t="shared" si="13"/>
        <v>Review</v>
      </c>
    </row>
    <row r="424" spans="1:9" x14ac:dyDescent="0.3">
      <c r="A424" s="37" t="s">
        <v>806</v>
      </c>
      <c r="B424">
        <v>286</v>
      </c>
      <c r="C424">
        <v>0</v>
      </c>
      <c r="D424">
        <v>0</v>
      </c>
      <c r="E424">
        <v>0</v>
      </c>
      <c r="F424" s="38">
        <v>2</v>
      </c>
      <c r="G424">
        <v>15</v>
      </c>
      <c r="H424" s="33" t="str">
        <f t="shared" si="12"/>
        <v/>
      </c>
      <c r="I424" t="str">
        <f t="shared" si="13"/>
        <v>Review</v>
      </c>
    </row>
    <row r="425" spans="1:9" x14ac:dyDescent="0.3">
      <c r="A425" s="37" t="s">
        <v>1554</v>
      </c>
      <c r="B425">
        <v>107</v>
      </c>
      <c r="C425">
        <v>0</v>
      </c>
      <c r="D425">
        <v>0</v>
      </c>
      <c r="E425">
        <v>0</v>
      </c>
      <c r="F425" s="38">
        <v>1</v>
      </c>
      <c r="G425">
        <v>14.5</v>
      </c>
      <c r="H425" s="33" t="str">
        <f t="shared" si="12"/>
        <v/>
      </c>
      <c r="I425" t="str">
        <f t="shared" si="13"/>
        <v>Review</v>
      </c>
    </row>
    <row r="426" spans="1:9" x14ac:dyDescent="0.3">
      <c r="A426" s="37" t="s">
        <v>786</v>
      </c>
      <c r="B426">
        <v>843</v>
      </c>
      <c r="C426">
        <v>0</v>
      </c>
      <c r="D426">
        <v>0</v>
      </c>
      <c r="E426">
        <v>0</v>
      </c>
      <c r="F426" s="38">
        <v>2</v>
      </c>
      <c r="G426">
        <v>14.4</v>
      </c>
      <c r="H426" s="33" t="str">
        <f t="shared" si="12"/>
        <v/>
      </c>
      <c r="I426" t="str">
        <f t="shared" si="13"/>
        <v>Review</v>
      </c>
    </row>
    <row r="427" spans="1:9" x14ac:dyDescent="0.3">
      <c r="A427" s="37" t="s">
        <v>1038</v>
      </c>
      <c r="B427">
        <v>659</v>
      </c>
      <c r="C427">
        <v>0</v>
      </c>
      <c r="D427">
        <v>0</v>
      </c>
      <c r="E427">
        <v>0</v>
      </c>
      <c r="F427" s="38">
        <v>2</v>
      </c>
      <c r="G427">
        <v>14.3</v>
      </c>
      <c r="H427" s="33" t="str">
        <f t="shared" si="12"/>
        <v/>
      </c>
      <c r="I427" t="str">
        <f t="shared" si="13"/>
        <v>Review</v>
      </c>
    </row>
    <row r="428" spans="1:9" x14ac:dyDescent="0.3">
      <c r="A428" s="37" t="s">
        <v>390</v>
      </c>
      <c r="B428">
        <v>460</v>
      </c>
      <c r="C428">
        <v>0</v>
      </c>
      <c r="D428">
        <v>0</v>
      </c>
      <c r="E428">
        <v>0</v>
      </c>
      <c r="F428" s="38">
        <v>3</v>
      </c>
      <c r="G428">
        <v>13.92</v>
      </c>
      <c r="H428" s="33" t="str">
        <f t="shared" si="12"/>
        <v/>
      </c>
      <c r="I428" t="str">
        <f t="shared" si="13"/>
        <v>Review</v>
      </c>
    </row>
    <row r="429" spans="1:9" x14ac:dyDescent="0.3">
      <c r="A429" s="37" t="s">
        <v>1555</v>
      </c>
      <c r="B429">
        <v>89</v>
      </c>
      <c r="C429">
        <v>0</v>
      </c>
      <c r="D429">
        <v>0</v>
      </c>
      <c r="E429">
        <v>0</v>
      </c>
      <c r="F429" s="38">
        <v>3</v>
      </c>
      <c r="G429">
        <v>13.83</v>
      </c>
      <c r="H429" s="33" t="str">
        <f t="shared" si="12"/>
        <v/>
      </c>
      <c r="I429" t="str">
        <f t="shared" si="13"/>
        <v>Review</v>
      </c>
    </row>
    <row r="430" spans="1:9" x14ac:dyDescent="0.3">
      <c r="A430" s="37" t="s">
        <v>1168</v>
      </c>
      <c r="B430">
        <v>525</v>
      </c>
      <c r="C430">
        <v>0</v>
      </c>
      <c r="D430">
        <v>0</v>
      </c>
      <c r="E430">
        <v>0</v>
      </c>
      <c r="F430" s="38">
        <v>2</v>
      </c>
      <c r="G430">
        <v>13.76</v>
      </c>
      <c r="H430" s="33" t="str">
        <f t="shared" si="12"/>
        <v/>
      </c>
      <c r="I430" t="str">
        <f t="shared" si="13"/>
        <v>Review</v>
      </c>
    </row>
    <row r="431" spans="1:9" x14ac:dyDescent="0.3">
      <c r="A431" s="37" t="s">
        <v>589</v>
      </c>
      <c r="B431">
        <v>458</v>
      </c>
      <c r="C431">
        <v>0</v>
      </c>
      <c r="D431">
        <v>0</v>
      </c>
      <c r="E431">
        <v>0</v>
      </c>
      <c r="F431" s="38">
        <v>4</v>
      </c>
      <c r="G431">
        <v>13.74</v>
      </c>
      <c r="H431" s="33" t="str">
        <f t="shared" si="12"/>
        <v/>
      </c>
      <c r="I431" t="str">
        <f t="shared" si="13"/>
        <v>Review</v>
      </c>
    </row>
    <row r="432" spans="1:9" x14ac:dyDescent="0.3">
      <c r="A432" s="37" t="s">
        <v>1556</v>
      </c>
      <c r="B432">
        <v>348</v>
      </c>
      <c r="C432">
        <v>0</v>
      </c>
      <c r="D432">
        <v>0</v>
      </c>
      <c r="E432">
        <v>0</v>
      </c>
      <c r="F432" s="38">
        <v>3</v>
      </c>
      <c r="G432">
        <v>12.75</v>
      </c>
      <c r="H432" s="33" t="str">
        <f t="shared" si="12"/>
        <v/>
      </c>
      <c r="I432" t="str">
        <f t="shared" si="13"/>
        <v>Review</v>
      </c>
    </row>
    <row r="433" spans="1:9" x14ac:dyDescent="0.3">
      <c r="A433" s="37" t="s">
        <v>666</v>
      </c>
      <c r="B433">
        <v>62</v>
      </c>
      <c r="C433">
        <v>0</v>
      </c>
      <c r="D433">
        <v>0</v>
      </c>
      <c r="E433">
        <v>0</v>
      </c>
      <c r="F433" s="38">
        <v>2</v>
      </c>
      <c r="G433">
        <v>12.46</v>
      </c>
      <c r="H433" s="33" t="str">
        <f t="shared" si="12"/>
        <v/>
      </c>
      <c r="I433" t="str">
        <f t="shared" si="13"/>
        <v>Review</v>
      </c>
    </row>
    <row r="434" spans="1:9" x14ac:dyDescent="0.3">
      <c r="A434" s="37" t="s">
        <v>1042</v>
      </c>
      <c r="B434">
        <v>204</v>
      </c>
      <c r="C434">
        <v>0</v>
      </c>
      <c r="D434">
        <v>0</v>
      </c>
      <c r="E434">
        <v>0</v>
      </c>
      <c r="F434" s="38">
        <v>1</v>
      </c>
      <c r="G434">
        <v>12.35</v>
      </c>
      <c r="H434" s="33" t="str">
        <f t="shared" si="12"/>
        <v/>
      </c>
      <c r="I434" t="str">
        <f t="shared" si="13"/>
        <v>Review</v>
      </c>
    </row>
    <row r="435" spans="1:9" x14ac:dyDescent="0.3">
      <c r="A435" s="37" t="s">
        <v>988</v>
      </c>
      <c r="B435">
        <v>184</v>
      </c>
      <c r="C435">
        <v>0</v>
      </c>
      <c r="D435">
        <v>0</v>
      </c>
      <c r="E435">
        <v>0</v>
      </c>
      <c r="F435" s="38">
        <v>2</v>
      </c>
      <c r="G435">
        <v>12.32</v>
      </c>
      <c r="H435" s="33" t="str">
        <f t="shared" si="12"/>
        <v/>
      </c>
      <c r="I435" t="str">
        <f t="shared" si="13"/>
        <v>Review</v>
      </c>
    </row>
    <row r="436" spans="1:9" x14ac:dyDescent="0.3">
      <c r="A436" s="37" t="s">
        <v>914</v>
      </c>
      <c r="B436">
        <v>523</v>
      </c>
      <c r="C436">
        <v>0</v>
      </c>
      <c r="D436">
        <v>0</v>
      </c>
      <c r="E436">
        <v>0</v>
      </c>
      <c r="F436" s="38">
        <v>2</v>
      </c>
      <c r="G436">
        <v>12.1</v>
      </c>
      <c r="H436" s="33" t="str">
        <f t="shared" si="12"/>
        <v/>
      </c>
      <c r="I436" t="str">
        <f t="shared" si="13"/>
        <v>Review</v>
      </c>
    </row>
    <row r="437" spans="1:9" x14ac:dyDescent="0.3">
      <c r="A437" s="37" t="s">
        <v>815</v>
      </c>
      <c r="B437">
        <v>330</v>
      </c>
      <c r="C437">
        <v>0</v>
      </c>
      <c r="D437">
        <v>0</v>
      </c>
      <c r="E437">
        <v>0</v>
      </c>
      <c r="F437" s="38">
        <v>1</v>
      </c>
      <c r="G437">
        <v>11.83</v>
      </c>
      <c r="H437" s="33" t="str">
        <f t="shared" si="12"/>
        <v/>
      </c>
      <c r="I437" t="str">
        <f t="shared" si="13"/>
        <v>Review</v>
      </c>
    </row>
    <row r="438" spans="1:9" x14ac:dyDescent="0.3">
      <c r="A438" s="37" t="s">
        <v>941</v>
      </c>
      <c r="B438">
        <v>427</v>
      </c>
      <c r="C438">
        <v>0</v>
      </c>
      <c r="D438">
        <v>0</v>
      </c>
      <c r="E438">
        <v>0</v>
      </c>
      <c r="F438" s="38">
        <v>1</v>
      </c>
      <c r="G438">
        <v>11.61</v>
      </c>
      <c r="H438" s="33" t="str">
        <f t="shared" si="12"/>
        <v/>
      </c>
      <c r="I438" t="str">
        <f t="shared" si="13"/>
        <v>Review</v>
      </c>
    </row>
    <row r="439" spans="1:9" x14ac:dyDescent="0.3">
      <c r="A439" s="37" t="s">
        <v>187</v>
      </c>
      <c r="B439">
        <v>375</v>
      </c>
      <c r="C439">
        <v>0</v>
      </c>
      <c r="D439">
        <v>0</v>
      </c>
      <c r="E439">
        <v>0</v>
      </c>
      <c r="F439" s="38">
        <v>2</v>
      </c>
      <c r="G439">
        <v>11.53</v>
      </c>
      <c r="H439" s="33" t="str">
        <f t="shared" si="12"/>
        <v/>
      </c>
      <c r="I439" t="str">
        <f t="shared" si="13"/>
        <v>Review</v>
      </c>
    </row>
    <row r="440" spans="1:9" x14ac:dyDescent="0.3">
      <c r="A440" s="37" t="s">
        <v>1106</v>
      </c>
      <c r="B440">
        <v>72</v>
      </c>
      <c r="C440">
        <v>0</v>
      </c>
      <c r="D440">
        <v>0</v>
      </c>
      <c r="E440">
        <v>0</v>
      </c>
      <c r="F440" s="38">
        <v>1</v>
      </c>
      <c r="G440">
        <v>11.5</v>
      </c>
      <c r="H440" s="33" t="str">
        <f t="shared" si="12"/>
        <v/>
      </c>
      <c r="I440" t="str">
        <f t="shared" si="13"/>
        <v>Review</v>
      </c>
    </row>
    <row r="441" spans="1:9" x14ac:dyDescent="0.3">
      <c r="A441" s="37" t="s">
        <v>719</v>
      </c>
      <c r="B441">
        <v>166</v>
      </c>
      <c r="C441">
        <v>0</v>
      </c>
      <c r="D441">
        <v>0</v>
      </c>
      <c r="E441">
        <v>0</v>
      </c>
      <c r="F441" s="38">
        <v>1</v>
      </c>
      <c r="G441">
        <v>11.5</v>
      </c>
      <c r="H441" s="33" t="str">
        <f t="shared" si="12"/>
        <v/>
      </c>
      <c r="I441" t="str">
        <f t="shared" si="13"/>
        <v>Review</v>
      </c>
    </row>
    <row r="442" spans="1:9" x14ac:dyDescent="0.3">
      <c r="A442" s="37" t="s">
        <v>989</v>
      </c>
      <c r="B442">
        <v>43</v>
      </c>
      <c r="C442">
        <v>0</v>
      </c>
      <c r="D442">
        <v>0</v>
      </c>
      <c r="E442">
        <v>0</v>
      </c>
      <c r="F442" s="38">
        <v>1</v>
      </c>
      <c r="G442">
        <v>11.34</v>
      </c>
      <c r="H442" s="33" t="str">
        <f t="shared" si="12"/>
        <v/>
      </c>
      <c r="I442" t="str">
        <f t="shared" si="13"/>
        <v>Review</v>
      </c>
    </row>
    <row r="443" spans="1:9" x14ac:dyDescent="0.3">
      <c r="A443" s="37" t="s">
        <v>636</v>
      </c>
      <c r="B443">
        <v>218</v>
      </c>
      <c r="C443">
        <v>0</v>
      </c>
      <c r="D443">
        <v>0</v>
      </c>
      <c r="E443">
        <v>0</v>
      </c>
      <c r="F443" s="38">
        <v>2</v>
      </c>
      <c r="G443">
        <v>11.3</v>
      </c>
      <c r="H443" s="33" t="str">
        <f t="shared" si="12"/>
        <v/>
      </c>
      <c r="I443" t="str">
        <f t="shared" si="13"/>
        <v>Review</v>
      </c>
    </row>
    <row r="444" spans="1:9" x14ac:dyDescent="0.3">
      <c r="A444" s="37" t="s">
        <v>269</v>
      </c>
      <c r="B444">
        <v>347</v>
      </c>
      <c r="C444">
        <v>0</v>
      </c>
      <c r="D444">
        <v>0</v>
      </c>
      <c r="E444">
        <v>0</v>
      </c>
      <c r="F444" s="38">
        <v>1</v>
      </c>
      <c r="G444">
        <v>11.18</v>
      </c>
      <c r="H444" s="33" t="str">
        <f t="shared" si="12"/>
        <v/>
      </c>
      <c r="I444" t="str">
        <f t="shared" si="13"/>
        <v>Review</v>
      </c>
    </row>
    <row r="445" spans="1:9" x14ac:dyDescent="0.3">
      <c r="A445" s="37" t="s">
        <v>752</v>
      </c>
      <c r="B445">
        <v>87</v>
      </c>
      <c r="C445">
        <v>0</v>
      </c>
      <c r="D445">
        <v>0</v>
      </c>
      <c r="E445">
        <v>0</v>
      </c>
      <c r="F445" s="38">
        <v>1</v>
      </c>
      <c r="G445">
        <v>11</v>
      </c>
      <c r="H445" s="33" t="str">
        <f t="shared" si="12"/>
        <v/>
      </c>
      <c r="I445" t="str">
        <f t="shared" si="13"/>
        <v>Review</v>
      </c>
    </row>
    <row r="446" spans="1:9" x14ac:dyDescent="0.3">
      <c r="A446" s="37" t="s">
        <v>924</v>
      </c>
      <c r="B446">
        <v>103</v>
      </c>
      <c r="C446">
        <v>0</v>
      </c>
      <c r="D446">
        <v>0</v>
      </c>
      <c r="E446">
        <v>0</v>
      </c>
      <c r="F446" s="38">
        <v>1</v>
      </c>
      <c r="G446">
        <v>11</v>
      </c>
      <c r="H446" s="33" t="str">
        <f t="shared" si="12"/>
        <v/>
      </c>
      <c r="I446" t="str">
        <f t="shared" si="13"/>
        <v>Review</v>
      </c>
    </row>
    <row r="447" spans="1:9" x14ac:dyDescent="0.3">
      <c r="A447" s="37" t="s">
        <v>929</v>
      </c>
      <c r="B447">
        <v>79</v>
      </c>
      <c r="C447">
        <v>0</v>
      </c>
      <c r="D447">
        <v>0</v>
      </c>
      <c r="E447">
        <v>0</v>
      </c>
      <c r="F447" s="38">
        <v>1</v>
      </c>
      <c r="G447">
        <v>10.94</v>
      </c>
      <c r="H447" s="33" t="str">
        <f t="shared" si="12"/>
        <v/>
      </c>
      <c r="I447" t="str">
        <f t="shared" si="13"/>
        <v>Review</v>
      </c>
    </row>
    <row r="448" spans="1:9" x14ac:dyDescent="0.3">
      <c r="A448" s="37" t="s">
        <v>766</v>
      </c>
      <c r="B448">
        <v>347</v>
      </c>
      <c r="C448">
        <v>0</v>
      </c>
      <c r="D448">
        <v>0</v>
      </c>
      <c r="E448">
        <v>0</v>
      </c>
      <c r="F448" s="38">
        <v>2</v>
      </c>
      <c r="G448">
        <v>10.92</v>
      </c>
      <c r="H448" s="33" t="str">
        <f t="shared" si="12"/>
        <v/>
      </c>
      <c r="I448" t="str">
        <f t="shared" si="13"/>
        <v>Review</v>
      </c>
    </row>
    <row r="449" spans="1:9" x14ac:dyDescent="0.3">
      <c r="A449" s="37" t="s">
        <v>535</v>
      </c>
      <c r="B449">
        <v>418</v>
      </c>
      <c r="C449">
        <v>0</v>
      </c>
      <c r="D449">
        <v>0</v>
      </c>
      <c r="E449">
        <v>0</v>
      </c>
      <c r="F449" s="38">
        <v>1</v>
      </c>
      <c r="G449">
        <v>10.82</v>
      </c>
      <c r="H449" s="33" t="str">
        <f t="shared" si="12"/>
        <v/>
      </c>
      <c r="I449" t="str">
        <f t="shared" si="13"/>
        <v>Review</v>
      </c>
    </row>
    <row r="450" spans="1:9" x14ac:dyDescent="0.3">
      <c r="A450" s="37" t="s">
        <v>973</v>
      </c>
      <c r="B450">
        <v>359</v>
      </c>
      <c r="C450">
        <v>0</v>
      </c>
      <c r="D450">
        <v>0</v>
      </c>
      <c r="E450">
        <v>0</v>
      </c>
      <c r="F450" s="38">
        <v>1</v>
      </c>
      <c r="G450">
        <v>10.67</v>
      </c>
      <c r="H450" s="33" t="str">
        <f t="shared" ref="H450:H513" si="14">IF(E450=0,"",G450/E450)</f>
        <v/>
      </c>
      <c r="I450" t="str">
        <f t="shared" ref="I450:I513" si="15">IF(AND(E450=0,G450&gt;0),"Review","")</f>
        <v>Review</v>
      </c>
    </row>
    <row r="451" spans="1:9" x14ac:dyDescent="0.3">
      <c r="A451" s="37" t="s">
        <v>401</v>
      </c>
      <c r="B451">
        <v>228</v>
      </c>
      <c r="C451">
        <v>0</v>
      </c>
      <c r="D451">
        <v>0</v>
      </c>
      <c r="E451">
        <v>0</v>
      </c>
      <c r="F451" s="38">
        <v>2</v>
      </c>
      <c r="G451">
        <v>10.66</v>
      </c>
      <c r="H451" s="33" t="str">
        <f t="shared" si="14"/>
        <v/>
      </c>
      <c r="I451" t="str">
        <f t="shared" si="15"/>
        <v>Review</v>
      </c>
    </row>
    <row r="452" spans="1:9" x14ac:dyDescent="0.3">
      <c r="A452" s="37" t="s">
        <v>673</v>
      </c>
      <c r="B452">
        <v>88</v>
      </c>
      <c r="C452">
        <v>0</v>
      </c>
      <c r="D452">
        <v>0</v>
      </c>
      <c r="E452">
        <v>0</v>
      </c>
      <c r="F452" s="38">
        <v>1</v>
      </c>
      <c r="G452">
        <v>10.64</v>
      </c>
      <c r="H452" s="33" t="str">
        <f t="shared" si="14"/>
        <v/>
      </c>
      <c r="I452" t="str">
        <f t="shared" si="15"/>
        <v>Review</v>
      </c>
    </row>
    <row r="453" spans="1:9" x14ac:dyDescent="0.3">
      <c r="A453" s="37" t="s">
        <v>529</v>
      </c>
      <c r="B453">
        <v>215</v>
      </c>
      <c r="C453">
        <v>0</v>
      </c>
      <c r="D453">
        <v>0</v>
      </c>
      <c r="E453">
        <v>0</v>
      </c>
      <c r="F453" s="38">
        <v>1</v>
      </c>
      <c r="G453">
        <v>10.58</v>
      </c>
      <c r="H453" s="33" t="str">
        <f t="shared" si="14"/>
        <v/>
      </c>
      <c r="I453" t="str">
        <f t="shared" si="15"/>
        <v>Review</v>
      </c>
    </row>
    <row r="454" spans="1:9" x14ac:dyDescent="0.3">
      <c r="A454" s="37" t="s">
        <v>809</v>
      </c>
      <c r="B454">
        <v>190</v>
      </c>
      <c r="C454">
        <v>0</v>
      </c>
      <c r="D454">
        <v>0</v>
      </c>
      <c r="E454">
        <v>0</v>
      </c>
      <c r="F454" s="38">
        <v>1</v>
      </c>
      <c r="G454">
        <v>10.5</v>
      </c>
      <c r="H454" s="33" t="str">
        <f t="shared" si="14"/>
        <v/>
      </c>
      <c r="I454" t="str">
        <f t="shared" si="15"/>
        <v>Review</v>
      </c>
    </row>
    <row r="455" spans="1:9" x14ac:dyDescent="0.3">
      <c r="A455" s="37" t="s">
        <v>1557</v>
      </c>
      <c r="B455">
        <v>178</v>
      </c>
      <c r="C455">
        <v>0</v>
      </c>
      <c r="D455">
        <v>0</v>
      </c>
      <c r="E455">
        <v>0</v>
      </c>
      <c r="F455" s="38">
        <v>1</v>
      </c>
      <c r="G455">
        <v>10.25</v>
      </c>
      <c r="H455" s="33" t="str">
        <f t="shared" si="14"/>
        <v/>
      </c>
      <c r="I455" t="str">
        <f t="shared" si="15"/>
        <v>Review</v>
      </c>
    </row>
    <row r="456" spans="1:9" x14ac:dyDescent="0.3">
      <c r="A456" s="37" t="s">
        <v>405</v>
      </c>
      <c r="B456">
        <v>403</v>
      </c>
      <c r="C456">
        <v>0</v>
      </c>
      <c r="D456">
        <v>0</v>
      </c>
      <c r="E456">
        <v>0</v>
      </c>
      <c r="F456" s="38">
        <v>1</v>
      </c>
      <c r="G456">
        <v>9.67</v>
      </c>
      <c r="H456" s="33" t="str">
        <f t="shared" si="14"/>
        <v/>
      </c>
      <c r="I456" t="str">
        <f t="shared" si="15"/>
        <v>Review</v>
      </c>
    </row>
    <row r="457" spans="1:9" x14ac:dyDescent="0.3">
      <c r="A457" s="37" t="s">
        <v>932</v>
      </c>
      <c r="B457">
        <v>252</v>
      </c>
      <c r="C457">
        <v>0</v>
      </c>
      <c r="D457">
        <v>0</v>
      </c>
      <c r="E457">
        <v>0</v>
      </c>
      <c r="F457" s="38">
        <v>2</v>
      </c>
      <c r="G457">
        <v>9.56</v>
      </c>
      <c r="H457" s="33" t="str">
        <f t="shared" si="14"/>
        <v/>
      </c>
      <c r="I457" t="str">
        <f t="shared" si="15"/>
        <v>Review</v>
      </c>
    </row>
    <row r="458" spans="1:9" x14ac:dyDescent="0.3">
      <c r="A458" s="37" t="s">
        <v>906</v>
      </c>
      <c r="B458">
        <v>517</v>
      </c>
      <c r="C458">
        <v>0</v>
      </c>
      <c r="D458">
        <v>0</v>
      </c>
      <c r="E458">
        <v>0</v>
      </c>
      <c r="F458" s="38">
        <v>3</v>
      </c>
      <c r="G458">
        <v>9.44</v>
      </c>
      <c r="H458" s="33" t="str">
        <f t="shared" si="14"/>
        <v/>
      </c>
      <c r="I458" t="str">
        <f t="shared" si="15"/>
        <v>Review</v>
      </c>
    </row>
    <row r="459" spans="1:9" x14ac:dyDescent="0.3">
      <c r="A459" s="37" t="s">
        <v>720</v>
      </c>
      <c r="B459">
        <v>295</v>
      </c>
      <c r="C459">
        <v>0</v>
      </c>
      <c r="D459">
        <v>0</v>
      </c>
      <c r="E459">
        <v>0</v>
      </c>
      <c r="F459" s="38">
        <v>1</v>
      </c>
      <c r="G459">
        <v>9.33</v>
      </c>
      <c r="H459" s="33" t="str">
        <f t="shared" si="14"/>
        <v/>
      </c>
      <c r="I459" t="str">
        <f t="shared" si="15"/>
        <v>Review</v>
      </c>
    </row>
    <row r="460" spans="1:9" x14ac:dyDescent="0.3">
      <c r="A460" s="37" t="s">
        <v>745</v>
      </c>
      <c r="B460">
        <v>150</v>
      </c>
      <c r="C460">
        <v>0</v>
      </c>
      <c r="D460">
        <v>0</v>
      </c>
      <c r="E460">
        <v>0</v>
      </c>
      <c r="F460" s="38">
        <v>3</v>
      </c>
      <c r="G460">
        <v>9.15</v>
      </c>
      <c r="H460" s="33" t="str">
        <f t="shared" si="14"/>
        <v/>
      </c>
      <c r="I460" t="str">
        <f t="shared" si="15"/>
        <v>Review</v>
      </c>
    </row>
    <row r="461" spans="1:9" x14ac:dyDescent="0.3">
      <c r="A461" s="37" t="s">
        <v>1012</v>
      </c>
      <c r="B461">
        <v>486</v>
      </c>
      <c r="C461">
        <v>0</v>
      </c>
      <c r="D461">
        <v>0</v>
      </c>
      <c r="E461">
        <v>0</v>
      </c>
      <c r="F461" s="38">
        <v>2</v>
      </c>
      <c r="G461">
        <v>8.870000000000001</v>
      </c>
      <c r="H461" s="33" t="str">
        <f t="shared" si="14"/>
        <v/>
      </c>
      <c r="I461" t="str">
        <f t="shared" si="15"/>
        <v>Review</v>
      </c>
    </row>
    <row r="462" spans="1:9" x14ac:dyDescent="0.3">
      <c r="A462" s="37" t="s">
        <v>730</v>
      </c>
      <c r="B462">
        <v>68</v>
      </c>
      <c r="C462">
        <v>0</v>
      </c>
      <c r="D462">
        <v>0</v>
      </c>
      <c r="E462">
        <v>0</v>
      </c>
      <c r="F462" s="38">
        <v>1</v>
      </c>
      <c r="G462">
        <v>8.5</v>
      </c>
      <c r="H462" s="33" t="str">
        <f t="shared" si="14"/>
        <v/>
      </c>
      <c r="I462" t="str">
        <f t="shared" si="15"/>
        <v>Review</v>
      </c>
    </row>
    <row r="463" spans="1:9" x14ac:dyDescent="0.3">
      <c r="A463" s="37" t="s">
        <v>613</v>
      </c>
      <c r="B463">
        <v>1028</v>
      </c>
      <c r="C463">
        <v>0</v>
      </c>
      <c r="D463">
        <v>0</v>
      </c>
      <c r="E463">
        <v>0</v>
      </c>
      <c r="F463" s="38">
        <v>2</v>
      </c>
      <c r="G463">
        <v>8.4600000000000009</v>
      </c>
      <c r="H463" s="33" t="str">
        <f t="shared" si="14"/>
        <v/>
      </c>
      <c r="I463" t="str">
        <f t="shared" si="15"/>
        <v>Review</v>
      </c>
    </row>
    <row r="464" spans="1:9" x14ac:dyDescent="0.3">
      <c r="A464" s="37" t="s">
        <v>910</v>
      </c>
      <c r="B464">
        <v>207</v>
      </c>
      <c r="C464">
        <v>0</v>
      </c>
      <c r="D464">
        <v>0</v>
      </c>
      <c r="E464">
        <v>0</v>
      </c>
      <c r="F464" s="38">
        <v>1</v>
      </c>
      <c r="G464">
        <v>8.43</v>
      </c>
      <c r="H464" s="33" t="str">
        <f t="shared" si="14"/>
        <v/>
      </c>
      <c r="I464" t="str">
        <f t="shared" si="15"/>
        <v>Review</v>
      </c>
    </row>
    <row r="465" spans="1:9" x14ac:dyDescent="0.3">
      <c r="A465" s="37" t="s">
        <v>983</v>
      </c>
      <c r="B465">
        <v>135</v>
      </c>
      <c r="C465">
        <v>0</v>
      </c>
      <c r="D465">
        <v>0</v>
      </c>
      <c r="E465">
        <v>0</v>
      </c>
      <c r="F465" s="38">
        <v>1</v>
      </c>
      <c r="G465">
        <v>8.42</v>
      </c>
      <c r="H465" s="33" t="str">
        <f t="shared" si="14"/>
        <v/>
      </c>
      <c r="I465" t="str">
        <f t="shared" si="15"/>
        <v>Review</v>
      </c>
    </row>
    <row r="466" spans="1:9" x14ac:dyDescent="0.3">
      <c r="A466" s="37" t="s">
        <v>945</v>
      </c>
      <c r="B466">
        <v>601</v>
      </c>
      <c r="C466">
        <v>0</v>
      </c>
      <c r="D466">
        <v>0</v>
      </c>
      <c r="E466">
        <v>0</v>
      </c>
      <c r="F466" s="38">
        <v>1</v>
      </c>
      <c r="G466">
        <v>8.3000000000000007</v>
      </c>
      <c r="H466" s="33" t="str">
        <f t="shared" si="14"/>
        <v/>
      </c>
      <c r="I466" t="str">
        <f t="shared" si="15"/>
        <v>Review</v>
      </c>
    </row>
    <row r="467" spans="1:9" x14ac:dyDescent="0.3">
      <c r="A467" s="37" t="s">
        <v>823</v>
      </c>
      <c r="B467">
        <v>135</v>
      </c>
      <c r="C467">
        <v>0</v>
      </c>
      <c r="D467">
        <v>0</v>
      </c>
      <c r="E467">
        <v>0</v>
      </c>
      <c r="F467" s="38">
        <v>1</v>
      </c>
      <c r="G467">
        <v>8.23</v>
      </c>
      <c r="H467" s="33" t="str">
        <f t="shared" si="14"/>
        <v/>
      </c>
      <c r="I467" t="str">
        <f t="shared" si="15"/>
        <v>Review</v>
      </c>
    </row>
    <row r="468" spans="1:9" x14ac:dyDescent="0.3">
      <c r="A468" s="37" t="s">
        <v>456</v>
      </c>
      <c r="B468">
        <v>307</v>
      </c>
      <c r="C468">
        <v>0</v>
      </c>
      <c r="D468">
        <v>0</v>
      </c>
      <c r="E468">
        <v>0</v>
      </c>
      <c r="F468" s="38">
        <v>1</v>
      </c>
      <c r="G468">
        <v>8.0299999999999994</v>
      </c>
      <c r="H468" s="33" t="str">
        <f t="shared" si="14"/>
        <v/>
      </c>
      <c r="I468" t="str">
        <f t="shared" si="15"/>
        <v>Review</v>
      </c>
    </row>
    <row r="469" spans="1:9" x14ac:dyDescent="0.3">
      <c r="A469" s="37" t="s">
        <v>892</v>
      </c>
      <c r="B469">
        <v>632</v>
      </c>
      <c r="C469">
        <v>0</v>
      </c>
      <c r="D469">
        <v>0</v>
      </c>
      <c r="E469">
        <v>0</v>
      </c>
      <c r="F469" s="38">
        <v>1</v>
      </c>
      <c r="G469">
        <v>7.69</v>
      </c>
      <c r="H469" s="33" t="str">
        <f t="shared" si="14"/>
        <v/>
      </c>
      <c r="I469" t="str">
        <f t="shared" si="15"/>
        <v>Review</v>
      </c>
    </row>
    <row r="470" spans="1:9" x14ac:dyDescent="0.3">
      <c r="A470" s="37" t="s">
        <v>671</v>
      </c>
      <c r="B470">
        <v>1078</v>
      </c>
      <c r="C470">
        <v>0</v>
      </c>
      <c r="D470">
        <v>0</v>
      </c>
      <c r="E470">
        <v>0</v>
      </c>
      <c r="F470" s="38">
        <v>1</v>
      </c>
      <c r="G470">
        <v>7.68</v>
      </c>
      <c r="H470" s="33" t="str">
        <f t="shared" si="14"/>
        <v/>
      </c>
      <c r="I470" t="str">
        <f t="shared" si="15"/>
        <v>Review</v>
      </c>
    </row>
    <row r="471" spans="1:9" x14ac:dyDescent="0.3">
      <c r="A471" s="37" t="s">
        <v>1011</v>
      </c>
      <c r="B471">
        <v>478</v>
      </c>
      <c r="C471">
        <v>0</v>
      </c>
      <c r="D471">
        <v>0</v>
      </c>
      <c r="E471">
        <v>0</v>
      </c>
      <c r="F471" s="38">
        <v>1</v>
      </c>
      <c r="G471">
        <v>7</v>
      </c>
      <c r="H471" s="33" t="str">
        <f t="shared" si="14"/>
        <v/>
      </c>
      <c r="I471" t="str">
        <f t="shared" si="15"/>
        <v>Review</v>
      </c>
    </row>
    <row r="472" spans="1:9" x14ac:dyDescent="0.3">
      <c r="A472" s="37" t="s">
        <v>978</v>
      </c>
      <c r="B472">
        <v>541</v>
      </c>
      <c r="C472">
        <v>0</v>
      </c>
      <c r="D472">
        <v>0</v>
      </c>
      <c r="E472">
        <v>0</v>
      </c>
      <c r="F472" s="38">
        <v>1</v>
      </c>
      <c r="G472">
        <v>6.78</v>
      </c>
      <c r="H472" s="33" t="str">
        <f t="shared" si="14"/>
        <v/>
      </c>
      <c r="I472" t="str">
        <f t="shared" si="15"/>
        <v>Review</v>
      </c>
    </row>
    <row r="473" spans="1:9" x14ac:dyDescent="0.3">
      <c r="A473" s="37" t="s">
        <v>226</v>
      </c>
      <c r="B473">
        <v>331</v>
      </c>
      <c r="C473">
        <v>0</v>
      </c>
      <c r="D473">
        <v>0</v>
      </c>
      <c r="E473">
        <v>0</v>
      </c>
      <c r="F473" s="38">
        <v>1</v>
      </c>
      <c r="G473">
        <v>6.67</v>
      </c>
      <c r="H473" s="33" t="str">
        <f t="shared" si="14"/>
        <v/>
      </c>
      <c r="I473" t="str">
        <f t="shared" si="15"/>
        <v>Review</v>
      </c>
    </row>
    <row r="474" spans="1:9" x14ac:dyDescent="0.3">
      <c r="A474" s="37" t="s">
        <v>238</v>
      </c>
      <c r="B474">
        <v>390</v>
      </c>
      <c r="C474">
        <v>0</v>
      </c>
      <c r="D474">
        <v>0</v>
      </c>
      <c r="E474">
        <v>0</v>
      </c>
      <c r="F474" s="38">
        <v>1</v>
      </c>
      <c r="G474">
        <v>6.6</v>
      </c>
      <c r="H474" s="33" t="str">
        <f t="shared" si="14"/>
        <v/>
      </c>
      <c r="I474" t="str">
        <f t="shared" si="15"/>
        <v>Review</v>
      </c>
    </row>
    <row r="475" spans="1:9" x14ac:dyDescent="0.3">
      <c r="A475" s="37" t="s">
        <v>800</v>
      </c>
      <c r="B475">
        <v>203</v>
      </c>
      <c r="C475">
        <v>0</v>
      </c>
      <c r="D475">
        <v>0</v>
      </c>
      <c r="E475">
        <v>0</v>
      </c>
      <c r="F475" s="38">
        <v>1</v>
      </c>
      <c r="G475">
        <v>6.59</v>
      </c>
      <c r="H475" s="33" t="str">
        <f t="shared" si="14"/>
        <v/>
      </c>
      <c r="I475" t="str">
        <f t="shared" si="15"/>
        <v>Review</v>
      </c>
    </row>
    <row r="476" spans="1:9" x14ac:dyDescent="0.3">
      <c r="A476" s="37" t="s">
        <v>1193</v>
      </c>
      <c r="B476">
        <v>186</v>
      </c>
      <c r="C476">
        <v>0</v>
      </c>
      <c r="D476">
        <v>0</v>
      </c>
      <c r="E476">
        <v>0</v>
      </c>
      <c r="F476" s="38">
        <v>1</v>
      </c>
      <c r="G476">
        <v>6.37</v>
      </c>
      <c r="H476" s="33" t="str">
        <f t="shared" si="14"/>
        <v/>
      </c>
      <c r="I476" t="str">
        <f t="shared" si="15"/>
        <v>Review</v>
      </c>
    </row>
    <row r="477" spans="1:9" x14ac:dyDescent="0.3">
      <c r="A477" s="37" t="s">
        <v>828</v>
      </c>
      <c r="B477">
        <v>179</v>
      </c>
      <c r="C477">
        <v>0</v>
      </c>
      <c r="D477">
        <v>0</v>
      </c>
      <c r="E477">
        <v>0</v>
      </c>
      <c r="F477" s="38">
        <v>1</v>
      </c>
      <c r="G477">
        <v>6.3</v>
      </c>
      <c r="H477" s="33" t="str">
        <f t="shared" si="14"/>
        <v/>
      </c>
      <c r="I477" t="str">
        <f t="shared" si="15"/>
        <v>Review</v>
      </c>
    </row>
    <row r="478" spans="1:9" x14ac:dyDescent="0.3">
      <c r="A478" s="37" t="s">
        <v>821</v>
      </c>
      <c r="B478">
        <v>250</v>
      </c>
      <c r="C478">
        <v>0</v>
      </c>
      <c r="D478">
        <v>0</v>
      </c>
      <c r="E478">
        <v>0</v>
      </c>
      <c r="F478" s="38">
        <v>1</v>
      </c>
      <c r="G478">
        <v>6.14</v>
      </c>
      <c r="H478" s="33" t="str">
        <f t="shared" si="14"/>
        <v/>
      </c>
      <c r="I478" t="str">
        <f t="shared" si="15"/>
        <v>Review</v>
      </c>
    </row>
    <row r="479" spans="1:9" x14ac:dyDescent="0.3">
      <c r="A479" s="37" t="s">
        <v>1172</v>
      </c>
      <c r="B479">
        <v>166</v>
      </c>
      <c r="C479">
        <v>0</v>
      </c>
      <c r="D479">
        <v>0</v>
      </c>
      <c r="E479">
        <v>0</v>
      </c>
      <c r="F479" s="38">
        <v>1</v>
      </c>
      <c r="G479">
        <v>6.13</v>
      </c>
      <c r="H479" s="33" t="str">
        <f t="shared" si="14"/>
        <v/>
      </c>
      <c r="I479" t="str">
        <f t="shared" si="15"/>
        <v>Review</v>
      </c>
    </row>
    <row r="480" spans="1:9" x14ac:dyDescent="0.3">
      <c r="A480" s="37" t="s">
        <v>1010</v>
      </c>
      <c r="B480">
        <v>170</v>
      </c>
      <c r="C480">
        <v>0</v>
      </c>
      <c r="D480">
        <v>0</v>
      </c>
      <c r="E480">
        <v>0</v>
      </c>
      <c r="F480" s="38">
        <v>1</v>
      </c>
      <c r="G480">
        <v>6</v>
      </c>
      <c r="H480" s="33" t="str">
        <f t="shared" si="14"/>
        <v/>
      </c>
      <c r="I480" t="str">
        <f t="shared" si="15"/>
        <v>Review</v>
      </c>
    </row>
    <row r="481" spans="1:9" x14ac:dyDescent="0.3">
      <c r="A481" s="37" t="s">
        <v>710</v>
      </c>
      <c r="B481">
        <v>269</v>
      </c>
      <c r="C481">
        <v>0</v>
      </c>
      <c r="D481">
        <v>0</v>
      </c>
      <c r="E481">
        <v>0</v>
      </c>
      <c r="F481" s="38">
        <v>1</v>
      </c>
      <c r="G481">
        <v>5.97</v>
      </c>
      <c r="H481" s="33" t="str">
        <f t="shared" si="14"/>
        <v/>
      </c>
      <c r="I481" t="str">
        <f t="shared" si="15"/>
        <v>Review</v>
      </c>
    </row>
    <row r="482" spans="1:9" x14ac:dyDescent="0.3">
      <c r="A482" s="37" t="s">
        <v>977</v>
      </c>
      <c r="B482">
        <v>528</v>
      </c>
      <c r="C482">
        <v>0</v>
      </c>
      <c r="D482">
        <v>0</v>
      </c>
      <c r="E482">
        <v>0</v>
      </c>
      <c r="F482" s="38">
        <v>1</v>
      </c>
      <c r="G482">
        <v>5.61</v>
      </c>
      <c r="H482" s="33" t="str">
        <f t="shared" si="14"/>
        <v/>
      </c>
      <c r="I482" t="str">
        <f t="shared" si="15"/>
        <v>Review</v>
      </c>
    </row>
    <row r="483" spans="1:9" x14ac:dyDescent="0.3">
      <c r="A483" s="37" t="s">
        <v>680</v>
      </c>
      <c r="B483">
        <v>49</v>
      </c>
      <c r="C483">
        <v>0</v>
      </c>
      <c r="D483">
        <v>0</v>
      </c>
      <c r="E483">
        <v>0</v>
      </c>
      <c r="F483" s="38">
        <v>1</v>
      </c>
      <c r="G483">
        <v>5.47</v>
      </c>
      <c r="H483" s="33" t="str">
        <f t="shared" si="14"/>
        <v/>
      </c>
      <c r="I483" t="str">
        <f t="shared" si="15"/>
        <v>Review</v>
      </c>
    </row>
    <row r="484" spans="1:9" x14ac:dyDescent="0.3">
      <c r="A484" s="37" t="s">
        <v>510</v>
      </c>
      <c r="B484">
        <v>629</v>
      </c>
      <c r="C484">
        <v>0</v>
      </c>
      <c r="D484">
        <v>0</v>
      </c>
      <c r="E484">
        <v>0</v>
      </c>
      <c r="F484" s="38">
        <v>1</v>
      </c>
      <c r="G484">
        <v>5.35</v>
      </c>
      <c r="H484" s="33" t="str">
        <f t="shared" si="14"/>
        <v/>
      </c>
      <c r="I484" t="str">
        <f t="shared" si="15"/>
        <v>Review</v>
      </c>
    </row>
    <row r="485" spans="1:9" x14ac:dyDescent="0.3">
      <c r="A485" s="37" t="s">
        <v>959</v>
      </c>
      <c r="B485">
        <v>151</v>
      </c>
      <c r="C485">
        <v>0</v>
      </c>
      <c r="D485">
        <v>0</v>
      </c>
      <c r="E485">
        <v>0</v>
      </c>
      <c r="F485" s="38">
        <v>1</v>
      </c>
      <c r="G485">
        <v>4.7300000000000004</v>
      </c>
      <c r="H485" s="33" t="str">
        <f t="shared" si="14"/>
        <v/>
      </c>
      <c r="I485" t="str">
        <f t="shared" si="15"/>
        <v>Review</v>
      </c>
    </row>
    <row r="486" spans="1:9" x14ac:dyDescent="0.3">
      <c r="A486" s="37" t="s">
        <v>970</v>
      </c>
      <c r="B486">
        <v>54</v>
      </c>
      <c r="C486">
        <v>0</v>
      </c>
      <c r="D486">
        <v>0</v>
      </c>
      <c r="E486">
        <v>0</v>
      </c>
      <c r="F486" s="38">
        <v>1</v>
      </c>
      <c r="G486">
        <v>4.5999999999999996</v>
      </c>
      <c r="H486" s="33" t="str">
        <f t="shared" si="14"/>
        <v/>
      </c>
      <c r="I486" t="str">
        <f t="shared" si="15"/>
        <v>Review</v>
      </c>
    </row>
    <row r="487" spans="1:9" x14ac:dyDescent="0.3">
      <c r="A487" s="37" t="s">
        <v>894</v>
      </c>
      <c r="B487">
        <v>164</v>
      </c>
      <c r="C487">
        <v>0</v>
      </c>
      <c r="D487">
        <v>0</v>
      </c>
      <c r="E487">
        <v>0</v>
      </c>
      <c r="F487" s="38">
        <v>1</v>
      </c>
      <c r="G487">
        <v>4.33</v>
      </c>
      <c r="H487" s="33" t="str">
        <f t="shared" si="14"/>
        <v/>
      </c>
      <c r="I487" t="str">
        <f t="shared" si="15"/>
        <v>Review</v>
      </c>
    </row>
    <row r="488" spans="1:9" x14ac:dyDescent="0.3">
      <c r="A488" s="37" t="s">
        <v>429</v>
      </c>
      <c r="B488">
        <v>444</v>
      </c>
      <c r="C488">
        <v>0</v>
      </c>
      <c r="D488">
        <v>0</v>
      </c>
      <c r="E488">
        <v>0</v>
      </c>
      <c r="F488" s="38">
        <v>1</v>
      </c>
      <c r="G488">
        <v>4.33</v>
      </c>
      <c r="H488" s="33" t="str">
        <f t="shared" si="14"/>
        <v/>
      </c>
      <c r="I488" t="str">
        <f t="shared" si="15"/>
        <v>Review</v>
      </c>
    </row>
    <row r="489" spans="1:9" x14ac:dyDescent="0.3">
      <c r="A489" s="37" t="s">
        <v>922</v>
      </c>
      <c r="B489">
        <v>341</v>
      </c>
      <c r="C489">
        <v>0</v>
      </c>
      <c r="D489">
        <v>0</v>
      </c>
      <c r="E489">
        <v>0</v>
      </c>
      <c r="F489" s="38">
        <v>1</v>
      </c>
      <c r="G489">
        <v>4.32</v>
      </c>
      <c r="H489" s="33" t="str">
        <f t="shared" si="14"/>
        <v/>
      </c>
      <c r="I489" t="str">
        <f t="shared" si="15"/>
        <v>Review</v>
      </c>
    </row>
    <row r="490" spans="1:9" x14ac:dyDescent="0.3">
      <c r="A490" s="37" t="s">
        <v>1120</v>
      </c>
      <c r="B490">
        <v>145</v>
      </c>
      <c r="C490">
        <v>0</v>
      </c>
      <c r="D490">
        <v>0</v>
      </c>
      <c r="E490">
        <v>0</v>
      </c>
      <c r="F490" s="38">
        <v>1</v>
      </c>
      <c r="G490">
        <v>4.25</v>
      </c>
      <c r="H490" s="33" t="str">
        <f t="shared" si="14"/>
        <v/>
      </c>
      <c r="I490" t="str">
        <f t="shared" si="15"/>
        <v>Review</v>
      </c>
    </row>
    <row r="491" spans="1:9" x14ac:dyDescent="0.3">
      <c r="A491" s="37" t="s">
        <v>611</v>
      </c>
      <c r="B491">
        <v>144</v>
      </c>
      <c r="C491">
        <v>0</v>
      </c>
      <c r="D491">
        <v>0</v>
      </c>
      <c r="E491">
        <v>0</v>
      </c>
      <c r="F491" s="38">
        <v>1</v>
      </c>
      <c r="G491">
        <v>4.16</v>
      </c>
      <c r="H491" s="33" t="str">
        <f t="shared" si="14"/>
        <v/>
      </c>
      <c r="I491" t="str">
        <f t="shared" si="15"/>
        <v>Review</v>
      </c>
    </row>
    <row r="492" spans="1:9" x14ac:dyDescent="0.3">
      <c r="A492" s="37" t="s">
        <v>397</v>
      </c>
      <c r="B492">
        <v>189</v>
      </c>
      <c r="C492">
        <v>0</v>
      </c>
      <c r="D492">
        <v>0</v>
      </c>
      <c r="E492">
        <v>0</v>
      </c>
      <c r="F492" s="38">
        <v>1</v>
      </c>
      <c r="G492">
        <v>3.94</v>
      </c>
      <c r="H492" s="33" t="str">
        <f t="shared" si="14"/>
        <v/>
      </c>
      <c r="I492" t="str">
        <f t="shared" si="15"/>
        <v>Review</v>
      </c>
    </row>
    <row r="493" spans="1:9" x14ac:dyDescent="0.3">
      <c r="A493" s="37" t="s">
        <v>542</v>
      </c>
      <c r="B493">
        <v>400</v>
      </c>
      <c r="C493">
        <v>0</v>
      </c>
      <c r="D493">
        <v>0</v>
      </c>
      <c r="E493">
        <v>0</v>
      </c>
      <c r="F493" s="38">
        <v>1</v>
      </c>
      <c r="G493">
        <v>3.9</v>
      </c>
      <c r="H493" s="33" t="str">
        <f t="shared" si="14"/>
        <v/>
      </c>
      <c r="I493" t="str">
        <f t="shared" si="15"/>
        <v>Review</v>
      </c>
    </row>
    <row r="494" spans="1:9" x14ac:dyDescent="0.3">
      <c r="A494" s="37" t="s">
        <v>700</v>
      </c>
      <c r="B494">
        <v>676</v>
      </c>
      <c r="C494">
        <v>0</v>
      </c>
      <c r="D494">
        <v>0</v>
      </c>
      <c r="E494">
        <v>0</v>
      </c>
      <c r="F494" s="38">
        <v>1</v>
      </c>
      <c r="G494">
        <v>3.83</v>
      </c>
      <c r="H494" s="33" t="str">
        <f t="shared" si="14"/>
        <v/>
      </c>
      <c r="I494" t="str">
        <f t="shared" si="15"/>
        <v>Review</v>
      </c>
    </row>
    <row r="495" spans="1:9" hidden="1" x14ac:dyDescent="0.3">
      <c r="A495" s="37" t="s">
        <v>630</v>
      </c>
      <c r="B495">
        <v>234</v>
      </c>
      <c r="C495">
        <v>0</v>
      </c>
      <c r="D495">
        <v>0</v>
      </c>
      <c r="E495">
        <v>0</v>
      </c>
      <c r="F495" s="38">
        <v>0</v>
      </c>
      <c r="G495">
        <v>0</v>
      </c>
      <c r="H495" s="33" t="str">
        <f t="shared" si="14"/>
        <v/>
      </c>
      <c r="I495" t="str">
        <f t="shared" si="15"/>
        <v/>
      </c>
    </row>
    <row r="496" spans="1:9" hidden="1" x14ac:dyDescent="0.3">
      <c r="A496" s="37" t="s">
        <v>947</v>
      </c>
      <c r="B496">
        <v>161</v>
      </c>
      <c r="C496">
        <v>0</v>
      </c>
      <c r="D496">
        <v>0</v>
      </c>
      <c r="E496">
        <v>0</v>
      </c>
      <c r="F496" s="38">
        <v>0</v>
      </c>
      <c r="G496">
        <v>0</v>
      </c>
      <c r="H496" s="33" t="str">
        <f t="shared" si="14"/>
        <v/>
      </c>
      <c r="I496" t="str">
        <f t="shared" si="15"/>
        <v/>
      </c>
    </row>
    <row r="497" spans="1:9" hidden="1" x14ac:dyDescent="0.3">
      <c r="A497" s="37" t="s">
        <v>591</v>
      </c>
      <c r="B497">
        <v>188</v>
      </c>
      <c r="C497">
        <v>0</v>
      </c>
      <c r="D497">
        <v>0</v>
      </c>
      <c r="E497">
        <v>0</v>
      </c>
      <c r="F497" s="38">
        <v>0</v>
      </c>
      <c r="G497">
        <v>0</v>
      </c>
      <c r="H497" s="33" t="str">
        <f t="shared" si="14"/>
        <v/>
      </c>
      <c r="I497" t="str">
        <f t="shared" si="15"/>
        <v/>
      </c>
    </row>
    <row r="498" spans="1:9" hidden="1" x14ac:dyDescent="0.3">
      <c r="A498" s="37" t="s">
        <v>808</v>
      </c>
      <c r="B498">
        <v>123</v>
      </c>
      <c r="C498">
        <v>0</v>
      </c>
      <c r="D498">
        <v>0</v>
      </c>
      <c r="E498">
        <v>0</v>
      </c>
      <c r="F498" s="38">
        <v>0</v>
      </c>
      <c r="G498">
        <v>0</v>
      </c>
      <c r="H498" s="33" t="str">
        <f t="shared" si="14"/>
        <v/>
      </c>
      <c r="I498" t="str">
        <f t="shared" si="15"/>
        <v/>
      </c>
    </row>
    <row r="499" spans="1:9" hidden="1" x14ac:dyDescent="0.3">
      <c r="A499" s="37" t="s">
        <v>1169</v>
      </c>
      <c r="B499">
        <v>143</v>
      </c>
      <c r="C499">
        <v>0</v>
      </c>
      <c r="D499">
        <v>0</v>
      </c>
      <c r="E499">
        <v>0</v>
      </c>
      <c r="F499" s="38">
        <v>0</v>
      </c>
      <c r="G499">
        <v>0</v>
      </c>
      <c r="H499" s="33" t="str">
        <f t="shared" si="14"/>
        <v/>
      </c>
      <c r="I499" t="str">
        <f t="shared" si="15"/>
        <v/>
      </c>
    </row>
    <row r="500" spans="1:9" hidden="1" x14ac:dyDescent="0.3">
      <c r="A500" s="37" t="s">
        <v>999</v>
      </c>
      <c r="B500">
        <v>86</v>
      </c>
      <c r="C500">
        <v>0</v>
      </c>
      <c r="D500">
        <v>0</v>
      </c>
      <c r="E500">
        <v>0</v>
      </c>
      <c r="F500" s="38">
        <v>0</v>
      </c>
      <c r="G500">
        <v>0</v>
      </c>
      <c r="H500" s="33" t="str">
        <f t="shared" si="14"/>
        <v/>
      </c>
      <c r="I500" t="str">
        <f t="shared" si="15"/>
        <v/>
      </c>
    </row>
    <row r="501" spans="1:9" hidden="1" x14ac:dyDescent="0.3">
      <c r="A501" s="37" t="s">
        <v>635</v>
      </c>
      <c r="B501">
        <v>84</v>
      </c>
      <c r="C501">
        <v>0</v>
      </c>
      <c r="D501">
        <v>0</v>
      </c>
      <c r="E501">
        <v>0</v>
      </c>
      <c r="F501" s="38">
        <v>0</v>
      </c>
      <c r="G501">
        <v>0</v>
      </c>
      <c r="H501" s="33" t="str">
        <f t="shared" si="14"/>
        <v/>
      </c>
      <c r="I501" t="str">
        <f t="shared" si="15"/>
        <v/>
      </c>
    </row>
    <row r="502" spans="1:9" hidden="1" x14ac:dyDescent="0.3">
      <c r="A502" s="37" t="s">
        <v>848</v>
      </c>
      <c r="B502">
        <v>464</v>
      </c>
      <c r="C502">
        <v>0</v>
      </c>
      <c r="D502">
        <v>0</v>
      </c>
      <c r="E502">
        <v>0</v>
      </c>
      <c r="F502" s="38">
        <v>6</v>
      </c>
      <c r="G502">
        <v>0</v>
      </c>
      <c r="H502" s="33" t="str">
        <f t="shared" si="14"/>
        <v/>
      </c>
      <c r="I502" t="str">
        <f t="shared" si="15"/>
        <v/>
      </c>
    </row>
    <row r="503" spans="1:9" hidden="1" x14ac:dyDescent="0.3">
      <c r="A503" s="37" t="s">
        <v>1558</v>
      </c>
      <c r="B503">
        <v>99</v>
      </c>
      <c r="C503">
        <v>0</v>
      </c>
      <c r="D503">
        <v>0</v>
      </c>
      <c r="E503">
        <v>0</v>
      </c>
      <c r="F503" s="38">
        <v>0</v>
      </c>
      <c r="G503">
        <v>0</v>
      </c>
      <c r="H503" s="33" t="str">
        <f t="shared" si="14"/>
        <v/>
      </c>
      <c r="I503" t="str">
        <f t="shared" si="15"/>
        <v/>
      </c>
    </row>
    <row r="504" spans="1:9" hidden="1" x14ac:dyDescent="0.3">
      <c r="A504" s="37" t="s">
        <v>622</v>
      </c>
      <c r="B504">
        <v>101</v>
      </c>
      <c r="C504">
        <v>0</v>
      </c>
      <c r="D504">
        <v>0</v>
      </c>
      <c r="E504">
        <v>0</v>
      </c>
      <c r="F504" s="38">
        <v>0</v>
      </c>
      <c r="G504">
        <v>0</v>
      </c>
      <c r="H504" s="33" t="str">
        <f t="shared" si="14"/>
        <v/>
      </c>
      <c r="I504" t="str">
        <f t="shared" si="15"/>
        <v/>
      </c>
    </row>
    <row r="505" spans="1:9" hidden="1" x14ac:dyDescent="0.3">
      <c r="A505" s="37" t="s">
        <v>951</v>
      </c>
      <c r="B505">
        <v>103</v>
      </c>
      <c r="C505">
        <v>0</v>
      </c>
      <c r="D505">
        <v>0</v>
      </c>
      <c r="E505">
        <v>0</v>
      </c>
      <c r="F505" s="38">
        <v>0</v>
      </c>
      <c r="G505">
        <v>0</v>
      </c>
      <c r="H505" s="33" t="str">
        <f t="shared" si="14"/>
        <v/>
      </c>
      <c r="I505" t="str">
        <f t="shared" si="15"/>
        <v/>
      </c>
    </row>
    <row r="506" spans="1:9" hidden="1" x14ac:dyDescent="0.3">
      <c r="A506" s="37" t="s">
        <v>976</v>
      </c>
      <c r="B506">
        <v>372</v>
      </c>
      <c r="C506">
        <v>0</v>
      </c>
      <c r="D506">
        <v>0</v>
      </c>
      <c r="E506">
        <v>0</v>
      </c>
      <c r="F506" s="38">
        <v>0</v>
      </c>
      <c r="G506">
        <v>0</v>
      </c>
      <c r="H506" s="33" t="str">
        <f t="shared" si="14"/>
        <v/>
      </c>
      <c r="I506" t="str">
        <f t="shared" si="15"/>
        <v/>
      </c>
    </row>
    <row r="507" spans="1:9" hidden="1" x14ac:dyDescent="0.3">
      <c r="A507" s="37" t="s">
        <v>1108</v>
      </c>
      <c r="B507">
        <v>395</v>
      </c>
      <c r="C507">
        <v>0</v>
      </c>
      <c r="D507">
        <v>0</v>
      </c>
      <c r="E507">
        <v>0</v>
      </c>
      <c r="F507" s="38">
        <v>0</v>
      </c>
      <c r="G507">
        <v>0</v>
      </c>
      <c r="H507" s="33" t="str">
        <f t="shared" si="14"/>
        <v/>
      </c>
      <c r="I507" t="str">
        <f t="shared" si="15"/>
        <v/>
      </c>
    </row>
    <row r="508" spans="1:9" hidden="1" x14ac:dyDescent="0.3">
      <c r="A508" s="37" t="s">
        <v>585</v>
      </c>
      <c r="B508">
        <v>122</v>
      </c>
      <c r="C508">
        <v>0</v>
      </c>
      <c r="D508">
        <v>0</v>
      </c>
      <c r="E508">
        <v>0</v>
      </c>
      <c r="F508" s="38">
        <v>0</v>
      </c>
      <c r="G508">
        <v>0</v>
      </c>
      <c r="H508" s="33" t="str">
        <f t="shared" si="14"/>
        <v/>
      </c>
      <c r="I508" t="str">
        <f t="shared" si="15"/>
        <v/>
      </c>
    </row>
    <row r="509" spans="1:9" hidden="1" x14ac:dyDescent="0.3">
      <c r="A509" s="37" t="s">
        <v>861</v>
      </c>
      <c r="B509">
        <v>97</v>
      </c>
      <c r="C509">
        <v>0</v>
      </c>
      <c r="D509">
        <v>0</v>
      </c>
      <c r="E509">
        <v>0</v>
      </c>
      <c r="F509" s="38">
        <v>0</v>
      </c>
      <c r="G509">
        <v>0</v>
      </c>
      <c r="H509" s="33" t="str">
        <f t="shared" si="14"/>
        <v/>
      </c>
      <c r="I509" t="str">
        <f t="shared" si="15"/>
        <v/>
      </c>
    </row>
    <row r="510" spans="1:9" hidden="1" x14ac:dyDescent="0.3">
      <c r="A510" s="37" t="s">
        <v>339</v>
      </c>
      <c r="B510">
        <v>291</v>
      </c>
      <c r="C510">
        <v>0</v>
      </c>
      <c r="D510">
        <v>0</v>
      </c>
      <c r="E510">
        <v>0</v>
      </c>
      <c r="F510" s="38">
        <v>0</v>
      </c>
      <c r="G510">
        <v>0</v>
      </c>
      <c r="H510" s="33" t="str">
        <f t="shared" si="14"/>
        <v/>
      </c>
      <c r="I510" t="str">
        <f t="shared" si="15"/>
        <v/>
      </c>
    </row>
    <row r="511" spans="1:9" hidden="1" x14ac:dyDescent="0.3">
      <c r="A511" s="37" t="s">
        <v>1025</v>
      </c>
      <c r="B511">
        <v>66</v>
      </c>
      <c r="C511">
        <v>0</v>
      </c>
      <c r="D511">
        <v>0</v>
      </c>
      <c r="E511">
        <v>0</v>
      </c>
      <c r="F511" s="38">
        <v>0</v>
      </c>
      <c r="G511">
        <v>0</v>
      </c>
      <c r="H511" s="33" t="str">
        <f t="shared" si="14"/>
        <v/>
      </c>
      <c r="I511" t="str">
        <f t="shared" si="15"/>
        <v/>
      </c>
    </row>
    <row r="512" spans="1:9" hidden="1" x14ac:dyDescent="0.3">
      <c r="A512" s="37" t="s">
        <v>831</v>
      </c>
      <c r="B512">
        <v>103</v>
      </c>
      <c r="C512">
        <v>0</v>
      </c>
      <c r="D512">
        <v>0</v>
      </c>
      <c r="E512">
        <v>0</v>
      </c>
      <c r="F512" s="38">
        <v>0</v>
      </c>
      <c r="G512">
        <v>0</v>
      </c>
      <c r="H512" s="33" t="str">
        <f t="shared" si="14"/>
        <v/>
      </c>
      <c r="I512" t="str">
        <f t="shared" si="15"/>
        <v/>
      </c>
    </row>
    <row r="513" spans="1:9" hidden="1" x14ac:dyDescent="0.3">
      <c r="A513" s="37" t="s">
        <v>1211</v>
      </c>
      <c r="B513">
        <v>300</v>
      </c>
      <c r="C513">
        <v>0</v>
      </c>
      <c r="D513">
        <v>0</v>
      </c>
      <c r="E513">
        <v>0</v>
      </c>
      <c r="F513" s="38">
        <v>0</v>
      </c>
      <c r="G513">
        <v>0</v>
      </c>
      <c r="H513" s="33" t="str">
        <f t="shared" si="14"/>
        <v/>
      </c>
      <c r="I513" t="str">
        <f t="shared" si="15"/>
        <v/>
      </c>
    </row>
    <row r="514" spans="1:9" hidden="1" x14ac:dyDescent="0.3">
      <c r="A514" s="37" t="s">
        <v>1559</v>
      </c>
      <c r="B514">
        <v>187</v>
      </c>
      <c r="C514">
        <v>0</v>
      </c>
      <c r="D514">
        <v>0</v>
      </c>
      <c r="E514">
        <v>0</v>
      </c>
      <c r="F514" s="38">
        <v>0</v>
      </c>
      <c r="G514">
        <v>0</v>
      </c>
      <c r="H514" s="33" t="str">
        <f t="shared" ref="H514:H530" si="16">IF(E514=0,"",G514/E514)</f>
        <v/>
      </c>
      <c r="I514" t="str">
        <f t="shared" ref="I514:I530" si="17">IF(AND(E514=0,G514&gt;0),"Review","")</f>
        <v/>
      </c>
    </row>
    <row r="515" spans="1:9" hidden="1" x14ac:dyDescent="0.3">
      <c r="A515" s="37" t="s">
        <v>1560</v>
      </c>
      <c r="B515">
        <v>32</v>
      </c>
      <c r="C515">
        <v>0</v>
      </c>
      <c r="D515">
        <v>0</v>
      </c>
      <c r="E515">
        <v>0</v>
      </c>
      <c r="F515" s="38">
        <v>0</v>
      </c>
      <c r="G515">
        <v>0</v>
      </c>
      <c r="H515" s="33" t="str">
        <f t="shared" si="16"/>
        <v/>
      </c>
      <c r="I515" t="str">
        <f t="shared" si="17"/>
        <v/>
      </c>
    </row>
    <row r="516" spans="1:9" hidden="1" x14ac:dyDescent="0.3">
      <c r="A516" s="37" t="s">
        <v>1132</v>
      </c>
      <c r="B516">
        <v>283</v>
      </c>
      <c r="C516">
        <v>0</v>
      </c>
      <c r="D516">
        <v>0</v>
      </c>
      <c r="E516">
        <v>0</v>
      </c>
      <c r="F516" s="38">
        <v>0</v>
      </c>
      <c r="G516">
        <v>0</v>
      </c>
      <c r="H516" s="33" t="str">
        <f t="shared" si="16"/>
        <v/>
      </c>
      <c r="I516" t="str">
        <f t="shared" si="17"/>
        <v/>
      </c>
    </row>
    <row r="517" spans="1:9" hidden="1" x14ac:dyDescent="0.3">
      <c r="A517" s="37" t="s">
        <v>1026</v>
      </c>
      <c r="B517">
        <v>93</v>
      </c>
      <c r="C517">
        <v>0</v>
      </c>
      <c r="D517">
        <v>0</v>
      </c>
      <c r="E517">
        <v>0</v>
      </c>
      <c r="F517" s="38">
        <v>0</v>
      </c>
      <c r="G517">
        <v>0</v>
      </c>
      <c r="H517" s="33" t="str">
        <f t="shared" si="16"/>
        <v/>
      </c>
      <c r="I517" t="str">
        <f t="shared" si="17"/>
        <v/>
      </c>
    </row>
    <row r="518" spans="1:9" hidden="1" x14ac:dyDescent="0.3">
      <c r="A518" s="37" t="s">
        <v>342</v>
      </c>
      <c r="B518">
        <v>252</v>
      </c>
      <c r="C518">
        <v>0</v>
      </c>
      <c r="D518">
        <v>0</v>
      </c>
      <c r="E518">
        <v>0</v>
      </c>
      <c r="F518" s="38">
        <v>0</v>
      </c>
      <c r="G518">
        <v>0</v>
      </c>
      <c r="H518" s="33" t="str">
        <f t="shared" si="16"/>
        <v/>
      </c>
      <c r="I518" t="str">
        <f t="shared" si="17"/>
        <v/>
      </c>
    </row>
    <row r="519" spans="1:9" hidden="1" x14ac:dyDescent="0.3">
      <c r="A519" s="37" t="s">
        <v>393</v>
      </c>
      <c r="B519">
        <v>468</v>
      </c>
      <c r="C519">
        <v>0</v>
      </c>
      <c r="D519">
        <v>0</v>
      </c>
      <c r="E519">
        <v>0</v>
      </c>
      <c r="F519" s="38">
        <v>0</v>
      </c>
      <c r="G519">
        <v>0</v>
      </c>
      <c r="H519" s="33" t="str">
        <f t="shared" si="16"/>
        <v/>
      </c>
      <c r="I519" t="str">
        <f t="shared" si="17"/>
        <v/>
      </c>
    </row>
    <row r="520" spans="1:9" hidden="1" x14ac:dyDescent="0.3">
      <c r="A520" s="37" t="s">
        <v>661</v>
      </c>
      <c r="B520">
        <v>222</v>
      </c>
      <c r="C520">
        <v>0</v>
      </c>
      <c r="D520">
        <v>0</v>
      </c>
      <c r="E520">
        <v>0</v>
      </c>
      <c r="F520" s="38">
        <v>0</v>
      </c>
      <c r="G520">
        <v>0</v>
      </c>
      <c r="H520" s="33" t="str">
        <f t="shared" si="16"/>
        <v/>
      </c>
      <c r="I520" t="str">
        <f t="shared" si="17"/>
        <v/>
      </c>
    </row>
    <row r="521" spans="1:9" hidden="1" x14ac:dyDescent="0.3">
      <c r="A521" s="37" t="s">
        <v>612</v>
      </c>
      <c r="B521">
        <v>276</v>
      </c>
      <c r="C521">
        <v>0</v>
      </c>
      <c r="D521">
        <v>0</v>
      </c>
      <c r="E521">
        <v>0</v>
      </c>
      <c r="F521" s="38">
        <v>0</v>
      </c>
      <c r="G521">
        <v>0</v>
      </c>
      <c r="H521" s="33" t="str">
        <f t="shared" si="16"/>
        <v/>
      </c>
      <c r="I521" t="str">
        <f t="shared" si="17"/>
        <v/>
      </c>
    </row>
    <row r="522" spans="1:9" hidden="1" x14ac:dyDescent="0.3">
      <c r="A522" s="37" t="s">
        <v>757</v>
      </c>
      <c r="B522">
        <v>142</v>
      </c>
      <c r="C522">
        <v>0</v>
      </c>
      <c r="D522">
        <v>0</v>
      </c>
      <c r="E522">
        <v>0</v>
      </c>
      <c r="F522" s="38">
        <v>0</v>
      </c>
      <c r="G522">
        <v>0</v>
      </c>
      <c r="H522" s="33" t="str">
        <f t="shared" si="16"/>
        <v/>
      </c>
      <c r="I522" t="str">
        <f t="shared" si="17"/>
        <v/>
      </c>
    </row>
    <row r="523" spans="1:9" hidden="1" x14ac:dyDescent="0.3">
      <c r="A523" s="37" t="s">
        <v>878</v>
      </c>
      <c r="B523">
        <v>124</v>
      </c>
      <c r="C523">
        <v>0</v>
      </c>
      <c r="D523">
        <v>0</v>
      </c>
      <c r="E523">
        <v>0</v>
      </c>
      <c r="F523" s="38">
        <v>0</v>
      </c>
      <c r="G523">
        <v>0</v>
      </c>
      <c r="H523" s="33" t="str">
        <f t="shared" si="16"/>
        <v/>
      </c>
      <c r="I523" t="str">
        <f t="shared" si="17"/>
        <v/>
      </c>
    </row>
    <row r="524" spans="1:9" hidden="1" x14ac:dyDescent="0.3">
      <c r="A524" s="37" t="s">
        <v>810</v>
      </c>
      <c r="B524">
        <v>48</v>
      </c>
      <c r="C524">
        <v>0</v>
      </c>
      <c r="D524">
        <v>0</v>
      </c>
      <c r="E524">
        <v>0</v>
      </c>
      <c r="F524" s="38">
        <v>0</v>
      </c>
      <c r="G524">
        <v>0</v>
      </c>
      <c r="H524" s="33" t="str">
        <f t="shared" si="16"/>
        <v/>
      </c>
      <c r="I524" t="str">
        <f t="shared" si="17"/>
        <v/>
      </c>
    </row>
    <row r="525" spans="1:9" hidden="1" x14ac:dyDescent="0.3">
      <c r="A525" s="37" t="s">
        <v>1561</v>
      </c>
      <c r="B525">
        <v>170</v>
      </c>
      <c r="C525">
        <v>0</v>
      </c>
      <c r="D525">
        <v>0</v>
      </c>
      <c r="E525">
        <v>0</v>
      </c>
      <c r="F525" s="38">
        <v>0</v>
      </c>
      <c r="G525">
        <v>0</v>
      </c>
      <c r="H525" s="33" t="str">
        <f t="shared" si="16"/>
        <v/>
      </c>
      <c r="I525" t="str">
        <f t="shared" si="17"/>
        <v/>
      </c>
    </row>
    <row r="526" spans="1:9" hidden="1" x14ac:dyDescent="0.3">
      <c r="A526" s="37" t="s">
        <v>899</v>
      </c>
      <c r="B526">
        <v>184</v>
      </c>
      <c r="C526">
        <v>0</v>
      </c>
      <c r="D526">
        <v>0</v>
      </c>
      <c r="E526">
        <v>0</v>
      </c>
      <c r="F526" s="38">
        <v>0</v>
      </c>
      <c r="G526">
        <v>0</v>
      </c>
      <c r="H526" s="33" t="str">
        <f t="shared" si="16"/>
        <v/>
      </c>
      <c r="I526" t="str">
        <f t="shared" si="17"/>
        <v/>
      </c>
    </row>
    <row r="527" spans="1:9" hidden="1" x14ac:dyDescent="0.3">
      <c r="A527" s="37" t="s">
        <v>672</v>
      </c>
      <c r="B527">
        <v>207</v>
      </c>
      <c r="C527">
        <v>0</v>
      </c>
      <c r="D527">
        <v>0</v>
      </c>
      <c r="E527">
        <v>0</v>
      </c>
      <c r="F527" s="38">
        <v>0</v>
      </c>
      <c r="G527">
        <v>0</v>
      </c>
      <c r="H527" s="33" t="str">
        <f t="shared" si="16"/>
        <v/>
      </c>
      <c r="I527" t="str">
        <f t="shared" si="17"/>
        <v/>
      </c>
    </row>
    <row r="528" spans="1:9" hidden="1" x14ac:dyDescent="0.3">
      <c r="A528" s="37" t="s">
        <v>1139</v>
      </c>
      <c r="B528">
        <v>86</v>
      </c>
      <c r="C528">
        <v>0</v>
      </c>
      <c r="D528">
        <v>0</v>
      </c>
      <c r="E528">
        <v>0</v>
      </c>
      <c r="F528" s="38">
        <v>0</v>
      </c>
      <c r="G528">
        <v>0</v>
      </c>
      <c r="H528" s="33" t="str">
        <f t="shared" si="16"/>
        <v/>
      </c>
      <c r="I528" t="str">
        <f t="shared" si="17"/>
        <v/>
      </c>
    </row>
    <row r="529" spans="1:9" hidden="1" x14ac:dyDescent="0.3">
      <c r="A529" s="37" t="s">
        <v>443</v>
      </c>
      <c r="B529">
        <v>368</v>
      </c>
      <c r="C529">
        <v>0</v>
      </c>
      <c r="D529">
        <v>0</v>
      </c>
      <c r="E529">
        <v>0</v>
      </c>
      <c r="F529" s="38">
        <v>6</v>
      </c>
      <c r="G529">
        <v>-35.78</v>
      </c>
      <c r="H529" s="33" t="str">
        <f t="shared" si="16"/>
        <v/>
      </c>
      <c r="I529" t="str">
        <f t="shared" si="17"/>
        <v/>
      </c>
    </row>
    <row r="530" spans="1:9" hidden="1" x14ac:dyDescent="0.3">
      <c r="A530" s="37" t="s">
        <v>1536</v>
      </c>
      <c r="B530">
        <v>4564976</v>
      </c>
      <c r="C530">
        <v>1047</v>
      </c>
      <c r="D530">
        <v>961</v>
      </c>
      <c r="E530">
        <v>493863</v>
      </c>
      <c r="F530" s="38">
        <v>17859</v>
      </c>
      <c r="G530">
        <v>162371.64999999991</v>
      </c>
      <c r="H530" s="33">
        <f t="shared" si="16"/>
        <v>0.32877873013366038</v>
      </c>
      <c r="I530" t="str">
        <f t="shared" si="17"/>
        <v/>
      </c>
    </row>
  </sheetData>
  <autoFilter ref="A1:I530" xr:uid="{00000000-0009-0000-0000-00000C000000}">
    <filterColumn colId="8">
      <customFilters>
        <customFilter operator="notEqual" val=" "/>
      </custom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sheetPr>
  <dimension ref="A1:AG3000"/>
  <sheetViews>
    <sheetView zoomScale="107" workbookViewId="0">
      <pane xSplit="2" ySplit="1" topLeftCell="Z2" activePane="bottomRight" state="frozen"/>
      <selection pane="topRight"/>
      <selection pane="bottomLeft"/>
      <selection pane="bottomRight" activeCell="AC1" sqref="AC1"/>
    </sheetView>
  </sheetViews>
  <sheetFormatPr defaultRowHeight="14.4" x14ac:dyDescent="0.3"/>
  <cols>
    <col min="1" max="1" width="13" style="28" customWidth="1"/>
    <col min="2" max="2" width="38" customWidth="1"/>
    <col min="3" max="3" width="13" customWidth="1"/>
    <col min="4" max="4" width="11" customWidth="1"/>
    <col min="5" max="5" width="26" customWidth="1"/>
    <col min="6" max="6" width="18" customWidth="1"/>
    <col min="7" max="7" width="22" customWidth="1"/>
    <col min="8" max="8" width="11" customWidth="1"/>
    <col min="9" max="9" width="38" customWidth="1"/>
    <col min="10" max="10" width="11" customWidth="1"/>
    <col min="11" max="11" width="15" customWidth="1"/>
    <col min="12" max="12" width="12" style="31" customWidth="1"/>
    <col min="13" max="13" width="8" customWidth="1"/>
    <col min="14" max="14" width="13.88671875" customWidth="1"/>
    <col min="15" max="15" width="9" customWidth="1"/>
    <col min="16" max="16" width="12" customWidth="1"/>
    <col min="17" max="17" width="13" customWidth="1"/>
    <col min="18" max="18" width="11" customWidth="1"/>
    <col min="19" max="19" width="10" customWidth="1"/>
    <col min="20" max="20" width="9" style="33" customWidth="1"/>
    <col min="21" max="21" width="8" customWidth="1"/>
    <col min="22" max="22" width="10.109375" customWidth="1"/>
    <col min="23" max="24" width="9" customWidth="1"/>
    <col min="25" max="25" width="8" customWidth="1"/>
    <col min="26" max="26" width="22" customWidth="1"/>
    <col min="28" max="28" width="12.77734375" customWidth="1"/>
    <col min="29" max="29" width="12.44140625" customWidth="1"/>
    <col min="33" max="33" width="12.77734375" customWidth="1"/>
  </cols>
  <sheetData>
    <row r="1" spans="1:33" ht="42" customHeight="1" x14ac:dyDescent="0.3">
      <c r="A1" s="26" t="s">
        <v>122</v>
      </c>
      <c r="B1" s="6" t="s">
        <v>123</v>
      </c>
      <c r="C1" s="6" t="s">
        <v>124</v>
      </c>
      <c r="D1" s="6" t="s">
        <v>125</v>
      </c>
      <c r="E1" s="6" t="s">
        <v>119</v>
      </c>
      <c r="F1" s="6" t="s">
        <v>126</v>
      </c>
      <c r="G1" s="6" t="s">
        <v>127</v>
      </c>
      <c r="H1" s="6" t="s">
        <v>17</v>
      </c>
      <c r="I1" s="6" t="s">
        <v>128</v>
      </c>
      <c r="J1" s="6" t="s">
        <v>129</v>
      </c>
      <c r="K1" s="6" t="s">
        <v>18</v>
      </c>
      <c r="L1" s="30" t="s">
        <v>78</v>
      </c>
      <c r="M1" s="6" t="s">
        <v>46</v>
      </c>
      <c r="N1" s="6" t="s">
        <v>130</v>
      </c>
      <c r="O1" s="6" t="s">
        <v>131</v>
      </c>
      <c r="P1" s="6" t="s">
        <v>10</v>
      </c>
      <c r="Q1" s="6" t="s">
        <v>132</v>
      </c>
      <c r="R1" s="6" t="s">
        <v>133</v>
      </c>
      <c r="S1" s="6" t="s">
        <v>134</v>
      </c>
      <c r="T1" s="35" t="s">
        <v>38</v>
      </c>
      <c r="U1" s="6" t="s">
        <v>39</v>
      </c>
      <c r="V1" s="6" t="s">
        <v>135</v>
      </c>
      <c r="W1" s="6" t="s">
        <v>136</v>
      </c>
      <c r="X1" s="6" t="s">
        <v>137</v>
      </c>
      <c r="Y1" s="6" t="s">
        <v>138</v>
      </c>
      <c r="Z1" s="6" t="s">
        <v>139</v>
      </c>
      <c r="AA1" s="29" t="s">
        <v>1562</v>
      </c>
      <c r="AB1" s="29" t="s">
        <v>1534</v>
      </c>
      <c r="AC1" s="29" t="s">
        <v>1563</v>
      </c>
      <c r="AD1" s="29" t="s">
        <v>1564</v>
      </c>
      <c r="AE1" s="29" t="s">
        <v>1565</v>
      </c>
      <c r="AF1" s="29" t="s">
        <v>1566</v>
      </c>
      <c r="AG1" s="29" t="s">
        <v>95</v>
      </c>
    </row>
    <row r="2" spans="1:33" x14ac:dyDescent="0.3">
      <c r="A2" s="27">
        <v>46266</v>
      </c>
      <c r="B2" s="8" t="s">
        <v>12</v>
      </c>
      <c r="C2" s="8" t="s">
        <v>140</v>
      </c>
      <c r="D2" s="8" t="s">
        <v>141</v>
      </c>
      <c r="E2" s="8" t="s">
        <v>142</v>
      </c>
      <c r="F2" s="8" t="s">
        <v>143</v>
      </c>
      <c r="G2" s="8" t="s">
        <v>144</v>
      </c>
      <c r="H2" s="8" t="s">
        <v>6</v>
      </c>
      <c r="I2" s="8" t="s">
        <v>146</v>
      </c>
      <c r="J2" s="8" t="s">
        <v>147</v>
      </c>
      <c r="K2" s="8" t="s">
        <v>21</v>
      </c>
      <c r="L2" s="12">
        <v>125</v>
      </c>
      <c r="M2" s="9">
        <v>4</v>
      </c>
      <c r="N2" s="10">
        <f t="shared" ref="N2:N65" si="0">IF(L2=0,"",M2/L2)</f>
        <v>3.2000000000000001E-2</v>
      </c>
      <c r="O2" s="11">
        <f t="shared" ref="O2:O65" si="1">IF(M2=0,"",P2/M2)</f>
        <v>15.54</v>
      </c>
      <c r="P2" s="11">
        <v>62.16</v>
      </c>
      <c r="Q2" s="11">
        <v>0</v>
      </c>
      <c r="R2" s="8">
        <v>0</v>
      </c>
      <c r="S2" s="8">
        <v>0</v>
      </c>
      <c r="T2" s="33" t="str">
        <f t="shared" ref="T2:T65" si="2">IF(Q2=0,"",P2/Q2)</f>
        <v/>
      </c>
      <c r="U2" s="12">
        <f t="shared" ref="U2:U65" si="3">IF(P2=0,"",Q2/P2)</f>
        <v>0</v>
      </c>
      <c r="V2" s="10">
        <f t="shared" ref="V2:V65" si="4">IF(M2=0,"",R2/M2)</f>
        <v>0</v>
      </c>
      <c r="W2" s="11">
        <v>17.5</v>
      </c>
      <c r="X2" s="8" t="s">
        <v>148</v>
      </c>
      <c r="Y2" s="8" t="s">
        <v>149</v>
      </c>
      <c r="AA2">
        <f t="shared" ref="AA2:AA65" si="5">IF(OR(A2&lt;DATE(2026,9,1),A2&gt;DATE(2026,9,28)),"Check Date",INT((A2-DATE(2026,9,1))/7)+1)</f>
        <v>1</v>
      </c>
      <c r="AB2" s="32">
        <f t="shared" ref="AB2:AB65" si="6">IF(OR(AD2="",AE2="",AF2=""),"",S2*(AD2-AE2-AF2)-P2)</f>
        <v>-62.16</v>
      </c>
      <c r="AC2" t="str">
        <f t="shared" ref="AC2:AC65" si="7">IF(P2&lt;0,"Review",IF(OR(AD2="",AE2="",AF2=""),"Cost missing",IF(P2=0,"No Spend",IF(Q2=0,"No Sales",IF(P2/Q2&lt;AG2,"Profitable","Losing")))))</f>
        <v>No Sales</v>
      </c>
      <c r="AD2">
        <f>IFERROR(VLOOKUP(J2,Product_lookup!$A:$G,5,FALSE),"")</f>
        <v>599</v>
      </c>
      <c r="AE2">
        <f>IFERROR(VLOOKUP(J2,Product_lookup!$A:$G,6,FALSE),"")</f>
        <v>216</v>
      </c>
      <c r="AF2">
        <f>IFERROR(VLOOKUP(J2,Product_lookup!$A:$G,7,FALSE),"")</f>
        <v>144</v>
      </c>
      <c r="AG2" s="33">
        <f t="shared" ref="AG2:AG65" si="8">IFERROR((AD2-AE2-AF2)/AD2,"")</f>
        <v>0.39899833055091821</v>
      </c>
    </row>
    <row r="3" spans="1:33" x14ac:dyDescent="0.3">
      <c r="A3" s="27">
        <v>46266</v>
      </c>
      <c r="B3" s="8" t="s">
        <v>12</v>
      </c>
      <c r="C3" s="8" t="s">
        <v>140</v>
      </c>
      <c r="D3" s="8" t="s">
        <v>141</v>
      </c>
      <c r="E3" s="8" t="s">
        <v>150</v>
      </c>
      <c r="F3" s="8" t="s">
        <v>143</v>
      </c>
      <c r="G3" s="8" t="s">
        <v>151</v>
      </c>
      <c r="H3" s="8" t="s">
        <v>6</v>
      </c>
      <c r="I3" s="8" t="s">
        <v>152</v>
      </c>
      <c r="J3" s="8" t="s">
        <v>153</v>
      </c>
      <c r="K3" s="8" t="s">
        <v>21</v>
      </c>
      <c r="L3" s="12">
        <v>300</v>
      </c>
      <c r="M3" s="9">
        <v>4</v>
      </c>
      <c r="N3" s="10">
        <f t="shared" si="0"/>
        <v>1.3333333333333334E-2</v>
      </c>
      <c r="O3" s="11">
        <f t="shared" si="1"/>
        <v>16.5</v>
      </c>
      <c r="P3" s="11">
        <v>66</v>
      </c>
      <c r="Q3" s="11">
        <v>0</v>
      </c>
      <c r="R3" s="8">
        <v>0</v>
      </c>
      <c r="S3" s="8">
        <v>0</v>
      </c>
      <c r="T3" s="33" t="str">
        <f t="shared" si="2"/>
        <v/>
      </c>
      <c r="U3" s="12">
        <f t="shared" si="3"/>
        <v>0</v>
      </c>
      <c r="V3" s="10">
        <f t="shared" si="4"/>
        <v>0</v>
      </c>
      <c r="W3" s="11">
        <v>16.5</v>
      </c>
      <c r="X3" s="8" t="s">
        <v>148</v>
      </c>
      <c r="Y3" s="8" t="s">
        <v>149</v>
      </c>
      <c r="AA3">
        <f t="shared" si="5"/>
        <v>1</v>
      </c>
      <c r="AB3" s="32">
        <f t="shared" si="6"/>
        <v>-66</v>
      </c>
      <c r="AC3" t="str">
        <f t="shared" si="7"/>
        <v>No Sales</v>
      </c>
      <c r="AD3">
        <f>IFERROR(VLOOKUP(J3,Product_lookup!$A:$G,5,FALSE),"")</f>
        <v>549</v>
      </c>
      <c r="AE3">
        <f>IFERROR(VLOOKUP(J3,Product_lookup!$A:$G,6,FALSE),"")</f>
        <v>192</v>
      </c>
      <c r="AF3">
        <f>IFERROR(VLOOKUP(J3,Product_lookup!$A:$G,7,FALSE),"")</f>
        <v>139</v>
      </c>
      <c r="AG3" s="33">
        <f t="shared" si="8"/>
        <v>0.39708561020036431</v>
      </c>
    </row>
    <row r="4" spans="1:33" x14ac:dyDescent="0.3">
      <c r="A4" s="27">
        <v>46266</v>
      </c>
      <c r="B4" s="8" t="s">
        <v>12</v>
      </c>
      <c r="C4" s="8" t="s">
        <v>140</v>
      </c>
      <c r="D4" s="8" t="s">
        <v>141</v>
      </c>
      <c r="E4" s="8" t="s">
        <v>150</v>
      </c>
      <c r="F4" s="8" t="s">
        <v>143</v>
      </c>
      <c r="G4" s="8" t="s">
        <v>144</v>
      </c>
      <c r="H4" s="8" t="s">
        <v>6</v>
      </c>
      <c r="I4" s="8" t="s">
        <v>155</v>
      </c>
      <c r="J4" s="8" t="s">
        <v>153</v>
      </c>
      <c r="K4" s="8" t="s">
        <v>7</v>
      </c>
      <c r="L4" s="12">
        <v>201</v>
      </c>
      <c r="M4" s="9">
        <v>5</v>
      </c>
      <c r="N4" s="10">
        <f t="shared" si="0"/>
        <v>2.4875621890547265E-2</v>
      </c>
      <c r="O4" s="11">
        <f t="shared" si="1"/>
        <v>6.14</v>
      </c>
      <c r="P4" s="11">
        <v>30.7</v>
      </c>
      <c r="Q4" s="11">
        <v>0</v>
      </c>
      <c r="R4" s="8">
        <v>0</v>
      </c>
      <c r="S4" s="8">
        <v>0</v>
      </c>
      <c r="T4" s="33" t="str">
        <f t="shared" si="2"/>
        <v/>
      </c>
      <c r="U4" s="12">
        <f t="shared" si="3"/>
        <v>0</v>
      </c>
      <c r="V4" s="10">
        <f t="shared" si="4"/>
        <v>0</v>
      </c>
      <c r="W4" s="11">
        <v>10.5</v>
      </c>
      <c r="X4" s="8" t="s">
        <v>148</v>
      </c>
      <c r="Y4" s="8" t="s">
        <v>149</v>
      </c>
      <c r="AA4">
        <f t="shared" si="5"/>
        <v>1</v>
      </c>
      <c r="AB4" s="32">
        <f t="shared" si="6"/>
        <v>-30.7</v>
      </c>
      <c r="AC4" t="str">
        <f t="shared" si="7"/>
        <v>No Sales</v>
      </c>
      <c r="AD4">
        <f>IFERROR(VLOOKUP(J4,Product_lookup!$A:$G,5,FALSE),"")</f>
        <v>549</v>
      </c>
      <c r="AE4">
        <f>IFERROR(VLOOKUP(J4,Product_lookup!$A:$G,6,FALSE),"")</f>
        <v>192</v>
      </c>
      <c r="AF4">
        <f>IFERROR(VLOOKUP(J4,Product_lookup!$A:$G,7,FALSE),"")</f>
        <v>139</v>
      </c>
      <c r="AG4" s="33">
        <f t="shared" si="8"/>
        <v>0.39708561020036431</v>
      </c>
    </row>
    <row r="5" spans="1:33" x14ac:dyDescent="0.3">
      <c r="A5" s="27">
        <v>46266</v>
      </c>
      <c r="B5" s="8" t="s">
        <v>12</v>
      </c>
      <c r="C5" s="8" t="s">
        <v>140</v>
      </c>
      <c r="D5" s="8" t="s">
        <v>141</v>
      </c>
      <c r="E5" s="8" t="s">
        <v>150</v>
      </c>
      <c r="F5" s="8" t="s">
        <v>143</v>
      </c>
      <c r="G5" s="8" t="s">
        <v>151</v>
      </c>
      <c r="H5" s="8" t="s">
        <v>6</v>
      </c>
      <c r="I5" s="8" t="s">
        <v>156</v>
      </c>
      <c r="J5" s="8" t="s">
        <v>153</v>
      </c>
      <c r="K5" s="8" t="s">
        <v>14</v>
      </c>
      <c r="L5" s="12">
        <v>808</v>
      </c>
      <c r="M5" s="9">
        <v>4</v>
      </c>
      <c r="N5" s="10">
        <f t="shared" si="0"/>
        <v>4.9504950495049506E-3</v>
      </c>
      <c r="O5" s="11">
        <f t="shared" si="1"/>
        <v>6.82</v>
      </c>
      <c r="P5" s="11">
        <v>27.28</v>
      </c>
      <c r="Q5" s="11">
        <v>0</v>
      </c>
      <c r="R5" s="8">
        <v>0</v>
      </c>
      <c r="S5" s="8">
        <v>0</v>
      </c>
      <c r="T5" s="33" t="str">
        <f t="shared" si="2"/>
        <v/>
      </c>
      <c r="U5" s="12">
        <f t="shared" si="3"/>
        <v>0</v>
      </c>
      <c r="V5" s="10">
        <f t="shared" si="4"/>
        <v>0</v>
      </c>
      <c r="W5" s="11">
        <v>10</v>
      </c>
      <c r="X5" s="8" t="s">
        <v>148</v>
      </c>
      <c r="Y5" s="8" t="s">
        <v>149</v>
      </c>
      <c r="AA5">
        <f t="shared" si="5"/>
        <v>1</v>
      </c>
      <c r="AB5" s="32">
        <f t="shared" si="6"/>
        <v>-27.28</v>
      </c>
      <c r="AC5" t="str">
        <f t="shared" si="7"/>
        <v>No Sales</v>
      </c>
      <c r="AD5">
        <f>IFERROR(VLOOKUP(J5,Product_lookup!$A:$G,5,FALSE),"")</f>
        <v>549</v>
      </c>
      <c r="AE5">
        <f>IFERROR(VLOOKUP(J5,Product_lookup!$A:$G,6,FALSE),"")</f>
        <v>192</v>
      </c>
      <c r="AF5">
        <f>IFERROR(VLOOKUP(J5,Product_lookup!$A:$G,7,FALSE),"")</f>
        <v>139</v>
      </c>
      <c r="AG5" s="33">
        <f t="shared" si="8"/>
        <v>0.39708561020036431</v>
      </c>
    </row>
    <row r="6" spans="1:33" x14ac:dyDescent="0.3">
      <c r="A6" s="27">
        <v>46266</v>
      </c>
      <c r="B6" s="8" t="s">
        <v>12</v>
      </c>
      <c r="C6" s="8" t="s">
        <v>140</v>
      </c>
      <c r="D6" s="8" t="s">
        <v>141</v>
      </c>
      <c r="E6" s="8" t="s">
        <v>157</v>
      </c>
      <c r="F6" s="8" t="s">
        <v>143</v>
      </c>
      <c r="G6" s="8" t="s">
        <v>151</v>
      </c>
      <c r="H6" s="8" t="s">
        <v>6</v>
      </c>
      <c r="I6" s="8" t="s">
        <v>158</v>
      </c>
      <c r="J6" s="8" t="s">
        <v>159</v>
      </c>
      <c r="K6" s="8" t="s">
        <v>7</v>
      </c>
      <c r="L6" s="12">
        <v>216</v>
      </c>
      <c r="M6" s="9">
        <v>0</v>
      </c>
      <c r="N6" s="10">
        <f t="shared" si="0"/>
        <v>0</v>
      </c>
      <c r="O6" s="11" t="str">
        <f t="shared" si="1"/>
        <v/>
      </c>
      <c r="P6" s="11">
        <v>0</v>
      </c>
      <c r="Q6" s="11">
        <v>0</v>
      </c>
      <c r="R6" s="8">
        <v>0</v>
      </c>
      <c r="S6" s="8">
        <v>0</v>
      </c>
      <c r="T6" s="33" t="str">
        <f t="shared" si="2"/>
        <v/>
      </c>
      <c r="U6" s="12" t="str">
        <f t="shared" si="3"/>
        <v/>
      </c>
      <c r="V6" s="10" t="str">
        <f t="shared" si="4"/>
        <v/>
      </c>
      <c r="W6" s="11">
        <v>12</v>
      </c>
      <c r="X6" s="8" t="s">
        <v>148</v>
      </c>
      <c r="Y6" s="8" t="s">
        <v>149</v>
      </c>
      <c r="AA6">
        <f t="shared" si="5"/>
        <v>1</v>
      </c>
      <c r="AB6" s="32">
        <f t="shared" si="6"/>
        <v>0</v>
      </c>
      <c r="AC6" t="str">
        <f t="shared" si="7"/>
        <v>No Spend</v>
      </c>
      <c r="AD6">
        <f>IFERROR(VLOOKUP(J6,Product_lookup!$A:$G,5,FALSE),"")</f>
        <v>399</v>
      </c>
      <c r="AE6">
        <f>IFERROR(VLOOKUP(J6,Product_lookup!$A:$G,6,FALSE),"")</f>
        <v>148</v>
      </c>
      <c r="AF6">
        <f>IFERROR(VLOOKUP(J6,Product_lookup!$A:$G,7,FALSE),"")</f>
        <v>126</v>
      </c>
      <c r="AG6" s="33">
        <f t="shared" si="8"/>
        <v>0.31328320802005011</v>
      </c>
    </row>
    <row r="7" spans="1:33" x14ac:dyDescent="0.3">
      <c r="A7" s="27">
        <v>46266</v>
      </c>
      <c r="B7" s="8" t="s">
        <v>12</v>
      </c>
      <c r="C7" s="8" t="s">
        <v>140</v>
      </c>
      <c r="D7" s="8" t="s">
        <v>141</v>
      </c>
      <c r="E7" s="8" t="s">
        <v>157</v>
      </c>
      <c r="F7" s="8" t="s">
        <v>143</v>
      </c>
      <c r="G7" s="8" t="s">
        <v>144</v>
      </c>
      <c r="H7" s="8" t="s">
        <v>6</v>
      </c>
      <c r="I7" s="8" t="s">
        <v>161</v>
      </c>
      <c r="J7" s="8" t="s">
        <v>159</v>
      </c>
      <c r="K7" s="8" t="s">
        <v>14</v>
      </c>
      <c r="L7" s="12">
        <v>1431</v>
      </c>
      <c r="M7" s="9">
        <v>17</v>
      </c>
      <c r="N7" s="10">
        <f t="shared" si="0"/>
        <v>1.1879804332634521E-2</v>
      </c>
      <c r="O7" s="11">
        <f t="shared" si="1"/>
        <v>6</v>
      </c>
      <c r="P7" s="11">
        <v>102</v>
      </c>
      <c r="Q7" s="11">
        <v>399</v>
      </c>
      <c r="R7" s="8">
        <v>1</v>
      </c>
      <c r="S7" s="8">
        <v>1</v>
      </c>
      <c r="T7" s="33">
        <f t="shared" si="2"/>
        <v>0.25563909774436089</v>
      </c>
      <c r="U7" s="12">
        <f t="shared" si="3"/>
        <v>3.9117647058823528</v>
      </c>
      <c r="V7" s="10">
        <f t="shared" si="4"/>
        <v>5.8823529411764705E-2</v>
      </c>
      <c r="W7" s="11">
        <v>10.5</v>
      </c>
      <c r="X7" s="8" t="s">
        <v>148</v>
      </c>
      <c r="Y7" s="8" t="s">
        <v>149</v>
      </c>
      <c r="AA7">
        <f t="shared" si="5"/>
        <v>1</v>
      </c>
      <c r="AB7" s="32">
        <f t="shared" si="6"/>
        <v>23</v>
      </c>
      <c r="AC7" t="str">
        <f t="shared" si="7"/>
        <v>Profitable</v>
      </c>
      <c r="AD7">
        <f>IFERROR(VLOOKUP(J7,Product_lookup!$A:$G,5,FALSE),"")</f>
        <v>399</v>
      </c>
      <c r="AE7">
        <f>IFERROR(VLOOKUP(J7,Product_lookup!$A:$G,6,FALSE),"")</f>
        <v>148</v>
      </c>
      <c r="AF7">
        <f>IFERROR(VLOOKUP(J7,Product_lookup!$A:$G,7,FALSE),"")</f>
        <v>126</v>
      </c>
      <c r="AG7" s="33">
        <f t="shared" si="8"/>
        <v>0.31328320802005011</v>
      </c>
    </row>
    <row r="8" spans="1:33" x14ac:dyDescent="0.3">
      <c r="A8" s="27">
        <v>46266</v>
      </c>
      <c r="B8" s="8" t="s">
        <v>12</v>
      </c>
      <c r="C8" s="8" t="s">
        <v>140</v>
      </c>
      <c r="D8" s="8" t="s">
        <v>141</v>
      </c>
      <c r="E8" s="8" t="s">
        <v>157</v>
      </c>
      <c r="F8" s="8" t="s">
        <v>143</v>
      </c>
      <c r="G8" s="8" t="s">
        <v>144</v>
      </c>
      <c r="H8" s="8" t="s">
        <v>6</v>
      </c>
      <c r="I8" s="8" t="s">
        <v>162</v>
      </c>
      <c r="J8" s="8" t="s">
        <v>159</v>
      </c>
      <c r="K8" s="8" t="s">
        <v>21</v>
      </c>
      <c r="L8" s="12">
        <v>1449</v>
      </c>
      <c r="M8" s="9">
        <v>22</v>
      </c>
      <c r="N8" s="10">
        <f t="shared" si="0"/>
        <v>1.518288474810214E-2</v>
      </c>
      <c r="O8" s="11">
        <f t="shared" si="1"/>
        <v>11.5</v>
      </c>
      <c r="P8" s="11">
        <v>253</v>
      </c>
      <c r="Q8" s="11">
        <v>1197</v>
      </c>
      <c r="R8" s="8">
        <v>3</v>
      </c>
      <c r="S8" s="8">
        <v>3</v>
      </c>
      <c r="T8" s="33">
        <f t="shared" si="2"/>
        <v>0.21136173767752714</v>
      </c>
      <c r="U8" s="12">
        <f t="shared" si="3"/>
        <v>4.7312252964426875</v>
      </c>
      <c r="V8" s="10">
        <f t="shared" si="4"/>
        <v>0.13636363636363635</v>
      </c>
      <c r="W8" s="11">
        <v>12</v>
      </c>
      <c r="X8" s="8" t="s">
        <v>148</v>
      </c>
      <c r="Y8" s="8" t="s">
        <v>149</v>
      </c>
      <c r="AA8">
        <f t="shared" si="5"/>
        <v>1</v>
      </c>
      <c r="AB8" s="32">
        <f t="shared" si="6"/>
        <v>122</v>
      </c>
      <c r="AC8" t="str">
        <f t="shared" si="7"/>
        <v>Profitable</v>
      </c>
      <c r="AD8">
        <f>IFERROR(VLOOKUP(J8,Product_lookup!$A:$G,5,FALSE),"")</f>
        <v>399</v>
      </c>
      <c r="AE8">
        <f>IFERROR(VLOOKUP(J8,Product_lookup!$A:$G,6,FALSE),"")</f>
        <v>148</v>
      </c>
      <c r="AF8">
        <f>IFERROR(VLOOKUP(J8,Product_lookup!$A:$G,7,FALSE),"")</f>
        <v>126</v>
      </c>
      <c r="AG8" s="33">
        <f t="shared" si="8"/>
        <v>0.31328320802005011</v>
      </c>
    </row>
    <row r="9" spans="1:33" x14ac:dyDescent="0.3">
      <c r="A9" s="27">
        <v>46266</v>
      </c>
      <c r="B9" s="8" t="s">
        <v>12</v>
      </c>
      <c r="C9" s="8" t="s">
        <v>140</v>
      </c>
      <c r="D9" s="8" t="s">
        <v>141</v>
      </c>
      <c r="E9" s="8" t="s">
        <v>164</v>
      </c>
      <c r="F9" s="8" t="s">
        <v>143</v>
      </c>
      <c r="G9" s="8" t="s">
        <v>144</v>
      </c>
      <c r="H9" s="8" t="s">
        <v>6</v>
      </c>
      <c r="I9" s="8" t="s">
        <v>165</v>
      </c>
      <c r="J9" s="8" t="s">
        <v>166</v>
      </c>
      <c r="K9" s="8" t="s">
        <v>7</v>
      </c>
      <c r="L9" s="12">
        <v>2603</v>
      </c>
      <c r="M9" s="9">
        <v>14</v>
      </c>
      <c r="N9" s="10">
        <f t="shared" si="0"/>
        <v>5.3784095274683058E-3</v>
      </c>
      <c r="O9" s="11">
        <f t="shared" si="1"/>
        <v>7.67</v>
      </c>
      <c r="P9" s="11">
        <v>107.38</v>
      </c>
      <c r="Q9" s="11">
        <v>0</v>
      </c>
      <c r="R9" s="8">
        <v>0</v>
      </c>
      <c r="S9" s="8">
        <v>0</v>
      </c>
      <c r="T9" s="33" t="str">
        <f t="shared" si="2"/>
        <v/>
      </c>
      <c r="U9" s="12">
        <f t="shared" si="3"/>
        <v>0</v>
      </c>
      <c r="V9" s="10">
        <f t="shared" si="4"/>
        <v>0</v>
      </c>
      <c r="W9" s="11">
        <v>12</v>
      </c>
      <c r="X9" s="8" t="s">
        <v>148</v>
      </c>
      <c r="Y9" s="8" t="s">
        <v>149</v>
      </c>
      <c r="AA9">
        <f t="shared" si="5"/>
        <v>1</v>
      </c>
      <c r="AB9" s="32">
        <f t="shared" si="6"/>
        <v>-107.38</v>
      </c>
      <c r="AC9" t="str">
        <f t="shared" si="7"/>
        <v>No Sales</v>
      </c>
      <c r="AD9">
        <f>IFERROR(VLOOKUP(J9,Product_lookup!$A:$G,5,FALSE),"")</f>
        <v>449</v>
      </c>
      <c r="AE9">
        <f>IFERROR(VLOOKUP(J9,Product_lookup!$A:$G,6,FALSE),"")</f>
        <v>162</v>
      </c>
      <c r="AF9">
        <f>IFERROR(VLOOKUP(J9,Product_lookup!$A:$G,7,FALSE),"")</f>
        <v>130</v>
      </c>
      <c r="AG9" s="33">
        <f t="shared" si="8"/>
        <v>0.34966592427616927</v>
      </c>
    </row>
    <row r="10" spans="1:33" x14ac:dyDescent="0.3">
      <c r="A10" s="27">
        <v>46266</v>
      </c>
      <c r="B10" s="8" t="s">
        <v>12</v>
      </c>
      <c r="C10" s="8" t="s">
        <v>140</v>
      </c>
      <c r="D10" s="8" t="s">
        <v>141</v>
      </c>
      <c r="E10" s="8" t="s">
        <v>167</v>
      </c>
      <c r="F10" s="8" t="s">
        <v>143</v>
      </c>
      <c r="G10" s="8" t="s">
        <v>144</v>
      </c>
      <c r="H10" s="8" t="s">
        <v>6</v>
      </c>
      <c r="I10" s="8" t="s">
        <v>168</v>
      </c>
      <c r="J10" s="8" t="s">
        <v>169</v>
      </c>
      <c r="K10" s="8" t="s">
        <v>21</v>
      </c>
      <c r="L10" s="12">
        <v>993</v>
      </c>
      <c r="M10" s="9">
        <v>3</v>
      </c>
      <c r="N10" s="10">
        <f t="shared" si="0"/>
        <v>3.0211480362537764E-3</v>
      </c>
      <c r="O10" s="11">
        <f t="shared" si="1"/>
        <v>7.4899999999999993</v>
      </c>
      <c r="P10" s="11">
        <v>22.47</v>
      </c>
      <c r="Q10" s="11">
        <v>0</v>
      </c>
      <c r="R10" s="8">
        <v>0</v>
      </c>
      <c r="S10" s="8">
        <v>0</v>
      </c>
      <c r="T10" s="33" t="str">
        <f t="shared" si="2"/>
        <v/>
      </c>
      <c r="U10" s="12">
        <f t="shared" si="3"/>
        <v>0</v>
      </c>
      <c r="V10" s="10">
        <f t="shared" si="4"/>
        <v>0</v>
      </c>
      <c r="W10" s="11">
        <v>8</v>
      </c>
      <c r="X10" s="8" t="s">
        <v>148</v>
      </c>
      <c r="Y10" s="8" t="s">
        <v>149</v>
      </c>
      <c r="AA10">
        <f t="shared" si="5"/>
        <v>1</v>
      </c>
      <c r="AB10" s="32">
        <f t="shared" si="6"/>
        <v>-22.47</v>
      </c>
      <c r="AC10" t="str">
        <f t="shared" si="7"/>
        <v>No Sales</v>
      </c>
      <c r="AD10">
        <f>IFERROR(VLOOKUP(J10,Product_lookup!$A:$G,5,FALSE),"")</f>
        <v>249</v>
      </c>
      <c r="AE10">
        <f>IFERROR(VLOOKUP(J10,Product_lookup!$A:$G,6,FALSE),"")</f>
        <v>100</v>
      </c>
      <c r="AF10">
        <f>IFERROR(VLOOKUP(J10,Product_lookup!$A:$G,7,FALSE),"")</f>
        <v>102</v>
      </c>
      <c r="AG10" s="33">
        <f t="shared" si="8"/>
        <v>0.18875502008032127</v>
      </c>
    </row>
    <row r="11" spans="1:33" x14ac:dyDescent="0.3">
      <c r="A11" s="27">
        <v>46266</v>
      </c>
      <c r="B11" s="8" t="s">
        <v>12</v>
      </c>
      <c r="C11" s="8" t="s">
        <v>140</v>
      </c>
      <c r="D11" s="8" t="s">
        <v>141</v>
      </c>
      <c r="E11" s="8" t="s">
        <v>167</v>
      </c>
      <c r="F11" s="8" t="s">
        <v>143</v>
      </c>
      <c r="G11" s="8" t="s">
        <v>170</v>
      </c>
      <c r="H11" s="8" t="s">
        <v>6</v>
      </c>
      <c r="I11" s="8" t="s">
        <v>171</v>
      </c>
      <c r="J11" s="8" t="s">
        <v>169</v>
      </c>
      <c r="K11" s="8" t="s">
        <v>7</v>
      </c>
      <c r="L11" s="12">
        <v>233</v>
      </c>
      <c r="M11" s="9">
        <v>2</v>
      </c>
      <c r="N11" s="10">
        <f t="shared" si="0"/>
        <v>8.5836909871244635E-3</v>
      </c>
      <c r="O11" s="11">
        <f t="shared" si="1"/>
        <v>2.95</v>
      </c>
      <c r="P11" s="11">
        <v>5.9</v>
      </c>
      <c r="Q11" s="11">
        <v>0</v>
      </c>
      <c r="R11" s="8">
        <v>0</v>
      </c>
      <c r="S11" s="8">
        <v>0</v>
      </c>
      <c r="T11" s="33" t="str">
        <f t="shared" si="2"/>
        <v/>
      </c>
      <c r="U11" s="12">
        <f t="shared" si="3"/>
        <v>0</v>
      </c>
      <c r="V11" s="10">
        <f t="shared" si="4"/>
        <v>0</v>
      </c>
      <c r="W11" s="11">
        <v>5.5</v>
      </c>
      <c r="X11" s="8" t="s">
        <v>148</v>
      </c>
      <c r="Y11" s="8" t="s">
        <v>149</v>
      </c>
      <c r="AA11">
        <f t="shared" si="5"/>
        <v>1</v>
      </c>
      <c r="AB11" s="32">
        <f t="shared" si="6"/>
        <v>-5.9</v>
      </c>
      <c r="AC11" t="str">
        <f t="shared" si="7"/>
        <v>No Sales</v>
      </c>
      <c r="AD11">
        <f>IFERROR(VLOOKUP(J11,Product_lookup!$A:$G,5,FALSE),"")</f>
        <v>249</v>
      </c>
      <c r="AE11">
        <f>IFERROR(VLOOKUP(J11,Product_lookup!$A:$G,6,FALSE),"")</f>
        <v>100</v>
      </c>
      <c r="AF11">
        <f>IFERROR(VLOOKUP(J11,Product_lookup!$A:$G,7,FALSE),"")</f>
        <v>102</v>
      </c>
      <c r="AG11" s="33">
        <f t="shared" si="8"/>
        <v>0.18875502008032127</v>
      </c>
    </row>
    <row r="12" spans="1:33" x14ac:dyDescent="0.3">
      <c r="A12" s="27">
        <v>46266</v>
      </c>
      <c r="B12" s="8" t="s">
        <v>12</v>
      </c>
      <c r="C12" s="8" t="s">
        <v>140</v>
      </c>
      <c r="D12" s="8" t="s">
        <v>141</v>
      </c>
      <c r="E12" s="8" t="s">
        <v>167</v>
      </c>
      <c r="F12" s="8" t="s">
        <v>143</v>
      </c>
      <c r="G12" s="8" t="s">
        <v>144</v>
      </c>
      <c r="H12" s="8" t="s">
        <v>6</v>
      </c>
      <c r="I12" s="8" t="s">
        <v>172</v>
      </c>
      <c r="J12" s="8" t="s">
        <v>169</v>
      </c>
      <c r="K12" s="8" t="s">
        <v>21</v>
      </c>
      <c r="L12" s="12">
        <v>247</v>
      </c>
      <c r="M12" s="9">
        <v>1</v>
      </c>
      <c r="N12" s="10">
        <f t="shared" si="0"/>
        <v>4.048582995951417E-3</v>
      </c>
      <c r="O12" s="11">
        <f t="shared" si="1"/>
        <v>6</v>
      </c>
      <c r="P12" s="11">
        <v>6</v>
      </c>
      <c r="Q12" s="11">
        <v>0</v>
      </c>
      <c r="R12" s="8">
        <v>0</v>
      </c>
      <c r="S12" s="8">
        <v>0</v>
      </c>
      <c r="T12" s="33" t="str">
        <f t="shared" si="2"/>
        <v/>
      </c>
      <c r="U12" s="12">
        <f t="shared" si="3"/>
        <v>0</v>
      </c>
      <c r="V12" s="10">
        <f t="shared" si="4"/>
        <v>0</v>
      </c>
      <c r="W12" s="11">
        <v>6</v>
      </c>
      <c r="X12" s="8" t="s">
        <v>148</v>
      </c>
      <c r="Y12" s="8" t="s">
        <v>149</v>
      </c>
      <c r="AA12">
        <f t="shared" si="5"/>
        <v>1</v>
      </c>
      <c r="AB12" s="32">
        <f t="shared" si="6"/>
        <v>-6</v>
      </c>
      <c r="AC12" t="str">
        <f t="shared" si="7"/>
        <v>No Sales</v>
      </c>
      <c r="AD12">
        <f>IFERROR(VLOOKUP(J12,Product_lookup!$A:$G,5,FALSE),"")</f>
        <v>249</v>
      </c>
      <c r="AE12">
        <f>IFERROR(VLOOKUP(J12,Product_lookup!$A:$G,6,FALSE),"")</f>
        <v>100</v>
      </c>
      <c r="AF12">
        <f>IFERROR(VLOOKUP(J12,Product_lookup!$A:$G,7,FALSE),"")</f>
        <v>102</v>
      </c>
      <c r="AG12" s="33">
        <f t="shared" si="8"/>
        <v>0.18875502008032127</v>
      </c>
    </row>
    <row r="13" spans="1:33" x14ac:dyDescent="0.3">
      <c r="A13" s="27">
        <v>46266</v>
      </c>
      <c r="B13" s="8" t="s">
        <v>5</v>
      </c>
      <c r="C13" s="8" t="s">
        <v>173</v>
      </c>
      <c r="D13" s="8" t="s">
        <v>141</v>
      </c>
      <c r="E13" s="8" t="s">
        <v>174</v>
      </c>
      <c r="F13" s="8" t="s">
        <v>143</v>
      </c>
      <c r="G13" s="8" t="s">
        <v>144</v>
      </c>
      <c r="H13" s="8" t="s">
        <v>6</v>
      </c>
      <c r="I13" s="8" t="s">
        <v>175</v>
      </c>
      <c r="J13" s="8" t="s">
        <v>176</v>
      </c>
      <c r="K13" s="8" t="s">
        <v>14</v>
      </c>
      <c r="L13" s="12">
        <v>1128</v>
      </c>
      <c r="M13" s="9">
        <v>5</v>
      </c>
      <c r="N13" s="10">
        <f t="shared" si="0"/>
        <v>4.4326241134751776E-3</v>
      </c>
      <c r="O13" s="11">
        <f t="shared" si="1"/>
        <v>7.2</v>
      </c>
      <c r="P13" s="11">
        <v>36</v>
      </c>
      <c r="Q13" s="11">
        <v>0</v>
      </c>
      <c r="R13" s="8">
        <v>0</v>
      </c>
      <c r="S13" s="8">
        <v>0</v>
      </c>
      <c r="T13" s="33" t="str">
        <f t="shared" si="2"/>
        <v/>
      </c>
      <c r="U13" s="12">
        <f t="shared" si="3"/>
        <v>0</v>
      </c>
      <c r="V13" s="10">
        <f t="shared" si="4"/>
        <v>0</v>
      </c>
      <c r="W13" s="11">
        <v>12</v>
      </c>
      <c r="X13" s="8" t="s">
        <v>148</v>
      </c>
      <c r="Y13" s="8" t="s">
        <v>149</v>
      </c>
      <c r="Z13" s="8" t="s">
        <v>177</v>
      </c>
      <c r="AA13">
        <f t="shared" si="5"/>
        <v>1</v>
      </c>
      <c r="AB13" s="32">
        <f t="shared" si="6"/>
        <v>-36</v>
      </c>
      <c r="AC13" t="str">
        <f t="shared" si="7"/>
        <v>No Sales</v>
      </c>
      <c r="AD13">
        <f>IFERROR(VLOOKUP(J13,Product_lookup!$A:$G,5,FALSE),"")</f>
        <v>449</v>
      </c>
      <c r="AE13">
        <f>IFERROR(VLOOKUP(J13,Product_lookup!$A:$G,6,FALSE),"")</f>
        <v>166</v>
      </c>
      <c r="AF13">
        <f>IFERROR(VLOOKUP(J13,Product_lookup!$A:$G,7,FALSE),"")</f>
        <v>140</v>
      </c>
      <c r="AG13" s="33">
        <f t="shared" si="8"/>
        <v>0.31848552338530067</v>
      </c>
    </row>
    <row r="14" spans="1:33" x14ac:dyDescent="0.3">
      <c r="A14" s="27">
        <v>46266</v>
      </c>
      <c r="B14" s="8" t="s">
        <v>5</v>
      </c>
      <c r="C14" s="8" t="s">
        <v>173</v>
      </c>
      <c r="D14" s="8" t="s">
        <v>141</v>
      </c>
      <c r="E14" s="8" t="s">
        <v>174</v>
      </c>
      <c r="F14" s="8" t="s">
        <v>143</v>
      </c>
      <c r="G14" s="8" t="s">
        <v>178</v>
      </c>
      <c r="H14" s="8" t="s">
        <v>6</v>
      </c>
      <c r="I14" s="8" t="s">
        <v>975</v>
      </c>
      <c r="J14" s="8" t="s">
        <v>176</v>
      </c>
      <c r="K14" s="8" t="s">
        <v>21</v>
      </c>
      <c r="L14" s="12">
        <v>115</v>
      </c>
      <c r="M14" s="9">
        <v>1</v>
      </c>
      <c r="N14" s="10">
        <f t="shared" si="0"/>
        <v>8.6956521739130436E-3</v>
      </c>
      <c r="O14" s="11">
        <f t="shared" si="1"/>
        <v>14</v>
      </c>
      <c r="P14" s="11">
        <v>14</v>
      </c>
      <c r="Q14" s="11">
        <v>0</v>
      </c>
      <c r="R14" s="8">
        <v>0</v>
      </c>
      <c r="S14" s="8">
        <v>0</v>
      </c>
      <c r="T14" s="33" t="str">
        <f t="shared" si="2"/>
        <v/>
      </c>
      <c r="U14" s="12">
        <f t="shared" si="3"/>
        <v>0</v>
      </c>
      <c r="V14" s="10">
        <f t="shared" si="4"/>
        <v>0</v>
      </c>
      <c r="W14" s="11">
        <v>14</v>
      </c>
      <c r="X14" s="8" t="s">
        <v>148</v>
      </c>
      <c r="Y14" s="8" t="s">
        <v>149</v>
      </c>
      <c r="AA14">
        <f t="shared" si="5"/>
        <v>1</v>
      </c>
      <c r="AB14" s="32">
        <f t="shared" si="6"/>
        <v>-14</v>
      </c>
      <c r="AC14" t="str">
        <f t="shared" si="7"/>
        <v>No Sales</v>
      </c>
      <c r="AD14">
        <f>IFERROR(VLOOKUP(J14,Product_lookup!$A:$G,5,FALSE),"")</f>
        <v>449</v>
      </c>
      <c r="AE14">
        <f>IFERROR(VLOOKUP(J14,Product_lookup!$A:$G,6,FALSE),"")</f>
        <v>166</v>
      </c>
      <c r="AF14">
        <f>IFERROR(VLOOKUP(J14,Product_lookup!$A:$G,7,FALSE),"")</f>
        <v>140</v>
      </c>
      <c r="AG14" s="33">
        <f t="shared" si="8"/>
        <v>0.31848552338530067</v>
      </c>
    </row>
    <row r="15" spans="1:33" x14ac:dyDescent="0.3">
      <c r="A15" s="27">
        <v>46287</v>
      </c>
      <c r="B15" s="8" t="s">
        <v>36</v>
      </c>
      <c r="C15" s="8" t="s">
        <v>140</v>
      </c>
      <c r="D15" s="8" t="s">
        <v>180</v>
      </c>
      <c r="E15" s="8" t="s">
        <v>181</v>
      </c>
      <c r="F15" s="8" t="s">
        <v>143</v>
      </c>
      <c r="G15" s="8" t="s">
        <v>182</v>
      </c>
      <c r="H15" s="8" t="s">
        <v>13</v>
      </c>
      <c r="I15" s="8" t="s">
        <v>171</v>
      </c>
      <c r="J15" s="8" t="s">
        <v>184</v>
      </c>
      <c r="K15" s="8" t="s">
        <v>21</v>
      </c>
      <c r="L15" s="12">
        <v>176</v>
      </c>
      <c r="M15" s="9">
        <v>2</v>
      </c>
      <c r="N15" s="10">
        <f t="shared" si="0"/>
        <v>1.1363636363636364E-2</v>
      </c>
      <c r="O15" s="11">
        <f t="shared" si="1"/>
        <v>13.87</v>
      </c>
      <c r="P15" s="11">
        <v>27.74</v>
      </c>
      <c r="Q15" s="11">
        <v>0</v>
      </c>
      <c r="R15" s="8">
        <v>0</v>
      </c>
      <c r="S15" s="8">
        <v>0</v>
      </c>
      <c r="T15" s="33" t="str">
        <f t="shared" si="2"/>
        <v/>
      </c>
      <c r="U15" s="12">
        <f t="shared" si="3"/>
        <v>0</v>
      </c>
      <c r="V15" s="10">
        <f t="shared" si="4"/>
        <v>0</v>
      </c>
      <c r="W15" s="11">
        <v>7.5</v>
      </c>
      <c r="X15" s="8" t="s">
        <v>148</v>
      </c>
      <c r="Y15" s="8" t="s">
        <v>149</v>
      </c>
      <c r="AA15">
        <f t="shared" si="5"/>
        <v>4</v>
      </c>
      <c r="AB15" s="32">
        <f t="shared" si="6"/>
        <v>-27.74</v>
      </c>
      <c r="AC15" t="str">
        <f t="shared" si="7"/>
        <v>No Sales</v>
      </c>
      <c r="AD15">
        <f>IFERROR(VLOOKUP(J15,Product_lookup!$A:$G,5,FALSE),"")</f>
        <v>379</v>
      </c>
      <c r="AE15">
        <f>IFERROR(VLOOKUP(J15,Product_lookup!$A:$G,6,FALSE),"")</f>
        <v>140</v>
      </c>
      <c r="AF15">
        <f>IFERROR(VLOOKUP(J15,Product_lookup!$A:$G,7,FALSE),"")</f>
        <v>114</v>
      </c>
      <c r="AG15" s="33">
        <f t="shared" si="8"/>
        <v>0.32981530343007914</v>
      </c>
    </row>
    <row r="16" spans="1:33" x14ac:dyDescent="0.3">
      <c r="A16" s="27">
        <v>46266</v>
      </c>
      <c r="B16" s="8" t="s">
        <v>5</v>
      </c>
      <c r="C16" s="8" t="s">
        <v>173</v>
      </c>
      <c r="D16" s="8" t="s">
        <v>141</v>
      </c>
      <c r="E16" s="8" t="s">
        <v>174</v>
      </c>
      <c r="F16" s="8" t="s">
        <v>143</v>
      </c>
      <c r="G16" s="8" t="s">
        <v>151</v>
      </c>
      <c r="H16" s="8" t="s">
        <v>6</v>
      </c>
      <c r="I16" s="8" t="s">
        <v>185</v>
      </c>
      <c r="J16" s="8" t="s">
        <v>176</v>
      </c>
      <c r="K16" s="8" t="s">
        <v>21</v>
      </c>
      <c r="L16" s="12">
        <v>914</v>
      </c>
      <c r="M16" s="9">
        <v>15</v>
      </c>
      <c r="N16" s="10">
        <f t="shared" si="0"/>
        <v>1.6411378555798686E-2</v>
      </c>
      <c r="O16" s="11">
        <f t="shared" si="1"/>
        <v>9</v>
      </c>
      <c r="P16" s="11">
        <v>135</v>
      </c>
      <c r="Q16" s="11">
        <v>0</v>
      </c>
      <c r="R16" s="8">
        <v>0</v>
      </c>
      <c r="S16" s="8">
        <v>0</v>
      </c>
      <c r="T16" s="33" t="str">
        <f t="shared" si="2"/>
        <v/>
      </c>
      <c r="U16" s="12">
        <f t="shared" si="3"/>
        <v>0</v>
      </c>
      <c r="V16" s="10">
        <f t="shared" si="4"/>
        <v>0</v>
      </c>
      <c r="W16" s="11">
        <v>9</v>
      </c>
      <c r="X16" s="8" t="s">
        <v>148</v>
      </c>
      <c r="Y16" s="8" t="s">
        <v>149</v>
      </c>
      <c r="AA16">
        <f t="shared" si="5"/>
        <v>1</v>
      </c>
      <c r="AB16" s="32">
        <f t="shared" si="6"/>
        <v>-135</v>
      </c>
      <c r="AC16" t="str">
        <f t="shared" si="7"/>
        <v>No Sales</v>
      </c>
      <c r="AD16">
        <f>IFERROR(VLOOKUP(J16,Product_lookup!$A:$G,5,FALSE),"")</f>
        <v>449</v>
      </c>
      <c r="AE16">
        <f>IFERROR(VLOOKUP(J16,Product_lookup!$A:$G,6,FALSE),"")</f>
        <v>166</v>
      </c>
      <c r="AF16">
        <f>IFERROR(VLOOKUP(J16,Product_lookup!$A:$G,7,FALSE),"")</f>
        <v>140</v>
      </c>
      <c r="AG16" s="33">
        <f t="shared" si="8"/>
        <v>0.31848552338530067</v>
      </c>
    </row>
    <row r="17" spans="1:33" x14ac:dyDescent="0.3">
      <c r="A17" s="27">
        <v>46266</v>
      </c>
      <c r="B17" s="8" t="s">
        <v>5</v>
      </c>
      <c r="C17" s="8" t="s">
        <v>173</v>
      </c>
      <c r="D17" s="8" t="s">
        <v>141</v>
      </c>
      <c r="E17" s="8" t="s">
        <v>186</v>
      </c>
      <c r="F17" s="8" t="s">
        <v>143</v>
      </c>
      <c r="G17" s="8" t="s">
        <v>144</v>
      </c>
      <c r="H17" s="8" t="s">
        <v>6</v>
      </c>
      <c r="I17" s="8" t="s">
        <v>187</v>
      </c>
      <c r="J17" s="8" t="s">
        <v>188</v>
      </c>
      <c r="K17" s="8" t="s">
        <v>7</v>
      </c>
      <c r="L17" s="12">
        <v>172</v>
      </c>
      <c r="M17" s="9">
        <v>1</v>
      </c>
      <c r="N17" s="10">
        <f t="shared" si="0"/>
        <v>5.8139534883720929E-3</v>
      </c>
      <c r="O17" s="11">
        <f t="shared" si="1"/>
        <v>4.72</v>
      </c>
      <c r="P17" s="11">
        <v>4.72</v>
      </c>
      <c r="Q17" s="11">
        <v>0</v>
      </c>
      <c r="R17" s="8">
        <v>0</v>
      </c>
      <c r="S17" s="8">
        <v>0</v>
      </c>
      <c r="T17" s="33" t="str">
        <f t="shared" si="2"/>
        <v/>
      </c>
      <c r="U17" s="12">
        <f t="shared" si="3"/>
        <v>0</v>
      </c>
      <c r="V17" s="10">
        <f t="shared" si="4"/>
        <v>0</v>
      </c>
      <c r="W17" s="11">
        <v>8.5</v>
      </c>
      <c r="X17" s="8" t="s">
        <v>148</v>
      </c>
      <c r="Y17" s="8" t="s">
        <v>149</v>
      </c>
      <c r="AA17">
        <f t="shared" si="5"/>
        <v>1</v>
      </c>
      <c r="AB17" s="32">
        <f t="shared" si="6"/>
        <v>-4.72</v>
      </c>
      <c r="AC17" t="str">
        <f t="shared" si="7"/>
        <v>No Sales</v>
      </c>
      <c r="AD17">
        <f>IFERROR(VLOOKUP(J17,Product_lookup!$A:$G,5,FALSE),"")</f>
        <v>349</v>
      </c>
      <c r="AE17">
        <f>IFERROR(VLOOKUP(J17,Product_lookup!$A:$G,6,FALSE),"")</f>
        <v>133</v>
      </c>
      <c r="AF17">
        <f>IFERROR(VLOOKUP(J17,Product_lookup!$A:$G,7,FALSE),"")</f>
        <v>121</v>
      </c>
      <c r="AG17" s="33">
        <f t="shared" si="8"/>
        <v>0.27220630372492838</v>
      </c>
    </row>
    <row r="18" spans="1:33" x14ac:dyDescent="0.3">
      <c r="A18" s="27">
        <v>46266</v>
      </c>
      <c r="B18" s="8" t="s">
        <v>5</v>
      </c>
      <c r="C18" s="8" t="s">
        <v>173</v>
      </c>
      <c r="D18" s="8" t="s">
        <v>141</v>
      </c>
      <c r="E18" s="8" t="s">
        <v>186</v>
      </c>
      <c r="F18" s="8" t="s">
        <v>143</v>
      </c>
      <c r="G18" s="8" t="s">
        <v>144</v>
      </c>
      <c r="H18" s="8" t="s">
        <v>6</v>
      </c>
      <c r="I18" s="8" t="s">
        <v>189</v>
      </c>
      <c r="J18" s="8" t="s">
        <v>188</v>
      </c>
      <c r="K18" s="8" t="s">
        <v>7</v>
      </c>
      <c r="L18" s="12">
        <v>1183</v>
      </c>
      <c r="M18" s="9">
        <v>7</v>
      </c>
      <c r="N18" s="10">
        <f t="shared" si="0"/>
        <v>5.9171597633136093E-3</v>
      </c>
      <c r="O18" s="11">
        <f t="shared" si="1"/>
        <v>4.38</v>
      </c>
      <c r="P18" s="11">
        <v>30.66</v>
      </c>
      <c r="Q18" s="11">
        <v>0</v>
      </c>
      <c r="R18" s="8">
        <v>0</v>
      </c>
      <c r="S18" s="8">
        <v>0</v>
      </c>
      <c r="T18" s="33" t="str">
        <f t="shared" si="2"/>
        <v/>
      </c>
      <c r="U18" s="12">
        <f t="shared" si="3"/>
        <v>0</v>
      </c>
      <c r="V18" s="10">
        <f t="shared" si="4"/>
        <v>0</v>
      </c>
      <c r="W18" s="11">
        <v>8.5</v>
      </c>
      <c r="X18" s="8" t="s">
        <v>148</v>
      </c>
      <c r="Y18" s="8" t="s">
        <v>149</v>
      </c>
      <c r="AA18">
        <f t="shared" si="5"/>
        <v>1</v>
      </c>
      <c r="AB18" s="32">
        <f t="shared" si="6"/>
        <v>-30.66</v>
      </c>
      <c r="AC18" t="str">
        <f t="shared" si="7"/>
        <v>No Sales</v>
      </c>
      <c r="AD18">
        <f>IFERROR(VLOOKUP(J18,Product_lookup!$A:$G,5,FALSE),"")</f>
        <v>349</v>
      </c>
      <c r="AE18">
        <f>IFERROR(VLOOKUP(J18,Product_lookup!$A:$G,6,FALSE),"")</f>
        <v>133</v>
      </c>
      <c r="AF18">
        <f>IFERROR(VLOOKUP(J18,Product_lookup!$A:$G,7,FALSE),"")</f>
        <v>121</v>
      </c>
      <c r="AG18" s="33">
        <f t="shared" si="8"/>
        <v>0.27220630372492838</v>
      </c>
    </row>
    <row r="19" spans="1:33" x14ac:dyDescent="0.3">
      <c r="A19" s="27">
        <v>46266</v>
      </c>
      <c r="B19" s="8" t="s">
        <v>5</v>
      </c>
      <c r="C19" s="8" t="s">
        <v>173</v>
      </c>
      <c r="D19" s="8" t="s">
        <v>141</v>
      </c>
      <c r="E19" s="8" t="s">
        <v>186</v>
      </c>
      <c r="F19" s="8" t="s">
        <v>143</v>
      </c>
      <c r="G19" s="8" t="s">
        <v>144</v>
      </c>
      <c r="H19" s="8" t="s">
        <v>6</v>
      </c>
      <c r="I19" s="8" t="s">
        <v>190</v>
      </c>
      <c r="J19" s="8" t="s">
        <v>188</v>
      </c>
      <c r="K19" s="8" t="s">
        <v>21</v>
      </c>
      <c r="L19" s="12">
        <v>772</v>
      </c>
      <c r="M19" s="9">
        <v>12</v>
      </c>
      <c r="N19" s="10">
        <f t="shared" si="0"/>
        <v>1.5544041450777202E-2</v>
      </c>
      <c r="O19" s="11">
        <f t="shared" si="1"/>
        <v>7.5</v>
      </c>
      <c r="P19" s="11">
        <v>90</v>
      </c>
      <c r="Q19" s="11">
        <v>0</v>
      </c>
      <c r="R19" s="8">
        <v>0</v>
      </c>
      <c r="S19" s="8">
        <v>0</v>
      </c>
      <c r="T19" s="33" t="str">
        <f t="shared" si="2"/>
        <v/>
      </c>
      <c r="U19" s="12">
        <f t="shared" si="3"/>
        <v>0</v>
      </c>
      <c r="V19" s="10">
        <f t="shared" si="4"/>
        <v>0</v>
      </c>
      <c r="W19" s="11">
        <v>7.5</v>
      </c>
      <c r="X19" s="8" t="s">
        <v>148</v>
      </c>
      <c r="Y19" s="8" t="s">
        <v>149</v>
      </c>
      <c r="AA19">
        <f t="shared" si="5"/>
        <v>1</v>
      </c>
      <c r="AB19" s="32">
        <f t="shared" si="6"/>
        <v>-90</v>
      </c>
      <c r="AC19" t="str">
        <f t="shared" si="7"/>
        <v>No Sales</v>
      </c>
      <c r="AD19">
        <f>IFERROR(VLOOKUP(J19,Product_lookup!$A:$G,5,FALSE),"")</f>
        <v>349</v>
      </c>
      <c r="AE19">
        <f>IFERROR(VLOOKUP(J19,Product_lookup!$A:$G,6,FALSE),"")</f>
        <v>133</v>
      </c>
      <c r="AF19">
        <f>IFERROR(VLOOKUP(J19,Product_lookup!$A:$G,7,FALSE),"")</f>
        <v>121</v>
      </c>
      <c r="AG19" s="33">
        <f t="shared" si="8"/>
        <v>0.27220630372492838</v>
      </c>
    </row>
    <row r="20" spans="1:33" x14ac:dyDescent="0.3">
      <c r="A20" s="27">
        <v>46266</v>
      </c>
      <c r="B20" s="8" t="s">
        <v>5</v>
      </c>
      <c r="C20" s="8" t="s">
        <v>173</v>
      </c>
      <c r="D20" s="8" t="s">
        <v>141</v>
      </c>
      <c r="E20" s="8" t="s">
        <v>186</v>
      </c>
      <c r="F20" s="8" t="s">
        <v>143</v>
      </c>
      <c r="G20" s="8" t="s">
        <v>151</v>
      </c>
      <c r="H20" s="8" t="s">
        <v>6</v>
      </c>
      <c r="I20" s="8" t="s">
        <v>191</v>
      </c>
      <c r="J20" s="8" t="s">
        <v>188</v>
      </c>
      <c r="K20" s="8" t="s">
        <v>14</v>
      </c>
      <c r="L20" s="8">
        <v>927</v>
      </c>
      <c r="M20" s="9">
        <v>4</v>
      </c>
      <c r="N20" s="10">
        <f t="shared" si="0"/>
        <v>4.3149946062567418E-3</v>
      </c>
      <c r="O20" s="11">
        <f t="shared" si="1"/>
        <v>6.04</v>
      </c>
      <c r="P20" s="11">
        <v>24.16</v>
      </c>
      <c r="Q20" s="11">
        <v>0</v>
      </c>
      <c r="R20" s="8">
        <v>0</v>
      </c>
      <c r="S20" s="8">
        <v>0</v>
      </c>
      <c r="T20" s="33" t="str">
        <f t="shared" si="2"/>
        <v/>
      </c>
      <c r="U20" s="12">
        <f t="shared" si="3"/>
        <v>0</v>
      </c>
      <c r="V20" s="10">
        <f t="shared" si="4"/>
        <v>0</v>
      </c>
      <c r="W20" s="11">
        <v>8.5</v>
      </c>
      <c r="X20" s="8" t="s">
        <v>148</v>
      </c>
      <c r="Y20" s="8" t="s">
        <v>149</v>
      </c>
      <c r="AA20">
        <f t="shared" si="5"/>
        <v>1</v>
      </c>
      <c r="AB20" s="32">
        <f t="shared" si="6"/>
        <v>-24.16</v>
      </c>
      <c r="AC20" t="str">
        <f t="shared" si="7"/>
        <v>No Sales</v>
      </c>
      <c r="AD20">
        <f>IFERROR(VLOOKUP(J20,Product_lookup!$A:$G,5,FALSE),"")</f>
        <v>349</v>
      </c>
      <c r="AE20">
        <f>IFERROR(VLOOKUP(J20,Product_lookup!$A:$G,6,FALSE),"")</f>
        <v>133</v>
      </c>
      <c r="AF20">
        <f>IFERROR(VLOOKUP(J20,Product_lookup!$A:$G,7,FALSE),"")</f>
        <v>121</v>
      </c>
      <c r="AG20" s="33">
        <f t="shared" si="8"/>
        <v>0.27220630372492838</v>
      </c>
    </row>
    <row r="21" spans="1:33" x14ac:dyDescent="0.3">
      <c r="A21" s="27">
        <v>46266</v>
      </c>
      <c r="B21" s="8" t="s">
        <v>5</v>
      </c>
      <c r="C21" s="8" t="s">
        <v>173</v>
      </c>
      <c r="D21" s="8" t="s">
        <v>141</v>
      </c>
      <c r="E21" s="8" t="s">
        <v>186</v>
      </c>
      <c r="F21" s="8" t="s">
        <v>143</v>
      </c>
      <c r="G21" s="8" t="s">
        <v>170</v>
      </c>
      <c r="H21" s="8" t="s">
        <v>6</v>
      </c>
      <c r="I21" s="8" t="s">
        <v>185</v>
      </c>
      <c r="J21" s="8" t="s">
        <v>188</v>
      </c>
      <c r="K21" s="8" t="s">
        <v>21</v>
      </c>
      <c r="L21" s="12">
        <v>150</v>
      </c>
      <c r="M21" s="9">
        <v>0</v>
      </c>
      <c r="N21" s="10">
        <f t="shared" si="0"/>
        <v>0</v>
      </c>
      <c r="O21" s="11" t="str">
        <f t="shared" si="1"/>
        <v/>
      </c>
      <c r="P21" s="11">
        <v>0</v>
      </c>
      <c r="Q21" s="11">
        <v>0</v>
      </c>
      <c r="R21" s="8">
        <v>0</v>
      </c>
      <c r="S21" s="8">
        <v>0</v>
      </c>
      <c r="T21" s="33" t="str">
        <f t="shared" si="2"/>
        <v/>
      </c>
      <c r="U21" s="12" t="str">
        <f t="shared" si="3"/>
        <v/>
      </c>
      <c r="V21" s="10" t="str">
        <f t="shared" si="4"/>
        <v/>
      </c>
      <c r="W21" s="11">
        <v>8</v>
      </c>
      <c r="X21" s="8" t="s">
        <v>148</v>
      </c>
      <c r="Y21" s="8" t="s">
        <v>149</v>
      </c>
      <c r="AA21">
        <f t="shared" si="5"/>
        <v>1</v>
      </c>
      <c r="AB21" s="32">
        <f t="shared" si="6"/>
        <v>0</v>
      </c>
      <c r="AC21" t="str">
        <f t="shared" si="7"/>
        <v>No Spend</v>
      </c>
      <c r="AD21">
        <f>IFERROR(VLOOKUP(J21,Product_lookup!$A:$G,5,FALSE),"")</f>
        <v>349</v>
      </c>
      <c r="AE21">
        <f>IFERROR(VLOOKUP(J21,Product_lookup!$A:$G,6,FALSE),"")</f>
        <v>133</v>
      </c>
      <c r="AF21">
        <f>IFERROR(VLOOKUP(J21,Product_lookup!$A:$G,7,FALSE),"")</f>
        <v>121</v>
      </c>
      <c r="AG21" s="33">
        <f t="shared" si="8"/>
        <v>0.27220630372492838</v>
      </c>
    </row>
    <row r="22" spans="1:33" x14ac:dyDescent="0.3">
      <c r="A22" s="27">
        <v>46266</v>
      </c>
      <c r="B22" s="8" t="s">
        <v>5</v>
      </c>
      <c r="C22" s="8" t="s">
        <v>173</v>
      </c>
      <c r="D22" s="8" t="s">
        <v>141</v>
      </c>
      <c r="E22" s="8" t="s">
        <v>193</v>
      </c>
      <c r="F22" s="8" t="s">
        <v>143</v>
      </c>
      <c r="G22" s="8" t="s">
        <v>151</v>
      </c>
      <c r="H22" s="8" t="s">
        <v>6</v>
      </c>
      <c r="I22" s="8" t="s">
        <v>194</v>
      </c>
      <c r="J22" s="8" t="s">
        <v>195</v>
      </c>
      <c r="K22" s="8" t="s">
        <v>21</v>
      </c>
      <c r="L22" s="12">
        <v>405</v>
      </c>
      <c r="M22" s="9">
        <v>4</v>
      </c>
      <c r="N22" s="10">
        <f t="shared" si="0"/>
        <v>9.876543209876543E-3</v>
      </c>
      <c r="O22" s="11">
        <f t="shared" si="1"/>
        <v>9.5</v>
      </c>
      <c r="P22" s="8">
        <v>38</v>
      </c>
      <c r="Q22" s="11">
        <v>798</v>
      </c>
      <c r="R22" s="8">
        <v>1</v>
      </c>
      <c r="S22" s="8">
        <v>2</v>
      </c>
      <c r="T22" s="33">
        <f t="shared" si="2"/>
        <v>4.7619047619047616E-2</v>
      </c>
      <c r="U22" s="12">
        <f t="shared" si="3"/>
        <v>21</v>
      </c>
      <c r="V22" s="10">
        <f t="shared" si="4"/>
        <v>0.25</v>
      </c>
      <c r="W22" s="11">
        <v>9.5</v>
      </c>
      <c r="X22" s="8" t="s">
        <v>148</v>
      </c>
      <c r="Y22" s="8" t="s">
        <v>149</v>
      </c>
      <c r="AA22">
        <f t="shared" si="5"/>
        <v>1</v>
      </c>
      <c r="AB22" s="32">
        <f t="shared" si="6"/>
        <v>212</v>
      </c>
      <c r="AC22" t="str">
        <f t="shared" si="7"/>
        <v>Profitable</v>
      </c>
      <c r="AD22">
        <f>IFERROR(VLOOKUP(J22,Product_lookup!$A:$G,5,FALSE),"")</f>
        <v>399</v>
      </c>
      <c r="AE22">
        <f>IFERROR(VLOOKUP(J22,Product_lookup!$A:$G,6,FALSE),"")</f>
        <v>148</v>
      </c>
      <c r="AF22">
        <f>IFERROR(VLOOKUP(J22,Product_lookup!$A:$G,7,FALSE),"")</f>
        <v>126</v>
      </c>
      <c r="AG22" s="33">
        <f t="shared" si="8"/>
        <v>0.31328320802005011</v>
      </c>
    </row>
    <row r="23" spans="1:33" x14ac:dyDescent="0.3">
      <c r="A23" s="27">
        <v>46266</v>
      </c>
      <c r="B23" s="8" t="s">
        <v>5</v>
      </c>
      <c r="C23" s="8" t="s">
        <v>173</v>
      </c>
      <c r="D23" s="8" t="s">
        <v>141</v>
      </c>
      <c r="E23" s="8" t="s">
        <v>193</v>
      </c>
      <c r="F23" s="8" t="s">
        <v>143</v>
      </c>
      <c r="G23" s="8" t="s">
        <v>144</v>
      </c>
      <c r="H23" s="8" t="s">
        <v>6</v>
      </c>
      <c r="I23" s="8" t="s">
        <v>197</v>
      </c>
      <c r="J23" s="8" t="s">
        <v>195</v>
      </c>
      <c r="K23" s="8" t="s">
        <v>14</v>
      </c>
      <c r="L23" s="12">
        <v>1645</v>
      </c>
      <c r="M23" s="9">
        <v>13</v>
      </c>
      <c r="N23" s="10">
        <f t="shared" si="0"/>
        <v>7.9027355623100311E-3</v>
      </c>
      <c r="O23" s="11">
        <f t="shared" si="1"/>
        <v>6.16</v>
      </c>
      <c r="P23" s="11">
        <v>80.08</v>
      </c>
      <c r="Q23" s="11">
        <v>798</v>
      </c>
      <c r="R23" s="8">
        <v>2</v>
      </c>
      <c r="S23" s="8">
        <v>2</v>
      </c>
      <c r="T23" s="33">
        <f t="shared" si="2"/>
        <v>0.10035087719298245</v>
      </c>
      <c r="U23" s="12">
        <f t="shared" si="3"/>
        <v>9.965034965034965</v>
      </c>
      <c r="V23" s="10">
        <f t="shared" si="4"/>
        <v>0.15384615384615385</v>
      </c>
      <c r="W23" s="11">
        <v>7.5</v>
      </c>
      <c r="X23" s="8" t="s">
        <v>148</v>
      </c>
      <c r="Y23" s="8" t="s">
        <v>149</v>
      </c>
      <c r="AA23">
        <f t="shared" si="5"/>
        <v>1</v>
      </c>
      <c r="AB23" s="32">
        <f t="shared" si="6"/>
        <v>169.92000000000002</v>
      </c>
      <c r="AC23" t="str">
        <f t="shared" si="7"/>
        <v>Profitable</v>
      </c>
      <c r="AD23">
        <f>IFERROR(VLOOKUP(J23,Product_lookup!$A:$G,5,FALSE),"")</f>
        <v>399</v>
      </c>
      <c r="AE23">
        <f>IFERROR(VLOOKUP(J23,Product_lookup!$A:$G,6,FALSE),"")</f>
        <v>148</v>
      </c>
      <c r="AF23">
        <f>IFERROR(VLOOKUP(J23,Product_lookup!$A:$G,7,FALSE),"")</f>
        <v>126</v>
      </c>
      <c r="AG23" s="33">
        <f t="shared" si="8"/>
        <v>0.31328320802005011</v>
      </c>
    </row>
    <row r="24" spans="1:33" x14ac:dyDescent="0.3">
      <c r="A24" s="27">
        <v>46266</v>
      </c>
      <c r="B24" s="8" t="s">
        <v>5</v>
      </c>
      <c r="C24" s="8" t="s">
        <v>173</v>
      </c>
      <c r="D24" s="8" t="s">
        <v>141</v>
      </c>
      <c r="E24" s="8" t="s">
        <v>193</v>
      </c>
      <c r="F24" s="8" t="s">
        <v>143</v>
      </c>
      <c r="G24" s="8" t="s">
        <v>144</v>
      </c>
      <c r="H24" s="8" t="s">
        <v>6</v>
      </c>
      <c r="I24" s="8" t="s">
        <v>198</v>
      </c>
      <c r="J24" s="8" t="s">
        <v>195</v>
      </c>
      <c r="K24" s="8" t="s">
        <v>14</v>
      </c>
      <c r="L24" s="12">
        <v>415</v>
      </c>
      <c r="M24" s="9">
        <v>3</v>
      </c>
      <c r="N24" s="10">
        <f t="shared" si="0"/>
        <v>7.2289156626506026E-3</v>
      </c>
      <c r="O24" s="11">
        <f t="shared" si="1"/>
        <v>6.16</v>
      </c>
      <c r="P24" s="11">
        <v>18.48</v>
      </c>
      <c r="Q24" s="11">
        <v>399</v>
      </c>
      <c r="R24" s="8">
        <v>1</v>
      </c>
      <c r="S24" s="8">
        <v>1</v>
      </c>
      <c r="T24" s="33">
        <f t="shared" si="2"/>
        <v>4.6315789473684213E-2</v>
      </c>
      <c r="U24" s="12">
        <f t="shared" si="3"/>
        <v>21.59090909090909</v>
      </c>
      <c r="V24" s="10">
        <f t="shared" si="4"/>
        <v>0.33333333333333331</v>
      </c>
      <c r="W24" s="11">
        <v>11</v>
      </c>
      <c r="X24" s="8" t="s">
        <v>148</v>
      </c>
      <c r="Y24" s="8" t="s">
        <v>149</v>
      </c>
      <c r="AA24">
        <f t="shared" si="5"/>
        <v>1</v>
      </c>
      <c r="AB24" s="32">
        <f t="shared" si="6"/>
        <v>106.52</v>
      </c>
      <c r="AC24" t="str">
        <f t="shared" si="7"/>
        <v>Profitable</v>
      </c>
      <c r="AD24">
        <f>IFERROR(VLOOKUP(J24,Product_lookup!$A:$G,5,FALSE),"")</f>
        <v>399</v>
      </c>
      <c r="AE24">
        <f>IFERROR(VLOOKUP(J24,Product_lookup!$A:$G,6,FALSE),"")</f>
        <v>148</v>
      </c>
      <c r="AF24">
        <f>IFERROR(VLOOKUP(J24,Product_lookup!$A:$G,7,FALSE),"")</f>
        <v>126</v>
      </c>
      <c r="AG24" s="33">
        <f t="shared" si="8"/>
        <v>0.31328320802005011</v>
      </c>
    </row>
    <row r="25" spans="1:33" x14ac:dyDescent="0.3">
      <c r="A25" s="27">
        <v>46266</v>
      </c>
      <c r="B25" s="8" t="s">
        <v>5</v>
      </c>
      <c r="C25" s="8" t="s">
        <v>173</v>
      </c>
      <c r="D25" s="8" t="s">
        <v>141</v>
      </c>
      <c r="E25" s="8" t="s">
        <v>193</v>
      </c>
      <c r="F25" s="8" t="s">
        <v>143</v>
      </c>
      <c r="G25" s="8" t="s">
        <v>151</v>
      </c>
      <c r="H25" s="8" t="s">
        <v>6</v>
      </c>
      <c r="I25" s="8" t="s">
        <v>199</v>
      </c>
      <c r="J25" s="8" t="s">
        <v>195</v>
      </c>
      <c r="K25" s="8" t="s">
        <v>7</v>
      </c>
      <c r="L25" s="12">
        <v>569</v>
      </c>
      <c r="M25" s="9">
        <v>4</v>
      </c>
      <c r="N25" s="10">
        <f t="shared" si="0"/>
        <v>7.0298769771528994E-3</v>
      </c>
      <c r="O25" s="11">
        <f t="shared" si="1"/>
        <v>6.74</v>
      </c>
      <c r="P25" s="11">
        <v>26.96</v>
      </c>
      <c r="Q25" s="11">
        <v>0</v>
      </c>
      <c r="R25" s="8">
        <v>0</v>
      </c>
      <c r="S25" s="8">
        <v>0</v>
      </c>
      <c r="T25" s="33" t="str">
        <f t="shared" si="2"/>
        <v/>
      </c>
      <c r="U25" s="12">
        <f t="shared" si="3"/>
        <v>0</v>
      </c>
      <c r="V25" s="10">
        <f t="shared" si="4"/>
        <v>0</v>
      </c>
      <c r="W25" s="11">
        <v>12.5</v>
      </c>
      <c r="X25" s="8" t="s">
        <v>148</v>
      </c>
      <c r="Y25" s="8" t="s">
        <v>149</v>
      </c>
      <c r="AA25">
        <f t="shared" si="5"/>
        <v>1</v>
      </c>
      <c r="AB25" s="32">
        <f t="shared" si="6"/>
        <v>-26.96</v>
      </c>
      <c r="AC25" t="str">
        <f t="shared" si="7"/>
        <v>No Sales</v>
      </c>
      <c r="AD25">
        <f>IFERROR(VLOOKUP(J25,Product_lookup!$A:$G,5,FALSE),"")</f>
        <v>399</v>
      </c>
      <c r="AE25">
        <f>IFERROR(VLOOKUP(J25,Product_lookup!$A:$G,6,FALSE),"")</f>
        <v>148</v>
      </c>
      <c r="AF25">
        <f>IFERROR(VLOOKUP(J25,Product_lookup!$A:$G,7,FALSE),"")</f>
        <v>126</v>
      </c>
      <c r="AG25" s="33">
        <f t="shared" si="8"/>
        <v>0.31328320802005011</v>
      </c>
    </row>
    <row r="26" spans="1:33" x14ac:dyDescent="0.3">
      <c r="A26" s="27">
        <v>46266</v>
      </c>
      <c r="B26" s="8" t="s">
        <v>5</v>
      </c>
      <c r="C26" s="8" t="s">
        <v>173</v>
      </c>
      <c r="D26" s="8" t="s">
        <v>141</v>
      </c>
      <c r="E26" s="8" t="s">
        <v>200</v>
      </c>
      <c r="F26" s="8" t="s">
        <v>143</v>
      </c>
      <c r="G26" s="8" t="s">
        <v>151</v>
      </c>
      <c r="H26" s="8" t="s">
        <v>6</v>
      </c>
      <c r="I26" s="8" t="s">
        <v>201</v>
      </c>
      <c r="J26" s="8" t="s">
        <v>202</v>
      </c>
      <c r="K26" s="8" t="s">
        <v>14</v>
      </c>
      <c r="L26" s="12">
        <v>798</v>
      </c>
      <c r="M26" s="9">
        <v>6</v>
      </c>
      <c r="N26" s="10">
        <f t="shared" si="0"/>
        <v>7.5187969924812026E-3</v>
      </c>
      <c r="O26" s="11">
        <f t="shared" si="1"/>
        <v>5.18</v>
      </c>
      <c r="P26" s="11">
        <v>31.08</v>
      </c>
      <c r="Q26" s="11">
        <v>429</v>
      </c>
      <c r="R26" s="8">
        <v>1</v>
      </c>
      <c r="S26" s="8">
        <v>1</v>
      </c>
      <c r="T26" s="33">
        <f t="shared" si="2"/>
        <v>7.2447552447552438E-2</v>
      </c>
      <c r="U26" s="12">
        <f t="shared" si="3"/>
        <v>13.803088803088803</v>
      </c>
      <c r="V26" s="10">
        <f t="shared" si="4"/>
        <v>0.16666666666666666</v>
      </c>
      <c r="W26" s="11">
        <v>9</v>
      </c>
      <c r="X26" s="8" t="s">
        <v>148</v>
      </c>
      <c r="Y26" s="8" t="s">
        <v>149</v>
      </c>
      <c r="AA26">
        <f t="shared" si="5"/>
        <v>1</v>
      </c>
      <c r="AB26" s="32">
        <f t="shared" si="6"/>
        <v>99.92</v>
      </c>
      <c r="AC26" t="str">
        <f t="shared" si="7"/>
        <v>Profitable</v>
      </c>
      <c r="AD26">
        <f>IFERROR(VLOOKUP(J26,Product_lookup!$A:$G,5,FALSE),"")</f>
        <v>429</v>
      </c>
      <c r="AE26">
        <f>IFERROR(VLOOKUP(J26,Product_lookup!$A:$G,6,FALSE),"")</f>
        <v>159</v>
      </c>
      <c r="AF26">
        <f>IFERROR(VLOOKUP(J26,Product_lookup!$A:$G,7,FALSE),"")</f>
        <v>139</v>
      </c>
      <c r="AG26" s="33">
        <f t="shared" si="8"/>
        <v>0.30536130536130535</v>
      </c>
    </row>
    <row r="27" spans="1:33" x14ac:dyDescent="0.3">
      <c r="A27" s="27">
        <v>46266</v>
      </c>
      <c r="B27" s="8" t="s">
        <v>32</v>
      </c>
      <c r="C27" s="8" t="s">
        <v>140</v>
      </c>
      <c r="D27" s="8" t="s">
        <v>141</v>
      </c>
      <c r="E27" s="8" t="s">
        <v>142</v>
      </c>
      <c r="F27" s="8" t="s">
        <v>143</v>
      </c>
      <c r="G27" s="8" t="s">
        <v>203</v>
      </c>
      <c r="H27" s="8" t="s">
        <v>20</v>
      </c>
      <c r="I27" s="8" t="s">
        <v>203</v>
      </c>
      <c r="J27" s="8" t="s">
        <v>147</v>
      </c>
      <c r="K27" s="8" t="s">
        <v>14</v>
      </c>
      <c r="L27" s="12">
        <v>585</v>
      </c>
      <c r="M27" s="9">
        <v>2</v>
      </c>
      <c r="N27" s="10">
        <f t="shared" si="0"/>
        <v>3.4188034188034188E-3</v>
      </c>
      <c r="O27" s="11">
        <f t="shared" si="1"/>
        <v>12.18</v>
      </c>
      <c r="P27" s="11">
        <v>24.36</v>
      </c>
      <c r="Q27" s="11">
        <v>599</v>
      </c>
      <c r="R27" s="8">
        <v>1</v>
      </c>
      <c r="S27" s="8">
        <v>1</v>
      </c>
      <c r="T27" s="33">
        <f t="shared" si="2"/>
        <v>4.0667779632721203E-2</v>
      </c>
      <c r="U27" s="12">
        <f t="shared" si="3"/>
        <v>24.589490968801314</v>
      </c>
      <c r="V27" s="10">
        <f t="shared" si="4"/>
        <v>0.5</v>
      </c>
      <c r="W27" s="11">
        <v>18.5</v>
      </c>
      <c r="X27" s="8" t="s">
        <v>148</v>
      </c>
      <c r="Y27" s="8" t="s">
        <v>149</v>
      </c>
      <c r="AA27">
        <f t="shared" si="5"/>
        <v>1</v>
      </c>
      <c r="AB27" s="32">
        <f t="shared" si="6"/>
        <v>214.64</v>
      </c>
      <c r="AC27" t="str">
        <f t="shared" si="7"/>
        <v>Profitable</v>
      </c>
      <c r="AD27">
        <f>IFERROR(VLOOKUP(J27,Product_lookup!$A:$G,5,FALSE),"")</f>
        <v>599</v>
      </c>
      <c r="AE27">
        <f>IFERROR(VLOOKUP(J27,Product_lookup!$A:$G,6,FALSE),"")</f>
        <v>216</v>
      </c>
      <c r="AF27">
        <f>IFERROR(VLOOKUP(J27,Product_lookup!$A:$G,7,FALSE),"")</f>
        <v>144</v>
      </c>
      <c r="AG27" s="33">
        <f t="shared" si="8"/>
        <v>0.39899833055091821</v>
      </c>
    </row>
    <row r="28" spans="1:33" x14ac:dyDescent="0.3">
      <c r="A28" s="27">
        <v>46266</v>
      </c>
      <c r="B28" s="8" t="s">
        <v>32</v>
      </c>
      <c r="C28" s="8" t="s">
        <v>140</v>
      </c>
      <c r="D28" s="8" t="s">
        <v>141</v>
      </c>
      <c r="E28" s="8" t="s">
        <v>142</v>
      </c>
      <c r="F28" s="8" t="s">
        <v>143</v>
      </c>
      <c r="G28" s="8" t="s">
        <v>205</v>
      </c>
      <c r="H28" s="8" t="s">
        <v>20</v>
      </c>
      <c r="I28" s="8" t="s">
        <v>205</v>
      </c>
      <c r="J28" s="8" t="s">
        <v>147</v>
      </c>
      <c r="K28" s="8" t="s">
        <v>21</v>
      </c>
      <c r="L28" s="12">
        <v>349</v>
      </c>
      <c r="M28" s="9">
        <v>2</v>
      </c>
      <c r="N28" s="10">
        <f t="shared" si="0"/>
        <v>5.7306590257879654E-3</v>
      </c>
      <c r="O28" s="11">
        <f t="shared" si="1"/>
        <v>10.97</v>
      </c>
      <c r="P28" s="11">
        <v>21.94</v>
      </c>
      <c r="Q28" s="11">
        <v>0</v>
      </c>
      <c r="R28" s="8">
        <v>0</v>
      </c>
      <c r="S28" s="8">
        <v>0</v>
      </c>
      <c r="T28" s="33" t="str">
        <f t="shared" si="2"/>
        <v/>
      </c>
      <c r="U28" s="12">
        <f t="shared" si="3"/>
        <v>0</v>
      </c>
      <c r="V28" s="10">
        <f t="shared" si="4"/>
        <v>0</v>
      </c>
      <c r="W28" s="11">
        <v>14</v>
      </c>
      <c r="X28" s="8" t="s">
        <v>148</v>
      </c>
      <c r="Y28" s="8" t="s">
        <v>149</v>
      </c>
      <c r="AA28">
        <f t="shared" si="5"/>
        <v>1</v>
      </c>
      <c r="AB28" s="32">
        <f t="shared" si="6"/>
        <v>-21.94</v>
      </c>
      <c r="AC28" t="str">
        <f t="shared" si="7"/>
        <v>No Sales</v>
      </c>
      <c r="AD28">
        <f>IFERROR(VLOOKUP(J28,Product_lookup!$A:$G,5,FALSE),"")</f>
        <v>599</v>
      </c>
      <c r="AE28">
        <f>IFERROR(VLOOKUP(J28,Product_lookup!$A:$G,6,FALSE),"")</f>
        <v>216</v>
      </c>
      <c r="AF28">
        <f>IFERROR(VLOOKUP(J28,Product_lookup!$A:$G,7,FALSE),"")</f>
        <v>144</v>
      </c>
      <c r="AG28" s="33">
        <f t="shared" si="8"/>
        <v>0.39899833055091821</v>
      </c>
    </row>
    <row r="29" spans="1:33" x14ac:dyDescent="0.3">
      <c r="A29" s="27">
        <v>46266</v>
      </c>
      <c r="B29" s="8" t="s">
        <v>32</v>
      </c>
      <c r="C29" s="8" t="s">
        <v>140</v>
      </c>
      <c r="D29" s="8" t="s">
        <v>141</v>
      </c>
      <c r="E29" s="8" t="s">
        <v>142</v>
      </c>
      <c r="F29" s="8" t="s">
        <v>143</v>
      </c>
      <c r="G29" s="8" t="s">
        <v>207</v>
      </c>
      <c r="H29" s="8" t="s">
        <v>20</v>
      </c>
      <c r="I29" s="8" t="s">
        <v>207</v>
      </c>
      <c r="J29" s="8" t="s">
        <v>147</v>
      </c>
      <c r="K29" s="8" t="s">
        <v>7</v>
      </c>
      <c r="L29" s="8">
        <v>895</v>
      </c>
      <c r="M29" s="9">
        <v>10</v>
      </c>
      <c r="N29" s="10">
        <f t="shared" si="0"/>
        <v>1.11731843575419E-2</v>
      </c>
      <c r="O29" s="11">
        <f t="shared" si="1"/>
        <v>10.64</v>
      </c>
      <c r="P29" s="11">
        <v>106.4</v>
      </c>
      <c r="Q29" s="11">
        <v>0</v>
      </c>
      <c r="R29" s="8">
        <v>0</v>
      </c>
      <c r="S29" s="8">
        <v>0</v>
      </c>
      <c r="T29" s="33" t="str">
        <f t="shared" si="2"/>
        <v/>
      </c>
      <c r="U29" s="12">
        <f t="shared" si="3"/>
        <v>0</v>
      </c>
      <c r="V29" s="10">
        <f t="shared" si="4"/>
        <v>0</v>
      </c>
      <c r="W29" s="11">
        <v>15.5</v>
      </c>
      <c r="X29" s="8" t="s">
        <v>148</v>
      </c>
      <c r="Y29" s="8" t="s">
        <v>149</v>
      </c>
      <c r="AA29">
        <f t="shared" si="5"/>
        <v>1</v>
      </c>
      <c r="AB29" s="32">
        <f t="shared" si="6"/>
        <v>-106.4</v>
      </c>
      <c r="AC29" t="str">
        <f t="shared" si="7"/>
        <v>No Sales</v>
      </c>
      <c r="AD29">
        <f>IFERROR(VLOOKUP(J29,Product_lookup!$A:$G,5,FALSE),"")</f>
        <v>599</v>
      </c>
      <c r="AE29">
        <f>IFERROR(VLOOKUP(J29,Product_lookup!$A:$G,6,FALSE),"")</f>
        <v>216</v>
      </c>
      <c r="AF29">
        <f>IFERROR(VLOOKUP(J29,Product_lookup!$A:$G,7,FALSE),"")</f>
        <v>144</v>
      </c>
      <c r="AG29" s="33">
        <f t="shared" si="8"/>
        <v>0.39899833055091821</v>
      </c>
    </row>
    <row r="30" spans="1:33" x14ac:dyDescent="0.3">
      <c r="A30" s="27">
        <v>46266</v>
      </c>
      <c r="B30" s="8" t="s">
        <v>32</v>
      </c>
      <c r="C30" s="8" t="s">
        <v>140</v>
      </c>
      <c r="D30" s="8" t="s">
        <v>141</v>
      </c>
      <c r="E30" s="8" t="s">
        <v>150</v>
      </c>
      <c r="F30" s="8" t="s">
        <v>143</v>
      </c>
      <c r="G30" s="8" t="s">
        <v>209</v>
      </c>
      <c r="H30" s="8" t="s">
        <v>20</v>
      </c>
      <c r="I30" s="8" t="s">
        <v>209</v>
      </c>
      <c r="J30" s="8" t="s">
        <v>153</v>
      </c>
      <c r="K30" s="8" t="s">
        <v>7</v>
      </c>
      <c r="L30" s="12">
        <v>560</v>
      </c>
      <c r="M30" s="9">
        <v>6</v>
      </c>
      <c r="N30" s="10">
        <f t="shared" si="0"/>
        <v>1.0714285714285714E-2</v>
      </c>
      <c r="O30" s="11">
        <f t="shared" si="1"/>
        <v>8.0299999999999994</v>
      </c>
      <c r="P30" s="11">
        <v>48.18</v>
      </c>
      <c r="Q30" s="11">
        <v>549</v>
      </c>
      <c r="R30" s="8">
        <v>1</v>
      </c>
      <c r="S30" s="8">
        <v>1</v>
      </c>
      <c r="T30" s="33">
        <f t="shared" si="2"/>
        <v>8.7759562841530053E-2</v>
      </c>
      <c r="U30" s="12">
        <f t="shared" si="3"/>
        <v>11.394769613947696</v>
      </c>
      <c r="V30" s="10">
        <f t="shared" si="4"/>
        <v>0.16666666666666666</v>
      </c>
      <c r="W30" s="11">
        <v>13</v>
      </c>
      <c r="X30" s="8" t="s">
        <v>148</v>
      </c>
      <c r="Y30" s="8" t="s">
        <v>149</v>
      </c>
      <c r="AA30">
        <f t="shared" si="5"/>
        <v>1</v>
      </c>
      <c r="AB30" s="32">
        <f t="shared" si="6"/>
        <v>169.82</v>
      </c>
      <c r="AC30" t="str">
        <f t="shared" si="7"/>
        <v>Profitable</v>
      </c>
      <c r="AD30">
        <f>IFERROR(VLOOKUP(J30,Product_lookup!$A:$G,5,FALSE),"")</f>
        <v>549</v>
      </c>
      <c r="AE30">
        <f>IFERROR(VLOOKUP(J30,Product_lookup!$A:$G,6,FALSE),"")</f>
        <v>192</v>
      </c>
      <c r="AF30">
        <f>IFERROR(VLOOKUP(J30,Product_lookup!$A:$G,7,FALSE),"")</f>
        <v>139</v>
      </c>
      <c r="AG30" s="33">
        <f t="shared" si="8"/>
        <v>0.39708561020036431</v>
      </c>
    </row>
    <row r="31" spans="1:33" x14ac:dyDescent="0.3">
      <c r="A31" s="27">
        <v>46266</v>
      </c>
      <c r="B31" s="8" t="s">
        <v>32</v>
      </c>
      <c r="C31" s="8" t="s">
        <v>140</v>
      </c>
      <c r="D31" s="8" t="s">
        <v>141</v>
      </c>
      <c r="E31" s="8" t="s">
        <v>150</v>
      </c>
      <c r="F31" s="8" t="s">
        <v>143</v>
      </c>
      <c r="G31" s="8" t="s">
        <v>156</v>
      </c>
      <c r="H31" s="8" t="s">
        <v>20</v>
      </c>
      <c r="I31" s="8" t="s">
        <v>156</v>
      </c>
      <c r="J31" s="8" t="s">
        <v>153</v>
      </c>
      <c r="K31" s="8" t="s">
        <v>14</v>
      </c>
      <c r="L31" s="12">
        <v>1024</v>
      </c>
      <c r="M31" s="9">
        <v>2</v>
      </c>
      <c r="N31" s="10">
        <f t="shared" si="0"/>
        <v>1.953125E-3</v>
      </c>
      <c r="O31" s="11">
        <f t="shared" si="1"/>
        <v>10.52</v>
      </c>
      <c r="P31" s="11">
        <v>21.04</v>
      </c>
      <c r="Q31" s="11">
        <v>0</v>
      </c>
      <c r="R31" s="8">
        <v>0</v>
      </c>
      <c r="S31" s="8">
        <v>0</v>
      </c>
      <c r="T31" s="33" t="str">
        <f t="shared" si="2"/>
        <v/>
      </c>
      <c r="U31" s="12">
        <f t="shared" si="3"/>
        <v>0</v>
      </c>
      <c r="V31" s="10">
        <f t="shared" si="4"/>
        <v>0</v>
      </c>
      <c r="W31" s="11">
        <v>15</v>
      </c>
      <c r="X31" s="8" t="s">
        <v>148</v>
      </c>
      <c r="Y31" s="8" t="s">
        <v>149</v>
      </c>
      <c r="AA31">
        <f t="shared" si="5"/>
        <v>1</v>
      </c>
      <c r="AB31" s="32">
        <f t="shared" si="6"/>
        <v>-21.04</v>
      </c>
      <c r="AC31" t="str">
        <f t="shared" si="7"/>
        <v>No Sales</v>
      </c>
      <c r="AD31">
        <f>IFERROR(VLOOKUP(J31,Product_lookup!$A:$G,5,FALSE),"")</f>
        <v>549</v>
      </c>
      <c r="AE31">
        <f>IFERROR(VLOOKUP(J31,Product_lookup!$A:$G,6,FALSE),"")</f>
        <v>192</v>
      </c>
      <c r="AF31">
        <f>IFERROR(VLOOKUP(J31,Product_lookup!$A:$G,7,FALSE),"")</f>
        <v>139</v>
      </c>
      <c r="AG31" s="33">
        <f t="shared" si="8"/>
        <v>0.39708561020036431</v>
      </c>
    </row>
    <row r="32" spans="1:33" x14ac:dyDescent="0.3">
      <c r="A32" s="27">
        <v>46266</v>
      </c>
      <c r="B32" s="8" t="s">
        <v>32</v>
      </c>
      <c r="C32" s="8" t="s">
        <v>140</v>
      </c>
      <c r="D32" s="8" t="s">
        <v>141</v>
      </c>
      <c r="E32" s="8" t="s">
        <v>150</v>
      </c>
      <c r="F32" s="8" t="s">
        <v>143</v>
      </c>
      <c r="G32" s="8" t="s">
        <v>210</v>
      </c>
      <c r="H32" s="8" t="s">
        <v>20</v>
      </c>
      <c r="I32" s="8" t="s">
        <v>210</v>
      </c>
      <c r="J32" s="8" t="s">
        <v>153</v>
      </c>
      <c r="K32" s="8" t="s">
        <v>7</v>
      </c>
      <c r="L32" s="12">
        <v>762</v>
      </c>
      <c r="M32" s="9">
        <v>9</v>
      </c>
      <c r="N32" s="10">
        <f t="shared" si="0"/>
        <v>1.1811023622047244E-2</v>
      </c>
      <c r="O32" s="11">
        <f t="shared" si="1"/>
        <v>11.69</v>
      </c>
      <c r="P32" s="11">
        <v>105.21</v>
      </c>
      <c r="Q32" s="11">
        <v>0</v>
      </c>
      <c r="R32" s="8">
        <v>0</v>
      </c>
      <c r="S32" s="8">
        <v>0</v>
      </c>
      <c r="T32" s="33" t="str">
        <f t="shared" si="2"/>
        <v/>
      </c>
      <c r="U32" s="12">
        <f t="shared" si="3"/>
        <v>0</v>
      </c>
      <c r="V32" s="10">
        <f t="shared" si="4"/>
        <v>0</v>
      </c>
      <c r="W32" s="11">
        <v>15</v>
      </c>
      <c r="X32" s="8" t="s">
        <v>148</v>
      </c>
      <c r="Y32" s="8" t="s">
        <v>149</v>
      </c>
      <c r="AA32">
        <f t="shared" si="5"/>
        <v>1</v>
      </c>
      <c r="AB32" s="32">
        <f t="shared" si="6"/>
        <v>-105.21</v>
      </c>
      <c r="AC32" t="str">
        <f t="shared" si="7"/>
        <v>No Sales</v>
      </c>
      <c r="AD32">
        <f>IFERROR(VLOOKUP(J32,Product_lookup!$A:$G,5,FALSE),"")</f>
        <v>549</v>
      </c>
      <c r="AE32">
        <f>IFERROR(VLOOKUP(J32,Product_lookup!$A:$G,6,FALSE),"")</f>
        <v>192</v>
      </c>
      <c r="AF32">
        <f>IFERROR(VLOOKUP(J32,Product_lookup!$A:$G,7,FALSE),"")</f>
        <v>139</v>
      </c>
      <c r="AG32" s="33">
        <f t="shared" si="8"/>
        <v>0.39708561020036431</v>
      </c>
    </row>
    <row r="33" spans="1:33" x14ac:dyDescent="0.3">
      <c r="A33" s="27">
        <v>46266</v>
      </c>
      <c r="B33" s="8" t="s">
        <v>32</v>
      </c>
      <c r="C33" s="8" t="s">
        <v>140</v>
      </c>
      <c r="D33" s="8" t="s">
        <v>141</v>
      </c>
      <c r="E33" s="8" t="s">
        <v>211</v>
      </c>
      <c r="F33" s="8" t="s">
        <v>143</v>
      </c>
      <c r="G33" s="8" t="s">
        <v>212</v>
      </c>
      <c r="H33" s="8" t="s">
        <v>20</v>
      </c>
      <c r="I33" s="8" t="s">
        <v>212</v>
      </c>
      <c r="J33" s="8" t="s">
        <v>214</v>
      </c>
      <c r="K33" s="8" t="s">
        <v>21</v>
      </c>
      <c r="L33" s="12">
        <v>100</v>
      </c>
      <c r="M33" s="9">
        <v>1</v>
      </c>
      <c r="N33" s="10">
        <f t="shared" si="0"/>
        <v>0.01</v>
      </c>
      <c r="O33" s="11">
        <f t="shared" si="1"/>
        <v>24</v>
      </c>
      <c r="P33" s="11">
        <v>24</v>
      </c>
      <c r="Q33" s="11">
        <v>0</v>
      </c>
      <c r="R33" s="8">
        <v>0</v>
      </c>
      <c r="S33" s="8">
        <v>0</v>
      </c>
      <c r="T33" s="33" t="str">
        <f t="shared" si="2"/>
        <v/>
      </c>
      <c r="U33" s="12">
        <f t="shared" si="3"/>
        <v>0</v>
      </c>
      <c r="V33" s="10">
        <f t="shared" si="4"/>
        <v>0</v>
      </c>
      <c r="W33" s="11">
        <v>24</v>
      </c>
      <c r="X33" s="8" t="s">
        <v>148</v>
      </c>
      <c r="Y33" s="8" t="s">
        <v>149</v>
      </c>
      <c r="AA33">
        <f t="shared" si="5"/>
        <v>1</v>
      </c>
      <c r="AB33" s="32">
        <f t="shared" si="6"/>
        <v>-24</v>
      </c>
      <c r="AC33" t="str">
        <f t="shared" si="7"/>
        <v>No Sales</v>
      </c>
      <c r="AD33">
        <f>IFERROR(VLOOKUP(J33,Product_lookup!$A:$G,5,FALSE),"")</f>
        <v>649</v>
      </c>
      <c r="AE33">
        <f>IFERROR(VLOOKUP(J33,Product_lookup!$A:$G,6,FALSE),"")</f>
        <v>234</v>
      </c>
      <c r="AF33">
        <f>IFERROR(VLOOKUP(J33,Product_lookup!$A:$G,7,FALSE),"")</f>
        <v>148</v>
      </c>
      <c r="AG33" s="33">
        <f t="shared" si="8"/>
        <v>0.41140215716486905</v>
      </c>
    </row>
    <row r="34" spans="1:33" x14ac:dyDescent="0.3">
      <c r="A34" s="27">
        <v>46266</v>
      </c>
      <c r="B34" s="8" t="s">
        <v>32</v>
      </c>
      <c r="C34" s="8" t="s">
        <v>140</v>
      </c>
      <c r="D34" s="8" t="s">
        <v>141</v>
      </c>
      <c r="E34" s="8" t="s">
        <v>211</v>
      </c>
      <c r="F34" s="8" t="s">
        <v>143</v>
      </c>
      <c r="G34" s="8" t="s">
        <v>215</v>
      </c>
      <c r="H34" s="8" t="s">
        <v>20</v>
      </c>
      <c r="I34" s="8" t="s">
        <v>215</v>
      </c>
      <c r="J34" s="8" t="s">
        <v>214</v>
      </c>
      <c r="K34" s="8" t="s">
        <v>7</v>
      </c>
      <c r="L34" s="12">
        <v>919</v>
      </c>
      <c r="M34" s="9">
        <v>11</v>
      </c>
      <c r="N34" s="10">
        <f t="shared" si="0"/>
        <v>1.1969532100108813E-2</v>
      </c>
      <c r="O34" s="11">
        <f t="shared" si="1"/>
        <v>17.489999999999998</v>
      </c>
      <c r="P34" s="8">
        <v>192.39</v>
      </c>
      <c r="Q34" s="11">
        <v>649</v>
      </c>
      <c r="R34" s="8">
        <v>1</v>
      </c>
      <c r="S34" s="8">
        <v>1</v>
      </c>
      <c r="T34" s="33">
        <f t="shared" si="2"/>
        <v>0.29644067796610168</v>
      </c>
      <c r="U34" s="12">
        <f t="shared" si="3"/>
        <v>3.373356203544883</v>
      </c>
      <c r="V34" s="10">
        <f t="shared" si="4"/>
        <v>9.0909090909090912E-2</v>
      </c>
      <c r="W34" s="11">
        <v>25</v>
      </c>
      <c r="X34" s="8" t="s">
        <v>148</v>
      </c>
      <c r="Y34" s="8" t="s">
        <v>149</v>
      </c>
      <c r="AA34">
        <f t="shared" si="5"/>
        <v>1</v>
      </c>
      <c r="AB34" s="32">
        <f t="shared" si="6"/>
        <v>74.610000000000014</v>
      </c>
      <c r="AC34" t="str">
        <f t="shared" si="7"/>
        <v>Profitable</v>
      </c>
      <c r="AD34">
        <f>IFERROR(VLOOKUP(J34,Product_lookup!$A:$G,5,FALSE),"")</f>
        <v>649</v>
      </c>
      <c r="AE34">
        <f>IFERROR(VLOOKUP(J34,Product_lookup!$A:$G,6,FALSE),"")</f>
        <v>234</v>
      </c>
      <c r="AF34">
        <f>IFERROR(VLOOKUP(J34,Product_lookup!$A:$G,7,FALSE),"")</f>
        <v>148</v>
      </c>
      <c r="AG34" s="33">
        <f t="shared" si="8"/>
        <v>0.41140215716486905</v>
      </c>
    </row>
    <row r="35" spans="1:33" x14ac:dyDescent="0.3">
      <c r="A35" s="27">
        <v>46266</v>
      </c>
      <c r="B35" s="8" t="s">
        <v>32</v>
      </c>
      <c r="C35" s="8" t="s">
        <v>140</v>
      </c>
      <c r="D35" s="8" t="s">
        <v>141</v>
      </c>
      <c r="E35" s="8" t="s">
        <v>217</v>
      </c>
      <c r="F35" s="8" t="s">
        <v>143</v>
      </c>
      <c r="G35" s="8" t="s">
        <v>218</v>
      </c>
      <c r="H35" s="8" t="s">
        <v>20</v>
      </c>
      <c r="I35" s="8" t="s">
        <v>218</v>
      </c>
      <c r="J35" s="8" t="s">
        <v>219</v>
      </c>
      <c r="K35" s="8" t="s">
        <v>7</v>
      </c>
      <c r="L35" s="12">
        <v>486</v>
      </c>
      <c r="M35" s="9">
        <v>0</v>
      </c>
      <c r="N35" s="10">
        <f t="shared" si="0"/>
        <v>0</v>
      </c>
      <c r="O35" s="11" t="str">
        <f t="shared" si="1"/>
        <v/>
      </c>
      <c r="P35" s="11">
        <v>0</v>
      </c>
      <c r="Q35" s="11">
        <v>0</v>
      </c>
      <c r="R35" s="8">
        <v>0</v>
      </c>
      <c r="S35" s="8">
        <v>0</v>
      </c>
      <c r="T35" s="33" t="str">
        <f t="shared" si="2"/>
        <v/>
      </c>
      <c r="U35" s="12" t="str">
        <f t="shared" si="3"/>
        <v/>
      </c>
      <c r="V35" s="10" t="str">
        <f t="shared" si="4"/>
        <v/>
      </c>
      <c r="W35" s="11">
        <v>23.5</v>
      </c>
      <c r="X35" s="8" t="s">
        <v>148</v>
      </c>
      <c r="Y35" s="8" t="s">
        <v>149</v>
      </c>
      <c r="AA35">
        <f t="shared" si="5"/>
        <v>1</v>
      </c>
      <c r="AB35" s="32">
        <f t="shared" si="6"/>
        <v>0</v>
      </c>
      <c r="AC35" t="str">
        <f t="shared" si="7"/>
        <v>No Spend</v>
      </c>
      <c r="AD35">
        <f>IFERROR(VLOOKUP(J35,Product_lookup!$A:$G,5,FALSE),"")</f>
        <v>799</v>
      </c>
      <c r="AE35">
        <f>IFERROR(VLOOKUP(J35,Product_lookup!$A:$G,6,FALSE),"")</f>
        <v>272</v>
      </c>
      <c r="AF35">
        <f>IFERROR(VLOOKUP(J35,Product_lookup!$A:$G,7,FALSE),"")</f>
        <v>162</v>
      </c>
      <c r="AG35" s="33">
        <f t="shared" si="8"/>
        <v>0.45682102628285359</v>
      </c>
    </row>
    <row r="36" spans="1:33" x14ac:dyDescent="0.3">
      <c r="A36" s="27">
        <v>46266</v>
      </c>
      <c r="B36" s="8" t="s">
        <v>26</v>
      </c>
      <c r="C36" s="8" t="s">
        <v>140</v>
      </c>
      <c r="D36" s="8" t="s">
        <v>141</v>
      </c>
      <c r="E36" s="8" t="s">
        <v>150</v>
      </c>
      <c r="F36" s="8" t="s">
        <v>143</v>
      </c>
      <c r="G36" s="8" t="s">
        <v>156</v>
      </c>
      <c r="H36" s="8" t="s">
        <v>13</v>
      </c>
      <c r="I36" s="8" t="s">
        <v>221</v>
      </c>
      <c r="J36" s="8" t="s">
        <v>153</v>
      </c>
      <c r="K36" s="8" t="s">
        <v>21</v>
      </c>
      <c r="L36" s="12">
        <v>345</v>
      </c>
      <c r="M36" s="9">
        <v>1</v>
      </c>
      <c r="N36" s="10">
        <f t="shared" si="0"/>
        <v>2.8985507246376812E-3</v>
      </c>
      <c r="O36" s="11">
        <f t="shared" si="1"/>
        <v>10.5</v>
      </c>
      <c r="P36" s="11">
        <v>10.5</v>
      </c>
      <c r="Q36" s="11">
        <v>0</v>
      </c>
      <c r="R36" s="8">
        <v>0</v>
      </c>
      <c r="S36" s="8">
        <v>0</v>
      </c>
      <c r="T36" s="33" t="str">
        <f t="shared" si="2"/>
        <v/>
      </c>
      <c r="U36" s="12">
        <f t="shared" si="3"/>
        <v>0</v>
      </c>
      <c r="V36" s="10">
        <f t="shared" si="4"/>
        <v>0</v>
      </c>
      <c r="W36" s="11">
        <v>10.5</v>
      </c>
      <c r="X36" s="8" t="s">
        <v>148</v>
      </c>
      <c r="Y36" s="8" t="s">
        <v>149</v>
      </c>
      <c r="AA36">
        <f t="shared" si="5"/>
        <v>1</v>
      </c>
      <c r="AB36" s="32">
        <f t="shared" si="6"/>
        <v>-10.5</v>
      </c>
      <c r="AC36" t="str">
        <f t="shared" si="7"/>
        <v>No Sales</v>
      </c>
      <c r="AD36">
        <f>IFERROR(VLOOKUP(J36,Product_lookup!$A:$G,5,FALSE),"")</f>
        <v>549</v>
      </c>
      <c r="AE36">
        <f>IFERROR(VLOOKUP(J36,Product_lookup!$A:$G,6,FALSE),"")</f>
        <v>192</v>
      </c>
      <c r="AF36">
        <f>IFERROR(VLOOKUP(J36,Product_lookup!$A:$G,7,FALSE),"")</f>
        <v>139</v>
      </c>
      <c r="AG36" s="33">
        <f t="shared" si="8"/>
        <v>0.39708561020036431</v>
      </c>
    </row>
    <row r="37" spans="1:33" x14ac:dyDescent="0.3">
      <c r="A37" s="27">
        <v>46266</v>
      </c>
      <c r="B37" s="8" t="s">
        <v>26</v>
      </c>
      <c r="C37" s="8" t="s">
        <v>140</v>
      </c>
      <c r="D37" s="8" t="s">
        <v>141</v>
      </c>
      <c r="E37" s="8" t="s">
        <v>150</v>
      </c>
      <c r="F37" s="8" t="s">
        <v>143</v>
      </c>
      <c r="G37" s="8" t="s">
        <v>156</v>
      </c>
      <c r="H37" s="8" t="s">
        <v>13</v>
      </c>
      <c r="I37" s="8" t="s">
        <v>671</v>
      </c>
      <c r="J37" s="8" t="s">
        <v>153</v>
      </c>
      <c r="K37" s="8" t="s">
        <v>14</v>
      </c>
      <c r="L37" s="12">
        <v>357</v>
      </c>
      <c r="M37" s="9">
        <v>1</v>
      </c>
      <c r="N37" s="10">
        <f t="shared" si="0"/>
        <v>2.8011204481792717E-3</v>
      </c>
      <c r="O37" s="11">
        <f t="shared" si="1"/>
        <v>7.68</v>
      </c>
      <c r="P37" s="11">
        <v>7.68</v>
      </c>
      <c r="Q37" s="11">
        <v>0</v>
      </c>
      <c r="R37" s="8">
        <v>0</v>
      </c>
      <c r="S37" s="8">
        <v>0</v>
      </c>
      <c r="T37" s="33" t="str">
        <f t="shared" si="2"/>
        <v/>
      </c>
      <c r="U37" s="12">
        <f t="shared" si="3"/>
        <v>0</v>
      </c>
      <c r="V37" s="10">
        <f t="shared" si="4"/>
        <v>0</v>
      </c>
      <c r="W37" s="11">
        <v>12.5</v>
      </c>
      <c r="X37" s="8" t="s">
        <v>148</v>
      </c>
      <c r="Y37" s="8" t="s">
        <v>149</v>
      </c>
      <c r="AA37">
        <f t="shared" si="5"/>
        <v>1</v>
      </c>
      <c r="AB37" s="32">
        <f t="shared" si="6"/>
        <v>-7.68</v>
      </c>
      <c r="AC37" t="str">
        <f t="shared" si="7"/>
        <v>No Sales</v>
      </c>
      <c r="AD37">
        <f>IFERROR(VLOOKUP(J37,Product_lookup!$A:$G,5,FALSE),"")</f>
        <v>549</v>
      </c>
      <c r="AE37">
        <f>IFERROR(VLOOKUP(J37,Product_lookup!$A:$G,6,FALSE),"")</f>
        <v>192</v>
      </c>
      <c r="AF37">
        <f>IFERROR(VLOOKUP(J37,Product_lookup!$A:$G,7,FALSE),"")</f>
        <v>139</v>
      </c>
      <c r="AG37" s="33">
        <f t="shared" si="8"/>
        <v>0.39708561020036431</v>
      </c>
    </row>
    <row r="38" spans="1:33" x14ac:dyDescent="0.3">
      <c r="A38" s="27">
        <v>46266</v>
      </c>
      <c r="B38" s="8" t="s">
        <v>26</v>
      </c>
      <c r="C38" s="8" t="s">
        <v>140</v>
      </c>
      <c r="D38" s="8" t="s">
        <v>141</v>
      </c>
      <c r="E38" s="8" t="s">
        <v>211</v>
      </c>
      <c r="F38" s="8" t="s">
        <v>143</v>
      </c>
      <c r="G38" s="8" t="s">
        <v>215</v>
      </c>
      <c r="H38" s="8" t="s">
        <v>13</v>
      </c>
      <c r="I38" s="8" t="s">
        <v>215</v>
      </c>
      <c r="J38" s="8" t="s">
        <v>214</v>
      </c>
      <c r="K38" s="8" t="s">
        <v>14</v>
      </c>
      <c r="L38" s="12">
        <v>1412</v>
      </c>
      <c r="M38" s="9">
        <v>14</v>
      </c>
      <c r="N38" s="10">
        <f t="shared" si="0"/>
        <v>9.9150141643059488E-3</v>
      </c>
      <c r="O38" s="11">
        <f t="shared" si="1"/>
        <v>10.549999999999999</v>
      </c>
      <c r="P38" s="11">
        <v>147.69999999999999</v>
      </c>
      <c r="Q38" s="11">
        <v>0</v>
      </c>
      <c r="R38" s="8">
        <v>0</v>
      </c>
      <c r="S38" s="8">
        <v>0</v>
      </c>
      <c r="T38" s="33" t="str">
        <f t="shared" si="2"/>
        <v/>
      </c>
      <c r="U38" s="12">
        <f t="shared" si="3"/>
        <v>0</v>
      </c>
      <c r="V38" s="10">
        <f t="shared" si="4"/>
        <v>0</v>
      </c>
      <c r="W38" s="11">
        <v>14</v>
      </c>
      <c r="X38" s="8" t="s">
        <v>148</v>
      </c>
      <c r="Y38" s="8" t="s">
        <v>149</v>
      </c>
      <c r="AA38">
        <f t="shared" si="5"/>
        <v>1</v>
      </c>
      <c r="AB38" s="32">
        <f t="shared" si="6"/>
        <v>-147.69999999999999</v>
      </c>
      <c r="AC38" t="str">
        <f t="shared" si="7"/>
        <v>No Sales</v>
      </c>
      <c r="AD38">
        <f>IFERROR(VLOOKUP(J38,Product_lookup!$A:$G,5,FALSE),"")</f>
        <v>649</v>
      </c>
      <c r="AE38">
        <f>IFERROR(VLOOKUP(J38,Product_lookup!$A:$G,6,FALSE),"")</f>
        <v>234</v>
      </c>
      <c r="AF38">
        <f>IFERROR(VLOOKUP(J38,Product_lookup!$A:$G,7,FALSE),"")</f>
        <v>148</v>
      </c>
      <c r="AG38" s="33">
        <f t="shared" si="8"/>
        <v>0.41140215716486905</v>
      </c>
    </row>
    <row r="39" spans="1:33" x14ac:dyDescent="0.3">
      <c r="A39" s="27">
        <v>46266</v>
      </c>
      <c r="B39" s="8" t="s">
        <v>26</v>
      </c>
      <c r="C39" s="8" t="s">
        <v>140</v>
      </c>
      <c r="D39" s="8" t="s">
        <v>141</v>
      </c>
      <c r="E39" s="8" t="s">
        <v>211</v>
      </c>
      <c r="F39" s="8" t="s">
        <v>143</v>
      </c>
      <c r="G39" s="8" t="s">
        <v>215</v>
      </c>
      <c r="H39" s="8" t="s">
        <v>13</v>
      </c>
      <c r="I39" s="8" t="s">
        <v>224</v>
      </c>
      <c r="J39" s="8" t="s">
        <v>214</v>
      </c>
      <c r="K39" s="8" t="s">
        <v>21</v>
      </c>
      <c r="L39" s="12">
        <v>174</v>
      </c>
      <c r="M39" s="9">
        <v>4</v>
      </c>
      <c r="N39" s="10">
        <f t="shared" si="0"/>
        <v>2.2988505747126436E-2</v>
      </c>
      <c r="O39" s="11">
        <f t="shared" si="1"/>
        <v>14.5</v>
      </c>
      <c r="P39" s="11">
        <v>58</v>
      </c>
      <c r="Q39" s="11">
        <v>649</v>
      </c>
      <c r="R39" s="8">
        <v>1</v>
      </c>
      <c r="S39" s="8">
        <v>1</v>
      </c>
      <c r="T39" s="33">
        <f t="shared" si="2"/>
        <v>8.9368258859784278E-2</v>
      </c>
      <c r="U39" s="12">
        <f t="shared" si="3"/>
        <v>11.189655172413794</v>
      </c>
      <c r="V39" s="10">
        <f t="shared" si="4"/>
        <v>0.25</v>
      </c>
      <c r="W39" s="11">
        <v>14.5</v>
      </c>
      <c r="X39" s="8" t="s">
        <v>148</v>
      </c>
      <c r="Y39" s="8" t="s">
        <v>149</v>
      </c>
      <c r="AA39">
        <f t="shared" si="5"/>
        <v>1</v>
      </c>
      <c r="AB39" s="32">
        <f t="shared" si="6"/>
        <v>209</v>
      </c>
      <c r="AC39" t="str">
        <f t="shared" si="7"/>
        <v>Profitable</v>
      </c>
      <c r="AD39">
        <f>IFERROR(VLOOKUP(J39,Product_lookup!$A:$G,5,FALSE),"")</f>
        <v>649</v>
      </c>
      <c r="AE39">
        <f>IFERROR(VLOOKUP(J39,Product_lookup!$A:$G,6,FALSE),"")</f>
        <v>234</v>
      </c>
      <c r="AF39">
        <f>IFERROR(VLOOKUP(J39,Product_lookup!$A:$G,7,FALSE),"")</f>
        <v>148</v>
      </c>
      <c r="AG39" s="33">
        <f t="shared" si="8"/>
        <v>0.41140215716486905</v>
      </c>
    </row>
    <row r="40" spans="1:33" x14ac:dyDescent="0.3">
      <c r="A40" s="27">
        <v>46266</v>
      </c>
      <c r="B40" s="8" t="s">
        <v>26</v>
      </c>
      <c r="C40" s="8" t="s">
        <v>140</v>
      </c>
      <c r="D40" s="8" t="s">
        <v>141</v>
      </c>
      <c r="E40" s="8" t="s">
        <v>211</v>
      </c>
      <c r="F40" s="8" t="s">
        <v>143</v>
      </c>
      <c r="G40" s="8" t="s">
        <v>225</v>
      </c>
      <c r="H40" s="8" t="s">
        <v>13</v>
      </c>
      <c r="I40" s="8" t="s">
        <v>226</v>
      </c>
      <c r="J40" s="8" t="s">
        <v>214</v>
      </c>
      <c r="K40" s="8" t="s">
        <v>7</v>
      </c>
      <c r="L40" s="12">
        <v>239</v>
      </c>
      <c r="M40" s="9">
        <v>1</v>
      </c>
      <c r="N40" s="10">
        <f t="shared" si="0"/>
        <v>4.1841004184100415E-3</v>
      </c>
      <c r="O40" s="11">
        <f t="shared" si="1"/>
        <v>6.67</v>
      </c>
      <c r="P40" s="11">
        <v>6.67</v>
      </c>
      <c r="Q40" s="11">
        <v>0</v>
      </c>
      <c r="R40" s="8">
        <v>0</v>
      </c>
      <c r="S40" s="8">
        <v>0</v>
      </c>
      <c r="T40" s="33" t="str">
        <f t="shared" si="2"/>
        <v/>
      </c>
      <c r="U40" s="12">
        <f t="shared" si="3"/>
        <v>0</v>
      </c>
      <c r="V40" s="10">
        <f t="shared" si="4"/>
        <v>0</v>
      </c>
      <c r="W40" s="11">
        <v>12</v>
      </c>
      <c r="X40" s="8" t="s">
        <v>148</v>
      </c>
      <c r="Y40" s="8" t="s">
        <v>149</v>
      </c>
      <c r="AA40">
        <f t="shared" si="5"/>
        <v>1</v>
      </c>
      <c r="AB40" s="32">
        <f t="shared" si="6"/>
        <v>-6.67</v>
      </c>
      <c r="AC40" t="str">
        <f t="shared" si="7"/>
        <v>No Sales</v>
      </c>
      <c r="AD40">
        <f>IFERROR(VLOOKUP(J40,Product_lookup!$A:$G,5,FALSE),"")</f>
        <v>649</v>
      </c>
      <c r="AE40">
        <f>IFERROR(VLOOKUP(J40,Product_lookup!$A:$G,6,FALSE),"")</f>
        <v>234</v>
      </c>
      <c r="AF40">
        <f>IFERROR(VLOOKUP(J40,Product_lookup!$A:$G,7,FALSE),"")</f>
        <v>148</v>
      </c>
      <c r="AG40" s="33">
        <f t="shared" si="8"/>
        <v>0.41140215716486905</v>
      </c>
    </row>
    <row r="41" spans="1:33" x14ac:dyDescent="0.3">
      <c r="A41" s="27">
        <v>46266</v>
      </c>
      <c r="B41" s="8" t="s">
        <v>26</v>
      </c>
      <c r="C41" s="8" t="s">
        <v>140</v>
      </c>
      <c r="D41" s="8" t="s">
        <v>141</v>
      </c>
      <c r="E41" s="8" t="s">
        <v>211</v>
      </c>
      <c r="F41" s="8" t="s">
        <v>143</v>
      </c>
      <c r="G41" s="8" t="s">
        <v>225</v>
      </c>
      <c r="H41" s="8" t="s">
        <v>13</v>
      </c>
      <c r="I41" s="8" t="s">
        <v>225</v>
      </c>
      <c r="J41" s="8" t="s">
        <v>214</v>
      </c>
      <c r="K41" s="8" t="s">
        <v>14</v>
      </c>
      <c r="L41" s="12">
        <v>1510</v>
      </c>
      <c r="M41" s="9">
        <v>11</v>
      </c>
      <c r="N41" s="10">
        <f t="shared" si="0"/>
        <v>7.2847682119205302E-3</v>
      </c>
      <c r="O41" s="11">
        <f t="shared" si="1"/>
        <v>13.090000000000002</v>
      </c>
      <c r="P41" s="11">
        <v>143.99</v>
      </c>
      <c r="Q41" s="11">
        <v>0</v>
      </c>
      <c r="R41" s="8">
        <v>0</v>
      </c>
      <c r="S41" s="8">
        <v>0</v>
      </c>
      <c r="T41" s="33" t="str">
        <f t="shared" si="2"/>
        <v/>
      </c>
      <c r="U41" s="12">
        <f t="shared" si="3"/>
        <v>0</v>
      </c>
      <c r="V41" s="10">
        <f t="shared" si="4"/>
        <v>0</v>
      </c>
      <c r="W41" s="11">
        <v>16</v>
      </c>
      <c r="X41" s="8" t="s">
        <v>148</v>
      </c>
      <c r="Y41" s="8" t="s">
        <v>149</v>
      </c>
      <c r="AA41">
        <f t="shared" si="5"/>
        <v>1</v>
      </c>
      <c r="AB41" s="32">
        <f t="shared" si="6"/>
        <v>-143.99</v>
      </c>
      <c r="AC41" t="str">
        <f t="shared" si="7"/>
        <v>No Sales</v>
      </c>
      <c r="AD41">
        <f>IFERROR(VLOOKUP(J41,Product_lookup!$A:$G,5,FALSE),"")</f>
        <v>649</v>
      </c>
      <c r="AE41">
        <f>IFERROR(VLOOKUP(J41,Product_lookup!$A:$G,6,FALSE),"")</f>
        <v>234</v>
      </c>
      <c r="AF41">
        <f>IFERROR(VLOOKUP(J41,Product_lookup!$A:$G,7,FALSE),"")</f>
        <v>148</v>
      </c>
      <c r="AG41" s="33">
        <f t="shared" si="8"/>
        <v>0.41140215716486905</v>
      </c>
    </row>
    <row r="42" spans="1:33" x14ac:dyDescent="0.3">
      <c r="A42" s="27">
        <v>46266</v>
      </c>
      <c r="B42" s="8" t="s">
        <v>42</v>
      </c>
      <c r="C42" s="8" t="s">
        <v>140</v>
      </c>
      <c r="D42" s="8" t="s">
        <v>141</v>
      </c>
      <c r="E42" s="8" t="s">
        <v>164</v>
      </c>
      <c r="F42" s="8" t="s">
        <v>143</v>
      </c>
      <c r="G42" s="8" t="s">
        <v>165</v>
      </c>
      <c r="H42" s="8" t="s">
        <v>24</v>
      </c>
      <c r="I42" s="8" t="s">
        <v>227</v>
      </c>
      <c r="J42" s="8" t="s">
        <v>166</v>
      </c>
      <c r="K42" s="8" t="s">
        <v>7</v>
      </c>
      <c r="L42" s="12">
        <v>96</v>
      </c>
      <c r="M42" s="9">
        <v>1</v>
      </c>
      <c r="N42" s="10">
        <f t="shared" si="0"/>
        <v>1.0416666666666666E-2</v>
      </c>
      <c r="O42" s="11">
        <f t="shared" si="1"/>
        <v>7.77</v>
      </c>
      <c r="P42" s="11">
        <v>7.77</v>
      </c>
      <c r="Q42" s="11">
        <v>0</v>
      </c>
      <c r="R42" s="8">
        <v>0</v>
      </c>
      <c r="S42" s="8">
        <v>0</v>
      </c>
      <c r="T42" s="33" t="str">
        <f t="shared" si="2"/>
        <v/>
      </c>
      <c r="U42" s="12">
        <f t="shared" si="3"/>
        <v>0</v>
      </c>
      <c r="V42" s="10">
        <f t="shared" si="4"/>
        <v>0</v>
      </c>
      <c r="W42" s="11">
        <v>13.5</v>
      </c>
      <c r="X42" s="8" t="s">
        <v>148</v>
      </c>
      <c r="Y42" s="8" t="s">
        <v>149</v>
      </c>
      <c r="AA42">
        <f t="shared" si="5"/>
        <v>1</v>
      </c>
      <c r="AB42" s="32">
        <f t="shared" si="6"/>
        <v>-7.77</v>
      </c>
      <c r="AC42" t="str">
        <f t="shared" si="7"/>
        <v>No Sales</v>
      </c>
      <c r="AD42">
        <f>IFERROR(VLOOKUP(J42,Product_lookup!$A:$G,5,FALSE),"")</f>
        <v>449</v>
      </c>
      <c r="AE42">
        <f>IFERROR(VLOOKUP(J42,Product_lookup!$A:$G,6,FALSE),"")</f>
        <v>162</v>
      </c>
      <c r="AF42">
        <f>IFERROR(VLOOKUP(J42,Product_lookup!$A:$G,7,FALSE),"")</f>
        <v>130</v>
      </c>
      <c r="AG42" s="33">
        <f t="shared" si="8"/>
        <v>0.34966592427616927</v>
      </c>
    </row>
    <row r="43" spans="1:33" x14ac:dyDescent="0.3">
      <c r="A43" s="27">
        <v>46266</v>
      </c>
      <c r="B43" s="8" t="s">
        <v>42</v>
      </c>
      <c r="C43" s="8" t="s">
        <v>140</v>
      </c>
      <c r="D43" s="8" t="s">
        <v>141</v>
      </c>
      <c r="E43" s="8" t="s">
        <v>164</v>
      </c>
      <c r="F43" s="8" t="s">
        <v>143</v>
      </c>
      <c r="G43" s="8" t="s">
        <v>228</v>
      </c>
      <c r="H43" s="8" t="s">
        <v>24</v>
      </c>
      <c r="I43" s="8" t="s">
        <v>376</v>
      </c>
      <c r="J43" s="8" t="s">
        <v>166</v>
      </c>
      <c r="K43" s="8" t="s">
        <v>14</v>
      </c>
      <c r="L43" s="12">
        <v>1100</v>
      </c>
      <c r="M43" s="9">
        <v>6</v>
      </c>
      <c r="N43" s="10">
        <f t="shared" si="0"/>
        <v>5.454545454545455E-3</v>
      </c>
      <c r="O43" s="11">
        <f t="shared" si="1"/>
        <v>10.040000000000001</v>
      </c>
      <c r="P43" s="11">
        <v>60.24</v>
      </c>
      <c r="Q43" s="11">
        <v>0</v>
      </c>
      <c r="R43" s="8">
        <v>0</v>
      </c>
      <c r="S43" s="8">
        <v>0</v>
      </c>
      <c r="T43" s="33" t="str">
        <f t="shared" si="2"/>
        <v/>
      </c>
      <c r="U43" s="12">
        <f t="shared" si="3"/>
        <v>0</v>
      </c>
      <c r="V43" s="10">
        <f t="shared" si="4"/>
        <v>0</v>
      </c>
      <c r="W43" s="11">
        <v>13</v>
      </c>
      <c r="X43" s="8" t="s">
        <v>148</v>
      </c>
      <c r="Y43" s="8" t="s">
        <v>149</v>
      </c>
      <c r="AA43">
        <f t="shared" si="5"/>
        <v>1</v>
      </c>
      <c r="AB43" s="32">
        <f t="shared" si="6"/>
        <v>-60.24</v>
      </c>
      <c r="AC43" t="str">
        <f t="shared" si="7"/>
        <v>No Sales</v>
      </c>
      <c r="AD43">
        <f>IFERROR(VLOOKUP(J43,Product_lookup!$A:$G,5,FALSE),"")</f>
        <v>449</v>
      </c>
      <c r="AE43">
        <f>IFERROR(VLOOKUP(J43,Product_lookup!$A:$G,6,FALSE),"")</f>
        <v>162</v>
      </c>
      <c r="AF43">
        <f>IFERROR(VLOOKUP(J43,Product_lookup!$A:$G,7,FALSE),"")</f>
        <v>130</v>
      </c>
      <c r="AG43" s="33">
        <f t="shared" si="8"/>
        <v>0.34966592427616927</v>
      </c>
    </row>
    <row r="44" spans="1:33" x14ac:dyDescent="0.3">
      <c r="A44" s="27">
        <v>46266</v>
      </c>
      <c r="B44" s="8" t="s">
        <v>42</v>
      </c>
      <c r="C44" s="8" t="s">
        <v>140</v>
      </c>
      <c r="D44" s="8" t="s">
        <v>141</v>
      </c>
      <c r="E44" s="8" t="s">
        <v>164</v>
      </c>
      <c r="F44" s="8" t="s">
        <v>143</v>
      </c>
      <c r="G44" s="8" t="s">
        <v>228</v>
      </c>
      <c r="H44" s="8" t="s">
        <v>24</v>
      </c>
      <c r="I44" s="8" t="s">
        <v>228</v>
      </c>
      <c r="J44" s="8" t="s">
        <v>166</v>
      </c>
      <c r="K44" s="8" t="s">
        <v>21</v>
      </c>
      <c r="L44" s="12">
        <v>409</v>
      </c>
      <c r="M44" s="9">
        <v>8</v>
      </c>
      <c r="N44" s="10">
        <f t="shared" si="0"/>
        <v>1.9559902200488997E-2</v>
      </c>
      <c r="O44" s="11">
        <f t="shared" si="1"/>
        <v>15</v>
      </c>
      <c r="P44" s="11">
        <v>120</v>
      </c>
      <c r="Q44" s="11">
        <v>0</v>
      </c>
      <c r="R44" s="8">
        <v>0</v>
      </c>
      <c r="S44" s="8">
        <v>0</v>
      </c>
      <c r="T44" s="33" t="str">
        <f t="shared" si="2"/>
        <v/>
      </c>
      <c r="U44" s="12">
        <f t="shared" si="3"/>
        <v>0</v>
      </c>
      <c r="V44" s="10">
        <f t="shared" si="4"/>
        <v>0</v>
      </c>
      <c r="W44" s="11">
        <v>15</v>
      </c>
      <c r="X44" s="8" t="s">
        <v>148</v>
      </c>
      <c r="Y44" s="8" t="s">
        <v>149</v>
      </c>
      <c r="AA44">
        <f t="shared" si="5"/>
        <v>1</v>
      </c>
      <c r="AB44" s="32">
        <f t="shared" si="6"/>
        <v>-120</v>
      </c>
      <c r="AC44" t="str">
        <f t="shared" si="7"/>
        <v>No Sales</v>
      </c>
      <c r="AD44">
        <f>IFERROR(VLOOKUP(J44,Product_lookup!$A:$G,5,FALSE),"")</f>
        <v>449</v>
      </c>
      <c r="AE44">
        <f>IFERROR(VLOOKUP(J44,Product_lookup!$A:$G,6,FALSE),"")</f>
        <v>162</v>
      </c>
      <c r="AF44">
        <f>IFERROR(VLOOKUP(J44,Product_lookup!$A:$G,7,FALSE),"")</f>
        <v>130</v>
      </c>
      <c r="AG44" s="33">
        <f t="shared" si="8"/>
        <v>0.34966592427616927</v>
      </c>
    </row>
    <row r="45" spans="1:33" x14ac:dyDescent="0.3">
      <c r="A45" s="27">
        <v>46266</v>
      </c>
      <c r="B45" s="8" t="s">
        <v>42</v>
      </c>
      <c r="C45" s="8" t="s">
        <v>140</v>
      </c>
      <c r="D45" s="8" t="s">
        <v>141</v>
      </c>
      <c r="E45" s="8" t="s">
        <v>164</v>
      </c>
      <c r="F45" s="8" t="s">
        <v>143</v>
      </c>
      <c r="G45" s="8" t="s">
        <v>228</v>
      </c>
      <c r="H45" s="8" t="s">
        <v>24</v>
      </c>
      <c r="I45" s="8" t="s">
        <v>233</v>
      </c>
      <c r="J45" s="8" t="s">
        <v>166</v>
      </c>
      <c r="K45" s="8" t="s">
        <v>21</v>
      </c>
      <c r="L45" s="12">
        <v>525</v>
      </c>
      <c r="M45" s="9">
        <v>7</v>
      </c>
      <c r="N45" s="10">
        <f t="shared" si="0"/>
        <v>1.3333333333333334E-2</v>
      </c>
      <c r="O45" s="11">
        <f t="shared" si="1"/>
        <v>11.69</v>
      </c>
      <c r="P45" s="11">
        <v>81.83</v>
      </c>
      <c r="Q45" s="11">
        <v>0</v>
      </c>
      <c r="R45" s="8">
        <v>0</v>
      </c>
      <c r="S45" s="8">
        <v>0</v>
      </c>
      <c r="T45" s="33" t="str">
        <f t="shared" si="2"/>
        <v/>
      </c>
      <c r="U45" s="12">
        <f t="shared" si="3"/>
        <v>0</v>
      </c>
      <c r="V45" s="10">
        <f t="shared" si="4"/>
        <v>0</v>
      </c>
      <c r="W45" s="11">
        <v>13</v>
      </c>
      <c r="X45" s="8" t="s">
        <v>148</v>
      </c>
      <c r="Y45" s="8" t="s">
        <v>149</v>
      </c>
      <c r="AA45">
        <f t="shared" si="5"/>
        <v>1</v>
      </c>
      <c r="AB45" s="32">
        <f t="shared" si="6"/>
        <v>-81.83</v>
      </c>
      <c r="AC45" t="str">
        <f t="shared" si="7"/>
        <v>No Sales</v>
      </c>
      <c r="AD45">
        <f>IFERROR(VLOOKUP(J45,Product_lookup!$A:$G,5,FALSE),"")</f>
        <v>449</v>
      </c>
      <c r="AE45">
        <f>IFERROR(VLOOKUP(J45,Product_lookup!$A:$G,6,FALSE),"")</f>
        <v>162</v>
      </c>
      <c r="AF45">
        <f>IFERROR(VLOOKUP(J45,Product_lookup!$A:$G,7,FALSE),"")</f>
        <v>130</v>
      </c>
      <c r="AG45" s="33">
        <f t="shared" si="8"/>
        <v>0.34966592427616927</v>
      </c>
    </row>
    <row r="46" spans="1:33" x14ac:dyDescent="0.3">
      <c r="A46" s="27">
        <v>46266</v>
      </c>
      <c r="B46" s="8" t="s">
        <v>37</v>
      </c>
      <c r="C46" s="8" t="s">
        <v>140</v>
      </c>
      <c r="D46" s="8" t="s">
        <v>141</v>
      </c>
      <c r="E46" s="8" t="s">
        <v>157</v>
      </c>
      <c r="F46" s="8" t="s">
        <v>143</v>
      </c>
      <c r="G46" s="8" t="s">
        <v>162</v>
      </c>
      <c r="H46" s="8" t="s">
        <v>13</v>
      </c>
      <c r="I46" s="8" t="s">
        <v>158</v>
      </c>
      <c r="J46" s="8" t="s">
        <v>159</v>
      </c>
      <c r="K46" s="8" t="s">
        <v>14</v>
      </c>
      <c r="L46" s="12">
        <v>98</v>
      </c>
      <c r="M46" s="9">
        <v>1</v>
      </c>
      <c r="N46" s="10">
        <f t="shared" si="0"/>
        <v>1.020408163265306E-2</v>
      </c>
      <c r="O46" s="11">
        <f t="shared" si="1"/>
        <v>6.95</v>
      </c>
      <c r="P46" s="11">
        <v>6.95</v>
      </c>
      <c r="Q46" s="11">
        <v>0</v>
      </c>
      <c r="R46" s="8">
        <v>0</v>
      </c>
      <c r="S46" s="8">
        <v>0</v>
      </c>
      <c r="T46" s="33" t="str">
        <f t="shared" si="2"/>
        <v/>
      </c>
      <c r="U46" s="12">
        <f t="shared" si="3"/>
        <v>0</v>
      </c>
      <c r="V46" s="10">
        <f t="shared" si="4"/>
        <v>0</v>
      </c>
      <c r="W46" s="11">
        <v>11</v>
      </c>
      <c r="X46" s="8" t="s">
        <v>148</v>
      </c>
      <c r="Y46" s="8" t="s">
        <v>149</v>
      </c>
      <c r="AA46">
        <f t="shared" si="5"/>
        <v>1</v>
      </c>
      <c r="AB46" s="32">
        <f t="shared" si="6"/>
        <v>-6.95</v>
      </c>
      <c r="AC46" t="str">
        <f t="shared" si="7"/>
        <v>No Sales</v>
      </c>
      <c r="AD46">
        <f>IFERROR(VLOOKUP(J46,Product_lookup!$A:$G,5,FALSE),"")</f>
        <v>399</v>
      </c>
      <c r="AE46">
        <f>IFERROR(VLOOKUP(J46,Product_lookup!$A:$G,6,FALSE),"")</f>
        <v>148</v>
      </c>
      <c r="AF46">
        <f>IFERROR(VLOOKUP(J46,Product_lookup!$A:$G,7,FALSE),"")</f>
        <v>126</v>
      </c>
      <c r="AG46" s="33">
        <f t="shared" si="8"/>
        <v>0.31328320802005011</v>
      </c>
    </row>
    <row r="47" spans="1:33" x14ac:dyDescent="0.3">
      <c r="A47" s="27">
        <v>46266</v>
      </c>
      <c r="B47" s="8" t="s">
        <v>37</v>
      </c>
      <c r="C47" s="8" t="s">
        <v>140</v>
      </c>
      <c r="D47" s="8" t="s">
        <v>141</v>
      </c>
      <c r="E47" s="8" t="s">
        <v>157</v>
      </c>
      <c r="F47" s="8" t="s">
        <v>143</v>
      </c>
      <c r="G47" s="8" t="s">
        <v>234</v>
      </c>
      <c r="H47" s="8" t="s">
        <v>13</v>
      </c>
      <c r="I47" s="8" t="s">
        <v>235</v>
      </c>
      <c r="J47" s="8" t="s">
        <v>159</v>
      </c>
      <c r="K47" s="8" t="s">
        <v>21</v>
      </c>
      <c r="L47" s="12">
        <v>90</v>
      </c>
      <c r="M47" s="9">
        <v>1</v>
      </c>
      <c r="N47" s="10">
        <f t="shared" si="0"/>
        <v>1.1111111111111112E-2</v>
      </c>
      <c r="O47" s="11">
        <f t="shared" si="1"/>
        <v>8.83</v>
      </c>
      <c r="P47" s="11">
        <v>8.83</v>
      </c>
      <c r="Q47" s="11">
        <v>0</v>
      </c>
      <c r="R47" s="8">
        <v>0</v>
      </c>
      <c r="S47" s="8">
        <v>0</v>
      </c>
      <c r="T47" s="33" t="str">
        <f t="shared" si="2"/>
        <v/>
      </c>
      <c r="U47" s="12">
        <f t="shared" si="3"/>
        <v>0</v>
      </c>
      <c r="V47" s="10">
        <f t="shared" si="4"/>
        <v>0</v>
      </c>
      <c r="W47" s="11">
        <v>9</v>
      </c>
      <c r="X47" s="8" t="s">
        <v>148</v>
      </c>
      <c r="Y47" s="8" t="s">
        <v>149</v>
      </c>
      <c r="AA47">
        <f t="shared" si="5"/>
        <v>1</v>
      </c>
      <c r="AB47" s="32">
        <f t="shared" si="6"/>
        <v>-8.83</v>
      </c>
      <c r="AC47" t="str">
        <f t="shared" si="7"/>
        <v>No Sales</v>
      </c>
      <c r="AD47">
        <f>IFERROR(VLOOKUP(J47,Product_lookup!$A:$G,5,FALSE),"")</f>
        <v>399</v>
      </c>
      <c r="AE47">
        <f>IFERROR(VLOOKUP(J47,Product_lookup!$A:$G,6,FALSE),"")</f>
        <v>148</v>
      </c>
      <c r="AF47">
        <f>IFERROR(VLOOKUP(J47,Product_lookup!$A:$G,7,FALSE),"")</f>
        <v>126</v>
      </c>
      <c r="AG47" s="33">
        <f t="shared" si="8"/>
        <v>0.31328320802005011</v>
      </c>
    </row>
    <row r="48" spans="1:33" x14ac:dyDescent="0.3">
      <c r="A48" s="27">
        <v>46266</v>
      </c>
      <c r="B48" s="8" t="s">
        <v>37</v>
      </c>
      <c r="C48" s="8" t="s">
        <v>140</v>
      </c>
      <c r="D48" s="8" t="s">
        <v>141</v>
      </c>
      <c r="E48" s="8" t="s">
        <v>157</v>
      </c>
      <c r="F48" s="8" t="s">
        <v>143</v>
      </c>
      <c r="G48" s="8" t="s">
        <v>162</v>
      </c>
      <c r="H48" s="8" t="s">
        <v>13</v>
      </c>
      <c r="I48" s="8" t="s">
        <v>162</v>
      </c>
      <c r="J48" s="8" t="s">
        <v>159</v>
      </c>
      <c r="K48" s="8" t="s">
        <v>7</v>
      </c>
      <c r="L48" s="12">
        <v>686</v>
      </c>
      <c r="M48" s="9">
        <v>8</v>
      </c>
      <c r="N48" s="10">
        <f t="shared" si="0"/>
        <v>1.1661807580174927E-2</v>
      </c>
      <c r="O48" s="11">
        <f t="shared" si="1"/>
        <v>7.41</v>
      </c>
      <c r="P48" s="11">
        <v>59.28</v>
      </c>
      <c r="Q48" s="11">
        <v>0</v>
      </c>
      <c r="R48" s="8">
        <v>0</v>
      </c>
      <c r="S48" s="8">
        <v>0</v>
      </c>
      <c r="T48" s="33" t="str">
        <f t="shared" si="2"/>
        <v/>
      </c>
      <c r="U48" s="12">
        <f t="shared" si="3"/>
        <v>0</v>
      </c>
      <c r="V48" s="10">
        <f t="shared" si="4"/>
        <v>0</v>
      </c>
      <c r="W48" s="11">
        <v>10</v>
      </c>
      <c r="X48" s="8" t="s">
        <v>148</v>
      </c>
      <c r="Y48" s="8" t="s">
        <v>149</v>
      </c>
      <c r="AA48">
        <f t="shared" si="5"/>
        <v>1</v>
      </c>
      <c r="AB48" s="32">
        <f t="shared" si="6"/>
        <v>-59.28</v>
      </c>
      <c r="AC48" t="str">
        <f t="shared" si="7"/>
        <v>No Sales</v>
      </c>
      <c r="AD48">
        <f>IFERROR(VLOOKUP(J48,Product_lookup!$A:$G,5,FALSE),"")</f>
        <v>399</v>
      </c>
      <c r="AE48">
        <f>IFERROR(VLOOKUP(J48,Product_lookup!$A:$G,6,FALSE),"")</f>
        <v>148</v>
      </c>
      <c r="AF48">
        <f>IFERROR(VLOOKUP(J48,Product_lookup!$A:$G,7,FALSE),"")</f>
        <v>126</v>
      </c>
      <c r="AG48" s="33">
        <f t="shared" si="8"/>
        <v>0.31328320802005011</v>
      </c>
    </row>
    <row r="49" spans="1:33" x14ac:dyDescent="0.3">
      <c r="A49" s="27">
        <v>46266</v>
      </c>
      <c r="B49" s="8" t="s">
        <v>37</v>
      </c>
      <c r="C49" s="8" t="s">
        <v>140</v>
      </c>
      <c r="D49" s="8" t="s">
        <v>141</v>
      </c>
      <c r="E49" s="8" t="s">
        <v>157</v>
      </c>
      <c r="F49" s="8" t="s">
        <v>143</v>
      </c>
      <c r="G49" s="8" t="s">
        <v>162</v>
      </c>
      <c r="H49" s="8" t="s">
        <v>13</v>
      </c>
      <c r="I49" s="8" t="s">
        <v>237</v>
      </c>
      <c r="J49" s="8" t="s">
        <v>159</v>
      </c>
      <c r="K49" s="8" t="s">
        <v>21</v>
      </c>
      <c r="L49" s="12">
        <v>128</v>
      </c>
      <c r="M49" s="9">
        <v>0</v>
      </c>
      <c r="N49" s="10">
        <f t="shared" si="0"/>
        <v>0</v>
      </c>
      <c r="O49" s="11" t="str">
        <f t="shared" si="1"/>
        <v/>
      </c>
      <c r="P49" s="11">
        <v>0</v>
      </c>
      <c r="Q49" s="11">
        <v>0</v>
      </c>
      <c r="R49" s="8">
        <v>0</v>
      </c>
      <c r="S49" s="8">
        <v>0</v>
      </c>
      <c r="T49" s="33" t="str">
        <f t="shared" si="2"/>
        <v/>
      </c>
      <c r="U49" s="12" t="str">
        <f t="shared" si="3"/>
        <v/>
      </c>
      <c r="V49" s="10" t="str">
        <f t="shared" si="4"/>
        <v/>
      </c>
      <c r="W49" s="11">
        <v>7</v>
      </c>
      <c r="X49" s="8" t="s">
        <v>148</v>
      </c>
      <c r="Y49" s="8" t="s">
        <v>149</v>
      </c>
      <c r="AA49">
        <f t="shared" si="5"/>
        <v>1</v>
      </c>
      <c r="AB49" s="32">
        <f t="shared" si="6"/>
        <v>0</v>
      </c>
      <c r="AC49" t="str">
        <f t="shared" si="7"/>
        <v>No Spend</v>
      </c>
      <c r="AD49">
        <f>IFERROR(VLOOKUP(J49,Product_lookup!$A:$G,5,FALSE),"")</f>
        <v>399</v>
      </c>
      <c r="AE49">
        <f>IFERROR(VLOOKUP(J49,Product_lookup!$A:$G,6,FALSE),"")</f>
        <v>148</v>
      </c>
      <c r="AF49">
        <f>IFERROR(VLOOKUP(J49,Product_lookup!$A:$G,7,FALSE),"")</f>
        <v>126</v>
      </c>
      <c r="AG49" s="33">
        <f t="shared" si="8"/>
        <v>0.31328320802005011</v>
      </c>
    </row>
    <row r="50" spans="1:33" x14ac:dyDescent="0.3">
      <c r="A50" s="27">
        <v>46266</v>
      </c>
      <c r="B50" s="8" t="s">
        <v>37</v>
      </c>
      <c r="C50" s="8" t="s">
        <v>140</v>
      </c>
      <c r="D50" s="8" t="s">
        <v>141</v>
      </c>
      <c r="E50" s="8" t="s">
        <v>157</v>
      </c>
      <c r="F50" s="8" t="s">
        <v>143</v>
      </c>
      <c r="G50" s="8" t="s">
        <v>162</v>
      </c>
      <c r="H50" s="8" t="s">
        <v>13</v>
      </c>
      <c r="I50" s="8" t="s">
        <v>161</v>
      </c>
      <c r="J50" s="8" t="s">
        <v>159</v>
      </c>
      <c r="K50" s="8" t="s">
        <v>21</v>
      </c>
      <c r="L50" s="12">
        <v>375</v>
      </c>
      <c r="M50" s="9">
        <v>6</v>
      </c>
      <c r="N50" s="10">
        <f t="shared" si="0"/>
        <v>1.6E-2</v>
      </c>
      <c r="O50" s="11">
        <f t="shared" si="1"/>
        <v>10.41</v>
      </c>
      <c r="P50" s="11">
        <v>62.46</v>
      </c>
      <c r="Q50" s="11">
        <v>0</v>
      </c>
      <c r="R50" s="8">
        <v>0</v>
      </c>
      <c r="S50" s="8">
        <v>0</v>
      </c>
      <c r="T50" s="33" t="str">
        <f t="shared" si="2"/>
        <v/>
      </c>
      <c r="U50" s="12">
        <f t="shared" si="3"/>
        <v>0</v>
      </c>
      <c r="V50" s="10">
        <f t="shared" si="4"/>
        <v>0</v>
      </c>
      <c r="W50" s="11">
        <v>11.5</v>
      </c>
      <c r="X50" s="8" t="s">
        <v>148</v>
      </c>
      <c r="Y50" s="8" t="s">
        <v>149</v>
      </c>
      <c r="AA50">
        <f t="shared" si="5"/>
        <v>1</v>
      </c>
      <c r="AB50" s="32">
        <f t="shared" si="6"/>
        <v>-62.46</v>
      </c>
      <c r="AC50" t="str">
        <f t="shared" si="7"/>
        <v>No Sales</v>
      </c>
      <c r="AD50">
        <f>IFERROR(VLOOKUP(J50,Product_lookup!$A:$G,5,FALSE),"")</f>
        <v>399</v>
      </c>
      <c r="AE50">
        <f>IFERROR(VLOOKUP(J50,Product_lookup!$A:$G,6,FALSE),"")</f>
        <v>148</v>
      </c>
      <c r="AF50">
        <f>IFERROR(VLOOKUP(J50,Product_lookup!$A:$G,7,FALSE),"")</f>
        <v>126</v>
      </c>
      <c r="AG50" s="33">
        <f t="shared" si="8"/>
        <v>0.31328320802005011</v>
      </c>
    </row>
    <row r="51" spans="1:33" x14ac:dyDescent="0.3">
      <c r="A51" s="27">
        <v>46266</v>
      </c>
      <c r="B51" s="8" t="s">
        <v>37</v>
      </c>
      <c r="C51" s="8" t="s">
        <v>140</v>
      </c>
      <c r="D51" s="8" t="s">
        <v>141</v>
      </c>
      <c r="E51" s="8" t="s">
        <v>157</v>
      </c>
      <c r="F51" s="8" t="s">
        <v>143</v>
      </c>
      <c r="G51" s="8" t="s">
        <v>162</v>
      </c>
      <c r="H51" s="8" t="s">
        <v>13</v>
      </c>
      <c r="I51" s="8" t="s">
        <v>238</v>
      </c>
      <c r="J51" s="8" t="s">
        <v>159</v>
      </c>
      <c r="K51" s="8" t="s">
        <v>14</v>
      </c>
      <c r="L51" s="12">
        <v>222</v>
      </c>
      <c r="M51" s="9">
        <v>1</v>
      </c>
      <c r="N51" s="10">
        <f t="shared" si="0"/>
        <v>4.5045045045045045E-3</v>
      </c>
      <c r="O51" s="11">
        <f t="shared" si="1"/>
        <v>6.6</v>
      </c>
      <c r="P51" s="11">
        <v>6.6</v>
      </c>
      <c r="Q51" s="11">
        <v>0</v>
      </c>
      <c r="R51" s="8">
        <v>0</v>
      </c>
      <c r="S51" s="8">
        <v>0</v>
      </c>
      <c r="T51" s="33" t="str">
        <f t="shared" si="2"/>
        <v/>
      </c>
      <c r="U51" s="12">
        <f t="shared" si="3"/>
        <v>0</v>
      </c>
      <c r="V51" s="10">
        <f t="shared" si="4"/>
        <v>0</v>
      </c>
      <c r="W51" s="11">
        <v>8</v>
      </c>
      <c r="X51" s="8" t="s">
        <v>148</v>
      </c>
      <c r="Y51" s="8" t="s">
        <v>149</v>
      </c>
      <c r="AA51">
        <f t="shared" si="5"/>
        <v>1</v>
      </c>
      <c r="AB51" s="32">
        <f t="shared" si="6"/>
        <v>-6.6</v>
      </c>
      <c r="AC51" t="str">
        <f t="shared" si="7"/>
        <v>No Sales</v>
      </c>
      <c r="AD51">
        <f>IFERROR(VLOOKUP(J51,Product_lookup!$A:$G,5,FALSE),"")</f>
        <v>399</v>
      </c>
      <c r="AE51">
        <f>IFERROR(VLOOKUP(J51,Product_lookup!$A:$G,6,FALSE),"")</f>
        <v>148</v>
      </c>
      <c r="AF51">
        <f>IFERROR(VLOOKUP(J51,Product_lookup!$A:$G,7,FALSE),"")</f>
        <v>126</v>
      </c>
      <c r="AG51" s="33">
        <f t="shared" si="8"/>
        <v>0.31328320802005011</v>
      </c>
    </row>
    <row r="52" spans="1:33" x14ac:dyDescent="0.3">
      <c r="A52" s="27">
        <v>46266</v>
      </c>
      <c r="B52" s="8" t="s">
        <v>37</v>
      </c>
      <c r="C52" s="8" t="s">
        <v>140</v>
      </c>
      <c r="D52" s="8" t="s">
        <v>141</v>
      </c>
      <c r="E52" s="8" t="s">
        <v>157</v>
      </c>
      <c r="F52" s="8" t="s">
        <v>143</v>
      </c>
      <c r="G52" s="8" t="s">
        <v>234</v>
      </c>
      <c r="H52" s="8" t="s">
        <v>13</v>
      </c>
      <c r="I52" s="8" t="s">
        <v>171</v>
      </c>
      <c r="J52" s="8" t="s">
        <v>159</v>
      </c>
      <c r="K52" s="8" t="s">
        <v>14</v>
      </c>
      <c r="L52" s="12">
        <v>826</v>
      </c>
      <c r="M52" s="9">
        <v>4</v>
      </c>
      <c r="N52" s="10">
        <f t="shared" si="0"/>
        <v>4.8426150121065378E-3</v>
      </c>
      <c r="O52" s="11">
        <f t="shared" si="1"/>
        <v>9.52</v>
      </c>
      <c r="P52" s="11">
        <v>38.08</v>
      </c>
      <c r="Q52" s="11">
        <v>0</v>
      </c>
      <c r="R52" s="8">
        <v>0</v>
      </c>
      <c r="S52" s="8">
        <v>0</v>
      </c>
      <c r="T52" s="33" t="str">
        <f t="shared" si="2"/>
        <v/>
      </c>
      <c r="U52" s="12">
        <f t="shared" si="3"/>
        <v>0</v>
      </c>
      <c r="V52" s="10">
        <f t="shared" si="4"/>
        <v>0</v>
      </c>
      <c r="W52" s="11">
        <v>11.5</v>
      </c>
      <c r="X52" s="8" t="s">
        <v>148</v>
      </c>
      <c r="Y52" s="8" t="s">
        <v>149</v>
      </c>
      <c r="AA52">
        <f t="shared" si="5"/>
        <v>1</v>
      </c>
      <c r="AB52" s="32">
        <f t="shared" si="6"/>
        <v>-38.08</v>
      </c>
      <c r="AC52" t="str">
        <f t="shared" si="7"/>
        <v>No Sales</v>
      </c>
      <c r="AD52">
        <f>IFERROR(VLOOKUP(J52,Product_lookup!$A:$G,5,FALSE),"")</f>
        <v>399</v>
      </c>
      <c r="AE52">
        <f>IFERROR(VLOOKUP(J52,Product_lookup!$A:$G,6,FALSE),"")</f>
        <v>148</v>
      </c>
      <c r="AF52">
        <f>IFERROR(VLOOKUP(J52,Product_lookup!$A:$G,7,FALSE),"")</f>
        <v>126</v>
      </c>
      <c r="AG52" s="33">
        <f t="shared" si="8"/>
        <v>0.31328320802005011</v>
      </c>
    </row>
    <row r="53" spans="1:33" x14ac:dyDescent="0.3">
      <c r="A53" s="27">
        <v>46266</v>
      </c>
      <c r="B53" s="8" t="s">
        <v>37</v>
      </c>
      <c r="C53" s="8" t="s">
        <v>140</v>
      </c>
      <c r="D53" s="8" t="s">
        <v>141</v>
      </c>
      <c r="E53" s="8" t="s">
        <v>239</v>
      </c>
      <c r="F53" s="8" t="s">
        <v>143</v>
      </c>
      <c r="G53" s="8" t="s">
        <v>240</v>
      </c>
      <c r="H53" s="8" t="s">
        <v>13</v>
      </c>
      <c r="I53" s="8" t="s">
        <v>241</v>
      </c>
      <c r="J53" s="8" t="s">
        <v>242</v>
      </c>
      <c r="K53" s="8" t="s">
        <v>7</v>
      </c>
      <c r="L53" s="12">
        <v>376</v>
      </c>
      <c r="M53" s="9">
        <v>3</v>
      </c>
      <c r="N53" s="10">
        <f t="shared" si="0"/>
        <v>7.9787234042553185E-3</v>
      </c>
      <c r="O53" s="11">
        <f t="shared" si="1"/>
        <v>6.71</v>
      </c>
      <c r="P53" s="11">
        <v>20.13</v>
      </c>
      <c r="Q53" s="11">
        <v>0</v>
      </c>
      <c r="R53" s="8">
        <v>0</v>
      </c>
      <c r="S53" s="8">
        <v>0</v>
      </c>
      <c r="T53" s="33" t="str">
        <f t="shared" si="2"/>
        <v/>
      </c>
      <c r="U53" s="12">
        <f t="shared" si="3"/>
        <v>0</v>
      </c>
      <c r="V53" s="10">
        <f t="shared" si="4"/>
        <v>0</v>
      </c>
      <c r="W53" s="11">
        <v>8.5</v>
      </c>
      <c r="X53" s="8" t="s">
        <v>148</v>
      </c>
      <c r="Y53" s="8" t="s">
        <v>149</v>
      </c>
      <c r="AA53">
        <f t="shared" si="5"/>
        <v>1</v>
      </c>
      <c r="AB53" s="32">
        <f t="shared" si="6"/>
        <v>-20.13</v>
      </c>
      <c r="AC53" t="str">
        <f t="shared" si="7"/>
        <v>No Sales</v>
      </c>
      <c r="AD53">
        <f>IFERROR(VLOOKUP(J53,Product_lookup!$A:$G,5,FALSE),"")</f>
        <v>299</v>
      </c>
      <c r="AE53">
        <f>IFERROR(VLOOKUP(J53,Product_lookup!$A:$G,6,FALSE),"")</f>
        <v>114</v>
      </c>
      <c r="AF53">
        <f>IFERROR(VLOOKUP(J53,Product_lookup!$A:$G,7,FALSE),"")</f>
        <v>107</v>
      </c>
      <c r="AG53" s="33">
        <f t="shared" si="8"/>
        <v>0.2608695652173913</v>
      </c>
    </row>
    <row r="54" spans="1:33" x14ac:dyDescent="0.3">
      <c r="A54" s="27">
        <v>46266</v>
      </c>
      <c r="B54" s="8" t="s">
        <v>37</v>
      </c>
      <c r="C54" s="8" t="s">
        <v>140</v>
      </c>
      <c r="D54" s="8" t="s">
        <v>141</v>
      </c>
      <c r="E54" s="8" t="s">
        <v>239</v>
      </c>
      <c r="F54" s="8" t="s">
        <v>143</v>
      </c>
      <c r="G54" s="8" t="s">
        <v>240</v>
      </c>
      <c r="H54" s="8" t="s">
        <v>13</v>
      </c>
      <c r="I54" s="8" t="s">
        <v>243</v>
      </c>
      <c r="J54" s="8" t="s">
        <v>242</v>
      </c>
      <c r="K54" s="8" t="s">
        <v>14</v>
      </c>
      <c r="L54" s="12">
        <v>341</v>
      </c>
      <c r="M54" s="9">
        <v>4</v>
      </c>
      <c r="N54" s="10">
        <f t="shared" si="0"/>
        <v>1.1730205278592375E-2</v>
      </c>
      <c r="O54" s="11">
        <f t="shared" si="1"/>
        <v>5.39</v>
      </c>
      <c r="P54" s="11">
        <v>21.56</v>
      </c>
      <c r="Q54" s="11">
        <v>0</v>
      </c>
      <c r="R54" s="8">
        <v>0</v>
      </c>
      <c r="S54" s="8">
        <v>0</v>
      </c>
      <c r="T54" s="33" t="str">
        <f t="shared" si="2"/>
        <v/>
      </c>
      <c r="U54" s="12">
        <f t="shared" si="3"/>
        <v>0</v>
      </c>
      <c r="V54" s="10">
        <f t="shared" si="4"/>
        <v>0</v>
      </c>
      <c r="W54" s="11">
        <v>9</v>
      </c>
      <c r="X54" s="8" t="s">
        <v>148</v>
      </c>
      <c r="Y54" s="8" t="s">
        <v>149</v>
      </c>
      <c r="AA54">
        <f t="shared" si="5"/>
        <v>1</v>
      </c>
      <c r="AB54" s="32">
        <f t="shared" si="6"/>
        <v>-21.56</v>
      </c>
      <c r="AC54" t="str">
        <f t="shared" si="7"/>
        <v>No Sales</v>
      </c>
      <c r="AD54">
        <f>IFERROR(VLOOKUP(J54,Product_lookup!$A:$G,5,FALSE),"")</f>
        <v>299</v>
      </c>
      <c r="AE54">
        <f>IFERROR(VLOOKUP(J54,Product_lookup!$A:$G,6,FALSE),"")</f>
        <v>114</v>
      </c>
      <c r="AF54">
        <f>IFERROR(VLOOKUP(J54,Product_lookup!$A:$G,7,FALSE),"")</f>
        <v>107</v>
      </c>
      <c r="AG54" s="33">
        <f t="shared" si="8"/>
        <v>0.2608695652173913</v>
      </c>
    </row>
    <row r="55" spans="1:33" x14ac:dyDescent="0.3">
      <c r="A55" s="27">
        <v>46266</v>
      </c>
      <c r="B55" s="8" t="s">
        <v>37</v>
      </c>
      <c r="C55" s="8" t="s">
        <v>140</v>
      </c>
      <c r="D55" s="8" t="s">
        <v>141</v>
      </c>
      <c r="E55" s="8" t="s">
        <v>244</v>
      </c>
      <c r="F55" s="8" t="s">
        <v>143</v>
      </c>
      <c r="G55" s="8" t="s">
        <v>245</v>
      </c>
      <c r="H55" s="8" t="s">
        <v>13</v>
      </c>
      <c r="I55" s="8" t="s">
        <v>245</v>
      </c>
      <c r="J55" s="8" t="s">
        <v>247</v>
      </c>
      <c r="K55" s="8" t="s">
        <v>14</v>
      </c>
      <c r="L55" s="12">
        <v>1087</v>
      </c>
      <c r="M55" s="9">
        <v>2</v>
      </c>
      <c r="N55" s="10">
        <f t="shared" si="0"/>
        <v>1.8399264029438822E-3</v>
      </c>
      <c r="O55" s="11">
        <f t="shared" si="1"/>
        <v>6.56</v>
      </c>
      <c r="P55" s="11">
        <v>13.12</v>
      </c>
      <c r="Q55" s="11">
        <v>0</v>
      </c>
      <c r="R55" s="8">
        <v>0</v>
      </c>
      <c r="S55" s="8">
        <v>0</v>
      </c>
      <c r="T55" s="33" t="str">
        <f t="shared" si="2"/>
        <v/>
      </c>
      <c r="U55" s="12">
        <f t="shared" si="3"/>
        <v>0</v>
      </c>
      <c r="V55" s="10">
        <f t="shared" si="4"/>
        <v>0</v>
      </c>
      <c r="W55" s="11">
        <v>8</v>
      </c>
      <c r="X55" s="8" t="s">
        <v>148</v>
      </c>
      <c r="Y55" s="8" t="s">
        <v>149</v>
      </c>
      <c r="AA55">
        <f t="shared" si="5"/>
        <v>1</v>
      </c>
      <c r="AB55" s="32">
        <f t="shared" si="6"/>
        <v>-13.12</v>
      </c>
      <c r="AC55" t="str">
        <f t="shared" si="7"/>
        <v>No Sales</v>
      </c>
      <c r="AD55">
        <f>IFERROR(VLOOKUP(J55,Product_lookup!$A:$G,5,FALSE),"")</f>
        <v>279</v>
      </c>
      <c r="AE55">
        <f>IFERROR(VLOOKUP(J55,Product_lookup!$A:$G,6,FALSE),"")</f>
        <v>106</v>
      </c>
      <c r="AF55">
        <f>IFERROR(VLOOKUP(J55,Product_lookup!$A:$G,7,FALSE),"")</f>
        <v>105</v>
      </c>
      <c r="AG55" s="33">
        <f t="shared" si="8"/>
        <v>0.24372759856630824</v>
      </c>
    </row>
    <row r="56" spans="1:33" x14ac:dyDescent="0.3">
      <c r="A56" s="27">
        <v>46266</v>
      </c>
      <c r="B56" s="8" t="s">
        <v>37</v>
      </c>
      <c r="C56" s="8" t="s">
        <v>140</v>
      </c>
      <c r="D56" s="8" t="s">
        <v>141</v>
      </c>
      <c r="E56" s="8" t="s">
        <v>244</v>
      </c>
      <c r="F56" s="8" t="s">
        <v>143</v>
      </c>
      <c r="G56" s="8" t="s">
        <v>245</v>
      </c>
      <c r="H56" s="8" t="s">
        <v>13</v>
      </c>
      <c r="I56" s="8" t="s">
        <v>248</v>
      </c>
      <c r="J56" s="8" t="s">
        <v>247</v>
      </c>
      <c r="K56" s="8" t="s">
        <v>21</v>
      </c>
      <c r="L56" s="12">
        <v>66</v>
      </c>
      <c r="M56" s="9">
        <v>2</v>
      </c>
      <c r="N56" s="10">
        <f t="shared" si="0"/>
        <v>3.0303030303030304E-2</v>
      </c>
      <c r="O56" s="11">
        <f t="shared" si="1"/>
        <v>6</v>
      </c>
      <c r="P56" s="11">
        <v>12</v>
      </c>
      <c r="Q56" s="11">
        <v>0</v>
      </c>
      <c r="R56" s="8">
        <v>0</v>
      </c>
      <c r="S56" s="8">
        <v>0</v>
      </c>
      <c r="T56" s="33" t="str">
        <f t="shared" si="2"/>
        <v/>
      </c>
      <c r="U56" s="12">
        <f t="shared" si="3"/>
        <v>0</v>
      </c>
      <c r="V56" s="10">
        <f t="shared" si="4"/>
        <v>0</v>
      </c>
      <c r="W56" s="11">
        <v>6</v>
      </c>
      <c r="X56" s="8" t="s">
        <v>148</v>
      </c>
      <c r="Y56" s="8" t="s">
        <v>149</v>
      </c>
      <c r="AA56">
        <f t="shared" si="5"/>
        <v>1</v>
      </c>
      <c r="AB56" s="32">
        <f t="shared" si="6"/>
        <v>-12</v>
      </c>
      <c r="AC56" t="str">
        <f t="shared" si="7"/>
        <v>No Sales</v>
      </c>
      <c r="AD56">
        <f>IFERROR(VLOOKUP(J56,Product_lookup!$A:$G,5,FALSE),"")</f>
        <v>279</v>
      </c>
      <c r="AE56">
        <f>IFERROR(VLOOKUP(J56,Product_lookup!$A:$G,6,FALSE),"")</f>
        <v>106</v>
      </c>
      <c r="AF56">
        <f>IFERROR(VLOOKUP(J56,Product_lookup!$A:$G,7,FALSE),"")</f>
        <v>105</v>
      </c>
      <c r="AG56" s="33">
        <f t="shared" si="8"/>
        <v>0.24372759856630824</v>
      </c>
    </row>
    <row r="57" spans="1:33" x14ac:dyDescent="0.3">
      <c r="A57" s="27">
        <v>46292</v>
      </c>
      <c r="B57" s="8" t="s">
        <v>19</v>
      </c>
      <c r="C57" s="8" t="s">
        <v>249</v>
      </c>
      <c r="D57" s="8" t="s">
        <v>141</v>
      </c>
      <c r="E57" s="8" t="s">
        <v>142</v>
      </c>
      <c r="F57" s="8" t="s">
        <v>143</v>
      </c>
      <c r="G57" s="8" t="s">
        <v>250</v>
      </c>
      <c r="H57" s="8" t="s">
        <v>20</v>
      </c>
      <c r="I57" s="8" t="s">
        <v>250</v>
      </c>
      <c r="J57" s="8" t="s">
        <v>147</v>
      </c>
      <c r="K57" s="8" t="s">
        <v>21</v>
      </c>
      <c r="L57" s="12">
        <v>0</v>
      </c>
      <c r="M57" s="9">
        <v>0</v>
      </c>
      <c r="N57" s="10" t="str">
        <f t="shared" si="0"/>
        <v/>
      </c>
      <c r="O57" s="11" t="str">
        <f t="shared" si="1"/>
        <v/>
      </c>
      <c r="P57" s="11">
        <v>-130.81</v>
      </c>
      <c r="Q57" s="11">
        <v>0</v>
      </c>
      <c r="R57" s="8">
        <v>0</v>
      </c>
      <c r="S57" s="8">
        <v>0</v>
      </c>
      <c r="T57" s="33" t="str">
        <f t="shared" si="2"/>
        <v/>
      </c>
      <c r="U57" s="12">
        <f t="shared" si="3"/>
        <v>0</v>
      </c>
      <c r="V57" s="10" t="str">
        <f t="shared" si="4"/>
        <v/>
      </c>
      <c r="W57" s="11">
        <v>8</v>
      </c>
      <c r="X57" s="8" t="s">
        <v>148</v>
      </c>
      <c r="Y57" s="8" t="s">
        <v>149</v>
      </c>
      <c r="Z57" s="8" t="s">
        <v>251</v>
      </c>
      <c r="AA57">
        <f t="shared" si="5"/>
        <v>4</v>
      </c>
      <c r="AB57" s="32">
        <f t="shared" si="6"/>
        <v>130.81</v>
      </c>
      <c r="AC57" t="str">
        <f t="shared" si="7"/>
        <v>Review</v>
      </c>
      <c r="AD57">
        <f>IFERROR(VLOOKUP(J57,Product_lookup!$A:$G,5,FALSE),"")</f>
        <v>599</v>
      </c>
      <c r="AE57">
        <f>IFERROR(VLOOKUP(J57,Product_lookup!$A:$G,6,FALSE),"")</f>
        <v>216</v>
      </c>
      <c r="AF57">
        <f>IFERROR(VLOOKUP(J57,Product_lookup!$A:$G,7,FALSE),"")</f>
        <v>144</v>
      </c>
      <c r="AG57" s="33">
        <f t="shared" si="8"/>
        <v>0.39899833055091821</v>
      </c>
    </row>
    <row r="58" spans="1:33" x14ac:dyDescent="0.3">
      <c r="A58" s="27">
        <v>46266</v>
      </c>
      <c r="B58" s="8" t="s">
        <v>37</v>
      </c>
      <c r="C58" s="8" t="s">
        <v>140</v>
      </c>
      <c r="D58" s="8" t="s">
        <v>141</v>
      </c>
      <c r="E58" s="8" t="s">
        <v>244</v>
      </c>
      <c r="F58" s="8" t="s">
        <v>143</v>
      </c>
      <c r="G58" s="8" t="s">
        <v>245</v>
      </c>
      <c r="H58" s="8" t="s">
        <v>13</v>
      </c>
      <c r="I58" s="8" t="s">
        <v>1011</v>
      </c>
      <c r="J58" s="8" t="s">
        <v>247</v>
      </c>
      <c r="K58" s="8" t="s">
        <v>21</v>
      </c>
      <c r="L58" s="12">
        <v>224</v>
      </c>
      <c r="M58" s="9">
        <v>1</v>
      </c>
      <c r="N58" s="10">
        <f t="shared" si="0"/>
        <v>4.464285714285714E-3</v>
      </c>
      <c r="O58" s="11">
        <f t="shared" si="1"/>
        <v>7</v>
      </c>
      <c r="P58" s="11">
        <v>7</v>
      </c>
      <c r="Q58" s="11">
        <v>0</v>
      </c>
      <c r="R58" s="8">
        <v>0</v>
      </c>
      <c r="S58" s="8">
        <v>0</v>
      </c>
      <c r="T58" s="33" t="str">
        <f t="shared" si="2"/>
        <v/>
      </c>
      <c r="U58" s="12">
        <f t="shared" si="3"/>
        <v>0</v>
      </c>
      <c r="V58" s="10">
        <f t="shared" si="4"/>
        <v>0</v>
      </c>
      <c r="W58" s="11">
        <v>7</v>
      </c>
      <c r="X58" s="8" t="s">
        <v>148</v>
      </c>
      <c r="Y58" s="8" t="s">
        <v>149</v>
      </c>
      <c r="AA58">
        <f t="shared" si="5"/>
        <v>1</v>
      </c>
      <c r="AB58" s="32">
        <f t="shared" si="6"/>
        <v>-7</v>
      </c>
      <c r="AC58" t="str">
        <f t="shared" si="7"/>
        <v>No Sales</v>
      </c>
      <c r="AD58">
        <f>IFERROR(VLOOKUP(J58,Product_lookup!$A:$G,5,FALSE),"")</f>
        <v>279</v>
      </c>
      <c r="AE58">
        <f>IFERROR(VLOOKUP(J58,Product_lookup!$A:$G,6,FALSE),"")</f>
        <v>106</v>
      </c>
      <c r="AF58">
        <f>IFERROR(VLOOKUP(J58,Product_lookup!$A:$G,7,FALSE),"")</f>
        <v>105</v>
      </c>
      <c r="AG58" s="33">
        <f t="shared" si="8"/>
        <v>0.24372759856630824</v>
      </c>
    </row>
    <row r="59" spans="1:33" x14ac:dyDescent="0.3">
      <c r="A59" s="27">
        <v>46266</v>
      </c>
      <c r="B59" s="8" t="s">
        <v>37</v>
      </c>
      <c r="C59" s="8" t="s">
        <v>140</v>
      </c>
      <c r="D59" s="8" t="s">
        <v>141</v>
      </c>
      <c r="E59" s="8" t="s">
        <v>244</v>
      </c>
      <c r="F59" s="8" t="s">
        <v>143</v>
      </c>
      <c r="G59" s="8" t="s">
        <v>245</v>
      </c>
      <c r="H59" s="8" t="s">
        <v>13</v>
      </c>
      <c r="I59" s="8" t="s">
        <v>253</v>
      </c>
      <c r="J59" s="8" t="s">
        <v>247</v>
      </c>
      <c r="K59" s="8" t="s">
        <v>21</v>
      </c>
      <c r="L59" s="12">
        <v>212</v>
      </c>
      <c r="M59" s="9">
        <v>4</v>
      </c>
      <c r="N59" s="10">
        <f t="shared" si="0"/>
        <v>1.8867924528301886E-2</v>
      </c>
      <c r="O59" s="11">
        <f t="shared" si="1"/>
        <v>5.5</v>
      </c>
      <c r="P59" s="11">
        <v>22</v>
      </c>
      <c r="Q59" s="11">
        <v>0</v>
      </c>
      <c r="R59" s="8">
        <v>0</v>
      </c>
      <c r="S59" s="8">
        <v>0</v>
      </c>
      <c r="T59" s="33" t="str">
        <f t="shared" si="2"/>
        <v/>
      </c>
      <c r="U59" s="12">
        <f t="shared" si="3"/>
        <v>0</v>
      </c>
      <c r="V59" s="10">
        <f t="shared" si="4"/>
        <v>0</v>
      </c>
      <c r="W59" s="11">
        <v>5.5</v>
      </c>
      <c r="X59" s="8" t="s">
        <v>148</v>
      </c>
      <c r="Y59" s="8" t="s">
        <v>149</v>
      </c>
      <c r="AA59">
        <f t="shared" si="5"/>
        <v>1</v>
      </c>
      <c r="AB59" s="32">
        <f t="shared" si="6"/>
        <v>-22</v>
      </c>
      <c r="AC59" t="str">
        <f t="shared" si="7"/>
        <v>No Sales</v>
      </c>
      <c r="AD59">
        <f>IFERROR(VLOOKUP(J59,Product_lookup!$A:$G,5,FALSE),"")</f>
        <v>279</v>
      </c>
      <c r="AE59">
        <f>IFERROR(VLOOKUP(J59,Product_lookup!$A:$G,6,FALSE),"")</f>
        <v>106</v>
      </c>
      <c r="AF59">
        <f>IFERROR(VLOOKUP(J59,Product_lookup!$A:$G,7,FALSE),"")</f>
        <v>105</v>
      </c>
      <c r="AG59" s="33">
        <f t="shared" si="8"/>
        <v>0.24372759856630824</v>
      </c>
    </row>
    <row r="60" spans="1:33" x14ac:dyDescent="0.3">
      <c r="A60" s="27">
        <v>46266</v>
      </c>
      <c r="B60" s="8" t="s">
        <v>37</v>
      </c>
      <c r="C60" s="8" t="s">
        <v>140</v>
      </c>
      <c r="D60" s="8" t="s">
        <v>141</v>
      </c>
      <c r="E60" s="8" t="s">
        <v>167</v>
      </c>
      <c r="F60" s="8" t="s">
        <v>143</v>
      </c>
      <c r="G60" s="8" t="s">
        <v>168</v>
      </c>
      <c r="H60" s="8" t="s">
        <v>13</v>
      </c>
      <c r="I60" s="8" t="s">
        <v>254</v>
      </c>
      <c r="J60" s="8" t="s">
        <v>169</v>
      </c>
      <c r="K60" s="8" t="s">
        <v>14</v>
      </c>
      <c r="L60" s="12">
        <v>444</v>
      </c>
      <c r="M60" s="9">
        <v>1</v>
      </c>
      <c r="N60" s="10">
        <f t="shared" si="0"/>
        <v>2.2522522522522522E-3</v>
      </c>
      <c r="O60" s="11">
        <f t="shared" si="1"/>
        <v>3.92</v>
      </c>
      <c r="P60" s="11">
        <v>3.92</v>
      </c>
      <c r="Q60" s="11">
        <v>0</v>
      </c>
      <c r="R60" s="8">
        <v>0</v>
      </c>
      <c r="S60" s="8">
        <v>0</v>
      </c>
      <c r="T60" s="33" t="str">
        <f t="shared" si="2"/>
        <v/>
      </c>
      <c r="U60" s="12">
        <f t="shared" si="3"/>
        <v>0</v>
      </c>
      <c r="V60" s="10">
        <f t="shared" si="4"/>
        <v>0</v>
      </c>
      <c r="W60" s="11">
        <v>5.5</v>
      </c>
      <c r="X60" s="8" t="s">
        <v>148</v>
      </c>
      <c r="Y60" s="8" t="s">
        <v>149</v>
      </c>
      <c r="AA60">
        <f t="shared" si="5"/>
        <v>1</v>
      </c>
      <c r="AB60" s="32">
        <f t="shared" si="6"/>
        <v>-3.92</v>
      </c>
      <c r="AC60" t="str">
        <f t="shared" si="7"/>
        <v>No Sales</v>
      </c>
      <c r="AD60">
        <f>IFERROR(VLOOKUP(J60,Product_lookup!$A:$G,5,FALSE),"")</f>
        <v>249</v>
      </c>
      <c r="AE60">
        <f>IFERROR(VLOOKUP(J60,Product_lookup!$A:$G,6,FALSE),"")</f>
        <v>100</v>
      </c>
      <c r="AF60">
        <f>IFERROR(VLOOKUP(J60,Product_lookup!$A:$G,7,FALSE),"")</f>
        <v>102</v>
      </c>
      <c r="AG60" s="33">
        <f t="shared" si="8"/>
        <v>0.18875502008032127</v>
      </c>
    </row>
    <row r="61" spans="1:33" x14ac:dyDescent="0.3">
      <c r="A61" s="27">
        <v>46266</v>
      </c>
      <c r="B61" s="8" t="s">
        <v>37</v>
      </c>
      <c r="C61" s="8" t="s">
        <v>140</v>
      </c>
      <c r="D61" s="8" t="s">
        <v>141</v>
      </c>
      <c r="E61" s="8" t="s">
        <v>167</v>
      </c>
      <c r="F61" s="8" t="s">
        <v>143</v>
      </c>
      <c r="G61" s="8" t="s">
        <v>255</v>
      </c>
      <c r="H61" s="8" t="s">
        <v>13</v>
      </c>
      <c r="I61" s="8" t="s">
        <v>256</v>
      </c>
      <c r="J61" s="8" t="s">
        <v>169</v>
      </c>
      <c r="K61" s="8" t="s">
        <v>21</v>
      </c>
      <c r="L61" s="12">
        <v>478</v>
      </c>
      <c r="M61" s="9">
        <v>3</v>
      </c>
      <c r="N61" s="10">
        <f t="shared" si="0"/>
        <v>6.2761506276150627E-3</v>
      </c>
      <c r="O61" s="11">
        <f t="shared" si="1"/>
        <v>5.3599999999999994</v>
      </c>
      <c r="P61" s="11">
        <v>16.079999999999998</v>
      </c>
      <c r="Q61" s="11">
        <v>0</v>
      </c>
      <c r="R61" s="8">
        <v>0</v>
      </c>
      <c r="S61" s="8">
        <v>0</v>
      </c>
      <c r="T61" s="33" t="str">
        <f t="shared" si="2"/>
        <v/>
      </c>
      <c r="U61" s="12">
        <f t="shared" si="3"/>
        <v>0</v>
      </c>
      <c r="V61" s="10">
        <f t="shared" si="4"/>
        <v>0</v>
      </c>
      <c r="W61" s="11">
        <v>6</v>
      </c>
      <c r="X61" s="8" t="s">
        <v>148</v>
      </c>
      <c r="Y61" s="8" t="s">
        <v>149</v>
      </c>
      <c r="AA61">
        <f t="shared" si="5"/>
        <v>1</v>
      </c>
      <c r="AB61" s="32">
        <f t="shared" si="6"/>
        <v>-16.079999999999998</v>
      </c>
      <c r="AC61" t="str">
        <f t="shared" si="7"/>
        <v>No Sales</v>
      </c>
      <c r="AD61">
        <f>IFERROR(VLOOKUP(J61,Product_lookup!$A:$G,5,FALSE),"")</f>
        <v>249</v>
      </c>
      <c r="AE61">
        <f>IFERROR(VLOOKUP(J61,Product_lookup!$A:$G,6,FALSE),"")</f>
        <v>100</v>
      </c>
      <c r="AF61">
        <f>IFERROR(VLOOKUP(J61,Product_lookup!$A:$G,7,FALSE),"")</f>
        <v>102</v>
      </c>
      <c r="AG61" s="33">
        <f t="shared" si="8"/>
        <v>0.18875502008032127</v>
      </c>
    </row>
    <row r="62" spans="1:33" x14ac:dyDescent="0.3">
      <c r="A62" s="27">
        <v>46266</v>
      </c>
      <c r="B62" s="8" t="s">
        <v>37</v>
      </c>
      <c r="C62" s="8" t="s">
        <v>140</v>
      </c>
      <c r="D62" s="8" t="s">
        <v>141</v>
      </c>
      <c r="E62" s="8" t="s">
        <v>257</v>
      </c>
      <c r="F62" s="8" t="s">
        <v>143</v>
      </c>
      <c r="G62" s="8" t="s">
        <v>258</v>
      </c>
      <c r="H62" s="8" t="s">
        <v>13</v>
      </c>
      <c r="I62" s="8" t="s">
        <v>259</v>
      </c>
      <c r="J62" s="8" t="s">
        <v>260</v>
      </c>
      <c r="K62" s="8" t="s">
        <v>21</v>
      </c>
      <c r="L62" s="12">
        <v>409</v>
      </c>
      <c r="M62" s="9">
        <v>9</v>
      </c>
      <c r="N62" s="10">
        <f t="shared" si="0"/>
        <v>2.2004889975550123E-2</v>
      </c>
      <c r="O62" s="11">
        <f t="shared" si="1"/>
        <v>8.7200000000000006</v>
      </c>
      <c r="P62" s="11">
        <v>78.48</v>
      </c>
      <c r="Q62" s="11">
        <v>1047</v>
      </c>
      <c r="R62" s="8">
        <v>2</v>
      </c>
      <c r="S62" s="8">
        <v>3</v>
      </c>
      <c r="T62" s="33">
        <f t="shared" si="2"/>
        <v>7.4957020057306589E-2</v>
      </c>
      <c r="U62" s="12">
        <f t="shared" si="3"/>
        <v>13.340978593272171</v>
      </c>
      <c r="V62" s="10">
        <f t="shared" si="4"/>
        <v>0.22222222222222221</v>
      </c>
      <c r="W62" s="11">
        <v>10.5</v>
      </c>
      <c r="X62" s="8" t="s">
        <v>148</v>
      </c>
      <c r="Y62" s="8" t="s">
        <v>149</v>
      </c>
      <c r="AA62">
        <f t="shared" si="5"/>
        <v>1</v>
      </c>
      <c r="AB62" s="32">
        <f t="shared" si="6"/>
        <v>236.51999999999998</v>
      </c>
      <c r="AC62" t="str">
        <f t="shared" si="7"/>
        <v>Profitable</v>
      </c>
      <c r="AD62">
        <f>IFERROR(VLOOKUP(J62,Product_lookup!$A:$G,5,FALSE),"")</f>
        <v>349</v>
      </c>
      <c r="AE62">
        <f>IFERROR(VLOOKUP(J62,Product_lookup!$A:$G,6,FALSE),"")</f>
        <v>133</v>
      </c>
      <c r="AF62">
        <f>IFERROR(VLOOKUP(J62,Product_lookup!$A:$G,7,FALSE),"")</f>
        <v>111</v>
      </c>
      <c r="AG62" s="33">
        <f t="shared" si="8"/>
        <v>0.3008595988538682</v>
      </c>
    </row>
    <row r="63" spans="1:33" x14ac:dyDescent="0.3">
      <c r="A63" s="27">
        <v>46266</v>
      </c>
      <c r="B63" s="8" t="s">
        <v>37</v>
      </c>
      <c r="C63" s="8" t="s">
        <v>140</v>
      </c>
      <c r="D63" s="8" t="s">
        <v>141</v>
      </c>
      <c r="E63" s="8" t="s">
        <v>257</v>
      </c>
      <c r="F63" s="8" t="s">
        <v>143</v>
      </c>
      <c r="G63" s="8" t="s">
        <v>258</v>
      </c>
      <c r="H63" s="8" t="s">
        <v>13</v>
      </c>
      <c r="I63" s="8" t="s">
        <v>261</v>
      </c>
      <c r="J63" s="8" t="s">
        <v>260</v>
      </c>
      <c r="K63" s="8" t="s">
        <v>7</v>
      </c>
      <c r="L63" s="12">
        <v>409</v>
      </c>
      <c r="M63" s="9">
        <v>0</v>
      </c>
      <c r="N63" s="10">
        <f t="shared" si="0"/>
        <v>0</v>
      </c>
      <c r="O63" s="11" t="str">
        <f t="shared" si="1"/>
        <v/>
      </c>
      <c r="P63" s="11">
        <v>0</v>
      </c>
      <c r="Q63" s="11">
        <v>0</v>
      </c>
      <c r="R63" s="8">
        <v>0</v>
      </c>
      <c r="S63" s="8">
        <v>0</v>
      </c>
      <c r="T63" s="33" t="str">
        <f t="shared" si="2"/>
        <v/>
      </c>
      <c r="U63" s="12" t="str">
        <f t="shared" si="3"/>
        <v/>
      </c>
      <c r="V63" s="10" t="str">
        <f t="shared" si="4"/>
        <v/>
      </c>
      <c r="W63" s="11">
        <v>10</v>
      </c>
      <c r="X63" s="8" t="s">
        <v>148</v>
      </c>
      <c r="Y63" s="8" t="s">
        <v>149</v>
      </c>
      <c r="AA63">
        <f t="shared" si="5"/>
        <v>1</v>
      </c>
      <c r="AB63" s="32">
        <f t="shared" si="6"/>
        <v>0</v>
      </c>
      <c r="AC63" t="str">
        <f t="shared" si="7"/>
        <v>No Spend</v>
      </c>
      <c r="AD63">
        <f>IFERROR(VLOOKUP(J63,Product_lookup!$A:$G,5,FALSE),"")</f>
        <v>349</v>
      </c>
      <c r="AE63">
        <f>IFERROR(VLOOKUP(J63,Product_lookup!$A:$G,6,FALSE),"")</f>
        <v>133</v>
      </c>
      <c r="AF63">
        <f>IFERROR(VLOOKUP(J63,Product_lookup!$A:$G,7,FALSE),"")</f>
        <v>111</v>
      </c>
      <c r="AG63" s="33">
        <f t="shared" si="8"/>
        <v>0.3008595988538682</v>
      </c>
    </row>
    <row r="64" spans="1:33" x14ac:dyDescent="0.3">
      <c r="A64" s="27">
        <v>46266</v>
      </c>
      <c r="B64" s="8" t="s">
        <v>37</v>
      </c>
      <c r="C64" s="8" t="s">
        <v>140</v>
      </c>
      <c r="D64" s="8" t="s">
        <v>141</v>
      </c>
      <c r="E64" s="8" t="s">
        <v>257</v>
      </c>
      <c r="F64" s="8" t="s">
        <v>143</v>
      </c>
      <c r="G64" s="8" t="s">
        <v>262</v>
      </c>
      <c r="H64" s="8" t="s">
        <v>13</v>
      </c>
      <c r="I64" s="8" t="s">
        <v>263</v>
      </c>
      <c r="J64" s="8" t="s">
        <v>260</v>
      </c>
      <c r="K64" s="8" t="s">
        <v>7</v>
      </c>
      <c r="L64" s="12">
        <v>271</v>
      </c>
      <c r="M64" s="9">
        <v>3</v>
      </c>
      <c r="N64" s="10">
        <f t="shared" si="0"/>
        <v>1.107011070110701E-2</v>
      </c>
      <c r="O64" s="11">
        <f t="shared" si="1"/>
        <v>5.62</v>
      </c>
      <c r="P64" s="11">
        <v>16.86</v>
      </c>
      <c r="Q64" s="11">
        <v>349</v>
      </c>
      <c r="R64" s="8">
        <v>1</v>
      </c>
      <c r="S64" s="8">
        <v>1</v>
      </c>
      <c r="T64" s="33">
        <f t="shared" si="2"/>
        <v>4.8309455587392545E-2</v>
      </c>
      <c r="U64" s="12">
        <f t="shared" si="3"/>
        <v>20.699881376037961</v>
      </c>
      <c r="V64" s="10">
        <f t="shared" si="4"/>
        <v>0.33333333333333331</v>
      </c>
      <c r="W64" s="11">
        <v>7.5</v>
      </c>
      <c r="X64" s="8" t="s">
        <v>148</v>
      </c>
      <c r="Y64" s="8" t="s">
        <v>149</v>
      </c>
      <c r="AA64">
        <f t="shared" si="5"/>
        <v>1</v>
      </c>
      <c r="AB64" s="32">
        <f t="shared" si="6"/>
        <v>88.14</v>
      </c>
      <c r="AC64" t="str">
        <f t="shared" si="7"/>
        <v>Profitable</v>
      </c>
      <c r="AD64">
        <f>IFERROR(VLOOKUP(J64,Product_lookup!$A:$G,5,FALSE),"")</f>
        <v>349</v>
      </c>
      <c r="AE64">
        <f>IFERROR(VLOOKUP(J64,Product_lookup!$A:$G,6,FALSE),"")</f>
        <v>133</v>
      </c>
      <c r="AF64">
        <f>IFERROR(VLOOKUP(J64,Product_lookup!$A:$G,7,FALSE),"")</f>
        <v>111</v>
      </c>
      <c r="AG64" s="33">
        <f t="shared" si="8"/>
        <v>0.3008595988538682</v>
      </c>
    </row>
    <row r="65" spans="1:33" x14ac:dyDescent="0.3">
      <c r="A65" s="27">
        <v>46266</v>
      </c>
      <c r="B65" s="8" t="s">
        <v>33</v>
      </c>
      <c r="C65" s="8" t="s">
        <v>173</v>
      </c>
      <c r="D65" s="8" t="s">
        <v>141</v>
      </c>
      <c r="E65" s="8" t="s">
        <v>193</v>
      </c>
      <c r="F65" s="8" t="s">
        <v>143</v>
      </c>
      <c r="G65" s="8" t="s">
        <v>264</v>
      </c>
      <c r="H65" s="8" t="s">
        <v>24</v>
      </c>
      <c r="I65" s="8" t="s">
        <v>265</v>
      </c>
      <c r="J65" s="8" t="s">
        <v>195</v>
      </c>
      <c r="K65" s="8" t="s">
        <v>14</v>
      </c>
      <c r="L65" s="12">
        <v>766</v>
      </c>
      <c r="M65" s="9">
        <v>3</v>
      </c>
      <c r="N65" s="10">
        <f t="shared" si="0"/>
        <v>3.9164490861618795E-3</v>
      </c>
      <c r="O65" s="11">
        <f t="shared" si="1"/>
        <v>6.71</v>
      </c>
      <c r="P65" s="11">
        <v>20.13</v>
      </c>
      <c r="Q65" s="11">
        <v>0</v>
      </c>
      <c r="R65" s="8">
        <v>0</v>
      </c>
      <c r="S65" s="8">
        <v>0</v>
      </c>
      <c r="T65" s="33" t="str">
        <f t="shared" si="2"/>
        <v/>
      </c>
      <c r="U65" s="12">
        <f t="shared" si="3"/>
        <v>0</v>
      </c>
      <c r="V65" s="10">
        <f t="shared" si="4"/>
        <v>0</v>
      </c>
      <c r="W65" s="11">
        <v>10.5</v>
      </c>
      <c r="X65" s="8" t="s">
        <v>148</v>
      </c>
      <c r="Y65" s="8" t="s">
        <v>149</v>
      </c>
      <c r="AA65">
        <f t="shared" si="5"/>
        <v>1</v>
      </c>
      <c r="AB65" s="32">
        <f t="shared" si="6"/>
        <v>-20.13</v>
      </c>
      <c r="AC65" t="str">
        <f t="shared" si="7"/>
        <v>No Sales</v>
      </c>
      <c r="AD65">
        <f>IFERROR(VLOOKUP(J65,Product_lookup!$A:$G,5,FALSE),"")</f>
        <v>399</v>
      </c>
      <c r="AE65">
        <f>IFERROR(VLOOKUP(J65,Product_lookup!$A:$G,6,FALSE),"")</f>
        <v>148</v>
      </c>
      <c r="AF65">
        <f>IFERROR(VLOOKUP(J65,Product_lookup!$A:$G,7,FALSE),"")</f>
        <v>126</v>
      </c>
      <c r="AG65" s="33">
        <f t="shared" si="8"/>
        <v>0.31328320802005011</v>
      </c>
    </row>
    <row r="66" spans="1:33" x14ac:dyDescent="0.3">
      <c r="A66" s="27">
        <v>46266</v>
      </c>
      <c r="B66" s="8" t="s">
        <v>33</v>
      </c>
      <c r="C66" s="8" t="s">
        <v>173</v>
      </c>
      <c r="D66" s="8" t="s">
        <v>141</v>
      </c>
      <c r="E66" s="8" t="s">
        <v>193</v>
      </c>
      <c r="F66" s="8" t="s">
        <v>143</v>
      </c>
      <c r="G66" s="8" t="s">
        <v>194</v>
      </c>
      <c r="H66" s="8" t="s">
        <v>24</v>
      </c>
      <c r="I66" s="8" t="s">
        <v>266</v>
      </c>
      <c r="J66" s="8" t="s">
        <v>195</v>
      </c>
      <c r="K66" s="8" t="s">
        <v>21</v>
      </c>
      <c r="L66" s="12">
        <v>414</v>
      </c>
      <c r="M66" s="9">
        <v>3</v>
      </c>
      <c r="N66" s="10">
        <f t="shared" ref="N66:N129" si="9">IF(L66=0,"",M66/L66)</f>
        <v>7.246376811594203E-3</v>
      </c>
      <c r="O66" s="11">
        <f t="shared" ref="O66:O129" si="10">IF(M66=0,"",P66/M66)</f>
        <v>8.35</v>
      </c>
      <c r="P66" s="11">
        <v>25.05</v>
      </c>
      <c r="Q66" s="11">
        <v>0</v>
      </c>
      <c r="R66" s="8">
        <v>0</v>
      </c>
      <c r="S66" s="8">
        <v>0</v>
      </c>
      <c r="T66" s="33" t="str">
        <f t="shared" ref="T66:T129" si="11">IF(Q66=0,"",P66/Q66)</f>
        <v/>
      </c>
      <c r="U66" s="12">
        <f t="shared" ref="U66:U129" si="12">IF(P66=0,"",Q66/P66)</f>
        <v>0</v>
      </c>
      <c r="V66" s="10">
        <f t="shared" ref="V66:V129" si="13">IF(M66=0,"",R66/M66)</f>
        <v>0</v>
      </c>
      <c r="W66" s="11">
        <v>10</v>
      </c>
      <c r="X66" s="8" t="s">
        <v>148</v>
      </c>
      <c r="Y66" s="8" t="s">
        <v>149</v>
      </c>
      <c r="AA66">
        <f t="shared" ref="AA66:AA129" si="14">IF(OR(A66&lt;DATE(2026,9,1),A66&gt;DATE(2026,9,28)),"Check Date",INT((A66-DATE(2026,9,1))/7)+1)</f>
        <v>1</v>
      </c>
      <c r="AB66" s="32">
        <f t="shared" ref="AB66:AB129" si="15">IF(OR(AD66="",AE66="",AF66=""),"",S66*(AD66-AE66-AF66)-P66)</f>
        <v>-25.05</v>
      </c>
      <c r="AC66" t="str">
        <f t="shared" ref="AC66:AC129" si="16">IF(P66&lt;0,"Review",IF(OR(AD66="",AE66="",AF66=""),"Cost missing",IF(P66=0,"No Spend",IF(Q66=0,"No Sales",IF(P66/Q66&lt;AG66,"Profitable","Losing")))))</f>
        <v>No Sales</v>
      </c>
      <c r="AD66">
        <f>IFERROR(VLOOKUP(J66,Product_lookup!$A:$G,5,FALSE),"")</f>
        <v>399</v>
      </c>
      <c r="AE66">
        <f>IFERROR(VLOOKUP(J66,Product_lookup!$A:$G,6,FALSE),"")</f>
        <v>148</v>
      </c>
      <c r="AF66">
        <f>IFERROR(VLOOKUP(J66,Product_lookup!$A:$G,7,FALSE),"")</f>
        <v>126</v>
      </c>
      <c r="AG66" s="33">
        <f t="shared" ref="AG66:AG129" si="17">IFERROR((AD66-AE66-AF66)/AD66,"")</f>
        <v>0.31328320802005011</v>
      </c>
    </row>
    <row r="67" spans="1:33" x14ac:dyDescent="0.3">
      <c r="A67" s="27">
        <v>46266</v>
      </c>
      <c r="B67" s="8" t="s">
        <v>33</v>
      </c>
      <c r="C67" s="8" t="s">
        <v>173</v>
      </c>
      <c r="D67" s="8" t="s">
        <v>141</v>
      </c>
      <c r="E67" s="8" t="s">
        <v>193</v>
      </c>
      <c r="F67" s="8" t="s">
        <v>143</v>
      </c>
      <c r="G67" s="8" t="s">
        <v>194</v>
      </c>
      <c r="H67" s="8" t="s">
        <v>24</v>
      </c>
      <c r="I67" s="8" t="s">
        <v>267</v>
      </c>
      <c r="J67" s="8" t="s">
        <v>195</v>
      </c>
      <c r="K67" s="8" t="s">
        <v>7</v>
      </c>
      <c r="L67" s="12">
        <v>330</v>
      </c>
      <c r="M67" s="9">
        <v>3</v>
      </c>
      <c r="N67" s="10">
        <f t="shared" si="9"/>
        <v>9.0909090909090905E-3</v>
      </c>
      <c r="O67" s="11">
        <f t="shared" si="10"/>
        <v>8.2999999999999989</v>
      </c>
      <c r="P67" s="11">
        <v>24.9</v>
      </c>
      <c r="Q67" s="11">
        <v>0</v>
      </c>
      <c r="R67" s="8">
        <v>0</v>
      </c>
      <c r="S67" s="8">
        <v>0</v>
      </c>
      <c r="T67" s="33" t="str">
        <f t="shared" si="11"/>
        <v/>
      </c>
      <c r="U67" s="12">
        <f t="shared" si="12"/>
        <v>0</v>
      </c>
      <c r="V67" s="10">
        <f t="shared" si="13"/>
        <v>0</v>
      </c>
      <c r="W67" s="11">
        <v>11</v>
      </c>
      <c r="X67" s="8" t="s">
        <v>148</v>
      </c>
      <c r="Y67" s="8" t="s">
        <v>149</v>
      </c>
      <c r="AA67">
        <f t="shared" si="14"/>
        <v>1</v>
      </c>
      <c r="AB67" s="32">
        <f t="shared" si="15"/>
        <v>-24.9</v>
      </c>
      <c r="AC67" t="str">
        <f t="shared" si="16"/>
        <v>No Sales</v>
      </c>
      <c r="AD67">
        <f>IFERROR(VLOOKUP(J67,Product_lookup!$A:$G,5,FALSE),"")</f>
        <v>399</v>
      </c>
      <c r="AE67">
        <f>IFERROR(VLOOKUP(J67,Product_lookup!$A:$G,6,FALSE),"")</f>
        <v>148</v>
      </c>
      <c r="AF67">
        <f>IFERROR(VLOOKUP(J67,Product_lookup!$A:$G,7,FALSE),"")</f>
        <v>126</v>
      </c>
      <c r="AG67" s="33">
        <f t="shared" si="17"/>
        <v>0.31328320802005011</v>
      </c>
    </row>
    <row r="68" spans="1:33" x14ac:dyDescent="0.3">
      <c r="A68" s="27">
        <v>46266</v>
      </c>
      <c r="B68" s="8" t="s">
        <v>33</v>
      </c>
      <c r="C68" s="8" t="s">
        <v>173</v>
      </c>
      <c r="D68" s="8" t="s">
        <v>141</v>
      </c>
      <c r="E68" s="8" t="s">
        <v>200</v>
      </c>
      <c r="F68" s="8" t="s">
        <v>143</v>
      </c>
      <c r="G68" s="8" t="s">
        <v>268</v>
      </c>
      <c r="H68" s="8" t="s">
        <v>24</v>
      </c>
      <c r="I68" s="8" t="s">
        <v>269</v>
      </c>
      <c r="J68" s="8" t="s">
        <v>202</v>
      </c>
      <c r="K68" s="8" t="s">
        <v>14</v>
      </c>
      <c r="L68" s="12">
        <v>347</v>
      </c>
      <c r="M68" s="9">
        <v>1</v>
      </c>
      <c r="N68" s="10">
        <f t="shared" si="9"/>
        <v>2.881844380403458E-3</v>
      </c>
      <c r="O68" s="11">
        <f t="shared" si="10"/>
        <v>11.18</v>
      </c>
      <c r="P68" s="11">
        <v>11.18</v>
      </c>
      <c r="Q68" s="11">
        <v>0</v>
      </c>
      <c r="R68" s="8">
        <v>0</v>
      </c>
      <c r="S68" s="8">
        <v>0</v>
      </c>
      <c r="T68" s="33" t="str">
        <f t="shared" si="11"/>
        <v/>
      </c>
      <c r="U68" s="12">
        <f t="shared" si="12"/>
        <v>0</v>
      </c>
      <c r="V68" s="10">
        <f t="shared" si="13"/>
        <v>0</v>
      </c>
      <c r="W68" s="11">
        <v>14</v>
      </c>
      <c r="X68" s="8" t="s">
        <v>148</v>
      </c>
      <c r="Y68" s="8" t="s">
        <v>149</v>
      </c>
      <c r="AA68">
        <f t="shared" si="14"/>
        <v>1</v>
      </c>
      <c r="AB68" s="32">
        <f t="shared" si="15"/>
        <v>-11.18</v>
      </c>
      <c r="AC68" t="str">
        <f t="shared" si="16"/>
        <v>No Sales</v>
      </c>
      <c r="AD68">
        <f>IFERROR(VLOOKUP(J68,Product_lookup!$A:$G,5,FALSE),"")</f>
        <v>429</v>
      </c>
      <c r="AE68">
        <f>IFERROR(VLOOKUP(J68,Product_lookup!$A:$G,6,FALSE),"")</f>
        <v>159</v>
      </c>
      <c r="AF68">
        <f>IFERROR(VLOOKUP(J68,Product_lookup!$A:$G,7,FALSE),"")</f>
        <v>139</v>
      </c>
      <c r="AG68" s="33">
        <f t="shared" si="17"/>
        <v>0.30536130536130535</v>
      </c>
    </row>
    <row r="69" spans="1:33" x14ac:dyDescent="0.3">
      <c r="A69" s="27">
        <v>46266</v>
      </c>
      <c r="B69" s="8" t="s">
        <v>33</v>
      </c>
      <c r="C69" s="8" t="s">
        <v>173</v>
      </c>
      <c r="D69" s="8" t="s">
        <v>141</v>
      </c>
      <c r="E69" s="8" t="s">
        <v>200</v>
      </c>
      <c r="F69" s="8" t="s">
        <v>143</v>
      </c>
      <c r="G69" s="8" t="s">
        <v>270</v>
      </c>
      <c r="H69" s="8" t="s">
        <v>24</v>
      </c>
      <c r="I69" s="8" t="s">
        <v>268</v>
      </c>
      <c r="J69" s="8" t="s">
        <v>202</v>
      </c>
      <c r="K69" s="8" t="s">
        <v>14</v>
      </c>
      <c r="L69" s="12">
        <v>538</v>
      </c>
      <c r="M69" s="9">
        <v>2</v>
      </c>
      <c r="N69" s="10">
        <f t="shared" si="9"/>
        <v>3.7174721189591076E-3</v>
      </c>
      <c r="O69" s="11">
        <f t="shared" si="10"/>
        <v>9.75</v>
      </c>
      <c r="P69" s="11">
        <v>19.5</v>
      </c>
      <c r="Q69" s="11">
        <v>0</v>
      </c>
      <c r="R69" s="8">
        <v>0</v>
      </c>
      <c r="S69" s="8">
        <v>0</v>
      </c>
      <c r="T69" s="33" t="str">
        <f t="shared" si="11"/>
        <v/>
      </c>
      <c r="U69" s="12">
        <f t="shared" si="12"/>
        <v>0</v>
      </c>
      <c r="V69" s="10">
        <f t="shared" si="13"/>
        <v>0</v>
      </c>
      <c r="W69" s="11">
        <v>13.5</v>
      </c>
      <c r="X69" s="8" t="s">
        <v>148</v>
      </c>
      <c r="Y69" s="8" t="s">
        <v>149</v>
      </c>
      <c r="AA69">
        <f t="shared" si="14"/>
        <v>1</v>
      </c>
      <c r="AB69" s="32">
        <f t="shared" si="15"/>
        <v>-19.5</v>
      </c>
      <c r="AC69" t="str">
        <f t="shared" si="16"/>
        <v>No Sales</v>
      </c>
      <c r="AD69">
        <f>IFERROR(VLOOKUP(J69,Product_lookup!$A:$G,5,FALSE),"")</f>
        <v>429</v>
      </c>
      <c r="AE69">
        <f>IFERROR(VLOOKUP(J69,Product_lookup!$A:$G,6,FALSE),"")</f>
        <v>159</v>
      </c>
      <c r="AF69">
        <f>IFERROR(VLOOKUP(J69,Product_lookup!$A:$G,7,FALSE),"")</f>
        <v>139</v>
      </c>
      <c r="AG69" s="33">
        <f t="shared" si="17"/>
        <v>0.30536130536130535</v>
      </c>
    </row>
    <row r="70" spans="1:33" x14ac:dyDescent="0.3">
      <c r="A70" s="27">
        <v>46266</v>
      </c>
      <c r="B70" s="8" t="s">
        <v>33</v>
      </c>
      <c r="C70" s="8" t="s">
        <v>173</v>
      </c>
      <c r="D70" s="8" t="s">
        <v>141</v>
      </c>
      <c r="E70" s="8" t="s">
        <v>271</v>
      </c>
      <c r="F70" s="8" t="s">
        <v>143</v>
      </c>
      <c r="G70" s="8" t="s">
        <v>272</v>
      </c>
      <c r="H70" s="8" t="s">
        <v>24</v>
      </c>
      <c r="I70" s="8" t="s">
        <v>273</v>
      </c>
      <c r="J70" s="8" t="s">
        <v>274</v>
      </c>
      <c r="K70" s="8" t="s">
        <v>7</v>
      </c>
      <c r="L70" s="12">
        <v>283</v>
      </c>
      <c r="M70" s="9">
        <v>5</v>
      </c>
      <c r="N70" s="10">
        <f t="shared" si="9"/>
        <v>1.7667844522968199E-2</v>
      </c>
      <c r="O70" s="11">
        <f t="shared" si="10"/>
        <v>6.6099999999999994</v>
      </c>
      <c r="P70" s="11">
        <v>33.049999999999997</v>
      </c>
      <c r="Q70" s="11">
        <v>0</v>
      </c>
      <c r="R70" s="8">
        <v>0</v>
      </c>
      <c r="S70" s="8">
        <v>0</v>
      </c>
      <c r="T70" s="33" t="str">
        <f t="shared" si="11"/>
        <v/>
      </c>
      <c r="U70" s="12">
        <f t="shared" si="12"/>
        <v>0</v>
      </c>
      <c r="V70" s="10">
        <f t="shared" si="13"/>
        <v>0</v>
      </c>
      <c r="W70" s="11">
        <v>12</v>
      </c>
      <c r="X70" s="8" t="s">
        <v>148</v>
      </c>
      <c r="Y70" s="8" t="s">
        <v>149</v>
      </c>
      <c r="AA70">
        <f t="shared" si="14"/>
        <v>1</v>
      </c>
      <c r="AB70" s="32">
        <f t="shared" si="15"/>
        <v>-33.049999999999997</v>
      </c>
      <c r="AC70" t="str">
        <f t="shared" si="16"/>
        <v>No Sales</v>
      </c>
      <c r="AD70">
        <f>IFERROR(VLOOKUP(J70,Product_lookup!$A:$G,5,FALSE),"")</f>
        <v>549</v>
      </c>
      <c r="AE70">
        <f>IFERROR(VLOOKUP(J70,Product_lookup!$A:$G,6,FALSE),"")</f>
        <v>198</v>
      </c>
      <c r="AF70">
        <f>IFERROR(VLOOKUP(J70,Product_lookup!$A:$G,7,FALSE),"")</f>
        <v>139</v>
      </c>
      <c r="AG70" s="33">
        <f t="shared" si="17"/>
        <v>0.38615664845173042</v>
      </c>
    </row>
    <row r="71" spans="1:33" x14ac:dyDescent="0.3">
      <c r="A71" s="27">
        <v>46266</v>
      </c>
      <c r="B71" s="8" t="s">
        <v>33</v>
      </c>
      <c r="C71" s="8" t="s">
        <v>173</v>
      </c>
      <c r="D71" s="8" t="s">
        <v>141</v>
      </c>
      <c r="E71" s="8" t="s">
        <v>271</v>
      </c>
      <c r="F71" s="8" t="s">
        <v>143</v>
      </c>
      <c r="G71" s="8" t="s">
        <v>275</v>
      </c>
      <c r="H71" s="8" t="s">
        <v>24</v>
      </c>
      <c r="I71" s="8" t="s">
        <v>276</v>
      </c>
      <c r="J71" s="8" t="s">
        <v>274</v>
      </c>
      <c r="K71" s="8" t="s">
        <v>7</v>
      </c>
      <c r="L71" s="12">
        <v>437</v>
      </c>
      <c r="M71" s="9">
        <v>3</v>
      </c>
      <c r="N71" s="10">
        <f t="shared" si="9"/>
        <v>6.8649885583524023E-3</v>
      </c>
      <c r="O71" s="11">
        <f t="shared" si="10"/>
        <v>7.8299999999999992</v>
      </c>
      <c r="P71" s="11">
        <v>23.49</v>
      </c>
      <c r="Q71" s="11">
        <v>0</v>
      </c>
      <c r="R71" s="8">
        <v>0</v>
      </c>
      <c r="S71" s="8">
        <v>0</v>
      </c>
      <c r="T71" s="33" t="str">
        <f t="shared" si="11"/>
        <v/>
      </c>
      <c r="U71" s="12">
        <f t="shared" si="12"/>
        <v>0</v>
      </c>
      <c r="V71" s="10">
        <f t="shared" si="13"/>
        <v>0</v>
      </c>
      <c r="W71" s="11">
        <v>15</v>
      </c>
      <c r="X71" s="8" t="s">
        <v>148</v>
      </c>
      <c r="Y71" s="8" t="s">
        <v>149</v>
      </c>
      <c r="AA71">
        <f t="shared" si="14"/>
        <v>1</v>
      </c>
      <c r="AB71" s="32">
        <f t="shared" si="15"/>
        <v>-23.49</v>
      </c>
      <c r="AC71" t="str">
        <f t="shared" si="16"/>
        <v>No Sales</v>
      </c>
      <c r="AD71">
        <f>IFERROR(VLOOKUP(J71,Product_lookup!$A:$G,5,FALSE),"")</f>
        <v>549</v>
      </c>
      <c r="AE71">
        <f>IFERROR(VLOOKUP(J71,Product_lookup!$A:$G,6,FALSE),"")</f>
        <v>198</v>
      </c>
      <c r="AF71">
        <f>IFERROR(VLOOKUP(J71,Product_lookup!$A:$G,7,FALSE),"")</f>
        <v>139</v>
      </c>
      <c r="AG71" s="33">
        <f t="shared" si="17"/>
        <v>0.38615664845173042</v>
      </c>
    </row>
    <row r="72" spans="1:33" x14ac:dyDescent="0.3">
      <c r="A72" s="27">
        <v>46266</v>
      </c>
      <c r="B72" s="8" t="s">
        <v>33</v>
      </c>
      <c r="C72" s="8" t="s">
        <v>173</v>
      </c>
      <c r="D72" s="8" t="s">
        <v>141</v>
      </c>
      <c r="E72" s="8" t="s">
        <v>271</v>
      </c>
      <c r="F72" s="8" t="s">
        <v>143</v>
      </c>
      <c r="G72" s="8" t="s">
        <v>272</v>
      </c>
      <c r="H72" s="8" t="s">
        <v>24</v>
      </c>
      <c r="I72" s="8" t="s">
        <v>277</v>
      </c>
      <c r="J72" s="8" t="s">
        <v>274</v>
      </c>
      <c r="K72" s="8" t="s">
        <v>7</v>
      </c>
      <c r="L72" s="12">
        <v>334</v>
      </c>
      <c r="M72" s="9">
        <v>4</v>
      </c>
      <c r="N72" s="10">
        <f t="shared" si="9"/>
        <v>1.1976047904191617E-2</v>
      </c>
      <c r="O72" s="11">
        <f t="shared" si="10"/>
        <v>8.81</v>
      </c>
      <c r="P72" s="8">
        <v>35.24</v>
      </c>
      <c r="Q72" s="11">
        <v>0</v>
      </c>
      <c r="R72" s="8">
        <v>0</v>
      </c>
      <c r="S72" s="8">
        <v>0</v>
      </c>
      <c r="T72" s="33" t="str">
        <f t="shared" si="11"/>
        <v/>
      </c>
      <c r="U72" s="12">
        <f t="shared" si="12"/>
        <v>0</v>
      </c>
      <c r="V72" s="10">
        <f t="shared" si="13"/>
        <v>0</v>
      </c>
      <c r="W72" s="11">
        <v>12</v>
      </c>
      <c r="X72" s="8" t="s">
        <v>148</v>
      </c>
      <c r="Y72" s="8" t="s">
        <v>149</v>
      </c>
      <c r="AA72">
        <f t="shared" si="14"/>
        <v>1</v>
      </c>
      <c r="AB72" s="32">
        <f t="shared" si="15"/>
        <v>-35.24</v>
      </c>
      <c r="AC72" t="str">
        <f t="shared" si="16"/>
        <v>No Sales</v>
      </c>
      <c r="AD72">
        <f>IFERROR(VLOOKUP(J72,Product_lookup!$A:$G,5,FALSE),"")</f>
        <v>549</v>
      </c>
      <c r="AE72">
        <f>IFERROR(VLOOKUP(J72,Product_lookup!$A:$G,6,FALSE),"")</f>
        <v>198</v>
      </c>
      <c r="AF72">
        <f>IFERROR(VLOOKUP(J72,Product_lookup!$A:$G,7,FALSE),"")</f>
        <v>139</v>
      </c>
      <c r="AG72" s="33">
        <f t="shared" si="17"/>
        <v>0.38615664845173042</v>
      </c>
    </row>
    <row r="73" spans="1:33" x14ac:dyDescent="0.3">
      <c r="A73" s="27">
        <v>46266</v>
      </c>
      <c r="B73" s="8" t="s">
        <v>23</v>
      </c>
      <c r="C73" s="8" t="s">
        <v>173</v>
      </c>
      <c r="D73" s="8" t="s">
        <v>141</v>
      </c>
      <c r="E73" s="8" t="s">
        <v>186</v>
      </c>
      <c r="F73" s="8" t="s">
        <v>143</v>
      </c>
      <c r="G73" s="8" t="s">
        <v>279</v>
      </c>
      <c r="H73" s="8" t="s">
        <v>20</v>
      </c>
      <c r="I73" s="8" t="s">
        <v>279</v>
      </c>
      <c r="J73" s="8" t="s">
        <v>188</v>
      </c>
      <c r="K73" s="8" t="s">
        <v>21</v>
      </c>
      <c r="L73" s="12">
        <v>338</v>
      </c>
      <c r="M73" s="9">
        <v>2</v>
      </c>
      <c r="N73" s="10">
        <f t="shared" si="9"/>
        <v>5.9171597633136093E-3</v>
      </c>
      <c r="O73" s="11">
        <f t="shared" si="10"/>
        <v>8.02</v>
      </c>
      <c r="P73" s="11">
        <v>16.04</v>
      </c>
      <c r="Q73" s="11">
        <v>0</v>
      </c>
      <c r="R73" s="8">
        <v>0</v>
      </c>
      <c r="S73" s="8">
        <v>0</v>
      </c>
      <c r="T73" s="33" t="str">
        <f t="shared" si="11"/>
        <v/>
      </c>
      <c r="U73" s="12">
        <f t="shared" si="12"/>
        <v>0</v>
      </c>
      <c r="V73" s="10">
        <f t="shared" si="13"/>
        <v>0</v>
      </c>
      <c r="W73" s="11">
        <v>9</v>
      </c>
      <c r="X73" s="8" t="s">
        <v>148</v>
      </c>
      <c r="Y73" s="8" t="s">
        <v>149</v>
      </c>
      <c r="AA73">
        <f t="shared" si="14"/>
        <v>1</v>
      </c>
      <c r="AB73" s="32">
        <f t="shared" si="15"/>
        <v>-16.04</v>
      </c>
      <c r="AC73" t="str">
        <f t="shared" si="16"/>
        <v>No Sales</v>
      </c>
      <c r="AD73">
        <f>IFERROR(VLOOKUP(J73,Product_lookup!$A:$G,5,FALSE),"")</f>
        <v>349</v>
      </c>
      <c r="AE73">
        <f>IFERROR(VLOOKUP(J73,Product_lookup!$A:$G,6,FALSE),"")</f>
        <v>133</v>
      </c>
      <c r="AF73">
        <f>IFERROR(VLOOKUP(J73,Product_lookup!$A:$G,7,FALSE),"")</f>
        <v>121</v>
      </c>
      <c r="AG73" s="33">
        <f t="shared" si="17"/>
        <v>0.27220630372492838</v>
      </c>
    </row>
    <row r="74" spans="1:33" x14ac:dyDescent="0.3">
      <c r="A74" s="27">
        <v>46266</v>
      </c>
      <c r="B74" s="8" t="s">
        <v>23</v>
      </c>
      <c r="C74" s="8" t="s">
        <v>173</v>
      </c>
      <c r="D74" s="8" t="s">
        <v>141</v>
      </c>
      <c r="E74" s="8" t="s">
        <v>186</v>
      </c>
      <c r="F74" s="8" t="s">
        <v>143</v>
      </c>
      <c r="G74" s="8" t="s">
        <v>191</v>
      </c>
      <c r="H74" s="8" t="s">
        <v>20</v>
      </c>
      <c r="I74" s="8" t="s">
        <v>191</v>
      </c>
      <c r="J74" s="8" t="s">
        <v>188</v>
      </c>
      <c r="K74" s="8" t="s">
        <v>21</v>
      </c>
      <c r="L74" s="12">
        <v>286</v>
      </c>
      <c r="M74" s="9">
        <v>2</v>
      </c>
      <c r="N74" s="10">
        <f t="shared" si="9"/>
        <v>6.993006993006993E-3</v>
      </c>
      <c r="O74" s="11">
        <f t="shared" si="10"/>
        <v>10.48</v>
      </c>
      <c r="P74" s="11">
        <v>20.96</v>
      </c>
      <c r="Q74" s="11">
        <v>0</v>
      </c>
      <c r="R74" s="8">
        <v>0</v>
      </c>
      <c r="S74" s="8">
        <v>0</v>
      </c>
      <c r="T74" s="33" t="str">
        <f t="shared" si="11"/>
        <v/>
      </c>
      <c r="U74" s="12">
        <f t="shared" si="12"/>
        <v>0</v>
      </c>
      <c r="V74" s="10">
        <f t="shared" si="13"/>
        <v>0</v>
      </c>
      <c r="W74" s="11">
        <v>12</v>
      </c>
      <c r="X74" s="8" t="s">
        <v>148</v>
      </c>
      <c r="Y74" s="8" t="s">
        <v>149</v>
      </c>
      <c r="AA74">
        <f t="shared" si="14"/>
        <v>1</v>
      </c>
      <c r="AB74" s="32">
        <f t="shared" si="15"/>
        <v>-20.96</v>
      </c>
      <c r="AC74" t="str">
        <f t="shared" si="16"/>
        <v>No Sales</v>
      </c>
      <c r="AD74">
        <f>IFERROR(VLOOKUP(J74,Product_lookup!$A:$G,5,FALSE),"")</f>
        <v>349</v>
      </c>
      <c r="AE74">
        <f>IFERROR(VLOOKUP(J74,Product_lookup!$A:$G,6,FALSE),"")</f>
        <v>133</v>
      </c>
      <c r="AF74">
        <f>IFERROR(VLOOKUP(J74,Product_lookup!$A:$G,7,FALSE),"")</f>
        <v>121</v>
      </c>
      <c r="AG74" s="33">
        <f t="shared" si="17"/>
        <v>0.27220630372492838</v>
      </c>
    </row>
    <row r="75" spans="1:33" x14ac:dyDescent="0.3">
      <c r="A75" s="27">
        <v>46266</v>
      </c>
      <c r="B75" s="8" t="s">
        <v>23</v>
      </c>
      <c r="C75" s="8" t="s">
        <v>173</v>
      </c>
      <c r="D75" s="8" t="s">
        <v>141</v>
      </c>
      <c r="E75" s="8" t="s">
        <v>186</v>
      </c>
      <c r="F75" s="8" t="s">
        <v>143</v>
      </c>
      <c r="G75" s="8" t="s">
        <v>189</v>
      </c>
      <c r="H75" s="8" t="s">
        <v>20</v>
      </c>
      <c r="I75" s="8" t="s">
        <v>189</v>
      </c>
      <c r="J75" s="8" t="s">
        <v>188</v>
      </c>
      <c r="K75" s="8" t="s">
        <v>14</v>
      </c>
      <c r="L75" s="12">
        <v>1094</v>
      </c>
      <c r="M75" s="9">
        <v>9</v>
      </c>
      <c r="N75" s="10">
        <f t="shared" si="9"/>
        <v>8.2266910420475316E-3</v>
      </c>
      <c r="O75" s="11">
        <f t="shared" si="10"/>
        <v>6.61</v>
      </c>
      <c r="P75" s="11">
        <v>59.49</v>
      </c>
      <c r="Q75" s="11">
        <v>349</v>
      </c>
      <c r="R75" s="8">
        <v>1</v>
      </c>
      <c r="S75" s="8">
        <v>1</v>
      </c>
      <c r="T75" s="33">
        <f t="shared" si="11"/>
        <v>0.17045845272206303</v>
      </c>
      <c r="U75" s="12">
        <f t="shared" si="12"/>
        <v>5.8665321902840812</v>
      </c>
      <c r="V75" s="10">
        <f t="shared" si="13"/>
        <v>0.1111111111111111</v>
      </c>
      <c r="W75" s="11">
        <v>8.5</v>
      </c>
      <c r="X75" s="8" t="s">
        <v>148</v>
      </c>
      <c r="Y75" s="8" t="s">
        <v>149</v>
      </c>
      <c r="AA75">
        <f t="shared" si="14"/>
        <v>1</v>
      </c>
      <c r="AB75" s="32">
        <f t="shared" si="15"/>
        <v>35.51</v>
      </c>
      <c r="AC75" t="str">
        <f t="shared" si="16"/>
        <v>Profitable</v>
      </c>
      <c r="AD75">
        <f>IFERROR(VLOOKUP(J75,Product_lookup!$A:$G,5,FALSE),"")</f>
        <v>349</v>
      </c>
      <c r="AE75">
        <f>IFERROR(VLOOKUP(J75,Product_lookup!$A:$G,6,FALSE),"")</f>
        <v>133</v>
      </c>
      <c r="AF75">
        <f>IFERROR(VLOOKUP(J75,Product_lookup!$A:$G,7,FALSE),"")</f>
        <v>121</v>
      </c>
      <c r="AG75" s="33">
        <f t="shared" si="17"/>
        <v>0.27220630372492838</v>
      </c>
    </row>
    <row r="76" spans="1:33" x14ac:dyDescent="0.3">
      <c r="A76" s="27">
        <v>46266</v>
      </c>
      <c r="B76" s="8" t="s">
        <v>23</v>
      </c>
      <c r="C76" s="8" t="s">
        <v>173</v>
      </c>
      <c r="D76" s="8" t="s">
        <v>141</v>
      </c>
      <c r="E76" s="8" t="s">
        <v>186</v>
      </c>
      <c r="F76" s="8" t="s">
        <v>143</v>
      </c>
      <c r="G76" s="8" t="s">
        <v>280</v>
      </c>
      <c r="H76" s="8" t="s">
        <v>20</v>
      </c>
      <c r="I76" s="8" t="s">
        <v>280</v>
      </c>
      <c r="J76" s="8" t="s">
        <v>188</v>
      </c>
      <c r="K76" s="8" t="s">
        <v>14</v>
      </c>
      <c r="L76" s="12">
        <v>321</v>
      </c>
      <c r="M76" s="9">
        <v>2</v>
      </c>
      <c r="N76" s="10">
        <f t="shared" si="9"/>
        <v>6.2305295950155761E-3</v>
      </c>
      <c r="O76" s="11">
        <f t="shared" si="10"/>
        <v>7.89</v>
      </c>
      <c r="P76" s="11">
        <v>15.78</v>
      </c>
      <c r="Q76" s="11">
        <v>0</v>
      </c>
      <c r="R76" s="8">
        <v>0</v>
      </c>
      <c r="S76" s="8">
        <v>0</v>
      </c>
      <c r="T76" s="33" t="str">
        <f t="shared" si="11"/>
        <v/>
      </c>
      <c r="U76" s="12">
        <f t="shared" si="12"/>
        <v>0</v>
      </c>
      <c r="V76" s="10">
        <f t="shared" si="13"/>
        <v>0</v>
      </c>
      <c r="W76" s="11">
        <v>13</v>
      </c>
      <c r="X76" s="8" t="s">
        <v>148</v>
      </c>
      <c r="Y76" s="8" t="s">
        <v>149</v>
      </c>
      <c r="AA76">
        <f t="shared" si="14"/>
        <v>1</v>
      </c>
      <c r="AB76" s="32">
        <f t="shared" si="15"/>
        <v>-15.78</v>
      </c>
      <c r="AC76" t="str">
        <f t="shared" si="16"/>
        <v>No Sales</v>
      </c>
      <c r="AD76">
        <f>IFERROR(VLOOKUP(J76,Product_lookup!$A:$G,5,FALSE),"")</f>
        <v>349</v>
      </c>
      <c r="AE76">
        <f>IFERROR(VLOOKUP(J76,Product_lookup!$A:$G,6,FALSE),"")</f>
        <v>133</v>
      </c>
      <c r="AF76">
        <f>IFERROR(VLOOKUP(J76,Product_lookup!$A:$G,7,FALSE),"")</f>
        <v>121</v>
      </c>
      <c r="AG76" s="33">
        <f t="shared" si="17"/>
        <v>0.27220630372492838</v>
      </c>
    </row>
    <row r="77" spans="1:33" x14ac:dyDescent="0.3">
      <c r="A77" s="27">
        <v>46266</v>
      </c>
      <c r="B77" s="8" t="s">
        <v>23</v>
      </c>
      <c r="C77" s="8" t="s">
        <v>173</v>
      </c>
      <c r="D77" s="8" t="s">
        <v>141</v>
      </c>
      <c r="E77" s="8" t="s">
        <v>281</v>
      </c>
      <c r="F77" s="8" t="s">
        <v>143</v>
      </c>
      <c r="G77" s="8" t="s">
        <v>282</v>
      </c>
      <c r="H77" s="8" t="s">
        <v>20</v>
      </c>
      <c r="I77" s="8" t="s">
        <v>282</v>
      </c>
      <c r="J77" s="8" t="s">
        <v>283</v>
      </c>
      <c r="K77" s="8" t="s">
        <v>21</v>
      </c>
      <c r="L77" s="12">
        <v>492</v>
      </c>
      <c r="M77" s="9">
        <v>2</v>
      </c>
      <c r="N77" s="10">
        <f t="shared" si="9"/>
        <v>4.0650406504065045E-3</v>
      </c>
      <c r="O77" s="11">
        <f t="shared" si="10"/>
        <v>8</v>
      </c>
      <c r="P77" s="11">
        <v>16</v>
      </c>
      <c r="Q77" s="11">
        <v>299</v>
      </c>
      <c r="R77" s="8">
        <v>1</v>
      </c>
      <c r="S77" s="8">
        <v>1</v>
      </c>
      <c r="T77" s="33">
        <f t="shared" si="11"/>
        <v>5.3511705685618728E-2</v>
      </c>
      <c r="U77" s="12">
        <f t="shared" si="12"/>
        <v>18.6875</v>
      </c>
      <c r="V77" s="10">
        <f t="shared" si="13"/>
        <v>0.5</v>
      </c>
      <c r="W77" s="11">
        <v>8</v>
      </c>
      <c r="X77" s="8" t="s">
        <v>148</v>
      </c>
      <c r="Y77" s="8" t="s">
        <v>149</v>
      </c>
      <c r="AA77">
        <f t="shared" si="14"/>
        <v>1</v>
      </c>
      <c r="AB77" s="32">
        <f t="shared" si="15"/>
        <v>65</v>
      </c>
      <c r="AC77" t="str">
        <f t="shared" si="16"/>
        <v>Profitable</v>
      </c>
      <c r="AD77">
        <f>IFERROR(VLOOKUP(J77,Product_lookup!$A:$G,5,FALSE),"")</f>
        <v>299</v>
      </c>
      <c r="AE77">
        <f>IFERROR(VLOOKUP(J77,Product_lookup!$A:$G,6,FALSE),"")</f>
        <v>111</v>
      </c>
      <c r="AF77">
        <f>IFERROR(VLOOKUP(J77,Product_lookup!$A:$G,7,FALSE),"")</f>
        <v>107</v>
      </c>
      <c r="AG77" s="33">
        <f t="shared" si="17"/>
        <v>0.2709030100334448</v>
      </c>
    </row>
    <row r="78" spans="1:33" x14ac:dyDescent="0.3">
      <c r="A78" s="27">
        <v>46266</v>
      </c>
      <c r="B78" s="8" t="s">
        <v>23</v>
      </c>
      <c r="C78" s="8" t="s">
        <v>173</v>
      </c>
      <c r="D78" s="8" t="s">
        <v>141</v>
      </c>
      <c r="E78" s="8" t="s">
        <v>281</v>
      </c>
      <c r="F78" s="8" t="s">
        <v>143</v>
      </c>
      <c r="G78" s="8" t="s">
        <v>284</v>
      </c>
      <c r="H78" s="8" t="s">
        <v>20</v>
      </c>
      <c r="I78" s="8" t="s">
        <v>284</v>
      </c>
      <c r="J78" s="8" t="s">
        <v>283</v>
      </c>
      <c r="K78" s="8" t="s">
        <v>7</v>
      </c>
      <c r="L78" s="12">
        <v>199</v>
      </c>
      <c r="M78" s="9">
        <v>0</v>
      </c>
      <c r="N78" s="10">
        <f t="shared" si="9"/>
        <v>0</v>
      </c>
      <c r="O78" s="11" t="str">
        <f t="shared" si="10"/>
        <v/>
      </c>
      <c r="P78" s="11">
        <v>0</v>
      </c>
      <c r="Q78" s="11">
        <v>0</v>
      </c>
      <c r="R78" s="8">
        <v>0</v>
      </c>
      <c r="S78" s="8">
        <v>0</v>
      </c>
      <c r="T78" s="33" t="str">
        <f t="shared" si="11"/>
        <v/>
      </c>
      <c r="U78" s="12" t="str">
        <f t="shared" si="12"/>
        <v/>
      </c>
      <c r="V78" s="10" t="str">
        <f t="shared" si="13"/>
        <v/>
      </c>
      <c r="W78" s="11">
        <v>8</v>
      </c>
      <c r="X78" s="8" t="s">
        <v>148</v>
      </c>
      <c r="Y78" s="8" t="s">
        <v>149</v>
      </c>
      <c r="AA78">
        <f t="shared" si="14"/>
        <v>1</v>
      </c>
      <c r="AB78" s="32">
        <f t="shared" si="15"/>
        <v>0</v>
      </c>
      <c r="AC78" t="str">
        <f t="shared" si="16"/>
        <v>No Spend</v>
      </c>
      <c r="AD78">
        <f>IFERROR(VLOOKUP(J78,Product_lookup!$A:$G,5,FALSE),"")</f>
        <v>299</v>
      </c>
      <c r="AE78">
        <f>IFERROR(VLOOKUP(J78,Product_lookup!$A:$G,6,FALSE),"")</f>
        <v>111</v>
      </c>
      <c r="AF78">
        <f>IFERROR(VLOOKUP(J78,Product_lookup!$A:$G,7,FALSE),"")</f>
        <v>107</v>
      </c>
      <c r="AG78" s="33">
        <f t="shared" si="17"/>
        <v>0.2709030100334448</v>
      </c>
    </row>
    <row r="79" spans="1:33" x14ac:dyDescent="0.3">
      <c r="A79" s="27">
        <v>46266</v>
      </c>
      <c r="B79" s="8" t="s">
        <v>23</v>
      </c>
      <c r="C79" s="8" t="s">
        <v>173</v>
      </c>
      <c r="D79" s="8" t="s">
        <v>141</v>
      </c>
      <c r="E79" s="8" t="s">
        <v>285</v>
      </c>
      <c r="F79" s="8" t="s">
        <v>143</v>
      </c>
      <c r="G79" s="8" t="s">
        <v>286</v>
      </c>
      <c r="H79" s="8" t="s">
        <v>20</v>
      </c>
      <c r="I79" s="8" t="s">
        <v>286</v>
      </c>
      <c r="J79" s="8" t="s">
        <v>287</v>
      </c>
      <c r="K79" s="8" t="s">
        <v>7</v>
      </c>
      <c r="L79" s="12">
        <v>1068</v>
      </c>
      <c r="M79" s="9">
        <v>6</v>
      </c>
      <c r="N79" s="10">
        <f t="shared" si="9"/>
        <v>5.6179775280898875E-3</v>
      </c>
      <c r="O79" s="11">
        <f t="shared" si="10"/>
        <v>6.5100000000000007</v>
      </c>
      <c r="P79" s="11">
        <v>39.06</v>
      </c>
      <c r="Q79" s="11">
        <v>498</v>
      </c>
      <c r="R79" s="8">
        <v>2</v>
      </c>
      <c r="S79" s="8">
        <v>2</v>
      </c>
      <c r="T79" s="33">
        <f t="shared" si="11"/>
        <v>7.8433734939759039E-2</v>
      </c>
      <c r="U79" s="12">
        <f t="shared" si="12"/>
        <v>12.749615975422426</v>
      </c>
      <c r="V79" s="10">
        <f t="shared" si="13"/>
        <v>0.33333333333333331</v>
      </c>
      <c r="W79" s="11">
        <v>9.5</v>
      </c>
      <c r="X79" s="8" t="s">
        <v>148</v>
      </c>
      <c r="Y79" s="8" t="s">
        <v>149</v>
      </c>
      <c r="AA79">
        <f t="shared" si="14"/>
        <v>1</v>
      </c>
      <c r="AB79" s="32">
        <f t="shared" si="15"/>
        <v>84.94</v>
      </c>
      <c r="AC79" t="str">
        <f t="shared" si="16"/>
        <v>Profitable</v>
      </c>
      <c r="AD79">
        <f>IFERROR(VLOOKUP(J79,Product_lookup!$A:$G,5,FALSE),"")</f>
        <v>249</v>
      </c>
      <c r="AE79">
        <f>IFERROR(VLOOKUP(J79,Product_lookup!$A:$G,6,FALSE),"")</f>
        <v>95</v>
      </c>
      <c r="AF79">
        <f>IFERROR(VLOOKUP(J79,Product_lookup!$A:$G,7,FALSE),"")</f>
        <v>92</v>
      </c>
      <c r="AG79" s="33">
        <f t="shared" si="17"/>
        <v>0.24899598393574296</v>
      </c>
    </row>
    <row r="80" spans="1:33" x14ac:dyDescent="0.3">
      <c r="A80" s="27">
        <v>46266</v>
      </c>
      <c r="B80" s="8" t="s">
        <v>23</v>
      </c>
      <c r="C80" s="8" t="s">
        <v>173</v>
      </c>
      <c r="D80" s="8" t="s">
        <v>141</v>
      </c>
      <c r="E80" s="8" t="s">
        <v>285</v>
      </c>
      <c r="F80" s="8" t="s">
        <v>143</v>
      </c>
      <c r="G80" s="8" t="s">
        <v>288</v>
      </c>
      <c r="H80" s="8" t="s">
        <v>20</v>
      </c>
      <c r="I80" s="8" t="s">
        <v>288</v>
      </c>
      <c r="J80" s="8" t="s">
        <v>287</v>
      </c>
      <c r="K80" s="8" t="s">
        <v>21</v>
      </c>
      <c r="L80" s="12">
        <v>431</v>
      </c>
      <c r="M80" s="9">
        <v>8</v>
      </c>
      <c r="N80" s="10">
        <f t="shared" si="9"/>
        <v>1.8561484918793503E-2</v>
      </c>
      <c r="O80" s="11">
        <f t="shared" si="10"/>
        <v>6</v>
      </c>
      <c r="P80" s="11">
        <v>48</v>
      </c>
      <c r="Q80" s="11">
        <v>0</v>
      </c>
      <c r="R80" s="8">
        <v>0</v>
      </c>
      <c r="S80" s="8">
        <v>0</v>
      </c>
      <c r="T80" s="33" t="str">
        <f t="shared" si="11"/>
        <v/>
      </c>
      <c r="U80" s="12">
        <f t="shared" si="12"/>
        <v>0</v>
      </c>
      <c r="V80" s="10">
        <f t="shared" si="13"/>
        <v>0</v>
      </c>
      <c r="W80" s="11">
        <v>6</v>
      </c>
      <c r="X80" s="8" t="s">
        <v>148</v>
      </c>
      <c r="Y80" s="8" t="s">
        <v>149</v>
      </c>
      <c r="AA80">
        <f t="shared" si="14"/>
        <v>1</v>
      </c>
      <c r="AB80" s="32">
        <f t="shared" si="15"/>
        <v>-48</v>
      </c>
      <c r="AC80" t="str">
        <f t="shared" si="16"/>
        <v>No Sales</v>
      </c>
      <c r="AD80">
        <f>IFERROR(VLOOKUP(J80,Product_lookup!$A:$G,5,FALSE),"")</f>
        <v>249</v>
      </c>
      <c r="AE80">
        <f>IFERROR(VLOOKUP(J80,Product_lookup!$A:$G,6,FALSE),"")</f>
        <v>95</v>
      </c>
      <c r="AF80">
        <f>IFERROR(VLOOKUP(J80,Product_lookup!$A:$G,7,FALSE),"")</f>
        <v>92</v>
      </c>
      <c r="AG80" s="33">
        <f t="shared" si="17"/>
        <v>0.24899598393574296</v>
      </c>
    </row>
    <row r="81" spans="1:33" x14ac:dyDescent="0.3">
      <c r="A81" s="27">
        <v>46266</v>
      </c>
      <c r="B81" s="8" t="s">
        <v>23</v>
      </c>
      <c r="C81" s="8" t="s">
        <v>173</v>
      </c>
      <c r="D81" s="8" t="s">
        <v>141</v>
      </c>
      <c r="E81" s="8" t="s">
        <v>285</v>
      </c>
      <c r="F81" s="8" t="s">
        <v>143</v>
      </c>
      <c r="G81" s="8" t="s">
        <v>289</v>
      </c>
      <c r="H81" s="8" t="s">
        <v>20</v>
      </c>
      <c r="I81" s="8" t="s">
        <v>289</v>
      </c>
      <c r="J81" s="8" t="s">
        <v>287</v>
      </c>
      <c r="K81" s="8" t="s">
        <v>14</v>
      </c>
      <c r="L81" s="12">
        <v>290</v>
      </c>
      <c r="M81" s="9">
        <v>0</v>
      </c>
      <c r="N81" s="10">
        <f t="shared" si="9"/>
        <v>0</v>
      </c>
      <c r="O81" s="11" t="str">
        <f t="shared" si="10"/>
        <v/>
      </c>
      <c r="P81" s="11">
        <v>0</v>
      </c>
      <c r="Q81" s="11">
        <v>0</v>
      </c>
      <c r="R81" s="8">
        <v>0</v>
      </c>
      <c r="S81" s="8">
        <v>0</v>
      </c>
      <c r="T81" s="33" t="str">
        <f t="shared" si="11"/>
        <v/>
      </c>
      <c r="U81" s="12" t="str">
        <f t="shared" si="12"/>
        <v/>
      </c>
      <c r="V81" s="10" t="str">
        <f t="shared" si="13"/>
        <v/>
      </c>
      <c r="W81" s="11">
        <v>6.5</v>
      </c>
      <c r="X81" s="8" t="s">
        <v>148</v>
      </c>
      <c r="Y81" s="8" t="s">
        <v>149</v>
      </c>
      <c r="AA81">
        <f t="shared" si="14"/>
        <v>1</v>
      </c>
      <c r="AB81" s="32">
        <f t="shared" si="15"/>
        <v>0</v>
      </c>
      <c r="AC81" t="str">
        <f t="shared" si="16"/>
        <v>No Spend</v>
      </c>
      <c r="AD81">
        <f>IFERROR(VLOOKUP(J81,Product_lookup!$A:$G,5,FALSE),"")</f>
        <v>249</v>
      </c>
      <c r="AE81">
        <f>IFERROR(VLOOKUP(J81,Product_lookup!$A:$G,6,FALSE),"")</f>
        <v>95</v>
      </c>
      <c r="AF81">
        <f>IFERROR(VLOOKUP(J81,Product_lookup!$A:$G,7,FALSE),"")</f>
        <v>92</v>
      </c>
      <c r="AG81" s="33">
        <f t="shared" si="17"/>
        <v>0.24899598393574296</v>
      </c>
    </row>
    <row r="82" spans="1:33" x14ac:dyDescent="0.3">
      <c r="A82" s="27">
        <v>46266</v>
      </c>
      <c r="B82" s="8" t="s">
        <v>23</v>
      </c>
      <c r="C82" s="8" t="s">
        <v>173</v>
      </c>
      <c r="D82" s="8" t="s">
        <v>141</v>
      </c>
      <c r="E82" s="8" t="s">
        <v>285</v>
      </c>
      <c r="F82" s="8" t="s">
        <v>143</v>
      </c>
      <c r="G82" s="8" t="s">
        <v>290</v>
      </c>
      <c r="H82" s="8" t="s">
        <v>20</v>
      </c>
      <c r="I82" s="8" t="s">
        <v>290</v>
      </c>
      <c r="J82" s="8" t="s">
        <v>287</v>
      </c>
      <c r="K82" s="8" t="s">
        <v>14</v>
      </c>
      <c r="L82" s="12">
        <v>412</v>
      </c>
      <c r="M82" s="9">
        <v>3</v>
      </c>
      <c r="N82" s="10">
        <f t="shared" si="9"/>
        <v>7.2815533980582527E-3</v>
      </c>
      <c r="O82" s="11">
        <f t="shared" si="10"/>
        <v>7.27</v>
      </c>
      <c r="P82" s="11">
        <v>21.81</v>
      </c>
      <c r="Q82" s="11">
        <v>498</v>
      </c>
      <c r="R82" s="8">
        <v>2</v>
      </c>
      <c r="S82" s="8">
        <v>2</v>
      </c>
      <c r="T82" s="33">
        <f t="shared" si="11"/>
        <v>4.3795180722891562E-2</v>
      </c>
      <c r="U82" s="12">
        <f t="shared" si="12"/>
        <v>22.833562585969741</v>
      </c>
      <c r="V82" s="10">
        <f t="shared" si="13"/>
        <v>0.66666666666666663</v>
      </c>
      <c r="W82" s="11">
        <v>9</v>
      </c>
      <c r="X82" s="8" t="s">
        <v>148</v>
      </c>
      <c r="Y82" s="8" t="s">
        <v>149</v>
      </c>
      <c r="AA82">
        <f t="shared" si="14"/>
        <v>1</v>
      </c>
      <c r="AB82" s="32">
        <f t="shared" si="15"/>
        <v>102.19</v>
      </c>
      <c r="AC82" t="str">
        <f t="shared" si="16"/>
        <v>Profitable</v>
      </c>
      <c r="AD82">
        <f>IFERROR(VLOOKUP(J82,Product_lookup!$A:$G,5,FALSE),"")</f>
        <v>249</v>
      </c>
      <c r="AE82">
        <f>IFERROR(VLOOKUP(J82,Product_lookup!$A:$G,6,FALSE),"")</f>
        <v>95</v>
      </c>
      <c r="AF82">
        <f>IFERROR(VLOOKUP(J82,Product_lookup!$A:$G,7,FALSE),"")</f>
        <v>92</v>
      </c>
      <c r="AG82" s="33">
        <f t="shared" si="17"/>
        <v>0.24899598393574296</v>
      </c>
    </row>
    <row r="83" spans="1:33" x14ac:dyDescent="0.3">
      <c r="A83" s="27">
        <v>46266</v>
      </c>
      <c r="B83" s="8" t="s">
        <v>43</v>
      </c>
      <c r="C83" s="8" t="s">
        <v>140</v>
      </c>
      <c r="D83" s="8" t="s">
        <v>141</v>
      </c>
      <c r="E83" s="8" t="s">
        <v>142</v>
      </c>
      <c r="F83" s="8" t="s">
        <v>143</v>
      </c>
      <c r="G83" s="8" t="s">
        <v>1567</v>
      </c>
      <c r="H83" s="8" t="s">
        <v>27</v>
      </c>
      <c r="I83" s="8" t="s">
        <v>293</v>
      </c>
      <c r="J83" s="8" t="s">
        <v>147</v>
      </c>
      <c r="K83" s="8" t="s">
        <v>7</v>
      </c>
      <c r="L83" s="12">
        <v>731</v>
      </c>
      <c r="M83" s="9">
        <v>5</v>
      </c>
      <c r="N83" s="10">
        <f t="shared" si="9"/>
        <v>6.8399452804377564E-3</v>
      </c>
      <c r="O83" s="11">
        <f t="shared" si="10"/>
        <v>10.74</v>
      </c>
      <c r="P83" s="11">
        <v>53.7</v>
      </c>
      <c r="Q83" s="11">
        <v>599</v>
      </c>
      <c r="R83" s="8">
        <v>1</v>
      </c>
      <c r="S83" s="8">
        <v>1</v>
      </c>
      <c r="T83" s="33">
        <f t="shared" si="11"/>
        <v>8.964941569282138E-2</v>
      </c>
      <c r="U83" s="12">
        <f t="shared" si="12"/>
        <v>11.154562383612662</v>
      </c>
      <c r="V83" s="10">
        <f t="shared" si="13"/>
        <v>0.2</v>
      </c>
      <c r="W83" s="11">
        <v>15</v>
      </c>
      <c r="X83" s="8" t="s">
        <v>148</v>
      </c>
      <c r="Y83" s="8" t="s">
        <v>149</v>
      </c>
      <c r="AA83">
        <f t="shared" si="14"/>
        <v>1</v>
      </c>
      <c r="AB83" s="32">
        <f t="shared" si="15"/>
        <v>185.3</v>
      </c>
      <c r="AC83" t="str">
        <f t="shared" si="16"/>
        <v>Profitable</v>
      </c>
      <c r="AD83">
        <f>IFERROR(VLOOKUP(J83,Product_lookup!$A:$G,5,FALSE),"")</f>
        <v>599</v>
      </c>
      <c r="AE83">
        <f>IFERROR(VLOOKUP(J83,Product_lookup!$A:$G,6,FALSE),"")</f>
        <v>216</v>
      </c>
      <c r="AF83">
        <f>IFERROR(VLOOKUP(J83,Product_lookup!$A:$G,7,FALSE),"")</f>
        <v>144</v>
      </c>
      <c r="AG83" s="33">
        <f t="shared" si="17"/>
        <v>0.39899833055091821</v>
      </c>
    </row>
    <row r="84" spans="1:33" x14ac:dyDescent="0.3">
      <c r="A84" s="27">
        <v>46292</v>
      </c>
      <c r="B84" s="8" t="s">
        <v>36</v>
      </c>
      <c r="C84" s="8" t="s">
        <v>140</v>
      </c>
      <c r="D84" s="8" t="s">
        <v>180</v>
      </c>
      <c r="E84" s="8" t="s">
        <v>181</v>
      </c>
      <c r="F84" s="8" t="s">
        <v>143</v>
      </c>
      <c r="G84" s="8" t="s">
        <v>182</v>
      </c>
      <c r="H84" s="8" t="s">
        <v>13</v>
      </c>
      <c r="I84" s="8" t="s">
        <v>171</v>
      </c>
      <c r="J84" s="8" t="s">
        <v>184</v>
      </c>
      <c r="K84" s="8" t="s">
        <v>21</v>
      </c>
      <c r="L84" s="12">
        <v>1110</v>
      </c>
      <c r="M84" s="9">
        <v>10</v>
      </c>
      <c r="N84" s="10">
        <f t="shared" si="9"/>
        <v>9.0090090090090089E-3</v>
      </c>
      <c r="O84" s="11">
        <f t="shared" si="10"/>
        <v>14.49</v>
      </c>
      <c r="P84" s="11">
        <v>144.9</v>
      </c>
      <c r="Q84" s="11">
        <v>0</v>
      </c>
      <c r="R84" s="8">
        <v>0</v>
      </c>
      <c r="S84" s="8">
        <v>0</v>
      </c>
      <c r="T84" s="33" t="str">
        <f t="shared" si="11"/>
        <v/>
      </c>
      <c r="U84" s="12">
        <f t="shared" si="12"/>
        <v>0</v>
      </c>
      <c r="V84" s="10">
        <f t="shared" si="13"/>
        <v>0</v>
      </c>
      <c r="W84" s="11">
        <v>7.5</v>
      </c>
      <c r="X84" s="8" t="s">
        <v>148</v>
      </c>
      <c r="Y84" s="8" t="s">
        <v>149</v>
      </c>
      <c r="AA84">
        <f t="shared" si="14"/>
        <v>4</v>
      </c>
      <c r="AB84" s="32">
        <f t="shared" si="15"/>
        <v>-144.9</v>
      </c>
      <c r="AC84" t="str">
        <f t="shared" si="16"/>
        <v>No Sales</v>
      </c>
      <c r="AD84">
        <f>IFERROR(VLOOKUP(J84,Product_lookup!$A:$G,5,FALSE),"")</f>
        <v>379</v>
      </c>
      <c r="AE84">
        <f>IFERROR(VLOOKUP(J84,Product_lookup!$A:$G,6,FALSE),"")</f>
        <v>140</v>
      </c>
      <c r="AF84">
        <f>IFERROR(VLOOKUP(J84,Product_lookup!$A:$G,7,FALSE),"")</f>
        <v>114</v>
      </c>
      <c r="AG84" s="33">
        <f t="shared" si="17"/>
        <v>0.32981530343007914</v>
      </c>
    </row>
    <row r="85" spans="1:33" x14ac:dyDescent="0.3">
      <c r="A85" s="27">
        <v>46266</v>
      </c>
      <c r="B85" s="8" t="s">
        <v>43</v>
      </c>
      <c r="C85" s="8" t="s">
        <v>140</v>
      </c>
      <c r="D85" s="8" t="s">
        <v>141</v>
      </c>
      <c r="E85" s="8" t="s">
        <v>142</v>
      </c>
      <c r="F85" s="8" t="s">
        <v>143</v>
      </c>
      <c r="G85" s="8" t="s">
        <v>1568</v>
      </c>
      <c r="H85" s="8" t="s">
        <v>27</v>
      </c>
      <c r="I85" s="8" t="s">
        <v>295</v>
      </c>
      <c r="J85" s="8" t="s">
        <v>147</v>
      </c>
      <c r="K85" s="8" t="s">
        <v>14</v>
      </c>
      <c r="L85" s="12">
        <v>1684</v>
      </c>
      <c r="M85" s="9">
        <v>10</v>
      </c>
      <c r="N85" s="10">
        <f t="shared" si="9"/>
        <v>5.9382422802850355E-3</v>
      </c>
      <c r="O85" s="11">
        <f t="shared" si="10"/>
        <v>7.0400000000000009</v>
      </c>
      <c r="P85" s="11">
        <v>70.400000000000006</v>
      </c>
      <c r="Q85" s="11">
        <v>0</v>
      </c>
      <c r="R85" s="8">
        <v>0</v>
      </c>
      <c r="S85" s="8">
        <v>0</v>
      </c>
      <c r="T85" s="33" t="str">
        <f t="shared" si="11"/>
        <v/>
      </c>
      <c r="U85" s="12">
        <f t="shared" si="12"/>
        <v>0</v>
      </c>
      <c r="V85" s="10">
        <f t="shared" si="13"/>
        <v>0</v>
      </c>
      <c r="W85" s="11">
        <v>12</v>
      </c>
      <c r="X85" s="8" t="s">
        <v>148</v>
      </c>
      <c r="Y85" s="8" t="s">
        <v>149</v>
      </c>
      <c r="Z85" s="8" t="s">
        <v>296</v>
      </c>
      <c r="AA85">
        <f t="shared" si="14"/>
        <v>1</v>
      </c>
      <c r="AB85" s="32">
        <f t="shared" si="15"/>
        <v>-70.400000000000006</v>
      </c>
      <c r="AC85" t="str">
        <f t="shared" si="16"/>
        <v>No Sales</v>
      </c>
      <c r="AD85">
        <f>IFERROR(VLOOKUP(J85,Product_lookup!$A:$G,5,FALSE),"")</f>
        <v>599</v>
      </c>
      <c r="AE85">
        <f>IFERROR(VLOOKUP(J85,Product_lookup!$A:$G,6,FALSE),"")</f>
        <v>216</v>
      </c>
      <c r="AF85">
        <f>IFERROR(VLOOKUP(J85,Product_lookup!$A:$G,7,FALSE),"")</f>
        <v>144</v>
      </c>
      <c r="AG85" s="33">
        <f t="shared" si="17"/>
        <v>0.39899833055091821</v>
      </c>
    </row>
    <row r="86" spans="1:33" x14ac:dyDescent="0.3">
      <c r="A86" s="27">
        <v>46266</v>
      </c>
      <c r="B86" s="8" t="s">
        <v>43</v>
      </c>
      <c r="C86" s="8" t="s">
        <v>140</v>
      </c>
      <c r="D86" s="8" t="s">
        <v>141</v>
      </c>
      <c r="E86" s="8" t="s">
        <v>142</v>
      </c>
      <c r="F86" s="8" t="s">
        <v>143</v>
      </c>
      <c r="G86" s="8" t="s">
        <v>1569</v>
      </c>
      <c r="H86" s="8" t="s">
        <v>27</v>
      </c>
      <c r="I86" s="8" t="s">
        <v>1048</v>
      </c>
      <c r="J86" s="8" t="s">
        <v>147</v>
      </c>
      <c r="K86" s="8" t="s">
        <v>7</v>
      </c>
      <c r="L86" s="12">
        <v>216</v>
      </c>
      <c r="M86" s="9">
        <v>1</v>
      </c>
      <c r="N86" s="10">
        <f t="shared" si="9"/>
        <v>4.6296296296296294E-3</v>
      </c>
      <c r="O86" s="11">
        <f t="shared" si="10"/>
        <v>12.65</v>
      </c>
      <c r="P86" s="11">
        <v>12.65</v>
      </c>
      <c r="Q86" s="11">
        <v>0</v>
      </c>
      <c r="R86" s="8">
        <v>0</v>
      </c>
      <c r="S86" s="8">
        <v>0</v>
      </c>
      <c r="T86" s="33" t="str">
        <f t="shared" si="11"/>
        <v/>
      </c>
      <c r="U86" s="12">
        <f t="shared" si="12"/>
        <v>0</v>
      </c>
      <c r="V86" s="10">
        <f t="shared" si="13"/>
        <v>0</v>
      </c>
      <c r="W86" s="11">
        <v>16</v>
      </c>
      <c r="X86" s="8" t="s">
        <v>148</v>
      </c>
      <c r="Y86" s="8" t="s">
        <v>149</v>
      </c>
      <c r="AA86">
        <f t="shared" si="14"/>
        <v>1</v>
      </c>
      <c r="AB86" s="32">
        <f t="shared" si="15"/>
        <v>-12.65</v>
      </c>
      <c r="AC86" t="str">
        <f t="shared" si="16"/>
        <v>No Sales</v>
      </c>
      <c r="AD86">
        <f>IFERROR(VLOOKUP(J86,Product_lookup!$A:$G,5,FALSE),"")</f>
        <v>599</v>
      </c>
      <c r="AE86">
        <f>IFERROR(VLOOKUP(J86,Product_lookup!$A:$G,6,FALSE),"")</f>
        <v>216</v>
      </c>
      <c r="AF86">
        <f>IFERROR(VLOOKUP(J86,Product_lookup!$A:$G,7,FALSE),"")</f>
        <v>144</v>
      </c>
      <c r="AG86" s="33">
        <f t="shared" si="17"/>
        <v>0.39899833055091821</v>
      </c>
    </row>
    <row r="87" spans="1:33" x14ac:dyDescent="0.3">
      <c r="A87" s="27">
        <v>46266</v>
      </c>
      <c r="B87" s="8" t="s">
        <v>43</v>
      </c>
      <c r="C87" s="8" t="s">
        <v>140</v>
      </c>
      <c r="D87" s="8" t="s">
        <v>141</v>
      </c>
      <c r="E87" s="8" t="s">
        <v>164</v>
      </c>
      <c r="F87" s="8" t="s">
        <v>143</v>
      </c>
      <c r="G87" s="8" t="s">
        <v>1570</v>
      </c>
      <c r="H87" s="8" t="s">
        <v>27</v>
      </c>
      <c r="I87" s="8" t="s">
        <v>300</v>
      </c>
      <c r="J87" s="8" t="s">
        <v>166</v>
      </c>
      <c r="K87" s="8" t="s">
        <v>7</v>
      </c>
      <c r="L87" s="12">
        <v>1119</v>
      </c>
      <c r="M87" s="9">
        <v>5</v>
      </c>
      <c r="N87" s="10">
        <f t="shared" si="9"/>
        <v>4.4682752457551383E-3</v>
      </c>
      <c r="O87" s="11">
        <f t="shared" si="10"/>
        <v>7.99</v>
      </c>
      <c r="P87" s="11">
        <v>39.950000000000003</v>
      </c>
      <c r="Q87" s="11">
        <v>0</v>
      </c>
      <c r="R87" s="8">
        <v>0</v>
      </c>
      <c r="S87" s="8">
        <v>0</v>
      </c>
      <c r="T87" s="33" t="str">
        <f t="shared" si="11"/>
        <v/>
      </c>
      <c r="U87" s="12">
        <f t="shared" si="12"/>
        <v>0</v>
      </c>
      <c r="V87" s="10">
        <f t="shared" si="13"/>
        <v>0</v>
      </c>
      <c r="W87" s="11">
        <v>11</v>
      </c>
      <c r="X87" s="8" t="s">
        <v>148</v>
      </c>
      <c r="Y87" s="8" t="s">
        <v>149</v>
      </c>
      <c r="AA87">
        <f t="shared" si="14"/>
        <v>1</v>
      </c>
      <c r="AB87" s="32">
        <f t="shared" si="15"/>
        <v>-39.950000000000003</v>
      </c>
      <c r="AC87" t="str">
        <f t="shared" si="16"/>
        <v>No Sales</v>
      </c>
      <c r="AD87">
        <f>IFERROR(VLOOKUP(J87,Product_lookup!$A:$G,5,FALSE),"")</f>
        <v>449</v>
      </c>
      <c r="AE87">
        <f>IFERROR(VLOOKUP(J87,Product_lookup!$A:$G,6,FALSE),"")</f>
        <v>162</v>
      </c>
      <c r="AF87">
        <f>IFERROR(VLOOKUP(J87,Product_lookup!$A:$G,7,FALSE),"")</f>
        <v>130</v>
      </c>
      <c r="AG87" s="33">
        <f t="shared" si="17"/>
        <v>0.34966592427616927</v>
      </c>
    </row>
    <row r="88" spans="1:33" x14ac:dyDescent="0.3">
      <c r="A88" s="27">
        <v>46266</v>
      </c>
      <c r="B88" s="8" t="s">
        <v>43</v>
      </c>
      <c r="C88" s="8" t="s">
        <v>140</v>
      </c>
      <c r="D88" s="8" t="s">
        <v>141</v>
      </c>
      <c r="E88" s="8" t="s">
        <v>164</v>
      </c>
      <c r="F88" s="8" t="s">
        <v>143</v>
      </c>
      <c r="G88" s="8" t="s">
        <v>1571</v>
      </c>
      <c r="H88" s="8" t="s">
        <v>27</v>
      </c>
      <c r="I88" s="8" t="s">
        <v>302</v>
      </c>
      <c r="J88" s="8" t="s">
        <v>166</v>
      </c>
      <c r="K88" s="8" t="s">
        <v>7</v>
      </c>
      <c r="L88" s="12">
        <v>2232</v>
      </c>
      <c r="M88" s="9">
        <v>12</v>
      </c>
      <c r="N88" s="10">
        <f t="shared" si="9"/>
        <v>5.3763440860215058E-3</v>
      </c>
      <c r="O88" s="11">
        <f t="shared" si="10"/>
        <v>5.55</v>
      </c>
      <c r="P88" s="11">
        <v>66.599999999999994</v>
      </c>
      <c r="Q88" s="11">
        <v>0</v>
      </c>
      <c r="R88" s="8">
        <v>0</v>
      </c>
      <c r="S88" s="8">
        <v>0</v>
      </c>
      <c r="T88" s="33" t="str">
        <f t="shared" si="11"/>
        <v/>
      </c>
      <c r="U88" s="12">
        <f t="shared" si="12"/>
        <v>0</v>
      </c>
      <c r="V88" s="10">
        <f t="shared" si="13"/>
        <v>0</v>
      </c>
      <c r="W88" s="11">
        <v>7.5</v>
      </c>
      <c r="X88" s="8" t="s">
        <v>148</v>
      </c>
      <c r="Y88" s="8" t="s">
        <v>149</v>
      </c>
      <c r="AA88">
        <f t="shared" si="14"/>
        <v>1</v>
      </c>
      <c r="AB88" s="32">
        <f t="shared" si="15"/>
        <v>-66.599999999999994</v>
      </c>
      <c r="AC88" t="str">
        <f t="shared" si="16"/>
        <v>No Sales</v>
      </c>
      <c r="AD88">
        <f>IFERROR(VLOOKUP(J88,Product_lookup!$A:$G,5,FALSE),"")</f>
        <v>449</v>
      </c>
      <c r="AE88">
        <f>IFERROR(VLOOKUP(J88,Product_lookup!$A:$G,6,FALSE),"")</f>
        <v>162</v>
      </c>
      <c r="AF88">
        <f>IFERROR(VLOOKUP(J88,Product_lookup!$A:$G,7,FALSE),"")</f>
        <v>130</v>
      </c>
      <c r="AG88" s="33">
        <f t="shared" si="17"/>
        <v>0.34966592427616927</v>
      </c>
    </row>
    <row r="89" spans="1:33" x14ac:dyDescent="0.3">
      <c r="A89" s="27">
        <v>46266</v>
      </c>
      <c r="B89" s="8" t="s">
        <v>43</v>
      </c>
      <c r="C89" s="8" t="s">
        <v>140</v>
      </c>
      <c r="D89" s="8" t="s">
        <v>141</v>
      </c>
      <c r="E89" s="8" t="s">
        <v>164</v>
      </c>
      <c r="F89" s="8" t="s">
        <v>143</v>
      </c>
      <c r="G89" s="8" t="s">
        <v>1572</v>
      </c>
      <c r="H89" s="8" t="s">
        <v>27</v>
      </c>
      <c r="I89" s="8" t="s">
        <v>305</v>
      </c>
      <c r="J89" s="8" t="s">
        <v>166</v>
      </c>
      <c r="K89" s="8" t="s">
        <v>21</v>
      </c>
      <c r="L89" s="12">
        <v>480</v>
      </c>
      <c r="M89" s="9">
        <v>1</v>
      </c>
      <c r="N89" s="10">
        <f t="shared" si="9"/>
        <v>2.0833333333333333E-3</v>
      </c>
      <c r="O89" s="11">
        <f t="shared" si="10"/>
        <v>8.8000000000000007</v>
      </c>
      <c r="P89" s="8">
        <v>8.8000000000000007</v>
      </c>
      <c r="Q89" s="11">
        <v>0</v>
      </c>
      <c r="R89" s="8">
        <v>0</v>
      </c>
      <c r="S89" s="8">
        <v>0</v>
      </c>
      <c r="T89" s="33" t="str">
        <f t="shared" si="11"/>
        <v/>
      </c>
      <c r="U89" s="12">
        <f t="shared" si="12"/>
        <v>0</v>
      </c>
      <c r="V89" s="10">
        <f t="shared" si="13"/>
        <v>0</v>
      </c>
      <c r="W89" s="11">
        <v>9.5</v>
      </c>
      <c r="X89" s="8" t="s">
        <v>148</v>
      </c>
      <c r="Y89" s="8" t="s">
        <v>149</v>
      </c>
      <c r="AA89">
        <f t="shared" si="14"/>
        <v>1</v>
      </c>
      <c r="AB89" s="32">
        <f t="shared" si="15"/>
        <v>-8.8000000000000007</v>
      </c>
      <c r="AC89" t="str">
        <f t="shared" si="16"/>
        <v>No Sales</v>
      </c>
      <c r="AD89">
        <f>IFERROR(VLOOKUP(J89,Product_lookup!$A:$G,5,FALSE),"")</f>
        <v>449</v>
      </c>
      <c r="AE89">
        <f>IFERROR(VLOOKUP(J89,Product_lookup!$A:$G,6,FALSE),"")</f>
        <v>162</v>
      </c>
      <c r="AF89">
        <f>IFERROR(VLOOKUP(J89,Product_lookup!$A:$G,7,FALSE),"")</f>
        <v>130</v>
      </c>
      <c r="AG89" s="33">
        <f t="shared" si="17"/>
        <v>0.34966592427616927</v>
      </c>
    </row>
    <row r="90" spans="1:33" x14ac:dyDescent="0.3">
      <c r="A90" s="27">
        <v>46266</v>
      </c>
      <c r="B90" s="8" t="s">
        <v>43</v>
      </c>
      <c r="C90" s="8" t="s">
        <v>140</v>
      </c>
      <c r="D90" s="8" t="s">
        <v>141</v>
      </c>
      <c r="E90" s="8" t="s">
        <v>239</v>
      </c>
      <c r="F90" s="8" t="s">
        <v>143</v>
      </c>
      <c r="G90" s="8" t="s">
        <v>1573</v>
      </c>
      <c r="H90" s="8" t="s">
        <v>27</v>
      </c>
      <c r="I90" s="8" t="s">
        <v>308</v>
      </c>
      <c r="J90" s="8" t="s">
        <v>242</v>
      </c>
      <c r="K90" s="8" t="s">
        <v>7</v>
      </c>
      <c r="L90" s="12">
        <v>1665</v>
      </c>
      <c r="M90" s="9">
        <v>9</v>
      </c>
      <c r="N90" s="10">
        <f t="shared" si="9"/>
        <v>5.4054054054054057E-3</v>
      </c>
      <c r="O90" s="11">
        <f t="shared" si="10"/>
        <v>2.89</v>
      </c>
      <c r="P90" s="11">
        <v>26.01</v>
      </c>
      <c r="Q90" s="11">
        <v>0</v>
      </c>
      <c r="R90" s="8">
        <v>0</v>
      </c>
      <c r="S90" s="8">
        <v>0</v>
      </c>
      <c r="T90" s="33" t="str">
        <f t="shared" si="11"/>
        <v/>
      </c>
      <c r="U90" s="12">
        <f t="shared" si="12"/>
        <v>0</v>
      </c>
      <c r="V90" s="10">
        <f t="shared" si="13"/>
        <v>0</v>
      </c>
      <c r="W90" s="11">
        <v>5.5</v>
      </c>
      <c r="X90" s="8" t="s">
        <v>148</v>
      </c>
      <c r="Y90" s="8" t="s">
        <v>149</v>
      </c>
      <c r="AA90">
        <f t="shared" si="14"/>
        <v>1</v>
      </c>
      <c r="AB90" s="32">
        <f t="shared" si="15"/>
        <v>-26.01</v>
      </c>
      <c r="AC90" t="str">
        <f t="shared" si="16"/>
        <v>No Sales</v>
      </c>
      <c r="AD90">
        <f>IFERROR(VLOOKUP(J90,Product_lookup!$A:$G,5,FALSE),"")</f>
        <v>299</v>
      </c>
      <c r="AE90">
        <f>IFERROR(VLOOKUP(J90,Product_lookup!$A:$G,6,FALSE),"")</f>
        <v>114</v>
      </c>
      <c r="AF90">
        <f>IFERROR(VLOOKUP(J90,Product_lookup!$A:$G,7,FALSE),"")</f>
        <v>107</v>
      </c>
      <c r="AG90" s="33">
        <f t="shared" si="17"/>
        <v>0.2608695652173913</v>
      </c>
    </row>
    <row r="91" spans="1:33" x14ac:dyDescent="0.3">
      <c r="A91" s="27">
        <v>46266</v>
      </c>
      <c r="B91" s="8" t="s">
        <v>43</v>
      </c>
      <c r="C91" s="8" t="s">
        <v>140</v>
      </c>
      <c r="D91" s="8" t="s">
        <v>141</v>
      </c>
      <c r="E91" s="8" t="s">
        <v>239</v>
      </c>
      <c r="F91" s="8" t="s">
        <v>143</v>
      </c>
      <c r="G91" s="8" t="s">
        <v>1574</v>
      </c>
      <c r="H91" s="8" t="s">
        <v>27</v>
      </c>
      <c r="I91" s="8" t="s">
        <v>310</v>
      </c>
      <c r="J91" s="8" t="s">
        <v>242</v>
      </c>
      <c r="K91" s="8" t="s">
        <v>7</v>
      </c>
      <c r="L91" s="12">
        <v>411</v>
      </c>
      <c r="M91" s="9">
        <v>3</v>
      </c>
      <c r="N91" s="10">
        <f t="shared" si="9"/>
        <v>7.2992700729927005E-3</v>
      </c>
      <c r="O91" s="11">
        <f t="shared" si="10"/>
        <v>5.1000000000000005</v>
      </c>
      <c r="P91" s="11">
        <v>15.3</v>
      </c>
      <c r="Q91" s="11">
        <v>0</v>
      </c>
      <c r="R91" s="8">
        <v>0</v>
      </c>
      <c r="S91" s="8">
        <v>0</v>
      </c>
      <c r="T91" s="33" t="str">
        <f t="shared" si="11"/>
        <v/>
      </c>
      <c r="U91" s="12">
        <f t="shared" si="12"/>
        <v>0</v>
      </c>
      <c r="V91" s="10">
        <f t="shared" si="13"/>
        <v>0</v>
      </c>
      <c r="W91" s="11">
        <v>6.5</v>
      </c>
      <c r="X91" s="8" t="s">
        <v>148</v>
      </c>
      <c r="Y91" s="8" t="s">
        <v>149</v>
      </c>
      <c r="AA91">
        <f t="shared" si="14"/>
        <v>1</v>
      </c>
      <c r="AB91" s="32">
        <f t="shared" si="15"/>
        <v>-15.3</v>
      </c>
      <c r="AC91" t="str">
        <f t="shared" si="16"/>
        <v>No Sales</v>
      </c>
      <c r="AD91">
        <f>IFERROR(VLOOKUP(J91,Product_lookup!$A:$G,5,FALSE),"")</f>
        <v>299</v>
      </c>
      <c r="AE91">
        <f>IFERROR(VLOOKUP(J91,Product_lookup!$A:$G,6,FALSE),"")</f>
        <v>114</v>
      </c>
      <c r="AF91">
        <f>IFERROR(VLOOKUP(J91,Product_lookup!$A:$G,7,FALSE),"")</f>
        <v>107</v>
      </c>
      <c r="AG91" s="33">
        <f t="shared" si="17"/>
        <v>0.2608695652173913</v>
      </c>
    </row>
    <row r="92" spans="1:33" x14ac:dyDescent="0.3">
      <c r="A92" s="27">
        <v>46266</v>
      </c>
      <c r="B92" s="8" t="s">
        <v>43</v>
      </c>
      <c r="C92" s="8" t="s">
        <v>140</v>
      </c>
      <c r="D92" s="8" t="s">
        <v>141</v>
      </c>
      <c r="E92" s="8" t="s">
        <v>239</v>
      </c>
      <c r="F92" s="8" t="s">
        <v>143</v>
      </c>
      <c r="G92" s="8" t="s">
        <v>1575</v>
      </c>
      <c r="H92" s="8" t="s">
        <v>27</v>
      </c>
      <c r="I92" s="8" t="s">
        <v>312</v>
      </c>
      <c r="J92" s="8" t="s">
        <v>242</v>
      </c>
      <c r="K92" s="8" t="s">
        <v>7</v>
      </c>
      <c r="L92" s="12">
        <v>379</v>
      </c>
      <c r="M92" s="9">
        <v>0</v>
      </c>
      <c r="N92" s="10">
        <f t="shared" si="9"/>
        <v>0</v>
      </c>
      <c r="O92" s="11" t="str">
        <f t="shared" si="10"/>
        <v/>
      </c>
      <c r="P92" s="11">
        <v>0</v>
      </c>
      <c r="Q92" s="11">
        <v>0</v>
      </c>
      <c r="R92" s="8">
        <v>0</v>
      </c>
      <c r="S92" s="8">
        <v>0</v>
      </c>
      <c r="T92" s="33" t="str">
        <f t="shared" si="11"/>
        <v/>
      </c>
      <c r="U92" s="12" t="str">
        <f t="shared" si="12"/>
        <v/>
      </c>
      <c r="V92" s="10" t="str">
        <f t="shared" si="13"/>
        <v/>
      </c>
      <c r="W92" s="11">
        <v>8.5</v>
      </c>
      <c r="X92" s="8" t="s">
        <v>148</v>
      </c>
      <c r="Y92" s="8" t="s">
        <v>149</v>
      </c>
      <c r="AA92">
        <f t="shared" si="14"/>
        <v>1</v>
      </c>
      <c r="AB92" s="32">
        <f t="shared" si="15"/>
        <v>0</v>
      </c>
      <c r="AC92" t="str">
        <f t="shared" si="16"/>
        <v>No Spend</v>
      </c>
      <c r="AD92">
        <f>IFERROR(VLOOKUP(J92,Product_lookup!$A:$G,5,FALSE),"")</f>
        <v>299</v>
      </c>
      <c r="AE92">
        <f>IFERROR(VLOOKUP(J92,Product_lookup!$A:$G,6,FALSE),"")</f>
        <v>114</v>
      </c>
      <c r="AF92">
        <f>IFERROR(VLOOKUP(J92,Product_lookup!$A:$G,7,FALSE),"")</f>
        <v>107</v>
      </c>
      <c r="AG92" s="33">
        <f t="shared" si="17"/>
        <v>0.2608695652173913</v>
      </c>
    </row>
    <row r="93" spans="1:33" x14ac:dyDescent="0.3">
      <c r="A93" s="27">
        <v>46266</v>
      </c>
      <c r="B93" s="8" t="s">
        <v>43</v>
      </c>
      <c r="C93" s="8" t="s">
        <v>140</v>
      </c>
      <c r="D93" s="8" t="s">
        <v>141</v>
      </c>
      <c r="E93" s="8" t="s">
        <v>239</v>
      </c>
      <c r="F93" s="8" t="s">
        <v>143</v>
      </c>
      <c r="G93" s="8" t="s">
        <v>1576</v>
      </c>
      <c r="H93" s="8" t="s">
        <v>27</v>
      </c>
      <c r="I93" s="8" t="s">
        <v>314</v>
      </c>
      <c r="J93" s="8" t="s">
        <v>242</v>
      </c>
      <c r="K93" s="8" t="s">
        <v>7</v>
      </c>
      <c r="L93" s="12">
        <v>523</v>
      </c>
      <c r="M93" s="9">
        <v>4</v>
      </c>
      <c r="N93" s="10">
        <f t="shared" si="9"/>
        <v>7.6481835564053535E-3</v>
      </c>
      <c r="O93" s="11">
        <f t="shared" si="10"/>
        <v>4.45</v>
      </c>
      <c r="P93" s="11">
        <v>17.8</v>
      </c>
      <c r="Q93" s="11">
        <v>0</v>
      </c>
      <c r="R93" s="8">
        <v>0</v>
      </c>
      <c r="S93" s="8">
        <v>0</v>
      </c>
      <c r="T93" s="33" t="str">
        <f t="shared" si="11"/>
        <v/>
      </c>
      <c r="U93" s="12">
        <f t="shared" si="12"/>
        <v>0</v>
      </c>
      <c r="V93" s="10">
        <f t="shared" si="13"/>
        <v>0</v>
      </c>
      <c r="W93" s="11">
        <v>6.5</v>
      </c>
      <c r="X93" s="8" t="s">
        <v>148</v>
      </c>
      <c r="Y93" s="8" t="s">
        <v>149</v>
      </c>
      <c r="AA93">
        <f t="shared" si="14"/>
        <v>1</v>
      </c>
      <c r="AB93" s="32">
        <f t="shared" si="15"/>
        <v>-17.8</v>
      </c>
      <c r="AC93" t="str">
        <f t="shared" si="16"/>
        <v>No Sales</v>
      </c>
      <c r="AD93">
        <f>IFERROR(VLOOKUP(J93,Product_lookup!$A:$G,5,FALSE),"")</f>
        <v>299</v>
      </c>
      <c r="AE93">
        <f>IFERROR(VLOOKUP(J93,Product_lookup!$A:$G,6,FALSE),"")</f>
        <v>114</v>
      </c>
      <c r="AF93">
        <f>IFERROR(VLOOKUP(J93,Product_lookup!$A:$G,7,FALSE),"")</f>
        <v>107</v>
      </c>
      <c r="AG93" s="33">
        <f t="shared" si="17"/>
        <v>0.2608695652173913</v>
      </c>
    </row>
    <row r="94" spans="1:33" x14ac:dyDescent="0.3">
      <c r="A94" s="27">
        <v>46266</v>
      </c>
      <c r="B94" s="8" t="s">
        <v>43</v>
      </c>
      <c r="C94" s="8" t="s">
        <v>140</v>
      </c>
      <c r="D94" s="8" t="s">
        <v>141</v>
      </c>
      <c r="E94" s="8" t="s">
        <v>239</v>
      </c>
      <c r="F94" s="8" t="s">
        <v>143</v>
      </c>
      <c r="G94" s="8" t="s">
        <v>1577</v>
      </c>
      <c r="H94" s="8" t="s">
        <v>27</v>
      </c>
      <c r="I94" s="8" t="s">
        <v>317</v>
      </c>
      <c r="J94" s="8" t="s">
        <v>242</v>
      </c>
      <c r="K94" s="8" t="s">
        <v>21</v>
      </c>
      <c r="L94" s="12">
        <v>717</v>
      </c>
      <c r="M94" s="9">
        <v>7</v>
      </c>
      <c r="N94" s="10">
        <f t="shared" si="9"/>
        <v>9.7629009762900971E-3</v>
      </c>
      <c r="O94" s="11">
        <f t="shared" si="10"/>
        <v>8.16</v>
      </c>
      <c r="P94" s="11">
        <v>57.12</v>
      </c>
      <c r="Q94" s="11">
        <v>0</v>
      </c>
      <c r="R94" s="8">
        <v>0</v>
      </c>
      <c r="S94" s="8">
        <v>0</v>
      </c>
      <c r="T94" s="33" t="str">
        <f t="shared" si="11"/>
        <v/>
      </c>
      <c r="U94" s="12">
        <f t="shared" si="12"/>
        <v>0</v>
      </c>
      <c r="V94" s="10">
        <f t="shared" si="13"/>
        <v>0</v>
      </c>
      <c r="W94" s="11">
        <v>8.5</v>
      </c>
      <c r="X94" s="8" t="s">
        <v>148</v>
      </c>
      <c r="Y94" s="8" t="s">
        <v>149</v>
      </c>
      <c r="AA94">
        <f t="shared" si="14"/>
        <v>1</v>
      </c>
      <c r="AB94" s="32">
        <f t="shared" si="15"/>
        <v>-57.12</v>
      </c>
      <c r="AC94" t="str">
        <f t="shared" si="16"/>
        <v>No Sales</v>
      </c>
      <c r="AD94">
        <f>IFERROR(VLOOKUP(J94,Product_lookup!$A:$G,5,FALSE),"")</f>
        <v>299</v>
      </c>
      <c r="AE94">
        <f>IFERROR(VLOOKUP(J94,Product_lookup!$A:$G,6,FALSE),"")</f>
        <v>114</v>
      </c>
      <c r="AF94">
        <f>IFERROR(VLOOKUP(J94,Product_lookup!$A:$G,7,FALSE),"")</f>
        <v>107</v>
      </c>
      <c r="AG94" s="33">
        <f t="shared" si="17"/>
        <v>0.2608695652173913</v>
      </c>
    </row>
    <row r="95" spans="1:33" x14ac:dyDescent="0.3">
      <c r="A95" s="27">
        <v>46266</v>
      </c>
      <c r="B95" s="8" t="s">
        <v>43</v>
      </c>
      <c r="C95" s="8" t="s">
        <v>140</v>
      </c>
      <c r="D95" s="8" t="s">
        <v>141</v>
      </c>
      <c r="E95" s="8" t="s">
        <v>239</v>
      </c>
      <c r="F95" s="8" t="s">
        <v>143</v>
      </c>
      <c r="G95" s="8" t="s">
        <v>1578</v>
      </c>
      <c r="H95" s="8" t="s">
        <v>27</v>
      </c>
      <c r="I95" s="8" t="s">
        <v>319</v>
      </c>
      <c r="J95" s="8" t="s">
        <v>242</v>
      </c>
      <c r="K95" s="8" t="s">
        <v>7</v>
      </c>
      <c r="L95" s="12">
        <v>288</v>
      </c>
      <c r="M95" s="9">
        <v>1</v>
      </c>
      <c r="N95" s="10">
        <f t="shared" si="9"/>
        <v>3.472222222222222E-3</v>
      </c>
      <c r="O95" s="11">
        <f t="shared" si="10"/>
        <v>4.8499999999999996</v>
      </c>
      <c r="P95" s="11">
        <v>4.8499999999999996</v>
      </c>
      <c r="Q95" s="11">
        <v>0</v>
      </c>
      <c r="R95" s="8">
        <v>0</v>
      </c>
      <c r="S95" s="8">
        <v>0</v>
      </c>
      <c r="T95" s="33" t="str">
        <f t="shared" si="11"/>
        <v/>
      </c>
      <c r="U95" s="12">
        <f t="shared" si="12"/>
        <v>0</v>
      </c>
      <c r="V95" s="10">
        <f t="shared" si="13"/>
        <v>0</v>
      </c>
      <c r="W95" s="11">
        <v>7</v>
      </c>
      <c r="X95" s="8" t="s">
        <v>148</v>
      </c>
      <c r="Y95" s="8" t="s">
        <v>149</v>
      </c>
      <c r="AA95">
        <f t="shared" si="14"/>
        <v>1</v>
      </c>
      <c r="AB95" s="32">
        <f t="shared" si="15"/>
        <v>-4.8499999999999996</v>
      </c>
      <c r="AC95" t="str">
        <f t="shared" si="16"/>
        <v>No Sales</v>
      </c>
      <c r="AD95">
        <f>IFERROR(VLOOKUP(J95,Product_lookup!$A:$G,5,FALSE),"")</f>
        <v>299</v>
      </c>
      <c r="AE95">
        <f>IFERROR(VLOOKUP(J95,Product_lookup!$A:$G,6,FALSE),"")</f>
        <v>114</v>
      </c>
      <c r="AF95">
        <f>IFERROR(VLOOKUP(J95,Product_lookup!$A:$G,7,FALSE),"")</f>
        <v>107</v>
      </c>
      <c r="AG95" s="33">
        <f t="shared" si="17"/>
        <v>0.2608695652173913</v>
      </c>
    </row>
    <row r="96" spans="1:33" x14ac:dyDescent="0.3">
      <c r="A96" s="27">
        <v>46266</v>
      </c>
      <c r="B96" s="8" t="s">
        <v>43</v>
      </c>
      <c r="C96" s="8" t="s">
        <v>140</v>
      </c>
      <c r="D96" s="8" t="s">
        <v>141</v>
      </c>
      <c r="E96" s="8" t="s">
        <v>239</v>
      </c>
      <c r="F96" s="8" t="s">
        <v>143</v>
      </c>
      <c r="G96" s="8" t="s">
        <v>1579</v>
      </c>
      <c r="H96" s="8" t="s">
        <v>27</v>
      </c>
      <c r="I96" s="8" t="s">
        <v>321</v>
      </c>
      <c r="J96" s="8" t="s">
        <v>242</v>
      </c>
      <c r="K96" s="8" t="s">
        <v>7</v>
      </c>
      <c r="L96" s="12">
        <v>782</v>
      </c>
      <c r="M96" s="9">
        <v>3</v>
      </c>
      <c r="N96" s="10">
        <f t="shared" si="9"/>
        <v>3.8363171355498722E-3</v>
      </c>
      <c r="O96" s="11">
        <f t="shared" si="10"/>
        <v>4</v>
      </c>
      <c r="P96" s="11">
        <v>12</v>
      </c>
      <c r="Q96" s="11">
        <v>0</v>
      </c>
      <c r="R96" s="8">
        <v>0</v>
      </c>
      <c r="S96" s="8">
        <v>0</v>
      </c>
      <c r="T96" s="33" t="str">
        <f t="shared" si="11"/>
        <v/>
      </c>
      <c r="U96" s="12">
        <f t="shared" si="12"/>
        <v>0</v>
      </c>
      <c r="V96" s="10">
        <f t="shared" si="13"/>
        <v>0</v>
      </c>
      <c r="W96" s="11">
        <v>7</v>
      </c>
      <c r="X96" s="8" t="s">
        <v>148</v>
      </c>
      <c r="Y96" s="8" t="s">
        <v>149</v>
      </c>
      <c r="AA96">
        <f t="shared" si="14"/>
        <v>1</v>
      </c>
      <c r="AB96" s="32">
        <f t="shared" si="15"/>
        <v>-12</v>
      </c>
      <c r="AC96" t="str">
        <f t="shared" si="16"/>
        <v>No Sales</v>
      </c>
      <c r="AD96">
        <f>IFERROR(VLOOKUP(J96,Product_lookup!$A:$G,5,FALSE),"")</f>
        <v>299</v>
      </c>
      <c r="AE96">
        <f>IFERROR(VLOOKUP(J96,Product_lookup!$A:$G,6,FALSE),"")</f>
        <v>114</v>
      </c>
      <c r="AF96">
        <f>IFERROR(VLOOKUP(J96,Product_lookup!$A:$G,7,FALSE),"")</f>
        <v>107</v>
      </c>
      <c r="AG96" s="33">
        <f t="shared" si="17"/>
        <v>0.2608695652173913</v>
      </c>
    </row>
    <row r="97" spans="1:33" x14ac:dyDescent="0.3">
      <c r="A97" s="27">
        <v>46266</v>
      </c>
      <c r="B97" s="8" t="s">
        <v>34</v>
      </c>
      <c r="C97" s="8" t="s">
        <v>140</v>
      </c>
      <c r="D97" s="8" t="s">
        <v>141</v>
      </c>
      <c r="E97" s="8" t="s">
        <v>322</v>
      </c>
      <c r="F97" s="8" t="s">
        <v>143</v>
      </c>
      <c r="G97" s="8" t="s">
        <v>323</v>
      </c>
      <c r="H97" s="8" t="s">
        <v>20</v>
      </c>
      <c r="I97" s="8" t="s">
        <v>323</v>
      </c>
      <c r="J97" s="8" t="s">
        <v>324</v>
      </c>
      <c r="K97" s="8" t="s">
        <v>21</v>
      </c>
      <c r="L97" s="12">
        <v>364</v>
      </c>
      <c r="M97" s="9">
        <v>1</v>
      </c>
      <c r="N97" s="10">
        <f t="shared" si="9"/>
        <v>2.7472527472527475E-3</v>
      </c>
      <c r="O97" s="11">
        <f t="shared" si="10"/>
        <v>11.5</v>
      </c>
      <c r="P97" s="11">
        <v>11.5</v>
      </c>
      <c r="Q97" s="11">
        <v>0</v>
      </c>
      <c r="R97" s="8">
        <v>0</v>
      </c>
      <c r="S97" s="8">
        <v>0</v>
      </c>
      <c r="T97" s="33" t="str">
        <f t="shared" si="11"/>
        <v/>
      </c>
      <c r="U97" s="12">
        <f t="shared" si="12"/>
        <v>0</v>
      </c>
      <c r="V97" s="10">
        <f t="shared" si="13"/>
        <v>0</v>
      </c>
      <c r="W97" s="11">
        <v>11.5</v>
      </c>
      <c r="X97" s="8" t="s">
        <v>148</v>
      </c>
      <c r="Y97" s="8" t="s">
        <v>149</v>
      </c>
      <c r="AA97">
        <f t="shared" si="14"/>
        <v>1</v>
      </c>
      <c r="AB97" s="32">
        <f t="shared" si="15"/>
        <v>-11.5</v>
      </c>
      <c r="AC97" t="str">
        <f t="shared" si="16"/>
        <v>No Sales</v>
      </c>
      <c r="AD97">
        <f>IFERROR(VLOOKUP(J97,Product_lookup!$A:$G,5,FALSE),"")</f>
        <v>499</v>
      </c>
      <c r="AE97">
        <f>IFERROR(VLOOKUP(J97,Product_lookup!$A:$G,6,FALSE),"")</f>
        <v>180</v>
      </c>
      <c r="AF97">
        <f>IFERROR(VLOOKUP(J97,Product_lookup!$A:$G,7,FALSE),"")</f>
        <v>125</v>
      </c>
      <c r="AG97" s="33">
        <f t="shared" si="17"/>
        <v>0.38877755511022044</v>
      </c>
    </row>
    <row r="98" spans="1:33" x14ac:dyDescent="0.3">
      <c r="A98" s="27">
        <v>46266</v>
      </c>
      <c r="B98" s="8" t="s">
        <v>34</v>
      </c>
      <c r="C98" s="8" t="s">
        <v>140</v>
      </c>
      <c r="D98" s="8" t="s">
        <v>141</v>
      </c>
      <c r="E98" s="8" t="s">
        <v>325</v>
      </c>
      <c r="F98" s="8" t="s">
        <v>143</v>
      </c>
      <c r="G98" s="8" t="s">
        <v>326</v>
      </c>
      <c r="H98" s="8" t="s">
        <v>20</v>
      </c>
      <c r="I98" s="8" t="s">
        <v>326</v>
      </c>
      <c r="J98" s="8" t="s">
        <v>327</v>
      </c>
      <c r="K98" s="8" t="s">
        <v>14</v>
      </c>
      <c r="L98" s="12">
        <v>4228</v>
      </c>
      <c r="M98" s="9">
        <v>36</v>
      </c>
      <c r="N98" s="10">
        <f t="shared" si="9"/>
        <v>8.5146641438032175E-3</v>
      </c>
      <c r="O98" s="11">
        <f t="shared" si="10"/>
        <v>4.88</v>
      </c>
      <c r="P98" s="11">
        <v>175.68</v>
      </c>
      <c r="Q98" s="11">
        <v>199</v>
      </c>
      <c r="R98" s="8">
        <v>1</v>
      </c>
      <c r="S98" s="8">
        <v>1</v>
      </c>
      <c r="T98" s="33">
        <f t="shared" si="11"/>
        <v>0.88281407035175885</v>
      </c>
      <c r="U98" s="12">
        <f t="shared" si="12"/>
        <v>1.1327413479052824</v>
      </c>
      <c r="V98" s="10">
        <f t="shared" si="13"/>
        <v>2.7777777777777776E-2</v>
      </c>
      <c r="W98" s="11">
        <v>6</v>
      </c>
      <c r="X98" s="8" t="s">
        <v>148</v>
      </c>
      <c r="Y98" s="8" t="s">
        <v>149</v>
      </c>
      <c r="AA98">
        <f t="shared" si="14"/>
        <v>1</v>
      </c>
      <c r="AB98" s="32">
        <f t="shared" si="15"/>
        <v>-140.68</v>
      </c>
      <c r="AC98" t="str">
        <f t="shared" si="16"/>
        <v>Losing</v>
      </c>
      <c r="AD98">
        <f>IFERROR(VLOOKUP(J98,Product_lookup!$A:$G,5,FALSE),"")</f>
        <v>199</v>
      </c>
      <c r="AE98">
        <f>IFERROR(VLOOKUP(J98,Product_lookup!$A:$G,6,FALSE),"")</f>
        <v>76</v>
      </c>
      <c r="AF98">
        <f>IFERROR(VLOOKUP(J98,Product_lookup!$A:$G,7,FALSE),"")</f>
        <v>88</v>
      </c>
      <c r="AG98" s="33">
        <f t="shared" si="17"/>
        <v>0.17587939698492464</v>
      </c>
    </row>
    <row r="99" spans="1:33" x14ac:dyDescent="0.3">
      <c r="A99" s="27">
        <v>46266</v>
      </c>
      <c r="B99" s="8" t="s">
        <v>34</v>
      </c>
      <c r="C99" s="8" t="s">
        <v>140</v>
      </c>
      <c r="D99" s="8" t="s">
        <v>141</v>
      </c>
      <c r="E99" s="8" t="s">
        <v>328</v>
      </c>
      <c r="F99" s="8" t="s">
        <v>143</v>
      </c>
      <c r="G99" s="8" t="s">
        <v>329</v>
      </c>
      <c r="H99" s="8" t="s">
        <v>20</v>
      </c>
      <c r="I99" s="8" t="s">
        <v>329</v>
      </c>
      <c r="J99" s="8" t="s">
        <v>330</v>
      </c>
      <c r="K99" s="8" t="s">
        <v>14</v>
      </c>
      <c r="L99" s="12">
        <v>2186</v>
      </c>
      <c r="M99" s="9">
        <v>13</v>
      </c>
      <c r="N99" s="10">
        <f t="shared" si="9"/>
        <v>5.9469350411710887E-3</v>
      </c>
      <c r="O99" s="11">
        <f t="shared" si="10"/>
        <v>7.9499999999999993</v>
      </c>
      <c r="P99" s="11">
        <v>103.35</v>
      </c>
      <c r="Q99" s="11">
        <v>0</v>
      </c>
      <c r="R99" s="8">
        <v>0</v>
      </c>
      <c r="S99" s="8">
        <v>0</v>
      </c>
      <c r="T99" s="33" t="str">
        <f t="shared" si="11"/>
        <v/>
      </c>
      <c r="U99" s="12">
        <f t="shared" si="12"/>
        <v>0</v>
      </c>
      <c r="V99" s="10">
        <f t="shared" si="13"/>
        <v>0</v>
      </c>
      <c r="W99" s="11">
        <v>10</v>
      </c>
      <c r="X99" s="8" t="s">
        <v>148</v>
      </c>
      <c r="Y99" s="8" t="s">
        <v>149</v>
      </c>
      <c r="AA99">
        <f t="shared" si="14"/>
        <v>1</v>
      </c>
      <c r="AB99" s="32">
        <f t="shared" si="15"/>
        <v>-103.35</v>
      </c>
      <c r="AC99" t="str">
        <f t="shared" si="16"/>
        <v>No Sales</v>
      </c>
      <c r="AD99">
        <f>IFERROR(VLOOKUP(J99,Product_lookup!$A:$G,5,FALSE),"")</f>
        <v>299</v>
      </c>
      <c r="AE99">
        <f>IFERROR(VLOOKUP(J99,Product_lookup!$A:$G,6,FALSE),"")</f>
        <v>114</v>
      </c>
      <c r="AF99">
        <f>IFERROR(VLOOKUP(J99,Product_lookup!$A:$G,7,FALSE),"")</f>
        <v>97</v>
      </c>
      <c r="AG99" s="33">
        <f t="shared" si="17"/>
        <v>0.29431438127090304</v>
      </c>
    </row>
    <row r="100" spans="1:33" x14ac:dyDescent="0.3">
      <c r="A100" s="27">
        <v>46266</v>
      </c>
      <c r="B100" s="8" t="s">
        <v>34</v>
      </c>
      <c r="C100" s="8" t="s">
        <v>140</v>
      </c>
      <c r="D100" s="8" t="s">
        <v>141</v>
      </c>
      <c r="E100" s="8" t="s">
        <v>328</v>
      </c>
      <c r="F100" s="8" t="s">
        <v>143</v>
      </c>
      <c r="G100" s="8" t="s">
        <v>331</v>
      </c>
      <c r="H100" s="8" t="s">
        <v>20</v>
      </c>
      <c r="I100" s="8" t="s">
        <v>331</v>
      </c>
      <c r="J100" s="8" t="s">
        <v>330</v>
      </c>
      <c r="K100" s="8" t="s">
        <v>14</v>
      </c>
      <c r="L100" s="12">
        <v>345</v>
      </c>
      <c r="M100" s="9">
        <v>4</v>
      </c>
      <c r="N100" s="10">
        <f t="shared" si="9"/>
        <v>1.1594202898550725E-2</v>
      </c>
      <c r="O100" s="11">
        <f t="shared" si="10"/>
        <v>5.62</v>
      </c>
      <c r="P100" s="11">
        <v>22.48</v>
      </c>
      <c r="Q100" s="11">
        <v>598</v>
      </c>
      <c r="R100" s="8">
        <v>2</v>
      </c>
      <c r="S100" s="8">
        <v>2</v>
      </c>
      <c r="T100" s="33">
        <f t="shared" si="11"/>
        <v>3.7591973244147155E-2</v>
      </c>
      <c r="U100" s="12">
        <f t="shared" si="12"/>
        <v>26.601423487544483</v>
      </c>
      <c r="V100" s="10">
        <f t="shared" si="13"/>
        <v>0.5</v>
      </c>
      <c r="W100" s="11">
        <v>10</v>
      </c>
      <c r="X100" s="8" t="s">
        <v>148</v>
      </c>
      <c r="Y100" s="8" t="s">
        <v>149</v>
      </c>
      <c r="AA100">
        <f t="shared" si="14"/>
        <v>1</v>
      </c>
      <c r="AB100" s="32">
        <f t="shared" si="15"/>
        <v>153.52000000000001</v>
      </c>
      <c r="AC100" t="str">
        <f t="shared" si="16"/>
        <v>Profitable</v>
      </c>
      <c r="AD100">
        <f>IFERROR(VLOOKUP(J100,Product_lookup!$A:$G,5,FALSE),"")</f>
        <v>299</v>
      </c>
      <c r="AE100">
        <f>IFERROR(VLOOKUP(J100,Product_lookup!$A:$G,6,FALSE),"")</f>
        <v>114</v>
      </c>
      <c r="AF100">
        <f>IFERROR(VLOOKUP(J100,Product_lookup!$A:$G,7,FALSE),"")</f>
        <v>97</v>
      </c>
      <c r="AG100" s="33">
        <f t="shared" si="17"/>
        <v>0.29431438127090304</v>
      </c>
    </row>
    <row r="101" spans="1:33" x14ac:dyDescent="0.3">
      <c r="A101" s="27">
        <v>46266</v>
      </c>
      <c r="B101" s="8" t="s">
        <v>34</v>
      </c>
      <c r="C101" s="8" t="s">
        <v>140</v>
      </c>
      <c r="D101" s="8" t="s">
        <v>141</v>
      </c>
      <c r="E101" s="8" t="s">
        <v>328</v>
      </c>
      <c r="F101" s="8" t="s">
        <v>143</v>
      </c>
      <c r="G101" s="8" t="s">
        <v>332</v>
      </c>
      <c r="H101" s="8" t="s">
        <v>20</v>
      </c>
      <c r="I101" s="8" t="s">
        <v>332</v>
      </c>
      <c r="J101" s="8" t="s">
        <v>330</v>
      </c>
      <c r="K101" s="8" t="s">
        <v>7</v>
      </c>
      <c r="L101" s="12">
        <v>347</v>
      </c>
      <c r="M101" s="9">
        <v>1</v>
      </c>
      <c r="N101" s="10">
        <f t="shared" si="9"/>
        <v>2.881844380403458E-3</v>
      </c>
      <c r="O101" s="11">
        <f t="shared" si="10"/>
        <v>8.66</v>
      </c>
      <c r="P101" s="11">
        <v>8.66</v>
      </c>
      <c r="Q101" s="11">
        <v>0</v>
      </c>
      <c r="R101" s="8">
        <v>0</v>
      </c>
      <c r="S101" s="8">
        <v>0</v>
      </c>
      <c r="T101" s="33" t="str">
        <f t="shared" si="11"/>
        <v/>
      </c>
      <c r="U101" s="12">
        <f t="shared" si="12"/>
        <v>0</v>
      </c>
      <c r="V101" s="10">
        <f t="shared" si="13"/>
        <v>0</v>
      </c>
      <c r="W101" s="11">
        <v>12</v>
      </c>
      <c r="X101" s="8" t="s">
        <v>148</v>
      </c>
      <c r="Y101" s="8" t="s">
        <v>149</v>
      </c>
      <c r="AA101">
        <f t="shared" si="14"/>
        <v>1</v>
      </c>
      <c r="AB101" s="32">
        <f t="shared" si="15"/>
        <v>-8.66</v>
      </c>
      <c r="AC101" t="str">
        <f t="shared" si="16"/>
        <v>No Sales</v>
      </c>
      <c r="AD101">
        <f>IFERROR(VLOOKUP(J101,Product_lookup!$A:$G,5,FALSE),"")</f>
        <v>299</v>
      </c>
      <c r="AE101">
        <f>IFERROR(VLOOKUP(J101,Product_lookup!$A:$G,6,FALSE),"")</f>
        <v>114</v>
      </c>
      <c r="AF101">
        <f>IFERROR(VLOOKUP(J101,Product_lookup!$A:$G,7,FALSE),"")</f>
        <v>97</v>
      </c>
      <c r="AG101" s="33">
        <f t="shared" si="17"/>
        <v>0.29431438127090304</v>
      </c>
    </row>
    <row r="102" spans="1:33" x14ac:dyDescent="0.3">
      <c r="A102" s="27">
        <v>46286</v>
      </c>
      <c r="B102" s="8" t="s">
        <v>42</v>
      </c>
      <c r="C102" s="8" t="s">
        <v>140</v>
      </c>
      <c r="D102" s="8" t="s">
        <v>141</v>
      </c>
      <c r="E102" s="8" t="s">
        <v>164</v>
      </c>
      <c r="F102" s="8" t="s">
        <v>143</v>
      </c>
      <c r="G102" s="8" t="s">
        <v>228</v>
      </c>
      <c r="H102" s="8" t="s">
        <v>24</v>
      </c>
      <c r="I102" s="8" t="s">
        <v>1108</v>
      </c>
      <c r="J102" s="8" t="s">
        <v>166</v>
      </c>
      <c r="K102" s="8" t="s">
        <v>7</v>
      </c>
      <c r="L102" s="12">
        <v>395</v>
      </c>
      <c r="M102" s="9">
        <v>0</v>
      </c>
      <c r="N102" s="10">
        <f t="shared" si="9"/>
        <v>0</v>
      </c>
      <c r="O102" s="11" t="str">
        <f t="shared" si="10"/>
        <v/>
      </c>
      <c r="P102" s="11">
        <v>0</v>
      </c>
      <c r="Q102" s="11">
        <v>0</v>
      </c>
      <c r="R102" s="8">
        <v>0</v>
      </c>
      <c r="S102" s="8">
        <v>0</v>
      </c>
      <c r="T102" s="33" t="str">
        <f t="shared" si="11"/>
        <v/>
      </c>
      <c r="U102" s="12" t="str">
        <f t="shared" si="12"/>
        <v/>
      </c>
      <c r="V102" s="10" t="str">
        <f t="shared" si="13"/>
        <v/>
      </c>
      <c r="W102" s="11">
        <v>14</v>
      </c>
      <c r="X102" s="8" t="s">
        <v>148</v>
      </c>
      <c r="Y102" s="8" t="s">
        <v>149</v>
      </c>
      <c r="AA102">
        <f t="shared" si="14"/>
        <v>3</v>
      </c>
      <c r="AB102" s="32">
        <f t="shared" si="15"/>
        <v>0</v>
      </c>
      <c r="AC102" t="str">
        <f t="shared" si="16"/>
        <v>No Spend</v>
      </c>
      <c r="AD102">
        <f>IFERROR(VLOOKUP(J102,Product_lookup!$A:$G,5,FALSE),"")</f>
        <v>449</v>
      </c>
      <c r="AE102">
        <f>IFERROR(VLOOKUP(J102,Product_lookup!$A:$G,6,FALSE),"")</f>
        <v>162</v>
      </c>
      <c r="AF102">
        <f>IFERROR(VLOOKUP(J102,Product_lookup!$A:$G,7,FALSE),"")</f>
        <v>130</v>
      </c>
      <c r="AG102" s="33">
        <f t="shared" si="17"/>
        <v>0.34966592427616927</v>
      </c>
    </row>
    <row r="103" spans="1:33" x14ac:dyDescent="0.3">
      <c r="A103" s="27">
        <v>46266</v>
      </c>
      <c r="B103" s="8" t="s">
        <v>36</v>
      </c>
      <c r="C103" s="8" t="s">
        <v>140</v>
      </c>
      <c r="D103" s="8" t="s">
        <v>180</v>
      </c>
      <c r="E103" s="8" t="s">
        <v>181</v>
      </c>
      <c r="F103" s="8" t="s">
        <v>143</v>
      </c>
      <c r="G103" s="8" t="s">
        <v>335</v>
      </c>
      <c r="H103" s="8" t="s">
        <v>13</v>
      </c>
      <c r="I103" s="8" t="s">
        <v>335</v>
      </c>
      <c r="J103" s="8" t="s">
        <v>184</v>
      </c>
      <c r="K103" s="8" t="s">
        <v>14</v>
      </c>
      <c r="L103" s="12">
        <v>1829</v>
      </c>
      <c r="M103" s="9">
        <v>6</v>
      </c>
      <c r="N103" s="10">
        <f t="shared" si="9"/>
        <v>3.2804811372334607E-3</v>
      </c>
      <c r="O103" s="11">
        <f t="shared" si="10"/>
        <v>8.81</v>
      </c>
      <c r="P103" s="11">
        <v>52.86</v>
      </c>
      <c r="Q103" s="11">
        <v>0</v>
      </c>
      <c r="R103" s="8">
        <v>0</v>
      </c>
      <c r="S103" s="8">
        <v>0</v>
      </c>
      <c r="T103" s="33" t="str">
        <f t="shared" si="11"/>
        <v/>
      </c>
      <c r="U103" s="12">
        <f t="shared" si="12"/>
        <v>0</v>
      </c>
      <c r="V103" s="10">
        <f t="shared" si="13"/>
        <v>0</v>
      </c>
      <c r="W103" s="11">
        <v>11</v>
      </c>
      <c r="X103" s="8" t="s">
        <v>148</v>
      </c>
      <c r="Y103" s="8" t="s">
        <v>149</v>
      </c>
      <c r="AA103">
        <f t="shared" si="14"/>
        <v>1</v>
      </c>
      <c r="AB103" s="32">
        <f t="shared" si="15"/>
        <v>-52.86</v>
      </c>
      <c r="AC103" t="str">
        <f t="shared" si="16"/>
        <v>No Sales</v>
      </c>
      <c r="AD103">
        <f>IFERROR(VLOOKUP(J103,Product_lookup!$A:$G,5,FALSE),"")</f>
        <v>379</v>
      </c>
      <c r="AE103">
        <f>IFERROR(VLOOKUP(J103,Product_lookup!$A:$G,6,FALSE),"")</f>
        <v>140</v>
      </c>
      <c r="AF103">
        <f>IFERROR(VLOOKUP(J103,Product_lookup!$A:$G,7,FALSE),"")</f>
        <v>114</v>
      </c>
      <c r="AG103" s="33">
        <f t="shared" si="17"/>
        <v>0.32981530343007914</v>
      </c>
    </row>
    <row r="104" spans="1:33" x14ac:dyDescent="0.3">
      <c r="A104" s="27">
        <v>46266</v>
      </c>
      <c r="B104" s="8" t="s">
        <v>36</v>
      </c>
      <c r="C104" s="8" t="s">
        <v>140</v>
      </c>
      <c r="D104" s="8" t="s">
        <v>180</v>
      </c>
      <c r="E104" s="8" t="s">
        <v>181</v>
      </c>
      <c r="F104" s="8" t="s">
        <v>143</v>
      </c>
      <c r="G104" s="8" t="s">
        <v>182</v>
      </c>
      <c r="H104" s="8" t="s">
        <v>13</v>
      </c>
      <c r="I104" s="8" t="s">
        <v>171</v>
      </c>
      <c r="J104" s="8" t="s">
        <v>184</v>
      </c>
      <c r="K104" s="8" t="s">
        <v>21</v>
      </c>
      <c r="L104" s="12">
        <v>309</v>
      </c>
      <c r="M104" s="9">
        <v>4</v>
      </c>
      <c r="N104" s="10">
        <f t="shared" si="9"/>
        <v>1.2944983818770227E-2</v>
      </c>
      <c r="O104" s="11">
        <f t="shared" si="10"/>
        <v>7.3</v>
      </c>
      <c r="P104" s="11">
        <v>29.2</v>
      </c>
      <c r="Q104" s="11">
        <v>0</v>
      </c>
      <c r="R104" s="8">
        <v>0</v>
      </c>
      <c r="S104" s="8">
        <v>0</v>
      </c>
      <c r="T104" s="33" t="str">
        <f t="shared" si="11"/>
        <v/>
      </c>
      <c r="U104" s="12">
        <f t="shared" si="12"/>
        <v>0</v>
      </c>
      <c r="V104" s="10">
        <f t="shared" si="13"/>
        <v>0</v>
      </c>
      <c r="W104" s="11">
        <v>7.5</v>
      </c>
      <c r="X104" s="8" t="s">
        <v>148</v>
      </c>
      <c r="Y104" s="8" t="s">
        <v>149</v>
      </c>
      <c r="AA104">
        <f t="shared" si="14"/>
        <v>1</v>
      </c>
      <c r="AB104" s="32">
        <f t="shared" si="15"/>
        <v>-29.2</v>
      </c>
      <c r="AC104" t="str">
        <f t="shared" si="16"/>
        <v>No Sales</v>
      </c>
      <c r="AD104">
        <f>IFERROR(VLOOKUP(J104,Product_lookup!$A:$G,5,FALSE),"")</f>
        <v>379</v>
      </c>
      <c r="AE104">
        <f>IFERROR(VLOOKUP(J104,Product_lookup!$A:$G,6,FALSE),"")</f>
        <v>140</v>
      </c>
      <c r="AF104">
        <f>IFERROR(VLOOKUP(J104,Product_lookup!$A:$G,7,FALSE),"")</f>
        <v>114</v>
      </c>
      <c r="AG104" s="33">
        <f t="shared" si="17"/>
        <v>0.32981530343007914</v>
      </c>
    </row>
    <row r="105" spans="1:33" x14ac:dyDescent="0.3">
      <c r="A105" s="27">
        <v>46266</v>
      </c>
      <c r="B105" s="8" t="s">
        <v>36</v>
      </c>
      <c r="C105" s="8" t="s">
        <v>140</v>
      </c>
      <c r="D105" s="8" t="s">
        <v>180</v>
      </c>
      <c r="E105" s="8" t="s">
        <v>337</v>
      </c>
      <c r="F105" s="8" t="s">
        <v>143</v>
      </c>
      <c r="G105" s="8" t="s">
        <v>338</v>
      </c>
      <c r="H105" s="8" t="s">
        <v>13</v>
      </c>
      <c r="I105" s="8" t="s">
        <v>339</v>
      </c>
      <c r="J105" s="8" t="s">
        <v>340</v>
      </c>
      <c r="K105" s="8" t="s">
        <v>14</v>
      </c>
      <c r="L105" s="12">
        <v>291</v>
      </c>
      <c r="M105" s="9">
        <v>0</v>
      </c>
      <c r="N105" s="10">
        <f t="shared" si="9"/>
        <v>0</v>
      </c>
      <c r="O105" s="11" t="str">
        <f t="shared" si="10"/>
        <v/>
      </c>
      <c r="P105" s="11">
        <v>0</v>
      </c>
      <c r="Q105" s="11">
        <v>0</v>
      </c>
      <c r="R105" s="8">
        <v>0</v>
      </c>
      <c r="S105" s="8">
        <v>0</v>
      </c>
      <c r="T105" s="33" t="str">
        <f t="shared" si="11"/>
        <v/>
      </c>
      <c r="U105" s="12" t="str">
        <f t="shared" si="12"/>
        <v/>
      </c>
      <c r="V105" s="10" t="str">
        <f t="shared" si="13"/>
        <v/>
      </c>
      <c r="W105" s="11">
        <v>8</v>
      </c>
      <c r="X105" s="8" t="s">
        <v>148</v>
      </c>
      <c r="Y105" s="8" t="s">
        <v>149</v>
      </c>
      <c r="AA105">
        <f t="shared" si="14"/>
        <v>1</v>
      </c>
      <c r="AB105" s="32">
        <f t="shared" si="15"/>
        <v>0</v>
      </c>
      <c r="AC105" t="str">
        <f t="shared" si="16"/>
        <v>No Spend</v>
      </c>
      <c r="AD105">
        <f>IFERROR(VLOOKUP(J105,Product_lookup!$A:$G,5,FALSE),"")</f>
        <v>249</v>
      </c>
      <c r="AE105">
        <f>IFERROR(VLOOKUP(J105,Product_lookup!$A:$G,6,FALSE),"")</f>
        <v>100</v>
      </c>
      <c r="AF105">
        <f>IFERROR(VLOOKUP(J105,Product_lookup!$A:$G,7,FALSE),"")</f>
        <v>112</v>
      </c>
      <c r="AG105" s="33">
        <f t="shared" si="17"/>
        <v>0.14859437751004015</v>
      </c>
    </row>
    <row r="106" spans="1:33" x14ac:dyDescent="0.3">
      <c r="A106" s="27">
        <v>46266</v>
      </c>
      <c r="B106" s="8" t="s">
        <v>36</v>
      </c>
      <c r="C106" s="8" t="s">
        <v>140</v>
      </c>
      <c r="D106" s="8" t="s">
        <v>180</v>
      </c>
      <c r="E106" s="8" t="s">
        <v>337</v>
      </c>
      <c r="F106" s="8" t="s">
        <v>143</v>
      </c>
      <c r="G106" s="8" t="s">
        <v>341</v>
      </c>
      <c r="H106" s="8" t="s">
        <v>13</v>
      </c>
      <c r="I106" s="8" t="s">
        <v>338</v>
      </c>
      <c r="J106" s="8" t="s">
        <v>340</v>
      </c>
      <c r="K106" s="8" t="s">
        <v>21</v>
      </c>
      <c r="L106" s="12">
        <v>1531</v>
      </c>
      <c r="M106" s="9">
        <v>28</v>
      </c>
      <c r="N106" s="10">
        <f t="shared" si="9"/>
        <v>1.8288700195950358E-2</v>
      </c>
      <c r="O106" s="11">
        <f t="shared" si="10"/>
        <v>5</v>
      </c>
      <c r="P106" s="11">
        <v>140</v>
      </c>
      <c r="Q106" s="11">
        <v>249</v>
      </c>
      <c r="R106" s="8">
        <v>1</v>
      </c>
      <c r="S106" s="8">
        <v>1</v>
      </c>
      <c r="T106" s="33">
        <f t="shared" si="11"/>
        <v>0.56224899598393574</v>
      </c>
      <c r="U106" s="12">
        <f t="shared" si="12"/>
        <v>1.7785714285714285</v>
      </c>
      <c r="V106" s="10">
        <f t="shared" si="13"/>
        <v>3.5714285714285712E-2</v>
      </c>
      <c r="W106" s="11">
        <v>5</v>
      </c>
      <c r="X106" s="8" t="s">
        <v>148</v>
      </c>
      <c r="Y106" s="8" t="s">
        <v>149</v>
      </c>
      <c r="AA106">
        <f t="shared" si="14"/>
        <v>1</v>
      </c>
      <c r="AB106" s="32">
        <f t="shared" si="15"/>
        <v>-103</v>
      </c>
      <c r="AC106" t="str">
        <f t="shared" si="16"/>
        <v>Losing</v>
      </c>
      <c r="AD106">
        <f>IFERROR(VLOOKUP(J106,Product_lookup!$A:$G,5,FALSE),"")</f>
        <v>249</v>
      </c>
      <c r="AE106">
        <f>IFERROR(VLOOKUP(J106,Product_lookup!$A:$G,6,FALSE),"")</f>
        <v>100</v>
      </c>
      <c r="AF106">
        <f>IFERROR(VLOOKUP(J106,Product_lookup!$A:$G,7,FALSE),"")</f>
        <v>112</v>
      </c>
      <c r="AG106" s="33">
        <f t="shared" si="17"/>
        <v>0.14859437751004015</v>
      </c>
    </row>
    <row r="107" spans="1:33" x14ac:dyDescent="0.3">
      <c r="A107" s="27">
        <v>46266</v>
      </c>
      <c r="B107" s="8" t="s">
        <v>36</v>
      </c>
      <c r="C107" s="8" t="s">
        <v>140</v>
      </c>
      <c r="D107" s="8" t="s">
        <v>180</v>
      </c>
      <c r="E107" s="8" t="s">
        <v>337</v>
      </c>
      <c r="F107" s="8" t="s">
        <v>143</v>
      </c>
      <c r="G107" s="8" t="s">
        <v>341</v>
      </c>
      <c r="H107" s="8" t="s">
        <v>13</v>
      </c>
      <c r="I107" s="8" t="s">
        <v>342</v>
      </c>
      <c r="J107" s="8" t="s">
        <v>340</v>
      </c>
      <c r="K107" s="8" t="s">
        <v>7</v>
      </c>
      <c r="L107" s="12">
        <v>252</v>
      </c>
      <c r="M107" s="9">
        <v>0</v>
      </c>
      <c r="N107" s="10">
        <f t="shared" si="9"/>
        <v>0</v>
      </c>
      <c r="O107" s="11" t="str">
        <f t="shared" si="10"/>
        <v/>
      </c>
      <c r="P107" s="11">
        <v>0</v>
      </c>
      <c r="Q107" s="11">
        <v>0</v>
      </c>
      <c r="R107" s="8">
        <v>0</v>
      </c>
      <c r="S107" s="8">
        <v>0</v>
      </c>
      <c r="T107" s="33" t="str">
        <f t="shared" si="11"/>
        <v/>
      </c>
      <c r="U107" s="12" t="str">
        <f t="shared" si="12"/>
        <v/>
      </c>
      <c r="V107" s="10" t="str">
        <f t="shared" si="13"/>
        <v/>
      </c>
      <c r="W107" s="11">
        <v>5.5</v>
      </c>
      <c r="X107" s="8" t="s">
        <v>148</v>
      </c>
      <c r="Y107" s="8" t="s">
        <v>149</v>
      </c>
      <c r="AA107">
        <f t="shared" si="14"/>
        <v>1</v>
      </c>
      <c r="AB107" s="32">
        <f t="shared" si="15"/>
        <v>0</v>
      </c>
      <c r="AC107" t="str">
        <f t="shared" si="16"/>
        <v>No Spend</v>
      </c>
      <c r="AD107">
        <f>IFERROR(VLOOKUP(J107,Product_lookup!$A:$G,5,FALSE),"")</f>
        <v>249</v>
      </c>
      <c r="AE107">
        <f>IFERROR(VLOOKUP(J107,Product_lookup!$A:$G,6,FALSE),"")</f>
        <v>100</v>
      </c>
      <c r="AF107">
        <f>IFERROR(VLOOKUP(J107,Product_lookup!$A:$G,7,FALSE),"")</f>
        <v>112</v>
      </c>
      <c r="AG107" s="33">
        <f t="shared" si="17"/>
        <v>0.14859437751004015</v>
      </c>
    </row>
    <row r="108" spans="1:33" x14ac:dyDescent="0.3">
      <c r="A108" s="27">
        <v>46266</v>
      </c>
      <c r="B108" s="8" t="s">
        <v>36</v>
      </c>
      <c r="C108" s="8" t="s">
        <v>140</v>
      </c>
      <c r="D108" s="8" t="s">
        <v>180</v>
      </c>
      <c r="E108" s="8" t="s">
        <v>337</v>
      </c>
      <c r="F108" s="8" t="s">
        <v>143</v>
      </c>
      <c r="G108" s="8" t="s">
        <v>338</v>
      </c>
      <c r="H108" s="8" t="s">
        <v>13</v>
      </c>
      <c r="I108" s="8" t="s">
        <v>343</v>
      </c>
      <c r="J108" s="8" t="s">
        <v>340</v>
      </c>
      <c r="K108" s="8" t="s">
        <v>14</v>
      </c>
      <c r="L108" s="12">
        <v>626</v>
      </c>
      <c r="M108" s="9">
        <v>7</v>
      </c>
      <c r="N108" s="10">
        <f t="shared" si="9"/>
        <v>1.1182108626198083E-2</v>
      </c>
      <c r="O108" s="11">
        <f t="shared" si="10"/>
        <v>4.34</v>
      </c>
      <c r="P108" s="11">
        <v>30.38</v>
      </c>
      <c r="Q108" s="11">
        <v>0</v>
      </c>
      <c r="R108" s="8">
        <v>0</v>
      </c>
      <c r="S108" s="8">
        <v>0</v>
      </c>
      <c r="T108" s="33" t="str">
        <f t="shared" si="11"/>
        <v/>
      </c>
      <c r="U108" s="12">
        <f t="shared" si="12"/>
        <v>0</v>
      </c>
      <c r="V108" s="10">
        <f t="shared" si="13"/>
        <v>0</v>
      </c>
      <c r="W108" s="11">
        <v>6.5</v>
      </c>
      <c r="X108" s="8" t="s">
        <v>148</v>
      </c>
      <c r="Y108" s="8" t="s">
        <v>149</v>
      </c>
      <c r="AA108">
        <f t="shared" si="14"/>
        <v>1</v>
      </c>
      <c r="AB108" s="32">
        <f t="shared" si="15"/>
        <v>-30.38</v>
      </c>
      <c r="AC108" t="str">
        <f t="shared" si="16"/>
        <v>No Sales</v>
      </c>
      <c r="AD108">
        <f>IFERROR(VLOOKUP(J108,Product_lookup!$A:$G,5,FALSE),"")</f>
        <v>249</v>
      </c>
      <c r="AE108">
        <f>IFERROR(VLOOKUP(J108,Product_lookup!$A:$G,6,FALSE),"")</f>
        <v>100</v>
      </c>
      <c r="AF108">
        <f>IFERROR(VLOOKUP(J108,Product_lookup!$A:$G,7,FALSE),"")</f>
        <v>112</v>
      </c>
      <c r="AG108" s="33">
        <f t="shared" si="17"/>
        <v>0.14859437751004015</v>
      </c>
    </row>
    <row r="109" spans="1:33" x14ac:dyDescent="0.3">
      <c r="A109" s="27">
        <v>46266</v>
      </c>
      <c r="B109" s="8" t="s">
        <v>19</v>
      </c>
      <c r="C109" s="8" t="s">
        <v>249</v>
      </c>
      <c r="D109" s="8" t="s">
        <v>141</v>
      </c>
      <c r="E109" s="8" t="s">
        <v>142</v>
      </c>
      <c r="F109" s="8" t="s">
        <v>143</v>
      </c>
      <c r="G109" s="8" t="s">
        <v>344</v>
      </c>
      <c r="H109" s="8" t="s">
        <v>20</v>
      </c>
      <c r="I109" s="8" t="s">
        <v>344</v>
      </c>
      <c r="J109" s="8" t="s">
        <v>147</v>
      </c>
      <c r="K109" s="8" t="s">
        <v>21</v>
      </c>
      <c r="L109" s="12">
        <v>185</v>
      </c>
      <c r="M109" s="9">
        <v>5</v>
      </c>
      <c r="N109" s="10">
        <f t="shared" si="9"/>
        <v>2.7027027027027029E-2</v>
      </c>
      <c r="O109" s="11">
        <f t="shared" si="10"/>
        <v>7.5</v>
      </c>
      <c r="P109" s="11">
        <v>37.5</v>
      </c>
      <c r="Q109" s="11">
        <v>0</v>
      </c>
      <c r="R109" s="8">
        <v>0</v>
      </c>
      <c r="S109" s="8">
        <v>0</v>
      </c>
      <c r="T109" s="33" t="str">
        <f t="shared" si="11"/>
        <v/>
      </c>
      <c r="U109" s="12">
        <f t="shared" si="12"/>
        <v>0</v>
      </c>
      <c r="V109" s="10">
        <f t="shared" si="13"/>
        <v>0</v>
      </c>
      <c r="W109" s="11">
        <v>7.5</v>
      </c>
      <c r="X109" s="8" t="s">
        <v>148</v>
      </c>
      <c r="Y109" s="8" t="s">
        <v>149</v>
      </c>
      <c r="AA109">
        <f t="shared" si="14"/>
        <v>1</v>
      </c>
      <c r="AB109" s="32">
        <f t="shared" si="15"/>
        <v>-37.5</v>
      </c>
      <c r="AC109" t="str">
        <f t="shared" si="16"/>
        <v>No Sales</v>
      </c>
      <c r="AD109">
        <f>IFERROR(VLOOKUP(J109,Product_lookup!$A:$G,5,FALSE),"")</f>
        <v>599</v>
      </c>
      <c r="AE109">
        <f>IFERROR(VLOOKUP(J109,Product_lookup!$A:$G,6,FALSE),"")</f>
        <v>216</v>
      </c>
      <c r="AF109">
        <f>IFERROR(VLOOKUP(J109,Product_lookup!$A:$G,7,FALSE),"")</f>
        <v>144</v>
      </c>
      <c r="AG109" s="33">
        <f t="shared" si="17"/>
        <v>0.39899833055091821</v>
      </c>
    </row>
    <row r="110" spans="1:33" x14ac:dyDescent="0.3">
      <c r="A110" s="27">
        <v>46266</v>
      </c>
      <c r="B110" s="8" t="s">
        <v>19</v>
      </c>
      <c r="C110" s="8" t="s">
        <v>249</v>
      </c>
      <c r="D110" s="8" t="s">
        <v>141</v>
      </c>
      <c r="E110" s="8" t="s">
        <v>142</v>
      </c>
      <c r="F110" s="8" t="s">
        <v>143</v>
      </c>
      <c r="G110" s="8" t="s">
        <v>345</v>
      </c>
      <c r="H110" s="8" t="s">
        <v>20</v>
      </c>
      <c r="I110" s="8" t="s">
        <v>345</v>
      </c>
      <c r="J110" s="8" t="s">
        <v>147</v>
      </c>
      <c r="K110" s="8" t="s">
        <v>7</v>
      </c>
      <c r="L110" s="12">
        <v>264</v>
      </c>
      <c r="M110" s="9">
        <v>8</v>
      </c>
      <c r="N110" s="10">
        <f t="shared" si="9"/>
        <v>3.0303030303030304E-2</v>
      </c>
      <c r="O110" s="11">
        <f t="shared" si="10"/>
        <v>4.25</v>
      </c>
      <c r="P110" s="11">
        <v>34</v>
      </c>
      <c r="Q110" s="11">
        <v>0</v>
      </c>
      <c r="R110" s="8">
        <v>0</v>
      </c>
      <c r="S110" s="8">
        <v>0</v>
      </c>
      <c r="T110" s="33" t="str">
        <f t="shared" si="11"/>
        <v/>
      </c>
      <c r="U110" s="12">
        <f t="shared" si="12"/>
        <v>0</v>
      </c>
      <c r="V110" s="10">
        <f t="shared" si="13"/>
        <v>0</v>
      </c>
      <c r="W110" s="11">
        <v>6.5</v>
      </c>
      <c r="X110" s="8" t="s">
        <v>148</v>
      </c>
      <c r="Y110" s="8" t="s">
        <v>149</v>
      </c>
      <c r="AA110">
        <f t="shared" si="14"/>
        <v>1</v>
      </c>
      <c r="AB110" s="32">
        <f t="shared" si="15"/>
        <v>-34</v>
      </c>
      <c r="AC110" t="str">
        <f t="shared" si="16"/>
        <v>No Sales</v>
      </c>
      <c r="AD110">
        <f>IFERROR(VLOOKUP(J110,Product_lookup!$A:$G,5,FALSE),"")</f>
        <v>599</v>
      </c>
      <c r="AE110">
        <f>IFERROR(VLOOKUP(J110,Product_lookup!$A:$G,6,FALSE),"")</f>
        <v>216</v>
      </c>
      <c r="AF110">
        <f>IFERROR(VLOOKUP(J110,Product_lookup!$A:$G,7,FALSE),"")</f>
        <v>144</v>
      </c>
      <c r="AG110" s="33">
        <f t="shared" si="17"/>
        <v>0.39899833055091821</v>
      </c>
    </row>
    <row r="111" spans="1:33" x14ac:dyDescent="0.3">
      <c r="A111" s="27">
        <v>46266</v>
      </c>
      <c r="B111" s="8" t="s">
        <v>19</v>
      </c>
      <c r="C111" s="8" t="s">
        <v>249</v>
      </c>
      <c r="D111" s="8" t="s">
        <v>141</v>
      </c>
      <c r="E111" s="8" t="s">
        <v>142</v>
      </c>
      <c r="F111" s="8" t="s">
        <v>143</v>
      </c>
      <c r="G111" s="8" t="s">
        <v>346</v>
      </c>
      <c r="H111" s="8" t="s">
        <v>20</v>
      </c>
      <c r="I111" s="8" t="s">
        <v>346</v>
      </c>
      <c r="J111" s="8" t="s">
        <v>147</v>
      </c>
      <c r="K111" s="8" t="s">
        <v>21</v>
      </c>
      <c r="L111" s="12">
        <v>282</v>
      </c>
      <c r="M111" s="9">
        <v>9</v>
      </c>
      <c r="N111" s="10">
        <f t="shared" si="9"/>
        <v>3.1914893617021274E-2</v>
      </c>
      <c r="O111" s="11">
        <f t="shared" si="10"/>
        <v>9</v>
      </c>
      <c r="P111" s="11">
        <v>81</v>
      </c>
      <c r="Q111" s="11">
        <v>0</v>
      </c>
      <c r="R111" s="8">
        <v>0</v>
      </c>
      <c r="S111" s="8">
        <v>0</v>
      </c>
      <c r="T111" s="33" t="str">
        <f t="shared" si="11"/>
        <v/>
      </c>
      <c r="U111" s="12">
        <f t="shared" si="12"/>
        <v>0</v>
      </c>
      <c r="V111" s="10">
        <f t="shared" si="13"/>
        <v>0</v>
      </c>
      <c r="W111" s="11">
        <v>9</v>
      </c>
      <c r="X111" s="8" t="s">
        <v>148</v>
      </c>
      <c r="Y111" s="8" t="s">
        <v>149</v>
      </c>
      <c r="AA111">
        <f t="shared" si="14"/>
        <v>1</v>
      </c>
      <c r="AB111" s="32">
        <f t="shared" si="15"/>
        <v>-81</v>
      </c>
      <c r="AC111" t="str">
        <f t="shared" si="16"/>
        <v>No Sales</v>
      </c>
      <c r="AD111">
        <f>IFERROR(VLOOKUP(J111,Product_lookup!$A:$G,5,FALSE),"")</f>
        <v>599</v>
      </c>
      <c r="AE111">
        <f>IFERROR(VLOOKUP(J111,Product_lookup!$A:$G,6,FALSE),"")</f>
        <v>216</v>
      </c>
      <c r="AF111">
        <f>IFERROR(VLOOKUP(J111,Product_lookup!$A:$G,7,FALSE),"")</f>
        <v>144</v>
      </c>
      <c r="AG111" s="33">
        <f t="shared" si="17"/>
        <v>0.39899833055091821</v>
      </c>
    </row>
    <row r="112" spans="1:33" x14ac:dyDescent="0.3">
      <c r="A112" s="27">
        <v>46266</v>
      </c>
      <c r="B112" s="8" t="s">
        <v>19</v>
      </c>
      <c r="C112" s="8" t="s">
        <v>249</v>
      </c>
      <c r="D112" s="8" t="s">
        <v>141</v>
      </c>
      <c r="E112" s="8" t="s">
        <v>164</v>
      </c>
      <c r="F112" s="8" t="s">
        <v>143</v>
      </c>
      <c r="G112" s="8" t="s">
        <v>347</v>
      </c>
      <c r="H112" s="8" t="s">
        <v>20</v>
      </c>
      <c r="I112" s="8" t="s">
        <v>347</v>
      </c>
      <c r="J112" s="8" t="s">
        <v>166</v>
      </c>
      <c r="K112" s="8" t="s">
        <v>14</v>
      </c>
      <c r="L112" s="12">
        <v>296</v>
      </c>
      <c r="M112" s="9">
        <v>9</v>
      </c>
      <c r="N112" s="10">
        <f t="shared" si="9"/>
        <v>3.0405405405405407E-2</v>
      </c>
      <c r="O112" s="11">
        <f t="shared" si="10"/>
        <v>6.1</v>
      </c>
      <c r="P112" s="8">
        <v>54.9</v>
      </c>
      <c r="Q112" s="11">
        <v>898</v>
      </c>
      <c r="R112" s="8">
        <v>2</v>
      </c>
      <c r="S112" s="8">
        <v>2</v>
      </c>
      <c r="T112" s="33">
        <f t="shared" si="11"/>
        <v>6.1135857461024498E-2</v>
      </c>
      <c r="U112" s="12">
        <f t="shared" si="12"/>
        <v>16.357012750455375</v>
      </c>
      <c r="V112" s="10">
        <f t="shared" si="13"/>
        <v>0.22222222222222221</v>
      </c>
      <c r="W112" s="11">
        <v>7.5</v>
      </c>
      <c r="X112" s="8" t="s">
        <v>148</v>
      </c>
      <c r="Y112" s="8" t="s">
        <v>149</v>
      </c>
      <c r="AA112">
        <f t="shared" si="14"/>
        <v>1</v>
      </c>
      <c r="AB112" s="32">
        <f t="shared" si="15"/>
        <v>259.10000000000002</v>
      </c>
      <c r="AC112" t="str">
        <f t="shared" si="16"/>
        <v>Profitable</v>
      </c>
      <c r="AD112">
        <f>IFERROR(VLOOKUP(J112,Product_lookup!$A:$G,5,FALSE),"")</f>
        <v>449</v>
      </c>
      <c r="AE112">
        <f>IFERROR(VLOOKUP(J112,Product_lookup!$A:$G,6,FALSE),"")</f>
        <v>162</v>
      </c>
      <c r="AF112">
        <f>IFERROR(VLOOKUP(J112,Product_lookup!$A:$G,7,FALSE),"")</f>
        <v>130</v>
      </c>
      <c r="AG112" s="33">
        <f t="shared" si="17"/>
        <v>0.34966592427616927</v>
      </c>
    </row>
    <row r="113" spans="1:33" x14ac:dyDescent="0.3">
      <c r="A113" s="27">
        <v>46266</v>
      </c>
      <c r="B113" s="8" t="s">
        <v>19</v>
      </c>
      <c r="C113" s="8" t="s">
        <v>249</v>
      </c>
      <c r="D113" s="8" t="s">
        <v>141</v>
      </c>
      <c r="E113" s="8" t="s">
        <v>164</v>
      </c>
      <c r="F113" s="8" t="s">
        <v>143</v>
      </c>
      <c r="G113" s="8" t="s">
        <v>349</v>
      </c>
      <c r="H113" s="8" t="s">
        <v>20</v>
      </c>
      <c r="I113" s="8" t="s">
        <v>349</v>
      </c>
      <c r="J113" s="8" t="s">
        <v>166</v>
      </c>
      <c r="K113" s="8" t="s">
        <v>21</v>
      </c>
      <c r="L113" s="12">
        <v>109</v>
      </c>
      <c r="M113" s="9">
        <v>4</v>
      </c>
      <c r="N113" s="10">
        <f t="shared" si="9"/>
        <v>3.669724770642202E-2</v>
      </c>
      <c r="O113" s="11">
        <f t="shared" si="10"/>
        <v>6.17</v>
      </c>
      <c r="P113" s="11">
        <v>24.68</v>
      </c>
      <c r="Q113" s="11">
        <v>0</v>
      </c>
      <c r="R113" s="8">
        <v>0</v>
      </c>
      <c r="S113" s="8">
        <v>0</v>
      </c>
      <c r="T113" s="33" t="str">
        <f t="shared" si="11"/>
        <v/>
      </c>
      <c r="U113" s="12">
        <f t="shared" si="12"/>
        <v>0</v>
      </c>
      <c r="V113" s="10">
        <f t="shared" si="13"/>
        <v>0</v>
      </c>
      <c r="W113" s="11">
        <v>6.5</v>
      </c>
      <c r="X113" s="8" t="s">
        <v>148</v>
      </c>
      <c r="Y113" s="8" t="s">
        <v>149</v>
      </c>
      <c r="AA113">
        <f t="shared" si="14"/>
        <v>1</v>
      </c>
      <c r="AB113" s="32">
        <f t="shared" si="15"/>
        <v>-24.68</v>
      </c>
      <c r="AC113" t="str">
        <f t="shared" si="16"/>
        <v>No Sales</v>
      </c>
      <c r="AD113">
        <f>IFERROR(VLOOKUP(J113,Product_lookup!$A:$G,5,FALSE),"")</f>
        <v>449</v>
      </c>
      <c r="AE113">
        <f>IFERROR(VLOOKUP(J113,Product_lookup!$A:$G,6,FALSE),"")</f>
        <v>162</v>
      </c>
      <c r="AF113">
        <f>IFERROR(VLOOKUP(J113,Product_lookup!$A:$G,7,FALSE),"")</f>
        <v>130</v>
      </c>
      <c r="AG113" s="33">
        <f t="shared" si="17"/>
        <v>0.34966592427616927</v>
      </c>
    </row>
    <row r="114" spans="1:33" x14ac:dyDescent="0.3">
      <c r="A114" s="27">
        <v>46266</v>
      </c>
      <c r="B114" s="8" t="s">
        <v>19</v>
      </c>
      <c r="C114" s="8" t="s">
        <v>249</v>
      </c>
      <c r="D114" s="8" t="s">
        <v>141</v>
      </c>
      <c r="E114" s="8" t="s">
        <v>164</v>
      </c>
      <c r="F114" s="8" t="s">
        <v>143</v>
      </c>
      <c r="G114" s="8" t="s">
        <v>350</v>
      </c>
      <c r="H114" s="8" t="s">
        <v>20</v>
      </c>
      <c r="I114" s="8" t="s">
        <v>350</v>
      </c>
      <c r="J114" s="8" t="s">
        <v>166</v>
      </c>
      <c r="K114" s="8" t="s">
        <v>7</v>
      </c>
      <c r="L114" s="12">
        <v>176</v>
      </c>
      <c r="M114" s="9">
        <v>1</v>
      </c>
      <c r="N114" s="10">
        <f t="shared" si="9"/>
        <v>5.681818181818182E-3</v>
      </c>
      <c r="O114" s="11">
        <f t="shared" si="10"/>
        <v>4.8499999999999996</v>
      </c>
      <c r="P114" s="11">
        <v>4.8499999999999996</v>
      </c>
      <c r="Q114" s="11">
        <v>0</v>
      </c>
      <c r="R114" s="8">
        <v>0</v>
      </c>
      <c r="S114" s="8">
        <v>0</v>
      </c>
      <c r="T114" s="33" t="str">
        <f t="shared" si="11"/>
        <v/>
      </c>
      <c r="U114" s="12">
        <f t="shared" si="12"/>
        <v>0</v>
      </c>
      <c r="V114" s="10">
        <f t="shared" si="13"/>
        <v>0</v>
      </c>
      <c r="W114" s="11">
        <v>7.5</v>
      </c>
      <c r="X114" s="8" t="s">
        <v>148</v>
      </c>
      <c r="Y114" s="8" t="s">
        <v>149</v>
      </c>
      <c r="AA114">
        <f t="shared" si="14"/>
        <v>1</v>
      </c>
      <c r="AB114" s="32">
        <f t="shared" si="15"/>
        <v>-4.8499999999999996</v>
      </c>
      <c r="AC114" t="str">
        <f t="shared" si="16"/>
        <v>No Sales</v>
      </c>
      <c r="AD114">
        <f>IFERROR(VLOOKUP(J114,Product_lookup!$A:$G,5,FALSE),"")</f>
        <v>449</v>
      </c>
      <c r="AE114">
        <f>IFERROR(VLOOKUP(J114,Product_lookup!$A:$G,6,FALSE),"")</f>
        <v>162</v>
      </c>
      <c r="AF114">
        <f>IFERROR(VLOOKUP(J114,Product_lookup!$A:$G,7,FALSE),"")</f>
        <v>130</v>
      </c>
      <c r="AG114" s="33">
        <f t="shared" si="17"/>
        <v>0.34966592427616927</v>
      </c>
    </row>
    <row r="115" spans="1:33" x14ac:dyDescent="0.3">
      <c r="A115" s="27">
        <v>46266</v>
      </c>
      <c r="B115" s="8" t="s">
        <v>19</v>
      </c>
      <c r="C115" s="8" t="s">
        <v>249</v>
      </c>
      <c r="D115" s="8" t="s">
        <v>141</v>
      </c>
      <c r="E115" s="8" t="s">
        <v>351</v>
      </c>
      <c r="F115" s="8" t="s">
        <v>143</v>
      </c>
      <c r="G115" s="8" t="s">
        <v>352</v>
      </c>
      <c r="H115" s="8" t="s">
        <v>20</v>
      </c>
      <c r="I115" s="8" t="s">
        <v>352</v>
      </c>
      <c r="J115" s="8" t="s">
        <v>353</v>
      </c>
      <c r="K115" s="8" t="s">
        <v>14</v>
      </c>
      <c r="L115" s="12">
        <v>197</v>
      </c>
      <c r="M115" s="9">
        <v>6</v>
      </c>
      <c r="N115" s="10">
        <f t="shared" si="9"/>
        <v>3.0456852791878174E-2</v>
      </c>
      <c r="O115" s="11">
        <f t="shared" si="10"/>
        <v>10.01</v>
      </c>
      <c r="P115" s="11">
        <v>60.06</v>
      </c>
      <c r="Q115" s="11">
        <v>1299</v>
      </c>
      <c r="R115" s="8">
        <v>1</v>
      </c>
      <c r="S115" s="8">
        <v>1</v>
      </c>
      <c r="T115" s="33">
        <f t="shared" si="11"/>
        <v>4.6235565819861435E-2</v>
      </c>
      <c r="U115" s="12">
        <f t="shared" si="12"/>
        <v>21.628371628371628</v>
      </c>
      <c r="V115" s="10">
        <f t="shared" si="13"/>
        <v>0.16666666666666666</v>
      </c>
      <c r="W115" s="11">
        <v>16.5</v>
      </c>
      <c r="X115" s="8" t="s">
        <v>148</v>
      </c>
      <c r="Y115" s="8" t="s">
        <v>149</v>
      </c>
      <c r="AA115">
        <f t="shared" si="14"/>
        <v>1</v>
      </c>
      <c r="AB115" s="32" t="str">
        <f t="shared" si="15"/>
        <v/>
      </c>
      <c r="AC115" t="str">
        <f t="shared" si="16"/>
        <v>Cost missing</v>
      </c>
      <c r="AD115" t="str">
        <f>IFERROR(VLOOKUP(J115,Product_lookup!$A:$G,5,FALSE),"")</f>
        <v/>
      </c>
      <c r="AE115" t="str">
        <f>IFERROR(VLOOKUP(J115,Product_lookup!$A:$G,6,FALSE),"")</f>
        <v/>
      </c>
      <c r="AF115" t="str">
        <f>IFERROR(VLOOKUP(J115,Product_lookup!$A:$G,7,FALSE),"")</f>
        <v/>
      </c>
      <c r="AG115" s="33" t="str">
        <f t="shared" si="17"/>
        <v/>
      </c>
    </row>
    <row r="116" spans="1:33" x14ac:dyDescent="0.3">
      <c r="A116" s="27">
        <v>46266</v>
      </c>
      <c r="B116" s="8" t="s">
        <v>19</v>
      </c>
      <c r="C116" s="8" t="s">
        <v>249</v>
      </c>
      <c r="D116" s="8" t="s">
        <v>141</v>
      </c>
      <c r="E116" s="8" t="s">
        <v>351</v>
      </c>
      <c r="F116" s="8" t="s">
        <v>143</v>
      </c>
      <c r="G116" s="8" t="s">
        <v>354</v>
      </c>
      <c r="H116" s="8" t="s">
        <v>20</v>
      </c>
      <c r="I116" s="8" t="s">
        <v>354</v>
      </c>
      <c r="J116" s="8" t="s">
        <v>353</v>
      </c>
      <c r="K116" s="8" t="s">
        <v>21</v>
      </c>
      <c r="L116" s="12">
        <v>239</v>
      </c>
      <c r="M116" s="9">
        <v>10</v>
      </c>
      <c r="N116" s="10">
        <f t="shared" si="9"/>
        <v>4.1841004184100417E-2</v>
      </c>
      <c r="O116" s="11">
        <f t="shared" si="10"/>
        <v>14.969999999999999</v>
      </c>
      <c r="P116" s="11">
        <v>149.69999999999999</v>
      </c>
      <c r="Q116" s="11">
        <v>0</v>
      </c>
      <c r="R116" s="8">
        <v>0</v>
      </c>
      <c r="S116" s="8">
        <v>0</v>
      </c>
      <c r="T116" s="33" t="str">
        <f t="shared" si="11"/>
        <v/>
      </c>
      <c r="U116" s="12">
        <f t="shared" si="12"/>
        <v>0</v>
      </c>
      <c r="V116" s="10">
        <f t="shared" si="13"/>
        <v>0</v>
      </c>
      <c r="W116" s="11">
        <v>16</v>
      </c>
      <c r="X116" s="8" t="s">
        <v>148</v>
      </c>
      <c r="Y116" s="8" t="s">
        <v>149</v>
      </c>
      <c r="AA116">
        <f t="shared" si="14"/>
        <v>1</v>
      </c>
      <c r="AB116" s="32" t="str">
        <f t="shared" si="15"/>
        <v/>
      </c>
      <c r="AC116" t="str">
        <f t="shared" si="16"/>
        <v>Cost missing</v>
      </c>
      <c r="AD116" t="str">
        <f>IFERROR(VLOOKUP(J116,Product_lookup!$A:$G,5,FALSE),"")</f>
        <v/>
      </c>
      <c r="AE116" t="str">
        <f>IFERROR(VLOOKUP(J116,Product_lookup!$A:$G,6,FALSE),"")</f>
        <v/>
      </c>
      <c r="AF116" t="str">
        <f>IFERROR(VLOOKUP(J116,Product_lookup!$A:$G,7,FALSE),"")</f>
        <v/>
      </c>
      <c r="AG116" s="33" t="str">
        <f t="shared" si="17"/>
        <v/>
      </c>
    </row>
    <row r="117" spans="1:33" x14ac:dyDescent="0.3">
      <c r="A117" s="27">
        <v>46267</v>
      </c>
      <c r="B117" s="8" t="s">
        <v>12</v>
      </c>
      <c r="C117" s="8" t="s">
        <v>140</v>
      </c>
      <c r="D117" s="8" t="s">
        <v>141</v>
      </c>
      <c r="E117" s="8" t="s">
        <v>142</v>
      </c>
      <c r="F117" s="8" t="s">
        <v>143</v>
      </c>
      <c r="G117" s="8" t="s">
        <v>144</v>
      </c>
      <c r="H117" s="8" t="s">
        <v>6</v>
      </c>
      <c r="I117" s="8" t="s">
        <v>205</v>
      </c>
      <c r="J117" s="8" t="s">
        <v>147</v>
      </c>
      <c r="K117" s="8" t="s">
        <v>21</v>
      </c>
      <c r="L117" s="12">
        <v>527</v>
      </c>
      <c r="M117" s="9">
        <v>10</v>
      </c>
      <c r="N117" s="10">
        <f t="shared" si="9"/>
        <v>1.8975332068311195E-2</v>
      </c>
      <c r="O117" s="11">
        <f t="shared" si="10"/>
        <v>11.32</v>
      </c>
      <c r="P117" s="11">
        <v>113.2</v>
      </c>
      <c r="Q117" s="11">
        <v>0</v>
      </c>
      <c r="R117" s="8">
        <v>0</v>
      </c>
      <c r="S117" s="8">
        <v>0</v>
      </c>
      <c r="T117" s="33" t="str">
        <f t="shared" si="11"/>
        <v/>
      </c>
      <c r="U117" s="12">
        <f t="shared" si="12"/>
        <v>0</v>
      </c>
      <c r="V117" s="10">
        <f t="shared" si="13"/>
        <v>0</v>
      </c>
      <c r="W117" s="11">
        <v>12</v>
      </c>
      <c r="X117" s="8" t="s">
        <v>148</v>
      </c>
      <c r="Y117" s="8" t="s">
        <v>149</v>
      </c>
      <c r="AA117">
        <f t="shared" si="14"/>
        <v>1</v>
      </c>
      <c r="AB117" s="32">
        <f t="shared" si="15"/>
        <v>-113.2</v>
      </c>
      <c r="AC117" t="str">
        <f t="shared" si="16"/>
        <v>No Sales</v>
      </c>
      <c r="AD117">
        <f>IFERROR(VLOOKUP(J117,Product_lookup!$A:$G,5,FALSE),"")</f>
        <v>599</v>
      </c>
      <c r="AE117">
        <f>IFERROR(VLOOKUP(J117,Product_lookup!$A:$G,6,FALSE),"")</f>
        <v>216</v>
      </c>
      <c r="AF117">
        <f>IFERROR(VLOOKUP(J117,Product_lookup!$A:$G,7,FALSE),"")</f>
        <v>144</v>
      </c>
      <c r="AG117" s="33">
        <f t="shared" si="17"/>
        <v>0.39899833055091821</v>
      </c>
    </row>
    <row r="118" spans="1:33" x14ac:dyDescent="0.3">
      <c r="A118" s="27">
        <v>46267</v>
      </c>
      <c r="B118" s="8" t="s">
        <v>12</v>
      </c>
      <c r="C118" s="8" t="s">
        <v>140</v>
      </c>
      <c r="D118" s="8" t="s">
        <v>141</v>
      </c>
      <c r="E118" s="8" t="s">
        <v>150</v>
      </c>
      <c r="F118" s="8" t="s">
        <v>143</v>
      </c>
      <c r="G118" s="8" t="s">
        <v>144</v>
      </c>
      <c r="H118" s="8" t="s">
        <v>6</v>
      </c>
      <c r="I118" s="8" t="s">
        <v>210</v>
      </c>
      <c r="J118" s="8" t="s">
        <v>153</v>
      </c>
      <c r="K118" s="8" t="s">
        <v>21</v>
      </c>
      <c r="L118" s="12">
        <v>1369</v>
      </c>
      <c r="M118" s="9">
        <v>17</v>
      </c>
      <c r="N118" s="10">
        <f t="shared" si="9"/>
        <v>1.241782322863404E-2</v>
      </c>
      <c r="O118" s="11">
        <f t="shared" si="10"/>
        <v>7.9700000000000006</v>
      </c>
      <c r="P118" s="11">
        <v>135.49</v>
      </c>
      <c r="Q118" s="11">
        <v>0</v>
      </c>
      <c r="R118" s="8">
        <v>0</v>
      </c>
      <c r="S118" s="8">
        <v>0</v>
      </c>
      <c r="T118" s="33" t="str">
        <f t="shared" si="11"/>
        <v/>
      </c>
      <c r="U118" s="12">
        <f t="shared" si="12"/>
        <v>0</v>
      </c>
      <c r="V118" s="10">
        <f t="shared" si="13"/>
        <v>0</v>
      </c>
      <c r="W118" s="11">
        <v>10</v>
      </c>
      <c r="X118" s="8" t="s">
        <v>148</v>
      </c>
      <c r="Y118" s="8" t="s">
        <v>149</v>
      </c>
      <c r="AA118">
        <f t="shared" si="14"/>
        <v>1</v>
      </c>
      <c r="AB118" s="32">
        <f t="shared" si="15"/>
        <v>-135.49</v>
      </c>
      <c r="AC118" t="str">
        <f t="shared" si="16"/>
        <v>No Sales</v>
      </c>
      <c r="AD118">
        <f>IFERROR(VLOOKUP(J118,Product_lookup!$A:$G,5,FALSE),"")</f>
        <v>549</v>
      </c>
      <c r="AE118">
        <f>IFERROR(VLOOKUP(J118,Product_lookup!$A:$G,6,FALSE),"")</f>
        <v>192</v>
      </c>
      <c r="AF118">
        <f>IFERROR(VLOOKUP(J118,Product_lookup!$A:$G,7,FALSE),"")</f>
        <v>139</v>
      </c>
      <c r="AG118" s="33">
        <f t="shared" si="17"/>
        <v>0.39708561020036431</v>
      </c>
    </row>
    <row r="119" spans="1:33" x14ac:dyDescent="0.3">
      <c r="A119" s="27">
        <v>46267</v>
      </c>
      <c r="B119" s="8" t="s">
        <v>12</v>
      </c>
      <c r="C119" s="8" t="s">
        <v>140</v>
      </c>
      <c r="D119" s="8" t="s">
        <v>141</v>
      </c>
      <c r="E119" s="8" t="s">
        <v>150</v>
      </c>
      <c r="F119" s="8" t="s">
        <v>143</v>
      </c>
      <c r="G119" s="8" t="s">
        <v>144</v>
      </c>
      <c r="H119" s="8" t="s">
        <v>6</v>
      </c>
      <c r="I119" s="8" t="s">
        <v>209</v>
      </c>
      <c r="J119" s="8" t="s">
        <v>153</v>
      </c>
      <c r="K119" s="8" t="s">
        <v>14</v>
      </c>
      <c r="L119" s="12">
        <v>557</v>
      </c>
      <c r="M119" s="9">
        <v>2</v>
      </c>
      <c r="N119" s="10">
        <f t="shared" si="9"/>
        <v>3.5906642728904849E-3</v>
      </c>
      <c r="O119" s="11">
        <f t="shared" si="10"/>
        <v>5.71</v>
      </c>
      <c r="P119" s="11">
        <v>11.42</v>
      </c>
      <c r="Q119" s="11">
        <v>0</v>
      </c>
      <c r="R119" s="8">
        <v>0</v>
      </c>
      <c r="S119" s="8">
        <v>0</v>
      </c>
      <c r="T119" s="33" t="str">
        <f t="shared" si="11"/>
        <v/>
      </c>
      <c r="U119" s="12">
        <f t="shared" si="12"/>
        <v>0</v>
      </c>
      <c r="V119" s="10">
        <f t="shared" si="13"/>
        <v>0</v>
      </c>
      <c r="W119" s="11">
        <v>10.5</v>
      </c>
      <c r="X119" s="8" t="s">
        <v>148</v>
      </c>
      <c r="Y119" s="8" t="s">
        <v>149</v>
      </c>
      <c r="AA119">
        <f t="shared" si="14"/>
        <v>1</v>
      </c>
      <c r="AB119" s="32">
        <f t="shared" si="15"/>
        <v>-11.42</v>
      </c>
      <c r="AC119" t="str">
        <f t="shared" si="16"/>
        <v>No Sales</v>
      </c>
      <c r="AD119">
        <f>IFERROR(VLOOKUP(J119,Product_lookup!$A:$G,5,FALSE),"")</f>
        <v>549</v>
      </c>
      <c r="AE119">
        <f>IFERROR(VLOOKUP(J119,Product_lookup!$A:$G,6,FALSE),"")</f>
        <v>192</v>
      </c>
      <c r="AF119">
        <f>IFERROR(VLOOKUP(J119,Product_lookup!$A:$G,7,FALSE),"")</f>
        <v>139</v>
      </c>
      <c r="AG119" s="33">
        <f t="shared" si="17"/>
        <v>0.39708561020036431</v>
      </c>
    </row>
    <row r="120" spans="1:33" x14ac:dyDescent="0.3">
      <c r="A120" s="27">
        <v>46267</v>
      </c>
      <c r="B120" s="8" t="s">
        <v>12</v>
      </c>
      <c r="C120" s="8" t="s">
        <v>140</v>
      </c>
      <c r="D120" s="8" t="s">
        <v>141</v>
      </c>
      <c r="E120" s="8" t="s">
        <v>157</v>
      </c>
      <c r="F120" s="8" t="s">
        <v>143</v>
      </c>
      <c r="G120" s="8" t="s">
        <v>151</v>
      </c>
      <c r="H120" s="8" t="s">
        <v>6</v>
      </c>
      <c r="I120" s="8" t="s">
        <v>358</v>
      </c>
      <c r="J120" s="8" t="s">
        <v>159</v>
      </c>
      <c r="K120" s="8" t="s">
        <v>21</v>
      </c>
      <c r="L120" s="12">
        <v>94</v>
      </c>
      <c r="M120" s="9">
        <v>2</v>
      </c>
      <c r="N120" s="10">
        <f t="shared" si="9"/>
        <v>2.1276595744680851E-2</v>
      </c>
      <c r="O120" s="11">
        <f t="shared" si="10"/>
        <v>10</v>
      </c>
      <c r="P120" s="11">
        <v>20</v>
      </c>
      <c r="Q120" s="11">
        <v>399</v>
      </c>
      <c r="R120" s="8">
        <v>1</v>
      </c>
      <c r="S120" s="8">
        <v>1</v>
      </c>
      <c r="T120" s="33">
        <f t="shared" si="11"/>
        <v>5.0125313283208017E-2</v>
      </c>
      <c r="U120" s="12">
        <f t="shared" si="12"/>
        <v>19.95</v>
      </c>
      <c r="V120" s="10">
        <f t="shared" si="13"/>
        <v>0.5</v>
      </c>
      <c r="W120" s="11">
        <v>10</v>
      </c>
      <c r="X120" s="8" t="s">
        <v>148</v>
      </c>
      <c r="Y120" s="8" t="s">
        <v>149</v>
      </c>
      <c r="AA120">
        <f t="shared" si="14"/>
        <v>1</v>
      </c>
      <c r="AB120" s="32">
        <f t="shared" si="15"/>
        <v>105</v>
      </c>
      <c r="AC120" t="str">
        <f t="shared" si="16"/>
        <v>Profitable</v>
      </c>
      <c r="AD120">
        <f>IFERROR(VLOOKUP(J120,Product_lookup!$A:$G,5,FALSE),"")</f>
        <v>399</v>
      </c>
      <c r="AE120">
        <f>IFERROR(VLOOKUP(J120,Product_lookup!$A:$G,6,FALSE),"")</f>
        <v>148</v>
      </c>
      <c r="AF120">
        <f>IFERROR(VLOOKUP(J120,Product_lookup!$A:$G,7,FALSE),"")</f>
        <v>126</v>
      </c>
      <c r="AG120" s="33">
        <f t="shared" si="17"/>
        <v>0.31328320802005011</v>
      </c>
    </row>
    <row r="121" spans="1:33" x14ac:dyDescent="0.3">
      <c r="A121" s="27">
        <v>46267</v>
      </c>
      <c r="B121" s="8" t="s">
        <v>12</v>
      </c>
      <c r="C121" s="8" t="s">
        <v>140</v>
      </c>
      <c r="D121" s="8" t="s">
        <v>141</v>
      </c>
      <c r="E121" s="8" t="s">
        <v>164</v>
      </c>
      <c r="F121" s="8" t="s">
        <v>143</v>
      </c>
      <c r="G121" s="8" t="s">
        <v>151</v>
      </c>
      <c r="H121" s="8" t="s">
        <v>6</v>
      </c>
      <c r="I121" s="8" t="s">
        <v>359</v>
      </c>
      <c r="J121" s="8" t="s">
        <v>166</v>
      </c>
      <c r="K121" s="8" t="s">
        <v>14</v>
      </c>
      <c r="L121" s="12">
        <v>897</v>
      </c>
      <c r="M121" s="9">
        <v>5</v>
      </c>
      <c r="N121" s="10">
        <f t="shared" si="9"/>
        <v>5.5741360089186179E-3</v>
      </c>
      <c r="O121" s="11">
        <f t="shared" si="10"/>
        <v>6.65</v>
      </c>
      <c r="P121" s="11">
        <v>33.25</v>
      </c>
      <c r="Q121" s="11">
        <v>0</v>
      </c>
      <c r="R121" s="8">
        <v>0</v>
      </c>
      <c r="S121" s="8">
        <v>0</v>
      </c>
      <c r="T121" s="33" t="str">
        <f t="shared" si="11"/>
        <v/>
      </c>
      <c r="U121" s="12">
        <f t="shared" si="12"/>
        <v>0</v>
      </c>
      <c r="V121" s="10">
        <f t="shared" si="13"/>
        <v>0</v>
      </c>
      <c r="W121" s="11">
        <v>8</v>
      </c>
      <c r="X121" s="8" t="s">
        <v>148</v>
      </c>
      <c r="Y121" s="8" t="s">
        <v>149</v>
      </c>
      <c r="AA121">
        <f t="shared" si="14"/>
        <v>1</v>
      </c>
      <c r="AB121" s="32">
        <f t="shared" si="15"/>
        <v>-33.25</v>
      </c>
      <c r="AC121" t="str">
        <f t="shared" si="16"/>
        <v>No Sales</v>
      </c>
      <c r="AD121">
        <f>IFERROR(VLOOKUP(J121,Product_lookup!$A:$G,5,FALSE),"")</f>
        <v>449</v>
      </c>
      <c r="AE121">
        <f>IFERROR(VLOOKUP(J121,Product_lookup!$A:$G,6,FALSE),"")</f>
        <v>162</v>
      </c>
      <c r="AF121">
        <f>IFERROR(VLOOKUP(J121,Product_lookup!$A:$G,7,FALSE),"")</f>
        <v>130</v>
      </c>
      <c r="AG121" s="33">
        <f t="shared" si="17"/>
        <v>0.34966592427616927</v>
      </c>
    </row>
    <row r="122" spans="1:33" x14ac:dyDescent="0.3">
      <c r="A122" s="27">
        <v>46267</v>
      </c>
      <c r="B122" s="8" t="s">
        <v>12</v>
      </c>
      <c r="C122" s="8" t="s">
        <v>140</v>
      </c>
      <c r="D122" s="8" t="s">
        <v>141</v>
      </c>
      <c r="E122" s="8" t="s">
        <v>164</v>
      </c>
      <c r="F122" s="8" t="s">
        <v>143</v>
      </c>
      <c r="G122" s="8" t="s">
        <v>144</v>
      </c>
      <c r="H122" s="8" t="s">
        <v>6</v>
      </c>
      <c r="I122" s="8" t="s">
        <v>233</v>
      </c>
      <c r="J122" s="8" t="s">
        <v>166</v>
      </c>
      <c r="K122" s="8" t="s">
        <v>7</v>
      </c>
      <c r="L122" s="12">
        <v>401</v>
      </c>
      <c r="M122" s="9">
        <v>4</v>
      </c>
      <c r="N122" s="10">
        <f t="shared" si="9"/>
        <v>9.9750623441396506E-3</v>
      </c>
      <c r="O122" s="11">
        <f t="shared" si="10"/>
        <v>7.4</v>
      </c>
      <c r="P122" s="11">
        <v>29.6</v>
      </c>
      <c r="Q122" s="11">
        <v>0</v>
      </c>
      <c r="R122" s="8">
        <v>0</v>
      </c>
      <c r="S122" s="8">
        <v>0</v>
      </c>
      <c r="T122" s="33" t="str">
        <f t="shared" si="11"/>
        <v/>
      </c>
      <c r="U122" s="12">
        <f t="shared" si="12"/>
        <v>0</v>
      </c>
      <c r="V122" s="10">
        <f t="shared" si="13"/>
        <v>0</v>
      </c>
      <c r="W122" s="11">
        <v>12</v>
      </c>
      <c r="X122" s="8" t="s">
        <v>148</v>
      </c>
      <c r="Y122" s="8" t="s">
        <v>149</v>
      </c>
      <c r="AA122">
        <f t="shared" si="14"/>
        <v>1</v>
      </c>
      <c r="AB122" s="32">
        <f t="shared" si="15"/>
        <v>-29.6</v>
      </c>
      <c r="AC122" t="str">
        <f t="shared" si="16"/>
        <v>No Sales</v>
      </c>
      <c r="AD122">
        <f>IFERROR(VLOOKUP(J122,Product_lookup!$A:$G,5,FALSE),"")</f>
        <v>449</v>
      </c>
      <c r="AE122">
        <f>IFERROR(VLOOKUP(J122,Product_lookup!$A:$G,6,FALSE),"")</f>
        <v>162</v>
      </c>
      <c r="AF122">
        <f>IFERROR(VLOOKUP(J122,Product_lookup!$A:$G,7,FALSE),"")</f>
        <v>130</v>
      </c>
      <c r="AG122" s="33">
        <f t="shared" si="17"/>
        <v>0.34966592427616927</v>
      </c>
    </row>
    <row r="123" spans="1:33" x14ac:dyDescent="0.3">
      <c r="A123" s="27">
        <v>46267</v>
      </c>
      <c r="B123" s="8" t="s">
        <v>12</v>
      </c>
      <c r="C123" s="8" t="s">
        <v>140</v>
      </c>
      <c r="D123" s="8" t="s">
        <v>141</v>
      </c>
      <c r="E123" s="8" t="s">
        <v>164</v>
      </c>
      <c r="F123" s="8" t="s">
        <v>143</v>
      </c>
      <c r="G123" s="8" t="s">
        <v>144</v>
      </c>
      <c r="H123" s="8" t="s">
        <v>6</v>
      </c>
      <c r="I123" s="8" t="s">
        <v>360</v>
      </c>
      <c r="J123" s="8" t="s">
        <v>166</v>
      </c>
      <c r="K123" s="8" t="s">
        <v>14</v>
      </c>
      <c r="L123" s="12">
        <v>415</v>
      </c>
      <c r="M123" s="9">
        <v>2</v>
      </c>
      <c r="N123" s="10">
        <f t="shared" si="9"/>
        <v>4.8192771084337354E-3</v>
      </c>
      <c r="O123" s="11">
        <f t="shared" si="10"/>
        <v>7.3</v>
      </c>
      <c r="P123" s="11">
        <v>14.6</v>
      </c>
      <c r="Q123" s="11">
        <v>0</v>
      </c>
      <c r="R123" s="8">
        <v>0</v>
      </c>
      <c r="S123" s="8">
        <v>0</v>
      </c>
      <c r="T123" s="33" t="str">
        <f t="shared" si="11"/>
        <v/>
      </c>
      <c r="U123" s="12">
        <f t="shared" si="12"/>
        <v>0</v>
      </c>
      <c r="V123" s="10">
        <f t="shared" si="13"/>
        <v>0</v>
      </c>
      <c r="W123" s="11">
        <v>10.5</v>
      </c>
      <c r="X123" s="8" t="s">
        <v>148</v>
      </c>
      <c r="Y123" s="8" t="s">
        <v>149</v>
      </c>
      <c r="AA123">
        <f t="shared" si="14"/>
        <v>1</v>
      </c>
      <c r="AB123" s="32">
        <f t="shared" si="15"/>
        <v>-14.6</v>
      </c>
      <c r="AC123" t="str">
        <f t="shared" si="16"/>
        <v>No Sales</v>
      </c>
      <c r="AD123">
        <f>IFERROR(VLOOKUP(J123,Product_lookup!$A:$G,5,FALSE),"")</f>
        <v>449</v>
      </c>
      <c r="AE123">
        <f>IFERROR(VLOOKUP(J123,Product_lookup!$A:$G,6,FALSE),"")</f>
        <v>162</v>
      </c>
      <c r="AF123">
        <f>IFERROR(VLOOKUP(J123,Product_lookup!$A:$G,7,FALSE),"")</f>
        <v>130</v>
      </c>
      <c r="AG123" s="33">
        <f t="shared" si="17"/>
        <v>0.34966592427616927</v>
      </c>
    </row>
    <row r="124" spans="1:33" x14ac:dyDescent="0.3">
      <c r="A124" s="27">
        <v>46267</v>
      </c>
      <c r="B124" s="8" t="s">
        <v>12</v>
      </c>
      <c r="C124" s="8" t="s">
        <v>140</v>
      </c>
      <c r="D124" s="8" t="s">
        <v>141</v>
      </c>
      <c r="E124" s="8" t="s">
        <v>239</v>
      </c>
      <c r="F124" s="8" t="s">
        <v>143</v>
      </c>
      <c r="G124" s="8" t="s">
        <v>151</v>
      </c>
      <c r="H124" s="8" t="s">
        <v>6</v>
      </c>
      <c r="I124" s="8" t="s">
        <v>361</v>
      </c>
      <c r="J124" s="8" t="s">
        <v>242</v>
      </c>
      <c r="K124" s="8" t="s">
        <v>14</v>
      </c>
      <c r="L124" s="12">
        <v>301</v>
      </c>
      <c r="M124" s="9">
        <v>2</v>
      </c>
      <c r="N124" s="10">
        <f t="shared" si="9"/>
        <v>6.6445182724252493E-3</v>
      </c>
      <c r="O124" s="11">
        <f t="shared" si="10"/>
        <v>6.12</v>
      </c>
      <c r="P124" s="11">
        <v>12.24</v>
      </c>
      <c r="Q124" s="11">
        <v>0</v>
      </c>
      <c r="R124" s="8">
        <v>0</v>
      </c>
      <c r="S124" s="8">
        <v>0</v>
      </c>
      <c r="T124" s="33" t="str">
        <f t="shared" si="11"/>
        <v/>
      </c>
      <c r="U124" s="12">
        <f t="shared" si="12"/>
        <v>0</v>
      </c>
      <c r="V124" s="10">
        <f t="shared" si="13"/>
        <v>0</v>
      </c>
      <c r="W124" s="11">
        <v>8.5</v>
      </c>
      <c r="X124" s="8" t="s">
        <v>148</v>
      </c>
      <c r="Y124" s="8" t="s">
        <v>149</v>
      </c>
      <c r="AA124">
        <f t="shared" si="14"/>
        <v>1</v>
      </c>
      <c r="AB124" s="32">
        <f t="shared" si="15"/>
        <v>-12.24</v>
      </c>
      <c r="AC124" t="str">
        <f t="shared" si="16"/>
        <v>No Sales</v>
      </c>
      <c r="AD124">
        <f>IFERROR(VLOOKUP(J124,Product_lookup!$A:$G,5,FALSE),"")</f>
        <v>299</v>
      </c>
      <c r="AE124">
        <f>IFERROR(VLOOKUP(J124,Product_lookup!$A:$G,6,FALSE),"")</f>
        <v>114</v>
      </c>
      <c r="AF124">
        <f>IFERROR(VLOOKUP(J124,Product_lookup!$A:$G,7,FALSE),"")</f>
        <v>107</v>
      </c>
      <c r="AG124" s="33">
        <f t="shared" si="17"/>
        <v>0.2608695652173913</v>
      </c>
    </row>
    <row r="125" spans="1:33" x14ac:dyDescent="0.3">
      <c r="A125" s="27">
        <v>46267</v>
      </c>
      <c r="B125" s="8" t="s">
        <v>12</v>
      </c>
      <c r="C125" s="8" t="s">
        <v>140</v>
      </c>
      <c r="D125" s="8" t="s">
        <v>141</v>
      </c>
      <c r="E125" s="8" t="s">
        <v>167</v>
      </c>
      <c r="F125" s="8" t="s">
        <v>143</v>
      </c>
      <c r="G125" s="8" t="s">
        <v>144</v>
      </c>
      <c r="H125" s="8" t="s">
        <v>6</v>
      </c>
      <c r="I125" s="8" t="s">
        <v>168</v>
      </c>
      <c r="J125" s="8" t="s">
        <v>169</v>
      </c>
      <c r="K125" s="8" t="s">
        <v>14</v>
      </c>
      <c r="L125" s="12">
        <v>731</v>
      </c>
      <c r="M125" s="9">
        <v>1</v>
      </c>
      <c r="N125" s="10">
        <f t="shared" si="9"/>
        <v>1.3679890560875513E-3</v>
      </c>
      <c r="O125" s="11">
        <f t="shared" si="10"/>
        <v>6.41</v>
      </c>
      <c r="P125" s="11">
        <v>6.41</v>
      </c>
      <c r="Q125" s="11">
        <v>0</v>
      </c>
      <c r="R125" s="8">
        <v>0</v>
      </c>
      <c r="S125" s="8">
        <v>0</v>
      </c>
      <c r="T125" s="33" t="str">
        <f t="shared" si="11"/>
        <v/>
      </c>
      <c r="U125" s="12">
        <f t="shared" si="12"/>
        <v>0</v>
      </c>
      <c r="V125" s="10">
        <f t="shared" si="13"/>
        <v>0</v>
      </c>
      <c r="W125" s="11">
        <v>8</v>
      </c>
      <c r="X125" s="8" t="s">
        <v>148</v>
      </c>
      <c r="Y125" s="8" t="s">
        <v>149</v>
      </c>
      <c r="AA125">
        <f t="shared" si="14"/>
        <v>1</v>
      </c>
      <c r="AB125" s="32">
        <f t="shared" si="15"/>
        <v>-6.41</v>
      </c>
      <c r="AC125" t="str">
        <f t="shared" si="16"/>
        <v>No Sales</v>
      </c>
      <c r="AD125">
        <f>IFERROR(VLOOKUP(J125,Product_lookup!$A:$G,5,FALSE),"")</f>
        <v>249</v>
      </c>
      <c r="AE125">
        <f>IFERROR(VLOOKUP(J125,Product_lookup!$A:$G,6,FALSE),"")</f>
        <v>100</v>
      </c>
      <c r="AF125">
        <f>IFERROR(VLOOKUP(J125,Product_lookup!$A:$G,7,FALSE),"")</f>
        <v>102</v>
      </c>
      <c r="AG125" s="33">
        <f t="shared" si="17"/>
        <v>0.18875502008032127</v>
      </c>
    </row>
    <row r="126" spans="1:33" x14ac:dyDescent="0.3">
      <c r="A126" s="27">
        <v>46267</v>
      </c>
      <c r="B126" s="8" t="s">
        <v>5</v>
      </c>
      <c r="C126" s="8" t="s">
        <v>173</v>
      </c>
      <c r="D126" s="8" t="s">
        <v>141</v>
      </c>
      <c r="E126" s="8" t="s">
        <v>174</v>
      </c>
      <c r="F126" s="8" t="s">
        <v>143</v>
      </c>
      <c r="G126" s="8" t="s">
        <v>151</v>
      </c>
      <c r="H126" s="8" t="s">
        <v>6</v>
      </c>
      <c r="I126" s="8" t="s">
        <v>185</v>
      </c>
      <c r="J126" s="8" t="s">
        <v>176</v>
      </c>
      <c r="K126" s="8" t="s">
        <v>21</v>
      </c>
      <c r="L126" s="12">
        <v>1150</v>
      </c>
      <c r="M126" s="9">
        <v>13</v>
      </c>
      <c r="N126" s="10">
        <f t="shared" si="9"/>
        <v>1.1304347826086957E-2</v>
      </c>
      <c r="O126" s="11">
        <f t="shared" si="10"/>
        <v>9</v>
      </c>
      <c r="P126" s="11">
        <v>117</v>
      </c>
      <c r="Q126" s="11">
        <v>0</v>
      </c>
      <c r="R126" s="8">
        <v>0</v>
      </c>
      <c r="S126" s="8">
        <v>0</v>
      </c>
      <c r="T126" s="33" t="str">
        <f t="shared" si="11"/>
        <v/>
      </c>
      <c r="U126" s="12">
        <f t="shared" si="12"/>
        <v>0</v>
      </c>
      <c r="V126" s="10">
        <f t="shared" si="13"/>
        <v>0</v>
      </c>
      <c r="W126" s="11">
        <v>9</v>
      </c>
      <c r="X126" s="8" t="s">
        <v>148</v>
      </c>
      <c r="Y126" s="8" t="s">
        <v>149</v>
      </c>
      <c r="AA126">
        <f t="shared" si="14"/>
        <v>1</v>
      </c>
      <c r="AB126" s="32">
        <f t="shared" si="15"/>
        <v>-117</v>
      </c>
      <c r="AC126" t="str">
        <f t="shared" si="16"/>
        <v>No Sales</v>
      </c>
      <c r="AD126">
        <f>IFERROR(VLOOKUP(J126,Product_lookup!$A:$G,5,FALSE),"")</f>
        <v>449</v>
      </c>
      <c r="AE126">
        <f>IFERROR(VLOOKUP(J126,Product_lookup!$A:$G,6,FALSE),"")</f>
        <v>166</v>
      </c>
      <c r="AF126">
        <f>IFERROR(VLOOKUP(J126,Product_lookup!$A:$G,7,FALSE),"")</f>
        <v>140</v>
      </c>
      <c r="AG126" s="33">
        <f t="shared" si="17"/>
        <v>0.31848552338530067</v>
      </c>
    </row>
    <row r="127" spans="1:33" x14ac:dyDescent="0.3">
      <c r="A127" s="27">
        <v>46267</v>
      </c>
      <c r="B127" s="8" t="s">
        <v>5</v>
      </c>
      <c r="C127" s="8" t="s">
        <v>173</v>
      </c>
      <c r="D127" s="8" t="s">
        <v>141</v>
      </c>
      <c r="E127" s="8" t="s">
        <v>186</v>
      </c>
      <c r="F127" s="8" t="s">
        <v>143</v>
      </c>
      <c r="G127" s="8" t="s">
        <v>144</v>
      </c>
      <c r="H127" s="8" t="s">
        <v>6</v>
      </c>
      <c r="I127" s="8" t="s">
        <v>363</v>
      </c>
      <c r="J127" s="8" t="s">
        <v>188</v>
      </c>
      <c r="K127" s="8" t="s">
        <v>14</v>
      </c>
      <c r="L127" s="12">
        <v>931</v>
      </c>
      <c r="M127" s="9">
        <v>5</v>
      </c>
      <c r="N127" s="10">
        <f t="shared" si="9"/>
        <v>5.3705692803437165E-3</v>
      </c>
      <c r="O127" s="11">
        <f t="shared" si="10"/>
        <v>4.8600000000000003</v>
      </c>
      <c r="P127" s="11">
        <v>24.3</v>
      </c>
      <c r="Q127" s="11">
        <v>0</v>
      </c>
      <c r="R127" s="8">
        <v>0</v>
      </c>
      <c r="S127" s="8">
        <v>0</v>
      </c>
      <c r="T127" s="33" t="str">
        <f t="shared" si="11"/>
        <v/>
      </c>
      <c r="U127" s="12">
        <f t="shared" si="12"/>
        <v>0</v>
      </c>
      <c r="V127" s="10">
        <f t="shared" si="13"/>
        <v>0</v>
      </c>
      <c r="W127" s="11">
        <v>7.5</v>
      </c>
      <c r="X127" s="8" t="s">
        <v>148</v>
      </c>
      <c r="Y127" s="8" t="s">
        <v>149</v>
      </c>
      <c r="AA127">
        <f t="shared" si="14"/>
        <v>1</v>
      </c>
      <c r="AB127" s="32">
        <f t="shared" si="15"/>
        <v>-24.3</v>
      </c>
      <c r="AC127" t="str">
        <f t="shared" si="16"/>
        <v>No Sales</v>
      </c>
      <c r="AD127">
        <f>IFERROR(VLOOKUP(J127,Product_lookup!$A:$G,5,FALSE),"")</f>
        <v>349</v>
      </c>
      <c r="AE127">
        <f>IFERROR(VLOOKUP(J127,Product_lookup!$A:$G,6,FALSE),"")</f>
        <v>133</v>
      </c>
      <c r="AF127">
        <f>IFERROR(VLOOKUP(J127,Product_lookup!$A:$G,7,FALSE),"")</f>
        <v>121</v>
      </c>
      <c r="AG127" s="33">
        <f t="shared" si="17"/>
        <v>0.27220630372492838</v>
      </c>
    </row>
    <row r="128" spans="1:33" x14ac:dyDescent="0.3">
      <c r="A128" s="27">
        <v>46267</v>
      </c>
      <c r="B128" s="8" t="s">
        <v>5</v>
      </c>
      <c r="C128" s="8" t="s">
        <v>173</v>
      </c>
      <c r="D128" s="8" t="s">
        <v>141</v>
      </c>
      <c r="E128" s="8" t="s">
        <v>186</v>
      </c>
      <c r="F128" s="8" t="s">
        <v>143</v>
      </c>
      <c r="G128" s="8" t="s">
        <v>144</v>
      </c>
      <c r="H128" s="8" t="s">
        <v>6</v>
      </c>
      <c r="I128" s="8" t="s">
        <v>279</v>
      </c>
      <c r="J128" s="8" t="s">
        <v>188</v>
      </c>
      <c r="K128" s="8" t="s">
        <v>21</v>
      </c>
      <c r="L128" s="12">
        <v>360</v>
      </c>
      <c r="M128" s="9">
        <v>6</v>
      </c>
      <c r="N128" s="10">
        <f t="shared" si="9"/>
        <v>1.6666666666666666E-2</v>
      </c>
      <c r="O128" s="11">
        <f t="shared" si="10"/>
        <v>9</v>
      </c>
      <c r="P128" s="11">
        <v>54</v>
      </c>
      <c r="Q128" s="11">
        <v>0</v>
      </c>
      <c r="R128" s="8">
        <v>0</v>
      </c>
      <c r="S128" s="8">
        <v>0</v>
      </c>
      <c r="T128" s="33" t="str">
        <f t="shared" si="11"/>
        <v/>
      </c>
      <c r="U128" s="12">
        <f t="shared" si="12"/>
        <v>0</v>
      </c>
      <c r="V128" s="10">
        <f t="shared" si="13"/>
        <v>0</v>
      </c>
      <c r="W128" s="11">
        <v>9</v>
      </c>
      <c r="X128" s="8" t="s">
        <v>148</v>
      </c>
      <c r="Y128" s="8" t="s">
        <v>149</v>
      </c>
      <c r="AA128">
        <f t="shared" si="14"/>
        <v>1</v>
      </c>
      <c r="AB128" s="32">
        <f t="shared" si="15"/>
        <v>-54</v>
      </c>
      <c r="AC128" t="str">
        <f t="shared" si="16"/>
        <v>No Sales</v>
      </c>
      <c r="AD128">
        <f>IFERROR(VLOOKUP(J128,Product_lookup!$A:$G,5,FALSE),"")</f>
        <v>349</v>
      </c>
      <c r="AE128">
        <f>IFERROR(VLOOKUP(J128,Product_lookup!$A:$G,6,FALSE),"")</f>
        <v>133</v>
      </c>
      <c r="AF128">
        <f>IFERROR(VLOOKUP(J128,Product_lookup!$A:$G,7,FALSE),"")</f>
        <v>121</v>
      </c>
      <c r="AG128" s="33">
        <f t="shared" si="17"/>
        <v>0.27220630372492838</v>
      </c>
    </row>
    <row r="129" spans="1:33" x14ac:dyDescent="0.3">
      <c r="A129" s="27">
        <v>46267</v>
      </c>
      <c r="B129" s="8" t="s">
        <v>5</v>
      </c>
      <c r="C129" s="8" t="s">
        <v>173</v>
      </c>
      <c r="D129" s="8" t="s">
        <v>141</v>
      </c>
      <c r="E129" s="8" t="s">
        <v>193</v>
      </c>
      <c r="F129" s="8" t="s">
        <v>143</v>
      </c>
      <c r="G129" s="8" t="s">
        <v>151</v>
      </c>
      <c r="H129" s="8" t="s">
        <v>6</v>
      </c>
      <c r="I129" s="8" t="s">
        <v>364</v>
      </c>
      <c r="J129" s="8" t="s">
        <v>195</v>
      </c>
      <c r="K129" s="8" t="s">
        <v>21</v>
      </c>
      <c r="L129" s="12">
        <v>95</v>
      </c>
      <c r="M129" s="9">
        <v>2</v>
      </c>
      <c r="N129" s="10">
        <f t="shared" si="9"/>
        <v>2.1052631578947368E-2</v>
      </c>
      <c r="O129" s="11">
        <f t="shared" si="10"/>
        <v>6.51</v>
      </c>
      <c r="P129" s="11">
        <v>13.02</v>
      </c>
      <c r="Q129" s="11">
        <v>0</v>
      </c>
      <c r="R129" s="8">
        <v>0</v>
      </c>
      <c r="S129" s="8">
        <v>0</v>
      </c>
      <c r="T129" s="33" t="str">
        <f t="shared" si="11"/>
        <v/>
      </c>
      <c r="U129" s="12">
        <f t="shared" si="12"/>
        <v>0</v>
      </c>
      <c r="V129" s="10">
        <f t="shared" si="13"/>
        <v>0</v>
      </c>
      <c r="W129" s="11">
        <v>8</v>
      </c>
      <c r="X129" s="8" t="s">
        <v>148</v>
      </c>
      <c r="Y129" s="8" t="s">
        <v>149</v>
      </c>
      <c r="AA129">
        <f t="shared" si="14"/>
        <v>1</v>
      </c>
      <c r="AB129" s="32">
        <f t="shared" si="15"/>
        <v>-13.02</v>
      </c>
      <c r="AC129" t="str">
        <f t="shared" si="16"/>
        <v>No Sales</v>
      </c>
      <c r="AD129">
        <f>IFERROR(VLOOKUP(J129,Product_lookup!$A:$G,5,FALSE),"")</f>
        <v>399</v>
      </c>
      <c r="AE129">
        <f>IFERROR(VLOOKUP(J129,Product_lookup!$A:$G,6,FALSE),"")</f>
        <v>148</v>
      </c>
      <c r="AF129">
        <f>IFERROR(VLOOKUP(J129,Product_lookup!$A:$G,7,FALSE),"")</f>
        <v>126</v>
      </c>
      <c r="AG129" s="33">
        <f t="shared" si="17"/>
        <v>0.31328320802005011</v>
      </c>
    </row>
    <row r="130" spans="1:33" x14ac:dyDescent="0.3">
      <c r="A130" s="27">
        <v>46267</v>
      </c>
      <c r="B130" s="8" t="s">
        <v>5</v>
      </c>
      <c r="C130" s="8" t="s">
        <v>173</v>
      </c>
      <c r="D130" s="8" t="s">
        <v>141</v>
      </c>
      <c r="E130" s="8" t="s">
        <v>200</v>
      </c>
      <c r="F130" s="8" t="s">
        <v>143</v>
      </c>
      <c r="G130" s="8" t="s">
        <v>178</v>
      </c>
      <c r="H130" s="8" t="s">
        <v>6</v>
      </c>
      <c r="I130" s="8" t="s">
        <v>365</v>
      </c>
      <c r="J130" s="8" t="s">
        <v>202</v>
      </c>
      <c r="K130" s="8" t="s">
        <v>21</v>
      </c>
      <c r="L130" s="12">
        <v>211</v>
      </c>
      <c r="M130" s="9">
        <v>1</v>
      </c>
      <c r="N130" s="10">
        <f t="shared" ref="N130:N193" si="18">IF(L130=0,"",M130/L130)</f>
        <v>4.7393364928909956E-3</v>
      </c>
      <c r="O130" s="11">
        <f t="shared" ref="O130:O193" si="19">IF(M130=0,"",P130/M130)</f>
        <v>10</v>
      </c>
      <c r="P130" s="11">
        <v>10</v>
      </c>
      <c r="Q130" s="11">
        <v>0</v>
      </c>
      <c r="R130" s="8">
        <v>0</v>
      </c>
      <c r="S130" s="8">
        <v>0</v>
      </c>
      <c r="T130" s="33" t="str">
        <f t="shared" ref="T130:T193" si="20">IF(Q130=0,"",P130/Q130)</f>
        <v/>
      </c>
      <c r="U130" s="12">
        <f t="shared" ref="U130:U193" si="21">IF(P130=0,"",Q130/P130)</f>
        <v>0</v>
      </c>
      <c r="V130" s="10">
        <f t="shared" ref="V130:V193" si="22">IF(M130=0,"",R130/M130)</f>
        <v>0</v>
      </c>
      <c r="W130" s="11">
        <v>10</v>
      </c>
      <c r="X130" s="8" t="s">
        <v>148</v>
      </c>
      <c r="Y130" s="8" t="s">
        <v>149</v>
      </c>
      <c r="AA130">
        <f t="shared" ref="AA130:AA193" si="23">IF(OR(A130&lt;DATE(2026,9,1),A130&gt;DATE(2026,9,28)),"Check Date",INT((A130-DATE(2026,9,1))/7)+1)</f>
        <v>1</v>
      </c>
      <c r="AB130" s="32">
        <f t="shared" ref="AB130:AB193" si="24">IF(OR(AD130="",AE130="",AF130=""),"",S130*(AD130-AE130-AF130)-P130)</f>
        <v>-10</v>
      </c>
      <c r="AC130" t="str">
        <f t="shared" ref="AC130:AC193" si="25">IF(P130&lt;0,"Review",IF(OR(AD130="",AE130="",AF130=""),"Cost missing",IF(P130=0,"No Spend",IF(Q130=0,"No Sales",IF(P130/Q130&lt;AG130,"Profitable","Losing")))))</f>
        <v>No Sales</v>
      </c>
      <c r="AD130">
        <f>IFERROR(VLOOKUP(J130,Product_lookup!$A:$G,5,FALSE),"")</f>
        <v>429</v>
      </c>
      <c r="AE130">
        <f>IFERROR(VLOOKUP(J130,Product_lookup!$A:$G,6,FALSE),"")</f>
        <v>159</v>
      </c>
      <c r="AF130">
        <f>IFERROR(VLOOKUP(J130,Product_lookup!$A:$G,7,FALSE),"")</f>
        <v>139</v>
      </c>
      <c r="AG130" s="33">
        <f t="shared" ref="AG130:AG193" si="26">IFERROR((AD130-AE130-AF130)/AD130,"")</f>
        <v>0.30536130536130535</v>
      </c>
    </row>
    <row r="131" spans="1:33" x14ac:dyDescent="0.3">
      <c r="A131" s="27">
        <v>46267</v>
      </c>
      <c r="B131" s="8" t="s">
        <v>32</v>
      </c>
      <c r="C131" s="8" t="s">
        <v>140</v>
      </c>
      <c r="D131" s="8" t="s">
        <v>141</v>
      </c>
      <c r="E131" s="8" t="s">
        <v>142</v>
      </c>
      <c r="F131" s="8" t="s">
        <v>143</v>
      </c>
      <c r="G131" s="8" t="s">
        <v>207</v>
      </c>
      <c r="H131" s="8" t="s">
        <v>20</v>
      </c>
      <c r="I131" s="8" t="s">
        <v>207</v>
      </c>
      <c r="J131" s="8" t="s">
        <v>147</v>
      </c>
      <c r="K131" s="8" t="s">
        <v>21</v>
      </c>
      <c r="L131" s="12">
        <v>689</v>
      </c>
      <c r="M131" s="9">
        <v>16</v>
      </c>
      <c r="N131" s="10">
        <f t="shared" si="18"/>
        <v>2.3222060957910014E-2</v>
      </c>
      <c r="O131" s="11">
        <f t="shared" si="19"/>
        <v>15.5</v>
      </c>
      <c r="P131" s="11">
        <v>248</v>
      </c>
      <c r="Q131" s="11">
        <v>0</v>
      </c>
      <c r="R131" s="8">
        <v>0</v>
      </c>
      <c r="S131" s="8">
        <v>0</v>
      </c>
      <c r="T131" s="33" t="str">
        <f t="shared" si="20"/>
        <v/>
      </c>
      <c r="U131" s="12">
        <f t="shared" si="21"/>
        <v>0</v>
      </c>
      <c r="V131" s="10">
        <f t="shared" si="22"/>
        <v>0</v>
      </c>
      <c r="W131" s="11">
        <v>15.5</v>
      </c>
      <c r="X131" s="8" t="s">
        <v>148</v>
      </c>
      <c r="Y131" s="8" t="s">
        <v>149</v>
      </c>
      <c r="AA131">
        <f t="shared" si="23"/>
        <v>1</v>
      </c>
      <c r="AB131" s="32">
        <f t="shared" si="24"/>
        <v>-248</v>
      </c>
      <c r="AC131" t="str">
        <f t="shared" si="25"/>
        <v>No Sales</v>
      </c>
      <c r="AD131">
        <f>IFERROR(VLOOKUP(J131,Product_lookup!$A:$G,5,FALSE),"")</f>
        <v>599</v>
      </c>
      <c r="AE131">
        <f>IFERROR(VLOOKUP(J131,Product_lookup!$A:$G,6,FALSE),"")</f>
        <v>216</v>
      </c>
      <c r="AF131">
        <f>IFERROR(VLOOKUP(J131,Product_lookup!$A:$G,7,FALSE),"")</f>
        <v>144</v>
      </c>
      <c r="AG131" s="33">
        <f t="shared" si="26"/>
        <v>0.39899833055091821</v>
      </c>
    </row>
    <row r="132" spans="1:33" x14ac:dyDescent="0.3">
      <c r="A132" s="27">
        <v>46267</v>
      </c>
      <c r="B132" s="8" t="s">
        <v>32</v>
      </c>
      <c r="C132" s="8" t="s">
        <v>140</v>
      </c>
      <c r="D132" s="8" t="s">
        <v>141</v>
      </c>
      <c r="E132" s="8" t="s">
        <v>150</v>
      </c>
      <c r="F132" s="8" t="s">
        <v>143</v>
      </c>
      <c r="G132" s="8" t="s">
        <v>156</v>
      </c>
      <c r="H132" s="8" t="s">
        <v>20</v>
      </c>
      <c r="I132" s="8" t="s">
        <v>156</v>
      </c>
      <c r="J132" s="8" t="s">
        <v>153</v>
      </c>
      <c r="K132" s="8" t="s">
        <v>14</v>
      </c>
      <c r="L132" s="12">
        <v>1174</v>
      </c>
      <c r="M132" s="9">
        <v>7</v>
      </c>
      <c r="N132" s="10">
        <f t="shared" si="18"/>
        <v>5.96252129471891E-3</v>
      </c>
      <c r="O132" s="11">
        <f t="shared" si="19"/>
        <v>10.16</v>
      </c>
      <c r="P132" s="11">
        <v>71.12</v>
      </c>
      <c r="Q132" s="11">
        <v>0</v>
      </c>
      <c r="R132" s="8">
        <v>0</v>
      </c>
      <c r="S132" s="8">
        <v>0</v>
      </c>
      <c r="T132" s="33" t="str">
        <f t="shared" si="20"/>
        <v/>
      </c>
      <c r="U132" s="12">
        <f t="shared" si="21"/>
        <v>0</v>
      </c>
      <c r="V132" s="10">
        <f t="shared" si="22"/>
        <v>0</v>
      </c>
      <c r="W132" s="11">
        <v>15</v>
      </c>
      <c r="X132" s="8" t="s">
        <v>148</v>
      </c>
      <c r="Y132" s="8" t="s">
        <v>149</v>
      </c>
      <c r="AA132">
        <f t="shared" si="23"/>
        <v>1</v>
      </c>
      <c r="AB132" s="32">
        <f t="shared" si="24"/>
        <v>-71.12</v>
      </c>
      <c r="AC132" t="str">
        <f t="shared" si="25"/>
        <v>No Sales</v>
      </c>
      <c r="AD132">
        <f>IFERROR(VLOOKUP(J132,Product_lookup!$A:$G,5,FALSE),"")</f>
        <v>549</v>
      </c>
      <c r="AE132">
        <f>IFERROR(VLOOKUP(J132,Product_lookup!$A:$G,6,FALSE),"")</f>
        <v>192</v>
      </c>
      <c r="AF132">
        <f>IFERROR(VLOOKUP(J132,Product_lookup!$A:$G,7,FALSE),"")</f>
        <v>139</v>
      </c>
      <c r="AG132" s="33">
        <f t="shared" si="26"/>
        <v>0.39708561020036431</v>
      </c>
    </row>
    <row r="133" spans="1:33" x14ac:dyDescent="0.3">
      <c r="A133" s="27">
        <v>46267</v>
      </c>
      <c r="B133" s="8" t="s">
        <v>32</v>
      </c>
      <c r="C133" s="8" t="s">
        <v>140</v>
      </c>
      <c r="D133" s="8" t="s">
        <v>141</v>
      </c>
      <c r="E133" s="8" t="s">
        <v>150</v>
      </c>
      <c r="F133" s="8" t="s">
        <v>143</v>
      </c>
      <c r="G133" s="8" t="s">
        <v>209</v>
      </c>
      <c r="H133" s="8" t="s">
        <v>20</v>
      </c>
      <c r="I133" s="8" t="s">
        <v>209</v>
      </c>
      <c r="J133" s="8" t="s">
        <v>153</v>
      </c>
      <c r="K133" s="8" t="s">
        <v>21</v>
      </c>
      <c r="L133" s="12">
        <v>288</v>
      </c>
      <c r="M133" s="9">
        <v>4</v>
      </c>
      <c r="N133" s="10">
        <f t="shared" si="18"/>
        <v>1.3888888888888888E-2</v>
      </c>
      <c r="O133" s="11">
        <f t="shared" si="19"/>
        <v>10.59</v>
      </c>
      <c r="P133" s="11">
        <v>42.36</v>
      </c>
      <c r="Q133" s="11">
        <v>0</v>
      </c>
      <c r="R133" s="8">
        <v>0</v>
      </c>
      <c r="S133" s="8">
        <v>0</v>
      </c>
      <c r="T133" s="33" t="str">
        <f t="shared" si="20"/>
        <v/>
      </c>
      <c r="U133" s="12">
        <f t="shared" si="21"/>
        <v>0</v>
      </c>
      <c r="V133" s="10">
        <f t="shared" si="22"/>
        <v>0</v>
      </c>
      <c r="W133" s="11">
        <v>13</v>
      </c>
      <c r="X133" s="8" t="s">
        <v>148</v>
      </c>
      <c r="Y133" s="8" t="s">
        <v>149</v>
      </c>
      <c r="AA133">
        <f t="shared" si="23"/>
        <v>1</v>
      </c>
      <c r="AB133" s="32">
        <f t="shared" si="24"/>
        <v>-42.36</v>
      </c>
      <c r="AC133" t="str">
        <f t="shared" si="25"/>
        <v>No Sales</v>
      </c>
      <c r="AD133">
        <f>IFERROR(VLOOKUP(J133,Product_lookup!$A:$G,5,FALSE),"")</f>
        <v>549</v>
      </c>
      <c r="AE133">
        <f>IFERROR(VLOOKUP(J133,Product_lookup!$A:$G,6,FALSE),"")</f>
        <v>192</v>
      </c>
      <c r="AF133">
        <f>IFERROR(VLOOKUP(J133,Product_lookup!$A:$G,7,FALSE),"")</f>
        <v>139</v>
      </c>
      <c r="AG133" s="33">
        <f t="shared" si="26"/>
        <v>0.39708561020036431</v>
      </c>
    </row>
    <row r="134" spans="1:33" x14ac:dyDescent="0.3">
      <c r="A134" s="27">
        <v>46267</v>
      </c>
      <c r="B134" s="8" t="s">
        <v>32</v>
      </c>
      <c r="C134" s="8" t="s">
        <v>140</v>
      </c>
      <c r="D134" s="8" t="s">
        <v>141</v>
      </c>
      <c r="E134" s="8" t="s">
        <v>150</v>
      </c>
      <c r="F134" s="8" t="s">
        <v>143</v>
      </c>
      <c r="G134" s="8" t="s">
        <v>152</v>
      </c>
      <c r="H134" s="8" t="s">
        <v>20</v>
      </c>
      <c r="I134" s="8" t="s">
        <v>152</v>
      </c>
      <c r="J134" s="8" t="s">
        <v>153</v>
      </c>
      <c r="K134" s="8" t="s">
        <v>21</v>
      </c>
      <c r="L134" s="12">
        <v>306</v>
      </c>
      <c r="M134" s="9">
        <v>2</v>
      </c>
      <c r="N134" s="10">
        <f t="shared" si="18"/>
        <v>6.5359477124183009E-3</v>
      </c>
      <c r="O134" s="11">
        <f t="shared" si="19"/>
        <v>13.74</v>
      </c>
      <c r="P134" s="11">
        <v>27.48</v>
      </c>
      <c r="Q134" s="11">
        <v>0</v>
      </c>
      <c r="R134" s="8">
        <v>0</v>
      </c>
      <c r="S134" s="8">
        <v>0</v>
      </c>
      <c r="T134" s="33" t="str">
        <f t="shared" si="20"/>
        <v/>
      </c>
      <c r="U134" s="12">
        <f t="shared" si="21"/>
        <v>0</v>
      </c>
      <c r="V134" s="10">
        <f t="shared" si="22"/>
        <v>0</v>
      </c>
      <c r="W134" s="11">
        <v>15.5</v>
      </c>
      <c r="X134" s="8" t="s">
        <v>148</v>
      </c>
      <c r="Y134" s="8" t="s">
        <v>149</v>
      </c>
      <c r="AA134">
        <f t="shared" si="23"/>
        <v>1</v>
      </c>
      <c r="AB134" s="32">
        <f t="shared" si="24"/>
        <v>-27.48</v>
      </c>
      <c r="AC134" t="str">
        <f t="shared" si="25"/>
        <v>No Sales</v>
      </c>
      <c r="AD134">
        <f>IFERROR(VLOOKUP(J134,Product_lookup!$A:$G,5,FALSE),"")</f>
        <v>549</v>
      </c>
      <c r="AE134">
        <f>IFERROR(VLOOKUP(J134,Product_lookup!$A:$G,6,FALSE),"")</f>
        <v>192</v>
      </c>
      <c r="AF134">
        <f>IFERROR(VLOOKUP(J134,Product_lookup!$A:$G,7,FALSE),"")</f>
        <v>139</v>
      </c>
      <c r="AG134" s="33">
        <f t="shared" si="26"/>
        <v>0.39708561020036431</v>
      </c>
    </row>
    <row r="135" spans="1:33" x14ac:dyDescent="0.3">
      <c r="A135" s="27">
        <v>46267</v>
      </c>
      <c r="B135" s="8" t="s">
        <v>32</v>
      </c>
      <c r="C135" s="8" t="s">
        <v>140</v>
      </c>
      <c r="D135" s="8" t="s">
        <v>141</v>
      </c>
      <c r="E135" s="8" t="s">
        <v>211</v>
      </c>
      <c r="F135" s="8" t="s">
        <v>143</v>
      </c>
      <c r="G135" s="8" t="s">
        <v>212</v>
      </c>
      <c r="H135" s="8" t="s">
        <v>20</v>
      </c>
      <c r="I135" s="8" t="s">
        <v>212</v>
      </c>
      <c r="J135" s="8" t="s">
        <v>214</v>
      </c>
      <c r="K135" s="8" t="s">
        <v>7</v>
      </c>
      <c r="L135" s="12">
        <v>350</v>
      </c>
      <c r="M135" s="9">
        <v>2</v>
      </c>
      <c r="N135" s="10">
        <f t="shared" si="18"/>
        <v>5.7142857142857143E-3</v>
      </c>
      <c r="O135" s="11">
        <f t="shared" si="19"/>
        <v>17.100000000000001</v>
      </c>
      <c r="P135" s="11">
        <v>34.200000000000003</v>
      </c>
      <c r="Q135" s="11">
        <v>0</v>
      </c>
      <c r="R135" s="8">
        <v>0</v>
      </c>
      <c r="S135" s="8">
        <v>0</v>
      </c>
      <c r="T135" s="33" t="str">
        <f t="shared" si="20"/>
        <v/>
      </c>
      <c r="U135" s="12">
        <f t="shared" si="21"/>
        <v>0</v>
      </c>
      <c r="V135" s="10">
        <f t="shared" si="22"/>
        <v>0</v>
      </c>
      <c r="W135" s="11">
        <v>24</v>
      </c>
      <c r="X135" s="8" t="s">
        <v>148</v>
      </c>
      <c r="Y135" s="8" t="s">
        <v>149</v>
      </c>
      <c r="AA135">
        <f t="shared" si="23"/>
        <v>1</v>
      </c>
      <c r="AB135" s="32">
        <f t="shared" si="24"/>
        <v>-34.200000000000003</v>
      </c>
      <c r="AC135" t="str">
        <f t="shared" si="25"/>
        <v>No Sales</v>
      </c>
      <c r="AD135">
        <f>IFERROR(VLOOKUP(J135,Product_lookup!$A:$G,5,FALSE),"")</f>
        <v>649</v>
      </c>
      <c r="AE135">
        <f>IFERROR(VLOOKUP(J135,Product_lookup!$A:$G,6,FALSE),"")</f>
        <v>234</v>
      </c>
      <c r="AF135">
        <f>IFERROR(VLOOKUP(J135,Product_lookup!$A:$G,7,FALSE),"")</f>
        <v>148</v>
      </c>
      <c r="AG135" s="33">
        <f t="shared" si="26"/>
        <v>0.41140215716486905</v>
      </c>
    </row>
    <row r="136" spans="1:33" x14ac:dyDescent="0.3">
      <c r="A136" s="27">
        <v>46267</v>
      </c>
      <c r="B136" s="8" t="s">
        <v>32</v>
      </c>
      <c r="C136" s="8" t="s">
        <v>140</v>
      </c>
      <c r="D136" s="8" t="s">
        <v>141</v>
      </c>
      <c r="E136" s="8" t="s">
        <v>211</v>
      </c>
      <c r="F136" s="8" t="s">
        <v>143</v>
      </c>
      <c r="G136" s="8" t="s">
        <v>368</v>
      </c>
      <c r="H136" s="8" t="s">
        <v>20</v>
      </c>
      <c r="I136" s="8" t="s">
        <v>368</v>
      </c>
      <c r="J136" s="8" t="s">
        <v>214</v>
      </c>
      <c r="K136" s="8" t="s">
        <v>21</v>
      </c>
      <c r="L136" s="12">
        <v>100</v>
      </c>
      <c r="M136" s="9">
        <v>2</v>
      </c>
      <c r="N136" s="10">
        <f t="shared" si="18"/>
        <v>0.02</v>
      </c>
      <c r="O136" s="11">
        <f t="shared" si="19"/>
        <v>20.14</v>
      </c>
      <c r="P136" s="11">
        <v>40.28</v>
      </c>
      <c r="Q136" s="11">
        <v>0</v>
      </c>
      <c r="R136" s="8">
        <v>0</v>
      </c>
      <c r="S136" s="8">
        <v>0</v>
      </c>
      <c r="T136" s="33" t="str">
        <f t="shared" si="20"/>
        <v/>
      </c>
      <c r="U136" s="12">
        <f t="shared" si="21"/>
        <v>0</v>
      </c>
      <c r="V136" s="10">
        <f t="shared" si="22"/>
        <v>0</v>
      </c>
      <c r="W136" s="11">
        <v>20.5</v>
      </c>
      <c r="X136" s="8" t="s">
        <v>148</v>
      </c>
      <c r="Y136" s="8" t="s">
        <v>149</v>
      </c>
      <c r="AA136">
        <f t="shared" si="23"/>
        <v>1</v>
      </c>
      <c r="AB136" s="32">
        <f t="shared" si="24"/>
        <v>-40.28</v>
      </c>
      <c r="AC136" t="str">
        <f t="shared" si="25"/>
        <v>No Sales</v>
      </c>
      <c r="AD136">
        <f>IFERROR(VLOOKUP(J136,Product_lookup!$A:$G,5,FALSE),"")</f>
        <v>649</v>
      </c>
      <c r="AE136">
        <f>IFERROR(VLOOKUP(J136,Product_lookup!$A:$G,6,FALSE),"")</f>
        <v>234</v>
      </c>
      <c r="AF136">
        <f>IFERROR(VLOOKUP(J136,Product_lookup!$A:$G,7,FALSE),"")</f>
        <v>148</v>
      </c>
      <c r="AG136" s="33">
        <f t="shared" si="26"/>
        <v>0.41140215716486905</v>
      </c>
    </row>
    <row r="137" spans="1:33" x14ac:dyDescent="0.3">
      <c r="A137" s="27">
        <v>46267</v>
      </c>
      <c r="B137" s="8" t="s">
        <v>32</v>
      </c>
      <c r="C137" s="8" t="s">
        <v>140</v>
      </c>
      <c r="D137" s="8" t="s">
        <v>141</v>
      </c>
      <c r="E137" s="8" t="s">
        <v>211</v>
      </c>
      <c r="F137" s="8" t="s">
        <v>143</v>
      </c>
      <c r="G137" s="8" t="s">
        <v>370</v>
      </c>
      <c r="H137" s="8" t="s">
        <v>20</v>
      </c>
      <c r="I137" s="8" t="s">
        <v>370</v>
      </c>
      <c r="J137" s="8" t="s">
        <v>214</v>
      </c>
      <c r="K137" s="8" t="s">
        <v>21</v>
      </c>
      <c r="L137" s="12">
        <v>316</v>
      </c>
      <c r="M137" s="9">
        <v>2</v>
      </c>
      <c r="N137" s="10">
        <f t="shared" si="18"/>
        <v>6.3291139240506328E-3</v>
      </c>
      <c r="O137" s="11">
        <f t="shared" si="19"/>
        <v>21.5</v>
      </c>
      <c r="P137" s="11">
        <v>43</v>
      </c>
      <c r="Q137" s="11">
        <v>0</v>
      </c>
      <c r="R137" s="8">
        <v>0</v>
      </c>
      <c r="S137" s="8">
        <v>0</v>
      </c>
      <c r="T137" s="33" t="str">
        <f t="shared" si="20"/>
        <v/>
      </c>
      <c r="U137" s="12">
        <f t="shared" si="21"/>
        <v>0</v>
      </c>
      <c r="V137" s="10">
        <f t="shared" si="22"/>
        <v>0</v>
      </c>
      <c r="W137" s="11">
        <v>21.5</v>
      </c>
      <c r="X137" s="8" t="s">
        <v>148</v>
      </c>
      <c r="Y137" s="8" t="s">
        <v>149</v>
      </c>
      <c r="AA137">
        <f t="shared" si="23"/>
        <v>1</v>
      </c>
      <c r="AB137" s="32">
        <f t="shared" si="24"/>
        <v>-43</v>
      </c>
      <c r="AC137" t="str">
        <f t="shared" si="25"/>
        <v>No Sales</v>
      </c>
      <c r="AD137">
        <f>IFERROR(VLOOKUP(J137,Product_lookup!$A:$G,5,FALSE),"")</f>
        <v>649</v>
      </c>
      <c r="AE137">
        <f>IFERROR(VLOOKUP(J137,Product_lookup!$A:$G,6,FALSE),"")</f>
        <v>234</v>
      </c>
      <c r="AF137">
        <f>IFERROR(VLOOKUP(J137,Product_lookup!$A:$G,7,FALSE),"")</f>
        <v>148</v>
      </c>
      <c r="AG137" s="33">
        <f t="shared" si="26"/>
        <v>0.41140215716486905</v>
      </c>
    </row>
    <row r="138" spans="1:33" x14ac:dyDescent="0.3">
      <c r="A138" s="27">
        <v>46267</v>
      </c>
      <c r="B138" s="8" t="s">
        <v>32</v>
      </c>
      <c r="C138" s="8" t="s">
        <v>140</v>
      </c>
      <c r="D138" s="8" t="s">
        <v>141</v>
      </c>
      <c r="E138" s="8" t="s">
        <v>217</v>
      </c>
      <c r="F138" s="8" t="s">
        <v>143</v>
      </c>
      <c r="G138" s="8" t="s">
        <v>372</v>
      </c>
      <c r="H138" s="8" t="s">
        <v>20</v>
      </c>
      <c r="I138" s="8" t="s">
        <v>372</v>
      </c>
      <c r="J138" s="8" t="s">
        <v>219</v>
      </c>
      <c r="K138" s="8" t="s">
        <v>7</v>
      </c>
      <c r="L138" s="12">
        <v>1259</v>
      </c>
      <c r="M138" s="9">
        <v>14</v>
      </c>
      <c r="N138" s="10">
        <f t="shared" si="18"/>
        <v>1.1119936457505957E-2</v>
      </c>
      <c r="O138" s="11">
        <f t="shared" si="19"/>
        <v>16.600000000000001</v>
      </c>
      <c r="P138" s="11">
        <v>232.4</v>
      </c>
      <c r="Q138" s="11">
        <v>0</v>
      </c>
      <c r="R138" s="8">
        <v>0</v>
      </c>
      <c r="S138" s="8">
        <v>0</v>
      </c>
      <c r="T138" s="33" t="str">
        <f t="shared" si="20"/>
        <v/>
      </c>
      <c r="U138" s="12">
        <f t="shared" si="21"/>
        <v>0</v>
      </c>
      <c r="V138" s="10">
        <f t="shared" si="22"/>
        <v>0</v>
      </c>
      <c r="W138" s="11">
        <v>21.5</v>
      </c>
      <c r="X138" s="8" t="s">
        <v>148</v>
      </c>
      <c r="Y138" s="8" t="s">
        <v>149</v>
      </c>
      <c r="AA138">
        <f t="shared" si="23"/>
        <v>1</v>
      </c>
      <c r="AB138" s="32">
        <f t="shared" si="24"/>
        <v>-232.4</v>
      </c>
      <c r="AC138" t="str">
        <f t="shared" si="25"/>
        <v>No Sales</v>
      </c>
      <c r="AD138">
        <f>IFERROR(VLOOKUP(J138,Product_lookup!$A:$G,5,FALSE),"")</f>
        <v>799</v>
      </c>
      <c r="AE138">
        <f>IFERROR(VLOOKUP(J138,Product_lookup!$A:$G,6,FALSE),"")</f>
        <v>272</v>
      </c>
      <c r="AF138">
        <f>IFERROR(VLOOKUP(J138,Product_lookup!$A:$G,7,FALSE),"")</f>
        <v>162</v>
      </c>
      <c r="AG138" s="33">
        <f t="shared" si="26"/>
        <v>0.45682102628285359</v>
      </c>
    </row>
    <row r="139" spans="1:33" x14ac:dyDescent="0.3">
      <c r="A139" s="27">
        <v>46267</v>
      </c>
      <c r="B139" s="8" t="s">
        <v>26</v>
      </c>
      <c r="C139" s="8" t="s">
        <v>140</v>
      </c>
      <c r="D139" s="8" t="s">
        <v>141</v>
      </c>
      <c r="E139" s="8" t="s">
        <v>150</v>
      </c>
      <c r="F139" s="8" t="s">
        <v>143</v>
      </c>
      <c r="G139" s="8" t="s">
        <v>210</v>
      </c>
      <c r="H139" s="8" t="s">
        <v>13</v>
      </c>
      <c r="I139" s="8" t="s">
        <v>261</v>
      </c>
      <c r="J139" s="8" t="s">
        <v>153</v>
      </c>
      <c r="K139" s="8" t="s">
        <v>21</v>
      </c>
      <c r="L139" s="12">
        <v>335</v>
      </c>
      <c r="M139" s="9">
        <v>0</v>
      </c>
      <c r="N139" s="10">
        <f t="shared" si="18"/>
        <v>0</v>
      </c>
      <c r="O139" s="11" t="str">
        <f t="shared" si="19"/>
        <v/>
      </c>
      <c r="P139" s="11">
        <v>0</v>
      </c>
      <c r="Q139" s="11">
        <v>0</v>
      </c>
      <c r="R139" s="8">
        <v>0</v>
      </c>
      <c r="S139" s="8">
        <v>0</v>
      </c>
      <c r="T139" s="33" t="str">
        <f t="shared" si="20"/>
        <v/>
      </c>
      <c r="U139" s="12" t="str">
        <f t="shared" si="21"/>
        <v/>
      </c>
      <c r="V139" s="10" t="str">
        <f t="shared" si="22"/>
        <v/>
      </c>
      <c r="W139" s="11">
        <v>15.5</v>
      </c>
      <c r="X139" s="8" t="s">
        <v>148</v>
      </c>
      <c r="Y139" s="8" t="s">
        <v>149</v>
      </c>
      <c r="AA139">
        <f t="shared" si="23"/>
        <v>1</v>
      </c>
      <c r="AB139" s="32">
        <f t="shared" si="24"/>
        <v>0</v>
      </c>
      <c r="AC139" t="str">
        <f t="shared" si="25"/>
        <v>No Spend</v>
      </c>
      <c r="AD139">
        <f>IFERROR(VLOOKUP(J139,Product_lookup!$A:$G,5,FALSE),"")</f>
        <v>549</v>
      </c>
      <c r="AE139">
        <f>IFERROR(VLOOKUP(J139,Product_lookup!$A:$G,6,FALSE),"")</f>
        <v>192</v>
      </c>
      <c r="AF139">
        <f>IFERROR(VLOOKUP(J139,Product_lookup!$A:$G,7,FALSE),"")</f>
        <v>139</v>
      </c>
      <c r="AG139" s="33">
        <f t="shared" si="26"/>
        <v>0.39708561020036431</v>
      </c>
    </row>
    <row r="140" spans="1:33" x14ac:dyDescent="0.3">
      <c r="A140" s="27">
        <v>46267</v>
      </c>
      <c r="B140" s="8" t="s">
        <v>26</v>
      </c>
      <c r="C140" s="8" t="s">
        <v>140</v>
      </c>
      <c r="D140" s="8" t="s">
        <v>141</v>
      </c>
      <c r="E140" s="8" t="s">
        <v>150</v>
      </c>
      <c r="F140" s="8" t="s">
        <v>143</v>
      </c>
      <c r="G140" s="8" t="s">
        <v>210</v>
      </c>
      <c r="H140" s="8" t="s">
        <v>13</v>
      </c>
      <c r="I140" s="8" t="s">
        <v>374</v>
      </c>
      <c r="J140" s="8" t="s">
        <v>153</v>
      </c>
      <c r="K140" s="8" t="s">
        <v>14</v>
      </c>
      <c r="L140" s="12">
        <v>1396</v>
      </c>
      <c r="M140" s="9">
        <v>13</v>
      </c>
      <c r="N140" s="10">
        <f t="shared" si="18"/>
        <v>9.3123209169054446E-3</v>
      </c>
      <c r="O140" s="11">
        <f t="shared" si="19"/>
        <v>7.33</v>
      </c>
      <c r="P140" s="11">
        <v>95.29</v>
      </c>
      <c r="Q140" s="11">
        <v>0</v>
      </c>
      <c r="R140" s="8">
        <v>0</v>
      </c>
      <c r="S140" s="8">
        <v>0</v>
      </c>
      <c r="T140" s="33" t="str">
        <f t="shared" si="20"/>
        <v/>
      </c>
      <c r="U140" s="12">
        <f t="shared" si="21"/>
        <v>0</v>
      </c>
      <c r="V140" s="10">
        <f t="shared" si="22"/>
        <v>0</v>
      </c>
      <c r="W140" s="11">
        <v>12.5</v>
      </c>
      <c r="X140" s="8" t="s">
        <v>148</v>
      </c>
      <c r="Y140" s="8" t="s">
        <v>149</v>
      </c>
      <c r="AA140">
        <f t="shared" si="23"/>
        <v>1</v>
      </c>
      <c r="AB140" s="32">
        <f t="shared" si="24"/>
        <v>-95.29</v>
      </c>
      <c r="AC140" t="str">
        <f t="shared" si="25"/>
        <v>No Sales</v>
      </c>
      <c r="AD140">
        <f>IFERROR(VLOOKUP(J140,Product_lookup!$A:$G,5,FALSE),"")</f>
        <v>549</v>
      </c>
      <c r="AE140">
        <f>IFERROR(VLOOKUP(J140,Product_lookup!$A:$G,6,FALSE),"")</f>
        <v>192</v>
      </c>
      <c r="AF140">
        <f>IFERROR(VLOOKUP(J140,Product_lookup!$A:$G,7,FALSE),"")</f>
        <v>139</v>
      </c>
      <c r="AG140" s="33">
        <f t="shared" si="26"/>
        <v>0.39708561020036431</v>
      </c>
    </row>
    <row r="141" spans="1:33" x14ac:dyDescent="0.3">
      <c r="A141" s="27">
        <v>46282</v>
      </c>
      <c r="B141" s="8" t="s">
        <v>37</v>
      </c>
      <c r="C141" s="8" t="s">
        <v>140</v>
      </c>
      <c r="D141" s="8" t="s">
        <v>141</v>
      </c>
      <c r="E141" s="8" t="s">
        <v>157</v>
      </c>
      <c r="F141" s="8" t="s">
        <v>143</v>
      </c>
      <c r="G141" s="8" t="s">
        <v>162</v>
      </c>
      <c r="H141" s="8" t="s">
        <v>13</v>
      </c>
      <c r="I141" s="8" t="s">
        <v>375</v>
      </c>
      <c r="J141" s="8" t="s">
        <v>159</v>
      </c>
      <c r="K141" s="8" t="s">
        <v>14</v>
      </c>
      <c r="L141" s="12">
        <v>36</v>
      </c>
      <c r="M141" s="9">
        <v>55</v>
      </c>
      <c r="N141" s="10">
        <f t="shared" si="18"/>
        <v>1.5277777777777777</v>
      </c>
      <c r="O141" s="11">
        <f t="shared" si="19"/>
        <v>8.1999999999999993</v>
      </c>
      <c r="P141" s="11">
        <v>451</v>
      </c>
      <c r="Q141" s="11">
        <v>0</v>
      </c>
      <c r="R141" s="8">
        <v>0</v>
      </c>
      <c r="S141" s="8">
        <v>0</v>
      </c>
      <c r="T141" s="33" t="str">
        <f t="shared" si="20"/>
        <v/>
      </c>
      <c r="U141" s="12">
        <f t="shared" si="21"/>
        <v>0</v>
      </c>
      <c r="V141" s="10">
        <f t="shared" si="22"/>
        <v>0</v>
      </c>
      <c r="W141" s="11">
        <v>11.5</v>
      </c>
      <c r="X141" s="8" t="s">
        <v>148</v>
      </c>
      <c r="Y141" s="8" t="s">
        <v>149</v>
      </c>
      <c r="AA141">
        <f t="shared" si="23"/>
        <v>3</v>
      </c>
      <c r="AB141" s="32">
        <f t="shared" si="24"/>
        <v>-451</v>
      </c>
      <c r="AC141" t="str">
        <f t="shared" si="25"/>
        <v>No Sales</v>
      </c>
      <c r="AD141">
        <f>IFERROR(VLOOKUP(J141,Product_lookup!$A:$G,5,FALSE),"")</f>
        <v>399</v>
      </c>
      <c r="AE141">
        <f>IFERROR(VLOOKUP(J141,Product_lookup!$A:$G,6,FALSE),"")</f>
        <v>148</v>
      </c>
      <c r="AF141">
        <f>IFERROR(VLOOKUP(J141,Product_lookup!$A:$G,7,FALSE),"")</f>
        <v>126</v>
      </c>
      <c r="AG141" s="33">
        <f t="shared" si="26"/>
        <v>0.31328320802005011</v>
      </c>
    </row>
    <row r="142" spans="1:33" x14ac:dyDescent="0.3">
      <c r="A142" s="27">
        <v>46267</v>
      </c>
      <c r="B142" s="8" t="s">
        <v>26</v>
      </c>
      <c r="C142" s="8" t="s">
        <v>140</v>
      </c>
      <c r="D142" s="8" t="s">
        <v>141</v>
      </c>
      <c r="E142" s="8" t="s">
        <v>150</v>
      </c>
      <c r="F142" s="8" t="s">
        <v>143</v>
      </c>
      <c r="G142" s="8" t="s">
        <v>210</v>
      </c>
      <c r="H142" s="8" t="s">
        <v>13</v>
      </c>
      <c r="I142" s="8" t="s">
        <v>210</v>
      </c>
      <c r="J142" s="8" t="s">
        <v>153</v>
      </c>
      <c r="K142" s="8" t="s">
        <v>7</v>
      </c>
      <c r="L142" s="12">
        <v>1748</v>
      </c>
      <c r="M142" s="9">
        <v>16</v>
      </c>
      <c r="N142" s="10">
        <f t="shared" si="18"/>
        <v>9.1533180778032037E-3</v>
      </c>
      <c r="O142" s="11">
        <f t="shared" si="19"/>
        <v>10.57</v>
      </c>
      <c r="P142" s="11">
        <v>169.12</v>
      </c>
      <c r="Q142" s="11">
        <v>0</v>
      </c>
      <c r="R142" s="8">
        <v>0</v>
      </c>
      <c r="S142" s="8">
        <v>0</v>
      </c>
      <c r="T142" s="33" t="str">
        <f t="shared" si="20"/>
        <v/>
      </c>
      <c r="U142" s="12">
        <f t="shared" si="21"/>
        <v>0</v>
      </c>
      <c r="V142" s="10">
        <f t="shared" si="22"/>
        <v>0</v>
      </c>
      <c r="W142" s="11">
        <v>16.5</v>
      </c>
      <c r="X142" s="8" t="s">
        <v>148</v>
      </c>
      <c r="Y142" s="8" t="s">
        <v>149</v>
      </c>
      <c r="AA142">
        <f t="shared" si="23"/>
        <v>1</v>
      </c>
      <c r="AB142" s="32">
        <f t="shared" si="24"/>
        <v>-169.12</v>
      </c>
      <c r="AC142" t="str">
        <f t="shared" si="25"/>
        <v>No Sales</v>
      </c>
      <c r="AD142">
        <f>IFERROR(VLOOKUP(J142,Product_lookup!$A:$G,5,FALSE),"")</f>
        <v>549</v>
      </c>
      <c r="AE142">
        <f>IFERROR(VLOOKUP(J142,Product_lookup!$A:$G,6,FALSE),"")</f>
        <v>192</v>
      </c>
      <c r="AF142">
        <f>IFERROR(VLOOKUP(J142,Product_lookup!$A:$G,7,FALSE),"")</f>
        <v>139</v>
      </c>
      <c r="AG142" s="33">
        <f t="shared" si="26"/>
        <v>0.39708561020036431</v>
      </c>
    </row>
    <row r="143" spans="1:33" x14ac:dyDescent="0.3">
      <c r="A143" s="27">
        <v>46267</v>
      </c>
      <c r="B143" s="8" t="s">
        <v>26</v>
      </c>
      <c r="C143" s="8" t="s">
        <v>140</v>
      </c>
      <c r="D143" s="8" t="s">
        <v>141</v>
      </c>
      <c r="E143" s="8" t="s">
        <v>211</v>
      </c>
      <c r="F143" s="8" t="s">
        <v>143</v>
      </c>
      <c r="G143" s="8" t="s">
        <v>215</v>
      </c>
      <c r="H143" s="8" t="s">
        <v>13</v>
      </c>
      <c r="I143" s="8" t="s">
        <v>261</v>
      </c>
      <c r="J143" s="8" t="s">
        <v>214</v>
      </c>
      <c r="K143" s="8" t="s">
        <v>14</v>
      </c>
      <c r="L143" s="12">
        <v>391</v>
      </c>
      <c r="M143" s="9">
        <v>0</v>
      </c>
      <c r="N143" s="10">
        <f t="shared" si="18"/>
        <v>0</v>
      </c>
      <c r="O143" s="11" t="str">
        <f t="shared" si="19"/>
        <v/>
      </c>
      <c r="P143" s="11">
        <v>0</v>
      </c>
      <c r="Q143" s="11">
        <v>0</v>
      </c>
      <c r="R143" s="8">
        <v>0</v>
      </c>
      <c r="S143" s="8">
        <v>0</v>
      </c>
      <c r="T143" s="33" t="str">
        <f t="shared" si="20"/>
        <v/>
      </c>
      <c r="U143" s="12" t="str">
        <f t="shared" si="21"/>
        <v/>
      </c>
      <c r="V143" s="10" t="str">
        <f t="shared" si="22"/>
        <v/>
      </c>
      <c r="W143" s="11">
        <v>15</v>
      </c>
      <c r="X143" s="8" t="s">
        <v>148</v>
      </c>
      <c r="Y143" s="8" t="s">
        <v>149</v>
      </c>
      <c r="AA143">
        <f t="shared" si="23"/>
        <v>1</v>
      </c>
      <c r="AB143" s="32">
        <f t="shared" si="24"/>
        <v>0</v>
      </c>
      <c r="AC143" t="str">
        <f t="shared" si="25"/>
        <v>No Spend</v>
      </c>
      <c r="AD143">
        <f>IFERROR(VLOOKUP(J143,Product_lookup!$A:$G,5,FALSE),"")</f>
        <v>649</v>
      </c>
      <c r="AE143">
        <f>IFERROR(VLOOKUP(J143,Product_lookup!$A:$G,6,FALSE),"")</f>
        <v>234</v>
      </c>
      <c r="AF143">
        <f>IFERROR(VLOOKUP(J143,Product_lookup!$A:$G,7,FALSE),"")</f>
        <v>148</v>
      </c>
      <c r="AG143" s="33">
        <f t="shared" si="26"/>
        <v>0.41140215716486905</v>
      </c>
    </row>
    <row r="144" spans="1:33" x14ac:dyDescent="0.3">
      <c r="A144" s="27">
        <v>46267</v>
      </c>
      <c r="B144" s="8" t="s">
        <v>42</v>
      </c>
      <c r="C144" s="8" t="s">
        <v>140</v>
      </c>
      <c r="D144" s="8" t="s">
        <v>141</v>
      </c>
      <c r="E144" s="8" t="s">
        <v>164</v>
      </c>
      <c r="F144" s="8" t="s">
        <v>143</v>
      </c>
      <c r="G144" s="8" t="s">
        <v>228</v>
      </c>
      <c r="H144" s="8" t="s">
        <v>24</v>
      </c>
      <c r="I144" s="8" t="s">
        <v>376</v>
      </c>
      <c r="J144" s="8" t="s">
        <v>166</v>
      </c>
      <c r="K144" s="8" t="s">
        <v>7</v>
      </c>
      <c r="L144" s="12">
        <v>641</v>
      </c>
      <c r="M144" s="9">
        <v>7</v>
      </c>
      <c r="N144" s="10">
        <f t="shared" si="18"/>
        <v>1.0920436817472699E-2</v>
      </c>
      <c r="O144" s="11">
        <f t="shared" si="19"/>
        <v>7.3999999999999995</v>
      </c>
      <c r="P144" s="11">
        <v>51.8</v>
      </c>
      <c r="Q144" s="11">
        <v>0</v>
      </c>
      <c r="R144" s="8">
        <v>0</v>
      </c>
      <c r="S144" s="8">
        <v>0</v>
      </c>
      <c r="T144" s="33" t="str">
        <f t="shared" si="20"/>
        <v/>
      </c>
      <c r="U144" s="12">
        <f t="shared" si="21"/>
        <v>0</v>
      </c>
      <c r="V144" s="10">
        <f t="shared" si="22"/>
        <v>0</v>
      </c>
      <c r="W144" s="11">
        <v>13</v>
      </c>
      <c r="X144" s="8" t="s">
        <v>148</v>
      </c>
      <c r="Y144" s="8" t="s">
        <v>149</v>
      </c>
      <c r="AA144">
        <f t="shared" si="23"/>
        <v>1</v>
      </c>
      <c r="AB144" s="32">
        <f t="shared" si="24"/>
        <v>-51.8</v>
      </c>
      <c r="AC144" t="str">
        <f t="shared" si="25"/>
        <v>No Sales</v>
      </c>
      <c r="AD144">
        <f>IFERROR(VLOOKUP(J144,Product_lookup!$A:$G,5,FALSE),"")</f>
        <v>449</v>
      </c>
      <c r="AE144">
        <f>IFERROR(VLOOKUP(J144,Product_lookup!$A:$G,6,FALSE),"")</f>
        <v>162</v>
      </c>
      <c r="AF144">
        <f>IFERROR(VLOOKUP(J144,Product_lookup!$A:$G,7,FALSE),"")</f>
        <v>130</v>
      </c>
      <c r="AG144" s="33">
        <f t="shared" si="26"/>
        <v>0.34966592427616927</v>
      </c>
    </row>
    <row r="145" spans="1:33" x14ac:dyDescent="0.3">
      <c r="A145" s="27">
        <v>46267</v>
      </c>
      <c r="B145" s="8" t="s">
        <v>42</v>
      </c>
      <c r="C145" s="8" t="s">
        <v>140</v>
      </c>
      <c r="D145" s="8" t="s">
        <v>141</v>
      </c>
      <c r="E145" s="8" t="s">
        <v>377</v>
      </c>
      <c r="F145" s="8" t="s">
        <v>143</v>
      </c>
      <c r="G145" s="8" t="s">
        <v>378</v>
      </c>
      <c r="H145" s="8" t="s">
        <v>24</v>
      </c>
      <c r="I145" s="8" t="s">
        <v>379</v>
      </c>
      <c r="J145" s="8" t="s">
        <v>380</v>
      </c>
      <c r="K145" s="8" t="s">
        <v>21</v>
      </c>
      <c r="L145" s="12">
        <v>90</v>
      </c>
      <c r="M145" s="9">
        <v>0</v>
      </c>
      <c r="N145" s="10">
        <f t="shared" si="18"/>
        <v>0</v>
      </c>
      <c r="O145" s="11" t="str">
        <f t="shared" si="19"/>
        <v/>
      </c>
      <c r="P145" s="11">
        <v>0</v>
      </c>
      <c r="Q145" s="11">
        <v>0</v>
      </c>
      <c r="R145" s="8">
        <v>0</v>
      </c>
      <c r="S145" s="8">
        <v>0</v>
      </c>
      <c r="T145" s="33" t="str">
        <f t="shared" si="20"/>
        <v/>
      </c>
      <c r="U145" s="12" t="str">
        <f t="shared" si="21"/>
        <v/>
      </c>
      <c r="V145" s="10" t="str">
        <f t="shared" si="22"/>
        <v/>
      </c>
      <c r="W145" s="11">
        <v>17.5</v>
      </c>
      <c r="X145" s="8" t="s">
        <v>148</v>
      </c>
      <c r="Y145" s="8" t="s">
        <v>149</v>
      </c>
      <c r="AA145">
        <f t="shared" si="23"/>
        <v>1</v>
      </c>
      <c r="AB145" s="32">
        <f t="shared" si="24"/>
        <v>0</v>
      </c>
      <c r="AC145" t="str">
        <f t="shared" si="25"/>
        <v>No Spend</v>
      </c>
      <c r="AD145">
        <f>IFERROR(VLOOKUP(J145,Product_lookup!$A:$G,5,FALSE),"")</f>
        <v>549</v>
      </c>
      <c r="AE145">
        <f>IFERROR(VLOOKUP(J145,Product_lookup!$A:$G,6,FALSE),"")</f>
        <v>203</v>
      </c>
      <c r="AF145">
        <f>IFERROR(VLOOKUP(J145,Product_lookup!$A:$G,7,FALSE),"")</f>
        <v>139</v>
      </c>
      <c r="AG145" s="33">
        <f t="shared" si="26"/>
        <v>0.37704918032786883</v>
      </c>
    </row>
    <row r="146" spans="1:33" x14ac:dyDescent="0.3">
      <c r="A146" s="27">
        <v>46267</v>
      </c>
      <c r="B146" s="8" t="s">
        <v>42</v>
      </c>
      <c r="C146" s="8" t="s">
        <v>140</v>
      </c>
      <c r="D146" s="8" t="s">
        <v>141</v>
      </c>
      <c r="E146" s="8" t="s">
        <v>377</v>
      </c>
      <c r="F146" s="8" t="s">
        <v>143</v>
      </c>
      <c r="G146" s="8" t="s">
        <v>381</v>
      </c>
      <c r="H146" s="8" t="s">
        <v>24</v>
      </c>
      <c r="I146" s="8" t="s">
        <v>383</v>
      </c>
      <c r="J146" s="8" t="s">
        <v>380</v>
      </c>
      <c r="K146" s="8" t="s">
        <v>14</v>
      </c>
      <c r="L146" s="12">
        <v>980</v>
      </c>
      <c r="M146" s="9">
        <v>7</v>
      </c>
      <c r="N146" s="10">
        <f t="shared" si="18"/>
        <v>7.1428571428571426E-3</v>
      </c>
      <c r="O146" s="11">
        <f t="shared" si="19"/>
        <v>10.75</v>
      </c>
      <c r="P146" s="11">
        <v>75.25</v>
      </c>
      <c r="Q146" s="11">
        <v>0</v>
      </c>
      <c r="R146" s="8">
        <v>0</v>
      </c>
      <c r="S146" s="8">
        <v>0</v>
      </c>
      <c r="T146" s="33" t="str">
        <f t="shared" si="20"/>
        <v/>
      </c>
      <c r="U146" s="12">
        <f t="shared" si="21"/>
        <v>0</v>
      </c>
      <c r="V146" s="10">
        <f t="shared" si="22"/>
        <v>0</v>
      </c>
      <c r="W146" s="11">
        <v>17</v>
      </c>
      <c r="X146" s="8" t="s">
        <v>148</v>
      </c>
      <c r="Y146" s="8" t="s">
        <v>149</v>
      </c>
      <c r="AA146">
        <f t="shared" si="23"/>
        <v>1</v>
      </c>
      <c r="AB146" s="32">
        <f t="shared" si="24"/>
        <v>-75.25</v>
      </c>
      <c r="AC146" t="str">
        <f t="shared" si="25"/>
        <v>No Sales</v>
      </c>
      <c r="AD146">
        <f>IFERROR(VLOOKUP(J146,Product_lookup!$A:$G,5,FALSE),"")</f>
        <v>549</v>
      </c>
      <c r="AE146">
        <f>IFERROR(VLOOKUP(J146,Product_lookup!$A:$G,6,FALSE),"")</f>
        <v>203</v>
      </c>
      <c r="AF146">
        <f>IFERROR(VLOOKUP(J146,Product_lookup!$A:$G,7,FALSE),"")</f>
        <v>139</v>
      </c>
      <c r="AG146" s="33">
        <f t="shared" si="26"/>
        <v>0.37704918032786883</v>
      </c>
    </row>
    <row r="147" spans="1:33" x14ac:dyDescent="0.3">
      <c r="A147" s="27">
        <v>46267</v>
      </c>
      <c r="B147" s="8" t="s">
        <v>42</v>
      </c>
      <c r="C147" s="8" t="s">
        <v>140</v>
      </c>
      <c r="D147" s="8" t="s">
        <v>141</v>
      </c>
      <c r="E147" s="8" t="s">
        <v>377</v>
      </c>
      <c r="F147" s="8" t="s">
        <v>143</v>
      </c>
      <c r="G147" s="8" t="s">
        <v>378</v>
      </c>
      <c r="H147" s="8" t="s">
        <v>24</v>
      </c>
      <c r="I147" s="8" t="s">
        <v>384</v>
      </c>
      <c r="J147" s="8" t="s">
        <v>380</v>
      </c>
      <c r="K147" s="8" t="s">
        <v>14</v>
      </c>
      <c r="L147" s="12">
        <v>378</v>
      </c>
      <c r="M147" s="9">
        <v>0</v>
      </c>
      <c r="N147" s="10">
        <f t="shared" si="18"/>
        <v>0</v>
      </c>
      <c r="O147" s="11" t="str">
        <f t="shared" si="19"/>
        <v/>
      </c>
      <c r="P147" s="11">
        <v>0</v>
      </c>
      <c r="Q147" s="11">
        <v>0</v>
      </c>
      <c r="R147" s="8">
        <v>0</v>
      </c>
      <c r="S147" s="8">
        <v>0</v>
      </c>
      <c r="T147" s="33" t="str">
        <f t="shared" si="20"/>
        <v/>
      </c>
      <c r="U147" s="12" t="str">
        <f t="shared" si="21"/>
        <v/>
      </c>
      <c r="V147" s="10" t="str">
        <f t="shared" si="22"/>
        <v/>
      </c>
      <c r="W147" s="11">
        <v>18.5</v>
      </c>
      <c r="X147" s="8" t="s">
        <v>148</v>
      </c>
      <c r="Y147" s="8" t="s">
        <v>149</v>
      </c>
      <c r="AA147">
        <f t="shared" si="23"/>
        <v>1</v>
      </c>
      <c r="AB147" s="32">
        <f t="shared" si="24"/>
        <v>0</v>
      </c>
      <c r="AC147" t="str">
        <f t="shared" si="25"/>
        <v>No Spend</v>
      </c>
      <c r="AD147">
        <f>IFERROR(VLOOKUP(J147,Product_lookup!$A:$G,5,FALSE),"")</f>
        <v>549</v>
      </c>
      <c r="AE147">
        <f>IFERROR(VLOOKUP(J147,Product_lookup!$A:$G,6,FALSE),"")</f>
        <v>203</v>
      </c>
      <c r="AF147">
        <f>IFERROR(VLOOKUP(J147,Product_lookup!$A:$G,7,FALSE),"")</f>
        <v>139</v>
      </c>
      <c r="AG147" s="33">
        <f t="shared" si="26"/>
        <v>0.37704918032786883</v>
      </c>
    </row>
    <row r="148" spans="1:33" x14ac:dyDescent="0.3">
      <c r="A148" s="27">
        <v>46267</v>
      </c>
      <c r="B148" s="8" t="s">
        <v>37</v>
      </c>
      <c r="C148" s="8" t="s">
        <v>140</v>
      </c>
      <c r="D148" s="8" t="s">
        <v>141</v>
      </c>
      <c r="E148" s="8" t="s">
        <v>157</v>
      </c>
      <c r="F148" s="8" t="s">
        <v>143</v>
      </c>
      <c r="G148" s="8" t="s">
        <v>162</v>
      </c>
      <c r="H148" s="8" t="s">
        <v>13</v>
      </c>
      <c r="I148" s="8" t="s">
        <v>375</v>
      </c>
      <c r="J148" s="8" t="s">
        <v>159</v>
      </c>
      <c r="K148" s="8" t="s">
        <v>7</v>
      </c>
      <c r="L148" s="12">
        <v>327</v>
      </c>
      <c r="M148" s="9">
        <v>2</v>
      </c>
      <c r="N148" s="10">
        <f t="shared" si="18"/>
        <v>6.1162079510703364E-3</v>
      </c>
      <c r="O148" s="11">
        <f t="shared" si="19"/>
        <v>6.76</v>
      </c>
      <c r="P148" s="11">
        <v>13.52</v>
      </c>
      <c r="Q148" s="11">
        <v>0</v>
      </c>
      <c r="R148" s="8">
        <v>0</v>
      </c>
      <c r="S148" s="8">
        <v>0</v>
      </c>
      <c r="T148" s="33" t="str">
        <f t="shared" si="20"/>
        <v/>
      </c>
      <c r="U148" s="12">
        <f t="shared" si="21"/>
        <v>0</v>
      </c>
      <c r="V148" s="10">
        <f t="shared" si="22"/>
        <v>0</v>
      </c>
      <c r="W148" s="11">
        <v>11.5</v>
      </c>
      <c r="X148" s="8" t="s">
        <v>148</v>
      </c>
      <c r="Y148" s="8" t="s">
        <v>149</v>
      </c>
      <c r="AA148">
        <f t="shared" si="23"/>
        <v>1</v>
      </c>
      <c r="AB148" s="32">
        <f t="shared" si="24"/>
        <v>-13.52</v>
      </c>
      <c r="AC148" t="str">
        <f t="shared" si="25"/>
        <v>No Sales</v>
      </c>
      <c r="AD148">
        <f>IFERROR(VLOOKUP(J148,Product_lookup!$A:$G,5,FALSE),"")</f>
        <v>399</v>
      </c>
      <c r="AE148">
        <f>IFERROR(VLOOKUP(J148,Product_lookup!$A:$G,6,FALSE),"")</f>
        <v>148</v>
      </c>
      <c r="AF148">
        <f>IFERROR(VLOOKUP(J148,Product_lookup!$A:$G,7,FALSE),"")</f>
        <v>126</v>
      </c>
      <c r="AG148" s="33">
        <f t="shared" si="26"/>
        <v>0.31328320802005011</v>
      </c>
    </row>
    <row r="149" spans="1:33" x14ac:dyDescent="0.3">
      <c r="A149" s="27">
        <v>46267</v>
      </c>
      <c r="B149" s="8" t="s">
        <v>37</v>
      </c>
      <c r="C149" s="8" t="s">
        <v>140</v>
      </c>
      <c r="D149" s="8" t="s">
        <v>141</v>
      </c>
      <c r="E149" s="8" t="s">
        <v>157</v>
      </c>
      <c r="F149" s="8" t="s">
        <v>143</v>
      </c>
      <c r="G149" s="8" t="s">
        <v>234</v>
      </c>
      <c r="H149" s="8" t="s">
        <v>13</v>
      </c>
      <c r="I149" s="8" t="s">
        <v>171</v>
      </c>
      <c r="J149" s="8" t="s">
        <v>159</v>
      </c>
      <c r="K149" s="8" t="s">
        <v>7</v>
      </c>
      <c r="L149" s="12">
        <v>371</v>
      </c>
      <c r="M149" s="9">
        <v>5</v>
      </c>
      <c r="N149" s="10">
        <f t="shared" si="18"/>
        <v>1.3477088948787063E-2</v>
      </c>
      <c r="O149" s="11">
        <f t="shared" si="19"/>
        <v>8.8099999999999987</v>
      </c>
      <c r="P149" s="11">
        <v>44.05</v>
      </c>
      <c r="Q149" s="11">
        <v>0</v>
      </c>
      <c r="R149" s="8">
        <v>0</v>
      </c>
      <c r="S149" s="8">
        <v>0</v>
      </c>
      <c r="T149" s="33" t="str">
        <f t="shared" si="20"/>
        <v/>
      </c>
      <c r="U149" s="12">
        <f t="shared" si="21"/>
        <v>0</v>
      </c>
      <c r="V149" s="10">
        <f t="shared" si="22"/>
        <v>0</v>
      </c>
      <c r="W149" s="11">
        <v>11.5</v>
      </c>
      <c r="X149" s="8" t="s">
        <v>148</v>
      </c>
      <c r="Y149" s="8" t="s">
        <v>149</v>
      </c>
      <c r="AA149">
        <f t="shared" si="23"/>
        <v>1</v>
      </c>
      <c r="AB149" s="32">
        <f t="shared" si="24"/>
        <v>-44.05</v>
      </c>
      <c r="AC149" t="str">
        <f t="shared" si="25"/>
        <v>No Sales</v>
      </c>
      <c r="AD149">
        <f>IFERROR(VLOOKUP(J149,Product_lookup!$A:$G,5,FALSE),"")</f>
        <v>399</v>
      </c>
      <c r="AE149">
        <f>IFERROR(VLOOKUP(J149,Product_lookup!$A:$G,6,FALSE),"")</f>
        <v>148</v>
      </c>
      <c r="AF149">
        <f>IFERROR(VLOOKUP(J149,Product_lookup!$A:$G,7,FALSE),"")</f>
        <v>126</v>
      </c>
      <c r="AG149" s="33">
        <f t="shared" si="26"/>
        <v>0.31328320802005011</v>
      </c>
    </row>
    <row r="150" spans="1:33" x14ac:dyDescent="0.3">
      <c r="A150" s="27">
        <v>46267</v>
      </c>
      <c r="B150" s="8" t="s">
        <v>37</v>
      </c>
      <c r="C150" s="8" t="s">
        <v>140</v>
      </c>
      <c r="D150" s="8" t="s">
        <v>141</v>
      </c>
      <c r="E150" s="8" t="s">
        <v>157</v>
      </c>
      <c r="F150" s="8" t="s">
        <v>143</v>
      </c>
      <c r="G150" s="8" t="s">
        <v>234</v>
      </c>
      <c r="H150" s="8" t="s">
        <v>13</v>
      </c>
      <c r="I150" s="8" t="s">
        <v>386</v>
      </c>
      <c r="J150" s="8" t="s">
        <v>159</v>
      </c>
      <c r="K150" s="8" t="s">
        <v>7</v>
      </c>
      <c r="L150" s="12">
        <v>151</v>
      </c>
      <c r="M150" s="9">
        <v>2</v>
      </c>
      <c r="N150" s="10">
        <f t="shared" si="18"/>
        <v>1.3245033112582781E-2</v>
      </c>
      <c r="O150" s="11">
        <f t="shared" si="19"/>
        <v>8.02</v>
      </c>
      <c r="P150" s="11">
        <v>16.04</v>
      </c>
      <c r="Q150" s="11">
        <v>0</v>
      </c>
      <c r="R150" s="8">
        <v>0</v>
      </c>
      <c r="S150" s="8">
        <v>0</v>
      </c>
      <c r="T150" s="33" t="str">
        <f t="shared" si="20"/>
        <v/>
      </c>
      <c r="U150" s="12">
        <f t="shared" si="21"/>
        <v>0</v>
      </c>
      <c r="V150" s="10">
        <f t="shared" si="22"/>
        <v>0</v>
      </c>
      <c r="W150" s="11">
        <v>11</v>
      </c>
      <c r="X150" s="8" t="s">
        <v>148</v>
      </c>
      <c r="Y150" s="8" t="s">
        <v>149</v>
      </c>
      <c r="AA150">
        <f t="shared" si="23"/>
        <v>1</v>
      </c>
      <c r="AB150" s="32">
        <f t="shared" si="24"/>
        <v>-16.04</v>
      </c>
      <c r="AC150" t="str">
        <f t="shared" si="25"/>
        <v>No Sales</v>
      </c>
      <c r="AD150">
        <f>IFERROR(VLOOKUP(J150,Product_lookup!$A:$G,5,FALSE),"")</f>
        <v>399</v>
      </c>
      <c r="AE150">
        <f>IFERROR(VLOOKUP(J150,Product_lookup!$A:$G,6,FALSE),"")</f>
        <v>148</v>
      </c>
      <c r="AF150">
        <f>IFERROR(VLOOKUP(J150,Product_lookup!$A:$G,7,FALSE),"")</f>
        <v>126</v>
      </c>
      <c r="AG150" s="33">
        <f t="shared" si="26"/>
        <v>0.31328320802005011</v>
      </c>
    </row>
    <row r="151" spans="1:33" x14ac:dyDescent="0.3">
      <c r="A151" s="27">
        <v>46267</v>
      </c>
      <c r="B151" s="8" t="s">
        <v>37</v>
      </c>
      <c r="C151" s="8" t="s">
        <v>140</v>
      </c>
      <c r="D151" s="8" t="s">
        <v>141</v>
      </c>
      <c r="E151" s="8" t="s">
        <v>157</v>
      </c>
      <c r="F151" s="8" t="s">
        <v>143</v>
      </c>
      <c r="G151" s="8" t="s">
        <v>162</v>
      </c>
      <c r="H151" s="8" t="s">
        <v>13</v>
      </c>
      <c r="I151" s="8" t="s">
        <v>161</v>
      </c>
      <c r="J151" s="8" t="s">
        <v>159</v>
      </c>
      <c r="K151" s="8" t="s">
        <v>14</v>
      </c>
      <c r="L151" s="12">
        <v>671</v>
      </c>
      <c r="M151" s="9">
        <v>4</v>
      </c>
      <c r="N151" s="10">
        <f t="shared" si="18"/>
        <v>5.9612518628912071E-3</v>
      </c>
      <c r="O151" s="11">
        <f t="shared" si="19"/>
        <v>8.6300000000000008</v>
      </c>
      <c r="P151" s="11">
        <v>34.520000000000003</v>
      </c>
      <c r="Q151" s="11">
        <v>0</v>
      </c>
      <c r="R151" s="8">
        <v>0</v>
      </c>
      <c r="S151" s="8">
        <v>0</v>
      </c>
      <c r="T151" s="33" t="str">
        <f t="shared" si="20"/>
        <v/>
      </c>
      <c r="U151" s="12">
        <f t="shared" si="21"/>
        <v>0</v>
      </c>
      <c r="V151" s="10">
        <f t="shared" si="22"/>
        <v>0</v>
      </c>
      <c r="W151" s="11">
        <v>11.5</v>
      </c>
      <c r="X151" s="8" t="s">
        <v>148</v>
      </c>
      <c r="Y151" s="8" t="s">
        <v>149</v>
      </c>
      <c r="Z151" s="8" t="s">
        <v>387</v>
      </c>
      <c r="AA151">
        <f t="shared" si="23"/>
        <v>1</v>
      </c>
      <c r="AB151" s="32">
        <f t="shared" si="24"/>
        <v>-34.520000000000003</v>
      </c>
      <c r="AC151" t="str">
        <f t="shared" si="25"/>
        <v>No Sales</v>
      </c>
      <c r="AD151">
        <f>IFERROR(VLOOKUP(J151,Product_lookup!$A:$G,5,FALSE),"")</f>
        <v>399</v>
      </c>
      <c r="AE151">
        <f>IFERROR(VLOOKUP(J151,Product_lookup!$A:$G,6,FALSE),"")</f>
        <v>148</v>
      </c>
      <c r="AF151">
        <f>IFERROR(VLOOKUP(J151,Product_lookup!$A:$G,7,FALSE),"")</f>
        <v>126</v>
      </c>
      <c r="AG151" s="33">
        <f t="shared" si="26"/>
        <v>0.31328320802005011</v>
      </c>
    </row>
    <row r="152" spans="1:33" x14ac:dyDescent="0.3">
      <c r="A152" s="27">
        <v>46267</v>
      </c>
      <c r="B152" s="8" t="s">
        <v>37</v>
      </c>
      <c r="C152" s="8" t="s">
        <v>140</v>
      </c>
      <c r="D152" s="8" t="s">
        <v>141</v>
      </c>
      <c r="E152" s="8" t="s">
        <v>239</v>
      </c>
      <c r="F152" s="8" t="s">
        <v>143</v>
      </c>
      <c r="G152" s="8" t="s">
        <v>240</v>
      </c>
      <c r="H152" s="8" t="s">
        <v>13</v>
      </c>
      <c r="I152" s="8" t="s">
        <v>388</v>
      </c>
      <c r="J152" s="8" t="s">
        <v>242</v>
      </c>
      <c r="K152" s="8" t="s">
        <v>21</v>
      </c>
      <c r="L152" s="12">
        <v>1097</v>
      </c>
      <c r="M152" s="9">
        <v>15</v>
      </c>
      <c r="N152" s="10">
        <f t="shared" si="18"/>
        <v>1.3673655423883319E-2</v>
      </c>
      <c r="O152" s="11">
        <f t="shared" si="19"/>
        <v>9</v>
      </c>
      <c r="P152" s="8">
        <v>135</v>
      </c>
      <c r="Q152" s="11">
        <v>0</v>
      </c>
      <c r="R152" s="8">
        <v>0</v>
      </c>
      <c r="S152" s="8">
        <v>0</v>
      </c>
      <c r="T152" s="33" t="str">
        <f t="shared" si="20"/>
        <v/>
      </c>
      <c r="U152" s="12">
        <f t="shared" si="21"/>
        <v>0</v>
      </c>
      <c r="V152" s="10">
        <f t="shared" si="22"/>
        <v>0</v>
      </c>
      <c r="W152" s="11">
        <v>9</v>
      </c>
      <c r="X152" s="8" t="s">
        <v>148</v>
      </c>
      <c r="Y152" s="8" t="s">
        <v>149</v>
      </c>
      <c r="AA152">
        <f t="shared" si="23"/>
        <v>1</v>
      </c>
      <c r="AB152" s="32">
        <f t="shared" si="24"/>
        <v>-135</v>
      </c>
      <c r="AC152" t="str">
        <f t="shared" si="25"/>
        <v>No Sales</v>
      </c>
      <c r="AD152">
        <f>IFERROR(VLOOKUP(J152,Product_lookup!$A:$G,5,FALSE),"")</f>
        <v>299</v>
      </c>
      <c r="AE152">
        <f>IFERROR(VLOOKUP(J152,Product_lookup!$A:$G,6,FALSE),"")</f>
        <v>114</v>
      </c>
      <c r="AF152">
        <f>IFERROR(VLOOKUP(J152,Product_lookup!$A:$G,7,FALSE),"")</f>
        <v>107</v>
      </c>
      <c r="AG152" s="33">
        <f t="shared" si="26"/>
        <v>0.2608695652173913</v>
      </c>
    </row>
    <row r="153" spans="1:33" x14ac:dyDescent="0.3">
      <c r="A153" s="27">
        <v>46267</v>
      </c>
      <c r="B153" s="8" t="s">
        <v>37</v>
      </c>
      <c r="C153" s="8" t="s">
        <v>140</v>
      </c>
      <c r="D153" s="8" t="s">
        <v>141</v>
      </c>
      <c r="E153" s="8" t="s">
        <v>239</v>
      </c>
      <c r="F153" s="8" t="s">
        <v>143</v>
      </c>
      <c r="G153" s="8" t="s">
        <v>240</v>
      </c>
      <c r="H153" s="8" t="s">
        <v>13</v>
      </c>
      <c r="I153" s="8" t="s">
        <v>390</v>
      </c>
      <c r="J153" s="8" t="s">
        <v>242</v>
      </c>
      <c r="K153" s="8" t="s">
        <v>7</v>
      </c>
      <c r="L153" s="12">
        <v>369</v>
      </c>
      <c r="M153" s="9">
        <v>3</v>
      </c>
      <c r="N153" s="10">
        <f t="shared" si="18"/>
        <v>8.130081300813009E-3</v>
      </c>
      <c r="O153" s="11">
        <f t="shared" si="19"/>
        <v>4.6399999999999997</v>
      </c>
      <c r="P153" s="11">
        <v>13.92</v>
      </c>
      <c r="Q153" s="11">
        <v>0</v>
      </c>
      <c r="R153" s="8">
        <v>0</v>
      </c>
      <c r="S153" s="8">
        <v>0</v>
      </c>
      <c r="T153" s="33" t="str">
        <f t="shared" si="20"/>
        <v/>
      </c>
      <c r="U153" s="12">
        <f t="shared" si="21"/>
        <v>0</v>
      </c>
      <c r="V153" s="10">
        <f t="shared" si="22"/>
        <v>0</v>
      </c>
      <c r="W153" s="11">
        <v>9</v>
      </c>
      <c r="X153" s="8" t="s">
        <v>148</v>
      </c>
      <c r="Y153" s="8" t="s">
        <v>149</v>
      </c>
      <c r="AA153">
        <f t="shared" si="23"/>
        <v>1</v>
      </c>
      <c r="AB153" s="32">
        <f t="shared" si="24"/>
        <v>-13.92</v>
      </c>
      <c r="AC153" t="str">
        <f t="shared" si="25"/>
        <v>No Sales</v>
      </c>
      <c r="AD153">
        <f>IFERROR(VLOOKUP(J153,Product_lookup!$A:$G,5,FALSE),"")</f>
        <v>299</v>
      </c>
      <c r="AE153">
        <f>IFERROR(VLOOKUP(J153,Product_lookup!$A:$G,6,FALSE),"")</f>
        <v>114</v>
      </c>
      <c r="AF153">
        <f>IFERROR(VLOOKUP(J153,Product_lookup!$A:$G,7,FALSE),"")</f>
        <v>107</v>
      </c>
      <c r="AG153" s="33">
        <f t="shared" si="26"/>
        <v>0.2608695652173913</v>
      </c>
    </row>
    <row r="154" spans="1:33" x14ac:dyDescent="0.3">
      <c r="A154" s="27">
        <v>46267</v>
      </c>
      <c r="B154" s="8" t="s">
        <v>37</v>
      </c>
      <c r="C154" s="8" t="s">
        <v>140</v>
      </c>
      <c r="D154" s="8" t="s">
        <v>141</v>
      </c>
      <c r="E154" s="8" t="s">
        <v>239</v>
      </c>
      <c r="F154" s="8" t="s">
        <v>143</v>
      </c>
      <c r="G154" s="8" t="s">
        <v>240</v>
      </c>
      <c r="H154" s="8" t="s">
        <v>13</v>
      </c>
      <c r="I154" s="8" t="s">
        <v>391</v>
      </c>
      <c r="J154" s="8" t="s">
        <v>242</v>
      </c>
      <c r="K154" s="8" t="s">
        <v>7</v>
      </c>
      <c r="L154" s="12">
        <v>526</v>
      </c>
      <c r="M154" s="9">
        <v>5</v>
      </c>
      <c r="N154" s="10">
        <f t="shared" si="18"/>
        <v>9.5057034220532317E-3</v>
      </c>
      <c r="O154" s="11">
        <f t="shared" si="19"/>
        <v>5.39</v>
      </c>
      <c r="P154" s="11">
        <v>26.95</v>
      </c>
      <c r="Q154" s="11">
        <v>0</v>
      </c>
      <c r="R154" s="8">
        <v>0</v>
      </c>
      <c r="S154" s="8">
        <v>0</v>
      </c>
      <c r="T154" s="33" t="str">
        <f t="shared" si="20"/>
        <v/>
      </c>
      <c r="U154" s="12">
        <f t="shared" si="21"/>
        <v>0</v>
      </c>
      <c r="V154" s="10">
        <f t="shared" si="22"/>
        <v>0</v>
      </c>
      <c r="W154" s="11">
        <v>9</v>
      </c>
      <c r="X154" s="8" t="s">
        <v>148</v>
      </c>
      <c r="Y154" s="8" t="s">
        <v>149</v>
      </c>
      <c r="AA154">
        <f t="shared" si="23"/>
        <v>1</v>
      </c>
      <c r="AB154" s="32">
        <f t="shared" si="24"/>
        <v>-26.95</v>
      </c>
      <c r="AC154" t="str">
        <f t="shared" si="25"/>
        <v>No Sales</v>
      </c>
      <c r="AD154">
        <f>IFERROR(VLOOKUP(J154,Product_lookup!$A:$G,5,FALSE),"")</f>
        <v>299</v>
      </c>
      <c r="AE154">
        <f>IFERROR(VLOOKUP(J154,Product_lookup!$A:$G,6,FALSE),"")</f>
        <v>114</v>
      </c>
      <c r="AF154">
        <f>IFERROR(VLOOKUP(J154,Product_lookup!$A:$G,7,FALSE),"")</f>
        <v>107</v>
      </c>
      <c r="AG154" s="33">
        <f t="shared" si="26"/>
        <v>0.2608695652173913</v>
      </c>
    </row>
    <row r="155" spans="1:33" x14ac:dyDescent="0.3">
      <c r="A155" s="27">
        <v>46267</v>
      </c>
      <c r="B155" s="8" t="s">
        <v>37</v>
      </c>
      <c r="C155" s="8" t="s">
        <v>140</v>
      </c>
      <c r="D155" s="8" t="s">
        <v>141</v>
      </c>
      <c r="E155" s="8" t="s">
        <v>239</v>
      </c>
      <c r="F155" s="8" t="s">
        <v>143</v>
      </c>
      <c r="G155" s="8" t="s">
        <v>240</v>
      </c>
      <c r="H155" s="8" t="s">
        <v>13</v>
      </c>
      <c r="I155" s="8" t="s">
        <v>361</v>
      </c>
      <c r="J155" s="8" t="s">
        <v>242</v>
      </c>
      <c r="K155" s="8" t="s">
        <v>7</v>
      </c>
      <c r="L155" s="12">
        <v>232</v>
      </c>
      <c r="M155" s="9">
        <v>3</v>
      </c>
      <c r="N155" s="10">
        <f t="shared" si="18"/>
        <v>1.2931034482758621E-2</v>
      </c>
      <c r="O155" s="11">
        <f t="shared" si="19"/>
        <v>5.3900000000000006</v>
      </c>
      <c r="P155" s="11">
        <v>16.170000000000002</v>
      </c>
      <c r="Q155" s="11">
        <v>299</v>
      </c>
      <c r="R155" s="8">
        <v>1</v>
      </c>
      <c r="S155" s="8">
        <v>1</v>
      </c>
      <c r="T155" s="33">
        <f t="shared" si="20"/>
        <v>5.4080267558528433E-2</v>
      </c>
      <c r="U155" s="12">
        <f t="shared" si="21"/>
        <v>18.491032776747062</v>
      </c>
      <c r="V155" s="10">
        <f t="shared" si="22"/>
        <v>0.33333333333333331</v>
      </c>
      <c r="W155" s="11">
        <v>7.5</v>
      </c>
      <c r="X155" s="8" t="s">
        <v>148</v>
      </c>
      <c r="Y155" s="8" t="s">
        <v>149</v>
      </c>
      <c r="AA155">
        <f t="shared" si="23"/>
        <v>1</v>
      </c>
      <c r="AB155" s="32">
        <f t="shared" si="24"/>
        <v>61.83</v>
      </c>
      <c r="AC155" t="str">
        <f t="shared" si="25"/>
        <v>Profitable</v>
      </c>
      <c r="AD155">
        <f>IFERROR(VLOOKUP(J155,Product_lookup!$A:$G,5,FALSE),"")</f>
        <v>299</v>
      </c>
      <c r="AE155">
        <f>IFERROR(VLOOKUP(J155,Product_lookup!$A:$G,6,FALSE),"")</f>
        <v>114</v>
      </c>
      <c r="AF155">
        <f>IFERROR(VLOOKUP(J155,Product_lookup!$A:$G,7,FALSE),"")</f>
        <v>107</v>
      </c>
      <c r="AG155" s="33">
        <f t="shared" si="26"/>
        <v>0.2608695652173913</v>
      </c>
    </row>
    <row r="156" spans="1:33" x14ac:dyDescent="0.3">
      <c r="A156" s="27">
        <v>46267</v>
      </c>
      <c r="B156" s="8" t="s">
        <v>37</v>
      </c>
      <c r="C156" s="8" t="s">
        <v>140</v>
      </c>
      <c r="D156" s="8" t="s">
        <v>141</v>
      </c>
      <c r="E156" s="8" t="s">
        <v>239</v>
      </c>
      <c r="F156" s="8" t="s">
        <v>143</v>
      </c>
      <c r="G156" s="8" t="s">
        <v>240</v>
      </c>
      <c r="H156" s="8" t="s">
        <v>13</v>
      </c>
      <c r="I156" s="8" t="s">
        <v>243</v>
      </c>
      <c r="J156" s="8" t="s">
        <v>242</v>
      </c>
      <c r="K156" s="8" t="s">
        <v>21</v>
      </c>
      <c r="L156" s="12">
        <v>127</v>
      </c>
      <c r="M156" s="9">
        <v>4</v>
      </c>
      <c r="N156" s="10">
        <f t="shared" si="18"/>
        <v>3.1496062992125984E-2</v>
      </c>
      <c r="O156" s="11">
        <f t="shared" si="19"/>
        <v>9</v>
      </c>
      <c r="P156" s="11">
        <v>36</v>
      </c>
      <c r="Q156" s="11">
        <v>299</v>
      </c>
      <c r="R156" s="8">
        <v>1</v>
      </c>
      <c r="S156" s="8">
        <v>1</v>
      </c>
      <c r="T156" s="33">
        <f t="shared" si="20"/>
        <v>0.12040133779264214</v>
      </c>
      <c r="U156" s="12">
        <f t="shared" si="21"/>
        <v>8.3055555555555554</v>
      </c>
      <c r="V156" s="10">
        <f t="shared" si="22"/>
        <v>0.25</v>
      </c>
      <c r="W156" s="11">
        <v>9</v>
      </c>
      <c r="X156" s="8" t="s">
        <v>148</v>
      </c>
      <c r="Y156" s="8" t="s">
        <v>149</v>
      </c>
      <c r="AA156">
        <f t="shared" si="23"/>
        <v>1</v>
      </c>
      <c r="AB156" s="32">
        <f t="shared" si="24"/>
        <v>42</v>
      </c>
      <c r="AC156" t="str">
        <f t="shared" si="25"/>
        <v>Profitable</v>
      </c>
      <c r="AD156">
        <f>IFERROR(VLOOKUP(J156,Product_lookup!$A:$G,5,FALSE),"")</f>
        <v>299</v>
      </c>
      <c r="AE156">
        <f>IFERROR(VLOOKUP(J156,Product_lookup!$A:$G,6,FALSE),"")</f>
        <v>114</v>
      </c>
      <c r="AF156">
        <f>IFERROR(VLOOKUP(J156,Product_lookup!$A:$G,7,FALSE),"")</f>
        <v>107</v>
      </c>
      <c r="AG156" s="33">
        <f t="shared" si="26"/>
        <v>0.2608695652173913</v>
      </c>
    </row>
    <row r="157" spans="1:33" x14ac:dyDescent="0.3">
      <c r="A157" s="27">
        <v>46286</v>
      </c>
      <c r="C157" s="8" t="s">
        <v>140</v>
      </c>
      <c r="D157" s="8" t="s">
        <v>141</v>
      </c>
      <c r="E157" s="8" t="s">
        <v>142</v>
      </c>
      <c r="F157" s="8" t="s">
        <v>143</v>
      </c>
      <c r="G157" s="8" t="s">
        <v>393</v>
      </c>
      <c r="H157" s="8" t="s">
        <v>20</v>
      </c>
      <c r="I157" s="8" t="s">
        <v>393</v>
      </c>
      <c r="J157" s="8" t="s">
        <v>147</v>
      </c>
      <c r="K157" s="8" t="s">
        <v>7</v>
      </c>
      <c r="L157" s="12">
        <v>234</v>
      </c>
      <c r="M157" s="9">
        <v>0</v>
      </c>
      <c r="N157" s="10">
        <f t="shared" si="18"/>
        <v>0</v>
      </c>
      <c r="O157" s="11" t="str">
        <f t="shared" si="19"/>
        <v/>
      </c>
      <c r="P157" s="11">
        <v>0</v>
      </c>
      <c r="Q157" s="11">
        <v>0</v>
      </c>
      <c r="R157" s="8">
        <v>0</v>
      </c>
      <c r="S157" s="8">
        <v>0</v>
      </c>
      <c r="T157" s="33" t="str">
        <f t="shared" si="20"/>
        <v/>
      </c>
      <c r="U157" s="12" t="str">
        <f t="shared" si="21"/>
        <v/>
      </c>
      <c r="V157" s="10" t="str">
        <f t="shared" si="22"/>
        <v/>
      </c>
      <c r="W157" s="11">
        <v>23</v>
      </c>
      <c r="X157" s="8" t="s">
        <v>148</v>
      </c>
      <c r="Y157" s="8" t="s">
        <v>149</v>
      </c>
      <c r="AA157">
        <f t="shared" si="23"/>
        <v>3</v>
      </c>
      <c r="AB157" s="32">
        <f t="shared" si="24"/>
        <v>0</v>
      </c>
      <c r="AC157" t="str">
        <f t="shared" si="25"/>
        <v>No Spend</v>
      </c>
      <c r="AD157">
        <f>IFERROR(VLOOKUP(J157,Product_lookup!$A:$G,5,FALSE),"")</f>
        <v>599</v>
      </c>
      <c r="AE157">
        <f>IFERROR(VLOOKUP(J157,Product_lookup!$A:$G,6,FALSE),"")</f>
        <v>216</v>
      </c>
      <c r="AF157">
        <f>IFERROR(VLOOKUP(J157,Product_lookup!$A:$G,7,FALSE),"")</f>
        <v>144</v>
      </c>
      <c r="AG157" s="33">
        <f t="shared" si="26"/>
        <v>0.39899833055091821</v>
      </c>
    </row>
    <row r="158" spans="1:33" x14ac:dyDescent="0.3">
      <c r="A158" s="27">
        <v>46267</v>
      </c>
      <c r="B158" s="8" t="s">
        <v>37</v>
      </c>
      <c r="C158" s="8" t="s">
        <v>140</v>
      </c>
      <c r="D158" s="8" t="s">
        <v>141</v>
      </c>
      <c r="E158" s="8" t="s">
        <v>244</v>
      </c>
      <c r="F158" s="8" t="s">
        <v>143</v>
      </c>
      <c r="G158" s="8" t="s">
        <v>394</v>
      </c>
      <c r="H158" s="8" t="s">
        <v>13</v>
      </c>
      <c r="I158" s="8" t="s">
        <v>394</v>
      </c>
      <c r="J158" s="8" t="s">
        <v>247</v>
      </c>
      <c r="K158" s="8" t="s">
        <v>14</v>
      </c>
      <c r="L158" s="12">
        <v>2045</v>
      </c>
      <c r="M158" s="9">
        <v>16</v>
      </c>
      <c r="N158" s="10">
        <f t="shared" si="18"/>
        <v>7.8239608801955983E-3</v>
      </c>
      <c r="O158" s="11">
        <f t="shared" si="19"/>
        <v>3.88</v>
      </c>
      <c r="P158" s="11">
        <v>62.08</v>
      </c>
      <c r="Q158" s="11">
        <v>279</v>
      </c>
      <c r="R158" s="8">
        <v>1</v>
      </c>
      <c r="S158" s="8">
        <v>1</v>
      </c>
      <c r="T158" s="33">
        <f t="shared" si="20"/>
        <v>0.22250896057347669</v>
      </c>
      <c r="U158" s="12">
        <f t="shared" si="21"/>
        <v>4.4942010309278349</v>
      </c>
      <c r="V158" s="10">
        <f t="shared" si="22"/>
        <v>6.25E-2</v>
      </c>
      <c r="W158" s="11">
        <v>5.5</v>
      </c>
      <c r="X158" s="8" t="s">
        <v>148</v>
      </c>
      <c r="Y158" s="8" t="s">
        <v>149</v>
      </c>
      <c r="AA158">
        <f t="shared" si="23"/>
        <v>1</v>
      </c>
      <c r="AB158" s="32">
        <f t="shared" si="24"/>
        <v>5.9200000000000017</v>
      </c>
      <c r="AC158" t="str">
        <f t="shared" si="25"/>
        <v>Profitable</v>
      </c>
      <c r="AD158">
        <f>IFERROR(VLOOKUP(J158,Product_lookup!$A:$G,5,FALSE),"")</f>
        <v>279</v>
      </c>
      <c r="AE158">
        <f>IFERROR(VLOOKUP(J158,Product_lookup!$A:$G,6,FALSE),"")</f>
        <v>106</v>
      </c>
      <c r="AF158">
        <f>IFERROR(VLOOKUP(J158,Product_lookup!$A:$G,7,FALSE),"")</f>
        <v>105</v>
      </c>
      <c r="AG158" s="33">
        <f t="shared" si="26"/>
        <v>0.24372759856630824</v>
      </c>
    </row>
    <row r="159" spans="1:33" x14ac:dyDescent="0.3">
      <c r="A159" s="27">
        <v>46267</v>
      </c>
      <c r="B159" s="8" t="s">
        <v>37</v>
      </c>
      <c r="C159" s="8" t="s">
        <v>140</v>
      </c>
      <c r="D159" s="8" t="s">
        <v>141</v>
      </c>
      <c r="E159" s="8" t="s">
        <v>167</v>
      </c>
      <c r="F159" s="8" t="s">
        <v>143</v>
      </c>
      <c r="G159" s="8" t="s">
        <v>168</v>
      </c>
      <c r="H159" s="8" t="s">
        <v>13</v>
      </c>
      <c r="I159" s="8" t="s">
        <v>395</v>
      </c>
      <c r="J159" s="8" t="s">
        <v>169</v>
      </c>
      <c r="K159" s="8" t="s">
        <v>14</v>
      </c>
      <c r="L159" s="12">
        <v>224</v>
      </c>
      <c r="M159" s="9">
        <v>2</v>
      </c>
      <c r="N159" s="10">
        <f t="shared" si="18"/>
        <v>8.9285714285714281E-3</v>
      </c>
      <c r="O159" s="11">
        <f t="shared" si="19"/>
        <v>3.17</v>
      </c>
      <c r="P159" s="11">
        <v>6.34</v>
      </c>
      <c r="Q159" s="11">
        <v>0</v>
      </c>
      <c r="R159" s="8">
        <v>0</v>
      </c>
      <c r="S159" s="8">
        <v>0</v>
      </c>
      <c r="T159" s="33" t="str">
        <f t="shared" si="20"/>
        <v/>
      </c>
      <c r="U159" s="12">
        <f t="shared" si="21"/>
        <v>0</v>
      </c>
      <c r="V159" s="10">
        <f t="shared" si="22"/>
        <v>0</v>
      </c>
      <c r="W159" s="11">
        <v>5.5</v>
      </c>
      <c r="X159" s="8" t="s">
        <v>148</v>
      </c>
      <c r="Y159" s="8" t="s">
        <v>149</v>
      </c>
      <c r="Z159" s="8" t="s">
        <v>177</v>
      </c>
      <c r="AA159">
        <f t="shared" si="23"/>
        <v>1</v>
      </c>
      <c r="AB159" s="32">
        <f t="shared" si="24"/>
        <v>-6.34</v>
      </c>
      <c r="AC159" t="str">
        <f t="shared" si="25"/>
        <v>No Sales</v>
      </c>
      <c r="AD159">
        <f>IFERROR(VLOOKUP(J159,Product_lookup!$A:$G,5,FALSE),"")</f>
        <v>249</v>
      </c>
      <c r="AE159">
        <f>IFERROR(VLOOKUP(J159,Product_lookup!$A:$G,6,FALSE),"")</f>
        <v>100</v>
      </c>
      <c r="AF159">
        <f>IFERROR(VLOOKUP(J159,Product_lookup!$A:$G,7,FALSE),"")</f>
        <v>102</v>
      </c>
      <c r="AG159" s="33">
        <f t="shared" si="26"/>
        <v>0.18875502008032127</v>
      </c>
    </row>
    <row r="160" spans="1:33" x14ac:dyDescent="0.3">
      <c r="A160" s="27">
        <v>46267</v>
      </c>
      <c r="B160" s="8" t="s">
        <v>37</v>
      </c>
      <c r="C160" s="8" t="s">
        <v>140</v>
      </c>
      <c r="D160" s="8" t="s">
        <v>141</v>
      </c>
      <c r="E160" s="8" t="s">
        <v>167</v>
      </c>
      <c r="F160" s="8" t="s">
        <v>143</v>
      </c>
      <c r="G160" s="8" t="s">
        <v>168</v>
      </c>
      <c r="H160" s="8" t="s">
        <v>13</v>
      </c>
      <c r="I160" s="8" t="s">
        <v>396</v>
      </c>
      <c r="J160" s="8" t="s">
        <v>169</v>
      </c>
      <c r="K160" s="8" t="s">
        <v>14</v>
      </c>
      <c r="L160" s="12">
        <v>636</v>
      </c>
      <c r="M160" s="9">
        <v>8</v>
      </c>
      <c r="N160" s="10">
        <f t="shared" si="18"/>
        <v>1.2578616352201259E-2</v>
      </c>
      <c r="O160" s="11">
        <f t="shared" si="19"/>
        <v>4.3899999999999997</v>
      </c>
      <c r="P160" s="11">
        <v>35.119999999999997</v>
      </c>
      <c r="Q160" s="11">
        <v>0</v>
      </c>
      <c r="R160" s="8">
        <v>0</v>
      </c>
      <c r="S160" s="8">
        <v>0</v>
      </c>
      <c r="T160" s="33" t="str">
        <f t="shared" si="20"/>
        <v/>
      </c>
      <c r="U160" s="12">
        <f t="shared" si="21"/>
        <v>0</v>
      </c>
      <c r="V160" s="10">
        <f t="shared" si="22"/>
        <v>0</v>
      </c>
      <c r="W160" s="11">
        <v>7</v>
      </c>
      <c r="X160" s="8" t="s">
        <v>148</v>
      </c>
      <c r="Y160" s="8" t="s">
        <v>149</v>
      </c>
      <c r="AA160">
        <f t="shared" si="23"/>
        <v>1</v>
      </c>
      <c r="AB160" s="32">
        <f t="shared" si="24"/>
        <v>-35.119999999999997</v>
      </c>
      <c r="AC160" t="str">
        <f t="shared" si="25"/>
        <v>No Sales</v>
      </c>
      <c r="AD160">
        <f>IFERROR(VLOOKUP(J160,Product_lookup!$A:$G,5,FALSE),"")</f>
        <v>249</v>
      </c>
      <c r="AE160">
        <f>IFERROR(VLOOKUP(J160,Product_lookup!$A:$G,6,FALSE),"")</f>
        <v>100</v>
      </c>
      <c r="AF160">
        <f>IFERROR(VLOOKUP(J160,Product_lookup!$A:$G,7,FALSE),"")</f>
        <v>102</v>
      </c>
      <c r="AG160" s="33">
        <f t="shared" si="26"/>
        <v>0.18875502008032127</v>
      </c>
    </row>
    <row r="161" spans="1:33" x14ac:dyDescent="0.3">
      <c r="A161" s="27">
        <v>46267</v>
      </c>
      <c r="B161" s="8" t="s">
        <v>37</v>
      </c>
      <c r="C161" s="8" t="s">
        <v>140</v>
      </c>
      <c r="D161" s="8" t="s">
        <v>141</v>
      </c>
      <c r="E161" s="8" t="s">
        <v>167</v>
      </c>
      <c r="F161" s="8" t="s">
        <v>143</v>
      </c>
      <c r="G161" s="8" t="s">
        <v>255</v>
      </c>
      <c r="H161" s="8" t="s">
        <v>13</v>
      </c>
      <c r="I161" s="8" t="s">
        <v>256</v>
      </c>
      <c r="J161" s="8" t="s">
        <v>169</v>
      </c>
      <c r="K161" s="8" t="s">
        <v>21</v>
      </c>
      <c r="L161" s="12">
        <v>508</v>
      </c>
      <c r="M161" s="9">
        <v>3</v>
      </c>
      <c r="N161" s="10">
        <f t="shared" si="18"/>
        <v>5.905511811023622E-3</v>
      </c>
      <c r="O161" s="11">
        <f t="shared" si="19"/>
        <v>4.75</v>
      </c>
      <c r="P161" s="11">
        <v>14.25</v>
      </c>
      <c r="Q161" s="11">
        <v>0</v>
      </c>
      <c r="R161" s="8">
        <v>0</v>
      </c>
      <c r="S161" s="8">
        <v>0</v>
      </c>
      <c r="T161" s="33" t="str">
        <f t="shared" si="20"/>
        <v/>
      </c>
      <c r="U161" s="12">
        <f t="shared" si="21"/>
        <v>0</v>
      </c>
      <c r="V161" s="10">
        <f t="shared" si="22"/>
        <v>0</v>
      </c>
      <c r="W161" s="11">
        <v>6</v>
      </c>
      <c r="X161" s="8" t="s">
        <v>148</v>
      </c>
      <c r="Y161" s="8" t="s">
        <v>149</v>
      </c>
      <c r="AA161">
        <f t="shared" si="23"/>
        <v>1</v>
      </c>
      <c r="AB161" s="32">
        <f t="shared" si="24"/>
        <v>-14.25</v>
      </c>
      <c r="AC161" t="str">
        <f t="shared" si="25"/>
        <v>No Sales</v>
      </c>
      <c r="AD161">
        <f>IFERROR(VLOOKUP(J161,Product_lookup!$A:$G,5,FALSE),"")</f>
        <v>249</v>
      </c>
      <c r="AE161">
        <f>IFERROR(VLOOKUP(J161,Product_lookup!$A:$G,6,FALSE),"")</f>
        <v>100</v>
      </c>
      <c r="AF161">
        <f>IFERROR(VLOOKUP(J161,Product_lookup!$A:$G,7,FALSE),"")</f>
        <v>102</v>
      </c>
      <c r="AG161" s="33">
        <f t="shared" si="26"/>
        <v>0.18875502008032127</v>
      </c>
    </row>
    <row r="162" spans="1:33" x14ac:dyDescent="0.3">
      <c r="A162" s="27">
        <v>46267</v>
      </c>
      <c r="B162" s="8" t="s">
        <v>37</v>
      </c>
      <c r="C162" s="8" t="s">
        <v>140</v>
      </c>
      <c r="D162" s="8" t="s">
        <v>141</v>
      </c>
      <c r="E162" s="8" t="s">
        <v>167</v>
      </c>
      <c r="F162" s="8" t="s">
        <v>143</v>
      </c>
      <c r="G162" s="8" t="s">
        <v>255</v>
      </c>
      <c r="H162" s="8" t="s">
        <v>13</v>
      </c>
      <c r="I162" s="8" t="s">
        <v>397</v>
      </c>
      <c r="J162" s="8" t="s">
        <v>169</v>
      </c>
      <c r="K162" s="8" t="s">
        <v>14</v>
      </c>
      <c r="L162" s="12">
        <v>76</v>
      </c>
      <c r="M162" s="9">
        <v>0</v>
      </c>
      <c r="N162" s="10">
        <f t="shared" si="18"/>
        <v>0</v>
      </c>
      <c r="O162" s="11" t="str">
        <f t="shared" si="19"/>
        <v/>
      </c>
      <c r="P162" s="11">
        <v>0</v>
      </c>
      <c r="Q162" s="11">
        <v>0</v>
      </c>
      <c r="R162" s="8">
        <v>0</v>
      </c>
      <c r="S162" s="8">
        <v>0</v>
      </c>
      <c r="T162" s="33" t="str">
        <f t="shared" si="20"/>
        <v/>
      </c>
      <c r="U162" s="12" t="str">
        <f t="shared" si="21"/>
        <v/>
      </c>
      <c r="V162" s="10" t="str">
        <f t="shared" si="22"/>
        <v/>
      </c>
      <c r="W162" s="11">
        <v>5.5</v>
      </c>
      <c r="X162" s="8" t="s">
        <v>148</v>
      </c>
      <c r="Y162" s="8" t="s">
        <v>149</v>
      </c>
      <c r="AA162">
        <f t="shared" si="23"/>
        <v>1</v>
      </c>
      <c r="AB162" s="32">
        <f t="shared" si="24"/>
        <v>0</v>
      </c>
      <c r="AC162" t="str">
        <f t="shared" si="25"/>
        <v>No Spend</v>
      </c>
      <c r="AD162">
        <f>IFERROR(VLOOKUP(J162,Product_lookup!$A:$G,5,FALSE),"")</f>
        <v>249</v>
      </c>
      <c r="AE162">
        <f>IFERROR(VLOOKUP(J162,Product_lookup!$A:$G,6,FALSE),"")</f>
        <v>100</v>
      </c>
      <c r="AF162">
        <f>IFERROR(VLOOKUP(J162,Product_lookup!$A:$G,7,FALSE),"")</f>
        <v>102</v>
      </c>
      <c r="AG162" s="33">
        <f t="shared" si="26"/>
        <v>0.18875502008032127</v>
      </c>
    </row>
    <row r="163" spans="1:33" x14ac:dyDescent="0.3">
      <c r="A163" s="27">
        <v>46267</v>
      </c>
      <c r="B163" s="8" t="s">
        <v>37</v>
      </c>
      <c r="C163" s="8" t="s">
        <v>140</v>
      </c>
      <c r="D163" s="8" t="s">
        <v>141</v>
      </c>
      <c r="E163" s="8" t="s">
        <v>167</v>
      </c>
      <c r="F163" s="8" t="s">
        <v>143</v>
      </c>
      <c r="G163" s="8" t="s">
        <v>168</v>
      </c>
      <c r="H163" s="8" t="s">
        <v>13</v>
      </c>
      <c r="I163" s="8" t="s">
        <v>172</v>
      </c>
      <c r="J163" s="8" t="s">
        <v>169</v>
      </c>
      <c r="K163" s="8" t="s">
        <v>7</v>
      </c>
      <c r="L163" s="12">
        <v>431</v>
      </c>
      <c r="M163" s="9">
        <v>2</v>
      </c>
      <c r="N163" s="10">
        <f t="shared" si="18"/>
        <v>4.6403712296983757E-3</v>
      </c>
      <c r="O163" s="11">
        <f t="shared" si="19"/>
        <v>3.9</v>
      </c>
      <c r="P163" s="11">
        <v>7.8</v>
      </c>
      <c r="Q163" s="11">
        <v>0</v>
      </c>
      <c r="R163" s="8">
        <v>0</v>
      </c>
      <c r="S163" s="8">
        <v>0</v>
      </c>
      <c r="T163" s="33" t="str">
        <f t="shared" si="20"/>
        <v/>
      </c>
      <c r="U163" s="12">
        <f t="shared" si="21"/>
        <v>0</v>
      </c>
      <c r="V163" s="10">
        <f t="shared" si="22"/>
        <v>0</v>
      </c>
      <c r="W163" s="11">
        <v>7</v>
      </c>
      <c r="X163" s="8" t="s">
        <v>148</v>
      </c>
      <c r="Y163" s="8" t="s">
        <v>149</v>
      </c>
      <c r="AA163">
        <f t="shared" si="23"/>
        <v>1</v>
      </c>
      <c r="AB163" s="32">
        <f t="shared" si="24"/>
        <v>-7.8</v>
      </c>
      <c r="AC163" t="str">
        <f t="shared" si="25"/>
        <v>No Sales</v>
      </c>
      <c r="AD163">
        <f>IFERROR(VLOOKUP(J163,Product_lookup!$A:$G,5,FALSE),"")</f>
        <v>249</v>
      </c>
      <c r="AE163">
        <f>IFERROR(VLOOKUP(J163,Product_lookup!$A:$G,6,FALSE),"")</f>
        <v>100</v>
      </c>
      <c r="AF163">
        <f>IFERROR(VLOOKUP(J163,Product_lookup!$A:$G,7,FALSE),"")</f>
        <v>102</v>
      </c>
      <c r="AG163" s="33">
        <f t="shared" si="26"/>
        <v>0.18875502008032127</v>
      </c>
    </row>
    <row r="164" spans="1:33" x14ac:dyDescent="0.3">
      <c r="A164" s="27">
        <v>46267</v>
      </c>
      <c r="B164" s="8" t="s">
        <v>37</v>
      </c>
      <c r="C164" s="8" t="s">
        <v>140</v>
      </c>
      <c r="D164" s="8" t="s">
        <v>141</v>
      </c>
      <c r="E164" s="8" t="s">
        <v>257</v>
      </c>
      <c r="F164" s="8" t="s">
        <v>143</v>
      </c>
      <c r="G164" s="8" t="s">
        <v>258</v>
      </c>
      <c r="H164" s="8" t="s">
        <v>13</v>
      </c>
      <c r="I164" s="8" t="s">
        <v>261</v>
      </c>
      <c r="J164" s="8" t="s">
        <v>260</v>
      </c>
      <c r="K164" s="8" t="s">
        <v>21</v>
      </c>
      <c r="L164" s="8">
        <v>372</v>
      </c>
      <c r="M164" s="9">
        <v>4</v>
      </c>
      <c r="N164" s="10">
        <f t="shared" si="18"/>
        <v>1.0752688172043012E-2</v>
      </c>
      <c r="O164" s="11">
        <f t="shared" si="19"/>
        <v>9.52</v>
      </c>
      <c r="P164" s="11">
        <v>38.08</v>
      </c>
      <c r="Q164" s="11">
        <v>0</v>
      </c>
      <c r="R164" s="8">
        <v>0</v>
      </c>
      <c r="S164" s="8">
        <v>0</v>
      </c>
      <c r="T164" s="33" t="str">
        <f t="shared" si="20"/>
        <v/>
      </c>
      <c r="U164" s="12">
        <f t="shared" si="21"/>
        <v>0</v>
      </c>
      <c r="V164" s="10">
        <f t="shared" si="22"/>
        <v>0</v>
      </c>
      <c r="W164" s="11">
        <v>10</v>
      </c>
      <c r="X164" s="8" t="s">
        <v>148</v>
      </c>
      <c r="Y164" s="8" t="s">
        <v>149</v>
      </c>
      <c r="AA164">
        <f t="shared" si="23"/>
        <v>1</v>
      </c>
      <c r="AB164" s="32">
        <f t="shared" si="24"/>
        <v>-38.08</v>
      </c>
      <c r="AC164" t="str">
        <f t="shared" si="25"/>
        <v>No Sales</v>
      </c>
      <c r="AD164">
        <f>IFERROR(VLOOKUP(J164,Product_lookup!$A:$G,5,FALSE),"")</f>
        <v>349</v>
      </c>
      <c r="AE164">
        <f>IFERROR(VLOOKUP(J164,Product_lookup!$A:$G,6,FALSE),"")</f>
        <v>133</v>
      </c>
      <c r="AF164">
        <f>IFERROR(VLOOKUP(J164,Product_lookup!$A:$G,7,FALSE),"")</f>
        <v>111</v>
      </c>
      <c r="AG164" s="33">
        <f t="shared" si="26"/>
        <v>0.3008595988538682</v>
      </c>
    </row>
    <row r="165" spans="1:33" x14ac:dyDescent="0.3">
      <c r="A165" s="27">
        <v>46267</v>
      </c>
      <c r="B165" s="8" t="s">
        <v>37</v>
      </c>
      <c r="C165" s="8" t="s">
        <v>140</v>
      </c>
      <c r="D165" s="8" t="s">
        <v>141</v>
      </c>
      <c r="E165" s="8" t="s">
        <v>257</v>
      </c>
      <c r="F165" s="8" t="s">
        <v>143</v>
      </c>
      <c r="G165" s="8" t="s">
        <v>262</v>
      </c>
      <c r="H165" s="8" t="s">
        <v>13</v>
      </c>
      <c r="I165" s="8" t="s">
        <v>399</v>
      </c>
      <c r="J165" s="8" t="s">
        <v>260</v>
      </c>
      <c r="K165" s="8" t="s">
        <v>7</v>
      </c>
      <c r="L165" s="12">
        <v>328</v>
      </c>
      <c r="M165" s="9">
        <v>1</v>
      </c>
      <c r="N165" s="10">
        <f t="shared" si="18"/>
        <v>3.0487804878048782E-3</v>
      </c>
      <c r="O165" s="11">
        <f t="shared" si="19"/>
        <v>4.29</v>
      </c>
      <c r="P165" s="11">
        <v>4.29</v>
      </c>
      <c r="Q165" s="11">
        <v>0</v>
      </c>
      <c r="R165" s="8">
        <v>0</v>
      </c>
      <c r="S165" s="8">
        <v>0</v>
      </c>
      <c r="T165" s="33" t="str">
        <f t="shared" si="20"/>
        <v/>
      </c>
      <c r="U165" s="12">
        <f t="shared" si="21"/>
        <v>0</v>
      </c>
      <c r="V165" s="10">
        <f t="shared" si="22"/>
        <v>0</v>
      </c>
      <c r="W165" s="11">
        <v>7</v>
      </c>
      <c r="X165" s="8" t="s">
        <v>148</v>
      </c>
      <c r="Y165" s="8" t="s">
        <v>149</v>
      </c>
      <c r="AA165">
        <f t="shared" si="23"/>
        <v>1</v>
      </c>
      <c r="AB165" s="32">
        <f t="shared" si="24"/>
        <v>-4.29</v>
      </c>
      <c r="AC165" t="str">
        <f t="shared" si="25"/>
        <v>No Sales</v>
      </c>
      <c r="AD165">
        <f>IFERROR(VLOOKUP(J165,Product_lookup!$A:$G,5,FALSE),"")</f>
        <v>349</v>
      </c>
      <c r="AE165">
        <f>IFERROR(VLOOKUP(J165,Product_lookup!$A:$G,6,FALSE),"")</f>
        <v>133</v>
      </c>
      <c r="AF165">
        <f>IFERROR(VLOOKUP(J165,Product_lookup!$A:$G,7,FALSE),"")</f>
        <v>111</v>
      </c>
      <c r="AG165" s="33">
        <f t="shared" si="26"/>
        <v>0.3008595988538682</v>
      </c>
    </row>
    <row r="166" spans="1:33" x14ac:dyDescent="0.3">
      <c r="A166" s="27">
        <v>46286</v>
      </c>
      <c r="B166" s="8" t="s">
        <v>12</v>
      </c>
      <c r="C166" s="8" t="s">
        <v>140</v>
      </c>
      <c r="D166" s="8" t="s">
        <v>141</v>
      </c>
      <c r="E166" s="8" t="s">
        <v>150</v>
      </c>
      <c r="F166" s="8" t="s">
        <v>143</v>
      </c>
      <c r="G166" s="8" t="s">
        <v>144</v>
      </c>
      <c r="H166" s="8" t="s">
        <v>6</v>
      </c>
      <c r="I166" s="8" t="s">
        <v>374</v>
      </c>
      <c r="J166" s="8" t="s">
        <v>153</v>
      </c>
      <c r="K166" s="8" t="s">
        <v>14</v>
      </c>
      <c r="L166" s="12">
        <v>2254</v>
      </c>
      <c r="M166" s="9">
        <v>16</v>
      </c>
      <c r="N166" s="10">
        <f t="shared" si="18"/>
        <v>7.0984915705412602E-3</v>
      </c>
      <c r="O166" s="11">
        <f t="shared" si="19"/>
        <v>10.54</v>
      </c>
      <c r="P166" s="11">
        <v>168.64</v>
      </c>
      <c r="Q166" s="11">
        <v>549</v>
      </c>
      <c r="R166" s="8">
        <v>1</v>
      </c>
      <c r="S166" s="8">
        <v>1</v>
      </c>
      <c r="T166" s="33">
        <f t="shared" si="20"/>
        <v>0.30717668488160288</v>
      </c>
      <c r="U166" s="12">
        <f t="shared" si="21"/>
        <v>3.2554554079696398</v>
      </c>
      <c r="V166" s="10">
        <f t="shared" si="22"/>
        <v>6.25E-2</v>
      </c>
      <c r="W166" s="11">
        <v>12.5</v>
      </c>
      <c r="X166" s="8" t="s">
        <v>148</v>
      </c>
      <c r="Y166" s="8" t="s">
        <v>149</v>
      </c>
      <c r="AA166">
        <f t="shared" si="23"/>
        <v>3</v>
      </c>
      <c r="AB166" s="32">
        <f t="shared" si="24"/>
        <v>49.360000000000014</v>
      </c>
      <c r="AC166" t="str">
        <f t="shared" si="25"/>
        <v>Profitable</v>
      </c>
      <c r="AD166">
        <f>IFERROR(VLOOKUP(J166,Product_lookup!$A:$G,5,FALSE),"")</f>
        <v>549</v>
      </c>
      <c r="AE166">
        <f>IFERROR(VLOOKUP(J166,Product_lookup!$A:$G,6,FALSE),"")</f>
        <v>192</v>
      </c>
      <c r="AF166">
        <f>IFERROR(VLOOKUP(J166,Product_lookup!$A:$G,7,FALSE),"")</f>
        <v>139</v>
      </c>
      <c r="AG166" s="33">
        <f t="shared" si="26"/>
        <v>0.39708561020036431</v>
      </c>
    </row>
    <row r="167" spans="1:33" x14ac:dyDescent="0.3">
      <c r="A167" s="27">
        <v>46267</v>
      </c>
      <c r="B167" s="8" t="s">
        <v>37</v>
      </c>
      <c r="C167" s="8" t="s">
        <v>140</v>
      </c>
      <c r="D167" s="8" t="s">
        <v>141</v>
      </c>
      <c r="E167" s="8" t="s">
        <v>257</v>
      </c>
      <c r="F167" s="8" t="s">
        <v>143</v>
      </c>
      <c r="G167" s="8" t="s">
        <v>262</v>
      </c>
      <c r="H167" s="8" t="s">
        <v>13</v>
      </c>
      <c r="I167" s="8" t="s">
        <v>400</v>
      </c>
      <c r="J167" s="8" t="s">
        <v>260</v>
      </c>
      <c r="K167" s="8" t="s">
        <v>7</v>
      </c>
      <c r="L167" s="12">
        <v>336</v>
      </c>
      <c r="M167" s="9">
        <v>3</v>
      </c>
      <c r="N167" s="10">
        <f t="shared" si="18"/>
        <v>8.9285714285714281E-3</v>
      </c>
      <c r="O167" s="11">
        <f t="shared" si="19"/>
        <v>5.5</v>
      </c>
      <c r="P167" s="11">
        <v>16.5</v>
      </c>
      <c r="Q167" s="11">
        <v>0</v>
      </c>
      <c r="R167" s="8">
        <v>0</v>
      </c>
      <c r="S167" s="8">
        <v>0</v>
      </c>
      <c r="T167" s="33" t="str">
        <f t="shared" si="20"/>
        <v/>
      </c>
      <c r="U167" s="12">
        <f t="shared" si="21"/>
        <v>0</v>
      </c>
      <c r="V167" s="10">
        <f t="shared" si="22"/>
        <v>0</v>
      </c>
      <c r="W167" s="11">
        <v>8.5</v>
      </c>
      <c r="X167" s="8" t="s">
        <v>148</v>
      </c>
      <c r="Y167" s="8" t="s">
        <v>149</v>
      </c>
      <c r="AA167">
        <f t="shared" si="23"/>
        <v>1</v>
      </c>
      <c r="AB167" s="32">
        <f t="shared" si="24"/>
        <v>-16.5</v>
      </c>
      <c r="AC167" t="str">
        <f t="shared" si="25"/>
        <v>No Sales</v>
      </c>
      <c r="AD167">
        <f>IFERROR(VLOOKUP(J167,Product_lookup!$A:$G,5,FALSE),"")</f>
        <v>349</v>
      </c>
      <c r="AE167">
        <f>IFERROR(VLOOKUP(J167,Product_lookup!$A:$G,6,FALSE),"")</f>
        <v>133</v>
      </c>
      <c r="AF167">
        <f>IFERROR(VLOOKUP(J167,Product_lookup!$A:$G,7,FALSE),"")</f>
        <v>111</v>
      </c>
      <c r="AG167" s="33">
        <f t="shared" si="26"/>
        <v>0.3008595988538682</v>
      </c>
    </row>
    <row r="168" spans="1:33" x14ac:dyDescent="0.3">
      <c r="A168" s="27">
        <v>46267</v>
      </c>
      <c r="B168" s="8" t="s">
        <v>37</v>
      </c>
      <c r="C168" s="8" t="s">
        <v>140</v>
      </c>
      <c r="D168" s="8" t="s">
        <v>141</v>
      </c>
      <c r="E168" s="8" t="s">
        <v>257</v>
      </c>
      <c r="F168" s="8" t="s">
        <v>143</v>
      </c>
      <c r="G168" s="8" t="s">
        <v>262</v>
      </c>
      <c r="H168" s="8" t="s">
        <v>13</v>
      </c>
      <c r="I168" s="8" t="s">
        <v>401</v>
      </c>
      <c r="J168" s="8" t="s">
        <v>260</v>
      </c>
      <c r="K168" s="8" t="s">
        <v>7</v>
      </c>
      <c r="L168" s="12">
        <v>228</v>
      </c>
      <c r="M168" s="9">
        <v>2</v>
      </c>
      <c r="N168" s="10">
        <f t="shared" si="18"/>
        <v>8.771929824561403E-3</v>
      </c>
      <c r="O168" s="11">
        <f t="shared" si="19"/>
        <v>5.33</v>
      </c>
      <c r="P168" s="11">
        <v>10.66</v>
      </c>
      <c r="Q168" s="11">
        <v>0</v>
      </c>
      <c r="R168" s="8">
        <v>0</v>
      </c>
      <c r="S168" s="8">
        <v>0</v>
      </c>
      <c r="T168" s="33" t="str">
        <f t="shared" si="20"/>
        <v/>
      </c>
      <c r="U168" s="12">
        <f t="shared" si="21"/>
        <v>0</v>
      </c>
      <c r="V168" s="10">
        <f t="shared" si="22"/>
        <v>0</v>
      </c>
      <c r="W168" s="11">
        <v>7.5</v>
      </c>
      <c r="X168" s="8" t="s">
        <v>148</v>
      </c>
      <c r="Y168" s="8" t="s">
        <v>149</v>
      </c>
      <c r="AA168">
        <f t="shared" si="23"/>
        <v>1</v>
      </c>
      <c r="AB168" s="32">
        <f t="shared" si="24"/>
        <v>-10.66</v>
      </c>
      <c r="AC168" t="str">
        <f t="shared" si="25"/>
        <v>No Sales</v>
      </c>
      <c r="AD168">
        <f>IFERROR(VLOOKUP(J168,Product_lookup!$A:$G,5,FALSE),"")</f>
        <v>349</v>
      </c>
      <c r="AE168">
        <f>IFERROR(VLOOKUP(J168,Product_lookup!$A:$G,6,FALSE),"")</f>
        <v>133</v>
      </c>
      <c r="AF168">
        <f>IFERROR(VLOOKUP(J168,Product_lookup!$A:$G,7,FALSE),"")</f>
        <v>111</v>
      </c>
      <c r="AG168" s="33">
        <f t="shared" si="26"/>
        <v>0.3008595988538682</v>
      </c>
    </row>
    <row r="169" spans="1:33" x14ac:dyDescent="0.3">
      <c r="A169" s="27">
        <v>46267</v>
      </c>
      <c r="B169" s="8" t="s">
        <v>37</v>
      </c>
      <c r="C169" s="8" t="s">
        <v>140</v>
      </c>
      <c r="D169" s="8" t="s">
        <v>141</v>
      </c>
      <c r="E169" s="8" t="s">
        <v>257</v>
      </c>
      <c r="F169" s="8" t="s">
        <v>143</v>
      </c>
      <c r="G169" s="8" t="s">
        <v>262</v>
      </c>
      <c r="H169" s="8" t="s">
        <v>13</v>
      </c>
      <c r="I169" s="8" t="s">
        <v>1207</v>
      </c>
      <c r="J169" s="8" t="s">
        <v>260</v>
      </c>
      <c r="K169" s="8" t="s">
        <v>21</v>
      </c>
      <c r="L169" s="12">
        <v>316</v>
      </c>
      <c r="M169" s="9">
        <v>4</v>
      </c>
      <c r="N169" s="10">
        <f t="shared" si="18"/>
        <v>1.2658227848101266E-2</v>
      </c>
      <c r="O169" s="11">
        <f t="shared" si="19"/>
        <v>5.92</v>
      </c>
      <c r="P169" s="11">
        <v>23.68</v>
      </c>
      <c r="Q169" s="11">
        <v>0</v>
      </c>
      <c r="R169" s="8">
        <v>0</v>
      </c>
      <c r="S169" s="8">
        <v>0</v>
      </c>
      <c r="T169" s="33" t="str">
        <f t="shared" si="20"/>
        <v/>
      </c>
      <c r="U169" s="12">
        <f t="shared" si="21"/>
        <v>0</v>
      </c>
      <c r="V169" s="10">
        <f t="shared" si="22"/>
        <v>0</v>
      </c>
      <c r="W169" s="11">
        <v>7.5</v>
      </c>
      <c r="X169" s="8" t="s">
        <v>148</v>
      </c>
      <c r="Y169" s="8" t="s">
        <v>149</v>
      </c>
      <c r="AA169">
        <f t="shared" si="23"/>
        <v>1</v>
      </c>
      <c r="AB169" s="32">
        <f t="shared" si="24"/>
        <v>-23.68</v>
      </c>
      <c r="AC169" t="str">
        <f t="shared" si="25"/>
        <v>No Sales</v>
      </c>
      <c r="AD169">
        <f>IFERROR(VLOOKUP(J169,Product_lookup!$A:$G,5,FALSE),"")</f>
        <v>349</v>
      </c>
      <c r="AE169">
        <f>IFERROR(VLOOKUP(J169,Product_lookup!$A:$G,6,FALSE),"")</f>
        <v>133</v>
      </c>
      <c r="AF169">
        <f>IFERROR(VLOOKUP(J169,Product_lookup!$A:$G,7,FALSE),"")</f>
        <v>111</v>
      </c>
      <c r="AG169" s="33">
        <f t="shared" si="26"/>
        <v>0.3008595988538682</v>
      </c>
    </row>
    <row r="170" spans="1:33" x14ac:dyDescent="0.3">
      <c r="A170" s="27">
        <v>46267</v>
      </c>
      <c r="B170" s="8" t="s">
        <v>33</v>
      </c>
      <c r="C170" s="8" t="s">
        <v>173</v>
      </c>
      <c r="D170" s="8" t="s">
        <v>141</v>
      </c>
      <c r="E170" s="8" t="s">
        <v>193</v>
      </c>
      <c r="F170" s="8" t="s">
        <v>143</v>
      </c>
      <c r="G170" s="8" t="s">
        <v>264</v>
      </c>
      <c r="H170" s="8" t="s">
        <v>24</v>
      </c>
      <c r="I170" s="8" t="s">
        <v>194</v>
      </c>
      <c r="J170" s="8" t="s">
        <v>195</v>
      </c>
      <c r="K170" s="8" t="s">
        <v>14</v>
      </c>
      <c r="L170" s="12">
        <v>645</v>
      </c>
      <c r="M170" s="9">
        <v>1</v>
      </c>
      <c r="N170" s="10">
        <f t="shared" si="18"/>
        <v>1.5503875968992248E-3</v>
      </c>
      <c r="O170" s="11">
        <f t="shared" si="19"/>
        <v>7.32</v>
      </c>
      <c r="P170" s="11">
        <v>7.32</v>
      </c>
      <c r="Q170" s="11">
        <v>0</v>
      </c>
      <c r="R170" s="8">
        <v>0</v>
      </c>
      <c r="S170" s="8">
        <v>0</v>
      </c>
      <c r="T170" s="33" t="str">
        <f t="shared" si="20"/>
        <v/>
      </c>
      <c r="U170" s="12">
        <f t="shared" si="21"/>
        <v>0</v>
      </c>
      <c r="V170" s="10">
        <f t="shared" si="22"/>
        <v>0</v>
      </c>
      <c r="W170" s="11">
        <v>13.5</v>
      </c>
      <c r="X170" s="8" t="s">
        <v>148</v>
      </c>
      <c r="Y170" s="8" t="s">
        <v>149</v>
      </c>
      <c r="AA170">
        <f t="shared" si="23"/>
        <v>1</v>
      </c>
      <c r="AB170" s="32">
        <f t="shared" si="24"/>
        <v>-7.32</v>
      </c>
      <c r="AC170" t="str">
        <f t="shared" si="25"/>
        <v>No Sales</v>
      </c>
      <c r="AD170">
        <f>IFERROR(VLOOKUP(J170,Product_lookup!$A:$G,5,FALSE),"")</f>
        <v>399</v>
      </c>
      <c r="AE170">
        <f>IFERROR(VLOOKUP(J170,Product_lookup!$A:$G,6,FALSE),"")</f>
        <v>148</v>
      </c>
      <c r="AF170">
        <f>IFERROR(VLOOKUP(J170,Product_lookup!$A:$G,7,FALSE),"")</f>
        <v>126</v>
      </c>
      <c r="AG170" s="33">
        <f t="shared" si="26"/>
        <v>0.31328320802005011</v>
      </c>
    </row>
    <row r="171" spans="1:33" x14ac:dyDescent="0.3">
      <c r="A171" s="27">
        <v>46267</v>
      </c>
      <c r="B171" s="8" t="s">
        <v>33</v>
      </c>
      <c r="C171" s="8" t="s">
        <v>173</v>
      </c>
      <c r="D171" s="8" t="s">
        <v>141</v>
      </c>
      <c r="E171" s="8" t="s">
        <v>193</v>
      </c>
      <c r="F171" s="8" t="s">
        <v>143</v>
      </c>
      <c r="G171" s="8" t="s">
        <v>194</v>
      </c>
      <c r="H171" s="8" t="s">
        <v>24</v>
      </c>
      <c r="I171" s="8" t="s">
        <v>403</v>
      </c>
      <c r="J171" s="8" t="s">
        <v>195</v>
      </c>
      <c r="K171" s="8" t="s">
        <v>7</v>
      </c>
      <c r="L171" s="12">
        <v>166</v>
      </c>
      <c r="M171" s="9">
        <v>1</v>
      </c>
      <c r="N171" s="10">
        <f t="shared" si="18"/>
        <v>6.024096385542169E-3</v>
      </c>
      <c r="O171" s="11">
        <f t="shared" si="19"/>
        <v>5.51</v>
      </c>
      <c r="P171" s="11">
        <v>5.51</v>
      </c>
      <c r="Q171" s="11">
        <v>0</v>
      </c>
      <c r="R171" s="8">
        <v>0</v>
      </c>
      <c r="S171" s="8">
        <v>0</v>
      </c>
      <c r="T171" s="33" t="str">
        <f t="shared" si="20"/>
        <v/>
      </c>
      <c r="U171" s="12">
        <f t="shared" si="21"/>
        <v>0</v>
      </c>
      <c r="V171" s="10">
        <f t="shared" si="22"/>
        <v>0</v>
      </c>
      <c r="W171" s="11">
        <v>8.5</v>
      </c>
      <c r="X171" s="8" t="s">
        <v>148</v>
      </c>
      <c r="Y171" s="8" t="s">
        <v>149</v>
      </c>
      <c r="Z171" s="8" t="s">
        <v>404</v>
      </c>
      <c r="AA171">
        <f t="shared" si="23"/>
        <v>1</v>
      </c>
      <c r="AB171" s="32">
        <f t="shared" si="24"/>
        <v>-5.51</v>
      </c>
      <c r="AC171" t="str">
        <f t="shared" si="25"/>
        <v>No Sales</v>
      </c>
      <c r="AD171">
        <f>IFERROR(VLOOKUP(J171,Product_lookup!$A:$G,5,FALSE),"")</f>
        <v>399</v>
      </c>
      <c r="AE171">
        <f>IFERROR(VLOOKUP(J171,Product_lookup!$A:$G,6,FALSE),"")</f>
        <v>148</v>
      </c>
      <c r="AF171">
        <f>IFERROR(VLOOKUP(J171,Product_lookup!$A:$G,7,FALSE),"")</f>
        <v>126</v>
      </c>
      <c r="AG171" s="33">
        <f t="shared" si="26"/>
        <v>0.31328320802005011</v>
      </c>
    </row>
    <row r="172" spans="1:33" x14ac:dyDescent="0.3">
      <c r="A172" s="27">
        <v>46267</v>
      </c>
      <c r="B172" s="8" t="s">
        <v>33</v>
      </c>
      <c r="C172" s="8" t="s">
        <v>173</v>
      </c>
      <c r="D172" s="8" t="s">
        <v>141</v>
      </c>
      <c r="E172" s="8" t="s">
        <v>271</v>
      </c>
      <c r="F172" s="8" t="s">
        <v>143</v>
      </c>
      <c r="G172" s="8" t="s">
        <v>272</v>
      </c>
      <c r="H172" s="8" t="s">
        <v>24</v>
      </c>
      <c r="I172" s="8" t="s">
        <v>405</v>
      </c>
      <c r="J172" s="8" t="s">
        <v>274</v>
      </c>
      <c r="K172" s="8" t="s">
        <v>14</v>
      </c>
      <c r="L172" s="12">
        <v>403</v>
      </c>
      <c r="M172" s="9">
        <v>1</v>
      </c>
      <c r="N172" s="10">
        <f t="shared" si="18"/>
        <v>2.4813895781637717E-3</v>
      </c>
      <c r="O172" s="11">
        <f t="shared" si="19"/>
        <v>9.67</v>
      </c>
      <c r="P172" s="11">
        <v>9.67</v>
      </c>
      <c r="Q172" s="11">
        <v>0</v>
      </c>
      <c r="R172" s="8">
        <v>0</v>
      </c>
      <c r="S172" s="8">
        <v>0</v>
      </c>
      <c r="T172" s="33" t="str">
        <f t="shared" si="20"/>
        <v/>
      </c>
      <c r="U172" s="12">
        <f t="shared" si="21"/>
        <v>0</v>
      </c>
      <c r="V172" s="10">
        <f t="shared" si="22"/>
        <v>0</v>
      </c>
      <c r="W172" s="11">
        <v>13.5</v>
      </c>
      <c r="X172" s="8" t="s">
        <v>148</v>
      </c>
      <c r="Y172" s="8" t="s">
        <v>149</v>
      </c>
      <c r="AA172">
        <f t="shared" si="23"/>
        <v>1</v>
      </c>
      <c r="AB172" s="32">
        <f t="shared" si="24"/>
        <v>-9.67</v>
      </c>
      <c r="AC172" t="str">
        <f t="shared" si="25"/>
        <v>No Sales</v>
      </c>
      <c r="AD172">
        <f>IFERROR(VLOOKUP(J172,Product_lookup!$A:$G,5,FALSE),"")</f>
        <v>549</v>
      </c>
      <c r="AE172">
        <f>IFERROR(VLOOKUP(J172,Product_lookup!$A:$G,6,FALSE),"")</f>
        <v>198</v>
      </c>
      <c r="AF172">
        <f>IFERROR(VLOOKUP(J172,Product_lookup!$A:$G,7,FALSE),"")</f>
        <v>139</v>
      </c>
      <c r="AG172" s="33">
        <f t="shared" si="26"/>
        <v>0.38615664845173042</v>
      </c>
    </row>
    <row r="173" spans="1:33" x14ac:dyDescent="0.3">
      <c r="A173" s="27">
        <v>46267</v>
      </c>
      <c r="B173" s="8" t="s">
        <v>33</v>
      </c>
      <c r="C173" s="8" t="s">
        <v>173</v>
      </c>
      <c r="D173" s="8" t="s">
        <v>141</v>
      </c>
      <c r="E173" s="8" t="s">
        <v>271</v>
      </c>
      <c r="F173" s="8" t="s">
        <v>143</v>
      </c>
      <c r="G173" s="8" t="s">
        <v>275</v>
      </c>
      <c r="H173" s="8" t="s">
        <v>24</v>
      </c>
      <c r="I173" s="8" t="s">
        <v>406</v>
      </c>
      <c r="J173" s="8" t="s">
        <v>274</v>
      </c>
      <c r="K173" s="8" t="s">
        <v>21</v>
      </c>
      <c r="L173" s="12">
        <v>97</v>
      </c>
      <c r="M173" s="9">
        <v>0</v>
      </c>
      <c r="N173" s="10">
        <f t="shared" si="18"/>
        <v>0</v>
      </c>
      <c r="O173" s="11" t="str">
        <f t="shared" si="19"/>
        <v/>
      </c>
      <c r="P173" s="11">
        <v>0</v>
      </c>
      <c r="Q173" s="11">
        <v>0</v>
      </c>
      <c r="R173" s="8">
        <v>0</v>
      </c>
      <c r="S173" s="8">
        <v>0</v>
      </c>
      <c r="T173" s="33" t="str">
        <f t="shared" si="20"/>
        <v/>
      </c>
      <c r="U173" s="12" t="str">
        <f t="shared" si="21"/>
        <v/>
      </c>
      <c r="V173" s="10" t="str">
        <f t="shared" si="22"/>
        <v/>
      </c>
      <c r="W173" s="11">
        <v>12.5</v>
      </c>
      <c r="X173" s="8" t="s">
        <v>148</v>
      </c>
      <c r="Y173" s="8" t="s">
        <v>149</v>
      </c>
      <c r="AA173">
        <f t="shared" si="23"/>
        <v>1</v>
      </c>
      <c r="AB173" s="32">
        <f t="shared" si="24"/>
        <v>0</v>
      </c>
      <c r="AC173" t="str">
        <f t="shared" si="25"/>
        <v>No Spend</v>
      </c>
      <c r="AD173">
        <f>IFERROR(VLOOKUP(J173,Product_lookup!$A:$G,5,FALSE),"")</f>
        <v>549</v>
      </c>
      <c r="AE173">
        <f>IFERROR(VLOOKUP(J173,Product_lookup!$A:$G,6,FALSE),"")</f>
        <v>198</v>
      </c>
      <c r="AF173">
        <f>IFERROR(VLOOKUP(J173,Product_lookup!$A:$G,7,FALSE),"")</f>
        <v>139</v>
      </c>
      <c r="AG173" s="33">
        <f t="shared" si="26"/>
        <v>0.38615664845173042</v>
      </c>
    </row>
    <row r="174" spans="1:33" x14ac:dyDescent="0.3">
      <c r="A174" s="27">
        <v>46267</v>
      </c>
      <c r="B174" s="8" t="s">
        <v>33</v>
      </c>
      <c r="C174" s="8" t="s">
        <v>173</v>
      </c>
      <c r="D174" s="8" t="s">
        <v>141</v>
      </c>
      <c r="E174" s="8" t="s">
        <v>271</v>
      </c>
      <c r="F174" s="8" t="s">
        <v>143</v>
      </c>
      <c r="G174" s="8" t="s">
        <v>275</v>
      </c>
      <c r="H174" s="8" t="s">
        <v>24</v>
      </c>
      <c r="I174" s="8" t="s">
        <v>272</v>
      </c>
      <c r="J174" s="8" t="s">
        <v>274</v>
      </c>
      <c r="K174" s="8" t="s">
        <v>21</v>
      </c>
      <c r="L174" s="12">
        <v>637</v>
      </c>
      <c r="M174" s="9">
        <v>10</v>
      </c>
      <c r="N174" s="10">
        <f t="shared" si="18"/>
        <v>1.5698587127158554E-2</v>
      </c>
      <c r="O174" s="11">
        <f t="shared" si="19"/>
        <v>12.5</v>
      </c>
      <c r="P174" s="11">
        <v>125</v>
      </c>
      <c r="Q174" s="11">
        <v>0</v>
      </c>
      <c r="R174" s="8">
        <v>0</v>
      </c>
      <c r="S174" s="8">
        <v>0</v>
      </c>
      <c r="T174" s="33" t="str">
        <f t="shared" si="20"/>
        <v/>
      </c>
      <c r="U174" s="12">
        <f t="shared" si="21"/>
        <v>0</v>
      </c>
      <c r="V174" s="10">
        <f t="shared" si="22"/>
        <v>0</v>
      </c>
      <c r="W174" s="11">
        <v>12.5</v>
      </c>
      <c r="X174" s="8" t="s">
        <v>148</v>
      </c>
      <c r="Y174" s="8" t="s">
        <v>149</v>
      </c>
      <c r="AA174">
        <f t="shared" si="23"/>
        <v>1</v>
      </c>
      <c r="AB174" s="32">
        <f t="shared" si="24"/>
        <v>-125</v>
      </c>
      <c r="AC174" t="str">
        <f t="shared" si="25"/>
        <v>No Sales</v>
      </c>
      <c r="AD174">
        <f>IFERROR(VLOOKUP(J174,Product_lookup!$A:$G,5,FALSE),"")</f>
        <v>549</v>
      </c>
      <c r="AE174">
        <f>IFERROR(VLOOKUP(J174,Product_lookup!$A:$G,6,FALSE),"")</f>
        <v>198</v>
      </c>
      <c r="AF174">
        <f>IFERROR(VLOOKUP(J174,Product_lookup!$A:$G,7,FALSE),"")</f>
        <v>139</v>
      </c>
      <c r="AG174" s="33">
        <f t="shared" si="26"/>
        <v>0.38615664845173042</v>
      </c>
    </row>
    <row r="175" spans="1:33" x14ac:dyDescent="0.3">
      <c r="A175" s="27">
        <v>46267</v>
      </c>
      <c r="B175" s="8" t="s">
        <v>23</v>
      </c>
      <c r="C175" s="8" t="s">
        <v>173</v>
      </c>
      <c r="D175" s="8" t="s">
        <v>141</v>
      </c>
      <c r="E175" s="8" t="s">
        <v>174</v>
      </c>
      <c r="F175" s="8" t="s">
        <v>143</v>
      </c>
      <c r="G175" s="8" t="s">
        <v>407</v>
      </c>
      <c r="H175" s="8" t="s">
        <v>20</v>
      </c>
      <c r="I175" s="8" t="s">
        <v>407</v>
      </c>
      <c r="J175" s="8" t="s">
        <v>176</v>
      </c>
      <c r="K175" s="8" t="s">
        <v>7</v>
      </c>
      <c r="L175" s="12">
        <v>308</v>
      </c>
      <c r="M175" s="9">
        <v>3</v>
      </c>
      <c r="N175" s="10">
        <f t="shared" si="18"/>
        <v>9.74025974025974E-3</v>
      </c>
      <c r="O175" s="11">
        <f t="shared" si="19"/>
        <v>10.57</v>
      </c>
      <c r="P175" s="11">
        <v>31.71</v>
      </c>
      <c r="Q175" s="11">
        <v>449</v>
      </c>
      <c r="R175" s="8">
        <v>1</v>
      </c>
      <c r="S175" s="8">
        <v>1</v>
      </c>
      <c r="T175" s="33">
        <f t="shared" si="20"/>
        <v>7.0623608017817377E-2</v>
      </c>
      <c r="U175" s="12">
        <f t="shared" si="21"/>
        <v>14.159571113213497</v>
      </c>
      <c r="V175" s="10">
        <f t="shared" si="22"/>
        <v>0.33333333333333331</v>
      </c>
      <c r="W175" s="11">
        <v>18</v>
      </c>
      <c r="X175" s="8" t="s">
        <v>148</v>
      </c>
      <c r="Y175" s="8" t="s">
        <v>149</v>
      </c>
      <c r="AA175">
        <f t="shared" si="23"/>
        <v>1</v>
      </c>
      <c r="AB175" s="32">
        <f t="shared" si="24"/>
        <v>111.28999999999999</v>
      </c>
      <c r="AC175" t="str">
        <f t="shared" si="25"/>
        <v>Profitable</v>
      </c>
      <c r="AD175">
        <f>IFERROR(VLOOKUP(J175,Product_lookup!$A:$G,5,FALSE),"")</f>
        <v>449</v>
      </c>
      <c r="AE175">
        <f>IFERROR(VLOOKUP(J175,Product_lookup!$A:$G,6,FALSE),"")</f>
        <v>166</v>
      </c>
      <c r="AF175">
        <f>IFERROR(VLOOKUP(J175,Product_lookup!$A:$G,7,FALSE),"")</f>
        <v>140</v>
      </c>
      <c r="AG175" s="33">
        <f t="shared" si="26"/>
        <v>0.31848552338530067</v>
      </c>
    </row>
    <row r="176" spans="1:33" x14ac:dyDescent="0.3">
      <c r="A176" s="27">
        <v>46267</v>
      </c>
      <c r="B176" s="8" t="s">
        <v>23</v>
      </c>
      <c r="C176" s="8" t="s">
        <v>173</v>
      </c>
      <c r="D176" s="8" t="s">
        <v>141</v>
      </c>
      <c r="E176" s="8" t="s">
        <v>174</v>
      </c>
      <c r="F176" s="8" t="s">
        <v>143</v>
      </c>
      <c r="G176" s="8" t="s">
        <v>408</v>
      </c>
      <c r="H176" s="8" t="s">
        <v>20</v>
      </c>
      <c r="I176" s="8" t="s">
        <v>408</v>
      </c>
      <c r="J176" s="8" t="s">
        <v>176</v>
      </c>
      <c r="K176" s="8" t="s">
        <v>14</v>
      </c>
      <c r="L176" s="12">
        <v>2634</v>
      </c>
      <c r="M176" s="9">
        <v>33</v>
      </c>
      <c r="N176" s="10">
        <f t="shared" si="18"/>
        <v>1.2528473804100227E-2</v>
      </c>
      <c r="O176" s="11">
        <f t="shared" si="19"/>
        <v>11.07</v>
      </c>
      <c r="P176" s="11">
        <v>365.31</v>
      </c>
      <c r="Q176" s="11">
        <v>1347</v>
      </c>
      <c r="R176" s="8">
        <v>3</v>
      </c>
      <c r="S176" s="8">
        <v>3</v>
      </c>
      <c r="T176" s="33">
        <f t="shared" si="20"/>
        <v>0.27120267260579067</v>
      </c>
      <c r="U176" s="12">
        <f t="shared" si="21"/>
        <v>3.6872792970353947</v>
      </c>
      <c r="V176" s="10">
        <f t="shared" si="22"/>
        <v>9.0909090909090912E-2</v>
      </c>
      <c r="W176" s="11">
        <v>15.5</v>
      </c>
      <c r="X176" s="8" t="s">
        <v>148</v>
      </c>
      <c r="Y176" s="8" t="s">
        <v>149</v>
      </c>
      <c r="AA176">
        <f t="shared" si="23"/>
        <v>1</v>
      </c>
      <c r="AB176" s="32">
        <f t="shared" si="24"/>
        <v>63.69</v>
      </c>
      <c r="AC176" t="str">
        <f t="shared" si="25"/>
        <v>Profitable</v>
      </c>
      <c r="AD176">
        <f>IFERROR(VLOOKUP(J176,Product_lookup!$A:$G,5,FALSE),"")</f>
        <v>449</v>
      </c>
      <c r="AE176">
        <f>IFERROR(VLOOKUP(J176,Product_lookup!$A:$G,6,FALSE),"")</f>
        <v>166</v>
      </c>
      <c r="AF176">
        <f>IFERROR(VLOOKUP(J176,Product_lookup!$A:$G,7,FALSE),"")</f>
        <v>140</v>
      </c>
      <c r="AG176" s="33">
        <f t="shared" si="26"/>
        <v>0.31848552338530067</v>
      </c>
    </row>
    <row r="177" spans="1:33" x14ac:dyDescent="0.3">
      <c r="A177" s="27">
        <v>46267</v>
      </c>
      <c r="B177" s="8" t="s">
        <v>23</v>
      </c>
      <c r="C177" s="8" t="s">
        <v>173</v>
      </c>
      <c r="D177" s="8" t="s">
        <v>141</v>
      </c>
      <c r="E177" s="8" t="s">
        <v>174</v>
      </c>
      <c r="F177" s="8" t="s">
        <v>143</v>
      </c>
      <c r="G177" s="8" t="s">
        <v>409</v>
      </c>
      <c r="H177" s="8" t="s">
        <v>20</v>
      </c>
      <c r="I177" s="8" t="s">
        <v>409</v>
      </c>
      <c r="J177" s="8" t="s">
        <v>176</v>
      </c>
      <c r="K177" s="8" t="s">
        <v>21</v>
      </c>
      <c r="L177" s="12">
        <v>304</v>
      </c>
      <c r="M177" s="9">
        <v>1</v>
      </c>
      <c r="N177" s="10">
        <f t="shared" si="18"/>
        <v>3.2894736842105261E-3</v>
      </c>
      <c r="O177" s="11">
        <f t="shared" si="19"/>
        <v>16.5</v>
      </c>
      <c r="P177" s="8">
        <v>16.5</v>
      </c>
      <c r="Q177" s="11">
        <v>0</v>
      </c>
      <c r="R177" s="8">
        <v>0</v>
      </c>
      <c r="S177" s="8">
        <v>0</v>
      </c>
      <c r="T177" s="33" t="str">
        <f t="shared" si="20"/>
        <v/>
      </c>
      <c r="U177" s="12">
        <f t="shared" si="21"/>
        <v>0</v>
      </c>
      <c r="V177" s="10">
        <f t="shared" si="22"/>
        <v>0</v>
      </c>
      <c r="W177" s="11">
        <v>16.5</v>
      </c>
      <c r="X177" s="8" t="s">
        <v>148</v>
      </c>
      <c r="Y177" s="8" t="s">
        <v>149</v>
      </c>
      <c r="AA177">
        <f t="shared" si="23"/>
        <v>1</v>
      </c>
      <c r="AB177" s="32">
        <f t="shared" si="24"/>
        <v>-16.5</v>
      </c>
      <c r="AC177" t="str">
        <f t="shared" si="25"/>
        <v>No Sales</v>
      </c>
      <c r="AD177">
        <f>IFERROR(VLOOKUP(J177,Product_lookup!$A:$G,5,FALSE),"")</f>
        <v>449</v>
      </c>
      <c r="AE177">
        <f>IFERROR(VLOOKUP(J177,Product_lookup!$A:$G,6,FALSE),"")</f>
        <v>166</v>
      </c>
      <c r="AF177">
        <f>IFERROR(VLOOKUP(J177,Product_lookup!$A:$G,7,FALSE),"")</f>
        <v>140</v>
      </c>
      <c r="AG177" s="33">
        <f t="shared" si="26"/>
        <v>0.31848552338530067</v>
      </c>
    </row>
    <row r="178" spans="1:33" x14ac:dyDescent="0.3">
      <c r="A178" s="27">
        <v>46267</v>
      </c>
      <c r="B178" s="8" t="s">
        <v>23</v>
      </c>
      <c r="C178" s="8" t="s">
        <v>173</v>
      </c>
      <c r="D178" s="8" t="s">
        <v>141</v>
      </c>
      <c r="E178" s="8" t="s">
        <v>174</v>
      </c>
      <c r="F178" s="8" t="s">
        <v>143</v>
      </c>
      <c r="G178" s="8" t="s">
        <v>411</v>
      </c>
      <c r="H178" s="8" t="s">
        <v>20</v>
      </c>
      <c r="I178" s="8" t="s">
        <v>411</v>
      </c>
      <c r="J178" s="8" t="s">
        <v>176</v>
      </c>
      <c r="K178" s="8" t="s">
        <v>7</v>
      </c>
      <c r="L178" s="12">
        <v>918</v>
      </c>
      <c r="M178" s="9">
        <v>4</v>
      </c>
      <c r="N178" s="10">
        <f t="shared" si="18"/>
        <v>4.3572984749455342E-3</v>
      </c>
      <c r="O178" s="11">
        <f t="shared" si="19"/>
        <v>9.1300000000000008</v>
      </c>
      <c r="P178" s="11">
        <v>36.520000000000003</v>
      </c>
      <c r="Q178" s="11">
        <v>0</v>
      </c>
      <c r="R178" s="8">
        <v>0</v>
      </c>
      <c r="S178" s="8">
        <v>0</v>
      </c>
      <c r="T178" s="33" t="str">
        <f t="shared" si="20"/>
        <v/>
      </c>
      <c r="U178" s="12">
        <f t="shared" si="21"/>
        <v>0</v>
      </c>
      <c r="V178" s="10">
        <f t="shared" si="22"/>
        <v>0</v>
      </c>
      <c r="W178" s="11">
        <v>14.5</v>
      </c>
      <c r="X178" s="8" t="s">
        <v>148</v>
      </c>
      <c r="Y178" s="8" t="s">
        <v>149</v>
      </c>
      <c r="AA178">
        <f t="shared" si="23"/>
        <v>1</v>
      </c>
      <c r="AB178" s="32">
        <f t="shared" si="24"/>
        <v>-36.520000000000003</v>
      </c>
      <c r="AC178" t="str">
        <f t="shared" si="25"/>
        <v>No Sales</v>
      </c>
      <c r="AD178">
        <f>IFERROR(VLOOKUP(J178,Product_lookup!$A:$G,5,FALSE),"")</f>
        <v>449</v>
      </c>
      <c r="AE178">
        <f>IFERROR(VLOOKUP(J178,Product_lookup!$A:$G,6,FALSE),"")</f>
        <v>166</v>
      </c>
      <c r="AF178">
        <f>IFERROR(VLOOKUP(J178,Product_lookup!$A:$G,7,FALSE),"")</f>
        <v>140</v>
      </c>
      <c r="AG178" s="33">
        <f t="shared" si="26"/>
        <v>0.31848552338530067</v>
      </c>
    </row>
    <row r="179" spans="1:33" x14ac:dyDescent="0.3">
      <c r="A179" s="27">
        <v>46267</v>
      </c>
      <c r="B179" s="8" t="s">
        <v>23</v>
      </c>
      <c r="C179" s="8" t="s">
        <v>173</v>
      </c>
      <c r="D179" s="8" t="s">
        <v>141</v>
      </c>
      <c r="E179" s="8" t="s">
        <v>186</v>
      </c>
      <c r="F179" s="8" t="s">
        <v>143</v>
      </c>
      <c r="G179" s="8" t="s">
        <v>190</v>
      </c>
      <c r="H179" s="8" t="s">
        <v>20</v>
      </c>
      <c r="I179" s="8" t="s">
        <v>190</v>
      </c>
      <c r="J179" s="8" t="s">
        <v>188</v>
      </c>
      <c r="K179" s="8" t="s">
        <v>14</v>
      </c>
      <c r="L179" s="12">
        <v>733</v>
      </c>
      <c r="M179" s="9">
        <v>6</v>
      </c>
      <c r="N179" s="10">
        <f t="shared" si="18"/>
        <v>8.1855388813096858E-3</v>
      </c>
      <c r="O179" s="11">
        <f t="shared" si="19"/>
        <v>9.07</v>
      </c>
      <c r="P179" s="11">
        <v>54.42</v>
      </c>
      <c r="Q179" s="11">
        <v>0</v>
      </c>
      <c r="R179" s="8">
        <v>0</v>
      </c>
      <c r="S179" s="8">
        <v>0</v>
      </c>
      <c r="T179" s="33" t="str">
        <f t="shared" si="20"/>
        <v/>
      </c>
      <c r="U179" s="12">
        <f t="shared" si="21"/>
        <v>0</v>
      </c>
      <c r="V179" s="10">
        <f t="shared" si="22"/>
        <v>0</v>
      </c>
      <c r="W179" s="11">
        <v>12</v>
      </c>
      <c r="X179" s="8" t="s">
        <v>148</v>
      </c>
      <c r="Y179" s="8" t="s">
        <v>149</v>
      </c>
      <c r="AA179">
        <f t="shared" si="23"/>
        <v>1</v>
      </c>
      <c r="AB179" s="32">
        <f t="shared" si="24"/>
        <v>-54.42</v>
      </c>
      <c r="AC179" t="str">
        <f t="shared" si="25"/>
        <v>No Sales</v>
      </c>
      <c r="AD179">
        <f>IFERROR(VLOOKUP(J179,Product_lookup!$A:$G,5,FALSE),"")</f>
        <v>349</v>
      </c>
      <c r="AE179">
        <f>IFERROR(VLOOKUP(J179,Product_lookup!$A:$G,6,FALSE),"")</f>
        <v>133</v>
      </c>
      <c r="AF179">
        <f>IFERROR(VLOOKUP(J179,Product_lookup!$A:$G,7,FALSE),"")</f>
        <v>121</v>
      </c>
      <c r="AG179" s="33">
        <f t="shared" si="26"/>
        <v>0.27220630372492838</v>
      </c>
    </row>
    <row r="180" spans="1:33" x14ac:dyDescent="0.3">
      <c r="A180" s="27">
        <v>46267</v>
      </c>
      <c r="B180" s="8" t="s">
        <v>23</v>
      </c>
      <c r="C180" s="8" t="s">
        <v>173</v>
      </c>
      <c r="D180" s="8" t="s">
        <v>141</v>
      </c>
      <c r="E180" s="8" t="s">
        <v>186</v>
      </c>
      <c r="F180" s="8" t="s">
        <v>143</v>
      </c>
      <c r="G180" s="8" t="s">
        <v>191</v>
      </c>
      <c r="H180" s="8" t="s">
        <v>20</v>
      </c>
      <c r="I180" s="8" t="s">
        <v>191</v>
      </c>
      <c r="J180" s="8" t="s">
        <v>188</v>
      </c>
      <c r="K180" s="8" t="s">
        <v>14</v>
      </c>
      <c r="L180" s="12">
        <v>543</v>
      </c>
      <c r="M180" s="9">
        <v>0</v>
      </c>
      <c r="N180" s="10">
        <f t="shared" si="18"/>
        <v>0</v>
      </c>
      <c r="O180" s="11" t="str">
        <f t="shared" si="19"/>
        <v/>
      </c>
      <c r="P180" s="11">
        <v>0</v>
      </c>
      <c r="Q180" s="11">
        <v>0</v>
      </c>
      <c r="R180" s="8">
        <v>0</v>
      </c>
      <c r="S180" s="8">
        <v>0</v>
      </c>
      <c r="T180" s="33" t="str">
        <f t="shared" si="20"/>
        <v/>
      </c>
      <c r="U180" s="12" t="str">
        <f t="shared" si="21"/>
        <v/>
      </c>
      <c r="V180" s="10" t="str">
        <f t="shared" si="22"/>
        <v/>
      </c>
      <c r="W180" s="11">
        <v>12</v>
      </c>
      <c r="X180" s="8" t="s">
        <v>148</v>
      </c>
      <c r="Y180" s="8" t="s">
        <v>149</v>
      </c>
      <c r="AA180">
        <f t="shared" si="23"/>
        <v>1</v>
      </c>
      <c r="AB180" s="32">
        <f t="shared" si="24"/>
        <v>0</v>
      </c>
      <c r="AC180" t="str">
        <f t="shared" si="25"/>
        <v>No Spend</v>
      </c>
      <c r="AD180">
        <f>IFERROR(VLOOKUP(J180,Product_lookup!$A:$G,5,FALSE),"")</f>
        <v>349</v>
      </c>
      <c r="AE180">
        <f>IFERROR(VLOOKUP(J180,Product_lookup!$A:$G,6,FALSE),"")</f>
        <v>133</v>
      </c>
      <c r="AF180">
        <f>IFERROR(VLOOKUP(J180,Product_lookup!$A:$G,7,FALSE),"")</f>
        <v>121</v>
      </c>
      <c r="AG180" s="33">
        <f t="shared" si="26"/>
        <v>0.27220630372492838</v>
      </c>
    </row>
    <row r="181" spans="1:33" x14ac:dyDescent="0.3">
      <c r="A181" s="27">
        <v>46267</v>
      </c>
      <c r="B181" s="8" t="s">
        <v>23</v>
      </c>
      <c r="C181" s="8" t="s">
        <v>173</v>
      </c>
      <c r="D181" s="8" t="s">
        <v>141</v>
      </c>
      <c r="E181" s="8" t="s">
        <v>186</v>
      </c>
      <c r="F181" s="8" t="s">
        <v>143</v>
      </c>
      <c r="G181" s="8" t="s">
        <v>280</v>
      </c>
      <c r="H181" s="8" t="s">
        <v>20</v>
      </c>
      <c r="I181" s="8" t="s">
        <v>280</v>
      </c>
      <c r="J181" s="8" t="s">
        <v>188</v>
      </c>
      <c r="K181" s="8" t="s">
        <v>14</v>
      </c>
      <c r="L181" s="12">
        <v>237</v>
      </c>
      <c r="M181" s="9">
        <v>3</v>
      </c>
      <c r="N181" s="10">
        <f t="shared" si="18"/>
        <v>1.2658227848101266E-2</v>
      </c>
      <c r="O181" s="11">
        <f t="shared" si="19"/>
        <v>9.91</v>
      </c>
      <c r="P181" s="11">
        <v>29.73</v>
      </c>
      <c r="Q181" s="11">
        <v>0</v>
      </c>
      <c r="R181" s="8">
        <v>0</v>
      </c>
      <c r="S181" s="8">
        <v>0</v>
      </c>
      <c r="T181" s="33" t="str">
        <f t="shared" si="20"/>
        <v/>
      </c>
      <c r="U181" s="12">
        <f t="shared" si="21"/>
        <v>0</v>
      </c>
      <c r="V181" s="10">
        <f t="shared" si="22"/>
        <v>0</v>
      </c>
      <c r="W181" s="11">
        <v>13</v>
      </c>
      <c r="X181" s="8" t="s">
        <v>148</v>
      </c>
      <c r="Y181" s="8" t="s">
        <v>149</v>
      </c>
      <c r="AA181">
        <f t="shared" si="23"/>
        <v>1</v>
      </c>
      <c r="AB181" s="32">
        <f t="shared" si="24"/>
        <v>-29.73</v>
      </c>
      <c r="AC181" t="str">
        <f t="shared" si="25"/>
        <v>No Sales</v>
      </c>
      <c r="AD181">
        <f>IFERROR(VLOOKUP(J181,Product_lookup!$A:$G,5,FALSE),"")</f>
        <v>349</v>
      </c>
      <c r="AE181">
        <f>IFERROR(VLOOKUP(J181,Product_lookup!$A:$G,6,FALSE),"")</f>
        <v>133</v>
      </c>
      <c r="AF181">
        <f>IFERROR(VLOOKUP(J181,Product_lookup!$A:$G,7,FALSE),"")</f>
        <v>121</v>
      </c>
      <c r="AG181" s="33">
        <f t="shared" si="26"/>
        <v>0.27220630372492838</v>
      </c>
    </row>
    <row r="182" spans="1:33" x14ac:dyDescent="0.3">
      <c r="A182" s="27">
        <v>46267</v>
      </c>
      <c r="B182" s="8" t="s">
        <v>23</v>
      </c>
      <c r="C182" s="8" t="s">
        <v>173</v>
      </c>
      <c r="D182" s="8" t="s">
        <v>141</v>
      </c>
      <c r="E182" s="8" t="s">
        <v>186</v>
      </c>
      <c r="F182" s="8" t="s">
        <v>143</v>
      </c>
      <c r="G182" s="8" t="s">
        <v>189</v>
      </c>
      <c r="H182" s="8" t="s">
        <v>20</v>
      </c>
      <c r="I182" s="8" t="s">
        <v>189</v>
      </c>
      <c r="J182" s="8" t="s">
        <v>188</v>
      </c>
      <c r="K182" s="8" t="s">
        <v>14</v>
      </c>
      <c r="L182" s="12">
        <v>2654</v>
      </c>
      <c r="M182" s="9">
        <v>30</v>
      </c>
      <c r="N182" s="10">
        <f t="shared" si="18"/>
        <v>1.1303692539562924E-2</v>
      </c>
      <c r="O182" s="11">
        <f t="shared" si="19"/>
        <v>6.5100000000000007</v>
      </c>
      <c r="P182" s="11">
        <v>195.3</v>
      </c>
      <c r="Q182" s="11">
        <v>349</v>
      </c>
      <c r="R182" s="8">
        <v>1</v>
      </c>
      <c r="S182" s="8">
        <v>1</v>
      </c>
      <c r="T182" s="33">
        <f t="shared" si="20"/>
        <v>0.55959885386819486</v>
      </c>
      <c r="U182" s="12">
        <f t="shared" si="21"/>
        <v>1.7869943676395288</v>
      </c>
      <c r="V182" s="10">
        <f t="shared" si="22"/>
        <v>3.3333333333333333E-2</v>
      </c>
      <c r="W182" s="11">
        <v>8.5</v>
      </c>
      <c r="X182" s="8" t="s">
        <v>148</v>
      </c>
      <c r="Y182" s="8" t="s">
        <v>149</v>
      </c>
      <c r="AA182">
        <f t="shared" si="23"/>
        <v>1</v>
      </c>
      <c r="AB182" s="32">
        <f t="shared" si="24"/>
        <v>-100.30000000000001</v>
      </c>
      <c r="AC182" t="str">
        <f t="shared" si="25"/>
        <v>Losing</v>
      </c>
      <c r="AD182">
        <f>IFERROR(VLOOKUP(J182,Product_lookup!$A:$G,5,FALSE),"")</f>
        <v>349</v>
      </c>
      <c r="AE182">
        <f>IFERROR(VLOOKUP(J182,Product_lookup!$A:$G,6,FALSE),"")</f>
        <v>133</v>
      </c>
      <c r="AF182">
        <f>IFERROR(VLOOKUP(J182,Product_lookup!$A:$G,7,FALSE),"")</f>
        <v>121</v>
      </c>
      <c r="AG182" s="33">
        <f t="shared" si="26"/>
        <v>0.27220630372492838</v>
      </c>
    </row>
    <row r="183" spans="1:33" x14ac:dyDescent="0.3">
      <c r="A183" s="27">
        <v>46267</v>
      </c>
      <c r="B183" s="8" t="s">
        <v>23</v>
      </c>
      <c r="C183" s="8" t="s">
        <v>173</v>
      </c>
      <c r="D183" s="8" t="s">
        <v>141</v>
      </c>
      <c r="E183" s="8" t="s">
        <v>186</v>
      </c>
      <c r="F183" s="8" t="s">
        <v>143</v>
      </c>
      <c r="G183" s="8" t="s">
        <v>412</v>
      </c>
      <c r="H183" s="8" t="s">
        <v>20</v>
      </c>
      <c r="I183" s="8" t="s">
        <v>412</v>
      </c>
      <c r="J183" s="8" t="s">
        <v>188</v>
      </c>
      <c r="K183" s="8" t="s">
        <v>7</v>
      </c>
      <c r="L183" s="12">
        <v>297</v>
      </c>
      <c r="M183" s="9">
        <v>4</v>
      </c>
      <c r="N183" s="10">
        <f t="shared" si="18"/>
        <v>1.3468013468013467E-2</v>
      </c>
      <c r="O183" s="11">
        <f t="shared" si="19"/>
        <v>6.8</v>
      </c>
      <c r="P183" s="11">
        <v>27.2</v>
      </c>
      <c r="Q183" s="11">
        <v>0</v>
      </c>
      <c r="R183" s="8">
        <v>0</v>
      </c>
      <c r="S183" s="8">
        <v>0</v>
      </c>
      <c r="T183" s="33" t="str">
        <f t="shared" si="20"/>
        <v/>
      </c>
      <c r="U183" s="12">
        <f t="shared" si="21"/>
        <v>0</v>
      </c>
      <c r="V183" s="10">
        <f t="shared" si="22"/>
        <v>0</v>
      </c>
      <c r="W183" s="11">
        <v>8.5</v>
      </c>
      <c r="X183" s="8" t="s">
        <v>148</v>
      </c>
      <c r="Y183" s="8" t="s">
        <v>149</v>
      </c>
      <c r="AA183">
        <f t="shared" si="23"/>
        <v>1</v>
      </c>
      <c r="AB183" s="32">
        <f t="shared" si="24"/>
        <v>-27.2</v>
      </c>
      <c r="AC183" t="str">
        <f t="shared" si="25"/>
        <v>No Sales</v>
      </c>
      <c r="AD183">
        <f>IFERROR(VLOOKUP(J183,Product_lookup!$A:$G,5,FALSE),"")</f>
        <v>349</v>
      </c>
      <c r="AE183">
        <f>IFERROR(VLOOKUP(J183,Product_lookup!$A:$G,6,FALSE),"")</f>
        <v>133</v>
      </c>
      <c r="AF183">
        <f>IFERROR(VLOOKUP(J183,Product_lookup!$A:$G,7,FALSE),"")</f>
        <v>121</v>
      </c>
      <c r="AG183" s="33">
        <f t="shared" si="26"/>
        <v>0.27220630372492838</v>
      </c>
    </row>
    <row r="184" spans="1:33" x14ac:dyDescent="0.3">
      <c r="A184" s="27">
        <v>46267</v>
      </c>
      <c r="B184" s="8" t="s">
        <v>23</v>
      </c>
      <c r="C184" s="8" t="s">
        <v>173</v>
      </c>
      <c r="D184" s="8" t="s">
        <v>141</v>
      </c>
      <c r="E184" s="8" t="s">
        <v>186</v>
      </c>
      <c r="F184" s="8" t="s">
        <v>143</v>
      </c>
      <c r="G184" s="8" t="s">
        <v>413</v>
      </c>
      <c r="H184" s="8" t="s">
        <v>20</v>
      </c>
      <c r="I184" s="8" t="s">
        <v>413</v>
      </c>
      <c r="J184" s="8" t="s">
        <v>188</v>
      </c>
      <c r="K184" s="8" t="s">
        <v>21</v>
      </c>
      <c r="L184" s="12">
        <v>420</v>
      </c>
      <c r="M184" s="9">
        <v>6</v>
      </c>
      <c r="N184" s="10">
        <f t="shared" si="18"/>
        <v>1.4285714285714285E-2</v>
      </c>
      <c r="O184" s="11">
        <f t="shared" si="19"/>
        <v>9</v>
      </c>
      <c r="P184" s="11">
        <v>54</v>
      </c>
      <c r="Q184" s="11">
        <v>0</v>
      </c>
      <c r="R184" s="8">
        <v>0</v>
      </c>
      <c r="S184" s="8">
        <v>0</v>
      </c>
      <c r="T184" s="33" t="str">
        <f t="shared" si="20"/>
        <v/>
      </c>
      <c r="U184" s="12">
        <f t="shared" si="21"/>
        <v>0</v>
      </c>
      <c r="V184" s="10">
        <f t="shared" si="22"/>
        <v>0</v>
      </c>
      <c r="W184" s="11">
        <v>9</v>
      </c>
      <c r="X184" s="8" t="s">
        <v>148</v>
      </c>
      <c r="Y184" s="8" t="s">
        <v>149</v>
      </c>
      <c r="AA184">
        <f t="shared" si="23"/>
        <v>1</v>
      </c>
      <c r="AB184" s="32">
        <f t="shared" si="24"/>
        <v>-54</v>
      </c>
      <c r="AC184" t="str">
        <f t="shared" si="25"/>
        <v>No Sales</v>
      </c>
      <c r="AD184">
        <f>IFERROR(VLOOKUP(J184,Product_lookup!$A:$G,5,FALSE),"")</f>
        <v>349</v>
      </c>
      <c r="AE184">
        <f>IFERROR(VLOOKUP(J184,Product_lookup!$A:$G,6,FALSE),"")</f>
        <v>133</v>
      </c>
      <c r="AF184">
        <f>IFERROR(VLOOKUP(J184,Product_lookup!$A:$G,7,FALSE),"")</f>
        <v>121</v>
      </c>
      <c r="AG184" s="33">
        <f t="shared" si="26"/>
        <v>0.27220630372492838</v>
      </c>
    </row>
    <row r="185" spans="1:33" x14ac:dyDescent="0.3">
      <c r="A185" s="27">
        <v>46267</v>
      </c>
      <c r="B185" s="8" t="s">
        <v>23</v>
      </c>
      <c r="C185" s="8" t="s">
        <v>173</v>
      </c>
      <c r="D185" s="8" t="s">
        <v>141</v>
      </c>
      <c r="E185" s="8" t="s">
        <v>281</v>
      </c>
      <c r="F185" s="8" t="s">
        <v>143</v>
      </c>
      <c r="G185" s="8" t="s">
        <v>284</v>
      </c>
      <c r="H185" s="8" t="s">
        <v>20</v>
      </c>
      <c r="I185" s="8" t="s">
        <v>284</v>
      </c>
      <c r="J185" s="8" t="s">
        <v>283</v>
      </c>
      <c r="K185" s="8" t="s">
        <v>7</v>
      </c>
      <c r="L185" s="12">
        <v>321</v>
      </c>
      <c r="M185" s="9">
        <v>3</v>
      </c>
      <c r="N185" s="10">
        <f t="shared" si="18"/>
        <v>9.3457943925233638E-3</v>
      </c>
      <c r="O185" s="11">
        <f t="shared" si="19"/>
        <v>6.19</v>
      </c>
      <c r="P185" s="11">
        <v>18.57</v>
      </c>
      <c r="Q185" s="11">
        <v>0</v>
      </c>
      <c r="R185" s="8">
        <v>0</v>
      </c>
      <c r="S185" s="8">
        <v>0</v>
      </c>
      <c r="T185" s="33" t="str">
        <f t="shared" si="20"/>
        <v/>
      </c>
      <c r="U185" s="12">
        <f t="shared" si="21"/>
        <v>0</v>
      </c>
      <c r="V185" s="10">
        <f t="shared" si="22"/>
        <v>0</v>
      </c>
      <c r="W185" s="11">
        <v>8</v>
      </c>
      <c r="X185" s="8" t="s">
        <v>148</v>
      </c>
      <c r="Y185" s="8" t="s">
        <v>149</v>
      </c>
      <c r="AA185">
        <f t="shared" si="23"/>
        <v>1</v>
      </c>
      <c r="AB185" s="32">
        <f t="shared" si="24"/>
        <v>-18.57</v>
      </c>
      <c r="AC185" t="str">
        <f t="shared" si="25"/>
        <v>No Sales</v>
      </c>
      <c r="AD185">
        <f>IFERROR(VLOOKUP(J185,Product_lookup!$A:$G,5,FALSE),"")</f>
        <v>299</v>
      </c>
      <c r="AE185">
        <f>IFERROR(VLOOKUP(J185,Product_lookup!$A:$G,6,FALSE),"")</f>
        <v>111</v>
      </c>
      <c r="AF185">
        <f>IFERROR(VLOOKUP(J185,Product_lookup!$A:$G,7,FALSE),"")</f>
        <v>107</v>
      </c>
      <c r="AG185" s="33">
        <f t="shared" si="26"/>
        <v>0.2709030100334448</v>
      </c>
    </row>
    <row r="186" spans="1:33" x14ac:dyDescent="0.3">
      <c r="A186" s="27">
        <v>46267</v>
      </c>
      <c r="B186" s="8" t="s">
        <v>23</v>
      </c>
      <c r="C186" s="8" t="s">
        <v>173</v>
      </c>
      <c r="D186" s="8" t="s">
        <v>141</v>
      </c>
      <c r="E186" s="8" t="s">
        <v>281</v>
      </c>
      <c r="F186" s="8" t="s">
        <v>143</v>
      </c>
      <c r="G186" s="8" t="s">
        <v>282</v>
      </c>
      <c r="H186" s="8" t="s">
        <v>20</v>
      </c>
      <c r="I186" s="8" t="s">
        <v>282</v>
      </c>
      <c r="J186" s="8" t="s">
        <v>283</v>
      </c>
      <c r="K186" s="8" t="s">
        <v>14</v>
      </c>
      <c r="L186" s="12">
        <v>785</v>
      </c>
      <c r="M186" s="9">
        <v>5</v>
      </c>
      <c r="N186" s="10">
        <f t="shared" si="18"/>
        <v>6.369426751592357E-3</v>
      </c>
      <c r="O186" s="11">
        <f t="shared" si="19"/>
        <v>4.57</v>
      </c>
      <c r="P186" s="11">
        <v>22.85</v>
      </c>
      <c r="Q186" s="11">
        <v>0</v>
      </c>
      <c r="R186" s="8">
        <v>0</v>
      </c>
      <c r="S186" s="8">
        <v>0</v>
      </c>
      <c r="T186" s="33" t="str">
        <f t="shared" si="20"/>
        <v/>
      </c>
      <c r="U186" s="12">
        <f t="shared" si="21"/>
        <v>0</v>
      </c>
      <c r="V186" s="10">
        <f t="shared" si="22"/>
        <v>0</v>
      </c>
      <c r="W186" s="11">
        <v>8</v>
      </c>
      <c r="X186" s="8" t="s">
        <v>148</v>
      </c>
      <c r="Y186" s="8" t="s">
        <v>149</v>
      </c>
      <c r="AA186">
        <f t="shared" si="23"/>
        <v>1</v>
      </c>
      <c r="AB186" s="32">
        <f t="shared" si="24"/>
        <v>-22.85</v>
      </c>
      <c r="AC186" t="str">
        <f t="shared" si="25"/>
        <v>No Sales</v>
      </c>
      <c r="AD186">
        <f>IFERROR(VLOOKUP(J186,Product_lookup!$A:$G,5,FALSE),"")</f>
        <v>299</v>
      </c>
      <c r="AE186">
        <f>IFERROR(VLOOKUP(J186,Product_lookup!$A:$G,6,FALSE),"")</f>
        <v>111</v>
      </c>
      <c r="AF186">
        <f>IFERROR(VLOOKUP(J186,Product_lookup!$A:$G,7,FALSE),"")</f>
        <v>107</v>
      </c>
      <c r="AG186" s="33">
        <f t="shared" si="26"/>
        <v>0.2709030100334448</v>
      </c>
    </row>
    <row r="187" spans="1:33" x14ac:dyDescent="0.3">
      <c r="A187" s="27">
        <v>46267</v>
      </c>
      <c r="B187" s="8" t="s">
        <v>43</v>
      </c>
      <c r="C187" s="8" t="s">
        <v>140</v>
      </c>
      <c r="D187" s="8" t="s">
        <v>141</v>
      </c>
      <c r="E187" s="8" t="s">
        <v>142</v>
      </c>
      <c r="F187" s="8" t="s">
        <v>143</v>
      </c>
      <c r="G187" s="8" t="s">
        <v>1580</v>
      </c>
      <c r="H187" s="8" t="s">
        <v>27</v>
      </c>
      <c r="I187" s="8" t="s">
        <v>416</v>
      </c>
      <c r="J187" s="8" t="s">
        <v>147</v>
      </c>
      <c r="K187" s="8" t="s">
        <v>7</v>
      </c>
      <c r="L187" s="12">
        <v>340</v>
      </c>
      <c r="M187" s="9">
        <v>0</v>
      </c>
      <c r="N187" s="10">
        <f t="shared" si="18"/>
        <v>0</v>
      </c>
      <c r="O187" s="11" t="str">
        <f t="shared" si="19"/>
        <v/>
      </c>
      <c r="P187" s="11">
        <v>0</v>
      </c>
      <c r="Q187" s="11">
        <v>0</v>
      </c>
      <c r="R187" s="8">
        <v>0</v>
      </c>
      <c r="S187" s="8">
        <v>0</v>
      </c>
      <c r="T187" s="33" t="str">
        <f t="shared" si="20"/>
        <v/>
      </c>
      <c r="U187" s="12" t="str">
        <f t="shared" si="21"/>
        <v/>
      </c>
      <c r="V187" s="10" t="str">
        <f t="shared" si="22"/>
        <v/>
      </c>
      <c r="W187" s="11">
        <v>11.5</v>
      </c>
      <c r="X187" s="8" t="s">
        <v>148</v>
      </c>
      <c r="Y187" s="8" t="s">
        <v>149</v>
      </c>
      <c r="AA187">
        <f t="shared" si="23"/>
        <v>1</v>
      </c>
      <c r="AB187" s="32">
        <f t="shared" si="24"/>
        <v>0</v>
      </c>
      <c r="AC187" t="str">
        <f t="shared" si="25"/>
        <v>No Spend</v>
      </c>
      <c r="AD187">
        <f>IFERROR(VLOOKUP(J187,Product_lookup!$A:$G,5,FALSE),"")</f>
        <v>599</v>
      </c>
      <c r="AE187">
        <f>IFERROR(VLOOKUP(J187,Product_lookup!$A:$G,6,FALSE),"")</f>
        <v>216</v>
      </c>
      <c r="AF187">
        <f>IFERROR(VLOOKUP(J187,Product_lookup!$A:$G,7,FALSE),"")</f>
        <v>144</v>
      </c>
      <c r="AG187" s="33">
        <f t="shared" si="26"/>
        <v>0.39899833055091821</v>
      </c>
    </row>
    <row r="188" spans="1:33" x14ac:dyDescent="0.3">
      <c r="A188" s="27">
        <v>46267</v>
      </c>
      <c r="B188" s="8" t="s">
        <v>43</v>
      </c>
      <c r="C188" s="8" t="s">
        <v>140</v>
      </c>
      <c r="D188" s="8" t="s">
        <v>141</v>
      </c>
      <c r="E188" s="8" t="s">
        <v>142</v>
      </c>
      <c r="F188" s="8" t="s">
        <v>143</v>
      </c>
      <c r="G188" s="8" t="s">
        <v>1568</v>
      </c>
      <c r="H188" s="8" t="s">
        <v>27</v>
      </c>
      <c r="I188" s="8" t="s">
        <v>295</v>
      </c>
      <c r="J188" s="8" t="s">
        <v>147</v>
      </c>
      <c r="K188" s="8" t="s">
        <v>7</v>
      </c>
      <c r="L188" s="12">
        <v>480</v>
      </c>
      <c r="M188" s="9">
        <v>4</v>
      </c>
      <c r="N188" s="10">
        <f t="shared" si="18"/>
        <v>8.3333333333333332E-3</v>
      </c>
      <c r="O188" s="11">
        <f t="shared" si="19"/>
        <v>6.71</v>
      </c>
      <c r="P188" s="11">
        <v>26.84</v>
      </c>
      <c r="Q188" s="11">
        <v>0</v>
      </c>
      <c r="R188" s="8">
        <v>0</v>
      </c>
      <c r="S188" s="8">
        <v>0</v>
      </c>
      <c r="T188" s="33" t="str">
        <f t="shared" si="20"/>
        <v/>
      </c>
      <c r="U188" s="12">
        <f t="shared" si="21"/>
        <v>0</v>
      </c>
      <c r="V188" s="10">
        <f t="shared" si="22"/>
        <v>0</v>
      </c>
      <c r="W188" s="11">
        <v>12</v>
      </c>
      <c r="X188" s="8" t="s">
        <v>148</v>
      </c>
      <c r="Y188" s="8" t="s">
        <v>149</v>
      </c>
      <c r="AA188">
        <f t="shared" si="23"/>
        <v>1</v>
      </c>
      <c r="AB188" s="32">
        <f t="shared" si="24"/>
        <v>-26.84</v>
      </c>
      <c r="AC188" t="str">
        <f t="shared" si="25"/>
        <v>No Sales</v>
      </c>
      <c r="AD188">
        <f>IFERROR(VLOOKUP(J188,Product_lookup!$A:$G,5,FALSE),"")</f>
        <v>599</v>
      </c>
      <c r="AE188">
        <f>IFERROR(VLOOKUP(J188,Product_lookup!$A:$G,6,FALSE),"")</f>
        <v>216</v>
      </c>
      <c r="AF188">
        <f>IFERROR(VLOOKUP(J188,Product_lookup!$A:$G,7,FALSE),"")</f>
        <v>144</v>
      </c>
      <c r="AG188" s="33">
        <f t="shared" si="26"/>
        <v>0.39899833055091821</v>
      </c>
    </row>
    <row r="189" spans="1:33" x14ac:dyDescent="0.3">
      <c r="A189" s="27">
        <v>46267</v>
      </c>
      <c r="B189" s="8" t="s">
        <v>43</v>
      </c>
      <c r="C189" s="8" t="s">
        <v>140</v>
      </c>
      <c r="D189" s="8" t="s">
        <v>141</v>
      </c>
      <c r="E189" s="8" t="s">
        <v>164</v>
      </c>
      <c r="F189" s="8" t="s">
        <v>143</v>
      </c>
      <c r="G189" s="8" t="s">
        <v>1571</v>
      </c>
      <c r="H189" s="8" t="s">
        <v>27</v>
      </c>
      <c r="I189" s="8" t="s">
        <v>302</v>
      </c>
      <c r="J189" s="8" t="s">
        <v>166</v>
      </c>
      <c r="K189" s="8" t="s">
        <v>7</v>
      </c>
      <c r="L189" s="8">
        <v>840</v>
      </c>
      <c r="M189" s="9">
        <v>1</v>
      </c>
      <c r="N189" s="10">
        <f t="shared" si="18"/>
        <v>1.1904761904761906E-3</v>
      </c>
      <c r="O189" s="11">
        <f t="shared" si="19"/>
        <v>4.34</v>
      </c>
      <c r="P189" s="11">
        <v>4.34</v>
      </c>
      <c r="Q189" s="11">
        <v>0</v>
      </c>
      <c r="R189" s="8">
        <v>0</v>
      </c>
      <c r="S189" s="8">
        <v>0</v>
      </c>
      <c r="T189" s="33" t="str">
        <f t="shared" si="20"/>
        <v/>
      </c>
      <c r="U189" s="12">
        <f t="shared" si="21"/>
        <v>0</v>
      </c>
      <c r="V189" s="10">
        <f t="shared" si="22"/>
        <v>0</v>
      </c>
      <c r="W189" s="11">
        <v>7.5</v>
      </c>
      <c r="X189" s="8" t="s">
        <v>148</v>
      </c>
      <c r="Y189" s="8" t="s">
        <v>149</v>
      </c>
      <c r="AA189">
        <f t="shared" si="23"/>
        <v>1</v>
      </c>
      <c r="AB189" s="32">
        <f t="shared" si="24"/>
        <v>-4.34</v>
      </c>
      <c r="AC189" t="str">
        <f t="shared" si="25"/>
        <v>No Sales</v>
      </c>
      <c r="AD189">
        <f>IFERROR(VLOOKUP(J189,Product_lookup!$A:$G,5,FALSE),"")</f>
        <v>449</v>
      </c>
      <c r="AE189">
        <f>IFERROR(VLOOKUP(J189,Product_lookup!$A:$G,6,FALSE),"")</f>
        <v>162</v>
      </c>
      <c r="AF189">
        <f>IFERROR(VLOOKUP(J189,Product_lookup!$A:$G,7,FALSE),"")</f>
        <v>130</v>
      </c>
      <c r="AG189" s="33">
        <f t="shared" si="26"/>
        <v>0.34966592427616927</v>
      </c>
    </row>
    <row r="190" spans="1:33" x14ac:dyDescent="0.3">
      <c r="A190" s="27">
        <v>46267</v>
      </c>
      <c r="B190" s="8" t="s">
        <v>43</v>
      </c>
      <c r="C190" s="8" t="s">
        <v>140</v>
      </c>
      <c r="D190" s="8" t="s">
        <v>141</v>
      </c>
      <c r="E190" s="8" t="s">
        <v>239</v>
      </c>
      <c r="F190" s="8" t="s">
        <v>143</v>
      </c>
      <c r="G190" s="8" t="s">
        <v>1579</v>
      </c>
      <c r="H190" s="8" t="s">
        <v>27</v>
      </c>
      <c r="I190" s="8" t="s">
        <v>321</v>
      </c>
      <c r="J190" s="8" t="s">
        <v>242</v>
      </c>
      <c r="K190" s="8" t="s">
        <v>7</v>
      </c>
      <c r="L190" s="12">
        <v>604</v>
      </c>
      <c r="M190" s="9">
        <v>2</v>
      </c>
      <c r="N190" s="10">
        <f t="shared" si="18"/>
        <v>3.3112582781456954E-3</v>
      </c>
      <c r="O190" s="11">
        <f t="shared" si="19"/>
        <v>4.91</v>
      </c>
      <c r="P190" s="11">
        <v>9.82</v>
      </c>
      <c r="Q190" s="11">
        <v>0</v>
      </c>
      <c r="R190" s="8">
        <v>0</v>
      </c>
      <c r="S190" s="8">
        <v>0</v>
      </c>
      <c r="T190" s="33" t="str">
        <f t="shared" si="20"/>
        <v/>
      </c>
      <c r="U190" s="12">
        <f t="shared" si="21"/>
        <v>0</v>
      </c>
      <c r="V190" s="10">
        <f t="shared" si="22"/>
        <v>0</v>
      </c>
      <c r="W190" s="11">
        <v>7</v>
      </c>
      <c r="X190" s="8" t="s">
        <v>148</v>
      </c>
      <c r="Y190" s="8" t="s">
        <v>149</v>
      </c>
      <c r="AA190">
        <f t="shared" si="23"/>
        <v>1</v>
      </c>
      <c r="AB190" s="32">
        <f t="shared" si="24"/>
        <v>-9.82</v>
      </c>
      <c r="AC190" t="str">
        <f t="shared" si="25"/>
        <v>No Sales</v>
      </c>
      <c r="AD190">
        <f>IFERROR(VLOOKUP(J190,Product_lookup!$A:$G,5,FALSE),"")</f>
        <v>299</v>
      </c>
      <c r="AE190">
        <f>IFERROR(VLOOKUP(J190,Product_lookup!$A:$G,6,FALSE),"")</f>
        <v>114</v>
      </c>
      <c r="AF190">
        <f>IFERROR(VLOOKUP(J190,Product_lookup!$A:$G,7,FALSE),"")</f>
        <v>107</v>
      </c>
      <c r="AG190" s="33">
        <f t="shared" si="26"/>
        <v>0.2608695652173913</v>
      </c>
    </row>
    <row r="191" spans="1:33" x14ac:dyDescent="0.3">
      <c r="A191" s="27">
        <v>46267</v>
      </c>
      <c r="B191" s="8" t="s">
        <v>43</v>
      </c>
      <c r="C191" s="8" t="s">
        <v>140</v>
      </c>
      <c r="D191" s="8" t="s">
        <v>141</v>
      </c>
      <c r="E191" s="8" t="s">
        <v>239</v>
      </c>
      <c r="F191" s="8" t="s">
        <v>143</v>
      </c>
      <c r="G191" s="8" t="s">
        <v>1581</v>
      </c>
      <c r="H191" s="8" t="s">
        <v>27</v>
      </c>
      <c r="I191" s="8" t="s">
        <v>420</v>
      </c>
      <c r="J191" s="8" t="s">
        <v>242</v>
      </c>
      <c r="K191" s="8" t="s">
        <v>14</v>
      </c>
      <c r="L191" s="12">
        <v>1106</v>
      </c>
      <c r="M191" s="9">
        <v>3</v>
      </c>
      <c r="N191" s="10">
        <f t="shared" si="18"/>
        <v>2.7124773960216998E-3</v>
      </c>
      <c r="O191" s="11">
        <f t="shared" si="19"/>
        <v>5.38</v>
      </c>
      <c r="P191" s="11">
        <v>16.14</v>
      </c>
      <c r="Q191" s="11">
        <v>0</v>
      </c>
      <c r="R191" s="8">
        <v>0</v>
      </c>
      <c r="S191" s="8">
        <v>0</v>
      </c>
      <c r="T191" s="33" t="str">
        <f t="shared" si="20"/>
        <v/>
      </c>
      <c r="U191" s="12">
        <f t="shared" si="21"/>
        <v>0</v>
      </c>
      <c r="V191" s="10">
        <f t="shared" si="22"/>
        <v>0</v>
      </c>
      <c r="W191" s="11">
        <v>7.5</v>
      </c>
      <c r="X191" s="8" t="s">
        <v>148</v>
      </c>
      <c r="Y191" s="8" t="s">
        <v>149</v>
      </c>
      <c r="AA191">
        <f t="shared" si="23"/>
        <v>1</v>
      </c>
      <c r="AB191" s="32">
        <f t="shared" si="24"/>
        <v>-16.14</v>
      </c>
      <c r="AC191" t="str">
        <f t="shared" si="25"/>
        <v>No Sales</v>
      </c>
      <c r="AD191">
        <f>IFERROR(VLOOKUP(J191,Product_lookup!$A:$G,5,FALSE),"")</f>
        <v>299</v>
      </c>
      <c r="AE191">
        <f>IFERROR(VLOOKUP(J191,Product_lookup!$A:$G,6,FALSE),"")</f>
        <v>114</v>
      </c>
      <c r="AF191">
        <f>IFERROR(VLOOKUP(J191,Product_lookup!$A:$G,7,FALSE),"")</f>
        <v>107</v>
      </c>
      <c r="AG191" s="33">
        <f t="shared" si="26"/>
        <v>0.2608695652173913</v>
      </c>
    </row>
    <row r="192" spans="1:33" x14ac:dyDescent="0.3">
      <c r="A192" s="27">
        <v>46267</v>
      </c>
      <c r="B192" s="8" t="s">
        <v>34</v>
      </c>
      <c r="C192" s="8" t="s">
        <v>140</v>
      </c>
      <c r="D192" s="8" t="s">
        <v>141</v>
      </c>
      <c r="E192" s="8" t="s">
        <v>322</v>
      </c>
      <c r="F192" s="8" t="s">
        <v>143</v>
      </c>
      <c r="G192" s="8" t="s">
        <v>323</v>
      </c>
      <c r="H192" s="8" t="s">
        <v>20</v>
      </c>
      <c r="I192" s="8" t="s">
        <v>323</v>
      </c>
      <c r="J192" s="8" t="s">
        <v>324</v>
      </c>
      <c r="K192" s="8" t="s">
        <v>21</v>
      </c>
      <c r="L192" s="12">
        <v>607</v>
      </c>
      <c r="M192" s="9">
        <v>5</v>
      </c>
      <c r="N192" s="10">
        <f t="shared" si="18"/>
        <v>8.2372322899505763E-3</v>
      </c>
      <c r="O192" s="11">
        <f t="shared" si="19"/>
        <v>11.5</v>
      </c>
      <c r="P192" s="11">
        <v>57.5</v>
      </c>
      <c r="Q192" s="11">
        <v>499</v>
      </c>
      <c r="R192" s="8">
        <v>1</v>
      </c>
      <c r="S192" s="8">
        <v>1</v>
      </c>
      <c r="T192" s="33">
        <f t="shared" si="20"/>
        <v>0.11523046092184369</v>
      </c>
      <c r="U192" s="12">
        <f t="shared" si="21"/>
        <v>8.6782608695652179</v>
      </c>
      <c r="V192" s="10">
        <f t="shared" si="22"/>
        <v>0.2</v>
      </c>
      <c r="W192" s="11">
        <v>11.5</v>
      </c>
      <c r="X192" s="8" t="s">
        <v>148</v>
      </c>
      <c r="Y192" s="8" t="s">
        <v>149</v>
      </c>
      <c r="AA192">
        <f t="shared" si="23"/>
        <v>1</v>
      </c>
      <c r="AB192" s="32">
        <f t="shared" si="24"/>
        <v>136.5</v>
      </c>
      <c r="AC192" t="str">
        <f t="shared" si="25"/>
        <v>Profitable</v>
      </c>
      <c r="AD192">
        <f>IFERROR(VLOOKUP(J192,Product_lookup!$A:$G,5,FALSE),"")</f>
        <v>499</v>
      </c>
      <c r="AE192">
        <f>IFERROR(VLOOKUP(J192,Product_lookup!$A:$G,6,FALSE),"")</f>
        <v>180</v>
      </c>
      <c r="AF192">
        <f>IFERROR(VLOOKUP(J192,Product_lookup!$A:$G,7,FALSE),"")</f>
        <v>125</v>
      </c>
      <c r="AG192" s="33">
        <f t="shared" si="26"/>
        <v>0.38877755511022044</v>
      </c>
    </row>
    <row r="193" spans="1:33" x14ac:dyDescent="0.3">
      <c r="A193" s="27">
        <v>46267</v>
      </c>
      <c r="B193" s="8" t="s">
        <v>34</v>
      </c>
      <c r="C193" s="8" t="s">
        <v>140</v>
      </c>
      <c r="D193" s="8" t="s">
        <v>141</v>
      </c>
      <c r="E193" s="8" t="s">
        <v>322</v>
      </c>
      <c r="F193" s="8" t="s">
        <v>143</v>
      </c>
      <c r="G193" s="8" t="s">
        <v>421</v>
      </c>
      <c r="H193" s="8" t="s">
        <v>20</v>
      </c>
      <c r="I193" s="8" t="s">
        <v>421</v>
      </c>
      <c r="J193" s="8" t="s">
        <v>324</v>
      </c>
      <c r="K193" s="8" t="s">
        <v>7</v>
      </c>
      <c r="L193" s="12">
        <v>201</v>
      </c>
      <c r="M193" s="9">
        <v>3</v>
      </c>
      <c r="N193" s="10">
        <f t="shared" si="18"/>
        <v>1.4925373134328358E-2</v>
      </c>
      <c r="O193" s="11">
        <f t="shared" si="19"/>
        <v>8.89</v>
      </c>
      <c r="P193" s="11">
        <v>26.67</v>
      </c>
      <c r="Q193" s="11">
        <v>0</v>
      </c>
      <c r="R193" s="8">
        <v>0</v>
      </c>
      <c r="S193" s="8">
        <v>0</v>
      </c>
      <c r="T193" s="33" t="str">
        <f t="shared" si="20"/>
        <v/>
      </c>
      <c r="U193" s="12">
        <f t="shared" si="21"/>
        <v>0</v>
      </c>
      <c r="V193" s="10">
        <f t="shared" si="22"/>
        <v>0</v>
      </c>
      <c r="W193" s="11">
        <v>15</v>
      </c>
      <c r="X193" s="8" t="s">
        <v>148</v>
      </c>
      <c r="Y193" s="8" t="s">
        <v>149</v>
      </c>
      <c r="AA193">
        <f t="shared" si="23"/>
        <v>1</v>
      </c>
      <c r="AB193" s="32">
        <f t="shared" si="24"/>
        <v>-26.67</v>
      </c>
      <c r="AC193" t="str">
        <f t="shared" si="25"/>
        <v>No Sales</v>
      </c>
      <c r="AD193">
        <f>IFERROR(VLOOKUP(J193,Product_lookup!$A:$G,5,FALSE),"")</f>
        <v>499</v>
      </c>
      <c r="AE193">
        <f>IFERROR(VLOOKUP(J193,Product_lookup!$A:$G,6,FALSE),"")</f>
        <v>180</v>
      </c>
      <c r="AF193">
        <f>IFERROR(VLOOKUP(J193,Product_lookup!$A:$G,7,FALSE),"")</f>
        <v>125</v>
      </c>
      <c r="AG193" s="33">
        <f t="shared" si="26"/>
        <v>0.38877755511022044</v>
      </c>
    </row>
    <row r="194" spans="1:33" x14ac:dyDescent="0.3">
      <c r="A194" s="27">
        <v>46267</v>
      </c>
      <c r="B194" s="8" t="s">
        <v>34</v>
      </c>
      <c r="C194" s="8" t="s">
        <v>140</v>
      </c>
      <c r="D194" s="8" t="s">
        <v>141</v>
      </c>
      <c r="E194" s="8" t="s">
        <v>325</v>
      </c>
      <c r="F194" s="8" t="s">
        <v>143</v>
      </c>
      <c r="G194" s="8" t="s">
        <v>422</v>
      </c>
      <c r="H194" s="8" t="s">
        <v>20</v>
      </c>
      <c r="I194" s="8" t="s">
        <v>422</v>
      </c>
      <c r="J194" s="8" t="s">
        <v>327</v>
      </c>
      <c r="K194" s="8" t="s">
        <v>14</v>
      </c>
      <c r="L194" s="12">
        <v>174</v>
      </c>
      <c r="M194" s="9">
        <v>1</v>
      </c>
      <c r="N194" s="10">
        <f t="shared" ref="N194:N257" si="27">IF(L194=0,"",M194/L194)</f>
        <v>5.7471264367816091E-3</v>
      </c>
      <c r="O194" s="11">
        <f t="shared" ref="O194:O257" si="28">IF(M194=0,"",P194/M194)</f>
        <v>3.85</v>
      </c>
      <c r="P194" s="11">
        <v>3.85</v>
      </c>
      <c r="Q194" s="11">
        <v>0</v>
      </c>
      <c r="R194" s="8">
        <v>0</v>
      </c>
      <c r="S194" s="8">
        <v>0</v>
      </c>
      <c r="T194" s="33" t="str">
        <f t="shared" ref="T194:T257" si="29">IF(Q194=0,"",P194/Q194)</f>
        <v/>
      </c>
      <c r="U194" s="12">
        <f t="shared" ref="U194:U257" si="30">IF(P194=0,"",Q194/P194)</f>
        <v>0</v>
      </c>
      <c r="V194" s="10">
        <f t="shared" ref="V194:V257" si="31">IF(M194=0,"",R194/M194)</f>
        <v>0</v>
      </c>
      <c r="W194" s="11">
        <v>5.5</v>
      </c>
      <c r="X194" s="8" t="s">
        <v>148</v>
      </c>
      <c r="Y194" s="8" t="s">
        <v>149</v>
      </c>
      <c r="AA194">
        <f t="shared" ref="AA194:AA257" si="32">IF(OR(A194&lt;DATE(2026,9,1),A194&gt;DATE(2026,9,28)),"Check Date",INT((A194-DATE(2026,9,1))/7)+1)</f>
        <v>1</v>
      </c>
      <c r="AB194" s="32">
        <f t="shared" ref="AB194:AB257" si="33">IF(OR(AD194="",AE194="",AF194=""),"",S194*(AD194-AE194-AF194)-P194)</f>
        <v>-3.85</v>
      </c>
      <c r="AC194" t="str">
        <f t="shared" ref="AC194:AC257" si="34">IF(P194&lt;0,"Review",IF(OR(AD194="",AE194="",AF194=""),"Cost missing",IF(P194=0,"No Spend",IF(Q194=0,"No Sales",IF(P194/Q194&lt;AG194,"Profitable","Losing")))))</f>
        <v>No Sales</v>
      </c>
      <c r="AD194">
        <f>IFERROR(VLOOKUP(J194,Product_lookup!$A:$G,5,FALSE),"")</f>
        <v>199</v>
      </c>
      <c r="AE194">
        <f>IFERROR(VLOOKUP(J194,Product_lookup!$A:$G,6,FALSE),"")</f>
        <v>76</v>
      </c>
      <c r="AF194">
        <f>IFERROR(VLOOKUP(J194,Product_lookup!$A:$G,7,FALSE),"")</f>
        <v>88</v>
      </c>
      <c r="AG194" s="33">
        <f t="shared" ref="AG194:AG257" si="35">IFERROR((AD194-AE194-AF194)/AD194,"")</f>
        <v>0.17587939698492464</v>
      </c>
    </row>
    <row r="195" spans="1:33" x14ac:dyDescent="0.3">
      <c r="A195" s="27">
        <v>46267</v>
      </c>
      <c r="B195" s="8" t="s">
        <v>34</v>
      </c>
      <c r="C195" s="8" t="s">
        <v>140</v>
      </c>
      <c r="D195" s="8" t="s">
        <v>141</v>
      </c>
      <c r="E195" s="8" t="s">
        <v>325</v>
      </c>
      <c r="F195" s="8" t="s">
        <v>143</v>
      </c>
      <c r="G195" s="8" t="s">
        <v>423</v>
      </c>
      <c r="H195" s="8" t="s">
        <v>20</v>
      </c>
      <c r="I195" s="8" t="s">
        <v>423</v>
      </c>
      <c r="J195" s="8" t="s">
        <v>327</v>
      </c>
      <c r="K195" s="8" t="s">
        <v>14</v>
      </c>
      <c r="L195" s="12">
        <v>695</v>
      </c>
      <c r="M195" s="9">
        <v>10</v>
      </c>
      <c r="N195" s="10">
        <f t="shared" si="27"/>
        <v>1.4388489208633094E-2</v>
      </c>
      <c r="O195" s="11">
        <f t="shared" si="28"/>
        <v>4.2700000000000005</v>
      </c>
      <c r="P195" s="11">
        <v>42.7</v>
      </c>
      <c r="Q195" s="11">
        <v>398</v>
      </c>
      <c r="R195" s="8">
        <v>2</v>
      </c>
      <c r="S195" s="8">
        <v>2</v>
      </c>
      <c r="T195" s="33">
        <f t="shared" si="29"/>
        <v>0.10728643216080402</v>
      </c>
      <c r="U195" s="12">
        <f t="shared" si="30"/>
        <v>9.3208430913348934</v>
      </c>
      <c r="V195" s="10">
        <f t="shared" si="31"/>
        <v>0.2</v>
      </c>
      <c r="W195" s="11">
        <v>5</v>
      </c>
      <c r="X195" s="8" t="s">
        <v>148</v>
      </c>
      <c r="Y195" s="8" t="s">
        <v>149</v>
      </c>
      <c r="AA195">
        <f t="shared" si="32"/>
        <v>1</v>
      </c>
      <c r="AB195" s="32">
        <f t="shared" si="33"/>
        <v>27.299999999999997</v>
      </c>
      <c r="AC195" t="str">
        <f t="shared" si="34"/>
        <v>Profitable</v>
      </c>
      <c r="AD195">
        <f>IFERROR(VLOOKUP(J195,Product_lookup!$A:$G,5,FALSE),"")</f>
        <v>199</v>
      </c>
      <c r="AE195">
        <f>IFERROR(VLOOKUP(J195,Product_lookup!$A:$G,6,FALSE),"")</f>
        <v>76</v>
      </c>
      <c r="AF195">
        <f>IFERROR(VLOOKUP(J195,Product_lookup!$A:$G,7,FALSE),"")</f>
        <v>88</v>
      </c>
      <c r="AG195" s="33">
        <f t="shared" si="35"/>
        <v>0.17587939698492464</v>
      </c>
    </row>
    <row r="196" spans="1:33" x14ac:dyDescent="0.3">
      <c r="A196" s="27">
        <v>46267</v>
      </c>
      <c r="B196" s="8" t="s">
        <v>34</v>
      </c>
      <c r="C196" s="8" t="s">
        <v>140</v>
      </c>
      <c r="D196" s="8" t="s">
        <v>141</v>
      </c>
      <c r="E196" s="8" t="s">
        <v>325</v>
      </c>
      <c r="F196" s="8" t="s">
        <v>143</v>
      </c>
      <c r="G196" s="8" t="s">
        <v>424</v>
      </c>
      <c r="H196" s="8" t="s">
        <v>20</v>
      </c>
      <c r="I196" s="8" t="s">
        <v>424</v>
      </c>
      <c r="J196" s="8" t="s">
        <v>327</v>
      </c>
      <c r="K196" s="8" t="s">
        <v>21</v>
      </c>
      <c r="L196" s="12">
        <v>244</v>
      </c>
      <c r="M196" s="9">
        <v>8</v>
      </c>
      <c r="N196" s="10">
        <f t="shared" si="27"/>
        <v>3.2786885245901641E-2</v>
      </c>
      <c r="O196" s="11">
        <f t="shared" si="28"/>
        <v>6</v>
      </c>
      <c r="P196" s="11">
        <v>48</v>
      </c>
      <c r="Q196" s="11">
        <v>597</v>
      </c>
      <c r="R196" s="8">
        <v>2</v>
      </c>
      <c r="S196" s="8">
        <v>3</v>
      </c>
      <c r="T196" s="33">
        <f t="shared" si="29"/>
        <v>8.0402010050251257E-2</v>
      </c>
      <c r="U196" s="12">
        <f t="shared" si="30"/>
        <v>12.4375</v>
      </c>
      <c r="V196" s="10">
        <f t="shared" si="31"/>
        <v>0.25</v>
      </c>
      <c r="W196" s="11">
        <v>6</v>
      </c>
      <c r="X196" s="8" t="s">
        <v>148</v>
      </c>
      <c r="Y196" s="8" t="s">
        <v>149</v>
      </c>
      <c r="AA196">
        <f t="shared" si="32"/>
        <v>1</v>
      </c>
      <c r="AB196" s="32">
        <f t="shared" si="33"/>
        <v>57</v>
      </c>
      <c r="AC196" t="str">
        <f t="shared" si="34"/>
        <v>Profitable</v>
      </c>
      <c r="AD196">
        <f>IFERROR(VLOOKUP(J196,Product_lookup!$A:$G,5,FALSE),"")</f>
        <v>199</v>
      </c>
      <c r="AE196">
        <f>IFERROR(VLOOKUP(J196,Product_lookup!$A:$G,6,FALSE),"")</f>
        <v>76</v>
      </c>
      <c r="AF196">
        <f>IFERROR(VLOOKUP(J196,Product_lookup!$A:$G,7,FALSE),"")</f>
        <v>88</v>
      </c>
      <c r="AG196" s="33">
        <f t="shared" si="35"/>
        <v>0.17587939698492464</v>
      </c>
    </row>
    <row r="197" spans="1:33" x14ac:dyDescent="0.3">
      <c r="A197" s="27">
        <v>46267</v>
      </c>
      <c r="B197" s="8" t="s">
        <v>34</v>
      </c>
      <c r="C197" s="8" t="s">
        <v>140</v>
      </c>
      <c r="D197" s="8" t="s">
        <v>141</v>
      </c>
      <c r="E197" s="8" t="s">
        <v>325</v>
      </c>
      <c r="F197" s="8" t="s">
        <v>143</v>
      </c>
      <c r="G197" s="8" t="s">
        <v>425</v>
      </c>
      <c r="H197" s="8" t="s">
        <v>20</v>
      </c>
      <c r="I197" s="8" t="s">
        <v>425</v>
      </c>
      <c r="J197" s="8" t="s">
        <v>327</v>
      </c>
      <c r="K197" s="8" t="s">
        <v>21</v>
      </c>
      <c r="L197" s="12">
        <v>720</v>
      </c>
      <c r="M197" s="9">
        <v>16</v>
      </c>
      <c r="N197" s="10">
        <f t="shared" si="27"/>
        <v>2.2222222222222223E-2</v>
      </c>
      <c r="O197" s="11">
        <f t="shared" si="28"/>
        <v>6</v>
      </c>
      <c r="P197" s="11">
        <v>96</v>
      </c>
      <c r="Q197" s="11">
        <v>199</v>
      </c>
      <c r="R197" s="8">
        <v>1</v>
      </c>
      <c r="S197" s="8">
        <v>1</v>
      </c>
      <c r="T197" s="33">
        <f t="shared" si="29"/>
        <v>0.48241206030150752</v>
      </c>
      <c r="U197" s="12">
        <f t="shared" si="30"/>
        <v>2.0729166666666665</v>
      </c>
      <c r="V197" s="10">
        <f t="shared" si="31"/>
        <v>6.25E-2</v>
      </c>
      <c r="W197" s="11">
        <v>6</v>
      </c>
      <c r="X197" s="8" t="s">
        <v>148</v>
      </c>
      <c r="Y197" s="8" t="s">
        <v>149</v>
      </c>
      <c r="AA197">
        <f t="shared" si="32"/>
        <v>1</v>
      </c>
      <c r="AB197" s="32">
        <f t="shared" si="33"/>
        <v>-61</v>
      </c>
      <c r="AC197" t="str">
        <f t="shared" si="34"/>
        <v>Losing</v>
      </c>
      <c r="AD197">
        <f>IFERROR(VLOOKUP(J197,Product_lookup!$A:$G,5,FALSE),"")</f>
        <v>199</v>
      </c>
      <c r="AE197">
        <f>IFERROR(VLOOKUP(J197,Product_lookup!$A:$G,6,FALSE),"")</f>
        <v>76</v>
      </c>
      <c r="AF197">
        <f>IFERROR(VLOOKUP(J197,Product_lookup!$A:$G,7,FALSE),"")</f>
        <v>88</v>
      </c>
      <c r="AG197" s="33">
        <f t="shared" si="35"/>
        <v>0.17587939698492464</v>
      </c>
    </row>
    <row r="198" spans="1:33" x14ac:dyDescent="0.3">
      <c r="A198" s="27">
        <v>46267</v>
      </c>
      <c r="B198" s="8" t="s">
        <v>34</v>
      </c>
      <c r="C198" s="8" t="s">
        <v>140</v>
      </c>
      <c r="D198" s="8" t="s">
        <v>141</v>
      </c>
      <c r="E198" s="8" t="s">
        <v>328</v>
      </c>
      <c r="F198" s="8" t="s">
        <v>143</v>
      </c>
      <c r="G198" s="8" t="s">
        <v>426</v>
      </c>
      <c r="H198" s="8" t="s">
        <v>20</v>
      </c>
      <c r="I198" s="8" t="s">
        <v>426</v>
      </c>
      <c r="J198" s="8" t="s">
        <v>330</v>
      </c>
      <c r="K198" s="8" t="s">
        <v>14</v>
      </c>
      <c r="L198" s="12">
        <v>154</v>
      </c>
      <c r="M198" s="9">
        <v>1</v>
      </c>
      <c r="N198" s="10">
        <f t="shared" si="27"/>
        <v>6.4935064935064939E-3</v>
      </c>
      <c r="O198" s="11">
        <f t="shared" si="28"/>
        <v>6.95</v>
      </c>
      <c r="P198" s="11">
        <v>6.95</v>
      </c>
      <c r="Q198" s="11">
        <v>0</v>
      </c>
      <c r="R198" s="8">
        <v>0</v>
      </c>
      <c r="S198" s="8">
        <v>0</v>
      </c>
      <c r="T198" s="33" t="str">
        <f t="shared" si="29"/>
        <v/>
      </c>
      <c r="U198" s="12">
        <f t="shared" si="30"/>
        <v>0</v>
      </c>
      <c r="V198" s="10">
        <f t="shared" si="31"/>
        <v>0</v>
      </c>
      <c r="W198" s="11">
        <v>10</v>
      </c>
      <c r="X198" s="8" t="s">
        <v>148</v>
      </c>
      <c r="Y198" s="8" t="s">
        <v>149</v>
      </c>
      <c r="AA198">
        <f t="shared" si="32"/>
        <v>1</v>
      </c>
      <c r="AB198" s="32">
        <f t="shared" si="33"/>
        <v>-6.95</v>
      </c>
      <c r="AC198" t="str">
        <f t="shared" si="34"/>
        <v>No Sales</v>
      </c>
      <c r="AD198">
        <f>IFERROR(VLOOKUP(J198,Product_lookup!$A:$G,5,FALSE),"")</f>
        <v>299</v>
      </c>
      <c r="AE198">
        <f>IFERROR(VLOOKUP(J198,Product_lookup!$A:$G,6,FALSE),"")</f>
        <v>114</v>
      </c>
      <c r="AF198">
        <f>IFERROR(VLOOKUP(J198,Product_lookup!$A:$G,7,FALSE),"")</f>
        <v>97</v>
      </c>
      <c r="AG198" s="33">
        <f t="shared" si="35"/>
        <v>0.29431438127090304</v>
      </c>
    </row>
    <row r="199" spans="1:33" x14ac:dyDescent="0.3">
      <c r="A199" s="27">
        <v>46267</v>
      </c>
      <c r="B199" s="8" t="s">
        <v>34</v>
      </c>
      <c r="C199" s="8" t="s">
        <v>140</v>
      </c>
      <c r="D199" s="8" t="s">
        <v>141</v>
      </c>
      <c r="E199" s="8" t="s">
        <v>328</v>
      </c>
      <c r="F199" s="8" t="s">
        <v>143</v>
      </c>
      <c r="G199" s="8" t="s">
        <v>427</v>
      </c>
      <c r="H199" s="8" t="s">
        <v>20</v>
      </c>
      <c r="I199" s="8" t="s">
        <v>427</v>
      </c>
      <c r="J199" s="8" t="s">
        <v>330</v>
      </c>
      <c r="K199" s="8" t="s">
        <v>21</v>
      </c>
      <c r="L199" s="12">
        <v>178</v>
      </c>
      <c r="M199" s="9">
        <v>1</v>
      </c>
      <c r="N199" s="10">
        <f t="shared" si="27"/>
        <v>5.6179775280898875E-3</v>
      </c>
      <c r="O199" s="11">
        <f t="shared" si="28"/>
        <v>10.050000000000001</v>
      </c>
      <c r="P199" s="11">
        <v>10.050000000000001</v>
      </c>
      <c r="Q199" s="11">
        <v>0</v>
      </c>
      <c r="R199" s="8">
        <v>0</v>
      </c>
      <c r="S199" s="8">
        <v>0</v>
      </c>
      <c r="T199" s="33" t="str">
        <f t="shared" si="29"/>
        <v/>
      </c>
      <c r="U199" s="12">
        <f t="shared" si="30"/>
        <v>0</v>
      </c>
      <c r="V199" s="10">
        <f t="shared" si="31"/>
        <v>0</v>
      </c>
      <c r="W199" s="11">
        <v>12</v>
      </c>
      <c r="X199" s="8" t="s">
        <v>148</v>
      </c>
      <c r="Y199" s="8" t="s">
        <v>149</v>
      </c>
      <c r="AA199">
        <f t="shared" si="32"/>
        <v>1</v>
      </c>
      <c r="AB199" s="32">
        <f t="shared" si="33"/>
        <v>-10.050000000000001</v>
      </c>
      <c r="AC199" t="str">
        <f t="shared" si="34"/>
        <v>No Sales</v>
      </c>
      <c r="AD199">
        <f>IFERROR(VLOOKUP(J199,Product_lookup!$A:$G,5,FALSE),"")</f>
        <v>299</v>
      </c>
      <c r="AE199">
        <f>IFERROR(VLOOKUP(J199,Product_lookup!$A:$G,6,FALSE),"")</f>
        <v>114</v>
      </c>
      <c r="AF199">
        <f>IFERROR(VLOOKUP(J199,Product_lookup!$A:$G,7,FALSE),"")</f>
        <v>97</v>
      </c>
      <c r="AG199" s="33">
        <f t="shared" si="35"/>
        <v>0.29431438127090304</v>
      </c>
    </row>
    <row r="200" spans="1:33" x14ac:dyDescent="0.3">
      <c r="A200" s="27">
        <v>46267</v>
      </c>
      <c r="B200" s="8" t="s">
        <v>36</v>
      </c>
      <c r="C200" s="8" t="s">
        <v>140</v>
      </c>
      <c r="D200" s="8" t="s">
        <v>180</v>
      </c>
      <c r="E200" s="8" t="s">
        <v>181</v>
      </c>
      <c r="F200" s="8" t="s">
        <v>143</v>
      </c>
      <c r="G200" s="8" t="s">
        <v>182</v>
      </c>
      <c r="H200" s="8" t="s">
        <v>13</v>
      </c>
      <c r="I200" s="8" t="s">
        <v>428</v>
      </c>
      <c r="J200" s="8" t="s">
        <v>184</v>
      </c>
      <c r="K200" s="8" t="s">
        <v>21</v>
      </c>
      <c r="L200" s="12">
        <v>364</v>
      </c>
      <c r="M200" s="9">
        <v>2</v>
      </c>
      <c r="N200" s="10">
        <f t="shared" si="27"/>
        <v>5.4945054945054949E-3</v>
      </c>
      <c r="O200" s="11">
        <f t="shared" si="28"/>
        <v>8.89</v>
      </c>
      <c r="P200" s="11">
        <v>17.78</v>
      </c>
      <c r="Q200" s="11">
        <v>0</v>
      </c>
      <c r="R200" s="8">
        <v>0</v>
      </c>
      <c r="S200" s="8">
        <v>0</v>
      </c>
      <c r="T200" s="33" t="str">
        <f t="shared" si="29"/>
        <v/>
      </c>
      <c r="U200" s="12">
        <f t="shared" si="30"/>
        <v>0</v>
      </c>
      <c r="V200" s="10">
        <f t="shared" si="31"/>
        <v>0</v>
      </c>
      <c r="W200" s="11">
        <v>10</v>
      </c>
      <c r="X200" s="8" t="s">
        <v>148</v>
      </c>
      <c r="Y200" s="8" t="s">
        <v>149</v>
      </c>
      <c r="AA200">
        <f t="shared" si="32"/>
        <v>1</v>
      </c>
      <c r="AB200" s="32">
        <f t="shared" si="33"/>
        <v>-17.78</v>
      </c>
      <c r="AC200" t="str">
        <f t="shared" si="34"/>
        <v>No Sales</v>
      </c>
      <c r="AD200">
        <f>IFERROR(VLOOKUP(J200,Product_lookup!$A:$G,5,FALSE),"")</f>
        <v>379</v>
      </c>
      <c r="AE200">
        <f>IFERROR(VLOOKUP(J200,Product_lookup!$A:$G,6,FALSE),"")</f>
        <v>140</v>
      </c>
      <c r="AF200">
        <f>IFERROR(VLOOKUP(J200,Product_lookup!$A:$G,7,FALSE),"")</f>
        <v>114</v>
      </c>
      <c r="AG200" s="33">
        <f t="shared" si="35"/>
        <v>0.32981530343007914</v>
      </c>
    </row>
    <row r="201" spans="1:33" x14ac:dyDescent="0.3">
      <c r="A201" s="27">
        <v>46267</v>
      </c>
      <c r="B201" s="8" t="s">
        <v>36</v>
      </c>
      <c r="C201" s="8" t="s">
        <v>140</v>
      </c>
      <c r="D201" s="8" t="s">
        <v>180</v>
      </c>
      <c r="E201" s="8" t="s">
        <v>337</v>
      </c>
      <c r="F201" s="8" t="s">
        <v>143</v>
      </c>
      <c r="G201" s="8" t="s">
        <v>341</v>
      </c>
      <c r="H201" s="8" t="s">
        <v>13</v>
      </c>
      <c r="I201" s="8" t="s">
        <v>429</v>
      </c>
      <c r="J201" s="8" t="s">
        <v>340</v>
      </c>
      <c r="K201" s="8" t="s">
        <v>7</v>
      </c>
      <c r="L201" s="12">
        <v>182</v>
      </c>
      <c r="M201" s="9">
        <v>0</v>
      </c>
      <c r="N201" s="10">
        <f t="shared" si="27"/>
        <v>0</v>
      </c>
      <c r="O201" s="11" t="str">
        <f t="shared" si="28"/>
        <v/>
      </c>
      <c r="P201" s="11">
        <v>0</v>
      </c>
      <c r="Q201" s="11">
        <v>0</v>
      </c>
      <c r="R201" s="8">
        <v>0</v>
      </c>
      <c r="S201" s="8">
        <v>0</v>
      </c>
      <c r="T201" s="33" t="str">
        <f t="shared" si="29"/>
        <v/>
      </c>
      <c r="U201" s="12" t="str">
        <f t="shared" si="30"/>
        <v/>
      </c>
      <c r="V201" s="10" t="str">
        <f t="shared" si="31"/>
        <v/>
      </c>
      <c r="W201" s="11">
        <v>6.5</v>
      </c>
      <c r="X201" s="8" t="s">
        <v>148</v>
      </c>
      <c r="Y201" s="8" t="s">
        <v>149</v>
      </c>
      <c r="AA201">
        <f t="shared" si="32"/>
        <v>1</v>
      </c>
      <c r="AB201" s="32">
        <f t="shared" si="33"/>
        <v>0</v>
      </c>
      <c r="AC201" t="str">
        <f t="shared" si="34"/>
        <v>No Spend</v>
      </c>
      <c r="AD201">
        <f>IFERROR(VLOOKUP(J201,Product_lookup!$A:$G,5,FALSE),"")</f>
        <v>249</v>
      </c>
      <c r="AE201">
        <f>IFERROR(VLOOKUP(J201,Product_lookup!$A:$G,6,FALSE),"")</f>
        <v>100</v>
      </c>
      <c r="AF201">
        <f>IFERROR(VLOOKUP(J201,Product_lookup!$A:$G,7,FALSE),"")</f>
        <v>112</v>
      </c>
      <c r="AG201" s="33">
        <f t="shared" si="35"/>
        <v>0.14859437751004015</v>
      </c>
    </row>
    <row r="202" spans="1:33" x14ac:dyDescent="0.3">
      <c r="A202" s="27">
        <v>46267</v>
      </c>
      <c r="B202" s="8" t="s">
        <v>36</v>
      </c>
      <c r="C202" s="8" t="s">
        <v>140</v>
      </c>
      <c r="D202" s="8" t="s">
        <v>180</v>
      </c>
      <c r="E202" s="8" t="s">
        <v>337</v>
      </c>
      <c r="F202" s="8" t="s">
        <v>143</v>
      </c>
      <c r="G202" s="8" t="s">
        <v>341</v>
      </c>
      <c r="H202" s="8" t="s">
        <v>13</v>
      </c>
      <c r="I202" s="8" t="s">
        <v>338</v>
      </c>
      <c r="J202" s="8" t="s">
        <v>340</v>
      </c>
      <c r="K202" s="8" t="s">
        <v>7</v>
      </c>
      <c r="L202" s="12">
        <v>1761</v>
      </c>
      <c r="M202" s="9">
        <v>14</v>
      </c>
      <c r="N202" s="10">
        <f t="shared" si="27"/>
        <v>7.9500283929585455E-3</v>
      </c>
      <c r="O202" s="11">
        <f t="shared" si="28"/>
        <v>3.8000000000000003</v>
      </c>
      <c r="P202" s="11">
        <v>53.2</v>
      </c>
      <c r="Q202" s="11">
        <v>0</v>
      </c>
      <c r="R202" s="8">
        <v>0</v>
      </c>
      <c r="S202" s="8">
        <v>0</v>
      </c>
      <c r="T202" s="33" t="str">
        <f t="shared" si="29"/>
        <v/>
      </c>
      <c r="U202" s="12">
        <f t="shared" si="30"/>
        <v>0</v>
      </c>
      <c r="V202" s="10">
        <f t="shared" si="31"/>
        <v>0</v>
      </c>
      <c r="W202" s="11">
        <v>5</v>
      </c>
      <c r="X202" s="8" t="s">
        <v>148</v>
      </c>
      <c r="Y202" s="8" t="s">
        <v>149</v>
      </c>
      <c r="AA202">
        <f t="shared" si="32"/>
        <v>1</v>
      </c>
      <c r="AB202" s="32">
        <f t="shared" si="33"/>
        <v>-53.2</v>
      </c>
      <c r="AC202" t="str">
        <f t="shared" si="34"/>
        <v>No Sales</v>
      </c>
      <c r="AD202">
        <f>IFERROR(VLOOKUP(J202,Product_lookup!$A:$G,5,FALSE),"")</f>
        <v>249</v>
      </c>
      <c r="AE202">
        <f>IFERROR(VLOOKUP(J202,Product_lookup!$A:$G,6,FALSE),"")</f>
        <v>100</v>
      </c>
      <c r="AF202">
        <f>IFERROR(VLOOKUP(J202,Product_lookup!$A:$G,7,FALSE),"")</f>
        <v>112</v>
      </c>
      <c r="AG202" s="33">
        <f t="shared" si="35"/>
        <v>0.14859437751004015</v>
      </c>
    </row>
    <row r="203" spans="1:33" x14ac:dyDescent="0.3">
      <c r="A203" s="27">
        <v>46267</v>
      </c>
      <c r="B203" s="8" t="s">
        <v>19</v>
      </c>
      <c r="C203" s="8" t="s">
        <v>249</v>
      </c>
      <c r="D203" s="8" t="s">
        <v>141</v>
      </c>
      <c r="E203" s="8" t="s">
        <v>142</v>
      </c>
      <c r="F203" s="8" t="s">
        <v>143</v>
      </c>
      <c r="G203" s="8" t="s">
        <v>345</v>
      </c>
      <c r="H203" s="8" t="s">
        <v>20</v>
      </c>
      <c r="I203" s="8" t="s">
        <v>345</v>
      </c>
      <c r="J203" s="8" t="s">
        <v>147</v>
      </c>
      <c r="K203" s="8" t="s">
        <v>14</v>
      </c>
      <c r="L203" s="12">
        <v>476</v>
      </c>
      <c r="M203" s="9">
        <v>7</v>
      </c>
      <c r="N203" s="10">
        <f t="shared" si="27"/>
        <v>1.4705882352941176E-2</v>
      </c>
      <c r="O203" s="11">
        <f t="shared" si="28"/>
        <v>3.6999999999999997</v>
      </c>
      <c r="P203" s="11">
        <v>25.9</v>
      </c>
      <c r="Q203" s="11">
        <v>0</v>
      </c>
      <c r="R203" s="8">
        <v>0</v>
      </c>
      <c r="S203" s="8">
        <v>0</v>
      </c>
      <c r="T203" s="33" t="str">
        <f t="shared" si="29"/>
        <v/>
      </c>
      <c r="U203" s="12">
        <f t="shared" si="30"/>
        <v>0</v>
      </c>
      <c r="V203" s="10">
        <f t="shared" si="31"/>
        <v>0</v>
      </c>
      <c r="W203" s="11">
        <v>6.5</v>
      </c>
      <c r="X203" s="8" t="s">
        <v>148</v>
      </c>
      <c r="Y203" s="8" t="s">
        <v>149</v>
      </c>
      <c r="AA203">
        <f t="shared" si="32"/>
        <v>1</v>
      </c>
      <c r="AB203" s="32">
        <f t="shared" si="33"/>
        <v>-25.9</v>
      </c>
      <c r="AC203" t="str">
        <f t="shared" si="34"/>
        <v>No Sales</v>
      </c>
      <c r="AD203">
        <f>IFERROR(VLOOKUP(J203,Product_lookup!$A:$G,5,FALSE),"")</f>
        <v>599</v>
      </c>
      <c r="AE203">
        <f>IFERROR(VLOOKUP(J203,Product_lookup!$A:$G,6,FALSE),"")</f>
        <v>216</v>
      </c>
      <c r="AF203">
        <f>IFERROR(VLOOKUP(J203,Product_lookup!$A:$G,7,FALSE),"")</f>
        <v>144</v>
      </c>
      <c r="AG203" s="33">
        <f t="shared" si="35"/>
        <v>0.39899833055091821</v>
      </c>
    </row>
    <row r="204" spans="1:33" x14ac:dyDescent="0.3">
      <c r="A204" s="27">
        <v>46267</v>
      </c>
      <c r="B204" s="8" t="s">
        <v>19</v>
      </c>
      <c r="C204" s="8" t="s">
        <v>249</v>
      </c>
      <c r="D204" s="8" t="s">
        <v>141</v>
      </c>
      <c r="E204" s="8" t="s">
        <v>142</v>
      </c>
      <c r="F204" s="8" t="s">
        <v>143</v>
      </c>
      <c r="G204" s="8" t="s">
        <v>250</v>
      </c>
      <c r="H204" s="8" t="s">
        <v>20</v>
      </c>
      <c r="I204" s="8" t="s">
        <v>250</v>
      </c>
      <c r="J204" s="8" t="s">
        <v>147</v>
      </c>
      <c r="K204" s="8" t="s">
        <v>7</v>
      </c>
      <c r="L204" s="12">
        <v>270</v>
      </c>
      <c r="M204" s="9">
        <v>7</v>
      </c>
      <c r="N204" s="10">
        <f t="shared" si="27"/>
        <v>2.5925925925925925E-2</v>
      </c>
      <c r="O204" s="11">
        <f t="shared" si="28"/>
        <v>4.93</v>
      </c>
      <c r="P204" s="11">
        <v>34.51</v>
      </c>
      <c r="Q204" s="11">
        <v>1198</v>
      </c>
      <c r="R204" s="8">
        <v>1</v>
      </c>
      <c r="S204" s="8">
        <v>2</v>
      </c>
      <c r="T204" s="33">
        <f t="shared" si="29"/>
        <v>2.8806343906510851E-2</v>
      </c>
      <c r="U204" s="12">
        <f t="shared" si="30"/>
        <v>34.714575485366559</v>
      </c>
      <c r="V204" s="10">
        <f t="shared" si="31"/>
        <v>0.14285714285714285</v>
      </c>
      <c r="W204" s="11">
        <v>8</v>
      </c>
      <c r="X204" s="8" t="s">
        <v>148</v>
      </c>
      <c r="Y204" s="8" t="s">
        <v>149</v>
      </c>
      <c r="AA204">
        <f t="shared" si="32"/>
        <v>1</v>
      </c>
      <c r="AB204" s="32">
        <f t="shared" si="33"/>
        <v>443.49</v>
      </c>
      <c r="AC204" t="str">
        <f t="shared" si="34"/>
        <v>Profitable</v>
      </c>
      <c r="AD204">
        <f>IFERROR(VLOOKUP(J204,Product_lookup!$A:$G,5,FALSE),"")</f>
        <v>599</v>
      </c>
      <c r="AE204">
        <f>IFERROR(VLOOKUP(J204,Product_lookup!$A:$G,6,FALSE),"")</f>
        <v>216</v>
      </c>
      <c r="AF204">
        <f>IFERROR(VLOOKUP(J204,Product_lookup!$A:$G,7,FALSE),"")</f>
        <v>144</v>
      </c>
      <c r="AG204" s="33">
        <f t="shared" si="35"/>
        <v>0.39899833055091821</v>
      </c>
    </row>
    <row r="205" spans="1:33" x14ac:dyDescent="0.3">
      <c r="A205" s="27">
        <v>46267</v>
      </c>
      <c r="B205" s="8" t="s">
        <v>19</v>
      </c>
      <c r="C205" s="8" t="s">
        <v>249</v>
      </c>
      <c r="D205" s="8" t="s">
        <v>141</v>
      </c>
      <c r="E205" s="8" t="s">
        <v>164</v>
      </c>
      <c r="F205" s="8" t="s">
        <v>143</v>
      </c>
      <c r="G205" s="8" t="s">
        <v>431</v>
      </c>
      <c r="H205" s="8" t="s">
        <v>20</v>
      </c>
      <c r="I205" s="8" t="s">
        <v>431</v>
      </c>
      <c r="J205" s="8" t="s">
        <v>166</v>
      </c>
      <c r="K205" s="8" t="s">
        <v>21</v>
      </c>
      <c r="L205" s="12">
        <v>339</v>
      </c>
      <c r="M205" s="9">
        <v>11</v>
      </c>
      <c r="N205" s="10">
        <f t="shared" si="27"/>
        <v>3.2448377581120944E-2</v>
      </c>
      <c r="O205" s="11">
        <f t="shared" si="28"/>
        <v>5.5</v>
      </c>
      <c r="P205" s="11">
        <v>60.5</v>
      </c>
      <c r="Q205" s="11">
        <v>0</v>
      </c>
      <c r="R205" s="8">
        <v>0</v>
      </c>
      <c r="S205" s="8">
        <v>0</v>
      </c>
      <c r="T205" s="33" t="str">
        <f t="shared" si="29"/>
        <v/>
      </c>
      <c r="U205" s="12">
        <f t="shared" si="30"/>
        <v>0</v>
      </c>
      <c r="V205" s="10">
        <f t="shared" si="31"/>
        <v>0</v>
      </c>
      <c r="W205" s="11">
        <v>5.5</v>
      </c>
      <c r="X205" s="8" t="s">
        <v>148</v>
      </c>
      <c r="Y205" s="8" t="s">
        <v>149</v>
      </c>
      <c r="AA205">
        <f t="shared" si="32"/>
        <v>1</v>
      </c>
      <c r="AB205" s="32">
        <f t="shared" si="33"/>
        <v>-60.5</v>
      </c>
      <c r="AC205" t="str">
        <f t="shared" si="34"/>
        <v>No Sales</v>
      </c>
      <c r="AD205">
        <f>IFERROR(VLOOKUP(J205,Product_lookup!$A:$G,5,FALSE),"")</f>
        <v>449</v>
      </c>
      <c r="AE205">
        <f>IFERROR(VLOOKUP(J205,Product_lookup!$A:$G,6,FALSE),"")</f>
        <v>162</v>
      </c>
      <c r="AF205">
        <f>IFERROR(VLOOKUP(J205,Product_lookup!$A:$G,7,FALSE),"")</f>
        <v>130</v>
      </c>
      <c r="AG205" s="33">
        <f t="shared" si="35"/>
        <v>0.34966592427616927</v>
      </c>
    </row>
    <row r="206" spans="1:33" x14ac:dyDescent="0.3">
      <c r="A206" s="27">
        <v>46267</v>
      </c>
      <c r="B206" s="8" t="s">
        <v>19</v>
      </c>
      <c r="C206" s="8" t="s">
        <v>249</v>
      </c>
      <c r="D206" s="8" t="s">
        <v>141</v>
      </c>
      <c r="E206" s="8" t="s">
        <v>164</v>
      </c>
      <c r="F206" s="8" t="s">
        <v>143</v>
      </c>
      <c r="G206" s="8" t="s">
        <v>432</v>
      </c>
      <c r="H206" s="8" t="s">
        <v>20</v>
      </c>
      <c r="I206" s="8" t="s">
        <v>432</v>
      </c>
      <c r="J206" s="8" t="s">
        <v>166</v>
      </c>
      <c r="K206" s="8" t="s">
        <v>7</v>
      </c>
      <c r="L206" s="12">
        <v>147</v>
      </c>
      <c r="M206" s="9">
        <v>6</v>
      </c>
      <c r="N206" s="10">
        <f t="shared" si="27"/>
        <v>4.0816326530612242E-2</v>
      </c>
      <c r="O206" s="11">
        <f t="shared" si="28"/>
        <v>3.86</v>
      </c>
      <c r="P206" s="11">
        <v>23.16</v>
      </c>
      <c r="Q206" s="11">
        <v>0</v>
      </c>
      <c r="R206" s="8">
        <v>0</v>
      </c>
      <c r="S206" s="8">
        <v>0</v>
      </c>
      <c r="T206" s="33" t="str">
        <f t="shared" si="29"/>
        <v/>
      </c>
      <c r="U206" s="12">
        <f t="shared" si="30"/>
        <v>0</v>
      </c>
      <c r="V206" s="10">
        <f t="shared" si="31"/>
        <v>0</v>
      </c>
      <c r="W206" s="11">
        <v>6</v>
      </c>
      <c r="X206" s="8" t="s">
        <v>148</v>
      </c>
      <c r="Y206" s="8" t="s">
        <v>149</v>
      </c>
      <c r="Z206" s="8" t="s">
        <v>433</v>
      </c>
      <c r="AA206">
        <f t="shared" si="32"/>
        <v>1</v>
      </c>
      <c r="AB206" s="32">
        <f t="shared" si="33"/>
        <v>-23.16</v>
      </c>
      <c r="AC206" t="str">
        <f t="shared" si="34"/>
        <v>No Sales</v>
      </c>
      <c r="AD206">
        <f>IFERROR(VLOOKUP(J206,Product_lookup!$A:$G,5,FALSE),"")</f>
        <v>449</v>
      </c>
      <c r="AE206">
        <f>IFERROR(VLOOKUP(J206,Product_lookup!$A:$G,6,FALSE),"")</f>
        <v>162</v>
      </c>
      <c r="AF206">
        <f>IFERROR(VLOOKUP(J206,Product_lookup!$A:$G,7,FALSE),"")</f>
        <v>130</v>
      </c>
      <c r="AG206" s="33">
        <f t="shared" si="35"/>
        <v>0.34966592427616927</v>
      </c>
    </row>
    <row r="207" spans="1:33" x14ac:dyDescent="0.3">
      <c r="A207" s="27">
        <v>46267</v>
      </c>
      <c r="B207" s="8" t="s">
        <v>19</v>
      </c>
      <c r="C207" s="8" t="s">
        <v>249</v>
      </c>
      <c r="D207" s="8" t="s">
        <v>141</v>
      </c>
      <c r="E207" s="8" t="s">
        <v>351</v>
      </c>
      <c r="F207" s="8" t="s">
        <v>143</v>
      </c>
      <c r="G207" s="8" t="s">
        <v>434</v>
      </c>
      <c r="H207" s="8" t="s">
        <v>20</v>
      </c>
      <c r="I207" s="8" t="s">
        <v>434</v>
      </c>
      <c r="J207" s="8" t="s">
        <v>353</v>
      </c>
      <c r="K207" s="8" t="s">
        <v>14</v>
      </c>
      <c r="L207" s="12">
        <v>291</v>
      </c>
      <c r="M207" s="9">
        <v>4</v>
      </c>
      <c r="N207" s="10">
        <f t="shared" si="27"/>
        <v>1.3745704467353952E-2</v>
      </c>
      <c r="O207" s="11">
        <f t="shared" si="28"/>
        <v>8.9600000000000009</v>
      </c>
      <c r="P207" s="11">
        <v>35.840000000000003</v>
      </c>
      <c r="Q207" s="11">
        <v>0</v>
      </c>
      <c r="R207" s="8">
        <v>0</v>
      </c>
      <c r="S207" s="8">
        <v>0</v>
      </c>
      <c r="T207" s="33" t="str">
        <f t="shared" si="29"/>
        <v/>
      </c>
      <c r="U207" s="12">
        <f t="shared" si="30"/>
        <v>0</v>
      </c>
      <c r="V207" s="10">
        <f t="shared" si="31"/>
        <v>0</v>
      </c>
      <c r="W207" s="11">
        <v>15.5</v>
      </c>
      <c r="X207" s="8" t="s">
        <v>148</v>
      </c>
      <c r="Y207" s="8" t="s">
        <v>149</v>
      </c>
      <c r="AA207">
        <f t="shared" si="32"/>
        <v>1</v>
      </c>
      <c r="AB207" s="32" t="str">
        <f t="shared" si="33"/>
        <v/>
      </c>
      <c r="AC207" t="str">
        <f t="shared" si="34"/>
        <v>Cost missing</v>
      </c>
      <c r="AD207" t="str">
        <f>IFERROR(VLOOKUP(J207,Product_lookup!$A:$G,5,FALSE),"")</f>
        <v/>
      </c>
      <c r="AE207" t="str">
        <f>IFERROR(VLOOKUP(J207,Product_lookup!$A:$G,6,FALSE),"")</f>
        <v/>
      </c>
      <c r="AF207" t="str">
        <f>IFERROR(VLOOKUP(J207,Product_lookup!$A:$G,7,FALSE),"")</f>
        <v/>
      </c>
      <c r="AG207" s="33" t="str">
        <f t="shared" si="35"/>
        <v/>
      </c>
    </row>
    <row r="208" spans="1:33" x14ac:dyDescent="0.3">
      <c r="A208" s="27">
        <v>46268</v>
      </c>
      <c r="B208" s="8" t="s">
        <v>12</v>
      </c>
      <c r="C208" s="8" t="s">
        <v>140</v>
      </c>
      <c r="D208" s="8" t="s">
        <v>141</v>
      </c>
      <c r="E208" s="8" t="s">
        <v>142</v>
      </c>
      <c r="F208" s="8" t="s">
        <v>143</v>
      </c>
      <c r="G208" s="8" t="s">
        <v>144</v>
      </c>
      <c r="H208" s="8" t="s">
        <v>6</v>
      </c>
      <c r="I208" s="8" t="s">
        <v>435</v>
      </c>
      <c r="J208" s="8" t="s">
        <v>147</v>
      </c>
      <c r="K208" s="8" t="s">
        <v>21</v>
      </c>
      <c r="L208" s="12">
        <v>97</v>
      </c>
      <c r="M208" s="9">
        <v>0</v>
      </c>
      <c r="N208" s="10">
        <f t="shared" si="27"/>
        <v>0</v>
      </c>
      <c r="O208" s="11" t="str">
        <f t="shared" si="28"/>
        <v/>
      </c>
      <c r="P208" s="11">
        <v>0</v>
      </c>
      <c r="Q208" s="11">
        <v>0</v>
      </c>
      <c r="R208" s="8">
        <v>0</v>
      </c>
      <c r="S208" s="8">
        <v>0</v>
      </c>
      <c r="T208" s="33" t="str">
        <f t="shared" si="29"/>
        <v/>
      </c>
      <c r="U208" s="12" t="str">
        <f t="shared" si="30"/>
        <v/>
      </c>
      <c r="V208" s="10" t="str">
        <f t="shared" si="31"/>
        <v/>
      </c>
      <c r="W208" s="11">
        <v>11</v>
      </c>
      <c r="X208" s="8" t="s">
        <v>148</v>
      </c>
      <c r="Y208" s="8" t="s">
        <v>149</v>
      </c>
      <c r="AA208">
        <f t="shared" si="32"/>
        <v>1</v>
      </c>
      <c r="AB208" s="32">
        <f t="shared" si="33"/>
        <v>0</v>
      </c>
      <c r="AC208" t="str">
        <f t="shared" si="34"/>
        <v>No Spend</v>
      </c>
      <c r="AD208">
        <f>IFERROR(VLOOKUP(J208,Product_lookup!$A:$G,5,FALSE),"")</f>
        <v>599</v>
      </c>
      <c r="AE208">
        <f>IFERROR(VLOOKUP(J208,Product_lookup!$A:$G,6,FALSE),"")</f>
        <v>216</v>
      </c>
      <c r="AF208">
        <f>IFERROR(VLOOKUP(J208,Product_lookup!$A:$G,7,FALSE),"")</f>
        <v>144</v>
      </c>
      <c r="AG208" s="33">
        <f t="shared" si="35"/>
        <v>0.39899833055091821</v>
      </c>
    </row>
    <row r="209" spans="1:33" x14ac:dyDescent="0.3">
      <c r="A209" s="27">
        <v>46268</v>
      </c>
      <c r="B209" s="8" t="s">
        <v>12</v>
      </c>
      <c r="C209" s="8" t="s">
        <v>140</v>
      </c>
      <c r="D209" s="8" t="s">
        <v>141</v>
      </c>
      <c r="E209" s="8" t="s">
        <v>142</v>
      </c>
      <c r="F209" s="8" t="s">
        <v>143</v>
      </c>
      <c r="G209" s="8" t="s">
        <v>144</v>
      </c>
      <c r="H209" s="8" t="s">
        <v>6</v>
      </c>
      <c r="I209" s="8" t="s">
        <v>203</v>
      </c>
      <c r="J209" s="8" t="s">
        <v>147</v>
      </c>
      <c r="K209" s="8" t="s">
        <v>21</v>
      </c>
      <c r="L209" s="12">
        <v>216</v>
      </c>
      <c r="M209" s="9">
        <v>2</v>
      </c>
      <c r="N209" s="10">
        <f t="shared" si="27"/>
        <v>9.2592592592592587E-3</v>
      </c>
      <c r="O209" s="11">
        <f t="shared" si="28"/>
        <v>11.5</v>
      </c>
      <c r="P209" s="11">
        <v>23</v>
      </c>
      <c r="Q209" s="11">
        <v>0</v>
      </c>
      <c r="R209" s="8">
        <v>0</v>
      </c>
      <c r="S209" s="8">
        <v>0</v>
      </c>
      <c r="T209" s="33" t="str">
        <f t="shared" si="29"/>
        <v/>
      </c>
      <c r="U209" s="12">
        <f t="shared" si="30"/>
        <v>0</v>
      </c>
      <c r="V209" s="10">
        <f t="shared" si="31"/>
        <v>0</v>
      </c>
      <c r="W209" s="11">
        <v>11.5</v>
      </c>
      <c r="X209" s="8" t="s">
        <v>148</v>
      </c>
      <c r="Y209" s="8" t="s">
        <v>149</v>
      </c>
      <c r="AA209">
        <f t="shared" si="32"/>
        <v>1</v>
      </c>
      <c r="AB209" s="32">
        <f t="shared" si="33"/>
        <v>-23</v>
      </c>
      <c r="AC209" t="str">
        <f t="shared" si="34"/>
        <v>No Sales</v>
      </c>
      <c r="AD209">
        <f>IFERROR(VLOOKUP(J209,Product_lookup!$A:$G,5,FALSE),"")</f>
        <v>599</v>
      </c>
      <c r="AE209">
        <f>IFERROR(VLOOKUP(J209,Product_lookup!$A:$G,6,FALSE),"")</f>
        <v>216</v>
      </c>
      <c r="AF209">
        <f>IFERROR(VLOOKUP(J209,Product_lookup!$A:$G,7,FALSE),"")</f>
        <v>144</v>
      </c>
      <c r="AG209" s="33">
        <f t="shared" si="35"/>
        <v>0.39899833055091821</v>
      </c>
    </row>
    <row r="210" spans="1:33" x14ac:dyDescent="0.3">
      <c r="A210" s="27">
        <v>46268</v>
      </c>
      <c r="B210" s="8" t="s">
        <v>12</v>
      </c>
      <c r="C210" s="8" t="s">
        <v>140</v>
      </c>
      <c r="D210" s="8" t="s">
        <v>141</v>
      </c>
      <c r="E210" s="8" t="s">
        <v>150</v>
      </c>
      <c r="F210" s="8" t="s">
        <v>143</v>
      </c>
      <c r="G210" s="8" t="s">
        <v>178</v>
      </c>
      <c r="H210" s="8" t="s">
        <v>6</v>
      </c>
      <c r="I210" s="8" t="s">
        <v>436</v>
      </c>
      <c r="J210" s="8" t="s">
        <v>153</v>
      </c>
      <c r="K210" s="8" t="s">
        <v>21</v>
      </c>
      <c r="L210" s="12">
        <v>395</v>
      </c>
      <c r="M210" s="9">
        <v>4</v>
      </c>
      <c r="N210" s="10">
        <f t="shared" si="27"/>
        <v>1.0126582278481013E-2</v>
      </c>
      <c r="O210" s="11">
        <f t="shared" si="28"/>
        <v>13</v>
      </c>
      <c r="P210" s="11">
        <v>52</v>
      </c>
      <c r="Q210" s="11">
        <v>0</v>
      </c>
      <c r="R210" s="8">
        <v>0</v>
      </c>
      <c r="S210" s="8">
        <v>0</v>
      </c>
      <c r="T210" s="33" t="str">
        <f t="shared" si="29"/>
        <v/>
      </c>
      <c r="U210" s="12">
        <f t="shared" si="30"/>
        <v>0</v>
      </c>
      <c r="V210" s="10">
        <f t="shared" si="31"/>
        <v>0</v>
      </c>
      <c r="W210" s="11">
        <v>13</v>
      </c>
      <c r="X210" s="8" t="s">
        <v>148</v>
      </c>
      <c r="Y210" s="8" t="s">
        <v>149</v>
      </c>
      <c r="AA210">
        <f t="shared" si="32"/>
        <v>1</v>
      </c>
      <c r="AB210" s="32">
        <f t="shared" si="33"/>
        <v>-52</v>
      </c>
      <c r="AC210" t="str">
        <f t="shared" si="34"/>
        <v>No Sales</v>
      </c>
      <c r="AD210">
        <f>IFERROR(VLOOKUP(J210,Product_lookup!$A:$G,5,FALSE),"")</f>
        <v>549</v>
      </c>
      <c r="AE210">
        <f>IFERROR(VLOOKUP(J210,Product_lookup!$A:$G,6,FALSE),"")</f>
        <v>192</v>
      </c>
      <c r="AF210">
        <f>IFERROR(VLOOKUP(J210,Product_lookup!$A:$G,7,FALSE),"")</f>
        <v>139</v>
      </c>
      <c r="AG210" s="33">
        <f t="shared" si="35"/>
        <v>0.39708561020036431</v>
      </c>
    </row>
    <row r="211" spans="1:33" x14ac:dyDescent="0.3">
      <c r="A211" s="27">
        <v>46268</v>
      </c>
      <c r="B211" s="8" t="s">
        <v>12</v>
      </c>
      <c r="C211" s="8" t="s">
        <v>140</v>
      </c>
      <c r="D211" s="8" t="s">
        <v>141</v>
      </c>
      <c r="E211" s="8" t="s">
        <v>150</v>
      </c>
      <c r="F211" s="8" t="s">
        <v>143</v>
      </c>
      <c r="G211" s="8" t="s">
        <v>178</v>
      </c>
      <c r="H211" s="8" t="s">
        <v>6</v>
      </c>
      <c r="I211" s="8" t="s">
        <v>221</v>
      </c>
      <c r="J211" s="8" t="s">
        <v>153</v>
      </c>
      <c r="K211" s="8" t="s">
        <v>14</v>
      </c>
      <c r="L211" s="12">
        <v>191</v>
      </c>
      <c r="M211" s="9">
        <v>0</v>
      </c>
      <c r="N211" s="10">
        <f t="shared" si="27"/>
        <v>0</v>
      </c>
      <c r="O211" s="11" t="str">
        <f t="shared" si="28"/>
        <v/>
      </c>
      <c r="P211" s="11">
        <v>0</v>
      </c>
      <c r="Q211" s="11">
        <v>0</v>
      </c>
      <c r="R211" s="8">
        <v>0</v>
      </c>
      <c r="S211" s="8">
        <v>0</v>
      </c>
      <c r="T211" s="33" t="str">
        <f t="shared" si="29"/>
        <v/>
      </c>
      <c r="U211" s="12" t="str">
        <f t="shared" si="30"/>
        <v/>
      </c>
      <c r="V211" s="10" t="str">
        <f t="shared" si="31"/>
        <v/>
      </c>
      <c r="W211" s="11">
        <v>12</v>
      </c>
      <c r="X211" s="8" t="s">
        <v>148</v>
      </c>
      <c r="Y211" s="8" t="s">
        <v>149</v>
      </c>
      <c r="AA211">
        <f t="shared" si="32"/>
        <v>1</v>
      </c>
      <c r="AB211" s="32">
        <f t="shared" si="33"/>
        <v>0</v>
      </c>
      <c r="AC211" t="str">
        <f t="shared" si="34"/>
        <v>No Spend</v>
      </c>
      <c r="AD211">
        <f>IFERROR(VLOOKUP(J211,Product_lookup!$A:$G,5,FALSE),"")</f>
        <v>549</v>
      </c>
      <c r="AE211">
        <f>IFERROR(VLOOKUP(J211,Product_lookup!$A:$G,6,FALSE),"")</f>
        <v>192</v>
      </c>
      <c r="AF211">
        <f>IFERROR(VLOOKUP(J211,Product_lookup!$A:$G,7,FALSE),"")</f>
        <v>139</v>
      </c>
      <c r="AG211" s="33">
        <f t="shared" si="35"/>
        <v>0.39708561020036431</v>
      </c>
    </row>
    <row r="212" spans="1:33" x14ac:dyDescent="0.3">
      <c r="A212" s="27">
        <v>46268</v>
      </c>
      <c r="B212" s="8" t="s">
        <v>12</v>
      </c>
      <c r="C212" s="8" t="s">
        <v>140</v>
      </c>
      <c r="D212" s="8" t="s">
        <v>141</v>
      </c>
      <c r="E212" s="8" t="s">
        <v>157</v>
      </c>
      <c r="F212" s="8" t="s">
        <v>143</v>
      </c>
      <c r="G212" s="8" t="s">
        <v>144</v>
      </c>
      <c r="H212" s="8" t="s">
        <v>6</v>
      </c>
      <c r="I212" s="8" t="s">
        <v>438</v>
      </c>
      <c r="J212" s="8" t="s">
        <v>159</v>
      </c>
      <c r="K212" s="8" t="s">
        <v>14</v>
      </c>
      <c r="L212" s="12">
        <v>186</v>
      </c>
      <c r="M212" s="9">
        <v>1</v>
      </c>
      <c r="N212" s="10">
        <f t="shared" si="27"/>
        <v>5.3763440860215058E-3</v>
      </c>
      <c r="O212" s="11">
        <f t="shared" si="28"/>
        <v>7.75</v>
      </c>
      <c r="P212" s="11">
        <v>7.75</v>
      </c>
      <c r="Q212" s="11">
        <v>0</v>
      </c>
      <c r="R212" s="8">
        <v>0</v>
      </c>
      <c r="S212" s="8">
        <v>0</v>
      </c>
      <c r="T212" s="33" t="str">
        <f t="shared" si="29"/>
        <v/>
      </c>
      <c r="U212" s="12">
        <f t="shared" si="30"/>
        <v>0</v>
      </c>
      <c r="V212" s="10">
        <f t="shared" si="31"/>
        <v>0</v>
      </c>
      <c r="W212" s="11">
        <v>12</v>
      </c>
      <c r="X212" s="8" t="s">
        <v>148</v>
      </c>
      <c r="Y212" s="8" t="s">
        <v>149</v>
      </c>
      <c r="AA212">
        <f t="shared" si="32"/>
        <v>1</v>
      </c>
      <c r="AB212" s="32">
        <f t="shared" si="33"/>
        <v>-7.75</v>
      </c>
      <c r="AC212" t="str">
        <f t="shared" si="34"/>
        <v>No Sales</v>
      </c>
      <c r="AD212">
        <f>IFERROR(VLOOKUP(J212,Product_lookup!$A:$G,5,FALSE),"")</f>
        <v>399</v>
      </c>
      <c r="AE212">
        <f>IFERROR(VLOOKUP(J212,Product_lookup!$A:$G,6,FALSE),"")</f>
        <v>148</v>
      </c>
      <c r="AF212">
        <f>IFERROR(VLOOKUP(J212,Product_lookup!$A:$G,7,FALSE),"")</f>
        <v>126</v>
      </c>
      <c r="AG212" s="33">
        <f t="shared" si="35"/>
        <v>0.31328320802005011</v>
      </c>
    </row>
    <row r="213" spans="1:33" x14ac:dyDescent="0.3">
      <c r="A213" s="27">
        <v>46268</v>
      </c>
      <c r="B213" s="8" t="s">
        <v>12</v>
      </c>
      <c r="C213" s="8" t="s">
        <v>140</v>
      </c>
      <c r="D213" s="8" t="s">
        <v>141</v>
      </c>
      <c r="E213" s="8" t="s">
        <v>157</v>
      </c>
      <c r="F213" s="8" t="s">
        <v>143</v>
      </c>
      <c r="G213" s="8" t="s">
        <v>151</v>
      </c>
      <c r="H213" s="8" t="s">
        <v>6</v>
      </c>
      <c r="I213" s="8" t="s">
        <v>440</v>
      </c>
      <c r="J213" s="8" t="s">
        <v>159</v>
      </c>
      <c r="K213" s="8" t="s">
        <v>21</v>
      </c>
      <c r="L213" s="12">
        <v>339</v>
      </c>
      <c r="M213" s="9">
        <v>2</v>
      </c>
      <c r="N213" s="10">
        <f t="shared" si="27"/>
        <v>5.8997050147492625E-3</v>
      </c>
      <c r="O213" s="11">
        <f t="shared" si="28"/>
        <v>11.88</v>
      </c>
      <c r="P213" s="11">
        <v>23.76</v>
      </c>
      <c r="Q213" s="11">
        <v>0</v>
      </c>
      <c r="R213" s="8">
        <v>0</v>
      </c>
      <c r="S213" s="8">
        <v>0</v>
      </c>
      <c r="T213" s="33" t="str">
        <f t="shared" si="29"/>
        <v/>
      </c>
      <c r="U213" s="12">
        <f t="shared" si="30"/>
        <v>0</v>
      </c>
      <c r="V213" s="10">
        <f t="shared" si="31"/>
        <v>0</v>
      </c>
      <c r="W213" s="11">
        <v>12.5</v>
      </c>
      <c r="X213" s="8" t="s">
        <v>148</v>
      </c>
      <c r="Y213" s="8" t="s">
        <v>149</v>
      </c>
      <c r="AA213">
        <f t="shared" si="32"/>
        <v>1</v>
      </c>
      <c r="AB213" s="32">
        <f t="shared" si="33"/>
        <v>-23.76</v>
      </c>
      <c r="AC213" t="str">
        <f t="shared" si="34"/>
        <v>No Sales</v>
      </c>
      <c r="AD213">
        <f>IFERROR(VLOOKUP(J213,Product_lookup!$A:$G,5,FALSE),"")</f>
        <v>399</v>
      </c>
      <c r="AE213">
        <f>IFERROR(VLOOKUP(J213,Product_lookup!$A:$G,6,FALSE),"")</f>
        <v>148</v>
      </c>
      <c r="AF213">
        <f>IFERROR(VLOOKUP(J213,Product_lookup!$A:$G,7,FALSE),"")</f>
        <v>126</v>
      </c>
      <c r="AG213" s="33">
        <f t="shared" si="35"/>
        <v>0.31328320802005011</v>
      </c>
    </row>
    <row r="214" spans="1:33" x14ac:dyDescent="0.3">
      <c r="A214" s="27">
        <v>46268</v>
      </c>
      <c r="B214" s="8" t="s">
        <v>12</v>
      </c>
      <c r="C214" s="8" t="s">
        <v>140</v>
      </c>
      <c r="D214" s="8" t="s">
        <v>141</v>
      </c>
      <c r="E214" s="8" t="s">
        <v>164</v>
      </c>
      <c r="F214" s="8" t="s">
        <v>143</v>
      </c>
      <c r="G214" s="8" t="s">
        <v>178</v>
      </c>
      <c r="H214" s="8" t="s">
        <v>6</v>
      </c>
      <c r="I214" s="8" t="s">
        <v>441</v>
      </c>
      <c r="J214" s="8" t="s">
        <v>166</v>
      </c>
      <c r="K214" s="8" t="s">
        <v>14</v>
      </c>
      <c r="L214" s="12">
        <v>413</v>
      </c>
      <c r="M214" s="9">
        <v>2</v>
      </c>
      <c r="N214" s="10">
        <f t="shared" si="27"/>
        <v>4.8426150121065378E-3</v>
      </c>
      <c r="O214" s="11">
        <f t="shared" si="28"/>
        <v>5.13</v>
      </c>
      <c r="P214" s="11">
        <v>10.26</v>
      </c>
      <c r="Q214" s="11">
        <v>0</v>
      </c>
      <c r="R214" s="8">
        <v>0</v>
      </c>
      <c r="S214" s="8">
        <v>0</v>
      </c>
      <c r="T214" s="33" t="str">
        <f t="shared" si="29"/>
        <v/>
      </c>
      <c r="U214" s="12">
        <f t="shared" si="30"/>
        <v>0</v>
      </c>
      <c r="V214" s="10">
        <f t="shared" si="31"/>
        <v>0</v>
      </c>
      <c r="W214" s="11">
        <v>9</v>
      </c>
      <c r="X214" s="8" t="s">
        <v>148</v>
      </c>
      <c r="Y214" s="8" t="s">
        <v>149</v>
      </c>
      <c r="AA214">
        <f t="shared" si="32"/>
        <v>1</v>
      </c>
      <c r="AB214" s="32">
        <f t="shared" si="33"/>
        <v>-10.26</v>
      </c>
      <c r="AC214" t="str">
        <f t="shared" si="34"/>
        <v>No Sales</v>
      </c>
      <c r="AD214">
        <f>IFERROR(VLOOKUP(J214,Product_lookup!$A:$G,5,FALSE),"")</f>
        <v>449</v>
      </c>
      <c r="AE214">
        <f>IFERROR(VLOOKUP(J214,Product_lookup!$A:$G,6,FALSE),"")</f>
        <v>162</v>
      </c>
      <c r="AF214">
        <f>IFERROR(VLOOKUP(J214,Product_lookup!$A:$G,7,FALSE),"")</f>
        <v>130</v>
      </c>
      <c r="AG214" s="33">
        <f t="shared" si="35"/>
        <v>0.34966592427616927</v>
      </c>
    </row>
    <row r="215" spans="1:33" x14ac:dyDescent="0.3">
      <c r="A215" s="27">
        <v>46268</v>
      </c>
      <c r="B215" s="8" t="s">
        <v>12</v>
      </c>
      <c r="C215" s="8" t="s">
        <v>140</v>
      </c>
      <c r="D215" s="8" t="s">
        <v>141</v>
      </c>
      <c r="E215" s="8" t="s">
        <v>164</v>
      </c>
      <c r="F215" s="8" t="s">
        <v>143</v>
      </c>
      <c r="G215" s="8" t="s">
        <v>151</v>
      </c>
      <c r="H215" s="8" t="s">
        <v>6</v>
      </c>
      <c r="I215" s="8" t="s">
        <v>376</v>
      </c>
      <c r="J215" s="8" t="s">
        <v>166</v>
      </c>
      <c r="K215" s="8" t="s">
        <v>7</v>
      </c>
      <c r="L215" s="12">
        <v>151</v>
      </c>
      <c r="M215" s="9">
        <v>1</v>
      </c>
      <c r="N215" s="10">
        <f t="shared" si="27"/>
        <v>6.6225165562913907E-3</v>
      </c>
      <c r="O215" s="11">
        <f t="shared" si="28"/>
        <v>7.64</v>
      </c>
      <c r="P215" s="11">
        <v>7.64</v>
      </c>
      <c r="Q215" s="11">
        <v>449</v>
      </c>
      <c r="R215" s="8">
        <v>1</v>
      </c>
      <c r="S215" s="8">
        <v>1</v>
      </c>
      <c r="T215" s="33">
        <f t="shared" si="29"/>
        <v>1.7015590200445435E-2</v>
      </c>
      <c r="U215" s="12">
        <f t="shared" si="30"/>
        <v>58.769633507853406</v>
      </c>
      <c r="V215" s="10">
        <f t="shared" si="31"/>
        <v>1</v>
      </c>
      <c r="W215" s="11">
        <v>12.5</v>
      </c>
      <c r="X215" s="8" t="s">
        <v>148</v>
      </c>
      <c r="Y215" s="8" t="s">
        <v>149</v>
      </c>
      <c r="AA215">
        <f t="shared" si="32"/>
        <v>1</v>
      </c>
      <c r="AB215" s="32">
        <f t="shared" si="33"/>
        <v>149.36000000000001</v>
      </c>
      <c r="AC215" t="str">
        <f t="shared" si="34"/>
        <v>Profitable</v>
      </c>
      <c r="AD215">
        <f>IFERROR(VLOOKUP(J215,Product_lookup!$A:$G,5,FALSE),"")</f>
        <v>449</v>
      </c>
      <c r="AE215">
        <f>IFERROR(VLOOKUP(J215,Product_lookup!$A:$G,6,FALSE),"")</f>
        <v>162</v>
      </c>
      <c r="AF215">
        <f>IFERROR(VLOOKUP(J215,Product_lookup!$A:$G,7,FALSE),"")</f>
        <v>130</v>
      </c>
      <c r="AG215" s="33">
        <f t="shared" si="35"/>
        <v>0.34966592427616927</v>
      </c>
    </row>
    <row r="216" spans="1:33" x14ac:dyDescent="0.3">
      <c r="A216" s="27">
        <v>46268</v>
      </c>
      <c r="B216" s="8" t="s">
        <v>12</v>
      </c>
      <c r="C216" s="8" t="s">
        <v>140</v>
      </c>
      <c r="D216" s="8" t="s">
        <v>141</v>
      </c>
      <c r="E216" s="8" t="s">
        <v>239</v>
      </c>
      <c r="F216" s="8" t="s">
        <v>143</v>
      </c>
      <c r="G216" s="8" t="s">
        <v>151</v>
      </c>
      <c r="H216" s="8" t="s">
        <v>6</v>
      </c>
      <c r="I216" s="8" t="s">
        <v>442</v>
      </c>
      <c r="J216" s="8" t="s">
        <v>242</v>
      </c>
      <c r="K216" s="8" t="s">
        <v>7</v>
      </c>
      <c r="L216" s="12">
        <v>100</v>
      </c>
      <c r="M216" s="9">
        <v>0</v>
      </c>
      <c r="N216" s="10">
        <f t="shared" si="27"/>
        <v>0</v>
      </c>
      <c r="O216" s="11" t="str">
        <f t="shared" si="28"/>
        <v/>
      </c>
      <c r="P216" s="11">
        <v>0</v>
      </c>
      <c r="Q216" s="11">
        <v>0</v>
      </c>
      <c r="R216" s="8">
        <v>0</v>
      </c>
      <c r="S216" s="8">
        <v>0</v>
      </c>
      <c r="T216" s="33" t="str">
        <f t="shared" si="29"/>
        <v/>
      </c>
      <c r="U216" s="12" t="str">
        <f t="shared" si="30"/>
        <v/>
      </c>
      <c r="V216" s="10" t="str">
        <f t="shared" si="31"/>
        <v/>
      </c>
      <c r="W216" s="11">
        <v>8</v>
      </c>
      <c r="X216" s="8" t="s">
        <v>148</v>
      </c>
      <c r="Y216" s="8" t="s">
        <v>149</v>
      </c>
      <c r="AA216">
        <f t="shared" si="32"/>
        <v>1</v>
      </c>
      <c r="AB216" s="32">
        <f t="shared" si="33"/>
        <v>0</v>
      </c>
      <c r="AC216" t="str">
        <f t="shared" si="34"/>
        <v>No Spend</v>
      </c>
      <c r="AD216">
        <f>IFERROR(VLOOKUP(J216,Product_lookup!$A:$G,5,FALSE),"")</f>
        <v>299</v>
      </c>
      <c r="AE216">
        <f>IFERROR(VLOOKUP(J216,Product_lookup!$A:$G,6,FALSE),"")</f>
        <v>114</v>
      </c>
      <c r="AF216">
        <f>IFERROR(VLOOKUP(J216,Product_lookup!$A:$G,7,FALSE),"")</f>
        <v>107</v>
      </c>
      <c r="AG216" s="33">
        <f t="shared" si="35"/>
        <v>0.2608695652173913</v>
      </c>
    </row>
    <row r="217" spans="1:33" x14ac:dyDescent="0.3">
      <c r="A217" s="27">
        <v>46268</v>
      </c>
      <c r="B217" s="8" t="s">
        <v>12</v>
      </c>
      <c r="C217" s="8" t="s">
        <v>140</v>
      </c>
      <c r="D217" s="8" t="s">
        <v>141</v>
      </c>
      <c r="E217" s="8" t="s">
        <v>239</v>
      </c>
      <c r="F217" s="8" t="s">
        <v>143</v>
      </c>
      <c r="G217" s="8" t="s">
        <v>151</v>
      </c>
      <c r="H217" s="8" t="s">
        <v>6</v>
      </c>
      <c r="I217" s="8" t="s">
        <v>261</v>
      </c>
      <c r="J217" s="8" t="s">
        <v>242</v>
      </c>
      <c r="K217" s="8" t="s">
        <v>21</v>
      </c>
      <c r="L217" s="12">
        <v>368</v>
      </c>
      <c r="M217" s="9">
        <v>0</v>
      </c>
      <c r="N217" s="10">
        <f t="shared" si="27"/>
        <v>0</v>
      </c>
      <c r="O217" s="11" t="str">
        <f t="shared" si="28"/>
        <v/>
      </c>
      <c r="P217" s="11">
        <v>0</v>
      </c>
      <c r="Q217" s="11">
        <v>0</v>
      </c>
      <c r="R217" s="8">
        <v>0</v>
      </c>
      <c r="S217" s="8">
        <v>0</v>
      </c>
      <c r="T217" s="33" t="str">
        <f t="shared" si="29"/>
        <v/>
      </c>
      <c r="U217" s="12" t="str">
        <f t="shared" si="30"/>
        <v/>
      </c>
      <c r="V217" s="10" t="str">
        <f t="shared" si="31"/>
        <v/>
      </c>
      <c r="W217" s="11">
        <v>9</v>
      </c>
      <c r="X217" s="8" t="s">
        <v>148</v>
      </c>
      <c r="Y217" s="8" t="s">
        <v>149</v>
      </c>
      <c r="AA217">
        <f t="shared" si="32"/>
        <v>1</v>
      </c>
      <c r="AB217" s="32">
        <f t="shared" si="33"/>
        <v>0</v>
      </c>
      <c r="AC217" t="str">
        <f t="shared" si="34"/>
        <v>No Spend</v>
      </c>
      <c r="AD217">
        <f>IFERROR(VLOOKUP(J217,Product_lookup!$A:$G,5,FALSE),"")</f>
        <v>299</v>
      </c>
      <c r="AE217">
        <f>IFERROR(VLOOKUP(J217,Product_lookup!$A:$G,6,FALSE),"")</f>
        <v>114</v>
      </c>
      <c r="AF217">
        <f>IFERROR(VLOOKUP(J217,Product_lookup!$A:$G,7,FALSE),"")</f>
        <v>107</v>
      </c>
      <c r="AG217" s="33">
        <f t="shared" si="35"/>
        <v>0.2608695652173913</v>
      </c>
    </row>
    <row r="218" spans="1:33" x14ac:dyDescent="0.3">
      <c r="A218" s="27">
        <v>46268</v>
      </c>
      <c r="B218" s="8" t="s">
        <v>12</v>
      </c>
      <c r="C218" s="8" t="s">
        <v>140</v>
      </c>
      <c r="D218" s="8" t="s">
        <v>141</v>
      </c>
      <c r="E218" s="8" t="s">
        <v>239</v>
      </c>
      <c r="F218" s="8" t="s">
        <v>143</v>
      </c>
      <c r="G218" s="8" t="s">
        <v>170</v>
      </c>
      <c r="H218" s="8" t="s">
        <v>6</v>
      </c>
      <c r="I218" s="8" t="s">
        <v>440</v>
      </c>
      <c r="J218" s="8" t="s">
        <v>242</v>
      </c>
      <c r="K218" s="8" t="s">
        <v>14</v>
      </c>
      <c r="L218" s="12">
        <v>663</v>
      </c>
      <c r="M218" s="9">
        <v>4</v>
      </c>
      <c r="N218" s="10">
        <f t="shared" si="27"/>
        <v>6.0331825037707393E-3</v>
      </c>
      <c r="O218" s="11">
        <f t="shared" si="28"/>
        <v>4.6900000000000004</v>
      </c>
      <c r="P218" s="11">
        <v>18.760000000000002</v>
      </c>
      <c r="Q218" s="11">
        <v>0</v>
      </c>
      <c r="R218" s="8">
        <v>0</v>
      </c>
      <c r="S218" s="8">
        <v>0</v>
      </c>
      <c r="T218" s="33" t="str">
        <f t="shared" si="29"/>
        <v/>
      </c>
      <c r="U218" s="12">
        <f t="shared" si="30"/>
        <v>0</v>
      </c>
      <c r="V218" s="10">
        <f t="shared" si="31"/>
        <v>0</v>
      </c>
      <c r="W218" s="11">
        <v>6.5</v>
      </c>
      <c r="X218" s="8" t="s">
        <v>148</v>
      </c>
      <c r="Y218" s="8" t="s">
        <v>149</v>
      </c>
      <c r="AA218">
        <f t="shared" si="32"/>
        <v>1</v>
      </c>
      <c r="AB218" s="32">
        <f t="shared" si="33"/>
        <v>-18.760000000000002</v>
      </c>
      <c r="AC218" t="str">
        <f t="shared" si="34"/>
        <v>No Sales</v>
      </c>
      <c r="AD218">
        <f>IFERROR(VLOOKUP(J218,Product_lookup!$A:$G,5,FALSE),"")</f>
        <v>299</v>
      </c>
      <c r="AE218">
        <f>IFERROR(VLOOKUP(J218,Product_lookup!$A:$G,6,FALSE),"")</f>
        <v>114</v>
      </c>
      <c r="AF218">
        <f>IFERROR(VLOOKUP(J218,Product_lookup!$A:$G,7,FALSE),"")</f>
        <v>107</v>
      </c>
      <c r="AG218" s="33">
        <f t="shared" si="35"/>
        <v>0.2608695652173913</v>
      </c>
    </row>
    <row r="219" spans="1:33" x14ac:dyDescent="0.3">
      <c r="A219" s="27">
        <v>46268</v>
      </c>
      <c r="B219" s="8" t="s">
        <v>12</v>
      </c>
      <c r="C219" s="8" t="s">
        <v>140</v>
      </c>
      <c r="D219" s="8" t="s">
        <v>141</v>
      </c>
      <c r="E219" s="8" t="s">
        <v>167</v>
      </c>
      <c r="F219" s="8" t="s">
        <v>143</v>
      </c>
      <c r="G219" s="8" t="s">
        <v>151</v>
      </c>
      <c r="H219" s="8" t="s">
        <v>6</v>
      </c>
      <c r="I219" s="8" t="s">
        <v>443</v>
      </c>
      <c r="J219" s="8" t="s">
        <v>169</v>
      </c>
      <c r="K219" s="8" t="s">
        <v>14</v>
      </c>
      <c r="L219" s="12">
        <v>127</v>
      </c>
      <c r="M219" s="9">
        <v>0</v>
      </c>
      <c r="N219" s="10">
        <f t="shared" si="27"/>
        <v>0</v>
      </c>
      <c r="O219" s="11" t="str">
        <f t="shared" si="28"/>
        <v/>
      </c>
      <c r="P219" s="11">
        <v>0</v>
      </c>
      <c r="Q219" s="11">
        <v>0</v>
      </c>
      <c r="R219" s="8">
        <v>0</v>
      </c>
      <c r="S219" s="8">
        <v>0</v>
      </c>
      <c r="T219" s="33" t="str">
        <f t="shared" si="29"/>
        <v/>
      </c>
      <c r="U219" s="12" t="str">
        <f t="shared" si="30"/>
        <v/>
      </c>
      <c r="V219" s="10" t="str">
        <f t="shared" si="31"/>
        <v/>
      </c>
      <c r="W219" s="11">
        <v>4.5</v>
      </c>
      <c r="X219" s="8" t="s">
        <v>148</v>
      </c>
      <c r="Y219" s="8" t="s">
        <v>149</v>
      </c>
      <c r="AA219">
        <f t="shared" si="32"/>
        <v>1</v>
      </c>
      <c r="AB219" s="32">
        <f t="shared" si="33"/>
        <v>0</v>
      </c>
      <c r="AC219" t="str">
        <f t="shared" si="34"/>
        <v>No Spend</v>
      </c>
      <c r="AD219">
        <f>IFERROR(VLOOKUP(J219,Product_lookup!$A:$G,5,FALSE),"")</f>
        <v>249</v>
      </c>
      <c r="AE219">
        <f>IFERROR(VLOOKUP(J219,Product_lookup!$A:$G,6,FALSE),"")</f>
        <v>100</v>
      </c>
      <c r="AF219">
        <f>IFERROR(VLOOKUP(J219,Product_lookup!$A:$G,7,FALSE),"")</f>
        <v>102</v>
      </c>
      <c r="AG219" s="33">
        <f t="shared" si="35"/>
        <v>0.18875502008032127</v>
      </c>
    </row>
    <row r="220" spans="1:33" x14ac:dyDescent="0.3">
      <c r="A220" s="27">
        <v>46268</v>
      </c>
      <c r="B220" s="8" t="s">
        <v>12</v>
      </c>
      <c r="C220" s="8" t="s">
        <v>140</v>
      </c>
      <c r="D220" s="8" t="s">
        <v>141</v>
      </c>
      <c r="E220" s="8" t="s">
        <v>167</v>
      </c>
      <c r="F220" s="8" t="s">
        <v>143</v>
      </c>
      <c r="G220" s="8" t="s">
        <v>144</v>
      </c>
      <c r="H220" s="8" t="s">
        <v>6</v>
      </c>
      <c r="I220" s="8" t="s">
        <v>255</v>
      </c>
      <c r="J220" s="8" t="s">
        <v>169</v>
      </c>
      <c r="K220" s="8" t="s">
        <v>14</v>
      </c>
      <c r="L220" s="12">
        <v>864</v>
      </c>
      <c r="M220" s="9">
        <v>10</v>
      </c>
      <c r="N220" s="10">
        <f t="shared" si="27"/>
        <v>1.1574074074074073E-2</v>
      </c>
      <c r="O220" s="11">
        <f t="shared" si="28"/>
        <v>3.6700000000000004</v>
      </c>
      <c r="P220" s="11">
        <v>36.700000000000003</v>
      </c>
      <c r="Q220" s="11">
        <v>0</v>
      </c>
      <c r="R220" s="8">
        <v>0</v>
      </c>
      <c r="S220" s="8">
        <v>0</v>
      </c>
      <c r="T220" s="33" t="str">
        <f t="shared" si="29"/>
        <v/>
      </c>
      <c r="U220" s="12">
        <f t="shared" si="30"/>
        <v>0</v>
      </c>
      <c r="V220" s="10">
        <f t="shared" si="31"/>
        <v>0</v>
      </c>
      <c r="W220" s="11">
        <v>6</v>
      </c>
      <c r="X220" s="8" t="s">
        <v>148</v>
      </c>
      <c r="Y220" s="8" t="s">
        <v>149</v>
      </c>
      <c r="AA220">
        <f t="shared" si="32"/>
        <v>1</v>
      </c>
      <c r="AB220" s="32">
        <f t="shared" si="33"/>
        <v>-36.700000000000003</v>
      </c>
      <c r="AC220" t="str">
        <f t="shared" si="34"/>
        <v>No Sales</v>
      </c>
      <c r="AD220">
        <f>IFERROR(VLOOKUP(J220,Product_lookup!$A:$G,5,FALSE),"")</f>
        <v>249</v>
      </c>
      <c r="AE220">
        <f>IFERROR(VLOOKUP(J220,Product_lookup!$A:$G,6,FALSE),"")</f>
        <v>100</v>
      </c>
      <c r="AF220">
        <f>IFERROR(VLOOKUP(J220,Product_lookup!$A:$G,7,FALSE),"")</f>
        <v>102</v>
      </c>
      <c r="AG220" s="33">
        <f t="shared" si="35"/>
        <v>0.18875502008032127</v>
      </c>
    </row>
    <row r="221" spans="1:33" x14ac:dyDescent="0.3">
      <c r="A221" s="27">
        <v>46268</v>
      </c>
      <c r="B221" s="8" t="s">
        <v>12</v>
      </c>
      <c r="C221" s="8" t="s">
        <v>140</v>
      </c>
      <c r="D221" s="8" t="s">
        <v>141</v>
      </c>
      <c r="E221" s="8" t="s">
        <v>167</v>
      </c>
      <c r="F221" s="8" t="s">
        <v>143</v>
      </c>
      <c r="G221" s="8" t="s">
        <v>151</v>
      </c>
      <c r="H221" s="8" t="s">
        <v>6</v>
      </c>
      <c r="I221" s="8" t="s">
        <v>396</v>
      </c>
      <c r="J221" s="8" t="s">
        <v>169</v>
      </c>
      <c r="K221" s="8" t="s">
        <v>21</v>
      </c>
      <c r="L221" s="8">
        <v>278</v>
      </c>
      <c r="M221" s="9">
        <v>1</v>
      </c>
      <c r="N221" s="10">
        <f t="shared" si="27"/>
        <v>3.5971223021582736E-3</v>
      </c>
      <c r="O221" s="11">
        <f t="shared" si="28"/>
        <v>6.5</v>
      </c>
      <c r="P221" s="11">
        <v>6.5</v>
      </c>
      <c r="Q221" s="11">
        <v>0</v>
      </c>
      <c r="R221" s="8">
        <v>0</v>
      </c>
      <c r="S221" s="8">
        <v>0</v>
      </c>
      <c r="T221" s="33" t="str">
        <f t="shared" si="29"/>
        <v/>
      </c>
      <c r="U221" s="12">
        <f t="shared" si="30"/>
        <v>0</v>
      </c>
      <c r="V221" s="10">
        <f t="shared" si="31"/>
        <v>0</v>
      </c>
      <c r="W221" s="11">
        <v>6.5</v>
      </c>
      <c r="X221" s="8" t="s">
        <v>148</v>
      </c>
      <c r="Y221" s="8" t="s">
        <v>149</v>
      </c>
      <c r="AA221">
        <f t="shared" si="32"/>
        <v>1</v>
      </c>
      <c r="AB221" s="32">
        <f t="shared" si="33"/>
        <v>-6.5</v>
      </c>
      <c r="AC221" t="str">
        <f t="shared" si="34"/>
        <v>No Sales</v>
      </c>
      <c r="AD221">
        <f>IFERROR(VLOOKUP(J221,Product_lookup!$A:$G,5,FALSE),"")</f>
        <v>249</v>
      </c>
      <c r="AE221">
        <f>IFERROR(VLOOKUP(J221,Product_lookup!$A:$G,6,FALSE),"")</f>
        <v>100</v>
      </c>
      <c r="AF221">
        <f>IFERROR(VLOOKUP(J221,Product_lookup!$A:$G,7,FALSE),"")</f>
        <v>102</v>
      </c>
      <c r="AG221" s="33">
        <f t="shared" si="35"/>
        <v>0.18875502008032127</v>
      </c>
    </row>
    <row r="222" spans="1:33" x14ac:dyDescent="0.3">
      <c r="A222" s="27">
        <v>46268</v>
      </c>
      <c r="B222" s="8" t="s">
        <v>5</v>
      </c>
      <c r="C222" s="8" t="s">
        <v>173</v>
      </c>
      <c r="D222" s="8" t="s">
        <v>141</v>
      </c>
      <c r="E222" s="8" t="s">
        <v>186</v>
      </c>
      <c r="F222" s="8" t="s">
        <v>143</v>
      </c>
      <c r="G222" s="8" t="s">
        <v>144</v>
      </c>
      <c r="H222" s="8" t="s">
        <v>6</v>
      </c>
      <c r="I222" s="8" t="s">
        <v>445</v>
      </c>
      <c r="J222" s="8" t="s">
        <v>188</v>
      </c>
      <c r="K222" s="8" t="s">
        <v>21</v>
      </c>
      <c r="L222" s="12">
        <v>241</v>
      </c>
      <c r="M222" s="9">
        <v>3</v>
      </c>
      <c r="N222" s="10">
        <f t="shared" si="27"/>
        <v>1.2448132780082987E-2</v>
      </c>
      <c r="O222" s="11">
        <f t="shared" si="28"/>
        <v>7.5</v>
      </c>
      <c r="P222" s="11">
        <v>22.5</v>
      </c>
      <c r="Q222" s="11">
        <v>0</v>
      </c>
      <c r="R222" s="8">
        <v>0</v>
      </c>
      <c r="S222" s="8">
        <v>0</v>
      </c>
      <c r="T222" s="33" t="str">
        <f t="shared" si="29"/>
        <v/>
      </c>
      <c r="U222" s="12">
        <f t="shared" si="30"/>
        <v>0</v>
      </c>
      <c r="V222" s="10">
        <f t="shared" si="31"/>
        <v>0</v>
      </c>
      <c r="W222" s="11">
        <v>7.5</v>
      </c>
      <c r="X222" s="8" t="s">
        <v>148</v>
      </c>
      <c r="Y222" s="8" t="s">
        <v>149</v>
      </c>
      <c r="AA222">
        <f t="shared" si="32"/>
        <v>1</v>
      </c>
      <c r="AB222" s="32">
        <f t="shared" si="33"/>
        <v>-22.5</v>
      </c>
      <c r="AC222" t="str">
        <f t="shared" si="34"/>
        <v>No Sales</v>
      </c>
      <c r="AD222">
        <f>IFERROR(VLOOKUP(J222,Product_lookup!$A:$G,5,FALSE),"")</f>
        <v>349</v>
      </c>
      <c r="AE222">
        <f>IFERROR(VLOOKUP(J222,Product_lookup!$A:$G,6,FALSE),"")</f>
        <v>133</v>
      </c>
      <c r="AF222">
        <f>IFERROR(VLOOKUP(J222,Product_lookup!$A:$G,7,FALSE),"")</f>
        <v>121</v>
      </c>
      <c r="AG222" s="33">
        <f t="shared" si="35"/>
        <v>0.27220630372492838</v>
      </c>
    </row>
    <row r="223" spans="1:33" x14ac:dyDescent="0.3">
      <c r="A223" s="27">
        <v>46268</v>
      </c>
      <c r="B223" s="8" t="s">
        <v>5</v>
      </c>
      <c r="C223" s="8" t="s">
        <v>173</v>
      </c>
      <c r="D223" s="8" t="s">
        <v>141</v>
      </c>
      <c r="E223" s="8" t="s">
        <v>186</v>
      </c>
      <c r="F223" s="8" t="s">
        <v>143</v>
      </c>
      <c r="G223" s="8" t="s">
        <v>144</v>
      </c>
      <c r="H223" s="8" t="s">
        <v>6</v>
      </c>
      <c r="I223" s="8" t="s">
        <v>412</v>
      </c>
      <c r="J223" s="8" t="s">
        <v>188</v>
      </c>
      <c r="K223" s="8" t="s">
        <v>21</v>
      </c>
      <c r="L223" s="12">
        <v>704</v>
      </c>
      <c r="M223" s="9">
        <v>17</v>
      </c>
      <c r="N223" s="10">
        <f t="shared" si="27"/>
        <v>2.4147727272727272E-2</v>
      </c>
      <c r="O223" s="11">
        <f t="shared" si="28"/>
        <v>6.7</v>
      </c>
      <c r="P223" s="11">
        <v>113.9</v>
      </c>
      <c r="Q223" s="11">
        <v>0</v>
      </c>
      <c r="R223" s="8">
        <v>0</v>
      </c>
      <c r="S223" s="8">
        <v>0</v>
      </c>
      <c r="T223" s="33" t="str">
        <f t="shared" si="29"/>
        <v/>
      </c>
      <c r="U223" s="12">
        <f t="shared" si="30"/>
        <v>0</v>
      </c>
      <c r="V223" s="10">
        <f t="shared" si="31"/>
        <v>0</v>
      </c>
      <c r="W223" s="11">
        <v>7</v>
      </c>
      <c r="X223" s="8" t="s">
        <v>148</v>
      </c>
      <c r="Y223" s="8" t="s">
        <v>149</v>
      </c>
      <c r="AA223">
        <f t="shared" si="32"/>
        <v>1</v>
      </c>
      <c r="AB223" s="32">
        <f t="shared" si="33"/>
        <v>-113.9</v>
      </c>
      <c r="AC223" t="str">
        <f t="shared" si="34"/>
        <v>No Sales</v>
      </c>
      <c r="AD223">
        <f>IFERROR(VLOOKUP(J223,Product_lookup!$A:$G,5,FALSE),"")</f>
        <v>349</v>
      </c>
      <c r="AE223">
        <f>IFERROR(VLOOKUP(J223,Product_lookup!$A:$G,6,FALSE),"")</f>
        <v>133</v>
      </c>
      <c r="AF223">
        <f>IFERROR(VLOOKUP(J223,Product_lookup!$A:$G,7,FALSE),"")</f>
        <v>121</v>
      </c>
      <c r="AG223" s="33">
        <f t="shared" si="35"/>
        <v>0.27220630372492838</v>
      </c>
    </row>
    <row r="224" spans="1:33" x14ac:dyDescent="0.3">
      <c r="A224" s="27">
        <v>46268</v>
      </c>
      <c r="B224" s="8" t="s">
        <v>5</v>
      </c>
      <c r="C224" s="8" t="s">
        <v>173</v>
      </c>
      <c r="D224" s="8" t="s">
        <v>141</v>
      </c>
      <c r="E224" s="8" t="s">
        <v>193</v>
      </c>
      <c r="F224" s="8" t="s">
        <v>143</v>
      </c>
      <c r="G224" s="8" t="s">
        <v>144</v>
      </c>
      <c r="H224" s="8" t="s">
        <v>6</v>
      </c>
      <c r="I224" s="8" t="s">
        <v>197</v>
      </c>
      <c r="J224" s="8" t="s">
        <v>195</v>
      </c>
      <c r="K224" s="8" t="s">
        <v>21</v>
      </c>
      <c r="L224" s="12">
        <v>212</v>
      </c>
      <c r="M224" s="9">
        <v>2</v>
      </c>
      <c r="N224" s="10">
        <f t="shared" si="27"/>
        <v>9.433962264150943E-3</v>
      </c>
      <c r="O224" s="11">
        <f t="shared" si="28"/>
        <v>6.82</v>
      </c>
      <c r="P224" s="11">
        <v>13.64</v>
      </c>
      <c r="Q224" s="11">
        <v>399</v>
      </c>
      <c r="R224" s="8">
        <v>1</v>
      </c>
      <c r="S224" s="8">
        <v>1</v>
      </c>
      <c r="T224" s="33">
        <f t="shared" si="29"/>
        <v>3.4185463659147874E-2</v>
      </c>
      <c r="U224" s="12">
        <f t="shared" si="30"/>
        <v>29.252199413489734</v>
      </c>
      <c r="V224" s="10">
        <f t="shared" si="31"/>
        <v>0.5</v>
      </c>
      <c r="W224" s="11">
        <v>7.5</v>
      </c>
      <c r="X224" s="8" t="s">
        <v>148</v>
      </c>
      <c r="Y224" s="8" t="s">
        <v>149</v>
      </c>
      <c r="AA224">
        <f t="shared" si="32"/>
        <v>1</v>
      </c>
      <c r="AB224" s="32">
        <f t="shared" si="33"/>
        <v>111.36</v>
      </c>
      <c r="AC224" t="str">
        <f t="shared" si="34"/>
        <v>Profitable</v>
      </c>
      <c r="AD224">
        <f>IFERROR(VLOOKUP(J224,Product_lookup!$A:$G,5,FALSE),"")</f>
        <v>399</v>
      </c>
      <c r="AE224">
        <f>IFERROR(VLOOKUP(J224,Product_lookup!$A:$G,6,FALSE),"")</f>
        <v>148</v>
      </c>
      <c r="AF224">
        <f>IFERROR(VLOOKUP(J224,Product_lookup!$A:$G,7,FALSE),"")</f>
        <v>126</v>
      </c>
      <c r="AG224" s="33">
        <f t="shared" si="35"/>
        <v>0.31328320802005011</v>
      </c>
    </row>
    <row r="225" spans="1:33" x14ac:dyDescent="0.3">
      <c r="A225" s="27">
        <v>46268</v>
      </c>
      <c r="B225" s="8" t="s">
        <v>32</v>
      </c>
      <c r="C225" s="8" t="s">
        <v>140</v>
      </c>
      <c r="D225" s="8" t="s">
        <v>141</v>
      </c>
      <c r="E225" s="8" t="s">
        <v>142</v>
      </c>
      <c r="F225" s="8" t="s">
        <v>143</v>
      </c>
      <c r="G225" s="8" t="s">
        <v>207</v>
      </c>
      <c r="H225" s="8" t="s">
        <v>20</v>
      </c>
      <c r="I225" s="8" t="s">
        <v>207</v>
      </c>
      <c r="J225" s="8" t="s">
        <v>147</v>
      </c>
      <c r="K225" s="8" t="s">
        <v>7</v>
      </c>
      <c r="L225" s="12">
        <v>350</v>
      </c>
      <c r="M225" s="9">
        <v>1</v>
      </c>
      <c r="N225" s="10">
        <f t="shared" si="27"/>
        <v>2.8571428571428571E-3</v>
      </c>
      <c r="O225" s="11">
        <f t="shared" si="28"/>
        <v>10.210000000000001</v>
      </c>
      <c r="P225" s="11">
        <v>10.210000000000001</v>
      </c>
      <c r="Q225" s="11">
        <v>0</v>
      </c>
      <c r="R225" s="8">
        <v>0</v>
      </c>
      <c r="S225" s="8">
        <v>0</v>
      </c>
      <c r="T225" s="33" t="str">
        <f t="shared" si="29"/>
        <v/>
      </c>
      <c r="U225" s="12">
        <f t="shared" si="30"/>
        <v>0</v>
      </c>
      <c r="V225" s="10">
        <f t="shared" si="31"/>
        <v>0</v>
      </c>
      <c r="W225" s="11">
        <v>15.5</v>
      </c>
      <c r="X225" s="8" t="s">
        <v>148</v>
      </c>
      <c r="Y225" s="8" t="s">
        <v>149</v>
      </c>
      <c r="AA225">
        <f t="shared" si="32"/>
        <v>1</v>
      </c>
      <c r="AB225" s="32">
        <f t="shared" si="33"/>
        <v>-10.210000000000001</v>
      </c>
      <c r="AC225" t="str">
        <f t="shared" si="34"/>
        <v>No Sales</v>
      </c>
      <c r="AD225">
        <f>IFERROR(VLOOKUP(J225,Product_lookup!$A:$G,5,FALSE),"")</f>
        <v>599</v>
      </c>
      <c r="AE225">
        <f>IFERROR(VLOOKUP(J225,Product_lookup!$A:$G,6,FALSE),"")</f>
        <v>216</v>
      </c>
      <c r="AF225">
        <f>IFERROR(VLOOKUP(J225,Product_lookup!$A:$G,7,FALSE),"")</f>
        <v>144</v>
      </c>
      <c r="AG225" s="33">
        <f t="shared" si="35"/>
        <v>0.39899833055091821</v>
      </c>
    </row>
    <row r="226" spans="1:33" x14ac:dyDescent="0.3">
      <c r="A226" s="27">
        <v>46268</v>
      </c>
      <c r="B226" s="8" t="s">
        <v>32</v>
      </c>
      <c r="C226" s="8" t="s">
        <v>140</v>
      </c>
      <c r="D226" s="8" t="s">
        <v>141</v>
      </c>
      <c r="E226" s="8" t="s">
        <v>150</v>
      </c>
      <c r="F226" s="8" t="s">
        <v>143</v>
      </c>
      <c r="G226" s="8" t="s">
        <v>446</v>
      </c>
      <c r="H226" s="8" t="s">
        <v>20</v>
      </c>
      <c r="I226" s="8" t="s">
        <v>446</v>
      </c>
      <c r="J226" s="8" t="s">
        <v>153</v>
      </c>
      <c r="K226" s="8" t="s">
        <v>7</v>
      </c>
      <c r="L226" s="12">
        <v>242</v>
      </c>
      <c r="M226" s="9">
        <v>2</v>
      </c>
      <c r="N226" s="10">
        <f t="shared" si="27"/>
        <v>8.2644628099173556E-3</v>
      </c>
      <c r="O226" s="11">
        <f t="shared" si="28"/>
        <v>8.9600000000000009</v>
      </c>
      <c r="P226" s="11">
        <v>17.920000000000002</v>
      </c>
      <c r="Q226" s="11">
        <v>549</v>
      </c>
      <c r="R226" s="8">
        <v>1</v>
      </c>
      <c r="S226" s="8">
        <v>1</v>
      </c>
      <c r="T226" s="33">
        <f t="shared" si="29"/>
        <v>3.2641165755919854E-2</v>
      </c>
      <c r="U226" s="12">
        <f t="shared" si="30"/>
        <v>30.636160714285712</v>
      </c>
      <c r="V226" s="10">
        <f t="shared" si="31"/>
        <v>0.5</v>
      </c>
      <c r="W226" s="11">
        <v>13.5</v>
      </c>
      <c r="X226" s="8" t="s">
        <v>148</v>
      </c>
      <c r="Y226" s="8" t="s">
        <v>149</v>
      </c>
      <c r="AA226">
        <f t="shared" si="32"/>
        <v>1</v>
      </c>
      <c r="AB226" s="32">
        <f t="shared" si="33"/>
        <v>200.07999999999998</v>
      </c>
      <c r="AC226" t="str">
        <f t="shared" si="34"/>
        <v>Profitable</v>
      </c>
      <c r="AD226">
        <f>IFERROR(VLOOKUP(J226,Product_lookup!$A:$G,5,FALSE),"")</f>
        <v>549</v>
      </c>
      <c r="AE226">
        <f>IFERROR(VLOOKUP(J226,Product_lookup!$A:$G,6,FALSE),"")</f>
        <v>192</v>
      </c>
      <c r="AF226">
        <f>IFERROR(VLOOKUP(J226,Product_lookup!$A:$G,7,FALSE),"")</f>
        <v>139</v>
      </c>
      <c r="AG226" s="33">
        <f t="shared" si="35"/>
        <v>0.39708561020036431</v>
      </c>
    </row>
    <row r="227" spans="1:33" x14ac:dyDescent="0.3">
      <c r="A227" s="27">
        <v>46268</v>
      </c>
      <c r="B227" s="8" t="s">
        <v>32</v>
      </c>
      <c r="C227" s="8" t="s">
        <v>140</v>
      </c>
      <c r="D227" s="8" t="s">
        <v>141</v>
      </c>
      <c r="E227" s="8" t="s">
        <v>211</v>
      </c>
      <c r="F227" s="8" t="s">
        <v>143</v>
      </c>
      <c r="G227" s="8" t="s">
        <v>215</v>
      </c>
      <c r="H227" s="8" t="s">
        <v>20</v>
      </c>
      <c r="I227" s="8" t="s">
        <v>215</v>
      </c>
      <c r="J227" s="8" t="s">
        <v>214</v>
      </c>
      <c r="K227" s="8" t="s">
        <v>21</v>
      </c>
      <c r="L227" s="12">
        <v>637</v>
      </c>
      <c r="M227" s="9">
        <v>16</v>
      </c>
      <c r="N227" s="10">
        <f t="shared" si="27"/>
        <v>2.5117739403453691E-2</v>
      </c>
      <c r="O227" s="11">
        <f t="shared" si="28"/>
        <v>25</v>
      </c>
      <c r="P227" s="11">
        <v>400</v>
      </c>
      <c r="Q227" s="11">
        <v>1298</v>
      </c>
      <c r="R227" s="8">
        <v>2</v>
      </c>
      <c r="S227" s="8">
        <v>2</v>
      </c>
      <c r="T227" s="33">
        <f t="shared" si="29"/>
        <v>0.3081664098613251</v>
      </c>
      <c r="U227" s="12">
        <f t="shared" si="30"/>
        <v>3.2450000000000001</v>
      </c>
      <c r="V227" s="10">
        <f t="shared" si="31"/>
        <v>0.125</v>
      </c>
      <c r="W227" s="11">
        <v>25</v>
      </c>
      <c r="X227" s="8" t="s">
        <v>148</v>
      </c>
      <c r="Y227" s="8" t="s">
        <v>149</v>
      </c>
      <c r="AA227">
        <f t="shared" si="32"/>
        <v>1</v>
      </c>
      <c r="AB227" s="32">
        <f t="shared" si="33"/>
        <v>134</v>
      </c>
      <c r="AC227" t="str">
        <f t="shared" si="34"/>
        <v>Profitable</v>
      </c>
      <c r="AD227">
        <f>IFERROR(VLOOKUP(J227,Product_lookup!$A:$G,5,FALSE),"")</f>
        <v>649</v>
      </c>
      <c r="AE227">
        <f>IFERROR(VLOOKUP(J227,Product_lookup!$A:$G,6,FALSE),"")</f>
        <v>234</v>
      </c>
      <c r="AF227">
        <f>IFERROR(VLOOKUP(J227,Product_lookup!$A:$G,7,FALSE),"")</f>
        <v>148</v>
      </c>
      <c r="AG227" s="33">
        <f t="shared" si="35"/>
        <v>0.41140215716486905</v>
      </c>
    </row>
    <row r="228" spans="1:33" x14ac:dyDescent="0.3">
      <c r="A228" s="27">
        <v>46268</v>
      </c>
      <c r="B228" s="8" t="s">
        <v>32</v>
      </c>
      <c r="C228" s="8" t="s">
        <v>140</v>
      </c>
      <c r="D228" s="8" t="s">
        <v>141</v>
      </c>
      <c r="E228" s="8" t="s">
        <v>211</v>
      </c>
      <c r="F228" s="8" t="s">
        <v>143</v>
      </c>
      <c r="G228" s="8" t="s">
        <v>368</v>
      </c>
      <c r="H228" s="8" t="s">
        <v>20</v>
      </c>
      <c r="I228" s="8" t="s">
        <v>368</v>
      </c>
      <c r="J228" s="8" t="s">
        <v>214</v>
      </c>
      <c r="K228" s="8" t="s">
        <v>21</v>
      </c>
      <c r="L228" s="12">
        <v>198</v>
      </c>
      <c r="M228" s="9">
        <v>6</v>
      </c>
      <c r="N228" s="10">
        <f t="shared" si="27"/>
        <v>3.0303030303030304E-2</v>
      </c>
      <c r="O228" s="11">
        <f t="shared" si="28"/>
        <v>16.18</v>
      </c>
      <c r="P228" s="11">
        <v>97.08</v>
      </c>
      <c r="Q228" s="11">
        <v>0</v>
      </c>
      <c r="R228" s="8">
        <v>0</v>
      </c>
      <c r="S228" s="8">
        <v>0</v>
      </c>
      <c r="T228" s="33" t="str">
        <f t="shared" si="29"/>
        <v/>
      </c>
      <c r="U228" s="12">
        <f t="shared" si="30"/>
        <v>0</v>
      </c>
      <c r="V228" s="10">
        <f t="shared" si="31"/>
        <v>0</v>
      </c>
      <c r="W228" s="11">
        <v>20.5</v>
      </c>
      <c r="X228" s="8" t="s">
        <v>148</v>
      </c>
      <c r="Y228" s="8" t="s">
        <v>149</v>
      </c>
      <c r="AA228">
        <f t="shared" si="32"/>
        <v>1</v>
      </c>
      <c r="AB228" s="32">
        <f t="shared" si="33"/>
        <v>-97.08</v>
      </c>
      <c r="AC228" t="str">
        <f t="shared" si="34"/>
        <v>No Sales</v>
      </c>
      <c r="AD228">
        <f>IFERROR(VLOOKUP(J228,Product_lookup!$A:$G,5,FALSE),"")</f>
        <v>649</v>
      </c>
      <c r="AE228">
        <f>IFERROR(VLOOKUP(J228,Product_lookup!$A:$G,6,FALSE),"")</f>
        <v>234</v>
      </c>
      <c r="AF228">
        <f>IFERROR(VLOOKUP(J228,Product_lookup!$A:$G,7,FALSE),"")</f>
        <v>148</v>
      </c>
      <c r="AG228" s="33">
        <f t="shared" si="35"/>
        <v>0.41140215716486905</v>
      </c>
    </row>
    <row r="229" spans="1:33" x14ac:dyDescent="0.3">
      <c r="A229" s="27">
        <v>46268</v>
      </c>
      <c r="B229" s="8" t="s">
        <v>32</v>
      </c>
      <c r="C229" s="8" t="s">
        <v>140</v>
      </c>
      <c r="D229" s="8" t="s">
        <v>141</v>
      </c>
      <c r="E229" s="8" t="s">
        <v>217</v>
      </c>
      <c r="F229" s="8" t="s">
        <v>143</v>
      </c>
      <c r="G229" s="8" t="s">
        <v>447</v>
      </c>
      <c r="H229" s="8" t="s">
        <v>20</v>
      </c>
      <c r="I229" s="8" t="s">
        <v>447</v>
      </c>
      <c r="J229" s="8" t="s">
        <v>219</v>
      </c>
      <c r="K229" s="8" t="s">
        <v>7</v>
      </c>
      <c r="L229" s="12">
        <v>282</v>
      </c>
      <c r="M229" s="9">
        <v>3</v>
      </c>
      <c r="N229" s="10">
        <f t="shared" si="27"/>
        <v>1.0638297872340425E-2</v>
      </c>
      <c r="O229" s="11">
        <f t="shared" si="28"/>
        <v>14.25</v>
      </c>
      <c r="P229" s="8">
        <v>42.75</v>
      </c>
      <c r="Q229" s="11">
        <v>0</v>
      </c>
      <c r="R229" s="8">
        <v>0</v>
      </c>
      <c r="S229" s="8">
        <v>0</v>
      </c>
      <c r="T229" s="33" t="str">
        <f t="shared" si="29"/>
        <v/>
      </c>
      <c r="U229" s="12">
        <f t="shared" si="30"/>
        <v>0</v>
      </c>
      <c r="V229" s="10">
        <f t="shared" si="31"/>
        <v>0</v>
      </c>
      <c r="W229" s="11">
        <v>20.5</v>
      </c>
      <c r="X229" s="8" t="s">
        <v>148</v>
      </c>
      <c r="Y229" s="8" t="s">
        <v>149</v>
      </c>
      <c r="AA229">
        <f t="shared" si="32"/>
        <v>1</v>
      </c>
      <c r="AB229" s="32">
        <f t="shared" si="33"/>
        <v>-42.75</v>
      </c>
      <c r="AC229" t="str">
        <f t="shared" si="34"/>
        <v>No Sales</v>
      </c>
      <c r="AD229">
        <f>IFERROR(VLOOKUP(J229,Product_lookup!$A:$G,5,FALSE),"")</f>
        <v>799</v>
      </c>
      <c r="AE229">
        <f>IFERROR(VLOOKUP(J229,Product_lookup!$A:$G,6,FALSE),"")</f>
        <v>272</v>
      </c>
      <c r="AF229">
        <f>IFERROR(VLOOKUP(J229,Product_lookup!$A:$G,7,FALSE),"")</f>
        <v>162</v>
      </c>
      <c r="AG229" s="33">
        <f t="shared" si="35"/>
        <v>0.45682102628285359</v>
      </c>
    </row>
    <row r="230" spans="1:33" x14ac:dyDescent="0.3">
      <c r="A230" s="27">
        <v>46268</v>
      </c>
      <c r="B230" s="8" t="s">
        <v>32</v>
      </c>
      <c r="C230" s="8" t="s">
        <v>140</v>
      </c>
      <c r="D230" s="8" t="s">
        <v>141</v>
      </c>
      <c r="E230" s="8" t="s">
        <v>217</v>
      </c>
      <c r="F230" s="8" t="s">
        <v>143</v>
      </c>
      <c r="G230" s="8" t="s">
        <v>449</v>
      </c>
      <c r="H230" s="8" t="s">
        <v>20</v>
      </c>
      <c r="I230" s="8" t="s">
        <v>449</v>
      </c>
      <c r="J230" s="8" t="s">
        <v>219</v>
      </c>
      <c r="K230" s="8" t="s">
        <v>7</v>
      </c>
      <c r="L230" s="12">
        <v>385</v>
      </c>
      <c r="M230" s="9">
        <v>0</v>
      </c>
      <c r="N230" s="10">
        <f t="shared" si="27"/>
        <v>0</v>
      </c>
      <c r="O230" s="11" t="str">
        <f t="shared" si="28"/>
        <v/>
      </c>
      <c r="P230" s="11">
        <v>0</v>
      </c>
      <c r="Q230" s="11">
        <v>0</v>
      </c>
      <c r="R230" s="8">
        <v>0</v>
      </c>
      <c r="S230" s="8">
        <v>0</v>
      </c>
      <c r="T230" s="33" t="str">
        <f t="shared" si="29"/>
        <v/>
      </c>
      <c r="U230" s="12" t="str">
        <f t="shared" si="30"/>
        <v/>
      </c>
      <c r="V230" s="10" t="str">
        <f t="shared" si="31"/>
        <v/>
      </c>
      <c r="W230" s="11">
        <v>22.5</v>
      </c>
      <c r="X230" s="8" t="s">
        <v>148</v>
      </c>
      <c r="Y230" s="8" t="s">
        <v>149</v>
      </c>
      <c r="AA230">
        <f t="shared" si="32"/>
        <v>1</v>
      </c>
      <c r="AB230" s="32">
        <f t="shared" si="33"/>
        <v>0</v>
      </c>
      <c r="AC230" t="str">
        <f t="shared" si="34"/>
        <v>No Spend</v>
      </c>
      <c r="AD230">
        <f>IFERROR(VLOOKUP(J230,Product_lookup!$A:$G,5,FALSE),"")</f>
        <v>799</v>
      </c>
      <c r="AE230">
        <f>IFERROR(VLOOKUP(J230,Product_lookup!$A:$G,6,FALSE),"")</f>
        <v>272</v>
      </c>
      <c r="AF230">
        <f>IFERROR(VLOOKUP(J230,Product_lookup!$A:$G,7,FALSE),"")</f>
        <v>162</v>
      </c>
      <c r="AG230" s="33">
        <f t="shared" si="35"/>
        <v>0.45682102628285359</v>
      </c>
    </row>
    <row r="231" spans="1:33" x14ac:dyDescent="0.3">
      <c r="A231" s="27">
        <v>46268</v>
      </c>
      <c r="B231" s="8" t="s">
        <v>32</v>
      </c>
      <c r="C231" s="8" t="s">
        <v>140</v>
      </c>
      <c r="D231" s="8" t="s">
        <v>141</v>
      </c>
      <c r="E231" s="8" t="s">
        <v>217</v>
      </c>
      <c r="F231" s="8" t="s">
        <v>143</v>
      </c>
      <c r="G231" s="8" t="s">
        <v>372</v>
      </c>
      <c r="H231" s="8" t="s">
        <v>20</v>
      </c>
      <c r="I231" s="8" t="s">
        <v>372</v>
      </c>
      <c r="J231" s="8" t="s">
        <v>219</v>
      </c>
      <c r="K231" s="8" t="s">
        <v>7</v>
      </c>
      <c r="L231" s="12">
        <v>876</v>
      </c>
      <c r="M231" s="9">
        <v>10</v>
      </c>
      <c r="N231" s="10">
        <f t="shared" si="27"/>
        <v>1.1415525114155251E-2</v>
      </c>
      <c r="O231" s="11">
        <f t="shared" si="28"/>
        <v>13</v>
      </c>
      <c r="P231" s="11">
        <v>130</v>
      </c>
      <c r="Q231" s="11">
        <v>0</v>
      </c>
      <c r="R231" s="8">
        <v>0</v>
      </c>
      <c r="S231" s="8">
        <v>0</v>
      </c>
      <c r="T231" s="33" t="str">
        <f t="shared" si="29"/>
        <v/>
      </c>
      <c r="U231" s="12">
        <f t="shared" si="30"/>
        <v>0</v>
      </c>
      <c r="V231" s="10">
        <f t="shared" si="31"/>
        <v>0</v>
      </c>
      <c r="W231" s="11">
        <v>21.5</v>
      </c>
      <c r="X231" s="8" t="s">
        <v>148</v>
      </c>
      <c r="Y231" s="8" t="s">
        <v>149</v>
      </c>
      <c r="AA231">
        <f t="shared" si="32"/>
        <v>1</v>
      </c>
      <c r="AB231" s="32">
        <f t="shared" si="33"/>
        <v>-130</v>
      </c>
      <c r="AC231" t="str">
        <f t="shared" si="34"/>
        <v>No Sales</v>
      </c>
      <c r="AD231">
        <f>IFERROR(VLOOKUP(J231,Product_lookup!$A:$G,5,FALSE),"")</f>
        <v>799</v>
      </c>
      <c r="AE231">
        <f>IFERROR(VLOOKUP(J231,Product_lookup!$A:$G,6,FALSE),"")</f>
        <v>272</v>
      </c>
      <c r="AF231">
        <f>IFERROR(VLOOKUP(J231,Product_lookup!$A:$G,7,FALSE),"")</f>
        <v>162</v>
      </c>
      <c r="AG231" s="33">
        <f t="shared" si="35"/>
        <v>0.45682102628285359</v>
      </c>
    </row>
    <row r="232" spans="1:33" x14ac:dyDescent="0.3">
      <c r="A232" s="27">
        <v>46268</v>
      </c>
      <c r="B232" s="8" t="s">
        <v>32</v>
      </c>
      <c r="C232" s="8" t="s">
        <v>140</v>
      </c>
      <c r="D232" s="8" t="s">
        <v>141</v>
      </c>
      <c r="E232" s="8" t="s">
        <v>217</v>
      </c>
      <c r="F232" s="8" t="s">
        <v>143</v>
      </c>
      <c r="G232" s="8" t="s">
        <v>451</v>
      </c>
      <c r="H232" s="8" t="s">
        <v>20</v>
      </c>
      <c r="I232" s="8" t="s">
        <v>451</v>
      </c>
      <c r="J232" s="8" t="s">
        <v>219</v>
      </c>
      <c r="K232" s="8" t="s">
        <v>21</v>
      </c>
      <c r="L232" s="12">
        <v>268</v>
      </c>
      <c r="M232" s="9">
        <v>5</v>
      </c>
      <c r="N232" s="10">
        <f t="shared" si="27"/>
        <v>1.8656716417910446E-2</v>
      </c>
      <c r="O232" s="11">
        <f t="shared" si="28"/>
        <v>21.5</v>
      </c>
      <c r="P232" s="11">
        <v>107.5</v>
      </c>
      <c r="Q232" s="11">
        <v>799</v>
      </c>
      <c r="R232" s="8">
        <v>1</v>
      </c>
      <c r="S232" s="8">
        <v>1</v>
      </c>
      <c r="T232" s="33">
        <f t="shared" si="29"/>
        <v>0.13454317897371715</v>
      </c>
      <c r="U232" s="12">
        <f t="shared" si="30"/>
        <v>7.4325581395348834</v>
      </c>
      <c r="V232" s="10">
        <f t="shared" si="31"/>
        <v>0.2</v>
      </c>
      <c r="W232" s="11">
        <v>21.5</v>
      </c>
      <c r="X232" s="8" t="s">
        <v>148</v>
      </c>
      <c r="Y232" s="8" t="s">
        <v>149</v>
      </c>
      <c r="AA232">
        <f t="shared" si="32"/>
        <v>1</v>
      </c>
      <c r="AB232" s="32">
        <f t="shared" si="33"/>
        <v>257.5</v>
      </c>
      <c r="AC232" t="str">
        <f t="shared" si="34"/>
        <v>Profitable</v>
      </c>
      <c r="AD232">
        <f>IFERROR(VLOOKUP(J232,Product_lookup!$A:$G,5,FALSE),"")</f>
        <v>799</v>
      </c>
      <c r="AE232">
        <f>IFERROR(VLOOKUP(J232,Product_lookup!$A:$G,6,FALSE),"")</f>
        <v>272</v>
      </c>
      <c r="AF232">
        <f>IFERROR(VLOOKUP(J232,Product_lookup!$A:$G,7,FALSE),"")</f>
        <v>162</v>
      </c>
      <c r="AG232" s="33">
        <f t="shared" si="35"/>
        <v>0.45682102628285359</v>
      </c>
    </row>
    <row r="233" spans="1:33" x14ac:dyDescent="0.3">
      <c r="A233" s="27">
        <v>46268</v>
      </c>
      <c r="B233" s="8" t="s">
        <v>32</v>
      </c>
      <c r="C233" s="8" t="s">
        <v>140</v>
      </c>
      <c r="D233" s="8" t="s">
        <v>141</v>
      </c>
      <c r="E233" s="8" t="s">
        <v>217</v>
      </c>
      <c r="F233" s="8" t="s">
        <v>143</v>
      </c>
      <c r="G233" s="8" t="s">
        <v>452</v>
      </c>
      <c r="H233" s="8" t="s">
        <v>20</v>
      </c>
      <c r="I233" s="8" t="s">
        <v>452</v>
      </c>
      <c r="J233" s="8" t="s">
        <v>219</v>
      </c>
      <c r="K233" s="8" t="s">
        <v>14</v>
      </c>
      <c r="L233" s="12">
        <v>530</v>
      </c>
      <c r="M233" s="9">
        <v>3</v>
      </c>
      <c r="N233" s="10">
        <f t="shared" si="27"/>
        <v>5.6603773584905656E-3</v>
      </c>
      <c r="O233" s="11">
        <f t="shared" si="28"/>
        <v>15.81</v>
      </c>
      <c r="P233" s="11">
        <v>47.43</v>
      </c>
      <c r="Q233" s="11">
        <v>0</v>
      </c>
      <c r="R233" s="8">
        <v>0</v>
      </c>
      <c r="S233" s="8">
        <v>0</v>
      </c>
      <c r="T233" s="33" t="str">
        <f t="shared" si="29"/>
        <v/>
      </c>
      <c r="U233" s="12">
        <f t="shared" si="30"/>
        <v>0</v>
      </c>
      <c r="V233" s="10">
        <f t="shared" si="31"/>
        <v>0</v>
      </c>
      <c r="W233" s="11">
        <v>23.5</v>
      </c>
      <c r="X233" s="8" t="s">
        <v>148</v>
      </c>
      <c r="Y233" s="8" t="s">
        <v>149</v>
      </c>
      <c r="AA233">
        <f t="shared" si="32"/>
        <v>1</v>
      </c>
      <c r="AB233" s="32">
        <f t="shared" si="33"/>
        <v>-47.43</v>
      </c>
      <c r="AC233" t="str">
        <f t="shared" si="34"/>
        <v>No Sales</v>
      </c>
      <c r="AD233">
        <f>IFERROR(VLOOKUP(J233,Product_lookup!$A:$G,5,FALSE),"")</f>
        <v>799</v>
      </c>
      <c r="AE233">
        <f>IFERROR(VLOOKUP(J233,Product_lookup!$A:$G,6,FALSE),"")</f>
        <v>272</v>
      </c>
      <c r="AF233">
        <f>IFERROR(VLOOKUP(J233,Product_lookup!$A:$G,7,FALSE),"")</f>
        <v>162</v>
      </c>
      <c r="AG233" s="33">
        <f t="shared" si="35"/>
        <v>0.45682102628285359</v>
      </c>
    </row>
    <row r="234" spans="1:33" x14ac:dyDescent="0.3">
      <c r="A234" s="27">
        <v>46268</v>
      </c>
      <c r="B234" s="8" t="s">
        <v>32</v>
      </c>
      <c r="C234" s="8" t="s">
        <v>140</v>
      </c>
      <c r="D234" s="8" t="s">
        <v>141</v>
      </c>
      <c r="E234" s="8" t="s">
        <v>217</v>
      </c>
      <c r="F234" s="8" t="s">
        <v>143</v>
      </c>
      <c r="G234" s="8" t="s">
        <v>218</v>
      </c>
      <c r="H234" s="8" t="s">
        <v>20</v>
      </c>
      <c r="I234" s="8" t="s">
        <v>218</v>
      </c>
      <c r="J234" s="8" t="s">
        <v>219</v>
      </c>
      <c r="K234" s="8" t="s">
        <v>7</v>
      </c>
      <c r="L234" s="12">
        <v>668</v>
      </c>
      <c r="M234" s="9">
        <v>5</v>
      </c>
      <c r="N234" s="10">
        <f t="shared" si="27"/>
        <v>7.4850299401197605E-3</v>
      </c>
      <c r="O234" s="11">
        <f t="shared" si="28"/>
        <v>17.25</v>
      </c>
      <c r="P234" s="11">
        <v>86.25</v>
      </c>
      <c r="Q234" s="11">
        <v>0</v>
      </c>
      <c r="R234" s="8">
        <v>0</v>
      </c>
      <c r="S234" s="8">
        <v>0</v>
      </c>
      <c r="T234" s="33" t="str">
        <f t="shared" si="29"/>
        <v/>
      </c>
      <c r="U234" s="12">
        <f t="shared" si="30"/>
        <v>0</v>
      </c>
      <c r="V234" s="10">
        <f t="shared" si="31"/>
        <v>0</v>
      </c>
      <c r="W234" s="11">
        <v>23.5</v>
      </c>
      <c r="X234" s="8" t="s">
        <v>148</v>
      </c>
      <c r="Y234" s="8" t="s">
        <v>149</v>
      </c>
      <c r="AA234">
        <f t="shared" si="32"/>
        <v>1</v>
      </c>
      <c r="AB234" s="32">
        <f t="shared" si="33"/>
        <v>-86.25</v>
      </c>
      <c r="AC234" t="str">
        <f t="shared" si="34"/>
        <v>No Sales</v>
      </c>
      <c r="AD234">
        <f>IFERROR(VLOOKUP(J234,Product_lookup!$A:$G,5,FALSE),"")</f>
        <v>799</v>
      </c>
      <c r="AE234">
        <f>IFERROR(VLOOKUP(J234,Product_lookup!$A:$G,6,FALSE),"")</f>
        <v>272</v>
      </c>
      <c r="AF234">
        <f>IFERROR(VLOOKUP(J234,Product_lookup!$A:$G,7,FALSE),"")</f>
        <v>162</v>
      </c>
      <c r="AG234" s="33">
        <f t="shared" si="35"/>
        <v>0.45682102628285359</v>
      </c>
    </row>
    <row r="235" spans="1:33" x14ac:dyDescent="0.3">
      <c r="A235" s="27">
        <v>46268</v>
      </c>
      <c r="B235" s="8" t="s">
        <v>26</v>
      </c>
      <c r="C235" s="8" t="s">
        <v>140</v>
      </c>
      <c r="D235" s="8" t="s">
        <v>141</v>
      </c>
      <c r="E235" s="8" t="s">
        <v>142</v>
      </c>
      <c r="F235" s="8" t="s">
        <v>143</v>
      </c>
      <c r="G235" s="8" t="s">
        <v>205</v>
      </c>
      <c r="H235" s="8" t="s">
        <v>13</v>
      </c>
      <c r="I235" s="8" t="s">
        <v>670</v>
      </c>
      <c r="J235" s="8" t="s">
        <v>147</v>
      </c>
      <c r="K235" s="8" t="s">
        <v>21</v>
      </c>
      <c r="L235" s="12">
        <v>108</v>
      </c>
      <c r="M235" s="9">
        <v>3</v>
      </c>
      <c r="N235" s="10">
        <f t="shared" si="27"/>
        <v>2.7777777777777776E-2</v>
      </c>
      <c r="O235" s="11">
        <f t="shared" si="28"/>
        <v>13.26</v>
      </c>
      <c r="P235" s="11">
        <v>39.78</v>
      </c>
      <c r="Q235" s="11">
        <v>0</v>
      </c>
      <c r="R235" s="8">
        <v>0</v>
      </c>
      <c r="S235" s="8">
        <v>0</v>
      </c>
      <c r="T235" s="33" t="str">
        <f t="shared" si="29"/>
        <v/>
      </c>
      <c r="U235" s="12">
        <f t="shared" si="30"/>
        <v>0</v>
      </c>
      <c r="V235" s="10">
        <f t="shared" si="31"/>
        <v>0</v>
      </c>
      <c r="W235" s="11">
        <v>15.5</v>
      </c>
      <c r="X235" s="8" t="s">
        <v>148</v>
      </c>
      <c r="Y235" s="8" t="s">
        <v>149</v>
      </c>
      <c r="AA235">
        <f t="shared" si="32"/>
        <v>1</v>
      </c>
      <c r="AB235" s="32">
        <f t="shared" si="33"/>
        <v>-39.78</v>
      </c>
      <c r="AC235" t="str">
        <f t="shared" si="34"/>
        <v>No Sales</v>
      </c>
      <c r="AD235">
        <f>IFERROR(VLOOKUP(J235,Product_lookup!$A:$G,5,FALSE),"")</f>
        <v>599</v>
      </c>
      <c r="AE235">
        <f>IFERROR(VLOOKUP(J235,Product_lookup!$A:$G,6,FALSE),"")</f>
        <v>216</v>
      </c>
      <c r="AF235">
        <f>IFERROR(VLOOKUP(J235,Product_lookup!$A:$G,7,FALSE),"")</f>
        <v>144</v>
      </c>
      <c r="AG235" s="33">
        <f t="shared" si="35"/>
        <v>0.39899833055091821</v>
      </c>
    </row>
    <row r="236" spans="1:33" x14ac:dyDescent="0.3">
      <c r="A236" s="27">
        <v>46268</v>
      </c>
      <c r="B236" s="8" t="s">
        <v>26</v>
      </c>
      <c r="C236" s="8" t="s">
        <v>140</v>
      </c>
      <c r="D236" s="8" t="s">
        <v>141</v>
      </c>
      <c r="E236" s="8" t="s">
        <v>142</v>
      </c>
      <c r="F236" s="8" t="s">
        <v>143</v>
      </c>
      <c r="G236" s="8" t="s">
        <v>454</v>
      </c>
      <c r="H236" s="8" t="s">
        <v>13</v>
      </c>
      <c r="I236" s="8" t="s">
        <v>455</v>
      </c>
      <c r="J236" s="8" t="s">
        <v>147</v>
      </c>
      <c r="K236" s="8" t="s">
        <v>21</v>
      </c>
      <c r="L236" s="12">
        <v>123</v>
      </c>
      <c r="M236" s="9">
        <v>2</v>
      </c>
      <c r="N236" s="10">
        <f t="shared" si="27"/>
        <v>1.6260162601626018E-2</v>
      </c>
      <c r="O236" s="11">
        <f t="shared" si="28"/>
        <v>11.87</v>
      </c>
      <c r="P236" s="11">
        <v>23.74</v>
      </c>
      <c r="Q236" s="11">
        <v>599</v>
      </c>
      <c r="R236" s="8">
        <v>1</v>
      </c>
      <c r="S236" s="8">
        <v>1</v>
      </c>
      <c r="T236" s="33">
        <f t="shared" si="29"/>
        <v>3.9632721202003333E-2</v>
      </c>
      <c r="U236" s="12">
        <f t="shared" si="30"/>
        <v>25.231676495366472</v>
      </c>
      <c r="V236" s="10">
        <f t="shared" si="31"/>
        <v>0.5</v>
      </c>
      <c r="W236" s="11">
        <v>12.5</v>
      </c>
      <c r="X236" s="8" t="s">
        <v>148</v>
      </c>
      <c r="Y236" s="8" t="s">
        <v>149</v>
      </c>
      <c r="AA236">
        <f t="shared" si="32"/>
        <v>1</v>
      </c>
      <c r="AB236" s="32">
        <f t="shared" si="33"/>
        <v>215.26</v>
      </c>
      <c r="AC236" t="str">
        <f t="shared" si="34"/>
        <v>Profitable</v>
      </c>
      <c r="AD236">
        <f>IFERROR(VLOOKUP(J236,Product_lookup!$A:$G,5,FALSE),"")</f>
        <v>599</v>
      </c>
      <c r="AE236">
        <f>IFERROR(VLOOKUP(J236,Product_lookup!$A:$G,6,FALSE),"")</f>
        <v>216</v>
      </c>
      <c r="AF236">
        <f>IFERROR(VLOOKUP(J236,Product_lookup!$A:$G,7,FALSE),"")</f>
        <v>144</v>
      </c>
      <c r="AG236" s="33">
        <f t="shared" si="35"/>
        <v>0.39899833055091821</v>
      </c>
    </row>
    <row r="237" spans="1:33" x14ac:dyDescent="0.3">
      <c r="A237" s="27">
        <v>46268</v>
      </c>
      <c r="B237" s="8" t="s">
        <v>26</v>
      </c>
      <c r="C237" s="8" t="s">
        <v>140</v>
      </c>
      <c r="D237" s="8" t="s">
        <v>141</v>
      </c>
      <c r="E237" s="8" t="s">
        <v>150</v>
      </c>
      <c r="F237" s="8" t="s">
        <v>143</v>
      </c>
      <c r="G237" s="8" t="s">
        <v>210</v>
      </c>
      <c r="H237" s="8" t="s">
        <v>13</v>
      </c>
      <c r="I237" s="8" t="s">
        <v>456</v>
      </c>
      <c r="J237" s="8" t="s">
        <v>153</v>
      </c>
      <c r="K237" s="8" t="s">
        <v>7</v>
      </c>
      <c r="L237" s="12">
        <v>101</v>
      </c>
      <c r="M237" s="9">
        <v>1</v>
      </c>
      <c r="N237" s="10">
        <f t="shared" si="27"/>
        <v>9.9009900990099011E-3</v>
      </c>
      <c r="O237" s="11">
        <f t="shared" si="28"/>
        <v>8.0299999999999994</v>
      </c>
      <c r="P237" s="11">
        <v>8.0299999999999994</v>
      </c>
      <c r="Q237" s="11">
        <v>0</v>
      </c>
      <c r="R237" s="8">
        <v>0</v>
      </c>
      <c r="S237" s="8">
        <v>0</v>
      </c>
      <c r="T237" s="33" t="str">
        <f t="shared" si="29"/>
        <v/>
      </c>
      <c r="U237" s="12">
        <f t="shared" si="30"/>
        <v>0</v>
      </c>
      <c r="V237" s="10">
        <f t="shared" si="31"/>
        <v>0</v>
      </c>
      <c r="W237" s="11">
        <v>14</v>
      </c>
      <c r="X237" s="8" t="s">
        <v>148</v>
      </c>
      <c r="Y237" s="8" t="s">
        <v>149</v>
      </c>
      <c r="AA237">
        <f t="shared" si="32"/>
        <v>1</v>
      </c>
      <c r="AB237" s="32">
        <f t="shared" si="33"/>
        <v>-8.0299999999999994</v>
      </c>
      <c r="AC237" t="str">
        <f t="shared" si="34"/>
        <v>No Sales</v>
      </c>
      <c r="AD237">
        <f>IFERROR(VLOOKUP(J237,Product_lookup!$A:$G,5,FALSE),"")</f>
        <v>549</v>
      </c>
      <c r="AE237">
        <f>IFERROR(VLOOKUP(J237,Product_lookup!$A:$G,6,FALSE),"")</f>
        <v>192</v>
      </c>
      <c r="AF237">
        <f>IFERROR(VLOOKUP(J237,Product_lookup!$A:$G,7,FALSE),"")</f>
        <v>139</v>
      </c>
      <c r="AG237" s="33">
        <f t="shared" si="35"/>
        <v>0.39708561020036431</v>
      </c>
    </row>
    <row r="238" spans="1:33" x14ac:dyDescent="0.3">
      <c r="A238" s="27">
        <v>46274</v>
      </c>
      <c r="B238" s="8" t="s">
        <v>32</v>
      </c>
      <c r="C238" s="8" t="s">
        <v>140</v>
      </c>
      <c r="D238" s="8" t="s">
        <v>141</v>
      </c>
      <c r="E238" s="8" t="s">
        <v>211</v>
      </c>
      <c r="F238" s="8" t="s">
        <v>143</v>
      </c>
      <c r="G238" s="8" t="s">
        <v>215</v>
      </c>
      <c r="H238" s="8" t="s">
        <v>20</v>
      </c>
      <c r="I238" s="8" t="s">
        <v>215</v>
      </c>
      <c r="K238" s="8" t="s">
        <v>14</v>
      </c>
      <c r="L238" s="12">
        <v>737</v>
      </c>
      <c r="M238" s="9">
        <v>4</v>
      </c>
      <c r="N238" s="10">
        <f t="shared" si="27"/>
        <v>5.4274084124830389E-3</v>
      </c>
      <c r="O238" s="11">
        <f t="shared" si="28"/>
        <v>17.059999999999999</v>
      </c>
      <c r="P238" s="11">
        <v>68.239999999999995</v>
      </c>
      <c r="Q238" s="11">
        <v>649</v>
      </c>
      <c r="R238" s="8">
        <v>1</v>
      </c>
      <c r="S238" s="8">
        <v>1</v>
      </c>
      <c r="T238" s="33">
        <f t="shared" si="29"/>
        <v>0.10514637904468412</v>
      </c>
      <c r="U238" s="12">
        <f t="shared" si="30"/>
        <v>9.5105509964830013</v>
      </c>
      <c r="V238" s="10">
        <f t="shared" si="31"/>
        <v>0.25</v>
      </c>
      <c r="W238" s="11">
        <v>25</v>
      </c>
      <c r="X238" s="8" t="s">
        <v>148</v>
      </c>
      <c r="Y238" s="8" t="s">
        <v>149</v>
      </c>
      <c r="AA238">
        <f t="shared" si="32"/>
        <v>2</v>
      </c>
      <c r="AB238" s="32" t="str">
        <f t="shared" si="33"/>
        <v/>
      </c>
      <c r="AC238" t="str">
        <f t="shared" si="34"/>
        <v>Cost missing</v>
      </c>
      <c r="AD238" t="str">
        <f>IFERROR(VLOOKUP(J238,Product_lookup!$A:$G,5,FALSE),"")</f>
        <v/>
      </c>
      <c r="AE238" t="str">
        <f>IFERROR(VLOOKUP(J238,Product_lookup!$A:$G,6,FALSE),"")</f>
        <v/>
      </c>
      <c r="AF238" t="str">
        <f>IFERROR(VLOOKUP(J238,Product_lookup!$A:$G,7,FALSE),"")</f>
        <v/>
      </c>
      <c r="AG238" s="33" t="str">
        <f t="shared" si="35"/>
        <v/>
      </c>
    </row>
    <row r="239" spans="1:33" x14ac:dyDescent="0.3">
      <c r="A239" s="27">
        <v>46268</v>
      </c>
      <c r="B239" s="8" t="s">
        <v>26</v>
      </c>
      <c r="C239" s="8" t="s">
        <v>140</v>
      </c>
      <c r="D239" s="8" t="s">
        <v>141</v>
      </c>
      <c r="E239" s="8" t="s">
        <v>211</v>
      </c>
      <c r="F239" s="8" t="s">
        <v>143</v>
      </c>
      <c r="G239" s="8" t="s">
        <v>225</v>
      </c>
      <c r="H239" s="8" t="s">
        <v>13</v>
      </c>
      <c r="I239" s="8" t="s">
        <v>457</v>
      </c>
      <c r="J239" s="8" t="s">
        <v>214</v>
      </c>
      <c r="K239" s="8" t="s">
        <v>14</v>
      </c>
      <c r="L239" s="12">
        <v>498</v>
      </c>
      <c r="M239" s="9">
        <v>4</v>
      </c>
      <c r="N239" s="10">
        <f t="shared" si="27"/>
        <v>8.0321285140562242E-3</v>
      </c>
      <c r="O239" s="11">
        <f t="shared" si="28"/>
        <v>9.35</v>
      </c>
      <c r="P239" s="11">
        <v>37.4</v>
      </c>
      <c r="Q239" s="11">
        <v>0</v>
      </c>
      <c r="R239" s="8">
        <v>0</v>
      </c>
      <c r="S239" s="8">
        <v>0</v>
      </c>
      <c r="T239" s="33" t="str">
        <f t="shared" si="29"/>
        <v/>
      </c>
      <c r="U239" s="12">
        <f t="shared" si="30"/>
        <v>0</v>
      </c>
      <c r="V239" s="10">
        <f t="shared" si="31"/>
        <v>0</v>
      </c>
      <c r="W239" s="11">
        <v>13</v>
      </c>
      <c r="X239" s="8" t="s">
        <v>148</v>
      </c>
      <c r="Y239" s="8" t="s">
        <v>149</v>
      </c>
      <c r="AA239">
        <f t="shared" si="32"/>
        <v>1</v>
      </c>
      <c r="AB239" s="32">
        <f t="shared" si="33"/>
        <v>-37.4</v>
      </c>
      <c r="AC239" t="str">
        <f t="shared" si="34"/>
        <v>No Sales</v>
      </c>
      <c r="AD239">
        <f>IFERROR(VLOOKUP(J239,Product_lookup!$A:$G,5,FALSE),"")</f>
        <v>649</v>
      </c>
      <c r="AE239">
        <f>IFERROR(VLOOKUP(J239,Product_lookup!$A:$G,6,FALSE),"")</f>
        <v>234</v>
      </c>
      <c r="AF239">
        <f>IFERROR(VLOOKUP(J239,Product_lookup!$A:$G,7,FALSE),"")</f>
        <v>148</v>
      </c>
      <c r="AG239" s="33">
        <f t="shared" si="35"/>
        <v>0.41140215716486905</v>
      </c>
    </row>
    <row r="240" spans="1:33" x14ac:dyDescent="0.3">
      <c r="A240" s="27">
        <v>46268</v>
      </c>
      <c r="B240" s="8" t="s">
        <v>42</v>
      </c>
      <c r="C240" s="8" t="s">
        <v>140</v>
      </c>
      <c r="D240" s="8" t="s">
        <v>141</v>
      </c>
      <c r="E240" s="8" t="s">
        <v>164</v>
      </c>
      <c r="F240" s="8" t="s">
        <v>143</v>
      </c>
      <c r="G240" s="8" t="s">
        <v>228</v>
      </c>
      <c r="H240" s="8" t="s">
        <v>24</v>
      </c>
      <c r="I240" s="8" t="s">
        <v>458</v>
      </c>
      <c r="J240" s="8" t="s">
        <v>166</v>
      </c>
      <c r="K240" s="8" t="s">
        <v>14</v>
      </c>
      <c r="L240" s="12">
        <v>567</v>
      </c>
      <c r="M240" s="9">
        <v>3</v>
      </c>
      <c r="N240" s="10">
        <f t="shared" si="27"/>
        <v>5.2910052910052907E-3</v>
      </c>
      <c r="O240" s="11">
        <f t="shared" si="28"/>
        <v>10.459999999999999</v>
      </c>
      <c r="P240" s="11">
        <v>31.38</v>
      </c>
      <c r="Q240" s="11">
        <v>449</v>
      </c>
      <c r="R240" s="8">
        <v>1</v>
      </c>
      <c r="S240" s="8">
        <v>1</v>
      </c>
      <c r="T240" s="33">
        <f t="shared" si="29"/>
        <v>6.9888641425389753E-2</v>
      </c>
      <c r="U240" s="12">
        <f t="shared" si="30"/>
        <v>14.308476736775017</v>
      </c>
      <c r="V240" s="10">
        <f t="shared" si="31"/>
        <v>0.33333333333333331</v>
      </c>
      <c r="W240" s="11">
        <v>12.5</v>
      </c>
      <c r="X240" s="8" t="s">
        <v>148</v>
      </c>
      <c r="Y240" s="8" t="s">
        <v>149</v>
      </c>
      <c r="AA240">
        <f t="shared" si="32"/>
        <v>1</v>
      </c>
      <c r="AB240" s="32">
        <f t="shared" si="33"/>
        <v>125.62</v>
      </c>
      <c r="AC240" t="str">
        <f t="shared" si="34"/>
        <v>Profitable</v>
      </c>
      <c r="AD240">
        <f>IFERROR(VLOOKUP(J240,Product_lookup!$A:$G,5,FALSE),"")</f>
        <v>449</v>
      </c>
      <c r="AE240">
        <f>IFERROR(VLOOKUP(J240,Product_lookup!$A:$G,6,FALSE),"")</f>
        <v>162</v>
      </c>
      <c r="AF240">
        <f>IFERROR(VLOOKUP(J240,Product_lookup!$A:$G,7,FALSE),"")</f>
        <v>130</v>
      </c>
      <c r="AG240" s="33">
        <f t="shared" si="35"/>
        <v>0.34966592427616927</v>
      </c>
    </row>
    <row r="241" spans="1:33" x14ac:dyDescent="0.3">
      <c r="A241" s="27">
        <v>46268</v>
      </c>
      <c r="B241" s="8" t="s">
        <v>42</v>
      </c>
      <c r="C241" s="8" t="s">
        <v>140</v>
      </c>
      <c r="D241" s="8" t="s">
        <v>141</v>
      </c>
      <c r="E241" s="8" t="s">
        <v>164</v>
      </c>
      <c r="F241" s="8" t="s">
        <v>143</v>
      </c>
      <c r="G241" s="8" t="s">
        <v>228</v>
      </c>
      <c r="H241" s="8" t="s">
        <v>24</v>
      </c>
      <c r="I241" s="8" t="s">
        <v>233</v>
      </c>
      <c r="J241" s="8" t="s">
        <v>166</v>
      </c>
      <c r="K241" s="8" t="s">
        <v>14</v>
      </c>
      <c r="L241" s="12">
        <v>854</v>
      </c>
      <c r="M241" s="9">
        <v>3</v>
      </c>
      <c r="N241" s="10">
        <f t="shared" si="27"/>
        <v>3.5128805620608899E-3</v>
      </c>
      <c r="O241" s="11">
        <f t="shared" si="28"/>
        <v>8.44</v>
      </c>
      <c r="P241" s="11">
        <v>25.32</v>
      </c>
      <c r="Q241" s="11">
        <v>0</v>
      </c>
      <c r="R241" s="8">
        <v>0</v>
      </c>
      <c r="S241" s="8">
        <v>0</v>
      </c>
      <c r="T241" s="33" t="str">
        <f t="shared" si="29"/>
        <v/>
      </c>
      <c r="U241" s="12">
        <f t="shared" si="30"/>
        <v>0</v>
      </c>
      <c r="V241" s="10">
        <f t="shared" si="31"/>
        <v>0</v>
      </c>
      <c r="W241" s="11">
        <v>13</v>
      </c>
      <c r="X241" s="8" t="s">
        <v>148</v>
      </c>
      <c r="Y241" s="8" t="s">
        <v>149</v>
      </c>
      <c r="AA241">
        <f t="shared" si="32"/>
        <v>1</v>
      </c>
      <c r="AB241" s="32">
        <f t="shared" si="33"/>
        <v>-25.32</v>
      </c>
      <c r="AC241" t="str">
        <f t="shared" si="34"/>
        <v>No Sales</v>
      </c>
      <c r="AD241">
        <f>IFERROR(VLOOKUP(J241,Product_lookup!$A:$G,5,FALSE),"")</f>
        <v>449</v>
      </c>
      <c r="AE241">
        <f>IFERROR(VLOOKUP(J241,Product_lookup!$A:$G,6,FALSE),"")</f>
        <v>162</v>
      </c>
      <c r="AF241">
        <f>IFERROR(VLOOKUP(J241,Product_lookup!$A:$G,7,FALSE),"")</f>
        <v>130</v>
      </c>
      <c r="AG241" s="33">
        <f t="shared" si="35"/>
        <v>0.34966592427616927</v>
      </c>
    </row>
    <row r="242" spans="1:33" x14ac:dyDescent="0.3">
      <c r="A242" s="27">
        <v>46268</v>
      </c>
      <c r="B242" s="8" t="s">
        <v>42</v>
      </c>
      <c r="C242" s="8" t="s">
        <v>140</v>
      </c>
      <c r="D242" s="8" t="s">
        <v>141</v>
      </c>
      <c r="E242" s="8" t="s">
        <v>164</v>
      </c>
      <c r="F242" s="8" t="s">
        <v>143</v>
      </c>
      <c r="G242" s="8" t="s">
        <v>165</v>
      </c>
      <c r="H242" s="8" t="s">
        <v>24</v>
      </c>
      <c r="I242" s="8" t="s">
        <v>360</v>
      </c>
      <c r="J242" s="8" t="s">
        <v>166</v>
      </c>
      <c r="K242" s="8" t="s">
        <v>21</v>
      </c>
      <c r="L242" s="12">
        <v>170</v>
      </c>
      <c r="M242" s="9">
        <v>1</v>
      </c>
      <c r="N242" s="10">
        <f t="shared" si="27"/>
        <v>5.8823529411764705E-3</v>
      </c>
      <c r="O242" s="11">
        <f t="shared" si="28"/>
        <v>11.02</v>
      </c>
      <c r="P242" s="11">
        <v>11.02</v>
      </c>
      <c r="Q242" s="11">
        <v>0</v>
      </c>
      <c r="R242" s="8">
        <v>0</v>
      </c>
      <c r="S242" s="8">
        <v>0</v>
      </c>
      <c r="T242" s="33" t="str">
        <f t="shared" si="29"/>
        <v/>
      </c>
      <c r="U242" s="12">
        <f t="shared" si="30"/>
        <v>0</v>
      </c>
      <c r="V242" s="10">
        <f t="shared" si="31"/>
        <v>0</v>
      </c>
      <c r="W242" s="11">
        <v>12</v>
      </c>
      <c r="X242" s="8" t="s">
        <v>148</v>
      </c>
      <c r="Y242" s="8" t="s">
        <v>149</v>
      </c>
      <c r="AA242">
        <f t="shared" si="32"/>
        <v>1</v>
      </c>
      <c r="AB242" s="32">
        <f t="shared" si="33"/>
        <v>-11.02</v>
      </c>
      <c r="AC242" t="str">
        <f t="shared" si="34"/>
        <v>No Sales</v>
      </c>
      <c r="AD242">
        <f>IFERROR(VLOOKUP(J242,Product_lookup!$A:$G,5,FALSE),"")</f>
        <v>449</v>
      </c>
      <c r="AE242">
        <f>IFERROR(VLOOKUP(J242,Product_lookup!$A:$G,6,FALSE),"")</f>
        <v>162</v>
      </c>
      <c r="AF242">
        <f>IFERROR(VLOOKUP(J242,Product_lookup!$A:$G,7,FALSE),"")</f>
        <v>130</v>
      </c>
      <c r="AG242" s="33">
        <f t="shared" si="35"/>
        <v>0.34966592427616927</v>
      </c>
    </row>
    <row r="243" spans="1:33" x14ac:dyDescent="0.3">
      <c r="A243" s="27">
        <v>46268</v>
      </c>
      <c r="B243" s="8" t="s">
        <v>42</v>
      </c>
      <c r="C243" s="8" t="s">
        <v>140</v>
      </c>
      <c r="D243" s="8" t="s">
        <v>141</v>
      </c>
      <c r="E243" s="8" t="s">
        <v>164</v>
      </c>
      <c r="F243" s="8" t="s">
        <v>143</v>
      </c>
      <c r="G243" s="8" t="s">
        <v>228</v>
      </c>
      <c r="H243" s="8" t="s">
        <v>24</v>
      </c>
      <c r="I243" s="8" t="s">
        <v>165</v>
      </c>
      <c r="J243" s="8" t="s">
        <v>166</v>
      </c>
      <c r="K243" s="8" t="s">
        <v>14</v>
      </c>
      <c r="L243" s="12">
        <v>1369</v>
      </c>
      <c r="M243" s="9">
        <v>8</v>
      </c>
      <c r="N243" s="10">
        <f t="shared" si="27"/>
        <v>5.8436815193571951E-3</v>
      </c>
      <c r="O243" s="11">
        <f t="shared" si="28"/>
        <v>8.0299999999999994</v>
      </c>
      <c r="P243" s="11">
        <v>64.239999999999995</v>
      </c>
      <c r="Q243" s="11">
        <v>449</v>
      </c>
      <c r="R243" s="8">
        <v>1</v>
      </c>
      <c r="S243" s="8">
        <v>1</v>
      </c>
      <c r="T243" s="33">
        <f t="shared" si="29"/>
        <v>0.14307349665924274</v>
      </c>
      <c r="U243" s="12">
        <f t="shared" si="30"/>
        <v>6.9894146948941476</v>
      </c>
      <c r="V243" s="10">
        <f t="shared" si="31"/>
        <v>0.125</v>
      </c>
      <c r="W243" s="11">
        <v>11</v>
      </c>
      <c r="X243" s="8" t="s">
        <v>148</v>
      </c>
      <c r="Y243" s="8" t="s">
        <v>149</v>
      </c>
      <c r="AA243">
        <f t="shared" si="32"/>
        <v>1</v>
      </c>
      <c r="AB243" s="32">
        <f t="shared" si="33"/>
        <v>92.76</v>
      </c>
      <c r="AC243" t="str">
        <f t="shared" si="34"/>
        <v>Profitable</v>
      </c>
      <c r="AD243">
        <f>IFERROR(VLOOKUP(J243,Product_lookup!$A:$G,5,FALSE),"")</f>
        <v>449</v>
      </c>
      <c r="AE243">
        <f>IFERROR(VLOOKUP(J243,Product_lookup!$A:$G,6,FALSE),"")</f>
        <v>162</v>
      </c>
      <c r="AF243">
        <f>IFERROR(VLOOKUP(J243,Product_lookup!$A:$G,7,FALSE),"")</f>
        <v>130</v>
      </c>
      <c r="AG243" s="33">
        <f t="shared" si="35"/>
        <v>0.34966592427616927</v>
      </c>
    </row>
    <row r="244" spans="1:33" x14ac:dyDescent="0.3">
      <c r="A244" s="27">
        <v>46271</v>
      </c>
      <c r="B244" s="8" t="s">
        <v>37</v>
      </c>
      <c r="C244" s="8" t="s">
        <v>140</v>
      </c>
      <c r="D244" s="8" t="s">
        <v>141</v>
      </c>
      <c r="E244" s="8" t="s">
        <v>157</v>
      </c>
      <c r="F244" s="8" t="s">
        <v>143</v>
      </c>
      <c r="G244" s="8" t="s">
        <v>162</v>
      </c>
      <c r="H244" s="8" t="s">
        <v>13</v>
      </c>
      <c r="I244" s="8" t="s">
        <v>375</v>
      </c>
      <c r="J244" s="8" t="s">
        <v>159</v>
      </c>
      <c r="K244" s="8" t="s">
        <v>14</v>
      </c>
      <c r="L244" s="12">
        <v>2200</v>
      </c>
      <c r="M244" s="9">
        <v>3</v>
      </c>
      <c r="N244" s="10">
        <f t="shared" si="27"/>
        <v>1.3636363636363637E-3</v>
      </c>
      <c r="O244" s="11">
        <f t="shared" si="28"/>
        <v>8.11</v>
      </c>
      <c r="P244" s="11">
        <v>24.33</v>
      </c>
      <c r="Q244" s="11">
        <v>3192</v>
      </c>
      <c r="R244" s="8">
        <v>8</v>
      </c>
      <c r="S244" s="8">
        <v>8</v>
      </c>
      <c r="T244" s="33">
        <f t="shared" si="29"/>
        <v>7.6221804511278192E-3</v>
      </c>
      <c r="U244" s="12">
        <f t="shared" si="30"/>
        <v>131.19605425400741</v>
      </c>
      <c r="V244" s="10">
        <f t="shared" si="31"/>
        <v>2.6666666666666665</v>
      </c>
      <c r="W244" s="11">
        <v>11.5</v>
      </c>
      <c r="X244" s="8" t="s">
        <v>148</v>
      </c>
      <c r="Y244" s="8" t="s">
        <v>149</v>
      </c>
      <c r="AA244">
        <f t="shared" si="32"/>
        <v>1</v>
      </c>
      <c r="AB244" s="32">
        <f t="shared" si="33"/>
        <v>975.67</v>
      </c>
      <c r="AC244" t="str">
        <f t="shared" si="34"/>
        <v>Profitable</v>
      </c>
      <c r="AD244">
        <f>IFERROR(VLOOKUP(J244,Product_lookup!$A:$G,5,FALSE),"")</f>
        <v>399</v>
      </c>
      <c r="AE244">
        <f>IFERROR(VLOOKUP(J244,Product_lookup!$A:$G,6,FALSE),"")</f>
        <v>148</v>
      </c>
      <c r="AF244">
        <f>IFERROR(VLOOKUP(J244,Product_lookup!$A:$G,7,FALSE),"")</f>
        <v>126</v>
      </c>
      <c r="AG244" s="33">
        <f t="shared" si="35"/>
        <v>0.31328320802005011</v>
      </c>
    </row>
    <row r="245" spans="1:33" x14ac:dyDescent="0.3">
      <c r="A245" s="27">
        <v>46268</v>
      </c>
      <c r="B245" s="8" t="s">
        <v>42</v>
      </c>
      <c r="C245" s="8" t="s">
        <v>140</v>
      </c>
      <c r="D245" s="8" t="s">
        <v>141</v>
      </c>
      <c r="E245" s="8" t="s">
        <v>164</v>
      </c>
      <c r="F245" s="8" t="s">
        <v>143</v>
      </c>
      <c r="G245" s="8" t="s">
        <v>165</v>
      </c>
      <c r="H245" s="8" t="s">
        <v>24</v>
      </c>
      <c r="I245" s="8" t="s">
        <v>461</v>
      </c>
      <c r="J245" s="8" t="s">
        <v>166</v>
      </c>
      <c r="K245" s="8" t="s">
        <v>14</v>
      </c>
      <c r="L245" s="12">
        <v>594</v>
      </c>
      <c r="M245" s="9">
        <v>3</v>
      </c>
      <c r="N245" s="10">
        <f t="shared" si="27"/>
        <v>5.0505050505050509E-3</v>
      </c>
      <c r="O245" s="11">
        <f t="shared" si="28"/>
        <v>7.38</v>
      </c>
      <c r="P245" s="11">
        <v>22.14</v>
      </c>
      <c r="Q245" s="11">
        <v>0</v>
      </c>
      <c r="R245" s="8">
        <v>0</v>
      </c>
      <c r="S245" s="8">
        <v>0</v>
      </c>
      <c r="T245" s="33" t="str">
        <f t="shared" si="29"/>
        <v/>
      </c>
      <c r="U245" s="12">
        <f t="shared" si="30"/>
        <v>0</v>
      </c>
      <c r="V245" s="10">
        <f t="shared" si="31"/>
        <v>0</v>
      </c>
      <c r="W245" s="11">
        <v>10.5</v>
      </c>
      <c r="X245" s="8" t="s">
        <v>148</v>
      </c>
      <c r="Y245" s="8" t="s">
        <v>149</v>
      </c>
      <c r="AA245">
        <f t="shared" si="32"/>
        <v>1</v>
      </c>
      <c r="AB245" s="32">
        <f t="shared" si="33"/>
        <v>-22.14</v>
      </c>
      <c r="AC245" t="str">
        <f t="shared" si="34"/>
        <v>No Sales</v>
      </c>
      <c r="AD245">
        <f>IFERROR(VLOOKUP(J245,Product_lookup!$A:$G,5,FALSE),"")</f>
        <v>449</v>
      </c>
      <c r="AE245">
        <f>IFERROR(VLOOKUP(J245,Product_lookup!$A:$G,6,FALSE),"")</f>
        <v>162</v>
      </c>
      <c r="AF245">
        <f>IFERROR(VLOOKUP(J245,Product_lookup!$A:$G,7,FALSE),"")</f>
        <v>130</v>
      </c>
      <c r="AG245" s="33">
        <f t="shared" si="35"/>
        <v>0.34966592427616927</v>
      </c>
    </row>
    <row r="246" spans="1:33" x14ac:dyDescent="0.3">
      <c r="A246" s="27">
        <v>46268</v>
      </c>
      <c r="B246" s="8" t="s">
        <v>42</v>
      </c>
      <c r="C246" s="8" t="s">
        <v>140</v>
      </c>
      <c r="D246" s="8" t="s">
        <v>141</v>
      </c>
      <c r="E246" s="8" t="s">
        <v>164</v>
      </c>
      <c r="F246" s="8" t="s">
        <v>143</v>
      </c>
      <c r="G246" s="8" t="s">
        <v>165</v>
      </c>
      <c r="H246" s="8" t="s">
        <v>24</v>
      </c>
      <c r="I246" s="8" t="s">
        <v>462</v>
      </c>
      <c r="J246" s="8" t="s">
        <v>166</v>
      </c>
      <c r="K246" s="8" t="s">
        <v>21</v>
      </c>
      <c r="L246" s="12">
        <v>115</v>
      </c>
      <c r="M246" s="9">
        <v>4</v>
      </c>
      <c r="N246" s="10">
        <f t="shared" si="27"/>
        <v>3.4782608695652174E-2</v>
      </c>
      <c r="O246" s="11">
        <f t="shared" si="28"/>
        <v>13.11</v>
      </c>
      <c r="P246" s="11">
        <v>52.44</v>
      </c>
      <c r="Q246" s="11">
        <v>0</v>
      </c>
      <c r="R246" s="8">
        <v>0</v>
      </c>
      <c r="S246" s="8">
        <v>0</v>
      </c>
      <c r="T246" s="33" t="str">
        <f t="shared" si="29"/>
        <v/>
      </c>
      <c r="U246" s="12">
        <f t="shared" si="30"/>
        <v>0</v>
      </c>
      <c r="V246" s="10">
        <f t="shared" si="31"/>
        <v>0</v>
      </c>
      <c r="W246" s="11">
        <v>14.5</v>
      </c>
      <c r="X246" s="8" t="s">
        <v>148</v>
      </c>
      <c r="Y246" s="8" t="s">
        <v>149</v>
      </c>
      <c r="AA246">
        <f t="shared" si="32"/>
        <v>1</v>
      </c>
      <c r="AB246" s="32">
        <f t="shared" si="33"/>
        <v>-52.44</v>
      </c>
      <c r="AC246" t="str">
        <f t="shared" si="34"/>
        <v>No Sales</v>
      </c>
      <c r="AD246">
        <f>IFERROR(VLOOKUP(J246,Product_lookup!$A:$G,5,FALSE),"")</f>
        <v>449</v>
      </c>
      <c r="AE246">
        <f>IFERROR(VLOOKUP(J246,Product_lookup!$A:$G,6,FALSE),"")</f>
        <v>162</v>
      </c>
      <c r="AF246">
        <f>IFERROR(VLOOKUP(J246,Product_lookup!$A:$G,7,FALSE),"")</f>
        <v>130</v>
      </c>
      <c r="AG246" s="33">
        <f t="shared" si="35"/>
        <v>0.34966592427616927</v>
      </c>
    </row>
    <row r="247" spans="1:33" x14ac:dyDescent="0.3">
      <c r="A247" s="27">
        <v>46268</v>
      </c>
      <c r="B247" s="8" t="s">
        <v>42</v>
      </c>
      <c r="C247" s="8" t="s">
        <v>140</v>
      </c>
      <c r="D247" s="8" t="s">
        <v>141</v>
      </c>
      <c r="E247" s="8" t="s">
        <v>377</v>
      </c>
      <c r="F247" s="8" t="s">
        <v>143</v>
      </c>
      <c r="G247" s="8" t="s">
        <v>378</v>
      </c>
      <c r="H247" s="8" t="s">
        <v>24</v>
      </c>
      <c r="I247" s="8" t="s">
        <v>463</v>
      </c>
      <c r="J247" s="8" t="s">
        <v>380</v>
      </c>
      <c r="K247" s="8" t="s">
        <v>21</v>
      </c>
      <c r="L247" s="12">
        <v>113</v>
      </c>
      <c r="M247" s="9">
        <v>2</v>
      </c>
      <c r="N247" s="10">
        <f t="shared" si="27"/>
        <v>1.7699115044247787E-2</v>
      </c>
      <c r="O247" s="11">
        <f t="shared" si="28"/>
        <v>15.02</v>
      </c>
      <c r="P247" s="11">
        <v>30.04</v>
      </c>
      <c r="Q247" s="11">
        <v>0</v>
      </c>
      <c r="R247" s="8">
        <v>0</v>
      </c>
      <c r="S247" s="8">
        <v>0</v>
      </c>
      <c r="T247" s="33" t="str">
        <f t="shared" si="29"/>
        <v/>
      </c>
      <c r="U247" s="12">
        <f t="shared" si="30"/>
        <v>0</v>
      </c>
      <c r="V247" s="10">
        <f t="shared" si="31"/>
        <v>0</v>
      </c>
      <c r="W247" s="11">
        <v>15.5</v>
      </c>
      <c r="X247" s="8" t="s">
        <v>148</v>
      </c>
      <c r="Y247" s="8" t="s">
        <v>149</v>
      </c>
      <c r="AA247">
        <f t="shared" si="32"/>
        <v>1</v>
      </c>
      <c r="AB247" s="32">
        <f t="shared" si="33"/>
        <v>-30.04</v>
      </c>
      <c r="AC247" t="str">
        <f t="shared" si="34"/>
        <v>No Sales</v>
      </c>
      <c r="AD247">
        <f>IFERROR(VLOOKUP(J247,Product_lookup!$A:$G,5,FALSE),"")</f>
        <v>549</v>
      </c>
      <c r="AE247">
        <f>IFERROR(VLOOKUP(J247,Product_lookup!$A:$G,6,FALSE),"")</f>
        <v>203</v>
      </c>
      <c r="AF247">
        <f>IFERROR(VLOOKUP(J247,Product_lookup!$A:$G,7,FALSE),"")</f>
        <v>139</v>
      </c>
      <c r="AG247" s="33">
        <f t="shared" si="35"/>
        <v>0.37704918032786883</v>
      </c>
    </row>
    <row r="248" spans="1:33" x14ac:dyDescent="0.3">
      <c r="A248" s="27">
        <v>46268</v>
      </c>
      <c r="B248" s="8" t="s">
        <v>42</v>
      </c>
      <c r="C248" s="8" t="s">
        <v>140</v>
      </c>
      <c r="D248" s="8" t="s">
        <v>141</v>
      </c>
      <c r="E248" s="8" t="s">
        <v>377</v>
      </c>
      <c r="F248" s="8" t="s">
        <v>143</v>
      </c>
      <c r="G248" s="8" t="s">
        <v>378</v>
      </c>
      <c r="H248" s="8" t="s">
        <v>24</v>
      </c>
      <c r="I248" s="8" t="s">
        <v>381</v>
      </c>
      <c r="J248" s="8" t="s">
        <v>380</v>
      </c>
      <c r="K248" s="8" t="s">
        <v>21</v>
      </c>
      <c r="L248" s="12">
        <v>572</v>
      </c>
      <c r="M248" s="9">
        <v>5</v>
      </c>
      <c r="N248" s="10">
        <f t="shared" si="27"/>
        <v>8.7412587412587419E-3</v>
      </c>
      <c r="O248" s="11">
        <f t="shared" si="28"/>
        <v>12</v>
      </c>
      <c r="P248" s="11">
        <v>60</v>
      </c>
      <c r="Q248" s="11">
        <v>0</v>
      </c>
      <c r="R248" s="8">
        <v>0</v>
      </c>
      <c r="S248" s="8">
        <v>0</v>
      </c>
      <c r="T248" s="33" t="str">
        <f t="shared" si="29"/>
        <v/>
      </c>
      <c r="U248" s="12">
        <f t="shared" si="30"/>
        <v>0</v>
      </c>
      <c r="V248" s="10">
        <f t="shared" si="31"/>
        <v>0</v>
      </c>
      <c r="W248" s="11">
        <v>12</v>
      </c>
      <c r="X248" s="8" t="s">
        <v>148</v>
      </c>
      <c r="Y248" s="8" t="s">
        <v>149</v>
      </c>
      <c r="AA248">
        <f t="shared" si="32"/>
        <v>1</v>
      </c>
      <c r="AB248" s="32">
        <f t="shared" si="33"/>
        <v>-60</v>
      </c>
      <c r="AC248" t="str">
        <f t="shared" si="34"/>
        <v>No Sales</v>
      </c>
      <c r="AD248">
        <f>IFERROR(VLOOKUP(J248,Product_lookup!$A:$G,5,FALSE),"")</f>
        <v>549</v>
      </c>
      <c r="AE248">
        <f>IFERROR(VLOOKUP(J248,Product_lookup!$A:$G,6,FALSE),"")</f>
        <v>203</v>
      </c>
      <c r="AF248">
        <f>IFERROR(VLOOKUP(J248,Product_lookup!$A:$G,7,FALSE),"")</f>
        <v>139</v>
      </c>
      <c r="AG248" s="33">
        <f t="shared" si="35"/>
        <v>0.37704918032786883</v>
      </c>
    </row>
    <row r="249" spans="1:33" x14ac:dyDescent="0.3">
      <c r="A249" s="27">
        <v>46268</v>
      </c>
      <c r="B249" s="8" t="s">
        <v>42</v>
      </c>
      <c r="C249" s="8" t="s">
        <v>140</v>
      </c>
      <c r="D249" s="8" t="s">
        <v>141</v>
      </c>
      <c r="E249" s="8" t="s">
        <v>377</v>
      </c>
      <c r="F249" s="8" t="s">
        <v>143</v>
      </c>
      <c r="G249" s="8" t="s">
        <v>378</v>
      </c>
      <c r="H249" s="8" t="s">
        <v>24</v>
      </c>
      <c r="I249" s="8" t="s">
        <v>464</v>
      </c>
      <c r="J249" s="8" t="s">
        <v>380</v>
      </c>
      <c r="K249" s="8" t="s">
        <v>7</v>
      </c>
      <c r="L249" s="12">
        <v>208</v>
      </c>
      <c r="M249" s="9">
        <v>3</v>
      </c>
      <c r="N249" s="10">
        <f t="shared" si="27"/>
        <v>1.4423076923076924E-2</v>
      </c>
      <c r="O249" s="11">
        <f t="shared" si="28"/>
        <v>7.79</v>
      </c>
      <c r="P249" s="11">
        <v>23.37</v>
      </c>
      <c r="Q249" s="11">
        <v>549</v>
      </c>
      <c r="R249" s="8">
        <v>1</v>
      </c>
      <c r="S249" s="8">
        <v>1</v>
      </c>
      <c r="T249" s="33">
        <f t="shared" si="29"/>
        <v>4.2568306010928966E-2</v>
      </c>
      <c r="U249" s="12">
        <f t="shared" si="30"/>
        <v>23.491655969191271</v>
      </c>
      <c r="V249" s="10">
        <f t="shared" si="31"/>
        <v>0.33333333333333331</v>
      </c>
      <c r="W249" s="11">
        <v>14.5</v>
      </c>
      <c r="X249" s="8" t="s">
        <v>148</v>
      </c>
      <c r="Y249" s="8" t="s">
        <v>149</v>
      </c>
      <c r="AA249">
        <f t="shared" si="32"/>
        <v>1</v>
      </c>
      <c r="AB249" s="32">
        <f t="shared" si="33"/>
        <v>183.63</v>
      </c>
      <c r="AC249" t="str">
        <f t="shared" si="34"/>
        <v>Profitable</v>
      </c>
      <c r="AD249">
        <f>IFERROR(VLOOKUP(J249,Product_lookup!$A:$G,5,FALSE),"")</f>
        <v>549</v>
      </c>
      <c r="AE249">
        <f>IFERROR(VLOOKUP(J249,Product_lookup!$A:$G,6,FALSE),"")</f>
        <v>203</v>
      </c>
      <c r="AF249">
        <f>IFERROR(VLOOKUP(J249,Product_lookup!$A:$G,7,FALSE),"")</f>
        <v>139</v>
      </c>
      <c r="AG249" s="33">
        <f t="shared" si="35"/>
        <v>0.37704918032786883</v>
      </c>
    </row>
    <row r="250" spans="1:33" x14ac:dyDescent="0.3">
      <c r="A250" s="27">
        <v>46268</v>
      </c>
      <c r="B250" s="8" t="s">
        <v>42</v>
      </c>
      <c r="C250" s="8" t="s">
        <v>140</v>
      </c>
      <c r="D250" s="8" t="s">
        <v>141</v>
      </c>
      <c r="E250" s="8" t="s">
        <v>377</v>
      </c>
      <c r="F250" s="8" t="s">
        <v>143</v>
      </c>
      <c r="G250" s="8" t="s">
        <v>381</v>
      </c>
      <c r="H250" s="8" t="s">
        <v>24</v>
      </c>
      <c r="I250" s="8" t="s">
        <v>465</v>
      </c>
      <c r="J250" s="8" t="s">
        <v>380</v>
      </c>
      <c r="K250" s="8" t="s">
        <v>21</v>
      </c>
      <c r="L250" s="12">
        <v>130</v>
      </c>
      <c r="M250" s="9">
        <v>1</v>
      </c>
      <c r="N250" s="10">
        <f t="shared" si="27"/>
        <v>7.6923076923076927E-3</v>
      </c>
      <c r="O250" s="11">
        <f t="shared" si="28"/>
        <v>17.5</v>
      </c>
      <c r="P250" s="11">
        <v>17.5</v>
      </c>
      <c r="Q250" s="11">
        <v>0</v>
      </c>
      <c r="R250" s="8">
        <v>0</v>
      </c>
      <c r="S250" s="8">
        <v>0</v>
      </c>
      <c r="T250" s="33" t="str">
        <f t="shared" si="29"/>
        <v/>
      </c>
      <c r="U250" s="12">
        <f t="shared" si="30"/>
        <v>0</v>
      </c>
      <c r="V250" s="10">
        <f t="shared" si="31"/>
        <v>0</v>
      </c>
      <c r="W250" s="11">
        <v>17.5</v>
      </c>
      <c r="X250" s="8" t="s">
        <v>148</v>
      </c>
      <c r="Y250" s="8" t="s">
        <v>149</v>
      </c>
      <c r="AA250">
        <f t="shared" si="32"/>
        <v>1</v>
      </c>
      <c r="AB250" s="32">
        <f t="shared" si="33"/>
        <v>-17.5</v>
      </c>
      <c r="AC250" t="str">
        <f t="shared" si="34"/>
        <v>No Sales</v>
      </c>
      <c r="AD250">
        <f>IFERROR(VLOOKUP(J250,Product_lookup!$A:$G,5,FALSE),"")</f>
        <v>549</v>
      </c>
      <c r="AE250">
        <f>IFERROR(VLOOKUP(J250,Product_lookup!$A:$G,6,FALSE),"")</f>
        <v>203</v>
      </c>
      <c r="AF250">
        <f>IFERROR(VLOOKUP(J250,Product_lookup!$A:$G,7,FALSE),"")</f>
        <v>139</v>
      </c>
      <c r="AG250" s="33">
        <f t="shared" si="35"/>
        <v>0.37704918032786883</v>
      </c>
    </row>
    <row r="251" spans="1:33" x14ac:dyDescent="0.3">
      <c r="A251" s="27">
        <v>46268</v>
      </c>
      <c r="B251" s="8" t="s">
        <v>37</v>
      </c>
      <c r="C251" s="8" t="s">
        <v>140</v>
      </c>
      <c r="D251" s="8" t="s">
        <v>141</v>
      </c>
      <c r="E251" s="8" t="s">
        <v>157</v>
      </c>
      <c r="F251" s="8" t="s">
        <v>143</v>
      </c>
      <c r="G251" s="8" t="s">
        <v>234</v>
      </c>
      <c r="H251" s="8" t="s">
        <v>13</v>
      </c>
      <c r="I251" s="8" t="s">
        <v>466</v>
      </c>
      <c r="J251" s="8" t="s">
        <v>159</v>
      </c>
      <c r="K251" s="8" t="s">
        <v>14</v>
      </c>
      <c r="L251" s="12">
        <v>82</v>
      </c>
      <c r="M251" s="9">
        <v>0</v>
      </c>
      <c r="N251" s="10">
        <f t="shared" si="27"/>
        <v>0</v>
      </c>
      <c r="O251" s="11" t="str">
        <f t="shared" si="28"/>
        <v/>
      </c>
      <c r="P251" s="11">
        <v>0</v>
      </c>
      <c r="Q251" s="11">
        <v>0</v>
      </c>
      <c r="R251" s="8">
        <v>0</v>
      </c>
      <c r="S251" s="8">
        <v>0</v>
      </c>
      <c r="T251" s="33" t="str">
        <f t="shared" si="29"/>
        <v/>
      </c>
      <c r="U251" s="12" t="str">
        <f t="shared" si="30"/>
        <v/>
      </c>
      <c r="V251" s="10" t="str">
        <f t="shared" si="31"/>
        <v/>
      </c>
      <c r="W251" s="11">
        <v>7</v>
      </c>
      <c r="X251" s="8" t="s">
        <v>148</v>
      </c>
      <c r="Y251" s="8" t="s">
        <v>149</v>
      </c>
      <c r="AA251">
        <f t="shared" si="32"/>
        <v>1</v>
      </c>
      <c r="AB251" s="32">
        <f t="shared" si="33"/>
        <v>0</v>
      </c>
      <c r="AC251" t="str">
        <f t="shared" si="34"/>
        <v>No Spend</v>
      </c>
      <c r="AD251">
        <f>IFERROR(VLOOKUP(J251,Product_lookup!$A:$G,5,FALSE),"")</f>
        <v>399</v>
      </c>
      <c r="AE251">
        <f>IFERROR(VLOOKUP(J251,Product_lookup!$A:$G,6,FALSE),"")</f>
        <v>148</v>
      </c>
      <c r="AF251">
        <f>IFERROR(VLOOKUP(J251,Product_lookup!$A:$G,7,FALSE),"")</f>
        <v>126</v>
      </c>
      <c r="AG251" s="33">
        <f t="shared" si="35"/>
        <v>0.31328320802005011</v>
      </c>
    </row>
    <row r="252" spans="1:33" x14ac:dyDescent="0.3">
      <c r="A252" s="27">
        <v>46268</v>
      </c>
      <c r="B252" s="8" t="s">
        <v>37</v>
      </c>
      <c r="C252" s="8" t="s">
        <v>140</v>
      </c>
      <c r="D252" s="8" t="s">
        <v>141</v>
      </c>
      <c r="E252" s="8" t="s">
        <v>157</v>
      </c>
      <c r="F252" s="8" t="s">
        <v>143</v>
      </c>
      <c r="G252" s="8" t="s">
        <v>162</v>
      </c>
      <c r="H252" s="8" t="s">
        <v>13</v>
      </c>
      <c r="I252" s="8" t="s">
        <v>162</v>
      </c>
      <c r="J252" s="8" t="s">
        <v>159</v>
      </c>
      <c r="K252" s="8" t="s">
        <v>21</v>
      </c>
      <c r="L252" s="12">
        <v>687</v>
      </c>
      <c r="M252" s="9">
        <v>14</v>
      </c>
      <c r="N252" s="10">
        <f t="shared" si="27"/>
        <v>2.0378457059679767E-2</v>
      </c>
      <c r="O252" s="11">
        <f t="shared" si="28"/>
        <v>9.2000000000000011</v>
      </c>
      <c r="P252" s="11">
        <v>128.80000000000001</v>
      </c>
      <c r="Q252" s="11">
        <v>0</v>
      </c>
      <c r="R252" s="8">
        <v>0</v>
      </c>
      <c r="S252" s="8">
        <v>0</v>
      </c>
      <c r="T252" s="33" t="str">
        <f t="shared" si="29"/>
        <v/>
      </c>
      <c r="U252" s="12">
        <f t="shared" si="30"/>
        <v>0</v>
      </c>
      <c r="V252" s="10">
        <f t="shared" si="31"/>
        <v>0</v>
      </c>
      <c r="W252" s="11">
        <v>10</v>
      </c>
      <c r="X252" s="8" t="s">
        <v>148</v>
      </c>
      <c r="Y252" s="8" t="s">
        <v>149</v>
      </c>
      <c r="AA252">
        <f t="shared" si="32"/>
        <v>1</v>
      </c>
      <c r="AB252" s="32">
        <f t="shared" si="33"/>
        <v>-128.80000000000001</v>
      </c>
      <c r="AC252" t="str">
        <f t="shared" si="34"/>
        <v>No Sales</v>
      </c>
      <c r="AD252">
        <f>IFERROR(VLOOKUP(J252,Product_lookup!$A:$G,5,FALSE),"")</f>
        <v>399</v>
      </c>
      <c r="AE252">
        <f>IFERROR(VLOOKUP(J252,Product_lookup!$A:$G,6,FALSE),"")</f>
        <v>148</v>
      </c>
      <c r="AF252">
        <f>IFERROR(VLOOKUP(J252,Product_lookup!$A:$G,7,FALSE),"")</f>
        <v>126</v>
      </c>
      <c r="AG252" s="33">
        <f t="shared" si="35"/>
        <v>0.31328320802005011</v>
      </c>
    </row>
    <row r="253" spans="1:33" x14ac:dyDescent="0.3">
      <c r="A253" s="27">
        <v>46268</v>
      </c>
      <c r="B253" s="8" t="s">
        <v>37</v>
      </c>
      <c r="C253" s="8" t="s">
        <v>140</v>
      </c>
      <c r="D253" s="8" t="s">
        <v>141</v>
      </c>
      <c r="E253" s="8" t="s">
        <v>157</v>
      </c>
      <c r="F253" s="8" t="s">
        <v>143</v>
      </c>
      <c r="G253" s="8" t="s">
        <v>234</v>
      </c>
      <c r="H253" s="8" t="s">
        <v>13</v>
      </c>
      <c r="I253" s="8" t="s">
        <v>440</v>
      </c>
      <c r="J253" s="8" t="s">
        <v>159</v>
      </c>
      <c r="K253" s="8" t="s">
        <v>14</v>
      </c>
      <c r="L253" s="12">
        <v>673</v>
      </c>
      <c r="M253" s="9">
        <v>3</v>
      </c>
      <c r="N253" s="10">
        <f t="shared" si="27"/>
        <v>4.4576523031203564E-3</v>
      </c>
      <c r="O253" s="11">
        <f t="shared" si="28"/>
        <v>6.4899999999999993</v>
      </c>
      <c r="P253" s="11">
        <v>19.47</v>
      </c>
      <c r="Q253" s="11">
        <v>0</v>
      </c>
      <c r="R253" s="8">
        <v>0</v>
      </c>
      <c r="S253" s="8">
        <v>0</v>
      </c>
      <c r="T253" s="33" t="str">
        <f t="shared" si="29"/>
        <v/>
      </c>
      <c r="U253" s="12">
        <f t="shared" si="30"/>
        <v>0</v>
      </c>
      <c r="V253" s="10">
        <f t="shared" si="31"/>
        <v>0</v>
      </c>
      <c r="W253" s="11">
        <v>10</v>
      </c>
      <c r="X253" s="8" t="s">
        <v>148</v>
      </c>
      <c r="Y253" s="8" t="s">
        <v>149</v>
      </c>
      <c r="AA253">
        <f t="shared" si="32"/>
        <v>1</v>
      </c>
      <c r="AB253" s="32">
        <f t="shared" si="33"/>
        <v>-19.47</v>
      </c>
      <c r="AC253" t="str">
        <f t="shared" si="34"/>
        <v>No Sales</v>
      </c>
      <c r="AD253">
        <f>IFERROR(VLOOKUP(J253,Product_lookup!$A:$G,5,FALSE),"")</f>
        <v>399</v>
      </c>
      <c r="AE253">
        <f>IFERROR(VLOOKUP(J253,Product_lookup!$A:$G,6,FALSE),"")</f>
        <v>148</v>
      </c>
      <c r="AF253">
        <f>IFERROR(VLOOKUP(J253,Product_lookup!$A:$G,7,FALSE),"")</f>
        <v>126</v>
      </c>
      <c r="AG253" s="33">
        <f t="shared" si="35"/>
        <v>0.31328320802005011</v>
      </c>
    </row>
    <row r="254" spans="1:33" x14ac:dyDescent="0.3">
      <c r="A254" s="27">
        <v>46268</v>
      </c>
      <c r="B254" s="8" t="s">
        <v>37</v>
      </c>
      <c r="C254" s="8" t="s">
        <v>140</v>
      </c>
      <c r="D254" s="8" t="s">
        <v>141</v>
      </c>
      <c r="E254" s="8" t="s">
        <v>239</v>
      </c>
      <c r="F254" s="8" t="s">
        <v>143</v>
      </c>
      <c r="G254" s="8" t="s">
        <v>388</v>
      </c>
      <c r="H254" s="8" t="s">
        <v>13</v>
      </c>
      <c r="I254" s="8" t="s">
        <v>171</v>
      </c>
      <c r="J254" s="8" t="s">
        <v>242</v>
      </c>
      <c r="K254" s="8" t="s">
        <v>14</v>
      </c>
      <c r="L254" s="12">
        <v>540</v>
      </c>
      <c r="M254" s="9">
        <v>3</v>
      </c>
      <c r="N254" s="10">
        <f t="shared" si="27"/>
        <v>5.5555555555555558E-3</v>
      </c>
      <c r="O254" s="11">
        <f t="shared" si="28"/>
        <v>5.04</v>
      </c>
      <c r="P254" s="11">
        <v>15.12</v>
      </c>
      <c r="Q254" s="11">
        <v>0</v>
      </c>
      <c r="R254" s="8">
        <v>0</v>
      </c>
      <c r="S254" s="8">
        <v>0</v>
      </c>
      <c r="T254" s="33" t="str">
        <f t="shared" si="29"/>
        <v/>
      </c>
      <c r="U254" s="12">
        <f t="shared" si="30"/>
        <v>0</v>
      </c>
      <c r="V254" s="10">
        <f t="shared" si="31"/>
        <v>0</v>
      </c>
      <c r="W254" s="11">
        <v>7</v>
      </c>
      <c r="X254" s="8" t="s">
        <v>148</v>
      </c>
      <c r="Y254" s="8" t="s">
        <v>149</v>
      </c>
      <c r="AA254">
        <f t="shared" si="32"/>
        <v>1</v>
      </c>
      <c r="AB254" s="32">
        <f t="shared" si="33"/>
        <v>-15.12</v>
      </c>
      <c r="AC254" t="str">
        <f t="shared" si="34"/>
        <v>No Sales</v>
      </c>
      <c r="AD254">
        <f>IFERROR(VLOOKUP(J254,Product_lookup!$A:$G,5,FALSE),"")</f>
        <v>299</v>
      </c>
      <c r="AE254">
        <f>IFERROR(VLOOKUP(J254,Product_lookup!$A:$G,6,FALSE),"")</f>
        <v>114</v>
      </c>
      <c r="AF254">
        <f>IFERROR(VLOOKUP(J254,Product_lookup!$A:$G,7,FALSE),"")</f>
        <v>107</v>
      </c>
      <c r="AG254" s="33">
        <f t="shared" si="35"/>
        <v>0.2608695652173913</v>
      </c>
    </row>
    <row r="255" spans="1:33" x14ac:dyDescent="0.3">
      <c r="A255" s="27">
        <v>46268</v>
      </c>
      <c r="B255" s="8" t="s">
        <v>37</v>
      </c>
      <c r="C255" s="8" t="s">
        <v>140</v>
      </c>
      <c r="D255" s="8" t="s">
        <v>141</v>
      </c>
      <c r="E255" s="8" t="s">
        <v>239</v>
      </c>
      <c r="F255" s="8" t="s">
        <v>143</v>
      </c>
      <c r="G255" s="8" t="s">
        <v>388</v>
      </c>
      <c r="H255" s="8" t="s">
        <v>13</v>
      </c>
      <c r="I255" s="8" t="s">
        <v>467</v>
      </c>
      <c r="J255" s="8" t="s">
        <v>242</v>
      </c>
      <c r="K255" s="8" t="s">
        <v>21</v>
      </c>
      <c r="L255" s="12">
        <v>80</v>
      </c>
      <c r="M255" s="9">
        <v>1</v>
      </c>
      <c r="N255" s="10">
        <f t="shared" si="27"/>
        <v>1.2500000000000001E-2</v>
      </c>
      <c r="O255" s="11">
        <f t="shared" si="28"/>
        <v>8.5399999999999991</v>
      </c>
      <c r="P255" s="11">
        <v>8.5399999999999991</v>
      </c>
      <c r="Q255" s="11">
        <v>0</v>
      </c>
      <c r="R255" s="8">
        <v>0</v>
      </c>
      <c r="S255" s="8">
        <v>0</v>
      </c>
      <c r="T255" s="33" t="str">
        <f t="shared" si="29"/>
        <v/>
      </c>
      <c r="U255" s="12">
        <f t="shared" si="30"/>
        <v>0</v>
      </c>
      <c r="V255" s="10">
        <f t="shared" si="31"/>
        <v>0</v>
      </c>
      <c r="W255" s="11">
        <v>9</v>
      </c>
      <c r="X255" s="8" t="s">
        <v>148</v>
      </c>
      <c r="Y255" s="8" t="s">
        <v>149</v>
      </c>
      <c r="AA255">
        <f t="shared" si="32"/>
        <v>1</v>
      </c>
      <c r="AB255" s="32">
        <f t="shared" si="33"/>
        <v>-8.5399999999999991</v>
      </c>
      <c r="AC255" t="str">
        <f t="shared" si="34"/>
        <v>No Sales</v>
      </c>
      <c r="AD255">
        <f>IFERROR(VLOOKUP(J255,Product_lookup!$A:$G,5,FALSE),"")</f>
        <v>299</v>
      </c>
      <c r="AE255">
        <f>IFERROR(VLOOKUP(J255,Product_lookup!$A:$G,6,FALSE),"")</f>
        <v>114</v>
      </c>
      <c r="AF255">
        <f>IFERROR(VLOOKUP(J255,Product_lookup!$A:$G,7,FALSE),"")</f>
        <v>107</v>
      </c>
      <c r="AG255" s="33">
        <f t="shared" si="35"/>
        <v>0.2608695652173913</v>
      </c>
    </row>
    <row r="256" spans="1:33" x14ac:dyDescent="0.3">
      <c r="A256" s="27">
        <v>46268</v>
      </c>
      <c r="B256" s="8" t="s">
        <v>37</v>
      </c>
      <c r="C256" s="8" t="s">
        <v>140</v>
      </c>
      <c r="D256" s="8" t="s">
        <v>141</v>
      </c>
      <c r="E256" s="8" t="s">
        <v>244</v>
      </c>
      <c r="F256" s="8" t="s">
        <v>143</v>
      </c>
      <c r="G256" s="8" t="s">
        <v>245</v>
      </c>
      <c r="H256" s="8" t="s">
        <v>13</v>
      </c>
      <c r="I256" s="8" t="s">
        <v>245</v>
      </c>
      <c r="J256" s="8" t="s">
        <v>247</v>
      </c>
      <c r="K256" s="8" t="s">
        <v>21</v>
      </c>
      <c r="L256" s="12">
        <v>1016</v>
      </c>
      <c r="M256" s="9">
        <v>19</v>
      </c>
      <c r="N256" s="10">
        <f t="shared" si="27"/>
        <v>1.8700787401574805E-2</v>
      </c>
      <c r="O256" s="11">
        <f t="shared" si="28"/>
        <v>8</v>
      </c>
      <c r="P256" s="11">
        <v>152</v>
      </c>
      <c r="Q256" s="11">
        <v>837</v>
      </c>
      <c r="R256" s="8">
        <v>3</v>
      </c>
      <c r="S256" s="8">
        <v>3</v>
      </c>
      <c r="T256" s="33">
        <f t="shared" si="29"/>
        <v>0.18160095579450419</v>
      </c>
      <c r="U256" s="12">
        <f t="shared" si="30"/>
        <v>5.5065789473684212</v>
      </c>
      <c r="V256" s="10">
        <f t="shared" si="31"/>
        <v>0.15789473684210525</v>
      </c>
      <c r="W256" s="11">
        <v>8</v>
      </c>
      <c r="X256" s="8" t="s">
        <v>148</v>
      </c>
      <c r="Y256" s="8" t="s">
        <v>149</v>
      </c>
      <c r="AA256">
        <f t="shared" si="32"/>
        <v>1</v>
      </c>
      <c r="AB256" s="32">
        <f t="shared" si="33"/>
        <v>52</v>
      </c>
      <c r="AC256" t="str">
        <f t="shared" si="34"/>
        <v>Profitable</v>
      </c>
      <c r="AD256">
        <f>IFERROR(VLOOKUP(J256,Product_lookup!$A:$G,5,FALSE),"")</f>
        <v>279</v>
      </c>
      <c r="AE256">
        <f>IFERROR(VLOOKUP(J256,Product_lookup!$A:$G,6,FALSE),"")</f>
        <v>106</v>
      </c>
      <c r="AF256">
        <f>IFERROR(VLOOKUP(J256,Product_lookup!$A:$G,7,FALSE),"")</f>
        <v>105</v>
      </c>
      <c r="AG256" s="33">
        <f t="shared" si="35"/>
        <v>0.24372759856630824</v>
      </c>
    </row>
    <row r="257" spans="1:33" x14ac:dyDescent="0.3">
      <c r="A257" s="27">
        <v>46268</v>
      </c>
      <c r="B257" s="8" t="s">
        <v>37</v>
      </c>
      <c r="C257" s="8" t="s">
        <v>140</v>
      </c>
      <c r="D257" s="8" t="s">
        <v>141</v>
      </c>
      <c r="E257" s="8" t="s">
        <v>167</v>
      </c>
      <c r="F257" s="8" t="s">
        <v>143</v>
      </c>
      <c r="G257" s="8" t="s">
        <v>255</v>
      </c>
      <c r="H257" s="8" t="s">
        <v>13</v>
      </c>
      <c r="I257" s="8" t="s">
        <v>397</v>
      </c>
      <c r="J257" s="8" t="s">
        <v>169</v>
      </c>
      <c r="K257" s="8" t="s">
        <v>7</v>
      </c>
      <c r="L257" s="12">
        <v>113</v>
      </c>
      <c r="M257" s="9">
        <v>1</v>
      </c>
      <c r="N257" s="10">
        <f t="shared" si="27"/>
        <v>8.8495575221238937E-3</v>
      </c>
      <c r="O257" s="11">
        <f t="shared" si="28"/>
        <v>3.94</v>
      </c>
      <c r="P257" s="11">
        <v>3.94</v>
      </c>
      <c r="Q257" s="11">
        <v>0</v>
      </c>
      <c r="R257" s="8">
        <v>0</v>
      </c>
      <c r="S257" s="8">
        <v>0</v>
      </c>
      <c r="T257" s="33" t="str">
        <f t="shared" si="29"/>
        <v/>
      </c>
      <c r="U257" s="12">
        <f t="shared" si="30"/>
        <v>0</v>
      </c>
      <c r="V257" s="10">
        <f t="shared" si="31"/>
        <v>0</v>
      </c>
      <c r="W257" s="11">
        <v>5.5</v>
      </c>
      <c r="X257" s="8" t="s">
        <v>148</v>
      </c>
      <c r="Y257" s="8" t="s">
        <v>149</v>
      </c>
      <c r="AA257">
        <f t="shared" si="32"/>
        <v>1</v>
      </c>
      <c r="AB257" s="32">
        <f t="shared" si="33"/>
        <v>-3.94</v>
      </c>
      <c r="AC257" t="str">
        <f t="shared" si="34"/>
        <v>No Sales</v>
      </c>
      <c r="AD257">
        <f>IFERROR(VLOOKUP(J257,Product_lookup!$A:$G,5,FALSE),"")</f>
        <v>249</v>
      </c>
      <c r="AE257">
        <f>IFERROR(VLOOKUP(J257,Product_lookup!$A:$G,6,FALSE),"")</f>
        <v>100</v>
      </c>
      <c r="AF257">
        <f>IFERROR(VLOOKUP(J257,Product_lookup!$A:$G,7,FALSE),"")</f>
        <v>102</v>
      </c>
      <c r="AG257" s="33">
        <f t="shared" si="35"/>
        <v>0.18875502008032127</v>
      </c>
    </row>
    <row r="258" spans="1:33" x14ac:dyDescent="0.3">
      <c r="A258" s="27">
        <v>46268</v>
      </c>
      <c r="B258" s="8" t="s">
        <v>37</v>
      </c>
      <c r="C258" s="8" t="s">
        <v>140</v>
      </c>
      <c r="D258" s="8" t="s">
        <v>141</v>
      </c>
      <c r="E258" s="8" t="s">
        <v>167</v>
      </c>
      <c r="F258" s="8" t="s">
        <v>143</v>
      </c>
      <c r="G258" s="8" t="s">
        <v>168</v>
      </c>
      <c r="H258" s="8" t="s">
        <v>13</v>
      </c>
      <c r="I258" s="8" t="s">
        <v>468</v>
      </c>
      <c r="J258" s="8" t="s">
        <v>169</v>
      </c>
      <c r="K258" s="8" t="s">
        <v>21</v>
      </c>
      <c r="L258" s="12">
        <v>181</v>
      </c>
      <c r="M258" s="9">
        <v>2</v>
      </c>
      <c r="N258" s="10">
        <f t="shared" ref="N258:N321" si="36">IF(L258=0,"",M258/L258)</f>
        <v>1.1049723756906077E-2</v>
      </c>
      <c r="O258" s="11">
        <f t="shared" ref="O258:O321" si="37">IF(M258=0,"",P258/M258)</f>
        <v>7</v>
      </c>
      <c r="P258" s="11">
        <v>14</v>
      </c>
      <c r="Q258" s="11">
        <v>0</v>
      </c>
      <c r="R258" s="8">
        <v>0</v>
      </c>
      <c r="S258" s="8">
        <v>0</v>
      </c>
      <c r="T258" s="33" t="str">
        <f t="shared" ref="T258:T321" si="38">IF(Q258=0,"",P258/Q258)</f>
        <v/>
      </c>
      <c r="U258" s="12">
        <f t="shared" ref="U258:U321" si="39">IF(P258=0,"",Q258/P258)</f>
        <v>0</v>
      </c>
      <c r="V258" s="10">
        <f t="shared" ref="V258:V321" si="40">IF(M258=0,"",R258/M258)</f>
        <v>0</v>
      </c>
      <c r="W258" s="11">
        <v>7</v>
      </c>
      <c r="X258" s="8" t="s">
        <v>148</v>
      </c>
      <c r="Y258" s="8" t="s">
        <v>149</v>
      </c>
      <c r="AA258">
        <f t="shared" ref="AA258:AA321" si="41">IF(OR(A258&lt;DATE(2026,9,1),A258&gt;DATE(2026,9,28)),"Check Date",INT((A258-DATE(2026,9,1))/7)+1)</f>
        <v>1</v>
      </c>
      <c r="AB258" s="32">
        <f t="shared" ref="AB258:AB321" si="42">IF(OR(AD258="",AE258="",AF258=""),"",S258*(AD258-AE258-AF258)-P258)</f>
        <v>-14</v>
      </c>
      <c r="AC258" t="str">
        <f t="shared" ref="AC258:AC321" si="43">IF(P258&lt;0,"Review",IF(OR(AD258="",AE258="",AF258=""),"Cost missing",IF(P258=0,"No Spend",IF(Q258=0,"No Sales",IF(P258/Q258&lt;AG258,"Profitable","Losing")))))</f>
        <v>No Sales</v>
      </c>
      <c r="AD258">
        <f>IFERROR(VLOOKUP(J258,Product_lookup!$A:$G,5,FALSE),"")</f>
        <v>249</v>
      </c>
      <c r="AE258">
        <f>IFERROR(VLOOKUP(J258,Product_lookup!$A:$G,6,FALSE),"")</f>
        <v>100</v>
      </c>
      <c r="AF258">
        <f>IFERROR(VLOOKUP(J258,Product_lookup!$A:$G,7,FALSE),"")</f>
        <v>102</v>
      </c>
      <c r="AG258" s="33">
        <f t="shared" ref="AG258:AG321" si="44">IFERROR((AD258-AE258-AF258)/AD258,"")</f>
        <v>0.18875502008032127</v>
      </c>
    </row>
    <row r="259" spans="1:33" x14ac:dyDescent="0.3">
      <c r="A259" s="27">
        <v>46268</v>
      </c>
      <c r="B259" s="8" t="s">
        <v>33</v>
      </c>
      <c r="C259" s="8" t="s">
        <v>173</v>
      </c>
      <c r="D259" s="8" t="s">
        <v>141</v>
      </c>
      <c r="E259" s="8" t="s">
        <v>193</v>
      </c>
      <c r="F259" s="8" t="s">
        <v>143</v>
      </c>
      <c r="G259" s="8" t="s">
        <v>264</v>
      </c>
      <c r="H259" s="8" t="s">
        <v>24</v>
      </c>
      <c r="I259" s="8" t="s">
        <v>194</v>
      </c>
      <c r="J259" s="8" t="s">
        <v>195</v>
      </c>
      <c r="K259" s="8" t="s">
        <v>14</v>
      </c>
      <c r="L259" s="12">
        <v>2468</v>
      </c>
      <c r="M259" s="9">
        <v>14</v>
      </c>
      <c r="N259" s="10">
        <f t="shared" si="36"/>
        <v>5.6726094003241492E-3</v>
      </c>
      <c r="O259" s="11">
        <f t="shared" si="37"/>
        <v>7.5</v>
      </c>
      <c r="P259" s="11">
        <v>105</v>
      </c>
      <c r="Q259" s="11">
        <v>0</v>
      </c>
      <c r="R259" s="8">
        <v>0</v>
      </c>
      <c r="S259" s="8">
        <v>0</v>
      </c>
      <c r="T259" s="33" t="str">
        <f t="shared" si="38"/>
        <v/>
      </c>
      <c r="U259" s="12">
        <f t="shared" si="39"/>
        <v>0</v>
      </c>
      <c r="V259" s="10">
        <f t="shared" si="40"/>
        <v>0</v>
      </c>
      <c r="W259" s="11">
        <v>13.5</v>
      </c>
      <c r="X259" s="8" t="s">
        <v>148</v>
      </c>
      <c r="Y259" s="8" t="s">
        <v>149</v>
      </c>
      <c r="AA259">
        <f t="shared" si="41"/>
        <v>1</v>
      </c>
      <c r="AB259" s="32">
        <f t="shared" si="42"/>
        <v>-105</v>
      </c>
      <c r="AC259" t="str">
        <f t="shared" si="43"/>
        <v>No Sales</v>
      </c>
      <c r="AD259">
        <f>IFERROR(VLOOKUP(J259,Product_lookup!$A:$G,5,FALSE),"")</f>
        <v>399</v>
      </c>
      <c r="AE259">
        <f>IFERROR(VLOOKUP(J259,Product_lookup!$A:$G,6,FALSE),"")</f>
        <v>148</v>
      </c>
      <c r="AF259">
        <f>IFERROR(VLOOKUP(J259,Product_lookup!$A:$G,7,FALSE),"")</f>
        <v>126</v>
      </c>
      <c r="AG259" s="33">
        <f t="shared" si="44"/>
        <v>0.31328320802005011</v>
      </c>
    </row>
    <row r="260" spans="1:33" x14ac:dyDescent="0.3">
      <c r="A260" s="27">
        <v>46268</v>
      </c>
      <c r="B260" s="8" t="s">
        <v>33</v>
      </c>
      <c r="C260" s="8" t="s">
        <v>173</v>
      </c>
      <c r="D260" s="8" t="s">
        <v>141</v>
      </c>
      <c r="E260" s="8" t="s">
        <v>193</v>
      </c>
      <c r="F260" s="8" t="s">
        <v>143</v>
      </c>
      <c r="G260" s="8" t="s">
        <v>264</v>
      </c>
      <c r="H260" s="8" t="s">
        <v>24</v>
      </c>
      <c r="I260" s="8" t="s">
        <v>265</v>
      </c>
      <c r="J260" s="8" t="s">
        <v>195</v>
      </c>
      <c r="K260" s="8" t="s">
        <v>14</v>
      </c>
      <c r="L260" s="12">
        <v>230</v>
      </c>
      <c r="M260" s="9">
        <v>0</v>
      </c>
      <c r="N260" s="10">
        <f t="shared" si="36"/>
        <v>0</v>
      </c>
      <c r="O260" s="11" t="str">
        <f t="shared" si="37"/>
        <v/>
      </c>
      <c r="P260" s="11">
        <v>0</v>
      </c>
      <c r="Q260" s="11">
        <v>0</v>
      </c>
      <c r="R260" s="8">
        <v>0</v>
      </c>
      <c r="S260" s="8">
        <v>0</v>
      </c>
      <c r="T260" s="33" t="str">
        <f t="shared" si="38"/>
        <v/>
      </c>
      <c r="U260" s="12" t="str">
        <f t="shared" si="39"/>
        <v/>
      </c>
      <c r="V260" s="10" t="str">
        <f t="shared" si="40"/>
        <v/>
      </c>
      <c r="W260" s="11">
        <v>10.5</v>
      </c>
      <c r="X260" s="8" t="s">
        <v>148</v>
      </c>
      <c r="Y260" s="8" t="s">
        <v>149</v>
      </c>
      <c r="AA260">
        <f t="shared" si="41"/>
        <v>1</v>
      </c>
      <c r="AB260" s="32">
        <f t="shared" si="42"/>
        <v>0</v>
      </c>
      <c r="AC260" t="str">
        <f t="shared" si="43"/>
        <v>No Spend</v>
      </c>
      <c r="AD260">
        <f>IFERROR(VLOOKUP(J260,Product_lookup!$A:$G,5,FALSE),"")</f>
        <v>399</v>
      </c>
      <c r="AE260">
        <f>IFERROR(VLOOKUP(J260,Product_lookup!$A:$G,6,FALSE),"")</f>
        <v>148</v>
      </c>
      <c r="AF260">
        <f>IFERROR(VLOOKUP(J260,Product_lookup!$A:$G,7,FALSE),"")</f>
        <v>126</v>
      </c>
      <c r="AG260" s="33">
        <f t="shared" si="44"/>
        <v>0.31328320802005011</v>
      </c>
    </row>
    <row r="261" spans="1:33" x14ac:dyDescent="0.3">
      <c r="A261" s="27">
        <v>46268</v>
      </c>
      <c r="B261" s="8" t="s">
        <v>33</v>
      </c>
      <c r="C261" s="8" t="s">
        <v>173</v>
      </c>
      <c r="D261" s="8" t="s">
        <v>141</v>
      </c>
      <c r="E261" s="8" t="s">
        <v>193</v>
      </c>
      <c r="F261" s="8" t="s">
        <v>143</v>
      </c>
      <c r="G261" s="8" t="s">
        <v>194</v>
      </c>
      <c r="H261" s="8" t="s">
        <v>24</v>
      </c>
      <c r="I261" s="8" t="s">
        <v>469</v>
      </c>
      <c r="J261" s="8" t="s">
        <v>195</v>
      </c>
      <c r="K261" s="8" t="s">
        <v>14</v>
      </c>
      <c r="L261" s="12">
        <v>573</v>
      </c>
      <c r="M261" s="9">
        <v>3</v>
      </c>
      <c r="N261" s="10">
        <f t="shared" si="36"/>
        <v>5.235602094240838E-3</v>
      </c>
      <c r="O261" s="11">
        <f t="shared" si="37"/>
        <v>9.19</v>
      </c>
      <c r="P261" s="11">
        <v>27.57</v>
      </c>
      <c r="Q261" s="11">
        <v>798</v>
      </c>
      <c r="R261" s="8">
        <v>1</v>
      </c>
      <c r="S261" s="8">
        <v>2</v>
      </c>
      <c r="T261" s="33">
        <f t="shared" si="38"/>
        <v>3.4548872180451128E-2</v>
      </c>
      <c r="U261" s="12">
        <f t="shared" si="39"/>
        <v>28.944504896626768</v>
      </c>
      <c r="V261" s="10">
        <f t="shared" si="40"/>
        <v>0.33333333333333331</v>
      </c>
      <c r="W261" s="11">
        <v>11.5</v>
      </c>
      <c r="X261" s="8" t="s">
        <v>148</v>
      </c>
      <c r="Y261" s="8" t="s">
        <v>149</v>
      </c>
      <c r="AA261">
        <f t="shared" si="41"/>
        <v>1</v>
      </c>
      <c r="AB261" s="32">
        <f t="shared" si="42"/>
        <v>222.43</v>
      </c>
      <c r="AC261" t="str">
        <f t="shared" si="43"/>
        <v>Profitable</v>
      </c>
      <c r="AD261">
        <f>IFERROR(VLOOKUP(J261,Product_lookup!$A:$G,5,FALSE),"")</f>
        <v>399</v>
      </c>
      <c r="AE261">
        <f>IFERROR(VLOOKUP(J261,Product_lookup!$A:$G,6,FALSE),"")</f>
        <v>148</v>
      </c>
      <c r="AF261">
        <f>IFERROR(VLOOKUP(J261,Product_lookup!$A:$G,7,FALSE),"")</f>
        <v>126</v>
      </c>
      <c r="AG261" s="33">
        <f t="shared" si="44"/>
        <v>0.31328320802005011</v>
      </c>
    </row>
    <row r="262" spans="1:33" x14ac:dyDescent="0.3">
      <c r="A262" s="27">
        <v>46268</v>
      </c>
      <c r="B262" s="8" t="s">
        <v>33</v>
      </c>
      <c r="C262" s="8" t="s">
        <v>173</v>
      </c>
      <c r="D262" s="8" t="s">
        <v>141</v>
      </c>
      <c r="E262" s="8" t="s">
        <v>200</v>
      </c>
      <c r="F262" s="8" t="s">
        <v>143</v>
      </c>
      <c r="G262" s="8" t="s">
        <v>268</v>
      </c>
      <c r="H262" s="8" t="s">
        <v>24</v>
      </c>
      <c r="I262" s="8" t="s">
        <v>270</v>
      </c>
      <c r="J262" s="8" t="s">
        <v>202</v>
      </c>
      <c r="K262" s="8" t="s">
        <v>7</v>
      </c>
      <c r="L262" s="12">
        <v>1262</v>
      </c>
      <c r="M262" s="9">
        <v>5</v>
      </c>
      <c r="N262" s="10">
        <f t="shared" si="36"/>
        <v>3.9619651347068147E-3</v>
      </c>
      <c r="O262" s="11">
        <f t="shared" si="37"/>
        <v>7.88</v>
      </c>
      <c r="P262" s="11">
        <v>39.4</v>
      </c>
      <c r="Q262" s="11">
        <v>0</v>
      </c>
      <c r="R262" s="8">
        <v>0</v>
      </c>
      <c r="S262" s="8">
        <v>0</v>
      </c>
      <c r="T262" s="33" t="str">
        <f t="shared" si="38"/>
        <v/>
      </c>
      <c r="U262" s="12">
        <f t="shared" si="39"/>
        <v>0</v>
      </c>
      <c r="V262" s="10">
        <f t="shared" si="40"/>
        <v>0</v>
      </c>
      <c r="W262" s="11">
        <v>10.5</v>
      </c>
      <c r="X262" s="8" t="s">
        <v>148</v>
      </c>
      <c r="Y262" s="8" t="s">
        <v>149</v>
      </c>
      <c r="AA262">
        <f t="shared" si="41"/>
        <v>1</v>
      </c>
      <c r="AB262" s="32">
        <f t="shared" si="42"/>
        <v>-39.4</v>
      </c>
      <c r="AC262" t="str">
        <f t="shared" si="43"/>
        <v>No Sales</v>
      </c>
      <c r="AD262">
        <f>IFERROR(VLOOKUP(J262,Product_lookup!$A:$G,5,FALSE),"")</f>
        <v>429</v>
      </c>
      <c r="AE262">
        <f>IFERROR(VLOOKUP(J262,Product_lookup!$A:$G,6,FALSE),"")</f>
        <v>159</v>
      </c>
      <c r="AF262">
        <f>IFERROR(VLOOKUP(J262,Product_lookup!$A:$G,7,FALSE),"")</f>
        <v>139</v>
      </c>
      <c r="AG262" s="33">
        <f t="shared" si="44"/>
        <v>0.30536130536130535</v>
      </c>
    </row>
    <row r="263" spans="1:33" x14ac:dyDescent="0.3">
      <c r="A263" s="27">
        <v>46268</v>
      </c>
      <c r="B263" s="8" t="s">
        <v>33</v>
      </c>
      <c r="C263" s="8" t="s">
        <v>173</v>
      </c>
      <c r="D263" s="8" t="s">
        <v>141</v>
      </c>
      <c r="E263" s="8" t="s">
        <v>200</v>
      </c>
      <c r="F263" s="8" t="s">
        <v>143</v>
      </c>
      <c r="G263" s="8" t="s">
        <v>268</v>
      </c>
      <c r="H263" s="8" t="s">
        <v>24</v>
      </c>
      <c r="I263" s="8" t="s">
        <v>471</v>
      </c>
      <c r="J263" s="8" t="s">
        <v>202</v>
      </c>
      <c r="K263" s="8" t="s">
        <v>21</v>
      </c>
      <c r="L263" s="12">
        <v>1589</v>
      </c>
      <c r="M263" s="9">
        <v>27</v>
      </c>
      <c r="N263" s="10">
        <f t="shared" si="36"/>
        <v>1.6991818753933293E-2</v>
      </c>
      <c r="O263" s="11">
        <f t="shared" si="37"/>
        <v>11</v>
      </c>
      <c r="P263" s="11">
        <v>297</v>
      </c>
      <c r="Q263" s="11">
        <v>0</v>
      </c>
      <c r="R263" s="8">
        <v>0</v>
      </c>
      <c r="S263" s="8">
        <v>0</v>
      </c>
      <c r="T263" s="33" t="str">
        <f t="shared" si="38"/>
        <v/>
      </c>
      <c r="U263" s="12">
        <f t="shared" si="39"/>
        <v>0</v>
      </c>
      <c r="V263" s="10">
        <f t="shared" si="40"/>
        <v>0</v>
      </c>
      <c r="W263" s="11">
        <v>11</v>
      </c>
      <c r="X263" s="8" t="s">
        <v>148</v>
      </c>
      <c r="Y263" s="8" t="s">
        <v>149</v>
      </c>
      <c r="AA263">
        <f t="shared" si="41"/>
        <v>1</v>
      </c>
      <c r="AB263" s="32">
        <f t="shared" si="42"/>
        <v>-297</v>
      </c>
      <c r="AC263" t="str">
        <f t="shared" si="43"/>
        <v>No Sales</v>
      </c>
      <c r="AD263">
        <f>IFERROR(VLOOKUP(J263,Product_lookup!$A:$G,5,FALSE),"")</f>
        <v>429</v>
      </c>
      <c r="AE263">
        <f>IFERROR(VLOOKUP(J263,Product_lookup!$A:$G,6,FALSE),"")</f>
        <v>159</v>
      </c>
      <c r="AF263">
        <f>IFERROR(VLOOKUP(J263,Product_lookup!$A:$G,7,FALSE),"")</f>
        <v>139</v>
      </c>
      <c r="AG263" s="33">
        <f t="shared" si="44"/>
        <v>0.30536130536130535</v>
      </c>
    </row>
    <row r="264" spans="1:33" x14ac:dyDescent="0.3">
      <c r="A264" s="27">
        <v>46268</v>
      </c>
      <c r="B264" s="8" t="s">
        <v>33</v>
      </c>
      <c r="C264" s="8" t="s">
        <v>173</v>
      </c>
      <c r="D264" s="8" t="s">
        <v>141</v>
      </c>
      <c r="E264" s="8" t="s">
        <v>200</v>
      </c>
      <c r="F264" s="8" t="s">
        <v>143</v>
      </c>
      <c r="G264" s="8" t="s">
        <v>268</v>
      </c>
      <c r="H264" s="8" t="s">
        <v>24</v>
      </c>
      <c r="I264" s="8" t="s">
        <v>472</v>
      </c>
      <c r="J264" s="8" t="s">
        <v>202</v>
      </c>
      <c r="K264" s="8" t="s">
        <v>14</v>
      </c>
      <c r="L264" s="12">
        <v>369</v>
      </c>
      <c r="M264" s="9">
        <v>0</v>
      </c>
      <c r="N264" s="10">
        <f t="shared" si="36"/>
        <v>0</v>
      </c>
      <c r="O264" s="11" t="str">
        <f t="shared" si="37"/>
        <v/>
      </c>
      <c r="P264" s="11">
        <v>0</v>
      </c>
      <c r="Q264" s="11">
        <v>0</v>
      </c>
      <c r="R264" s="8">
        <v>0</v>
      </c>
      <c r="S264" s="8">
        <v>0</v>
      </c>
      <c r="T264" s="33" t="str">
        <f t="shared" si="38"/>
        <v/>
      </c>
      <c r="U264" s="12" t="str">
        <f t="shared" si="39"/>
        <v/>
      </c>
      <c r="V264" s="10" t="str">
        <f t="shared" si="40"/>
        <v/>
      </c>
      <c r="W264" s="11">
        <v>13</v>
      </c>
      <c r="X264" s="8" t="s">
        <v>148</v>
      </c>
      <c r="Y264" s="8" t="s">
        <v>149</v>
      </c>
      <c r="AA264">
        <f t="shared" si="41"/>
        <v>1</v>
      </c>
      <c r="AB264" s="32">
        <f t="shared" si="42"/>
        <v>0</v>
      </c>
      <c r="AC264" t="str">
        <f t="shared" si="43"/>
        <v>No Spend</v>
      </c>
      <c r="AD264">
        <f>IFERROR(VLOOKUP(J264,Product_lookup!$A:$G,5,FALSE),"")</f>
        <v>429</v>
      </c>
      <c r="AE264">
        <f>IFERROR(VLOOKUP(J264,Product_lookup!$A:$G,6,FALSE),"")</f>
        <v>159</v>
      </c>
      <c r="AF264">
        <f>IFERROR(VLOOKUP(J264,Product_lookup!$A:$G,7,FALSE),"")</f>
        <v>139</v>
      </c>
      <c r="AG264" s="33">
        <f t="shared" si="44"/>
        <v>0.30536130536130535</v>
      </c>
    </row>
    <row r="265" spans="1:33" x14ac:dyDescent="0.3">
      <c r="A265" s="27">
        <v>46268</v>
      </c>
      <c r="B265" s="8" t="s">
        <v>33</v>
      </c>
      <c r="C265" s="8" t="s">
        <v>173</v>
      </c>
      <c r="D265" s="8" t="s">
        <v>141</v>
      </c>
      <c r="E265" s="8" t="s">
        <v>200</v>
      </c>
      <c r="F265" s="8" t="s">
        <v>143</v>
      </c>
      <c r="G265" s="8" t="s">
        <v>270</v>
      </c>
      <c r="H265" s="8" t="s">
        <v>24</v>
      </c>
      <c r="I265" s="8" t="s">
        <v>268</v>
      </c>
      <c r="J265" s="8" t="s">
        <v>202</v>
      </c>
      <c r="K265" s="8" t="s">
        <v>7</v>
      </c>
      <c r="L265" s="12">
        <v>773</v>
      </c>
      <c r="M265" s="9">
        <v>2</v>
      </c>
      <c r="N265" s="10">
        <f t="shared" si="36"/>
        <v>2.5873221216041399E-3</v>
      </c>
      <c r="O265" s="11">
        <f t="shared" si="37"/>
        <v>10.37</v>
      </c>
      <c r="P265" s="11">
        <v>20.74</v>
      </c>
      <c r="Q265" s="11">
        <v>0</v>
      </c>
      <c r="R265" s="8">
        <v>0</v>
      </c>
      <c r="S265" s="8">
        <v>0</v>
      </c>
      <c r="T265" s="33" t="str">
        <f t="shared" si="38"/>
        <v/>
      </c>
      <c r="U265" s="12">
        <f t="shared" si="39"/>
        <v>0</v>
      </c>
      <c r="V265" s="10">
        <f t="shared" si="40"/>
        <v>0</v>
      </c>
      <c r="W265" s="11">
        <v>13.5</v>
      </c>
      <c r="X265" s="8" t="s">
        <v>148</v>
      </c>
      <c r="Y265" s="8" t="s">
        <v>149</v>
      </c>
      <c r="AA265">
        <f t="shared" si="41"/>
        <v>1</v>
      </c>
      <c r="AB265" s="32">
        <f t="shared" si="42"/>
        <v>-20.74</v>
      </c>
      <c r="AC265" t="str">
        <f t="shared" si="43"/>
        <v>No Sales</v>
      </c>
      <c r="AD265">
        <f>IFERROR(VLOOKUP(J265,Product_lookup!$A:$G,5,FALSE),"")</f>
        <v>429</v>
      </c>
      <c r="AE265">
        <f>IFERROR(VLOOKUP(J265,Product_lookup!$A:$G,6,FALSE),"")</f>
        <v>159</v>
      </c>
      <c r="AF265">
        <f>IFERROR(VLOOKUP(J265,Product_lookup!$A:$G,7,FALSE),"")</f>
        <v>139</v>
      </c>
      <c r="AG265" s="33">
        <f t="shared" si="44"/>
        <v>0.30536130536130535</v>
      </c>
    </row>
    <row r="266" spans="1:33" x14ac:dyDescent="0.3">
      <c r="A266" s="27">
        <v>46268</v>
      </c>
      <c r="B266" s="8" t="s">
        <v>33</v>
      </c>
      <c r="C266" s="8" t="s">
        <v>173</v>
      </c>
      <c r="D266" s="8" t="s">
        <v>141</v>
      </c>
      <c r="E266" s="8" t="s">
        <v>200</v>
      </c>
      <c r="F266" s="8" t="s">
        <v>143</v>
      </c>
      <c r="G266" s="8" t="s">
        <v>270</v>
      </c>
      <c r="H266" s="8" t="s">
        <v>24</v>
      </c>
      <c r="I266" s="8" t="s">
        <v>474</v>
      </c>
      <c r="J266" s="8" t="s">
        <v>202</v>
      </c>
      <c r="K266" s="8" t="s">
        <v>14</v>
      </c>
      <c r="L266" s="12">
        <v>732</v>
      </c>
      <c r="M266" s="9">
        <v>5</v>
      </c>
      <c r="N266" s="10">
        <f t="shared" si="36"/>
        <v>6.8306010928961746E-3</v>
      </c>
      <c r="O266" s="11">
        <f t="shared" si="37"/>
        <v>7.88</v>
      </c>
      <c r="P266" s="11">
        <v>39.4</v>
      </c>
      <c r="Q266" s="11">
        <v>429</v>
      </c>
      <c r="R266" s="8">
        <v>1</v>
      </c>
      <c r="S266" s="8">
        <v>1</v>
      </c>
      <c r="T266" s="33">
        <f t="shared" si="38"/>
        <v>9.1841491841491832E-2</v>
      </c>
      <c r="U266" s="12">
        <f t="shared" si="39"/>
        <v>10.888324873096447</v>
      </c>
      <c r="V266" s="10">
        <f t="shared" si="40"/>
        <v>0.2</v>
      </c>
      <c r="W266" s="11">
        <v>9.5</v>
      </c>
      <c r="X266" s="8" t="s">
        <v>148</v>
      </c>
      <c r="Y266" s="8" t="s">
        <v>149</v>
      </c>
      <c r="AA266">
        <f t="shared" si="41"/>
        <v>1</v>
      </c>
      <c r="AB266" s="32">
        <f t="shared" si="42"/>
        <v>91.6</v>
      </c>
      <c r="AC266" t="str">
        <f t="shared" si="43"/>
        <v>Profitable</v>
      </c>
      <c r="AD266">
        <f>IFERROR(VLOOKUP(J266,Product_lookup!$A:$G,5,FALSE),"")</f>
        <v>429</v>
      </c>
      <c r="AE266">
        <f>IFERROR(VLOOKUP(J266,Product_lookup!$A:$G,6,FALSE),"")</f>
        <v>159</v>
      </c>
      <c r="AF266">
        <f>IFERROR(VLOOKUP(J266,Product_lookup!$A:$G,7,FALSE),"")</f>
        <v>139</v>
      </c>
      <c r="AG266" s="33">
        <f t="shared" si="44"/>
        <v>0.30536130536130535</v>
      </c>
    </row>
    <row r="267" spans="1:33" x14ac:dyDescent="0.3">
      <c r="A267" s="27">
        <v>46268</v>
      </c>
      <c r="B267" s="8" t="s">
        <v>33</v>
      </c>
      <c r="C267" s="8" t="s">
        <v>173</v>
      </c>
      <c r="D267" s="8" t="s">
        <v>141</v>
      </c>
      <c r="E267" s="8" t="s">
        <v>271</v>
      </c>
      <c r="F267" s="8" t="s">
        <v>143</v>
      </c>
      <c r="G267" s="8" t="s">
        <v>275</v>
      </c>
      <c r="H267" s="8" t="s">
        <v>24</v>
      </c>
      <c r="I267" s="8" t="s">
        <v>272</v>
      </c>
      <c r="J267" s="8" t="s">
        <v>274</v>
      </c>
      <c r="K267" s="8" t="s">
        <v>14</v>
      </c>
      <c r="L267" s="12">
        <v>1145</v>
      </c>
      <c r="M267" s="9">
        <v>15</v>
      </c>
      <c r="N267" s="10">
        <f t="shared" si="36"/>
        <v>1.3100436681222707E-2</v>
      </c>
      <c r="O267" s="11">
        <f t="shared" si="37"/>
        <v>10.47</v>
      </c>
      <c r="P267" s="11">
        <v>157.05000000000001</v>
      </c>
      <c r="Q267" s="11">
        <v>0</v>
      </c>
      <c r="R267" s="8">
        <v>0</v>
      </c>
      <c r="S267" s="8">
        <v>0</v>
      </c>
      <c r="T267" s="33" t="str">
        <f t="shared" si="38"/>
        <v/>
      </c>
      <c r="U267" s="12">
        <f t="shared" si="39"/>
        <v>0</v>
      </c>
      <c r="V267" s="10">
        <f t="shared" si="40"/>
        <v>0</v>
      </c>
      <c r="W267" s="11">
        <v>12.5</v>
      </c>
      <c r="X267" s="8" t="s">
        <v>148</v>
      </c>
      <c r="Y267" s="8" t="s">
        <v>149</v>
      </c>
      <c r="AA267">
        <f t="shared" si="41"/>
        <v>1</v>
      </c>
      <c r="AB267" s="32">
        <f t="shared" si="42"/>
        <v>-157.05000000000001</v>
      </c>
      <c r="AC267" t="str">
        <f t="shared" si="43"/>
        <v>No Sales</v>
      </c>
      <c r="AD267">
        <f>IFERROR(VLOOKUP(J267,Product_lookup!$A:$G,5,FALSE),"")</f>
        <v>549</v>
      </c>
      <c r="AE267">
        <f>IFERROR(VLOOKUP(J267,Product_lookup!$A:$G,6,FALSE),"")</f>
        <v>198</v>
      </c>
      <c r="AF267">
        <f>IFERROR(VLOOKUP(J267,Product_lookup!$A:$G,7,FALSE),"")</f>
        <v>139</v>
      </c>
      <c r="AG267" s="33">
        <f t="shared" si="44"/>
        <v>0.38615664845173042</v>
      </c>
    </row>
    <row r="268" spans="1:33" x14ac:dyDescent="0.3">
      <c r="A268" s="27">
        <v>46268</v>
      </c>
      <c r="B268" s="8" t="s">
        <v>23</v>
      </c>
      <c r="C268" s="8" t="s">
        <v>173</v>
      </c>
      <c r="D268" s="8" t="s">
        <v>141</v>
      </c>
      <c r="E268" s="8" t="s">
        <v>174</v>
      </c>
      <c r="F268" s="8" t="s">
        <v>143</v>
      </c>
      <c r="G268" s="8" t="s">
        <v>411</v>
      </c>
      <c r="H268" s="8" t="s">
        <v>20</v>
      </c>
      <c r="I268" s="8" t="s">
        <v>411</v>
      </c>
      <c r="J268" s="8" t="s">
        <v>176</v>
      </c>
      <c r="K268" s="8" t="s">
        <v>7</v>
      </c>
      <c r="L268" s="12">
        <v>558</v>
      </c>
      <c r="M268" s="9">
        <v>3</v>
      </c>
      <c r="N268" s="10">
        <f t="shared" si="36"/>
        <v>5.3763440860215058E-3</v>
      </c>
      <c r="O268" s="11">
        <f t="shared" si="37"/>
        <v>8.9599999999999991</v>
      </c>
      <c r="P268" s="11">
        <v>26.88</v>
      </c>
      <c r="Q268" s="11">
        <v>0</v>
      </c>
      <c r="R268" s="8">
        <v>0</v>
      </c>
      <c r="S268" s="8">
        <v>0</v>
      </c>
      <c r="T268" s="33" t="str">
        <f t="shared" si="38"/>
        <v/>
      </c>
      <c r="U268" s="12">
        <f t="shared" si="39"/>
        <v>0</v>
      </c>
      <c r="V268" s="10">
        <f t="shared" si="40"/>
        <v>0</v>
      </c>
      <c r="W268" s="11">
        <v>14.5</v>
      </c>
      <c r="X268" s="8" t="s">
        <v>148</v>
      </c>
      <c r="Y268" s="8" t="s">
        <v>149</v>
      </c>
      <c r="AA268">
        <f t="shared" si="41"/>
        <v>1</v>
      </c>
      <c r="AB268" s="32">
        <f t="shared" si="42"/>
        <v>-26.88</v>
      </c>
      <c r="AC268" t="str">
        <f t="shared" si="43"/>
        <v>No Sales</v>
      </c>
      <c r="AD268">
        <f>IFERROR(VLOOKUP(J268,Product_lookup!$A:$G,5,FALSE),"")</f>
        <v>449</v>
      </c>
      <c r="AE268">
        <f>IFERROR(VLOOKUP(J268,Product_lookup!$A:$G,6,FALSE),"")</f>
        <v>166</v>
      </c>
      <c r="AF268">
        <f>IFERROR(VLOOKUP(J268,Product_lookup!$A:$G,7,FALSE),"")</f>
        <v>140</v>
      </c>
      <c r="AG268" s="33">
        <f t="shared" si="44"/>
        <v>0.31848552338530067</v>
      </c>
    </row>
    <row r="269" spans="1:33" x14ac:dyDescent="0.3">
      <c r="A269" s="27">
        <v>46268</v>
      </c>
      <c r="B269" s="8" t="s">
        <v>23</v>
      </c>
      <c r="C269" s="8" t="s">
        <v>173</v>
      </c>
      <c r="D269" s="8" t="s">
        <v>141</v>
      </c>
      <c r="E269" s="8" t="s">
        <v>174</v>
      </c>
      <c r="F269" s="8" t="s">
        <v>143</v>
      </c>
      <c r="G269" s="8" t="s">
        <v>409</v>
      </c>
      <c r="H269" s="8" t="s">
        <v>20</v>
      </c>
      <c r="I269" s="8" t="s">
        <v>409</v>
      </c>
      <c r="J269" s="8" t="s">
        <v>176</v>
      </c>
      <c r="K269" s="8" t="s">
        <v>21</v>
      </c>
      <c r="L269" s="12">
        <v>242</v>
      </c>
      <c r="M269" s="9">
        <v>7</v>
      </c>
      <c r="N269" s="10">
        <f t="shared" si="36"/>
        <v>2.8925619834710745E-2</v>
      </c>
      <c r="O269" s="11">
        <f t="shared" si="37"/>
        <v>16.5</v>
      </c>
      <c r="P269" s="8">
        <v>115.5</v>
      </c>
      <c r="Q269" s="11">
        <v>898</v>
      </c>
      <c r="R269" s="8">
        <v>2</v>
      </c>
      <c r="S269" s="8">
        <v>2</v>
      </c>
      <c r="T269" s="33">
        <f t="shared" si="38"/>
        <v>0.12861915367483295</v>
      </c>
      <c r="U269" s="12">
        <f t="shared" si="39"/>
        <v>7.774891774891775</v>
      </c>
      <c r="V269" s="10">
        <f t="shared" si="40"/>
        <v>0.2857142857142857</v>
      </c>
      <c r="W269" s="11">
        <v>16.5</v>
      </c>
      <c r="X269" s="8" t="s">
        <v>148</v>
      </c>
      <c r="Y269" s="8" t="s">
        <v>149</v>
      </c>
      <c r="AA269">
        <f t="shared" si="41"/>
        <v>1</v>
      </c>
      <c r="AB269" s="32">
        <f t="shared" si="42"/>
        <v>170.5</v>
      </c>
      <c r="AC269" t="str">
        <f t="shared" si="43"/>
        <v>Profitable</v>
      </c>
      <c r="AD269">
        <f>IFERROR(VLOOKUP(J269,Product_lookup!$A:$G,5,FALSE),"")</f>
        <v>449</v>
      </c>
      <c r="AE269">
        <f>IFERROR(VLOOKUP(J269,Product_lookup!$A:$G,6,FALSE),"")</f>
        <v>166</v>
      </c>
      <c r="AF269">
        <f>IFERROR(VLOOKUP(J269,Product_lookup!$A:$G,7,FALSE),"")</f>
        <v>140</v>
      </c>
      <c r="AG269" s="33">
        <f t="shared" si="44"/>
        <v>0.31848552338530067</v>
      </c>
    </row>
    <row r="270" spans="1:33" x14ac:dyDescent="0.3">
      <c r="A270" s="27">
        <v>46268</v>
      </c>
      <c r="B270" s="8" t="s">
        <v>23</v>
      </c>
      <c r="C270" s="8" t="s">
        <v>173</v>
      </c>
      <c r="D270" s="8" t="s">
        <v>141</v>
      </c>
      <c r="E270" s="8" t="s">
        <v>174</v>
      </c>
      <c r="F270" s="8" t="s">
        <v>143</v>
      </c>
      <c r="G270" s="8" t="s">
        <v>408</v>
      </c>
      <c r="H270" s="8" t="s">
        <v>20</v>
      </c>
      <c r="I270" s="8" t="s">
        <v>408</v>
      </c>
      <c r="J270" s="8" t="s">
        <v>176</v>
      </c>
      <c r="K270" s="8" t="s">
        <v>14</v>
      </c>
      <c r="L270" s="12">
        <v>3004</v>
      </c>
      <c r="M270" s="9">
        <v>27</v>
      </c>
      <c r="N270" s="10">
        <f t="shared" si="36"/>
        <v>8.9880159786950731E-3</v>
      </c>
      <c r="O270" s="11">
        <f t="shared" si="37"/>
        <v>11.55</v>
      </c>
      <c r="P270" s="11">
        <v>311.85000000000002</v>
      </c>
      <c r="Q270" s="11">
        <v>1347</v>
      </c>
      <c r="R270" s="8">
        <v>3</v>
      </c>
      <c r="S270" s="8">
        <v>3</v>
      </c>
      <c r="T270" s="33">
        <f t="shared" si="38"/>
        <v>0.23151447661469934</v>
      </c>
      <c r="U270" s="12">
        <f t="shared" si="39"/>
        <v>4.3193843193843193</v>
      </c>
      <c r="V270" s="10">
        <f t="shared" si="40"/>
        <v>0.1111111111111111</v>
      </c>
      <c r="W270" s="11">
        <v>15.5</v>
      </c>
      <c r="X270" s="8" t="s">
        <v>148</v>
      </c>
      <c r="Y270" s="8" t="s">
        <v>149</v>
      </c>
      <c r="AA270">
        <f t="shared" si="41"/>
        <v>1</v>
      </c>
      <c r="AB270" s="32">
        <f t="shared" si="42"/>
        <v>117.14999999999998</v>
      </c>
      <c r="AC270" t="str">
        <f t="shared" si="43"/>
        <v>Profitable</v>
      </c>
      <c r="AD270">
        <f>IFERROR(VLOOKUP(J270,Product_lookup!$A:$G,5,FALSE),"")</f>
        <v>449</v>
      </c>
      <c r="AE270">
        <f>IFERROR(VLOOKUP(J270,Product_lookup!$A:$G,6,FALSE),"")</f>
        <v>166</v>
      </c>
      <c r="AF270">
        <f>IFERROR(VLOOKUP(J270,Product_lookup!$A:$G,7,FALSE),"")</f>
        <v>140</v>
      </c>
      <c r="AG270" s="33">
        <f t="shared" si="44"/>
        <v>0.31848552338530067</v>
      </c>
    </row>
    <row r="271" spans="1:33" x14ac:dyDescent="0.3">
      <c r="A271" s="27">
        <v>46268</v>
      </c>
      <c r="B271" s="8" t="s">
        <v>23</v>
      </c>
      <c r="C271" s="8" t="s">
        <v>173</v>
      </c>
      <c r="D271" s="8" t="s">
        <v>141</v>
      </c>
      <c r="E271" s="8" t="s">
        <v>174</v>
      </c>
      <c r="F271" s="8" t="s">
        <v>143</v>
      </c>
      <c r="G271" s="8" t="s">
        <v>476</v>
      </c>
      <c r="H271" s="8" t="s">
        <v>20</v>
      </c>
      <c r="I271" s="8" t="s">
        <v>476</v>
      </c>
      <c r="J271" s="8" t="s">
        <v>176</v>
      </c>
      <c r="K271" s="8" t="s">
        <v>21</v>
      </c>
      <c r="L271" s="12">
        <v>117</v>
      </c>
      <c r="M271" s="9">
        <v>2</v>
      </c>
      <c r="N271" s="10">
        <f t="shared" si="36"/>
        <v>1.7094017094017096E-2</v>
      </c>
      <c r="O271" s="11">
        <f t="shared" si="37"/>
        <v>12.52</v>
      </c>
      <c r="P271" s="11">
        <v>25.04</v>
      </c>
      <c r="Q271" s="11">
        <v>449</v>
      </c>
      <c r="R271" s="8">
        <v>1</v>
      </c>
      <c r="S271" s="8">
        <v>1</v>
      </c>
      <c r="T271" s="33">
        <f t="shared" si="38"/>
        <v>5.5768374164810688E-2</v>
      </c>
      <c r="U271" s="12">
        <f t="shared" si="39"/>
        <v>17.931309904153355</v>
      </c>
      <c r="V271" s="10">
        <f t="shared" si="40"/>
        <v>0.5</v>
      </c>
      <c r="W271" s="11">
        <v>16</v>
      </c>
      <c r="X271" s="8" t="s">
        <v>148</v>
      </c>
      <c r="Y271" s="8" t="s">
        <v>149</v>
      </c>
      <c r="AA271">
        <f t="shared" si="41"/>
        <v>1</v>
      </c>
      <c r="AB271" s="32">
        <f t="shared" si="42"/>
        <v>117.96000000000001</v>
      </c>
      <c r="AC271" t="str">
        <f t="shared" si="43"/>
        <v>Profitable</v>
      </c>
      <c r="AD271">
        <f>IFERROR(VLOOKUP(J271,Product_lookup!$A:$G,5,FALSE),"")</f>
        <v>449</v>
      </c>
      <c r="AE271">
        <f>IFERROR(VLOOKUP(J271,Product_lookup!$A:$G,6,FALSE),"")</f>
        <v>166</v>
      </c>
      <c r="AF271">
        <f>IFERROR(VLOOKUP(J271,Product_lookup!$A:$G,7,FALSE),"")</f>
        <v>140</v>
      </c>
      <c r="AG271" s="33">
        <f t="shared" si="44"/>
        <v>0.31848552338530067</v>
      </c>
    </row>
    <row r="272" spans="1:33" x14ac:dyDescent="0.3">
      <c r="A272" s="27">
        <v>46268</v>
      </c>
      <c r="B272" s="8" t="s">
        <v>23</v>
      </c>
      <c r="C272" s="8" t="s">
        <v>173</v>
      </c>
      <c r="D272" s="8" t="s">
        <v>141</v>
      </c>
      <c r="E272" s="8" t="s">
        <v>174</v>
      </c>
      <c r="F272" s="8" t="s">
        <v>143</v>
      </c>
      <c r="G272" s="8" t="s">
        <v>175</v>
      </c>
      <c r="H272" s="8" t="s">
        <v>20</v>
      </c>
      <c r="I272" s="8" t="s">
        <v>175</v>
      </c>
      <c r="J272" s="8" t="s">
        <v>176</v>
      </c>
      <c r="K272" s="8" t="s">
        <v>21</v>
      </c>
      <c r="L272" s="12">
        <v>900</v>
      </c>
      <c r="M272" s="9">
        <v>9</v>
      </c>
      <c r="N272" s="10">
        <f t="shared" si="36"/>
        <v>0.01</v>
      </c>
      <c r="O272" s="11">
        <f t="shared" si="37"/>
        <v>15</v>
      </c>
      <c r="P272" s="11">
        <v>135</v>
      </c>
      <c r="Q272" s="11">
        <v>0</v>
      </c>
      <c r="R272" s="8">
        <v>0</v>
      </c>
      <c r="S272" s="8">
        <v>0</v>
      </c>
      <c r="T272" s="33" t="str">
        <f t="shared" si="38"/>
        <v/>
      </c>
      <c r="U272" s="12">
        <f t="shared" si="39"/>
        <v>0</v>
      </c>
      <c r="V272" s="10">
        <f t="shared" si="40"/>
        <v>0</v>
      </c>
      <c r="W272" s="11">
        <v>15</v>
      </c>
      <c r="X272" s="8" t="s">
        <v>148</v>
      </c>
      <c r="Y272" s="8" t="s">
        <v>149</v>
      </c>
      <c r="AA272">
        <f t="shared" si="41"/>
        <v>1</v>
      </c>
      <c r="AB272" s="32">
        <f t="shared" si="42"/>
        <v>-135</v>
      </c>
      <c r="AC272" t="str">
        <f t="shared" si="43"/>
        <v>No Sales</v>
      </c>
      <c r="AD272">
        <f>IFERROR(VLOOKUP(J272,Product_lookup!$A:$G,5,FALSE),"")</f>
        <v>449</v>
      </c>
      <c r="AE272">
        <f>IFERROR(VLOOKUP(J272,Product_lookup!$A:$G,6,FALSE),"")</f>
        <v>166</v>
      </c>
      <c r="AF272">
        <f>IFERROR(VLOOKUP(J272,Product_lookup!$A:$G,7,FALSE),"")</f>
        <v>140</v>
      </c>
      <c r="AG272" s="33">
        <f t="shared" si="44"/>
        <v>0.31848552338530067</v>
      </c>
    </row>
    <row r="273" spans="1:33" x14ac:dyDescent="0.3">
      <c r="A273" s="27">
        <v>46268</v>
      </c>
      <c r="B273" s="8" t="s">
        <v>23</v>
      </c>
      <c r="C273" s="8" t="s">
        <v>173</v>
      </c>
      <c r="D273" s="8" t="s">
        <v>141</v>
      </c>
      <c r="E273" s="8" t="s">
        <v>186</v>
      </c>
      <c r="F273" s="8" t="s">
        <v>143</v>
      </c>
      <c r="G273" s="8" t="s">
        <v>363</v>
      </c>
      <c r="H273" s="8" t="s">
        <v>20</v>
      </c>
      <c r="I273" s="8" t="s">
        <v>363</v>
      </c>
      <c r="J273" s="8" t="s">
        <v>188</v>
      </c>
      <c r="K273" s="8" t="s">
        <v>21</v>
      </c>
      <c r="L273" s="12">
        <v>252</v>
      </c>
      <c r="M273" s="9">
        <v>0</v>
      </c>
      <c r="N273" s="10">
        <f t="shared" si="36"/>
        <v>0</v>
      </c>
      <c r="O273" s="11" t="str">
        <f t="shared" si="37"/>
        <v/>
      </c>
      <c r="P273" s="11">
        <v>0</v>
      </c>
      <c r="Q273" s="11">
        <v>0</v>
      </c>
      <c r="R273" s="8">
        <v>0</v>
      </c>
      <c r="S273" s="8">
        <v>0</v>
      </c>
      <c r="T273" s="33" t="str">
        <f t="shared" si="38"/>
        <v/>
      </c>
      <c r="U273" s="12" t="str">
        <f t="shared" si="39"/>
        <v/>
      </c>
      <c r="V273" s="10" t="str">
        <f t="shared" si="40"/>
        <v/>
      </c>
      <c r="W273" s="11">
        <v>13</v>
      </c>
      <c r="X273" s="8" t="s">
        <v>148</v>
      </c>
      <c r="Y273" s="8" t="s">
        <v>149</v>
      </c>
      <c r="AA273">
        <f t="shared" si="41"/>
        <v>1</v>
      </c>
      <c r="AB273" s="32">
        <f t="shared" si="42"/>
        <v>0</v>
      </c>
      <c r="AC273" t="str">
        <f t="shared" si="43"/>
        <v>No Spend</v>
      </c>
      <c r="AD273">
        <f>IFERROR(VLOOKUP(J273,Product_lookup!$A:$G,5,FALSE),"")</f>
        <v>349</v>
      </c>
      <c r="AE273">
        <f>IFERROR(VLOOKUP(J273,Product_lookup!$A:$G,6,FALSE),"")</f>
        <v>133</v>
      </c>
      <c r="AF273">
        <f>IFERROR(VLOOKUP(J273,Product_lookup!$A:$G,7,FALSE),"")</f>
        <v>121</v>
      </c>
      <c r="AG273" s="33">
        <f t="shared" si="44"/>
        <v>0.27220630372492838</v>
      </c>
    </row>
    <row r="274" spans="1:33" x14ac:dyDescent="0.3">
      <c r="A274" s="27">
        <v>46268</v>
      </c>
      <c r="B274" s="8" t="s">
        <v>23</v>
      </c>
      <c r="C274" s="8" t="s">
        <v>173</v>
      </c>
      <c r="D274" s="8" t="s">
        <v>141</v>
      </c>
      <c r="E274" s="8" t="s">
        <v>281</v>
      </c>
      <c r="F274" s="8" t="s">
        <v>143</v>
      </c>
      <c r="G274" s="8" t="s">
        <v>478</v>
      </c>
      <c r="H274" s="8" t="s">
        <v>20</v>
      </c>
      <c r="I274" s="8" t="s">
        <v>478</v>
      </c>
      <c r="J274" s="8" t="s">
        <v>283</v>
      </c>
      <c r="K274" s="8" t="s">
        <v>14</v>
      </c>
      <c r="L274" s="12">
        <v>567</v>
      </c>
      <c r="M274" s="9">
        <v>1</v>
      </c>
      <c r="N274" s="10">
        <f t="shared" si="36"/>
        <v>1.7636684303350969E-3</v>
      </c>
      <c r="O274" s="11">
        <f t="shared" si="37"/>
        <v>4.67</v>
      </c>
      <c r="P274" s="11">
        <v>4.67</v>
      </c>
      <c r="Q274" s="11">
        <v>0</v>
      </c>
      <c r="R274" s="8">
        <v>0</v>
      </c>
      <c r="S274" s="8">
        <v>0</v>
      </c>
      <c r="T274" s="33" t="str">
        <f t="shared" si="38"/>
        <v/>
      </c>
      <c r="U274" s="12">
        <f t="shared" si="39"/>
        <v>0</v>
      </c>
      <c r="V274" s="10">
        <f t="shared" si="40"/>
        <v>0</v>
      </c>
      <c r="W274" s="11">
        <v>8.5</v>
      </c>
      <c r="X274" s="8" t="s">
        <v>148</v>
      </c>
      <c r="Y274" s="8" t="s">
        <v>149</v>
      </c>
      <c r="AA274">
        <f t="shared" si="41"/>
        <v>1</v>
      </c>
      <c r="AB274" s="32">
        <f t="shared" si="42"/>
        <v>-4.67</v>
      </c>
      <c r="AC274" t="str">
        <f t="shared" si="43"/>
        <v>No Sales</v>
      </c>
      <c r="AD274">
        <f>IFERROR(VLOOKUP(J274,Product_lookup!$A:$G,5,FALSE),"")</f>
        <v>299</v>
      </c>
      <c r="AE274">
        <f>IFERROR(VLOOKUP(J274,Product_lookup!$A:$G,6,FALSE),"")</f>
        <v>111</v>
      </c>
      <c r="AF274">
        <f>IFERROR(VLOOKUP(J274,Product_lookup!$A:$G,7,FALSE),"")</f>
        <v>107</v>
      </c>
      <c r="AG274" s="33">
        <f t="shared" si="44"/>
        <v>0.2709030100334448</v>
      </c>
    </row>
    <row r="275" spans="1:33" x14ac:dyDescent="0.3">
      <c r="A275" s="27">
        <v>46268</v>
      </c>
      <c r="B275" s="8" t="s">
        <v>23</v>
      </c>
      <c r="C275" s="8" t="s">
        <v>173</v>
      </c>
      <c r="D275" s="8" t="s">
        <v>141</v>
      </c>
      <c r="E275" s="8" t="s">
        <v>281</v>
      </c>
      <c r="F275" s="8" t="s">
        <v>143</v>
      </c>
      <c r="G275" s="8" t="s">
        <v>479</v>
      </c>
      <c r="H275" s="8" t="s">
        <v>20</v>
      </c>
      <c r="I275" s="8" t="s">
        <v>479</v>
      </c>
      <c r="J275" s="8" t="s">
        <v>283</v>
      </c>
      <c r="K275" s="8" t="s">
        <v>7</v>
      </c>
      <c r="L275" s="12">
        <v>1305</v>
      </c>
      <c r="M275" s="9">
        <v>2</v>
      </c>
      <c r="N275" s="10">
        <f t="shared" si="36"/>
        <v>1.5325670498084292E-3</v>
      </c>
      <c r="O275" s="11">
        <f t="shared" si="37"/>
        <v>8.58</v>
      </c>
      <c r="P275" s="11">
        <v>17.16</v>
      </c>
      <c r="Q275" s="11">
        <v>299</v>
      </c>
      <c r="R275" s="8">
        <v>1</v>
      </c>
      <c r="S275" s="8">
        <v>1</v>
      </c>
      <c r="T275" s="33">
        <f t="shared" si="38"/>
        <v>5.7391304347826085E-2</v>
      </c>
      <c r="U275" s="12">
        <f t="shared" si="39"/>
        <v>17.424242424242426</v>
      </c>
      <c r="V275" s="10">
        <f t="shared" si="40"/>
        <v>0.5</v>
      </c>
      <c r="W275" s="11">
        <v>11</v>
      </c>
      <c r="X275" s="8" t="s">
        <v>148</v>
      </c>
      <c r="Y275" s="8" t="s">
        <v>149</v>
      </c>
      <c r="AA275">
        <f t="shared" si="41"/>
        <v>1</v>
      </c>
      <c r="AB275" s="32">
        <f t="shared" si="42"/>
        <v>63.84</v>
      </c>
      <c r="AC275" t="str">
        <f t="shared" si="43"/>
        <v>Profitable</v>
      </c>
      <c r="AD275">
        <f>IFERROR(VLOOKUP(J275,Product_lookup!$A:$G,5,FALSE),"")</f>
        <v>299</v>
      </c>
      <c r="AE275">
        <f>IFERROR(VLOOKUP(J275,Product_lookup!$A:$G,6,FALSE),"")</f>
        <v>111</v>
      </c>
      <c r="AF275">
        <f>IFERROR(VLOOKUP(J275,Product_lookup!$A:$G,7,FALSE),"")</f>
        <v>107</v>
      </c>
      <c r="AG275" s="33">
        <f t="shared" si="44"/>
        <v>0.2709030100334448</v>
      </c>
    </row>
    <row r="276" spans="1:33" x14ac:dyDescent="0.3">
      <c r="A276" s="27">
        <v>46268</v>
      </c>
      <c r="B276" s="8" t="s">
        <v>23</v>
      </c>
      <c r="C276" s="8" t="s">
        <v>173</v>
      </c>
      <c r="D276" s="8" t="s">
        <v>141</v>
      </c>
      <c r="E276" s="8" t="s">
        <v>281</v>
      </c>
      <c r="F276" s="8" t="s">
        <v>143</v>
      </c>
      <c r="G276" s="8" t="s">
        <v>282</v>
      </c>
      <c r="H276" s="8" t="s">
        <v>20</v>
      </c>
      <c r="I276" s="8" t="s">
        <v>282</v>
      </c>
      <c r="J276" s="8" t="s">
        <v>283</v>
      </c>
      <c r="K276" s="8" t="s">
        <v>14</v>
      </c>
      <c r="L276" s="12">
        <v>5151</v>
      </c>
      <c r="M276" s="9">
        <v>32</v>
      </c>
      <c r="N276" s="10">
        <f t="shared" si="36"/>
        <v>6.2123859444768005E-3</v>
      </c>
      <c r="O276" s="11">
        <f t="shared" si="37"/>
        <v>6.59</v>
      </c>
      <c r="P276" s="11">
        <v>210.88</v>
      </c>
      <c r="Q276" s="11">
        <v>897</v>
      </c>
      <c r="R276" s="8">
        <v>3</v>
      </c>
      <c r="S276" s="8">
        <v>3</v>
      </c>
      <c r="T276" s="33">
        <f t="shared" si="38"/>
        <v>0.23509476031215162</v>
      </c>
      <c r="U276" s="12">
        <f t="shared" si="39"/>
        <v>4.2536039453717756</v>
      </c>
      <c r="V276" s="10">
        <f t="shared" si="40"/>
        <v>9.375E-2</v>
      </c>
      <c r="W276" s="11">
        <v>8</v>
      </c>
      <c r="X276" s="8" t="s">
        <v>148</v>
      </c>
      <c r="Y276" s="8" t="s">
        <v>149</v>
      </c>
      <c r="AA276">
        <f t="shared" si="41"/>
        <v>1</v>
      </c>
      <c r="AB276" s="32">
        <f t="shared" si="42"/>
        <v>32.120000000000005</v>
      </c>
      <c r="AC276" t="str">
        <f t="shared" si="43"/>
        <v>Profitable</v>
      </c>
      <c r="AD276">
        <f>IFERROR(VLOOKUP(J276,Product_lookup!$A:$G,5,FALSE),"")</f>
        <v>299</v>
      </c>
      <c r="AE276">
        <f>IFERROR(VLOOKUP(J276,Product_lookup!$A:$G,6,FALSE),"")</f>
        <v>111</v>
      </c>
      <c r="AF276">
        <f>IFERROR(VLOOKUP(J276,Product_lookup!$A:$G,7,FALSE),"")</f>
        <v>107</v>
      </c>
      <c r="AG276" s="33">
        <f t="shared" si="44"/>
        <v>0.2709030100334448</v>
      </c>
    </row>
    <row r="277" spans="1:33" x14ac:dyDescent="0.3">
      <c r="A277" s="27">
        <v>46268</v>
      </c>
      <c r="B277" s="8" t="s">
        <v>23</v>
      </c>
      <c r="C277" s="8" t="s">
        <v>173</v>
      </c>
      <c r="D277" s="8" t="s">
        <v>141</v>
      </c>
      <c r="E277" s="8" t="s">
        <v>285</v>
      </c>
      <c r="F277" s="8" t="s">
        <v>143</v>
      </c>
      <c r="G277" s="8" t="s">
        <v>480</v>
      </c>
      <c r="H277" s="8" t="s">
        <v>20</v>
      </c>
      <c r="I277" s="8" t="s">
        <v>480</v>
      </c>
      <c r="J277" s="8" t="s">
        <v>287</v>
      </c>
      <c r="K277" s="8" t="s">
        <v>21</v>
      </c>
      <c r="L277" s="12">
        <v>274</v>
      </c>
      <c r="M277" s="9">
        <v>1</v>
      </c>
      <c r="N277" s="10">
        <f t="shared" si="36"/>
        <v>3.6496350364963502E-3</v>
      </c>
      <c r="O277" s="11">
        <f t="shared" si="37"/>
        <v>7.28</v>
      </c>
      <c r="P277" s="11">
        <v>7.28</v>
      </c>
      <c r="Q277" s="11">
        <v>0</v>
      </c>
      <c r="R277" s="8">
        <v>0</v>
      </c>
      <c r="S277" s="8">
        <v>0</v>
      </c>
      <c r="T277" s="33" t="str">
        <f t="shared" si="38"/>
        <v/>
      </c>
      <c r="U277" s="12">
        <f t="shared" si="39"/>
        <v>0</v>
      </c>
      <c r="V277" s="10">
        <f t="shared" si="40"/>
        <v>0</v>
      </c>
      <c r="W277" s="11">
        <v>8.5</v>
      </c>
      <c r="X277" s="8" t="s">
        <v>148</v>
      </c>
      <c r="Y277" s="8" t="s">
        <v>149</v>
      </c>
      <c r="AA277">
        <f t="shared" si="41"/>
        <v>1</v>
      </c>
      <c r="AB277" s="32">
        <f t="shared" si="42"/>
        <v>-7.28</v>
      </c>
      <c r="AC277" t="str">
        <f t="shared" si="43"/>
        <v>No Sales</v>
      </c>
      <c r="AD277">
        <f>IFERROR(VLOOKUP(J277,Product_lookup!$A:$G,5,FALSE),"")</f>
        <v>249</v>
      </c>
      <c r="AE277">
        <f>IFERROR(VLOOKUP(J277,Product_lookup!$A:$G,6,FALSE),"")</f>
        <v>95</v>
      </c>
      <c r="AF277">
        <f>IFERROR(VLOOKUP(J277,Product_lookup!$A:$G,7,FALSE),"")</f>
        <v>92</v>
      </c>
      <c r="AG277" s="33">
        <f t="shared" si="44"/>
        <v>0.24899598393574296</v>
      </c>
    </row>
    <row r="278" spans="1:33" x14ac:dyDescent="0.3">
      <c r="A278" s="27">
        <v>46268</v>
      </c>
      <c r="B278" s="8" t="s">
        <v>23</v>
      </c>
      <c r="C278" s="8" t="s">
        <v>173</v>
      </c>
      <c r="D278" s="8" t="s">
        <v>141</v>
      </c>
      <c r="E278" s="8" t="s">
        <v>285</v>
      </c>
      <c r="F278" s="8" t="s">
        <v>143</v>
      </c>
      <c r="G278" s="8" t="s">
        <v>288</v>
      </c>
      <c r="H278" s="8" t="s">
        <v>20</v>
      </c>
      <c r="I278" s="8" t="s">
        <v>288</v>
      </c>
      <c r="J278" s="8" t="s">
        <v>287</v>
      </c>
      <c r="K278" s="8" t="s">
        <v>14</v>
      </c>
      <c r="L278" s="9">
        <v>1130</v>
      </c>
      <c r="M278" s="9">
        <v>6</v>
      </c>
      <c r="N278" s="10">
        <f t="shared" si="36"/>
        <v>5.3097345132743362E-3</v>
      </c>
      <c r="O278" s="11">
        <f t="shared" si="37"/>
        <v>4.6000000000000005</v>
      </c>
      <c r="P278" s="11">
        <v>27.6</v>
      </c>
      <c r="Q278" s="11">
        <v>0</v>
      </c>
      <c r="R278" s="8">
        <v>0</v>
      </c>
      <c r="S278" s="8">
        <v>0</v>
      </c>
      <c r="T278" s="33" t="str">
        <f t="shared" si="38"/>
        <v/>
      </c>
      <c r="U278" s="12">
        <f t="shared" si="39"/>
        <v>0</v>
      </c>
      <c r="V278" s="10">
        <f t="shared" si="40"/>
        <v>0</v>
      </c>
      <c r="W278" s="11">
        <v>6</v>
      </c>
      <c r="X278" s="8" t="s">
        <v>148</v>
      </c>
      <c r="Y278" s="8" t="s">
        <v>149</v>
      </c>
      <c r="AA278">
        <f t="shared" si="41"/>
        <v>1</v>
      </c>
      <c r="AB278" s="32">
        <f t="shared" si="42"/>
        <v>-27.6</v>
      </c>
      <c r="AC278" t="str">
        <f t="shared" si="43"/>
        <v>No Sales</v>
      </c>
      <c r="AD278">
        <f>IFERROR(VLOOKUP(J278,Product_lookup!$A:$G,5,FALSE),"")</f>
        <v>249</v>
      </c>
      <c r="AE278">
        <f>IFERROR(VLOOKUP(J278,Product_lookup!$A:$G,6,FALSE),"")</f>
        <v>95</v>
      </c>
      <c r="AF278">
        <f>IFERROR(VLOOKUP(J278,Product_lookup!$A:$G,7,FALSE),"")</f>
        <v>92</v>
      </c>
      <c r="AG278" s="33">
        <f t="shared" si="44"/>
        <v>0.24899598393574296</v>
      </c>
    </row>
    <row r="279" spans="1:33" x14ac:dyDescent="0.3">
      <c r="A279" s="27">
        <v>46268</v>
      </c>
      <c r="B279" s="8" t="s">
        <v>23</v>
      </c>
      <c r="C279" s="8" t="s">
        <v>173</v>
      </c>
      <c r="D279" s="8" t="s">
        <v>141</v>
      </c>
      <c r="E279" s="8" t="s">
        <v>285</v>
      </c>
      <c r="F279" s="8" t="s">
        <v>143</v>
      </c>
      <c r="G279" s="8" t="s">
        <v>290</v>
      </c>
      <c r="H279" s="8" t="s">
        <v>20</v>
      </c>
      <c r="I279" s="8" t="s">
        <v>290</v>
      </c>
      <c r="J279" s="8" t="s">
        <v>287</v>
      </c>
      <c r="K279" s="8" t="s">
        <v>14</v>
      </c>
      <c r="L279" s="12">
        <v>528</v>
      </c>
      <c r="M279" s="9">
        <v>5</v>
      </c>
      <c r="N279" s="10">
        <f t="shared" si="36"/>
        <v>9.46969696969697E-3</v>
      </c>
      <c r="O279" s="11">
        <f t="shared" si="37"/>
        <v>6</v>
      </c>
      <c r="P279" s="11">
        <v>30</v>
      </c>
      <c r="Q279" s="11">
        <v>249</v>
      </c>
      <c r="R279" s="8">
        <v>1</v>
      </c>
      <c r="S279" s="8">
        <v>1</v>
      </c>
      <c r="T279" s="33">
        <f t="shared" si="38"/>
        <v>0.12048192771084337</v>
      </c>
      <c r="U279" s="12">
        <f t="shared" si="39"/>
        <v>8.3000000000000007</v>
      </c>
      <c r="V279" s="10">
        <f t="shared" si="40"/>
        <v>0.2</v>
      </c>
      <c r="W279" s="11">
        <v>9</v>
      </c>
      <c r="X279" s="8" t="s">
        <v>148</v>
      </c>
      <c r="Y279" s="8" t="s">
        <v>149</v>
      </c>
      <c r="AA279">
        <f t="shared" si="41"/>
        <v>1</v>
      </c>
      <c r="AB279" s="32">
        <f t="shared" si="42"/>
        <v>32</v>
      </c>
      <c r="AC279" t="str">
        <f t="shared" si="43"/>
        <v>Profitable</v>
      </c>
      <c r="AD279">
        <f>IFERROR(VLOOKUP(J279,Product_lookup!$A:$G,5,FALSE),"")</f>
        <v>249</v>
      </c>
      <c r="AE279">
        <f>IFERROR(VLOOKUP(J279,Product_lookup!$A:$G,6,FALSE),"")</f>
        <v>95</v>
      </c>
      <c r="AF279">
        <f>IFERROR(VLOOKUP(J279,Product_lookup!$A:$G,7,FALSE),"")</f>
        <v>92</v>
      </c>
      <c r="AG279" s="33">
        <f t="shared" si="44"/>
        <v>0.24899598393574296</v>
      </c>
    </row>
    <row r="280" spans="1:33" x14ac:dyDescent="0.3">
      <c r="A280" s="27">
        <v>46268</v>
      </c>
      <c r="B280" s="8" t="s">
        <v>23</v>
      </c>
      <c r="C280" s="8" t="s">
        <v>173</v>
      </c>
      <c r="D280" s="8" t="s">
        <v>141</v>
      </c>
      <c r="E280" s="8" t="s">
        <v>285</v>
      </c>
      <c r="F280" s="8" t="s">
        <v>143</v>
      </c>
      <c r="G280" s="8" t="s">
        <v>482</v>
      </c>
      <c r="H280" s="8" t="s">
        <v>20</v>
      </c>
      <c r="I280" s="8" t="s">
        <v>482</v>
      </c>
      <c r="J280" s="8" t="s">
        <v>287</v>
      </c>
      <c r="K280" s="8" t="s">
        <v>14</v>
      </c>
      <c r="L280" s="12">
        <v>868</v>
      </c>
      <c r="M280" s="9">
        <v>5</v>
      </c>
      <c r="N280" s="10">
        <f t="shared" si="36"/>
        <v>5.7603686635944703E-3</v>
      </c>
      <c r="O280" s="11">
        <f t="shared" si="37"/>
        <v>5.26</v>
      </c>
      <c r="P280" s="11">
        <v>26.3</v>
      </c>
      <c r="Q280" s="11">
        <v>249</v>
      </c>
      <c r="R280" s="8">
        <v>1</v>
      </c>
      <c r="S280" s="8">
        <v>1</v>
      </c>
      <c r="T280" s="33">
        <f t="shared" si="38"/>
        <v>0.10562248995983936</v>
      </c>
      <c r="U280" s="12">
        <f t="shared" si="39"/>
        <v>9.4676806083650185</v>
      </c>
      <c r="V280" s="10">
        <f t="shared" si="40"/>
        <v>0.2</v>
      </c>
      <c r="W280" s="11">
        <v>7</v>
      </c>
      <c r="X280" s="8" t="s">
        <v>148</v>
      </c>
      <c r="Y280" s="8" t="s">
        <v>149</v>
      </c>
      <c r="AA280">
        <f t="shared" si="41"/>
        <v>1</v>
      </c>
      <c r="AB280" s="32">
        <f t="shared" si="42"/>
        <v>35.700000000000003</v>
      </c>
      <c r="AC280" t="str">
        <f t="shared" si="43"/>
        <v>Profitable</v>
      </c>
      <c r="AD280">
        <f>IFERROR(VLOOKUP(J280,Product_lookup!$A:$G,5,FALSE),"")</f>
        <v>249</v>
      </c>
      <c r="AE280">
        <f>IFERROR(VLOOKUP(J280,Product_lookup!$A:$G,6,FALSE),"")</f>
        <v>95</v>
      </c>
      <c r="AF280">
        <f>IFERROR(VLOOKUP(J280,Product_lookup!$A:$G,7,FALSE),"")</f>
        <v>92</v>
      </c>
      <c r="AG280" s="33">
        <f t="shared" si="44"/>
        <v>0.24899598393574296</v>
      </c>
    </row>
    <row r="281" spans="1:33" x14ac:dyDescent="0.3">
      <c r="A281" s="27">
        <v>46268</v>
      </c>
      <c r="B281" s="8" t="s">
        <v>43</v>
      </c>
      <c r="C281" s="8" t="s">
        <v>140</v>
      </c>
      <c r="D281" s="8" t="s">
        <v>141</v>
      </c>
      <c r="E281" s="8" t="s">
        <v>142</v>
      </c>
      <c r="F281" s="8" t="s">
        <v>143</v>
      </c>
      <c r="G281" s="8" t="s">
        <v>1568</v>
      </c>
      <c r="H281" s="8" t="s">
        <v>27</v>
      </c>
      <c r="I281" s="8" t="s">
        <v>295</v>
      </c>
      <c r="J281" s="8" t="s">
        <v>147</v>
      </c>
      <c r="K281" s="8" t="s">
        <v>7</v>
      </c>
      <c r="L281" s="12">
        <v>591</v>
      </c>
      <c r="M281" s="9">
        <v>4</v>
      </c>
      <c r="N281" s="10">
        <f t="shared" si="36"/>
        <v>6.7681895093062603E-3</v>
      </c>
      <c r="O281" s="11">
        <f t="shared" si="37"/>
        <v>6.26</v>
      </c>
      <c r="P281" s="11">
        <v>25.04</v>
      </c>
      <c r="Q281" s="11">
        <v>0</v>
      </c>
      <c r="R281" s="8">
        <v>0</v>
      </c>
      <c r="S281" s="8">
        <v>0</v>
      </c>
      <c r="T281" s="33" t="str">
        <f t="shared" si="38"/>
        <v/>
      </c>
      <c r="U281" s="12">
        <f t="shared" si="39"/>
        <v>0</v>
      </c>
      <c r="V281" s="10">
        <f t="shared" si="40"/>
        <v>0</v>
      </c>
      <c r="W281" s="11">
        <v>12</v>
      </c>
      <c r="X281" s="8" t="s">
        <v>148</v>
      </c>
      <c r="Y281" s="8" t="s">
        <v>149</v>
      </c>
      <c r="AA281">
        <f t="shared" si="41"/>
        <v>1</v>
      </c>
      <c r="AB281" s="32">
        <f t="shared" si="42"/>
        <v>-25.04</v>
      </c>
      <c r="AC281" t="str">
        <f t="shared" si="43"/>
        <v>No Sales</v>
      </c>
      <c r="AD281">
        <f>IFERROR(VLOOKUP(J281,Product_lookup!$A:$G,5,FALSE),"")</f>
        <v>599</v>
      </c>
      <c r="AE281">
        <f>IFERROR(VLOOKUP(J281,Product_lookup!$A:$G,6,FALSE),"")</f>
        <v>216</v>
      </c>
      <c r="AF281">
        <f>IFERROR(VLOOKUP(J281,Product_lookup!$A:$G,7,FALSE),"")</f>
        <v>144</v>
      </c>
      <c r="AG281" s="33">
        <f t="shared" si="44"/>
        <v>0.39899833055091821</v>
      </c>
    </row>
    <row r="282" spans="1:33" x14ac:dyDescent="0.3">
      <c r="A282" s="27">
        <v>46268</v>
      </c>
      <c r="B282" s="8" t="s">
        <v>43</v>
      </c>
      <c r="C282" s="8" t="s">
        <v>140</v>
      </c>
      <c r="D282" s="8" t="s">
        <v>141</v>
      </c>
      <c r="E282" s="8" t="s">
        <v>164</v>
      </c>
      <c r="F282" s="8" t="s">
        <v>143</v>
      </c>
      <c r="G282" s="8" t="s">
        <v>1582</v>
      </c>
      <c r="H282" s="8" t="s">
        <v>27</v>
      </c>
      <c r="I282" s="8" t="s">
        <v>484</v>
      </c>
      <c r="J282" s="8" t="s">
        <v>166</v>
      </c>
      <c r="K282" s="8" t="s">
        <v>7</v>
      </c>
      <c r="L282" s="12">
        <v>272</v>
      </c>
      <c r="M282" s="9">
        <v>3</v>
      </c>
      <c r="N282" s="10">
        <f t="shared" si="36"/>
        <v>1.1029411764705883E-2</v>
      </c>
      <c r="O282" s="11">
        <f t="shared" si="37"/>
        <v>8.42</v>
      </c>
      <c r="P282" s="11">
        <v>25.26</v>
      </c>
      <c r="Q282" s="11">
        <v>0</v>
      </c>
      <c r="R282" s="8">
        <v>0</v>
      </c>
      <c r="S282" s="8">
        <v>0</v>
      </c>
      <c r="T282" s="33" t="str">
        <f t="shared" si="38"/>
        <v/>
      </c>
      <c r="U282" s="12">
        <f t="shared" si="39"/>
        <v>0</v>
      </c>
      <c r="V282" s="10">
        <f t="shared" si="40"/>
        <v>0</v>
      </c>
      <c r="W282" s="11">
        <v>10.5</v>
      </c>
      <c r="X282" s="8" t="s">
        <v>148</v>
      </c>
      <c r="Y282" s="8" t="s">
        <v>149</v>
      </c>
      <c r="AA282">
        <f t="shared" si="41"/>
        <v>1</v>
      </c>
      <c r="AB282" s="32">
        <f t="shared" si="42"/>
        <v>-25.26</v>
      </c>
      <c r="AC282" t="str">
        <f t="shared" si="43"/>
        <v>No Sales</v>
      </c>
      <c r="AD282">
        <f>IFERROR(VLOOKUP(J282,Product_lookup!$A:$G,5,FALSE),"")</f>
        <v>449</v>
      </c>
      <c r="AE282">
        <f>IFERROR(VLOOKUP(J282,Product_lookup!$A:$G,6,FALSE),"")</f>
        <v>162</v>
      </c>
      <c r="AF282">
        <f>IFERROR(VLOOKUP(J282,Product_lookup!$A:$G,7,FALSE),"")</f>
        <v>130</v>
      </c>
      <c r="AG282" s="33">
        <f t="shared" si="44"/>
        <v>0.34966592427616927</v>
      </c>
    </row>
    <row r="283" spans="1:33" x14ac:dyDescent="0.3">
      <c r="A283" s="27">
        <v>46268</v>
      </c>
      <c r="B283" s="8" t="s">
        <v>43</v>
      </c>
      <c r="C283" s="8" t="s">
        <v>140</v>
      </c>
      <c r="D283" s="8" t="s">
        <v>141</v>
      </c>
      <c r="E283" s="8" t="s">
        <v>164</v>
      </c>
      <c r="F283" s="8" t="s">
        <v>143</v>
      </c>
      <c r="G283" s="8" t="s">
        <v>1572</v>
      </c>
      <c r="H283" s="8" t="s">
        <v>27</v>
      </c>
      <c r="I283" s="8" t="s">
        <v>305</v>
      </c>
      <c r="J283" s="8" t="s">
        <v>166</v>
      </c>
      <c r="K283" s="8" t="s">
        <v>7</v>
      </c>
      <c r="L283" s="12">
        <v>767</v>
      </c>
      <c r="M283" s="9">
        <v>1</v>
      </c>
      <c r="N283" s="10">
        <f t="shared" si="36"/>
        <v>1.3037809647979139E-3</v>
      </c>
      <c r="O283" s="11">
        <f t="shared" si="37"/>
        <v>5.1100000000000003</v>
      </c>
      <c r="P283" s="11">
        <v>5.1100000000000003</v>
      </c>
      <c r="Q283" s="11">
        <v>0</v>
      </c>
      <c r="R283" s="8">
        <v>0</v>
      </c>
      <c r="S283" s="8">
        <v>0</v>
      </c>
      <c r="T283" s="33" t="str">
        <f t="shared" si="38"/>
        <v/>
      </c>
      <c r="U283" s="12">
        <f t="shared" si="39"/>
        <v>0</v>
      </c>
      <c r="V283" s="10">
        <f t="shared" si="40"/>
        <v>0</v>
      </c>
      <c r="W283" s="11">
        <v>9.5</v>
      </c>
      <c r="X283" s="8" t="s">
        <v>148</v>
      </c>
      <c r="Y283" s="8" t="s">
        <v>149</v>
      </c>
      <c r="AA283">
        <f t="shared" si="41"/>
        <v>1</v>
      </c>
      <c r="AB283" s="32">
        <f t="shared" si="42"/>
        <v>-5.1100000000000003</v>
      </c>
      <c r="AC283" t="str">
        <f t="shared" si="43"/>
        <v>No Sales</v>
      </c>
      <c r="AD283">
        <f>IFERROR(VLOOKUP(J283,Product_lookup!$A:$G,5,FALSE),"")</f>
        <v>449</v>
      </c>
      <c r="AE283">
        <f>IFERROR(VLOOKUP(J283,Product_lookup!$A:$G,6,FALSE),"")</f>
        <v>162</v>
      </c>
      <c r="AF283">
        <f>IFERROR(VLOOKUP(J283,Product_lookup!$A:$G,7,FALSE),"")</f>
        <v>130</v>
      </c>
      <c r="AG283" s="33">
        <f t="shared" si="44"/>
        <v>0.34966592427616927</v>
      </c>
    </row>
    <row r="284" spans="1:33" x14ac:dyDescent="0.3">
      <c r="A284" s="27">
        <v>46268</v>
      </c>
      <c r="B284" s="8" t="s">
        <v>43</v>
      </c>
      <c r="C284" s="8" t="s">
        <v>140</v>
      </c>
      <c r="D284" s="8" t="s">
        <v>141</v>
      </c>
      <c r="E284" s="8" t="s">
        <v>239</v>
      </c>
      <c r="F284" s="8" t="s">
        <v>143</v>
      </c>
      <c r="G284" s="8" t="s">
        <v>1578</v>
      </c>
      <c r="H284" s="8" t="s">
        <v>27</v>
      </c>
      <c r="I284" s="8" t="s">
        <v>319</v>
      </c>
      <c r="J284" s="8" t="s">
        <v>242</v>
      </c>
      <c r="K284" s="8" t="s">
        <v>7</v>
      </c>
      <c r="L284" s="12">
        <v>497</v>
      </c>
      <c r="M284" s="9">
        <v>2</v>
      </c>
      <c r="N284" s="10">
        <f t="shared" si="36"/>
        <v>4.0241448692152921E-3</v>
      </c>
      <c r="O284" s="11">
        <f t="shared" si="37"/>
        <v>5.18</v>
      </c>
      <c r="P284" s="11">
        <v>10.36</v>
      </c>
      <c r="Q284" s="11">
        <v>0</v>
      </c>
      <c r="R284" s="8">
        <v>0</v>
      </c>
      <c r="S284" s="8">
        <v>0</v>
      </c>
      <c r="T284" s="33" t="str">
        <f t="shared" si="38"/>
        <v/>
      </c>
      <c r="U284" s="12">
        <f t="shared" si="39"/>
        <v>0</v>
      </c>
      <c r="V284" s="10">
        <f t="shared" si="40"/>
        <v>0</v>
      </c>
      <c r="W284" s="11">
        <v>7</v>
      </c>
      <c r="X284" s="8" t="s">
        <v>148</v>
      </c>
      <c r="Y284" s="8" t="s">
        <v>149</v>
      </c>
      <c r="AA284">
        <f t="shared" si="41"/>
        <v>1</v>
      </c>
      <c r="AB284" s="32">
        <f t="shared" si="42"/>
        <v>-10.36</v>
      </c>
      <c r="AC284" t="str">
        <f t="shared" si="43"/>
        <v>No Sales</v>
      </c>
      <c r="AD284">
        <f>IFERROR(VLOOKUP(J284,Product_lookup!$A:$G,5,FALSE),"")</f>
        <v>299</v>
      </c>
      <c r="AE284">
        <f>IFERROR(VLOOKUP(J284,Product_lookup!$A:$G,6,FALSE),"")</f>
        <v>114</v>
      </c>
      <c r="AF284">
        <f>IFERROR(VLOOKUP(J284,Product_lookup!$A:$G,7,FALSE),"")</f>
        <v>107</v>
      </c>
      <c r="AG284" s="33">
        <f t="shared" si="44"/>
        <v>0.2608695652173913</v>
      </c>
    </row>
    <row r="285" spans="1:33" x14ac:dyDescent="0.3">
      <c r="A285" s="27">
        <v>46268</v>
      </c>
      <c r="B285" s="8" t="s">
        <v>43</v>
      </c>
      <c r="C285" s="8" t="s">
        <v>140</v>
      </c>
      <c r="D285" s="8" t="s">
        <v>141</v>
      </c>
      <c r="E285" s="8" t="s">
        <v>239</v>
      </c>
      <c r="F285" s="8" t="s">
        <v>143</v>
      </c>
      <c r="G285" s="8" t="s">
        <v>1576</v>
      </c>
      <c r="H285" s="8" t="s">
        <v>27</v>
      </c>
      <c r="I285" s="8" t="s">
        <v>314</v>
      </c>
      <c r="J285" s="8" t="s">
        <v>242</v>
      </c>
      <c r="K285" s="8" t="s">
        <v>7</v>
      </c>
      <c r="L285" s="12">
        <v>1027</v>
      </c>
      <c r="M285" s="9">
        <v>8</v>
      </c>
      <c r="N285" s="10">
        <f t="shared" si="36"/>
        <v>7.7896786757546254E-3</v>
      </c>
      <c r="O285" s="11">
        <f t="shared" si="37"/>
        <v>3.33</v>
      </c>
      <c r="P285" s="11">
        <v>26.64</v>
      </c>
      <c r="Q285" s="11">
        <v>0</v>
      </c>
      <c r="R285" s="8">
        <v>0</v>
      </c>
      <c r="S285" s="8">
        <v>0</v>
      </c>
      <c r="T285" s="33" t="str">
        <f t="shared" si="38"/>
        <v/>
      </c>
      <c r="U285" s="12">
        <f t="shared" si="39"/>
        <v>0</v>
      </c>
      <c r="V285" s="10">
        <f t="shared" si="40"/>
        <v>0</v>
      </c>
      <c r="W285" s="11">
        <v>6.5</v>
      </c>
      <c r="X285" s="8" t="s">
        <v>148</v>
      </c>
      <c r="Y285" s="8" t="s">
        <v>149</v>
      </c>
      <c r="AA285">
        <f t="shared" si="41"/>
        <v>1</v>
      </c>
      <c r="AB285" s="32">
        <f t="shared" si="42"/>
        <v>-26.64</v>
      </c>
      <c r="AC285" t="str">
        <f t="shared" si="43"/>
        <v>No Sales</v>
      </c>
      <c r="AD285">
        <f>IFERROR(VLOOKUP(J285,Product_lookup!$A:$G,5,FALSE),"")</f>
        <v>299</v>
      </c>
      <c r="AE285">
        <f>IFERROR(VLOOKUP(J285,Product_lookup!$A:$G,6,FALSE),"")</f>
        <v>114</v>
      </c>
      <c r="AF285">
        <f>IFERROR(VLOOKUP(J285,Product_lookup!$A:$G,7,FALSE),"")</f>
        <v>107</v>
      </c>
      <c r="AG285" s="33">
        <f t="shared" si="44"/>
        <v>0.2608695652173913</v>
      </c>
    </row>
    <row r="286" spans="1:33" x14ac:dyDescent="0.3">
      <c r="A286" s="27">
        <v>46268</v>
      </c>
      <c r="B286" s="8" t="s">
        <v>34</v>
      </c>
      <c r="C286" s="8" t="s">
        <v>140</v>
      </c>
      <c r="D286" s="8" t="s">
        <v>141</v>
      </c>
      <c r="E286" s="8" t="s">
        <v>322</v>
      </c>
      <c r="F286" s="8" t="s">
        <v>143</v>
      </c>
      <c r="G286" s="8" t="s">
        <v>323</v>
      </c>
      <c r="H286" s="8" t="s">
        <v>20</v>
      </c>
      <c r="I286" s="8" t="s">
        <v>323</v>
      </c>
      <c r="J286" s="8" t="s">
        <v>324</v>
      </c>
      <c r="K286" s="8" t="s">
        <v>21</v>
      </c>
      <c r="L286" s="12">
        <v>1819</v>
      </c>
      <c r="M286" s="9">
        <v>13</v>
      </c>
      <c r="N286" s="10">
        <f t="shared" si="36"/>
        <v>7.1467839472237494E-3</v>
      </c>
      <c r="O286" s="11">
        <f t="shared" si="37"/>
        <v>11.5</v>
      </c>
      <c r="P286" s="11">
        <v>149.5</v>
      </c>
      <c r="Q286" s="11">
        <v>2495</v>
      </c>
      <c r="R286" s="8">
        <v>3</v>
      </c>
      <c r="S286" s="8">
        <v>5</v>
      </c>
      <c r="T286" s="33">
        <f t="shared" si="38"/>
        <v>5.9919839679358718E-2</v>
      </c>
      <c r="U286" s="12">
        <f t="shared" si="39"/>
        <v>16.68896321070234</v>
      </c>
      <c r="V286" s="10">
        <f t="shared" si="40"/>
        <v>0.23076923076923078</v>
      </c>
      <c r="W286" s="11">
        <v>11.5</v>
      </c>
      <c r="X286" s="8" t="s">
        <v>148</v>
      </c>
      <c r="Y286" s="8" t="s">
        <v>149</v>
      </c>
      <c r="AA286">
        <f t="shared" si="41"/>
        <v>1</v>
      </c>
      <c r="AB286" s="32">
        <f t="shared" si="42"/>
        <v>820.5</v>
      </c>
      <c r="AC286" t="str">
        <f t="shared" si="43"/>
        <v>Profitable</v>
      </c>
      <c r="AD286">
        <f>IFERROR(VLOOKUP(J286,Product_lookup!$A:$G,5,FALSE),"")</f>
        <v>499</v>
      </c>
      <c r="AE286">
        <f>IFERROR(VLOOKUP(J286,Product_lookup!$A:$G,6,FALSE),"")</f>
        <v>180</v>
      </c>
      <c r="AF286">
        <f>IFERROR(VLOOKUP(J286,Product_lookup!$A:$G,7,FALSE),"")</f>
        <v>125</v>
      </c>
      <c r="AG286" s="33">
        <f t="shared" si="44"/>
        <v>0.38877755511022044</v>
      </c>
    </row>
    <row r="287" spans="1:33" x14ac:dyDescent="0.3">
      <c r="A287" s="27">
        <v>46268</v>
      </c>
      <c r="B287" s="8" t="s">
        <v>34</v>
      </c>
      <c r="C287" s="8" t="s">
        <v>140</v>
      </c>
      <c r="D287" s="8" t="s">
        <v>141</v>
      </c>
      <c r="E287" s="8" t="s">
        <v>325</v>
      </c>
      <c r="F287" s="8" t="s">
        <v>143</v>
      </c>
      <c r="G287" s="8" t="s">
        <v>422</v>
      </c>
      <c r="H287" s="8" t="s">
        <v>20</v>
      </c>
      <c r="I287" s="8" t="s">
        <v>422</v>
      </c>
      <c r="J287" s="8" t="s">
        <v>327</v>
      </c>
      <c r="K287" s="8" t="s">
        <v>14</v>
      </c>
      <c r="L287" s="12">
        <v>767</v>
      </c>
      <c r="M287" s="9">
        <v>5</v>
      </c>
      <c r="N287" s="10">
        <f t="shared" si="36"/>
        <v>6.51890482398957E-3</v>
      </c>
      <c r="O287" s="11">
        <f t="shared" si="37"/>
        <v>4.13</v>
      </c>
      <c r="P287" s="11">
        <v>20.65</v>
      </c>
      <c r="Q287" s="11">
        <v>199</v>
      </c>
      <c r="R287" s="8">
        <v>1</v>
      </c>
      <c r="S287" s="8">
        <v>1</v>
      </c>
      <c r="T287" s="33">
        <f t="shared" si="38"/>
        <v>0.10376884422110552</v>
      </c>
      <c r="U287" s="12">
        <f t="shared" si="39"/>
        <v>9.6368038740920099</v>
      </c>
      <c r="V287" s="10">
        <f t="shared" si="40"/>
        <v>0.2</v>
      </c>
      <c r="W287" s="11">
        <v>5.5</v>
      </c>
      <c r="X287" s="8" t="s">
        <v>148</v>
      </c>
      <c r="Y287" s="8" t="s">
        <v>149</v>
      </c>
      <c r="AA287">
        <f t="shared" si="41"/>
        <v>1</v>
      </c>
      <c r="AB287" s="32">
        <f t="shared" si="42"/>
        <v>14.350000000000001</v>
      </c>
      <c r="AC287" t="str">
        <f t="shared" si="43"/>
        <v>Profitable</v>
      </c>
      <c r="AD287">
        <f>IFERROR(VLOOKUP(J287,Product_lookup!$A:$G,5,FALSE),"")</f>
        <v>199</v>
      </c>
      <c r="AE287">
        <f>IFERROR(VLOOKUP(J287,Product_lookup!$A:$G,6,FALSE),"")</f>
        <v>76</v>
      </c>
      <c r="AF287">
        <f>IFERROR(VLOOKUP(J287,Product_lookup!$A:$G,7,FALSE),"")</f>
        <v>88</v>
      </c>
      <c r="AG287" s="33">
        <f t="shared" si="44"/>
        <v>0.17587939698492464</v>
      </c>
    </row>
    <row r="288" spans="1:33" x14ac:dyDescent="0.3">
      <c r="A288" s="27">
        <v>46268</v>
      </c>
      <c r="B288" s="8" t="s">
        <v>34</v>
      </c>
      <c r="C288" s="8" t="s">
        <v>140</v>
      </c>
      <c r="D288" s="8" t="s">
        <v>141</v>
      </c>
      <c r="E288" s="8" t="s">
        <v>325</v>
      </c>
      <c r="F288" s="8" t="s">
        <v>143</v>
      </c>
      <c r="G288" s="8" t="s">
        <v>487</v>
      </c>
      <c r="H288" s="8" t="s">
        <v>20</v>
      </c>
      <c r="I288" s="8" t="s">
        <v>487</v>
      </c>
      <c r="J288" s="8" t="s">
        <v>327</v>
      </c>
      <c r="K288" s="8" t="s">
        <v>14</v>
      </c>
      <c r="L288" s="12">
        <v>706</v>
      </c>
      <c r="M288" s="9">
        <v>4</v>
      </c>
      <c r="N288" s="10">
        <f t="shared" si="36"/>
        <v>5.6657223796033997E-3</v>
      </c>
      <c r="O288" s="11">
        <f t="shared" si="37"/>
        <v>5.12</v>
      </c>
      <c r="P288" s="11">
        <v>20.48</v>
      </c>
      <c r="Q288" s="11">
        <v>0</v>
      </c>
      <c r="R288" s="8">
        <v>0</v>
      </c>
      <c r="S288" s="8">
        <v>0</v>
      </c>
      <c r="T288" s="33" t="str">
        <f t="shared" si="38"/>
        <v/>
      </c>
      <c r="U288" s="12">
        <f t="shared" si="39"/>
        <v>0</v>
      </c>
      <c r="V288" s="10">
        <f t="shared" si="40"/>
        <v>0</v>
      </c>
      <c r="W288" s="11">
        <v>6</v>
      </c>
      <c r="X288" s="8" t="s">
        <v>148</v>
      </c>
      <c r="Y288" s="8" t="s">
        <v>149</v>
      </c>
      <c r="AA288">
        <f t="shared" si="41"/>
        <v>1</v>
      </c>
      <c r="AB288" s="32">
        <f t="shared" si="42"/>
        <v>-20.48</v>
      </c>
      <c r="AC288" t="str">
        <f t="shared" si="43"/>
        <v>No Sales</v>
      </c>
      <c r="AD288">
        <f>IFERROR(VLOOKUP(J288,Product_lookup!$A:$G,5,FALSE),"")</f>
        <v>199</v>
      </c>
      <c r="AE288">
        <f>IFERROR(VLOOKUP(J288,Product_lookup!$A:$G,6,FALSE),"")</f>
        <v>76</v>
      </c>
      <c r="AF288">
        <f>IFERROR(VLOOKUP(J288,Product_lookup!$A:$G,7,FALSE),"")</f>
        <v>88</v>
      </c>
      <c r="AG288" s="33">
        <f t="shared" si="44"/>
        <v>0.17587939698492464</v>
      </c>
    </row>
    <row r="289" spans="1:33" x14ac:dyDescent="0.3">
      <c r="A289" s="27">
        <v>46268</v>
      </c>
      <c r="B289" s="8" t="s">
        <v>34</v>
      </c>
      <c r="C289" s="8" t="s">
        <v>140</v>
      </c>
      <c r="D289" s="8" t="s">
        <v>141</v>
      </c>
      <c r="E289" s="8" t="s">
        <v>325</v>
      </c>
      <c r="F289" s="8" t="s">
        <v>143</v>
      </c>
      <c r="G289" s="8" t="s">
        <v>326</v>
      </c>
      <c r="H289" s="8" t="s">
        <v>20</v>
      </c>
      <c r="I289" s="8" t="s">
        <v>326</v>
      </c>
      <c r="J289" s="8" t="s">
        <v>327</v>
      </c>
      <c r="K289" s="8" t="s">
        <v>21</v>
      </c>
      <c r="L289" s="12">
        <v>552</v>
      </c>
      <c r="M289" s="9">
        <v>5</v>
      </c>
      <c r="N289" s="10">
        <f t="shared" si="36"/>
        <v>9.057971014492754E-3</v>
      </c>
      <c r="O289" s="11">
        <f t="shared" si="37"/>
        <v>6</v>
      </c>
      <c r="P289" s="11">
        <v>30</v>
      </c>
      <c r="Q289" s="11">
        <v>0</v>
      </c>
      <c r="R289" s="8">
        <v>0</v>
      </c>
      <c r="S289" s="8">
        <v>0</v>
      </c>
      <c r="T289" s="33" t="str">
        <f t="shared" si="38"/>
        <v/>
      </c>
      <c r="U289" s="12">
        <f t="shared" si="39"/>
        <v>0</v>
      </c>
      <c r="V289" s="10">
        <f t="shared" si="40"/>
        <v>0</v>
      </c>
      <c r="W289" s="11">
        <v>6</v>
      </c>
      <c r="X289" s="8" t="s">
        <v>148</v>
      </c>
      <c r="Y289" s="8" t="s">
        <v>149</v>
      </c>
      <c r="AA289">
        <f t="shared" si="41"/>
        <v>1</v>
      </c>
      <c r="AB289" s="32">
        <f t="shared" si="42"/>
        <v>-30</v>
      </c>
      <c r="AC289" t="str">
        <f t="shared" si="43"/>
        <v>No Sales</v>
      </c>
      <c r="AD289">
        <f>IFERROR(VLOOKUP(J289,Product_lookup!$A:$G,5,FALSE),"")</f>
        <v>199</v>
      </c>
      <c r="AE289">
        <f>IFERROR(VLOOKUP(J289,Product_lookup!$A:$G,6,FALSE),"")</f>
        <v>76</v>
      </c>
      <c r="AF289">
        <f>IFERROR(VLOOKUP(J289,Product_lookup!$A:$G,7,FALSE),"")</f>
        <v>88</v>
      </c>
      <c r="AG289" s="33">
        <f t="shared" si="44"/>
        <v>0.17587939698492464</v>
      </c>
    </row>
    <row r="290" spans="1:33" x14ac:dyDescent="0.3">
      <c r="A290" s="27">
        <v>46268</v>
      </c>
      <c r="B290" s="8" t="s">
        <v>34</v>
      </c>
      <c r="C290" s="8" t="s">
        <v>140</v>
      </c>
      <c r="D290" s="8" t="s">
        <v>141</v>
      </c>
      <c r="E290" s="8" t="s">
        <v>328</v>
      </c>
      <c r="F290" s="8" t="s">
        <v>143</v>
      </c>
      <c r="G290" s="8" t="s">
        <v>331</v>
      </c>
      <c r="H290" s="8" t="s">
        <v>20</v>
      </c>
      <c r="I290" s="8" t="s">
        <v>331</v>
      </c>
      <c r="J290" s="8" t="s">
        <v>330</v>
      </c>
      <c r="K290" s="8" t="s">
        <v>21</v>
      </c>
      <c r="L290" s="8">
        <v>264</v>
      </c>
      <c r="M290" s="9">
        <v>1</v>
      </c>
      <c r="N290" s="10">
        <f t="shared" si="36"/>
        <v>3.787878787878788E-3</v>
      </c>
      <c r="O290" s="11">
        <f t="shared" si="37"/>
        <v>10</v>
      </c>
      <c r="P290" s="11">
        <v>10</v>
      </c>
      <c r="Q290" s="11">
        <v>0</v>
      </c>
      <c r="R290" s="8">
        <v>0</v>
      </c>
      <c r="S290" s="8">
        <v>0</v>
      </c>
      <c r="T290" s="33" t="str">
        <f t="shared" si="38"/>
        <v/>
      </c>
      <c r="U290" s="12">
        <f t="shared" si="39"/>
        <v>0</v>
      </c>
      <c r="V290" s="10">
        <f t="shared" si="40"/>
        <v>0</v>
      </c>
      <c r="W290" s="11">
        <v>10</v>
      </c>
      <c r="X290" s="8" t="s">
        <v>148</v>
      </c>
      <c r="Y290" s="8" t="s">
        <v>149</v>
      </c>
      <c r="AA290">
        <f t="shared" si="41"/>
        <v>1</v>
      </c>
      <c r="AB290" s="32">
        <f t="shared" si="42"/>
        <v>-10</v>
      </c>
      <c r="AC290" t="str">
        <f t="shared" si="43"/>
        <v>No Sales</v>
      </c>
      <c r="AD290">
        <f>IFERROR(VLOOKUP(J290,Product_lookup!$A:$G,5,FALSE),"")</f>
        <v>299</v>
      </c>
      <c r="AE290">
        <f>IFERROR(VLOOKUP(J290,Product_lookup!$A:$G,6,FALSE),"")</f>
        <v>114</v>
      </c>
      <c r="AF290">
        <f>IFERROR(VLOOKUP(J290,Product_lookup!$A:$G,7,FALSE),"")</f>
        <v>97</v>
      </c>
      <c r="AG290" s="33">
        <f t="shared" si="44"/>
        <v>0.29431438127090304</v>
      </c>
    </row>
    <row r="291" spans="1:33" x14ac:dyDescent="0.3">
      <c r="A291" s="27">
        <v>46268</v>
      </c>
      <c r="B291" s="8" t="s">
        <v>34</v>
      </c>
      <c r="C291" s="8" t="s">
        <v>140</v>
      </c>
      <c r="D291" s="8" t="s">
        <v>141</v>
      </c>
      <c r="E291" s="8" t="s">
        <v>328</v>
      </c>
      <c r="F291" s="8" t="s">
        <v>143</v>
      </c>
      <c r="G291" s="8" t="s">
        <v>490</v>
      </c>
      <c r="H291" s="8" t="s">
        <v>20</v>
      </c>
      <c r="I291" s="8" t="s">
        <v>490</v>
      </c>
      <c r="J291" s="8" t="s">
        <v>330</v>
      </c>
      <c r="K291" s="8" t="s">
        <v>14</v>
      </c>
      <c r="L291" s="12">
        <v>935</v>
      </c>
      <c r="M291" s="9">
        <v>9</v>
      </c>
      <c r="N291" s="10">
        <f t="shared" si="36"/>
        <v>9.6256684491978616E-3</v>
      </c>
      <c r="O291" s="11">
        <f t="shared" si="37"/>
        <v>6.61</v>
      </c>
      <c r="P291" s="11">
        <v>59.49</v>
      </c>
      <c r="Q291" s="11">
        <v>299</v>
      </c>
      <c r="R291" s="8">
        <v>1</v>
      </c>
      <c r="S291" s="8">
        <v>1</v>
      </c>
      <c r="T291" s="33">
        <f t="shared" si="38"/>
        <v>0.19896321070234113</v>
      </c>
      <c r="U291" s="12">
        <f t="shared" si="39"/>
        <v>5.0260547991259035</v>
      </c>
      <c r="V291" s="10">
        <f t="shared" si="40"/>
        <v>0.1111111111111111</v>
      </c>
      <c r="W291" s="11">
        <v>11.5</v>
      </c>
      <c r="X291" s="8" t="s">
        <v>148</v>
      </c>
      <c r="Y291" s="8" t="s">
        <v>149</v>
      </c>
      <c r="AA291">
        <f t="shared" si="41"/>
        <v>1</v>
      </c>
      <c r="AB291" s="32">
        <f t="shared" si="42"/>
        <v>28.509999999999998</v>
      </c>
      <c r="AC291" t="str">
        <f t="shared" si="43"/>
        <v>Profitable</v>
      </c>
      <c r="AD291">
        <f>IFERROR(VLOOKUP(J291,Product_lookup!$A:$G,5,FALSE),"")</f>
        <v>299</v>
      </c>
      <c r="AE291">
        <f>IFERROR(VLOOKUP(J291,Product_lookup!$A:$G,6,FALSE),"")</f>
        <v>114</v>
      </c>
      <c r="AF291">
        <f>IFERROR(VLOOKUP(J291,Product_lookup!$A:$G,7,FALSE),"")</f>
        <v>97</v>
      </c>
      <c r="AG291" s="33">
        <f t="shared" si="44"/>
        <v>0.29431438127090304</v>
      </c>
    </row>
    <row r="292" spans="1:33" x14ac:dyDescent="0.3">
      <c r="A292" s="27">
        <v>46268</v>
      </c>
      <c r="B292" s="8" t="s">
        <v>34</v>
      </c>
      <c r="C292" s="8" t="s">
        <v>140</v>
      </c>
      <c r="D292" s="8" t="s">
        <v>141</v>
      </c>
      <c r="E292" s="8" t="s">
        <v>328</v>
      </c>
      <c r="F292" s="8" t="s">
        <v>143</v>
      </c>
      <c r="G292" s="8" t="s">
        <v>491</v>
      </c>
      <c r="H292" s="8" t="s">
        <v>20</v>
      </c>
      <c r="I292" s="8" t="s">
        <v>491</v>
      </c>
      <c r="J292" s="8" t="s">
        <v>330</v>
      </c>
      <c r="K292" s="8" t="s">
        <v>21</v>
      </c>
      <c r="L292" s="12">
        <v>139</v>
      </c>
      <c r="M292" s="9">
        <v>0</v>
      </c>
      <c r="N292" s="10">
        <f t="shared" si="36"/>
        <v>0</v>
      </c>
      <c r="O292" s="11" t="str">
        <f t="shared" si="37"/>
        <v/>
      </c>
      <c r="P292" s="11">
        <v>0</v>
      </c>
      <c r="Q292" s="11">
        <v>0</v>
      </c>
      <c r="R292" s="8">
        <v>0</v>
      </c>
      <c r="S292" s="8">
        <v>0</v>
      </c>
      <c r="T292" s="33" t="str">
        <f t="shared" si="38"/>
        <v/>
      </c>
      <c r="U292" s="12" t="str">
        <f t="shared" si="39"/>
        <v/>
      </c>
      <c r="V292" s="10" t="str">
        <f t="shared" si="40"/>
        <v/>
      </c>
      <c r="W292" s="11">
        <v>9</v>
      </c>
      <c r="X292" s="8" t="s">
        <v>148</v>
      </c>
      <c r="Y292" s="8" t="s">
        <v>149</v>
      </c>
      <c r="AA292">
        <f t="shared" si="41"/>
        <v>1</v>
      </c>
      <c r="AB292" s="32">
        <f t="shared" si="42"/>
        <v>0</v>
      </c>
      <c r="AC292" t="str">
        <f t="shared" si="43"/>
        <v>No Spend</v>
      </c>
      <c r="AD292">
        <f>IFERROR(VLOOKUP(J292,Product_lookup!$A:$G,5,FALSE),"")</f>
        <v>299</v>
      </c>
      <c r="AE292">
        <f>IFERROR(VLOOKUP(J292,Product_lookup!$A:$G,6,FALSE),"")</f>
        <v>114</v>
      </c>
      <c r="AF292">
        <f>IFERROR(VLOOKUP(J292,Product_lookup!$A:$G,7,FALSE),"")</f>
        <v>97</v>
      </c>
      <c r="AG292" s="33">
        <f t="shared" si="44"/>
        <v>0.29431438127090304</v>
      </c>
    </row>
    <row r="293" spans="1:33" x14ac:dyDescent="0.3">
      <c r="A293" s="27">
        <v>46268</v>
      </c>
      <c r="B293" s="8" t="s">
        <v>34</v>
      </c>
      <c r="C293" s="8" t="s">
        <v>140</v>
      </c>
      <c r="D293" s="8" t="s">
        <v>141</v>
      </c>
      <c r="E293" s="8" t="s">
        <v>328</v>
      </c>
      <c r="F293" s="8" t="s">
        <v>143</v>
      </c>
      <c r="G293" s="8" t="s">
        <v>332</v>
      </c>
      <c r="H293" s="8" t="s">
        <v>20</v>
      </c>
      <c r="I293" s="8" t="s">
        <v>332</v>
      </c>
      <c r="J293" s="8" t="s">
        <v>330</v>
      </c>
      <c r="K293" s="8" t="s">
        <v>21</v>
      </c>
      <c r="L293" s="12">
        <v>198</v>
      </c>
      <c r="M293" s="9">
        <v>2</v>
      </c>
      <c r="N293" s="10">
        <f t="shared" si="36"/>
        <v>1.0101010101010102E-2</v>
      </c>
      <c r="O293" s="11">
        <f t="shared" si="37"/>
        <v>12</v>
      </c>
      <c r="P293" s="11">
        <v>24</v>
      </c>
      <c r="Q293" s="11">
        <v>299</v>
      </c>
      <c r="R293" s="8">
        <v>1</v>
      </c>
      <c r="S293" s="8">
        <v>1</v>
      </c>
      <c r="T293" s="33">
        <f t="shared" si="38"/>
        <v>8.0267558528428096E-2</v>
      </c>
      <c r="U293" s="12">
        <f t="shared" si="39"/>
        <v>12.458333333333334</v>
      </c>
      <c r="V293" s="10">
        <f t="shared" si="40"/>
        <v>0.5</v>
      </c>
      <c r="W293" s="11">
        <v>12</v>
      </c>
      <c r="X293" s="8" t="s">
        <v>148</v>
      </c>
      <c r="Y293" s="8" t="s">
        <v>149</v>
      </c>
      <c r="AA293">
        <f t="shared" si="41"/>
        <v>1</v>
      </c>
      <c r="AB293" s="32">
        <f t="shared" si="42"/>
        <v>64</v>
      </c>
      <c r="AC293" t="str">
        <f t="shared" si="43"/>
        <v>Profitable</v>
      </c>
      <c r="AD293">
        <f>IFERROR(VLOOKUP(J293,Product_lookup!$A:$G,5,FALSE),"")</f>
        <v>299</v>
      </c>
      <c r="AE293">
        <f>IFERROR(VLOOKUP(J293,Product_lookup!$A:$G,6,FALSE),"")</f>
        <v>114</v>
      </c>
      <c r="AF293">
        <f>IFERROR(VLOOKUP(J293,Product_lookup!$A:$G,7,FALSE),"")</f>
        <v>97</v>
      </c>
      <c r="AG293" s="33">
        <f t="shared" si="44"/>
        <v>0.29431438127090304</v>
      </c>
    </row>
    <row r="294" spans="1:33" x14ac:dyDescent="0.3">
      <c r="A294" s="27">
        <v>46268</v>
      </c>
      <c r="B294" s="8" t="s">
        <v>36</v>
      </c>
      <c r="C294" s="8" t="s">
        <v>140</v>
      </c>
      <c r="D294" s="8" t="s">
        <v>180</v>
      </c>
      <c r="E294" s="8" t="s">
        <v>181</v>
      </c>
      <c r="F294" s="8" t="s">
        <v>143</v>
      </c>
      <c r="G294" s="8" t="s">
        <v>182</v>
      </c>
      <c r="H294" s="8" t="s">
        <v>13</v>
      </c>
      <c r="I294" s="8" t="s">
        <v>492</v>
      </c>
      <c r="J294" s="8" t="s">
        <v>184</v>
      </c>
      <c r="K294" s="8" t="s">
        <v>21</v>
      </c>
      <c r="L294" s="12">
        <v>86</v>
      </c>
      <c r="M294" s="9">
        <v>0</v>
      </c>
      <c r="N294" s="10">
        <f t="shared" si="36"/>
        <v>0</v>
      </c>
      <c r="O294" s="11" t="str">
        <f t="shared" si="37"/>
        <v/>
      </c>
      <c r="P294" s="11">
        <v>0</v>
      </c>
      <c r="Q294" s="11">
        <v>0</v>
      </c>
      <c r="R294" s="8">
        <v>0</v>
      </c>
      <c r="S294" s="8">
        <v>0</v>
      </c>
      <c r="T294" s="33" t="str">
        <f t="shared" si="38"/>
        <v/>
      </c>
      <c r="U294" s="12" t="str">
        <f t="shared" si="39"/>
        <v/>
      </c>
      <c r="V294" s="10" t="str">
        <f t="shared" si="40"/>
        <v/>
      </c>
      <c r="W294" s="11">
        <v>7.5</v>
      </c>
      <c r="X294" s="8" t="s">
        <v>148</v>
      </c>
      <c r="Y294" s="8" t="s">
        <v>149</v>
      </c>
      <c r="AA294">
        <f t="shared" si="41"/>
        <v>1</v>
      </c>
      <c r="AB294" s="32">
        <f t="shared" si="42"/>
        <v>0</v>
      </c>
      <c r="AC294" t="str">
        <f t="shared" si="43"/>
        <v>No Spend</v>
      </c>
      <c r="AD294">
        <f>IFERROR(VLOOKUP(J294,Product_lookup!$A:$G,5,FALSE),"")</f>
        <v>379</v>
      </c>
      <c r="AE294">
        <f>IFERROR(VLOOKUP(J294,Product_lookup!$A:$G,6,FALSE),"")</f>
        <v>140</v>
      </c>
      <c r="AF294">
        <f>IFERROR(VLOOKUP(J294,Product_lookup!$A:$G,7,FALSE),"")</f>
        <v>114</v>
      </c>
      <c r="AG294" s="33">
        <f t="shared" si="44"/>
        <v>0.32981530343007914</v>
      </c>
    </row>
    <row r="295" spans="1:33" x14ac:dyDescent="0.3">
      <c r="A295" s="27">
        <v>46268</v>
      </c>
      <c r="B295" s="8" t="s">
        <v>36</v>
      </c>
      <c r="C295" s="8" t="s">
        <v>140</v>
      </c>
      <c r="D295" s="8" t="s">
        <v>180</v>
      </c>
      <c r="E295" s="8" t="s">
        <v>181</v>
      </c>
      <c r="F295" s="8" t="s">
        <v>143</v>
      </c>
      <c r="G295" s="8" t="s">
        <v>335</v>
      </c>
      <c r="H295" s="8" t="s">
        <v>13</v>
      </c>
      <c r="I295" s="8" t="s">
        <v>493</v>
      </c>
      <c r="J295" s="8" t="s">
        <v>184</v>
      </c>
      <c r="K295" s="8" t="s">
        <v>14</v>
      </c>
      <c r="L295" s="12">
        <v>439</v>
      </c>
      <c r="M295" s="9">
        <v>3</v>
      </c>
      <c r="N295" s="10">
        <f t="shared" si="36"/>
        <v>6.8337129840546698E-3</v>
      </c>
      <c r="O295" s="11">
        <f t="shared" si="37"/>
        <v>5.84</v>
      </c>
      <c r="P295" s="11">
        <v>17.52</v>
      </c>
      <c r="Q295" s="11">
        <v>0</v>
      </c>
      <c r="R295" s="8">
        <v>0</v>
      </c>
      <c r="S295" s="8">
        <v>0</v>
      </c>
      <c r="T295" s="33" t="str">
        <f t="shared" si="38"/>
        <v/>
      </c>
      <c r="U295" s="12">
        <f t="shared" si="39"/>
        <v>0</v>
      </c>
      <c r="V295" s="10">
        <f t="shared" si="40"/>
        <v>0</v>
      </c>
      <c r="W295" s="11">
        <v>8.5</v>
      </c>
      <c r="X295" s="8" t="s">
        <v>148</v>
      </c>
      <c r="Y295" s="8" t="s">
        <v>149</v>
      </c>
      <c r="AA295">
        <f t="shared" si="41"/>
        <v>1</v>
      </c>
      <c r="AB295" s="32">
        <f t="shared" si="42"/>
        <v>-17.52</v>
      </c>
      <c r="AC295" t="str">
        <f t="shared" si="43"/>
        <v>No Sales</v>
      </c>
      <c r="AD295">
        <f>IFERROR(VLOOKUP(J295,Product_lookup!$A:$G,5,FALSE),"")</f>
        <v>379</v>
      </c>
      <c r="AE295">
        <f>IFERROR(VLOOKUP(J295,Product_lookup!$A:$G,6,FALSE),"")</f>
        <v>140</v>
      </c>
      <c r="AF295">
        <f>IFERROR(VLOOKUP(J295,Product_lookup!$A:$G,7,FALSE),"")</f>
        <v>114</v>
      </c>
      <c r="AG295" s="33">
        <f t="shared" si="44"/>
        <v>0.32981530343007914</v>
      </c>
    </row>
    <row r="296" spans="1:33" x14ac:dyDescent="0.3">
      <c r="A296" s="27">
        <v>46268</v>
      </c>
      <c r="B296" s="8" t="s">
        <v>36</v>
      </c>
      <c r="C296" s="8" t="s">
        <v>140</v>
      </c>
      <c r="D296" s="8" t="s">
        <v>180</v>
      </c>
      <c r="E296" s="8" t="s">
        <v>181</v>
      </c>
      <c r="F296" s="8" t="s">
        <v>143</v>
      </c>
      <c r="G296" s="8" t="s">
        <v>335</v>
      </c>
      <c r="H296" s="8" t="s">
        <v>13</v>
      </c>
      <c r="I296" s="8" t="s">
        <v>335</v>
      </c>
      <c r="J296" s="8" t="s">
        <v>184</v>
      </c>
      <c r="K296" s="8" t="s">
        <v>21</v>
      </c>
      <c r="L296" s="12">
        <v>1016</v>
      </c>
      <c r="M296" s="9">
        <v>10</v>
      </c>
      <c r="N296" s="10">
        <f t="shared" si="36"/>
        <v>9.8425196850393699E-3</v>
      </c>
      <c r="O296" s="11">
        <f t="shared" si="37"/>
        <v>11</v>
      </c>
      <c r="P296" s="11">
        <v>110</v>
      </c>
      <c r="Q296" s="11">
        <v>0</v>
      </c>
      <c r="R296" s="8">
        <v>0</v>
      </c>
      <c r="S296" s="8">
        <v>0</v>
      </c>
      <c r="T296" s="33" t="str">
        <f t="shared" si="38"/>
        <v/>
      </c>
      <c r="U296" s="12">
        <f t="shared" si="39"/>
        <v>0</v>
      </c>
      <c r="V296" s="10">
        <f t="shared" si="40"/>
        <v>0</v>
      </c>
      <c r="W296" s="11">
        <v>11</v>
      </c>
      <c r="X296" s="8" t="s">
        <v>148</v>
      </c>
      <c r="Y296" s="8" t="s">
        <v>149</v>
      </c>
      <c r="AA296">
        <f t="shared" si="41"/>
        <v>1</v>
      </c>
      <c r="AB296" s="32">
        <f t="shared" si="42"/>
        <v>-110</v>
      </c>
      <c r="AC296" t="str">
        <f t="shared" si="43"/>
        <v>No Sales</v>
      </c>
      <c r="AD296">
        <f>IFERROR(VLOOKUP(J296,Product_lookup!$A:$G,5,FALSE),"")</f>
        <v>379</v>
      </c>
      <c r="AE296">
        <f>IFERROR(VLOOKUP(J296,Product_lookup!$A:$G,6,FALSE),"")</f>
        <v>140</v>
      </c>
      <c r="AF296">
        <f>IFERROR(VLOOKUP(J296,Product_lookup!$A:$G,7,FALSE),"")</f>
        <v>114</v>
      </c>
      <c r="AG296" s="33">
        <f t="shared" si="44"/>
        <v>0.32981530343007914</v>
      </c>
    </row>
    <row r="297" spans="1:33" x14ac:dyDescent="0.3">
      <c r="A297" s="27">
        <v>46268</v>
      </c>
      <c r="B297" s="8" t="s">
        <v>36</v>
      </c>
      <c r="C297" s="8" t="s">
        <v>140</v>
      </c>
      <c r="D297" s="8" t="s">
        <v>180</v>
      </c>
      <c r="E297" s="8" t="s">
        <v>181</v>
      </c>
      <c r="F297" s="8" t="s">
        <v>143</v>
      </c>
      <c r="G297" s="8" t="s">
        <v>182</v>
      </c>
      <c r="H297" s="8" t="s">
        <v>13</v>
      </c>
      <c r="I297" s="8" t="s">
        <v>494</v>
      </c>
      <c r="J297" s="8" t="s">
        <v>184</v>
      </c>
      <c r="K297" s="8" t="s">
        <v>14</v>
      </c>
      <c r="L297" s="12">
        <v>274</v>
      </c>
      <c r="M297" s="9">
        <v>3</v>
      </c>
      <c r="N297" s="10">
        <f t="shared" si="36"/>
        <v>1.0948905109489052E-2</v>
      </c>
      <c r="O297" s="11">
        <f t="shared" si="37"/>
        <v>7.21</v>
      </c>
      <c r="P297" s="11">
        <v>21.63</v>
      </c>
      <c r="Q297" s="11">
        <v>0</v>
      </c>
      <c r="R297" s="8">
        <v>0</v>
      </c>
      <c r="S297" s="8">
        <v>0</v>
      </c>
      <c r="T297" s="33" t="str">
        <f t="shared" si="38"/>
        <v/>
      </c>
      <c r="U297" s="12">
        <f t="shared" si="39"/>
        <v>0</v>
      </c>
      <c r="V297" s="10">
        <f t="shared" si="40"/>
        <v>0</v>
      </c>
      <c r="W297" s="11">
        <v>11.5</v>
      </c>
      <c r="X297" s="8" t="s">
        <v>148</v>
      </c>
      <c r="Y297" s="8" t="s">
        <v>149</v>
      </c>
      <c r="AA297">
        <f t="shared" si="41"/>
        <v>1</v>
      </c>
      <c r="AB297" s="32">
        <f t="shared" si="42"/>
        <v>-21.63</v>
      </c>
      <c r="AC297" t="str">
        <f t="shared" si="43"/>
        <v>No Sales</v>
      </c>
      <c r="AD297">
        <f>IFERROR(VLOOKUP(J297,Product_lookup!$A:$G,5,FALSE),"")</f>
        <v>379</v>
      </c>
      <c r="AE297">
        <f>IFERROR(VLOOKUP(J297,Product_lookup!$A:$G,6,FALSE),"")</f>
        <v>140</v>
      </c>
      <c r="AF297">
        <f>IFERROR(VLOOKUP(J297,Product_lookup!$A:$G,7,FALSE),"")</f>
        <v>114</v>
      </c>
      <c r="AG297" s="33">
        <f t="shared" si="44"/>
        <v>0.32981530343007914</v>
      </c>
    </row>
    <row r="298" spans="1:33" x14ac:dyDescent="0.3">
      <c r="A298" s="27">
        <v>46268</v>
      </c>
      <c r="B298" s="8" t="s">
        <v>36</v>
      </c>
      <c r="C298" s="8" t="s">
        <v>140</v>
      </c>
      <c r="D298" s="8" t="s">
        <v>180</v>
      </c>
      <c r="E298" s="8" t="s">
        <v>337</v>
      </c>
      <c r="F298" s="8" t="s">
        <v>143</v>
      </c>
      <c r="G298" s="8" t="s">
        <v>341</v>
      </c>
      <c r="H298" s="8" t="s">
        <v>13</v>
      </c>
      <c r="I298" s="8" t="s">
        <v>341</v>
      </c>
      <c r="J298" s="8" t="s">
        <v>340</v>
      </c>
      <c r="K298" s="8" t="s">
        <v>21</v>
      </c>
      <c r="L298" s="12">
        <v>991</v>
      </c>
      <c r="M298" s="9">
        <v>17</v>
      </c>
      <c r="N298" s="10">
        <f t="shared" si="36"/>
        <v>1.7154389505549948E-2</v>
      </c>
      <c r="O298" s="11">
        <f t="shared" si="37"/>
        <v>6</v>
      </c>
      <c r="P298" s="11">
        <v>102</v>
      </c>
      <c r="Q298" s="11">
        <v>498</v>
      </c>
      <c r="R298" s="8">
        <v>2</v>
      </c>
      <c r="S298" s="8">
        <v>2</v>
      </c>
      <c r="T298" s="33">
        <f t="shared" si="38"/>
        <v>0.20481927710843373</v>
      </c>
      <c r="U298" s="12">
        <f t="shared" si="39"/>
        <v>4.882352941176471</v>
      </c>
      <c r="V298" s="10">
        <f t="shared" si="40"/>
        <v>0.11764705882352941</v>
      </c>
      <c r="W298" s="11">
        <v>6</v>
      </c>
      <c r="X298" s="8" t="s">
        <v>148</v>
      </c>
      <c r="Y298" s="8" t="s">
        <v>149</v>
      </c>
      <c r="AA298">
        <f t="shared" si="41"/>
        <v>1</v>
      </c>
      <c r="AB298" s="32">
        <f t="shared" si="42"/>
        <v>-28</v>
      </c>
      <c r="AC298" t="str">
        <f t="shared" si="43"/>
        <v>Losing</v>
      </c>
      <c r="AD298">
        <f>IFERROR(VLOOKUP(J298,Product_lookup!$A:$G,5,FALSE),"")</f>
        <v>249</v>
      </c>
      <c r="AE298">
        <f>IFERROR(VLOOKUP(J298,Product_lookup!$A:$G,6,FALSE),"")</f>
        <v>100</v>
      </c>
      <c r="AF298">
        <f>IFERROR(VLOOKUP(J298,Product_lookup!$A:$G,7,FALSE),"")</f>
        <v>112</v>
      </c>
      <c r="AG298" s="33">
        <f t="shared" si="44"/>
        <v>0.14859437751004015</v>
      </c>
    </row>
    <row r="299" spans="1:33" x14ac:dyDescent="0.3">
      <c r="A299" s="27">
        <v>46268</v>
      </c>
      <c r="B299" s="8" t="s">
        <v>19</v>
      </c>
      <c r="C299" s="8" t="s">
        <v>249</v>
      </c>
      <c r="D299" s="8" t="s">
        <v>141</v>
      </c>
      <c r="E299" s="8" t="s">
        <v>142</v>
      </c>
      <c r="F299" s="8" t="s">
        <v>143</v>
      </c>
      <c r="G299" s="8" t="s">
        <v>250</v>
      </c>
      <c r="H299" s="8" t="s">
        <v>20</v>
      </c>
      <c r="I299" s="8" t="s">
        <v>250</v>
      </c>
      <c r="J299" s="8" t="s">
        <v>147</v>
      </c>
      <c r="K299" s="8" t="s">
        <v>14</v>
      </c>
      <c r="L299" s="12">
        <v>499</v>
      </c>
      <c r="M299" s="9">
        <v>7</v>
      </c>
      <c r="N299" s="10">
        <f t="shared" si="36"/>
        <v>1.4028056112224449E-2</v>
      </c>
      <c r="O299" s="11">
        <f t="shared" si="37"/>
        <v>6.74</v>
      </c>
      <c r="P299" s="11">
        <v>47.18</v>
      </c>
      <c r="Q299" s="11">
        <v>599</v>
      </c>
      <c r="R299" s="8">
        <v>1</v>
      </c>
      <c r="S299" s="8">
        <v>1</v>
      </c>
      <c r="T299" s="33">
        <f t="shared" si="38"/>
        <v>7.8764607679465776E-2</v>
      </c>
      <c r="U299" s="12">
        <f t="shared" si="39"/>
        <v>12.696057651547266</v>
      </c>
      <c r="V299" s="10">
        <f t="shared" si="40"/>
        <v>0.14285714285714285</v>
      </c>
      <c r="W299" s="11">
        <v>8</v>
      </c>
      <c r="X299" s="8" t="s">
        <v>148</v>
      </c>
      <c r="Y299" s="8" t="s">
        <v>149</v>
      </c>
      <c r="AA299">
        <f t="shared" si="41"/>
        <v>1</v>
      </c>
      <c r="AB299" s="32">
        <f t="shared" si="42"/>
        <v>191.82</v>
      </c>
      <c r="AC299" t="str">
        <f t="shared" si="43"/>
        <v>Profitable</v>
      </c>
      <c r="AD299">
        <f>IFERROR(VLOOKUP(J299,Product_lookup!$A:$G,5,FALSE),"")</f>
        <v>599</v>
      </c>
      <c r="AE299">
        <f>IFERROR(VLOOKUP(J299,Product_lookup!$A:$G,6,FALSE),"")</f>
        <v>216</v>
      </c>
      <c r="AF299">
        <f>IFERROR(VLOOKUP(J299,Product_lookup!$A:$G,7,FALSE),"")</f>
        <v>144</v>
      </c>
      <c r="AG299" s="33">
        <f t="shared" si="44"/>
        <v>0.39899833055091821</v>
      </c>
    </row>
    <row r="300" spans="1:33" x14ac:dyDescent="0.3">
      <c r="A300" s="27">
        <v>46268</v>
      </c>
      <c r="B300" s="8" t="s">
        <v>19</v>
      </c>
      <c r="C300" s="8" t="s">
        <v>249</v>
      </c>
      <c r="D300" s="8" t="s">
        <v>141</v>
      </c>
      <c r="E300" s="8" t="s">
        <v>142</v>
      </c>
      <c r="F300" s="8" t="s">
        <v>143</v>
      </c>
      <c r="G300" s="8" t="s">
        <v>496</v>
      </c>
      <c r="H300" s="8" t="s">
        <v>20</v>
      </c>
      <c r="I300" s="8" t="s">
        <v>496</v>
      </c>
      <c r="J300" s="8" t="s">
        <v>147</v>
      </c>
      <c r="K300" s="8" t="s">
        <v>7</v>
      </c>
      <c r="L300" s="12">
        <v>290</v>
      </c>
      <c r="M300" s="9">
        <v>5</v>
      </c>
      <c r="N300" s="10">
        <f t="shared" si="36"/>
        <v>1.7241379310344827E-2</v>
      </c>
      <c r="O300" s="11">
        <f t="shared" si="37"/>
        <v>4.09</v>
      </c>
      <c r="P300" s="11">
        <v>20.45</v>
      </c>
      <c r="Q300" s="11">
        <v>1198</v>
      </c>
      <c r="R300" s="8">
        <v>2</v>
      </c>
      <c r="S300" s="8">
        <v>2</v>
      </c>
      <c r="T300" s="33">
        <f t="shared" si="38"/>
        <v>1.7070116861435725E-2</v>
      </c>
      <c r="U300" s="12">
        <f t="shared" si="39"/>
        <v>58.581907090464547</v>
      </c>
      <c r="V300" s="10">
        <f t="shared" si="40"/>
        <v>0.4</v>
      </c>
      <c r="W300" s="11">
        <v>8</v>
      </c>
      <c r="X300" s="8" t="s">
        <v>148</v>
      </c>
      <c r="Y300" s="8" t="s">
        <v>149</v>
      </c>
      <c r="Z300" s="8" t="s">
        <v>497</v>
      </c>
      <c r="AA300">
        <f t="shared" si="41"/>
        <v>1</v>
      </c>
      <c r="AB300" s="32">
        <f t="shared" si="42"/>
        <v>457.55</v>
      </c>
      <c r="AC300" t="str">
        <f t="shared" si="43"/>
        <v>Profitable</v>
      </c>
      <c r="AD300">
        <f>IFERROR(VLOOKUP(J300,Product_lookup!$A:$G,5,FALSE),"")</f>
        <v>599</v>
      </c>
      <c r="AE300">
        <f>IFERROR(VLOOKUP(J300,Product_lookup!$A:$G,6,FALSE),"")</f>
        <v>216</v>
      </c>
      <c r="AF300">
        <f>IFERROR(VLOOKUP(J300,Product_lookup!$A:$G,7,FALSE),"")</f>
        <v>144</v>
      </c>
      <c r="AG300" s="33">
        <f t="shared" si="44"/>
        <v>0.39899833055091821</v>
      </c>
    </row>
    <row r="301" spans="1:33" x14ac:dyDescent="0.3">
      <c r="A301" s="27">
        <v>46268</v>
      </c>
      <c r="B301" s="8" t="s">
        <v>19</v>
      </c>
      <c r="C301" s="8" t="s">
        <v>249</v>
      </c>
      <c r="D301" s="8" t="s">
        <v>141</v>
      </c>
      <c r="E301" s="8" t="s">
        <v>142</v>
      </c>
      <c r="F301" s="8" t="s">
        <v>143</v>
      </c>
      <c r="G301" s="8" t="s">
        <v>346</v>
      </c>
      <c r="H301" s="8" t="s">
        <v>20</v>
      </c>
      <c r="I301" s="8" t="s">
        <v>346</v>
      </c>
      <c r="J301" s="8" t="s">
        <v>147</v>
      </c>
      <c r="K301" s="8" t="s">
        <v>7</v>
      </c>
      <c r="L301" s="12">
        <v>446</v>
      </c>
      <c r="M301" s="9">
        <v>7</v>
      </c>
      <c r="N301" s="10">
        <f t="shared" si="36"/>
        <v>1.5695067264573991E-2</v>
      </c>
      <c r="O301" s="11">
        <f t="shared" si="37"/>
        <v>6.4399999999999995</v>
      </c>
      <c r="P301" s="11">
        <v>45.08</v>
      </c>
      <c r="Q301" s="11">
        <v>1198</v>
      </c>
      <c r="R301" s="8">
        <v>2</v>
      </c>
      <c r="S301" s="8">
        <v>2</v>
      </c>
      <c r="T301" s="33">
        <f t="shared" si="38"/>
        <v>3.7629382303839734E-2</v>
      </c>
      <c r="U301" s="12">
        <f t="shared" si="39"/>
        <v>26.574977817213842</v>
      </c>
      <c r="V301" s="10">
        <f t="shared" si="40"/>
        <v>0.2857142857142857</v>
      </c>
      <c r="W301" s="11">
        <v>9</v>
      </c>
      <c r="X301" s="8" t="s">
        <v>148</v>
      </c>
      <c r="Y301" s="8" t="s">
        <v>149</v>
      </c>
      <c r="AA301">
        <f t="shared" si="41"/>
        <v>1</v>
      </c>
      <c r="AB301" s="32">
        <f t="shared" si="42"/>
        <v>432.92</v>
      </c>
      <c r="AC301" t="str">
        <f t="shared" si="43"/>
        <v>Profitable</v>
      </c>
      <c r="AD301">
        <f>IFERROR(VLOOKUP(J301,Product_lookup!$A:$G,5,FALSE),"")</f>
        <v>599</v>
      </c>
      <c r="AE301">
        <f>IFERROR(VLOOKUP(J301,Product_lookup!$A:$G,6,FALSE),"")</f>
        <v>216</v>
      </c>
      <c r="AF301">
        <f>IFERROR(VLOOKUP(J301,Product_lookup!$A:$G,7,FALSE),"")</f>
        <v>144</v>
      </c>
      <c r="AG301" s="33">
        <f t="shared" si="44"/>
        <v>0.39899833055091821</v>
      </c>
    </row>
    <row r="302" spans="1:33" x14ac:dyDescent="0.3">
      <c r="A302" s="27">
        <v>46268</v>
      </c>
      <c r="B302" s="8" t="s">
        <v>19</v>
      </c>
      <c r="C302" s="8" t="s">
        <v>249</v>
      </c>
      <c r="D302" s="8" t="s">
        <v>141</v>
      </c>
      <c r="E302" s="8" t="s">
        <v>164</v>
      </c>
      <c r="F302" s="8" t="s">
        <v>143</v>
      </c>
      <c r="G302" s="8" t="s">
        <v>349</v>
      </c>
      <c r="H302" s="8" t="s">
        <v>20</v>
      </c>
      <c r="I302" s="8" t="s">
        <v>349</v>
      </c>
      <c r="J302" s="8" t="s">
        <v>166</v>
      </c>
      <c r="K302" s="8" t="s">
        <v>7</v>
      </c>
      <c r="L302" s="12">
        <v>327</v>
      </c>
      <c r="M302" s="9">
        <v>3</v>
      </c>
      <c r="N302" s="10">
        <f t="shared" si="36"/>
        <v>9.1743119266055051E-3</v>
      </c>
      <c r="O302" s="11">
        <f t="shared" si="37"/>
        <v>4.7299999999999995</v>
      </c>
      <c r="P302" s="11">
        <v>14.19</v>
      </c>
      <c r="Q302" s="11">
        <v>0</v>
      </c>
      <c r="R302" s="8">
        <v>0</v>
      </c>
      <c r="S302" s="8">
        <v>0</v>
      </c>
      <c r="T302" s="33" t="str">
        <f t="shared" si="38"/>
        <v/>
      </c>
      <c r="U302" s="12">
        <f t="shared" si="39"/>
        <v>0</v>
      </c>
      <c r="V302" s="10">
        <f t="shared" si="40"/>
        <v>0</v>
      </c>
      <c r="W302" s="11">
        <v>6.5</v>
      </c>
      <c r="X302" s="8" t="s">
        <v>148</v>
      </c>
      <c r="Y302" s="8" t="s">
        <v>149</v>
      </c>
      <c r="AA302">
        <f t="shared" si="41"/>
        <v>1</v>
      </c>
      <c r="AB302" s="32">
        <f t="shared" si="42"/>
        <v>-14.19</v>
      </c>
      <c r="AC302" t="str">
        <f t="shared" si="43"/>
        <v>No Sales</v>
      </c>
      <c r="AD302">
        <f>IFERROR(VLOOKUP(J302,Product_lookup!$A:$G,5,FALSE),"")</f>
        <v>449</v>
      </c>
      <c r="AE302">
        <f>IFERROR(VLOOKUP(J302,Product_lookup!$A:$G,6,FALSE),"")</f>
        <v>162</v>
      </c>
      <c r="AF302">
        <f>IFERROR(VLOOKUP(J302,Product_lookup!$A:$G,7,FALSE),"")</f>
        <v>130</v>
      </c>
      <c r="AG302" s="33">
        <f t="shared" si="44"/>
        <v>0.34966592427616927</v>
      </c>
    </row>
    <row r="303" spans="1:33" x14ac:dyDescent="0.3">
      <c r="A303" s="27">
        <v>46268</v>
      </c>
      <c r="B303" s="8" t="s">
        <v>19</v>
      </c>
      <c r="C303" s="8" t="s">
        <v>249</v>
      </c>
      <c r="D303" s="8" t="s">
        <v>141</v>
      </c>
      <c r="E303" s="8" t="s">
        <v>164</v>
      </c>
      <c r="F303" s="8" t="s">
        <v>143</v>
      </c>
      <c r="G303" s="8" t="s">
        <v>431</v>
      </c>
      <c r="H303" s="8" t="s">
        <v>20</v>
      </c>
      <c r="I303" s="8" t="s">
        <v>431</v>
      </c>
      <c r="J303" s="8" t="s">
        <v>166</v>
      </c>
      <c r="K303" s="8" t="s">
        <v>14</v>
      </c>
      <c r="L303" s="12">
        <v>519</v>
      </c>
      <c r="M303" s="9">
        <v>10</v>
      </c>
      <c r="N303" s="10">
        <f t="shared" si="36"/>
        <v>1.9267822736030827E-2</v>
      </c>
      <c r="O303" s="11">
        <f t="shared" si="37"/>
        <v>4.55</v>
      </c>
      <c r="P303" s="8">
        <v>45.5</v>
      </c>
      <c r="Q303" s="11">
        <v>898</v>
      </c>
      <c r="R303" s="8">
        <v>1</v>
      </c>
      <c r="S303" s="8">
        <v>2</v>
      </c>
      <c r="T303" s="33">
        <f t="shared" si="38"/>
        <v>5.0668151447661472E-2</v>
      </c>
      <c r="U303" s="12">
        <f t="shared" si="39"/>
        <v>19.736263736263737</v>
      </c>
      <c r="V303" s="10">
        <f t="shared" si="40"/>
        <v>0.1</v>
      </c>
      <c r="W303" s="11">
        <v>5.5</v>
      </c>
      <c r="X303" s="8" t="s">
        <v>148</v>
      </c>
      <c r="Y303" s="8" t="s">
        <v>149</v>
      </c>
      <c r="AA303">
        <f t="shared" si="41"/>
        <v>1</v>
      </c>
      <c r="AB303" s="32">
        <f t="shared" si="42"/>
        <v>268.5</v>
      </c>
      <c r="AC303" t="str">
        <f t="shared" si="43"/>
        <v>Profitable</v>
      </c>
      <c r="AD303">
        <f>IFERROR(VLOOKUP(J303,Product_lookup!$A:$G,5,FALSE),"")</f>
        <v>449</v>
      </c>
      <c r="AE303">
        <f>IFERROR(VLOOKUP(J303,Product_lookup!$A:$G,6,FALSE),"")</f>
        <v>162</v>
      </c>
      <c r="AF303">
        <f>IFERROR(VLOOKUP(J303,Product_lookup!$A:$G,7,FALSE),"")</f>
        <v>130</v>
      </c>
      <c r="AG303" s="33">
        <f t="shared" si="44"/>
        <v>0.34966592427616927</v>
      </c>
    </row>
    <row r="304" spans="1:33" x14ac:dyDescent="0.3">
      <c r="A304" s="27">
        <v>46269</v>
      </c>
      <c r="B304" s="8" t="s">
        <v>12</v>
      </c>
      <c r="C304" s="8" t="s">
        <v>140</v>
      </c>
      <c r="D304" s="8" t="s">
        <v>141</v>
      </c>
      <c r="E304" s="8" t="s">
        <v>142</v>
      </c>
      <c r="F304" s="8" t="s">
        <v>143</v>
      </c>
      <c r="G304" s="8" t="s">
        <v>144</v>
      </c>
      <c r="H304" s="8" t="s">
        <v>6</v>
      </c>
      <c r="I304" s="8" t="s">
        <v>669</v>
      </c>
      <c r="J304" s="8" t="s">
        <v>147</v>
      </c>
      <c r="K304" s="8" t="s">
        <v>21</v>
      </c>
      <c r="L304" s="12">
        <v>61</v>
      </c>
      <c r="M304" s="9">
        <v>2</v>
      </c>
      <c r="N304" s="10">
        <f t="shared" si="36"/>
        <v>3.2786885245901641E-2</v>
      </c>
      <c r="O304" s="11">
        <f t="shared" si="37"/>
        <v>14</v>
      </c>
      <c r="P304" s="11">
        <v>28</v>
      </c>
      <c r="Q304" s="11">
        <v>0</v>
      </c>
      <c r="R304" s="8">
        <v>0</v>
      </c>
      <c r="S304" s="8">
        <v>0</v>
      </c>
      <c r="T304" s="33" t="str">
        <f t="shared" si="38"/>
        <v/>
      </c>
      <c r="U304" s="12">
        <f t="shared" si="39"/>
        <v>0</v>
      </c>
      <c r="V304" s="10">
        <f t="shared" si="40"/>
        <v>0</v>
      </c>
      <c r="W304" s="11">
        <v>14</v>
      </c>
      <c r="X304" s="8" t="s">
        <v>148</v>
      </c>
      <c r="Y304" s="8" t="s">
        <v>149</v>
      </c>
      <c r="AA304">
        <f t="shared" si="41"/>
        <v>1</v>
      </c>
      <c r="AB304" s="32">
        <f t="shared" si="42"/>
        <v>-28</v>
      </c>
      <c r="AC304" t="str">
        <f t="shared" si="43"/>
        <v>No Sales</v>
      </c>
      <c r="AD304">
        <f>IFERROR(VLOOKUP(J304,Product_lookup!$A:$G,5,FALSE),"")</f>
        <v>599</v>
      </c>
      <c r="AE304">
        <f>IFERROR(VLOOKUP(J304,Product_lookup!$A:$G,6,FALSE),"")</f>
        <v>216</v>
      </c>
      <c r="AF304">
        <f>IFERROR(VLOOKUP(J304,Product_lookup!$A:$G,7,FALSE),"")</f>
        <v>144</v>
      </c>
      <c r="AG304" s="33">
        <f t="shared" si="44"/>
        <v>0.39899833055091821</v>
      </c>
    </row>
    <row r="305" spans="1:33" x14ac:dyDescent="0.3">
      <c r="A305" s="27">
        <v>46269</v>
      </c>
      <c r="B305" s="8" t="s">
        <v>12</v>
      </c>
      <c r="C305" s="8" t="s">
        <v>140</v>
      </c>
      <c r="D305" s="8" t="s">
        <v>141</v>
      </c>
      <c r="E305" s="8" t="s">
        <v>142</v>
      </c>
      <c r="F305" s="8" t="s">
        <v>143</v>
      </c>
      <c r="G305" s="8" t="s">
        <v>144</v>
      </c>
      <c r="H305" s="8" t="s">
        <v>6</v>
      </c>
      <c r="I305" s="8" t="s">
        <v>205</v>
      </c>
      <c r="J305" s="8" t="s">
        <v>147</v>
      </c>
      <c r="K305" s="8" t="s">
        <v>21</v>
      </c>
      <c r="L305" s="12">
        <v>695</v>
      </c>
      <c r="M305" s="9">
        <v>9</v>
      </c>
      <c r="N305" s="10">
        <f t="shared" si="36"/>
        <v>1.2949640287769784E-2</v>
      </c>
      <c r="O305" s="11">
        <f t="shared" si="37"/>
        <v>10.220000000000001</v>
      </c>
      <c r="P305" s="8">
        <v>91.98</v>
      </c>
      <c r="Q305" s="11">
        <v>0</v>
      </c>
      <c r="R305" s="8">
        <v>0</v>
      </c>
      <c r="S305" s="8">
        <v>0</v>
      </c>
      <c r="T305" s="33" t="str">
        <f t="shared" si="38"/>
        <v/>
      </c>
      <c r="U305" s="12">
        <f t="shared" si="39"/>
        <v>0</v>
      </c>
      <c r="V305" s="10">
        <f t="shared" si="40"/>
        <v>0</v>
      </c>
      <c r="W305" s="11">
        <v>12</v>
      </c>
      <c r="X305" s="8" t="s">
        <v>148</v>
      </c>
      <c r="Y305" s="8" t="s">
        <v>149</v>
      </c>
      <c r="AA305">
        <f t="shared" si="41"/>
        <v>1</v>
      </c>
      <c r="AB305" s="32">
        <f t="shared" si="42"/>
        <v>-91.98</v>
      </c>
      <c r="AC305" t="str">
        <f t="shared" si="43"/>
        <v>No Sales</v>
      </c>
      <c r="AD305">
        <f>IFERROR(VLOOKUP(J305,Product_lookup!$A:$G,5,FALSE),"")</f>
        <v>599</v>
      </c>
      <c r="AE305">
        <f>IFERROR(VLOOKUP(J305,Product_lookup!$A:$G,6,FALSE),"")</f>
        <v>216</v>
      </c>
      <c r="AF305">
        <f>IFERROR(VLOOKUP(J305,Product_lookup!$A:$G,7,FALSE),"")</f>
        <v>144</v>
      </c>
      <c r="AG305" s="33">
        <f t="shared" si="44"/>
        <v>0.39899833055091821</v>
      </c>
    </row>
    <row r="306" spans="1:33" x14ac:dyDescent="0.3">
      <c r="A306" s="27">
        <v>46269</v>
      </c>
      <c r="B306" s="8" t="s">
        <v>12</v>
      </c>
      <c r="C306" s="8" t="s">
        <v>140</v>
      </c>
      <c r="D306" s="8" t="s">
        <v>141</v>
      </c>
      <c r="E306" s="8" t="s">
        <v>142</v>
      </c>
      <c r="F306" s="8" t="s">
        <v>143</v>
      </c>
      <c r="G306" s="8" t="s">
        <v>151</v>
      </c>
      <c r="H306" s="8" t="s">
        <v>6</v>
      </c>
      <c r="I306" s="8" t="s">
        <v>759</v>
      </c>
      <c r="J306" s="8" t="s">
        <v>147</v>
      </c>
      <c r="K306" s="8" t="s">
        <v>14</v>
      </c>
      <c r="L306" s="12">
        <v>321</v>
      </c>
      <c r="M306" s="9">
        <v>2</v>
      </c>
      <c r="N306" s="10">
        <f t="shared" si="36"/>
        <v>6.2305295950155761E-3</v>
      </c>
      <c r="O306" s="11">
        <f t="shared" si="37"/>
        <v>7.7</v>
      </c>
      <c r="P306" s="11">
        <v>15.4</v>
      </c>
      <c r="Q306" s="11">
        <v>0</v>
      </c>
      <c r="R306" s="8">
        <v>0</v>
      </c>
      <c r="S306" s="8">
        <v>0</v>
      </c>
      <c r="T306" s="33" t="str">
        <f t="shared" si="38"/>
        <v/>
      </c>
      <c r="U306" s="12">
        <f t="shared" si="39"/>
        <v>0</v>
      </c>
      <c r="V306" s="10">
        <f t="shared" si="40"/>
        <v>0</v>
      </c>
      <c r="W306" s="11">
        <v>11</v>
      </c>
      <c r="X306" s="8" t="s">
        <v>148</v>
      </c>
      <c r="Y306" s="8" t="s">
        <v>149</v>
      </c>
      <c r="AA306">
        <f t="shared" si="41"/>
        <v>1</v>
      </c>
      <c r="AB306" s="32">
        <f t="shared" si="42"/>
        <v>-15.4</v>
      </c>
      <c r="AC306" t="str">
        <f t="shared" si="43"/>
        <v>No Sales</v>
      </c>
      <c r="AD306">
        <f>IFERROR(VLOOKUP(J306,Product_lookup!$A:$G,5,FALSE),"")</f>
        <v>599</v>
      </c>
      <c r="AE306">
        <f>IFERROR(VLOOKUP(J306,Product_lookup!$A:$G,6,FALSE),"")</f>
        <v>216</v>
      </c>
      <c r="AF306">
        <f>IFERROR(VLOOKUP(J306,Product_lookup!$A:$G,7,FALSE),"")</f>
        <v>144</v>
      </c>
      <c r="AG306" s="33">
        <f t="shared" si="44"/>
        <v>0.39899833055091821</v>
      </c>
    </row>
    <row r="307" spans="1:33" x14ac:dyDescent="0.3">
      <c r="A307" s="27">
        <v>46269</v>
      </c>
      <c r="B307" s="8" t="s">
        <v>12</v>
      </c>
      <c r="C307" s="8" t="s">
        <v>140</v>
      </c>
      <c r="D307" s="8" t="s">
        <v>141</v>
      </c>
      <c r="E307" s="8" t="s">
        <v>142</v>
      </c>
      <c r="F307" s="8" t="s">
        <v>143</v>
      </c>
      <c r="G307" s="8" t="s">
        <v>170</v>
      </c>
      <c r="H307" s="8" t="s">
        <v>6</v>
      </c>
      <c r="I307" s="8" t="s">
        <v>584</v>
      </c>
      <c r="J307" s="8" t="s">
        <v>147</v>
      </c>
      <c r="K307" s="8" t="s">
        <v>14</v>
      </c>
      <c r="L307" s="12">
        <v>351</v>
      </c>
      <c r="M307" s="9">
        <v>2</v>
      </c>
      <c r="N307" s="10">
        <f t="shared" si="36"/>
        <v>5.6980056980056983E-3</v>
      </c>
      <c r="O307" s="11">
        <f t="shared" si="37"/>
        <v>10.220000000000001</v>
      </c>
      <c r="P307" s="11">
        <v>20.440000000000001</v>
      </c>
      <c r="Q307" s="11">
        <v>0</v>
      </c>
      <c r="R307" s="8">
        <v>0</v>
      </c>
      <c r="S307" s="8">
        <v>0</v>
      </c>
      <c r="T307" s="33" t="str">
        <f t="shared" si="38"/>
        <v/>
      </c>
      <c r="U307" s="12">
        <f t="shared" si="39"/>
        <v>0</v>
      </c>
      <c r="V307" s="10">
        <f t="shared" si="40"/>
        <v>0</v>
      </c>
      <c r="W307" s="11">
        <v>13.5</v>
      </c>
      <c r="X307" s="8" t="s">
        <v>148</v>
      </c>
      <c r="Y307" s="8" t="s">
        <v>149</v>
      </c>
      <c r="AA307">
        <f t="shared" si="41"/>
        <v>1</v>
      </c>
      <c r="AB307" s="32">
        <f t="shared" si="42"/>
        <v>-20.440000000000001</v>
      </c>
      <c r="AC307" t="str">
        <f t="shared" si="43"/>
        <v>No Sales</v>
      </c>
      <c r="AD307">
        <f>IFERROR(VLOOKUP(J307,Product_lookup!$A:$G,5,FALSE),"")</f>
        <v>599</v>
      </c>
      <c r="AE307">
        <f>IFERROR(VLOOKUP(J307,Product_lookup!$A:$G,6,FALSE),"")</f>
        <v>216</v>
      </c>
      <c r="AF307">
        <f>IFERROR(VLOOKUP(J307,Product_lookup!$A:$G,7,FALSE),"")</f>
        <v>144</v>
      </c>
      <c r="AG307" s="33">
        <f t="shared" si="44"/>
        <v>0.39899833055091821</v>
      </c>
    </row>
    <row r="308" spans="1:33" x14ac:dyDescent="0.3">
      <c r="A308" s="27">
        <v>46269</v>
      </c>
      <c r="B308" s="8" t="s">
        <v>12</v>
      </c>
      <c r="C308" s="8" t="s">
        <v>140</v>
      </c>
      <c r="D308" s="8" t="s">
        <v>141</v>
      </c>
      <c r="E308" s="8" t="s">
        <v>150</v>
      </c>
      <c r="F308" s="8" t="s">
        <v>143</v>
      </c>
      <c r="G308" s="8" t="s">
        <v>144</v>
      </c>
      <c r="H308" s="8" t="s">
        <v>6</v>
      </c>
      <c r="I308" s="8" t="s">
        <v>504</v>
      </c>
      <c r="J308" s="8" t="s">
        <v>153</v>
      </c>
      <c r="K308" s="8" t="s">
        <v>7</v>
      </c>
      <c r="L308" s="12">
        <v>242</v>
      </c>
      <c r="M308" s="9">
        <v>3</v>
      </c>
      <c r="N308" s="10">
        <f t="shared" si="36"/>
        <v>1.2396694214876033E-2</v>
      </c>
      <c r="O308" s="11">
        <f t="shared" si="37"/>
        <v>10.64</v>
      </c>
      <c r="P308" s="11">
        <v>31.92</v>
      </c>
      <c r="Q308" s="11">
        <v>0</v>
      </c>
      <c r="R308" s="8">
        <v>0</v>
      </c>
      <c r="S308" s="8">
        <v>0</v>
      </c>
      <c r="T308" s="33" t="str">
        <f t="shared" si="38"/>
        <v/>
      </c>
      <c r="U308" s="12">
        <f t="shared" si="39"/>
        <v>0</v>
      </c>
      <c r="V308" s="10">
        <f t="shared" si="40"/>
        <v>0</v>
      </c>
      <c r="W308" s="11">
        <v>13.5</v>
      </c>
      <c r="X308" s="8" t="s">
        <v>148</v>
      </c>
      <c r="Y308" s="8" t="s">
        <v>149</v>
      </c>
      <c r="AA308">
        <f t="shared" si="41"/>
        <v>1</v>
      </c>
      <c r="AB308" s="32">
        <f t="shared" si="42"/>
        <v>-31.92</v>
      </c>
      <c r="AC308" t="str">
        <f t="shared" si="43"/>
        <v>No Sales</v>
      </c>
      <c r="AD308">
        <f>IFERROR(VLOOKUP(J308,Product_lookup!$A:$G,5,FALSE),"")</f>
        <v>549</v>
      </c>
      <c r="AE308">
        <f>IFERROR(VLOOKUP(J308,Product_lookup!$A:$G,6,FALSE),"")</f>
        <v>192</v>
      </c>
      <c r="AF308">
        <f>IFERROR(VLOOKUP(J308,Product_lookup!$A:$G,7,FALSE),"")</f>
        <v>139</v>
      </c>
      <c r="AG308" s="33">
        <f t="shared" si="44"/>
        <v>0.39708561020036431</v>
      </c>
    </row>
    <row r="309" spans="1:33" x14ac:dyDescent="0.3">
      <c r="A309" s="27">
        <v>46269</v>
      </c>
      <c r="B309" s="8" t="s">
        <v>12</v>
      </c>
      <c r="C309" s="8" t="s">
        <v>140</v>
      </c>
      <c r="D309" s="8" t="s">
        <v>141</v>
      </c>
      <c r="E309" s="8" t="s">
        <v>150</v>
      </c>
      <c r="F309" s="8" t="s">
        <v>143</v>
      </c>
      <c r="G309" s="8" t="s">
        <v>144</v>
      </c>
      <c r="H309" s="8" t="s">
        <v>6</v>
      </c>
      <c r="I309" s="8" t="s">
        <v>505</v>
      </c>
      <c r="J309" s="8" t="s">
        <v>153</v>
      </c>
      <c r="K309" s="8" t="s">
        <v>14</v>
      </c>
      <c r="L309" s="12">
        <v>475</v>
      </c>
      <c r="M309" s="9">
        <v>7</v>
      </c>
      <c r="N309" s="10">
        <f t="shared" si="36"/>
        <v>1.4736842105263158E-2</v>
      </c>
      <c r="O309" s="11">
        <f t="shared" si="37"/>
        <v>12.75</v>
      </c>
      <c r="P309" s="11">
        <v>89.25</v>
      </c>
      <c r="Q309" s="11">
        <v>0</v>
      </c>
      <c r="R309" s="8">
        <v>0</v>
      </c>
      <c r="S309" s="8">
        <v>0</v>
      </c>
      <c r="T309" s="33" t="str">
        <f t="shared" si="38"/>
        <v/>
      </c>
      <c r="U309" s="12">
        <f t="shared" si="39"/>
        <v>0</v>
      </c>
      <c r="V309" s="10">
        <f t="shared" si="40"/>
        <v>0</v>
      </c>
      <c r="W309" s="11">
        <v>16</v>
      </c>
      <c r="X309" s="8" t="s">
        <v>148</v>
      </c>
      <c r="Y309" s="8" t="s">
        <v>149</v>
      </c>
      <c r="AA309">
        <f t="shared" si="41"/>
        <v>1</v>
      </c>
      <c r="AB309" s="32">
        <f t="shared" si="42"/>
        <v>-89.25</v>
      </c>
      <c r="AC309" t="str">
        <f t="shared" si="43"/>
        <v>No Sales</v>
      </c>
      <c r="AD309">
        <f>IFERROR(VLOOKUP(J309,Product_lookup!$A:$G,5,FALSE),"")</f>
        <v>549</v>
      </c>
      <c r="AE309">
        <f>IFERROR(VLOOKUP(J309,Product_lookup!$A:$G,6,FALSE),"")</f>
        <v>192</v>
      </c>
      <c r="AF309">
        <f>IFERROR(VLOOKUP(J309,Product_lookup!$A:$G,7,FALSE),"")</f>
        <v>139</v>
      </c>
      <c r="AG309" s="33">
        <f t="shared" si="44"/>
        <v>0.39708561020036431</v>
      </c>
    </row>
    <row r="310" spans="1:33" x14ac:dyDescent="0.3">
      <c r="A310" s="27">
        <v>46269</v>
      </c>
      <c r="B310" s="8" t="s">
        <v>12</v>
      </c>
      <c r="C310" s="8" t="s">
        <v>140</v>
      </c>
      <c r="D310" s="8" t="s">
        <v>141</v>
      </c>
      <c r="E310" s="8" t="s">
        <v>150</v>
      </c>
      <c r="F310" s="8" t="s">
        <v>143</v>
      </c>
      <c r="G310" s="8" t="s">
        <v>151</v>
      </c>
      <c r="H310" s="8" t="s">
        <v>6</v>
      </c>
      <c r="I310" s="8" t="s">
        <v>506</v>
      </c>
      <c r="J310" s="8" t="s">
        <v>153</v>
      </c>
      <c r="K310" s="8" t="s">
        <v>21</v>
      </c>
      <c r="L310" s="12">
        <v>162</v>
      </c>
      <c r="M310" s="9">
        <v>2</v>
      </c>
      <c r="N310" s="10">
        <f t="shared" si="36"/>
        <v>1.2345679012345678E-2</v>
      </c>
      <c r="O310" s="11">
        <f t="shared" si="37"/>
        <v>12.56</v>
      </c>
      <c r="P310" s="11">
        <v>25.12</v>
      </c>
      <c r="Q310" s="11">
        <v>0</v>
      </c>
      <c r="R310" s="8">
        <v>0</v>
      </c>
      <c r="S310" s="8">
        <v>0</v>
      </c>
      <c r="T310" s="33" t="str">
        <f t="shared" si="38"/>
        <v/>
      </c>
      <c r="U310" s="12">
        <f t="shared" si="39"/>
        <v>0</v>
      </c>
      <c r="V310" s="10">
        <f t="shared" si="40"/>
        <v>0</v>
      </c>
      <c r="W310" s="11">
        <v>14.5</v>
      </c>
      <c r="X310" s="8" t="s">
        <v>148</v>
      </c>
      <c r="Y310" s="8" t="s">
        <v>149</v>
      </c>
      <c r="AA310">
        <f t="shared" si="41"/>
        <v>1</v>
      </c>
      <c r="AB310" s="32">
        <f t="shared" si="42"/>
        <v>-25.12</v>
      </c>
      <c r="AC310" t="str">
        <f t="shared" si="43"/>
        <v>No Sales</v>
      </c>
      <c r="AD310">
        <f>IFERROR(VLOOKUP(J310,Product_lookup!$A:$G,5,FALSE),"")</f>
        <v>549</v>
      </c>
      <c r="AE310">
        <f>IFERROR(VLOOKUP(J310,Product_lookup!$A:$G,6,FALSE),"")</f>
        <v>192</v>
      </c>
      <c r="AF310">
        <f>IFERROR(VLOOKUP(J310,Product_lookup!$A:$G,7,FALSE),"")</f>
        <v>139</v>
      </c>
      <c r="AG310" s="33">
        <f t="shared" si="44"/>
        <v>0.39708561020036431</v>
      </c>
    </row>
    <row r="311" spans="1:33" x14ac:dyDescent="0.3">
      <c r="A311" s="27">
        <v>46269</v>
      </c>
      <c r="B311" s="8" t="s">
        <v>12</v>
      </c>
      <c r="C311" s="8" t="s">
        <v>140</v>
      </c>
      <c r="D311" s="8" t="s">
        <v>141</v>
      </c>
      <c r="E311" s="8" t="s">
        <v>150</v>
      </c>
      <c r="F311" s="8" t="s">
        <v>143</v>
      </c>
      <c r="G311" s="8" t="s">
        <v>144</v>
      </c>
      <c r="H311" s="8" t="s">
        <v>6</v>
      </c>
      <c r="I311" s="8" t="s">
        <v>209</v>
      </c>
      <c r="J311" s="8" t="s">
        <v>153</v>
      </c>
      <c r="K311" s="8" t="s">
        <v>21</v>
      </c>
      <c r="L311" s="12">
        <v>391</v>
      </c>
      <c r="M311" s="9">
        <v>9</v>
      </c>
      <c r="N311" s="10">
        <f t="shared" si="36"/>
        <v>2.3017902813299233E-2</v>
      </c>
      <c r="O311" s="11">
        <f t="shared" si="37"/>
        <v>10.5</v>
      </c>
      <c r="P311" s="11">
        <v>94.5</v>
      </c>
      <c r="Q311" s="11">
        <v>549</v>
      </c>
      <c r="R311" s="8">
        <v>1</v>
      </c>
      <c r="S311" s="8">
        <v>1</v>
      </c>
      <c r="T311" s="33">
        <f t="shared" si="38"/>
        <v>0.1721311475409836</v>
      </c>
      <c r="U311" s="12">
        <f t="shared" si="39"/>
        <v>5.8095238095238093</v>
      </c>
      <c r="V311" s="10">
        <f t="shared" si="40"/>
        <v>0.1111111111111111</v>
      </c>
      <c r="W311" s="11">
        <v>10.5</v>
      </c>
      <c r="X311" s="8" t="s">
        <v>148</v>
      </c>
      <c r="Y311" s="8" t="s">
        <v>149</v>
      </c>
      <c r="AA311">
        <f t="shared" si="41"/>
        <v>1</v>
      </c>
      <c r="AB311" s="32">
        <f t="shared" si="42"/>
        <v>123.5</v>
      </c>
      <c r="AC311" t="str">
        <f t="shared" si="43"/>
        <v>Profitable</v>
      </c>
      <c r="AD311">
        <f>IFERROR(VLOOKUP(J311,Product_lookup!$A:$G,5,FALSE),"")</f>
        <v>549</v>
      </c>
      <c r="AE311">
        <f>IFERROR(VLOOKUP(J311,Product_lookup!$A:$G,6,FALSE),"")</f>
        <v>192</v>
      </c>
      <c r="AF311">
        <f>IFERROR(VLOOKUP(J311,Product_lookup!$A:$G,7,FALSE),"")</f>
        <v>139</v>
      </c>
      <c r="AG311" s="33">
        <f t="shared" si="44"/>
        <v>0.39708561020036431</v>
      </c>
    </row>
    <row r="312" spans="1:33" x14ac:dyDescent="0.3">
      <c r="A312" s="27">
        <v>46269</v>
      </c>
      <c r="B312" s="8" t="s">
        <v>12</v>
      </c>
      <c r="C312" s="8" t="s">
        <v>140</v>
      </c>
      <c r="D312" s="8" t="s">
        <v>141</v>
      </c>
      <c r="E312" s="8" t="s">
        <v>157</v>
      </c>
      <c r="F312" s="8" t="s">
        <v>143</v>
      </c>
      <c r="G312" s="8" t="s">
        <v>144</v>
      </c>
      <c r="H312" s="8" t="s">
        <v>6</v>
      </c>
      <c r="I312" s="8" t="s">
        <v>507</v>
      </c>
      <c r="J312" s="8" t="s">
        <v>159</v>
      </c>
      <c r="K312" s="8" t="s">
        <v>7</v>
      </c>
      <c r="L312" s="12">
        <v>387</v>
      </c>
      <c r="M312" s="9">
        <v>3</v>
      </c>
      <c r="N312" s="10">
        <f t="shared" si="36"/>
        <v>7.7519379844961239E-3</v>
      </c>
      <c r="O312" s="11">
        <f t="shared" si="37"/>
        <v>8.06</v>
      </c>
      <c r="P312" s="11">
        <v>24.18</v>
      </c>
      <c r="Q312" s="11">
        <v>0</v>
      </c>
      <c r="R312" s="8">
        <v>0</v>
      </c>
      <c r="S312" s="8">
        <v>0</v>
      </c>
      <c r="T312" s="33" t="str">
        <f t="shared" si="38"/>
        <v/>
      </c>
      <c r="U312" s="12">
        <f t="shared" si="39"/>
        <v>0</v>
      </c>
      <c r="V312" s="10">
        <f t="shared" si="40"/>
        <v>0</v>
      </c>
      <c r="W312" s="11">
        <v>12.5</v>
      </c>
      <c r="X312" s="8" t="s">
        <v>148</v>
      </c>
      <c r="Y312" s="8" t="s">
        <v>149</v>
      </c>
      <c r="AA312">
        <f t="shared" si="41"/>
        <v>1</v>
      </c>
      <c r="AB312" s="32">
        <f t="shared" si="42"/>
        <v>-24.18</v>
      </c>
      <c r="AC312" t="str">
        <f t="shared" si="43"/>
        <v>No Sales</v>
      </c>
      <c r="AD312">
        <f>IFERROR(VLOOKUP(J312,Product_lookup!$A:$G,5,FALSE),"")</f>
        <v>399</v>
      </c>
      <c r="AE312">
        <f>IFERROR(VLOOKUP(J312,Product_lookup!$A:$G,6,FALSE),"")</f>
        <v>148</v>
      </c>
      <c r="AF312">
        <f>IFERROR(VLOOKUP(J312,Product_lookup!$A:$G,7,FALSE),"")</f>
        <v>126</v>
      </c>
      <c r="AG312" s="33">
        <f t="shared" si="44"/>
        <v>0.31328320802005011</v>
      </c>
    </row>
    <row r="313" spans="1:33" x14ac:dyDescent="0.3">
      <c r="A313" s="27">
        <v>46269</v>
      </c>
      <c r="B313" s="8" t="s">
        <v>12</v>
      </c>
      <c r="C313" s="8" t="s">
        <v>140</v>
      </c>
      <c r="D313" s="8" t="s">
        <v>141</v>
      </c>
      <c r="E313" s="8" t="s">
        <v>164</v>
      </c>
      <c r="F313" s="8" t="s">
        <v>143</v>
      </c>
      <c r="G313" s="8" t="s">
        <v>151</v>
      </c>
      <c r="H313" s="8" t="s">
        <v>6</v>
      </c>
      <c r="I313" s="8" t="s">
        <v>508</v>
      </c>
      <c r="J313" s="8" t="s">
        <v>166</v>
      </c>
      <c r="K313" s="8" t="s">
        <v>21</v>
      </c>
      <c r="L313" s="12">
        <v>139</v>
      </c>
      <c r="M313" s="9">
        <v>3</v>
      </c>
      <c r="N313" s="10">
        <f t="shared" si="36"/>
        <v>2.1582733812949641E-2</v>
      </c>
      <c r="O313" s="11">
        <f t="shared" si="37"/>
        <v>8</v>
      </c>
      <c r="P313" s="11">
        <v>24</v>
      </c>
      <c r="Q313" s="11">
        <v>0</v>
      </c>
      <c r="R313" s="8">
        <v>0</v>
      </c>
      <c r="S313" s="8">
        <v>0</v>
      </c>
      <c r="T313" s="33" t="str">
        <f t="shared" si="38"/>
        <v/>
      </c>
      <c r="U313" s="12">
        <f t="shared" si="39"/>
        <v>0</v>
      </c>
      <c r="V313" s="10">
        <f t="shared" si="40"/>
        <v>0</v>
      </c>
      <c r="W313" s="11">
        <v>8</v>
      </c>
      <c r="X313" s="8" t="s">
        <v>148</v>
      </c>
      <c r="Y313" s="8" t="s">
        <v>149</v>
      </c>
      <c r="AA313">
        <f t="shared" si="41"/>
        <v>1</v>
      </c>
      <c r="AB313" s="32">
        <f t="shared" si="42"/>
        <v>-24</v>
      </c>
      <c r="AC313" t="str">
        <f t="shared" si="43"/>
        <v>No Sales</v>
      </c>
      <c r="AD313">
        <f>IFERROR(VLOOKUP(J313,Product_lookup!$A:$G,5,FALSE),"")</f>
        <v>449</v>
      </c>
      <c r="AE313">
        <f>IFERROR(VLOOKUP(J313,Product_lookup!$A:$G,6,FALSE),"")</f>
        <v>162</v>
      </c>
      <c r="AF313">
        <f>IFERROR(VLOOKUP(J313,Product_lookup!$A:$G,7,FALSE),"")</f>
        <v>130</v>
      </c>
      <c r="AG313" s="33">
        <f t="shared" si="44"/>
        <v>0.34966592427616927</v>
      </c>
    </row>
    <row r="314" spans="1:33" x14ac:dyDescent="0.3">
      <c r="A314" s="27">
        <v>46269</v>
      </c>
      <c r="B314" s="8" t="s">
        <v>12</v>
      </c>
      <c r="C314" s="8" t="s">
        <v>140</v>
      </c>
      <c r="D314" s="8" t="s">
        <v>141</v>
      </c>
      <c r="E314" s="8" t="s">
        <v>164</v>
      </c>
      <c r="F314" s="8" t="s">
        <v>143</v>
      </c>
      <c r="G314" s="8" t="s">
        <v>144</v>
      </c>
      <c r="H314" s="8" t="s">
        <v>6</v>
      </c>
      <c r="I314" s="8" t="s">
        <v>509</v>
      </c>
      <c r="J314" s="8" t="s">
        <v>166</v>
      </c>
      <c r="K314" s="8" t="s">
        <v>21</v>
      </c>
      <c r="L314" s="12">
        <v>359</v>
      </c>
      <c r="M314" s="9">
        <v>3</v>
      </c>
      <c r="N314" s="10">
        <f t="shared" si="36"/>
        <v>8.356545961002786E-3</v>
      </c>
      <c r="O314" s="11">
        <f t="shared" si="37"/>
        <v>9.5</v>
      </c>
      <c r="P314" s="11">
        <v>28.5</v>
      </c>
      <c r="Q314" s="11">
        <v>0</v>
      </c>
      <c r="R314" s="8">
        <v>0</v>
      </c>
      <c r="S314" s="8">
        <v>0</v>
      </c>
      <c r="T314" s="33" t="str">
        <f t="shared" si="38"/>
        <v/>
      </c>
      <c r="U314" s="12">
        <f t="shared" si="39"/>
        <v>0</v>
      </c>
      <c r="V314" s="10">
        <f t="shared" si="40"/>
        <v>0</v>
      </c>
      <c r="W314" s="11">
        <v>9.5</v>
      </c>
      <c r="X314" s="8" t="s">
        <v>148</v>
      </c>
      <c r="Y314" s="8" t="s">
        <v>149</v>
      </c>
      <c r="AA314">
        <f t="shared" si="41"/>
        <v>1</v>
      </c>
      <c r="AB314" s="32">
        <f t="shared" si="42"/>
        <v>-28.5</v>
      </c>
      <c r="AC314" t="str">
        <f t="shared" si="43"/>
        <v>No Sales</v>
      </c>
      <c r="AD314">
        <f>IFERROR(VLOOKUP(J314,Product_lookup!$A:$G,5,FALSE),"")</f>
        <v>449</v>
      </c>
      <c r="AE314">
        <f>IFERROR(VLOOKUP(J314,Product_lookup!$A:$G,6,FALSE),"")</f>
        <v>162</v>
      </c>
      <c r="AF314">
        <f>IFERROR(VLOOKUP(J314,Product_lookup!$A:$G,7,FALSE),"")</f>
        <v>130</v>
      </c>
      <c r="AG314" s="33">
        <f t="shared" si="44"/>
        <v>0.34966592427616927</v>
      </c>
    </row>
    <row r="315" spans="1:33" x14ac:dyDescent="0.3">
      <c r="A315" s="27">
        <v>46269</v>
      </c>
      <c r="B315" s="8" t="s">
        <v>12</v>
      </c>
      <c r="C315" s="8" t="s">
        <v>140</v>
      </c>
      <c r="D315" s="8" t="s">
        <v>141</v>
      </c>
      <c r="E315" s="8" t="s">
        <v>164</v>
      </c>
      <c r="F315" s="8" t="s">
        <v>143</v>
      </c>
      <c r="G315" s="8" t="s">
        <v>144</v>
      </c>
      <c r="H315" s="8" t="s">
        <v>6</v>
      </c>
      <c r="I315" s="8" t="s">
        <v>233</v>
      </c>
      <c r="J315" s="8" t="s">
        <v>166</v>
      </c>
      <c r="K315" s="8" t="s">
        <v>14</v>
      </c>
      <c r="L315" s="12">
        <v>578</v>
      </c>
      <c r="M315" s="9">
        <v>4</v>
      </c>
      <c r="N315" s="10">
        <f t="shared" si="36"/>
        <v>6.920415224913495E-3</v>
      </c>
      <c r="O315" s="11">
        <f t="shared" si="37"/>
        <v>9.17</v>
      </c>
      <c r="P315" s="11">
        <v>36.68</v>
      </c>
      <c r="Q315" s="11">
        <v>0</v>
      </c>
      <c r="R315" s="8">
        <v>0</v>
      </c>
      <c r="S315" s="8">
        <v>0</v>
      </c>
      <c r="T315" s="33" t="str">
        <f t="shared" si="38"/>
        <v/>
      </c>
      <c r="U315" s="12">
        <f t="shared" si="39"/>
        <v>0</v>
      </c>
      <c r="V315" s="10">
        <f t="shared" si="40"/>
        <v>0</v>
      </c>
      <c r="W315" s="11">
        <v>12</v>
      </c>
      <c r="X315" s="8" t="s">
        <v>148</v>
      </c>
      <c r="Y315" s="8" t="s">
        <v>149</v>
      </c>
      <c r="AA315">
        <f t="shared" si="41"/>
        <v>1</v>
      </c>
      <c r="AB315" s="32">
        <f t="shared" si="42"/>
        <v>-36.68</v>
      </c>
      <c r="AC315" t="str">
        <f t="shared" si="43"/>
        <v>No Sales</v>
      </c>
      <c r="AD315">
        <f>IFERROR(VLOOKUP(J315,Product_lookup!$A:$G,5,FALSE),"")</f>
        <v>449</v>
      </c>
      <c r="AE315">
        <f>IFERROR(VLOOKUP(J315,Product_lookup!$A:$G,6,FALSE),"")</f>
        <v>162</v>
      </c>
      <c r="AF315">
        <f>IFERROR(VLOOKUP(J315,Product_lookup!$A:$G,7,FALSE),"")</f>
        <v>130</v>
      </c>
      <c r="AG315" s="33">
        <f t="shared" si="44"/>
        <v>0.34966592427616927</v>
      </c>
    </row>
    <row r="316" spans="1:33" x14ac:dyDescent="0.3">
      <c r="A316" s="27">
        <v>46273</v>
      </c>
      <c r="B316" s="8" t="s">
        <v>34</v>
      </c>
      <c r="C316" s="8" t="s">
        <v>140</v>
      </c>
      <c r="D316" s="8" t="s">
        <v>141</v>
      </c>
      <c r="E316" s="8" t="s">
        <v>328</v>
      </c>
      <c r="F316" s="8" t="s">
        <v>143</v>
      </c>
      <c r="G316" s="8" t="s">
        <v>332</v>
      </c>
      <c r="H316" s="8" t="s">
        <v>20</v>
      </c>
      <c r="I316" s="8" t="s">
        <v>332</v>
      </c>
      <c r="J316" s="8" t="s">
        <v>330</v>
      </c>
      <c r="K316" s="8" t="s">
        <v>21</v>
      </c>
      <c r="L316" s="12">
        <v>453</v>
      </c>
      <c r="M316" s="9">
        <v>9</v>
      </c>
      <c r="N316" s="10">
        <f t="shared" si="36"/>
        <v>1.9867549668874173E-2</v>
      </c>
      <c r="O316" s="11">
        <f t="shared" si="37"/>
        <v>0</v>
      </c>
      <c r="P316">
        <v>0</v>
      </c>
      <c r="Q316" s="11">
        <v>299</v>
      </c>
      <c r="R316" s="8">
        <v>1</v>
      </c>
      <c r="S316" s="8">
        <v>1</v>
      </c>
      <c r="T316" s="33">
        <f t="shared" si="38"/>
        <v>0</v>
      </c>
      <c r="U316" s="12" t="str">
        <f t="shared" si="39"/>
        <v/>
      </c>
      <c r="V316" s="10">
        <f t="shared" si="40"/>
        <v>0.1111111111111111</v>
      </c>
      <c r="W316" s="11">
        <v>12</v>
      </c>
      <c r="X316" s="8" t="s">
        <v>148</v>
      </c>
      <c r="Y316" s="8" t="s">
        <v>149</v>
      </c>
      <c r="AA316">
        <f t="shared" si="41"/>
        <v>2</v>
      </c>
      <c r="AB316" s="32">
        <f t="shared" si="42"/>
        <v>88</v>
      </c>
      <c r="AC316" t="str">
        <f t="shared" si="43"/>
        <v>No Spend</v>
      </c>
      <c r="AD316">
        <f>IFERROR(VLOOKUP(J316,Product_lookup!$A:$G,5,FALSE),"")</f>
        <v>299</v>
      </c>
      <c r="AE316">
        <f>IFERROR(VLOOKUP(J316,Product_lookup!$A:$G,6,FALSE),"")</f>
        <v>114</v>
      </c>
      <c r="AF316">
        <f>IFERROR(VLOOKUP(J316,Product_lookup!$A:$G,7,FALSE),"")</f>
        <v>97</v>
      </c>
      <c r="AG316" s="33">
        <f t="shared" si="44"/>
        <v>0.29431438127090304</v>
      </c>
    </row>
    <row r="317" spans="1:33" x14ac:dyDescent="0.3">
      <c r="A317" s="27">
        <v>46269</v>
      </c>
      <c r="B317" s="8" t="s">
        <v>12</v>
      </c>
      <c r="C317" s="8" t="s">
        <v>140</v>
      </c>
      <c r="D317" s="8" t="s">
        <v>141</v>
      </c>
      <c r="E317" s="8" t="s">
        <v>164</v>
      </c>
      <c r="F317" s="8" t="s">
        <v>143</v>
      </c>
      <c r="G317" s="8" t="s">
        <v>144</v>
      </c>
      <c r="H317" s="8" t="s">
        <v>6</v>
      </c>
      <c r="I317" s="8" t="s">
        <v>510</v>
      </c>
      <c r="J317" s="8" t="s">
        <v>166</v>
      </c>
      <c r="K317" s="8" t="s">
        <v>14</v>
      </c>
      <c r="L317" s="12">
        <v>629</v>
      </c>
      <c r="M317" s="9">
        <v>1</v>
      </c>
      <c r="N317" s="10">
        <f t="shared" si="36"/>
        <v>1.589825119236884E-3</v>
      </c>
      <c r="O317" s="11">
        <f t="shared" si="37"/>
        <v>5.35</v>
      </c>
      <c r="P317" s="11">
        <v>5.35</v>
      </c>
      <c r="Q317" s="11">
        <v>0</v>
      </c>
      <c r="R317" s="8">
        <v>0</v>
      </c>
      <c r="S317" s="8">
        <v>0</v>
      </c>
      <c r="T317" s="33" t="str">
        <f t="shared" si="38"/>
        <v/>
      </c>
      <c r="U317" s="12">
        <f t="shared" si="39"/>
        <v>0</v>
      </c>
      <c r="V317" s="10">
        <f t="shared" si="40"/>
        <v>0</v>
      </c>
      <c r="W317" s="11">
        <v>8.5</v>
      </c>
      <c r="X317" s="8" t="s">
        <v>148</v>
      </c>
      <c r="Y317" s="8" t="s">
        <v>149</v>
      </c>
      <c r="AA317">
        <f t="shared" si="41"/>
        <v>1</v>
      </c>
      <c r="AB317" s="32">
        <f t="shared" si="42"/>
        <v>-5.35</v>
      </c>
      <c r="AC317" t="str">
        <f t="shared" si="43"/>
        <v>No Sales</v>
      </c>
      <c r="AD317">
        <f>IFERROR(VLOOKUP(J317,Product_lookup!$A:$G,5,FALSE),"")</f>
        <v>449</v>
      </c>
      <c r="AE317">
        <f>IFERROR(VLOOKUP(J317,Product_lookup!$A:$G,6,FALSE),"")</f>
        <v>162</v>
      </c>
      <c r="AF317">
        <f>IFERROR(VLOOKUP(J317,Product_lookup!$A:$G,7,FALSE),"")</f>
        <v>130</v>
      </c>
      <c r="AG317" s="33">
        <f t="shared" si="44"/>
        <v>0.34966592427616927</v>
      </c>
    </row>
    <row r="318" spans="1:33" x14ac:dyDescent="0.3">
      <c r="A318" s="27">
        <v>46269</v>
      </c>
      <c r="B318" s="8" t="s">
        <v>12</v>
      </c>
      <c r="C318" s="8" t="s">
        <v>140</v>
      </c>
      <c r="D318" s="8" t="s">
        <v>141</v>
      </c>
      <c r="E318" s="8" t="s">
        <v>239</v>
      </c>
      <c r="F318" s="8" t="s">
        <v>143</v>
      </c>
      <c r="G318" s="8" t="s">
        <v>151</v>
      </c>
      <c r="H318" s="8" t="s">
        <v>6</v>
      </c>
      <c r="I318" s="8" t="s">
        <v>388</v>
      </c>
      <c r="J318" s="8" t="s">
        <v>242</v>
      </c>
      <c r="K318" s="8" t="s">
        <v>7</v>
      </c>
      <c r="L318" s="12">
        <v>842</v>
      </c>
      <c r="M318" s="9">
        <v>7</v>
      </c>
      <c r="N318" s="10">
        <f t="shared" si="36"/>
        <v>8.3135391923990498E-3</v>
      </c>
      <c r="O318" s="11">
        <f t="shared" si="37"/>
        <v>4.33</v>
      </c>
      <c r="P318" s="11">
        <v>30.31</v>
      </c>
      <c r="Q318" s="11">
        <v>0</v>
      </c>
      <c r="R318" s="8">
        <v>0</v>
      </c>
      <c r="S318" s="8">
        <v>0</v>
      </c>
      <c r="T318" s="33" t="str">
        <f t="shared" si="38"/>
        <v/>
      </c>
      <c r="U318" s="12">
        <f t="shared" si="39"/>
        <v>0</v>
      </c>
      <c r="V318" s="10">
        <f t="shared" si="40"/>
        <v>0</v>
      </c>
      <c r="W318" s="11">
        <v>6</v>
      </c>
      <c r="X318" s="8" t="s">
        <v>148</v>
      </c>
      <c r="Y318" s="8" t="s">
        <v>149</v>
      </c>
      <c r="AA318">
        <f t="shared" si="41"/>
        <v>1</v>
      </c>
      <c r="AB318" s="32">
        <f t="shared" si="42"/>
        <v>-30.31</v>
      </c>
      <c r="AC318" t="str">
        <f t="shared" si="43"/>
        <v>No Sales</v>
      </c>
      <c r="AD318">
        <f>IFERROR(VLOOKUP(J318,Product_lookup!$A:$G,5,FALSE),"")</f>
        <v>299</v>
      </c>
      <c r="AE318">
        <f>IFERROR(VLOOKUP(J318,Product_lookup!$A:$G,6,FALSE),"")</f>
        <v>114</v>
      </c>
      <c r="AF318">
        <f>IFERROR(VLOOKUP(J318,Product_lookup!$A:$G,7,FALSE),"")</f>
        <v>107</v>
      </c>
      <c r="AG318" s="33">
        <f t="shared" si="44"/>
        <v>0.2608695652173913</v>
      </c>
    </row>
    <row r="319" spans="1:33" x14ac:dyDescent="0.3">
      <c r="A319" s="27">
        <v>46269</v>
      </c>
      <c r="B319" s="8" t="s">
        <v>12</v>
      </c>
      <c r="C319" s="8" t="s">
        <v>140</v>
      </c>
      <c r="D319" s="8" t="s">
        <v>141</v>
      </c>
      <c r="E319" s="8" t="s">
        <v>167</v>
      </c>
      <c r="F319" s="8" t="s">
        <v>143</v>
      </c>
      <c r="G319" s="8" t="s">
        <v>151</v>
      </c>
      <c r="H319" s="8" t="s">
        <v>6</v>
      </c>
      <c r="I319" s="8" t="s">
        <v>511</v>
      </c>
      <c r="J319" s="8" t="s">
        <v>169</v>
      </c>
      <c r="K319" s="8" t="s">
        <v>14</v>
      </c>
      <c r="L319" s="12">
        <v>990</v>
      </c>
      <c r="M319" s="9">
        <v>6</v>
      </c>
      <c r="N319" s="10">
        <f t="shared" si="36"/>
        <v>6.0606060606060606E-3</v>
      </c>
      <c r="O319" s="11">
        <f t="shared" si="37"/>
        <v>5.46</v>
      </c>
      <c r="P319" s="11">
        <v>32.76</v>
      </c>
      <c r="Q319" s="11">
        <v>0</v>
      </c>
      <c r="R319" s="8">
        <v>0</v>
      </c>
      <c r="S319" s="8">
        <v>0</v>
      </c>
      <c r="T319" s="33" t="str">
        <f t="shared" si="38"/>
        <v/>
      </c>
      <c r="U319" s="12">
        <f t="shared" si="39"/>
        <v>0</v>
      </c>
      <c r="V319" s="10">
        <f t="shared" si="40"/>
        <v>0</v>
      </c>
      <c r="W319" s="11">
        <v>6.5</v>
      </c>
      <c r="X319" s="8" t="s">
        <v>148</v>
      </c>
      <c r="Y319" s="8" t="s">
        <v>149</v>
      </c>
      <c r="AA319">
        <f t="shared" si="41"/>
        <v>1</v>
      </c>
      <c r="AB319" s="32">
        <f t="shared" si="42"/>
        <v>-32.76</v>
      </c>
      <c r="AC319" t="str">
        <f t="shared" si="43"/>
        <v>No Sales</v>
      </c>
      <c r="AD319">
        <f>IFERROR(VLOOKUP(J319,Product_lookup!$A:$G,5,FALSE),"")</f>
        <v>249</v>
      </c>
      <c r="AE319">
        <f>IFERROR(VLOOKUP(J319,Product_lookup!$A:$G,6,FALSE),"")</f>
        <v>100</v>
      </c>
      <c r="AF319">
        <f>IFERROR(VLOOKUP(J319,Product_lookup!$A:$G,7,FALSE),"")</f>
        <v>102</v>
      </c>
      <c r="AG319" s="33">
        <f t="shared" si="44"/>
        <v>0.18875502008032127</v>
      </c>
    </row>
    <row r="320" spans="1:33" x14ac:dyDescent="0.3">
      <c r="A320" s="27">
        <v>46269</v>
      </c>
      <c r="B320" s="8" t="s">
        <v>12</v>
      </c>
      <c r="C320" s="8" t="s">
        <v>140</v>
      </c>
      <c r="D320" s="8" t="s">
        <v>141</v>
      </c>
      <c r="E320" s="8" t="s">
        <v>167</v>
      </c>
      <c r="F320" s="8" t="s">
        <v>143</v>
      </c>
      <c r="G320" s="8" t="s">
        <v>144</v>
      </c>
      <c r="H320" s="8" t="s">
        <v>6</v>
      </c>
      <c r="I320" s="8" t="s">
        <v>512</v>
      </c>
      <c r="J320" s="8" t="s">
        <v>169</v>
      </c>
      <c r="K320" s="8" t="s">
        <v>14</v>
      </c>
      <c r="L320" s="12">
        <v>576</v>
      </c>
      <c r="M320" s="9">
        <v>2</v>
      </c>
      <c r="N320" s="10">
        <f t="shared" si="36"/>
        <v>3.472222222222222E-3</v>
      </c>
      <c r="O320" s="11">
        <f t="shared" si="37"/>
        <v>4.3</v>
      </c>
      <c r="P320" s="11">
        <v>8.6</v>
      </c>
      <c r="Q320" s="11">
        <v>0</v>
      </c>
      <c r="R320" s="8">
        <v>0</v>
      </c>
      <c r="S320" s="8">
        <v>0</v>
      </c>
      <c r="T320" s="33" t="str">
        <f t="shared" si="38"/>
        <v/>
      </c>
      <c r="U320" s="12">
        <f t="shared" si="39"/>
        <v>0</v>
      </c>
      <c r="V320" s="10">
        <f t="shared" si="40"/>
        <v>0</v>
      </c>
      <c r="W320" s="11">
        <v>6.5</v>
      </c>
      <c r="X320" s="8" t="s">
        <v>148</v>
      </c>
      <c r="Y320" s="8" t="s">
        <v>149</v>
      </c>
      <c r="AA320">
        <f t="shared" si="41"/>
        <v>1</v>
      </c>
      <c r="AB320" s="32">
        <f t="shared" si="42"/>
        <v>-8.6</v>
      </c>
      <c r="AC320" t="str">
        <f t="shared" si="43"/>
        <v>No Sales</v>
      </c>
      <c r="AD320">
        <f>IFERROR(VLOOKUP(J320,Product_lookup!$A:$G,5,FALSE),"")</f>
        <v>249</v>
      </c>
      <c r="AE320">
        <f>IFERROR(VLOOKUP(J320,Product_lookup!$A:$G,6,FALSE),"")</f>
        <v>100</v>
      </c>
      <c r="AF320">
        <f>IFERROR(VLOOKUP(J320,Product_lookup!$A:$G,7,FALSE),"")</f>
        <v>102</v>
      </c>
      <c r="AG320" s="33">
        <f t="shared" si="44"/>
        <v>0.18875502008032127</v>
      </c>
    </row>
    <row r="321" spans="1:33" x14ac:dyDescent="0.3">
      <c r="A321" s="27">
        <v>46269</v>
      </c>
      <c r="B321" s="8" t="s">
        <v>5</v>
      </c>
      <c r="C321" s="8" t="s">
        <v>173</v>
      </c>
      <c r="D321" s="8" t="s">
        <v>141</v>
      </c>
      <c r="E321" s="8" t="s">
        <v>186</v>
      </c>
      <c r="F321" s="8" t="s">
        <v>143</v>
      </c>
      <c r="G321" s="8" t="s">
        <v>151</v>
      </c>
      <c r="H321" s="8" t="s">
        <v>6</v>
      </c>
      <c r="I321" s="8" t="s">
        <v>191</v>
      </c>
      <c r="J321" s="8" t="s">
        <v>188</v>
      </c>
      <c r="K321" s="8" t="s">
        <v>21</v>
      </c>
      <c r="L321" s="12">
        <v>228</v>
      </c>
      <c r="M321" s="9">
        <v>5</v>
      </c>
      <c r="N321" s="10">
        <f t="shared" si="36"/>
        <v>2.1929824561403508E-2</v>
      </c>
      <c r="O321" s="11">
        <f t="shared" si="37"/>
        <v>8.5</v>
      </c>
      <c r="P321" s="11">
        <v>42.5</v>
      </c>
      <c r="Q321" s="11">
        <v>0</v>
      </c>
      <c r="R321" s="8">
        <v>0</v>
      </c>
      <c r="S321" s="8">
        <v>0</v>
      </c>
      <c r="T321" s="33" t="str">
        <f t="shared" si="38"/>
        <v/>
      </c>
      <c r="U321" s="12">
        <f t="shared" si="39"/>
        <v>0</v>
      </c>
      <c r="V321" s="10">
        <f t="shared" si="40"/>
        <v>0</v>
      </c>
      <c r="W321" s="11">
        <v>8.5</v>
      </c>
      <c r="X321" s="8" t="s">
        <v>148</v>
      </c>
      <c r="Y321" s="8" t="s">
        <v>149</v>
      </c>
      <c r="AA321">
        <f t="shared" si="41"/>
        <v>1</v>
      </c>
      <c r="AB321" s="32">
        <f t="shared" si="42"/>
        <v>-42.5</v>
      </c>
      <c r="AC321" t="str">
        <f t="shared" si="43"/>
        <v>No Sales</v>
      </c>
      <c r="AD321">
        <f>IFERROR(VLOOKUP(J321,Product_lookup!$A:$G,5,FALSE),"")</f>
        <v>349</v>
      </c>
      <c r="AE321">
        <f>IFERROR(VLOOKUP(J321,Product_lookup!$A:$G,6,FALSE),"")</f>
        <v>133</v>
      </c>
      <c r="AF321">
        <f>IFERROR(VLOOKUP(J321,Product_lookup!$A:$G,7,FALSE),"")</f>
        <v>121</v>
      </c>
      <c r="AG321" s="33">
        <f t="shared" si="44"/>
        <v>0.27220630372492838</v>
      </c>
    </row>
    <row r="322" spans="1:33" x14ac:dyDescent="0.3">
      <c r="A322" s="27">
        <v>46269</v>
      </c>
      <c r="B322" s="8" t="s">
        <v>5</v>
      </c>
      <c r="C322" s="8" t="s">
        <v>173</v>
      </c>
      <c r="D322" s="8" t="s">
        <v>141</v>
      </c>
      <c r="E322" s="8" t="s">
        <v>186</v>
      </c>
      <c r="F322" s="8" t="s">
        <v>143</v>
      </c>
      <c r="G322" s="8" t="s">
        <v>178</v>
      </c>
      <c r="H322" s="8" t="s">
        <v>6</v>
      </c>
      <c r="I322" s="8" t="s">
        <v>514</v>
      </c>
      <c r="J322" s="8" t="s">
        <v>188</v>
      </c>
      <c r="K322" s="8" t="s">
        <v>21</v>
      </c>
      <c r="L322" s="12">
        <v>376</v>
      </c>
      <c r="M322" s="9">
        <v>3</v>
      </c>
      <c r="N322" s="10">
        <f t="shared" ref="N322:N385" si="45">IF(L322=0,"",M322/L322)</f>
        <v>7.9787234042553185E-3</v>
      </c>
      <c r="O322" s="11">
        <f t="shared" ref="O322:O385" si="46">IF(M322=0,"",P322/M322)</f>
        <v>10</v>
      </c>
      <c r="P322" s="11">
        <v>30</v>
      </c>
      <c r="Q322" s="11">
        <v>0</v>
      </c>
      <c r="R322" s="8">
        <v>0</v>
      </c>
      <c r="S322" s="8">
        <v>0</v>
      </c>
      <c r="T322" s="33" t="str">
        <f t="shared" ref="T322:T385" si="47">IF(Q322=0,"",P322/Q322)</f>
        <v/>
      </c>
      <c r="U322" s="12">
        <f t="shared" ref="U322:U385" si="48">IF(P322=0,"",Q322/P322)</f>
        <v>0</v>
      </c>
      <c r="V322" s="10">
        <f t="shared" ref="V322:V385" si="49">IF(M322=0,"",R322/M322)</f>
        <v>0</v>
      </c>
      <c r="W322" s="11">
        <v>10</v>
      </c>
      <c r="X322" s="8" t="s">
        <v>148</v>
      </c>
      <c r="Y322" s="8" t="s">
        <v>149</v>
      </c>
      <c r="AA322">
        <f t="shared" ref="AA322:AA385" si="50">IF(OR(A322&lt;DATE(2026,9,1),A322&gt;DATE(2026,9,28)),"Check Date",INT((A322-DATE(2026,9,1))/7)+1)</f>
        <v>1</v>
      </c>
      <c r="AB322" s="32">
        <f t="shared" ref="AB322:AB385" si="51">IF(OR(AD322="",AE322="",AF322=""),"",S322*(AD322-AE322-AF322)-P322)</f>
        <v>-30</v>
      </c>
      <c r="AC322" t="str">
        <f t="shared" ref="AC322:AC385" si="52">IF(P322&lt;0,"Review",IF(OR(AD322="",AE322="",AF322=""),"Cost missing",IF(P322=0,"No Spend",IF(Q322=0,"No Sales",IF(P322/Q322&lt;AG322,"Profitable","Losing")))))</f>
        <v>No Sales</v>
      </c>
      <c r="AD322">
        <f>IFERROR(VLOOKUP(J322,Product_lookup!$A:$G,5,FALSE),"")</f>
        <v>349</v>
      </c>
      <c r="AE322">
        <f>IFERROR(VLOOKUP(J322,Product_lookup!$A:$G,6,FALSE),"")</f>
        <v>133</v>
      </c>
      <c r="AF322">
        <f>IFERROR(VLOOKUP(J322,Product_lookup!$A:$G,7,FALSE),"")</f>
        <v>121</v>
      </c>
      <c r="AG322" s="33">
        <f t="shared" ref="AG322:AG385" si="53">IFERROR((AD322-AE322-AF322)/AD322,"")</f>
        <v>0.27220630372492838</v>
      </c>
    </row>
    <row r="323" spans="1:33" x14ac:dyDescent="0.3">
      <c r="A323" s="27">
        <v>46269</v>
      </c>
      <c r="B323" s="8" t="s">
        <v>5</v>
      </c>
      <c r="C323" s="8" t="s">
        <v>173</v>
      </c>
      <c r="D323" s="8" t="s">
        <v>141</v>
      </c>
      <c r="E323" s="8" t="s">
        <v>193</v>
      </c>
      <c r="F323" s="8" t="s">
        <v>143</v>
      </c>
      <c r="G323" s="8" t="s">
        <v>144</v>
      </c>
      <c r="H323" s="8" t="s">
        <v>6</v>
      </c>
      <c r="I323" s="8" t="s">
        <v>264</v>
      </c>
      <c r="J323" s="8" t="s">
        <v>195</v>
      </c>
      <c r="K323" s="8" t="s">
        <v>21</v>
      </c>
      <c r="L323" s="12">
        <v>352</v>
      </c>
      <c r="M323" s="9">
        <v>10</v>
      </c>
      <c r="N323" s="10">
        <f t="shared" si="45"/>
        <v>2.8409090909090908E-2</v>
      </c>
      <c r="O323" s="11">
        <f t="shared" si="46"/>
        <v>7.0400000000000009</v>
      </c>
      <c r="P323" s="8">
        <v>70.400000000000006</v>
      </c>
      <c r="Q323" s="11">
        <v>0</v>
      </c>
      <c r="R323" s="8">
        <v>0</v>
      </c>
      <c r="S323" s="8">
        <v>0</v>
      </c>
      <c r="T323" s="33" t="str">
        <f t="shared" si="47"/>
        <v/>
      </c>
      <c r="U323" s="12">
        <f t="shared" si="48"/>
        <v>0</v>
      </c>
      <c r="V323" s="10">
        <f t="shared" si="49"/>
        <v>0</v>
      </c>
      <c r="W323" s="11">
        <v>9</v>
      </c>
      <c r="X323" s="8" t="s">
        <v>148</v>
      </c>
      <c r="Y323" s="8" t="s">
        <v>149</v>
      </c>
      <c r="AA323">
        <f t="shared" si="50"/>
        <v>1</v>
      </c>
      <c r="AB323" s="32">
        <f t="shared" si="51"/>
        <v>-70.400000000000006</v>
      </c>
      <c r="AC323" t="str">
        <f t="shared" si="52"/>
        <v>No Sales</v>
      </c>
      <c r="AD323">
        <f>IFERROR(VLOOKUP(J323,Product_lookup!$A:$G,5,FALSE),"")</f>
        <v>399</v>
      </c>
      <c r="AE323">
        <f>IFERROR(VLOOKUP(J323,Product_lookup!$A:$G,6,FALSE),"")</f>
        <v>148</v>
      </c>
      <c r="AF323">
        <f>IFERROR(VLOOKUP(J323,Product_lookup!$A:$G,7,FALSE),"")</f>
        <v>126</v>
      </c>
      <c r="AG323" s="33">
        <f t="shared" si="53"/>
        <v>0.31328320802005011</v>
      </c>
    </row>
    <row r="324" spans="1:33" x14ac:dyDescent="0.3">
      <c r="A324" s="27">
        <v>46269</v>
      </c>
      <c r="B324" s="8" t="s">
        <v>5</v>
      </c>
      <c r="C324" s="8" t="s">
        <v>173</v>
      </c>
      <c r="D324" s="8" t="s">
        <v>141</v>
      </c>
      <c r="E324" s="8" t="s">
        <v>193</v>
      </c>
      <c r="F324" s="8" t="s">
        <v>143</v>
      </c>
      <c r="G324" s="8" t="s">
        <v>144</v>
      </c>
      <c r="H324" s="8" t="s">
        <v>6</v>
      </c>
      <c r="I324" s="8" t="s">
        <v>516</v>
      </c>
      <c r="J324" s="8" t="s">
        <v>195</v>
      </c>
      <c r="K324" s="8" t="s">
        <v>21</v>
      </c>
      <c r="L324" s="12">
        <v>251</v>
      </c>
      <c r="M324" s="9">
        <v>3</v>
      </c>
      <c r="N324" s="10">
        <f t="shared" si="45"/>
        <v>1.1952191235059761E-2</v>
      </c>
      <c r="O324" s="11">
        <f t="shared" si="46"/>
        <v>9.5</v>
      </c>
      <c r="P324" s="11">
        <v>28.5</v>
      </c>
      <c r="Q324" s="11">
        <v>0</v>
      </c>
      <c r="R324" s="8">
        <v>0</v>
      </c>
      <c r="S324" s="8">
        <v>0</v>
      </c>
      <c r="T324" s="33" t="str">
        <f t="shared" si="47"/>
        <v/>
      </c>
      <c r="U324" s="12">
        <f t="shared" si="48"/>
        <v>0</v>
      </c>
      <c r="V324" s="10">
        <f t="shared" si="49"/>
        <v>0</v>
      </c>
      <c r="W324" s="11">
        <v>9.5</v>
      </c>
      <c r="X324" s="8" t="s">
        <v>148</v>
      </c>
      <c r="Y324" s="8" t="s">
        <v>149</v>
      </c>
      <c r="AA324">
        <f t="shared" si="50"/>
        <v>1</v>
      </c>
      <c r="AB324" s="32">
        <f t="shared" si="51"/>
        <v>-28.5</v>
      </c>
      <c r="AC324" t="str">
        <f t="shared" si="52"/>
        <v>No Sales</v>
      </c>
      <c r="AD324">
        <f>IFERROR(VLOOKUP(J324,Product_lookup!$A:$G,5,FALSE),"")</f>
        <v>399</v>
      </c>
      <c r="AE324">
        <f>IFERROR(VLOOKUP(J324,Product_lookup!$A:$G,6,FALSE),"")</f>
        <v>148</v>
      </c>
      <c r="AF324">
        <f>IFERROR(VLOOKUP(J324,Product_lookup!$A:$G,7,FALSE),"")</f>
        <v>126</v>
      </c>
      <c r="AG324" s="33">
        <f t="shared" si="53"/>
        <v>0.31328320802005011</v>
      </c>
    </row>
    <row r="325" spans="1:33" x14ac:dyDescent="0.3">
      <c r="A325" s="27">
        <v>46269</v>
      </c>
      <c r="B325" s="8" t="s">
        <v>5</v>
      </c>
      <c r="C325" s="8" t="s">
        <v>173</v>
      </c>
      <c r="D325" s="8" t="s">
        <v>141</v>
      </c>
      <c r="E325" s="8" t="s">
        <v>193</v>
      </c>
      <c r="F325" s="8" t="s">
        <v>143</v>
      </c>
      <c r="G325" s="8" t="s">
        <v>144</v>
      </c>
      <c r="H325" s="8" t="s">
        <v>6</v>
      </c>
      <c r="I325" s="8" t="s">
        <v>517</v>
      </c>
      <c r="J325" s="8" t="s">
        <v>195</v>
      </c>
      <c r="K325" s="8" t="s">
        <v>14</v>
      </c>
      <c r="L325" s="12">
        <v>1038</v>
      </c>
      <c r="M325" s="9">
        <v>5</v>
      </c>
      <c r="N325" s="10">
        <f t="shared" si="45"/>
        <v>4.8169556840077067E-3</v>
      </c>
      <c r="O325" s="11">
        <f t="shared" si="46"/>
        <v>5.6899999999999995</v>
      </c>
      <c r="P325" s="11">
        <v>28.45</v>
      </c>
      <c r="Q325" s="11">
        <v>0</v>
      </c>
      <c r="R325" s="8">
        <v>0</v>
      </c>
      <c r="S325" s="8">
        <v>0</v>
      </c>
      <c r="T325" s="33" t="str">
        <f t="shared" si="47"/>
        <v/>
      </c>
      <c r="U325" s="12">
        <f t="shared" si="48"/>
        <v>0</v>
      </c>
      <c r="V325" s="10">
        <f t="shared" si="49"/>
        <v>0</v>
      </c>
      <c r="W325" s="11">
        <v>8.5</v>
      </c>
      <c r="X325" s="8" t="s">
        <v>148</v>
      </c>
      <c r="Y325" s="8" t="s">
        <v>149</v>
      </c>
      <c r="AA325">
        <f t="shared" si="50"/>
        <v>1</v>
      </c>
      <c r="AB325" s="32">
        <f t="shared" si="51"/>
        <v>-28.45</v>
      </c>
      <c r="AC325" t="str">
        <f t="shared" si="52"/>
        <v>No Sales</v>
      </c>
      <c r="AD325">
        <f>IFERROR(VLOOKUP(J325,Product_lookup!$A:$G,5,FALSE),"")</f>
        <v>399</v>
      </c>
      <c r="AE325">
        <f>IFERROR(VLOOKUP(J325,Product_lookup!$A:$G,6,FALSE),"")</f>
        <v>148</v>
      </c>
      <c r="AF325">
        <f>IFERROR(VLOOKUP(J325,Product_lookup!$A:$G,7,FALSE),"")</f>
        <v>126</v>
      </c>
      <c r="AG325" s="33">
        <f t="shared" si="53"/>
        <v>0.31328320802005011</v>
      </c>
    </row>
    <row r="326" spans="1:33" x14ac:dyDescent="0.3">
      <c r="A326" s="27">
        <v>46269</v>
      </c>
      <c r="B326" s="8" t="s">
        <v>5</v>
      </c>
      <c r="C326" s="8" t="s">
        <v>173</v>
      </c>
      <c r="D326" s="8" t="s">
        <v>141</v>
      </c>
      <c r="E326" s="8" t="s">
        <v>200</v>
      </c>
      <c r="F326" s="8" t="s">
        <v>143</v>
      </c>
      <c r="G326" s="8" t="s">
        <v>144</v>
      </c>
      <c r="H326" s="8" t="s">
        <v>6</v>
      </c>
      <c r="I326" s="8" t="s">
        <v>518</v>
      </c>
      <c r="J326" s="8" t="s">
        <v>202</v>
      </c>
      <c r="K326" s="8" t="s">
        <v>14</v>
      </c>
      <c r="L326" s="12">
        <v>259</v>
      </c>
      <c r="M326" s="9">
        <v>1</v>
      </c>
      <c r="N326" s="10">
        <f t="shared" si="45"/>
        <v>3.8610038610038611E-3</v>
      </c>
      <c r="O326" s="11">
        <f t="shared" si="46"/>
        <v>5.53</v>
      </c>
      <c r="P326" s="11">
        <v>5.53</v>
      </c>
      <c r="Q326" s="11">
        <v>0</v>
      </c>
      <c r="R326" s="8">
        <v>0</v>
      </c>
      <c r="S326" s="8">
        <v>0</v>
      </c>
      <c r="T326" s="33" t="str">
        <f t="shared" si="47"/>
        <v/>
      </c>
      <c r="U326" s="12">
        <f t="shared" si="48"/>
        <v>0</v>
      </c>
      <c r="V326" s="10">
        <f t="shared" si="49"/>
        <v>0</v>
      </c>
      <c r="W326" s="11">
        <v>10</v>
      </c>
      <c r="X326" s="8" t="s">
        <v>148</v>
      </c>
      <c r="Y326" s="8" t="s">
        <v>149</v>
      </c>
      <c r="AA326">
        <f t="shared" si="50"/>
        <v>1</v>
      </c>
      <c r="AB326" s="32">
        <f t="shared" si="51"/>
        <v>-5.53</v>
      </c>
      <c r="AC326" t="str">
        <f t="shared" si="52"/>
        <v>No Sales</v>
      </c>
      <c r="AD326">
        <f>IFERROR(VLOOKUP(J326,Product_lookup!$A:$G,5,FALSE),"")</f>
        <v>429</v>
      </c>
      <c r="AE326">
        <f>IFERROR(VLOOKUP(J326,Product_lookup!$A:$G,6,FALSE),"")</f>
        <v>159</v>
      </c>
      <c r="AF326">
        <f>IFERROR(VLOOKUP(J326,Product_lookup!$A:$G,7,FALSE),"")</f>
        <v>139</v>
      </c>
      <c r="AG326" s="33">
        <f t="shared" si="53"/>
        <v>0.30536130536130535</v>
      </c>
    </row>
    <row r="327" spans="1:33" x14ac:dyDescent="0.3">
      <c r="A327" s="27">
        <v>46269</v>
      </c>
      <c r="B327" s="8" t="s">
        <v>32</v>
      </c>
      <c r="C327" s="8" t="s">
        <v>140</v>
      </c>
      <c r="D327" s="8" t="s">
        <v>141</v>
      </c>
      <c r="E327" s="8" t="s">
        <v>142</v>
      </c>
      <c r="F327" s="8" t="s">
        <v>143</v>
      </c>
      <c r="G327" s="8" t="s">
        <v>207</v>
      </c>
      <c r="H327" s="8" t="s">
        <v>20</v>
      </c>
      <c r="I327" s="8" t="s">
        <v>207</v>
      </c>
      <c r="J327" s="8" t="s">
        <v>147</v>
      </c>
      <c r="K327" s="8" t="s">
        <v>14</v>
      </c>
      <c r="L327" s="12">
        <v>678</v>
      </c>
      <c r="M327" s="9">
        <v>4</v>
      </c>
      <c r="N327" s="10">
        <f t="shared" si="45"/>
        <v>5.8997050147492625E-3</v>
      </c>
      <c r="O327" s="11">
        <f t="shared" si="46"/>
        <v>12.3</v>
      </c>
      <c r="P327" s="11">
        <v>49.2</v>
      </c>
      <c r="Q327" s="11">
        <v>0</v>
      </c>
      <c r="R327" s="8">
        <v>0</v>
      </c>
      <c r="S327" s="8">
        <v>0</v>
      </c>
      <c r="T327" s="33" t="str">
        <f t="shared" si="47"/>
        <v/>
      </c>
      <c r="U327" s="12">
        <f t="shared" si="48"/>
        <v>0</v>
      </c>
      <c r="V327" s="10">
        <f t="shared" si="49"/>
        <v>0</v>
      </c>
      <c r="W327" s="11">
        <v>15.5</v>
      </c>
      <c r="X327" s="8" t="s">
        <v>148</v>
      </c>
      <c r="Y327" s="8" t="s">
        <v>149</v>
      </c>
      <c r="AA327">
        <f t="shared" si="50"/>
        <v>1</v>
      </c>
      <c r="AB327" s="32">
        <f t="shared" si="51"/>
        <v>-49.2</v>
      </c>
      <c r="AC327" t="str">
        <f t="shared" si="52"/>
        <v>No Sales</v>
      </c>
      <c r="AD327">
        <f>IFERROR(VLOOKUP(J327,Product_lookup!$A:$G,5,FALSE),"")</f>
        <v>599</v>
      </c>
      <c r="AE327">
        <f>IFERROR(VLOOKUP(J327,Product_lookup!$A:$G,6,FALSE),"")</f>
        <v>216</v>
      </c>
      <c r="AF327">
        <f>IFERROR(VLOOKUP(J327,Product_lookup!$A:$G,7,FALSE),"")</f>
        <v>144</v>
      </c>
      <c r="AG327" s="33">
        <f t="shared" si="53"/>
        <v>0.39899833055091821</v>
      </c>
    </row>
    <row r="328" spans="1:33" x14ac:dyDescent="0.3">
      <c r="A328" s="27">
        <v>46269</v>
      </c>
      <c r="B328" s="8" t="s">
        <v>32</v>
      </c>
      <c r="C328" s="8" t="s">
        <v>140</v>
      </c>
      <c r="D328" s="8" t="s">
        <v>141</v>
      </c>
      <c r="E328" s="8" t="s">
        <v>150</v>
      </c>
      <c r="F328" s="8" t="s">
        <v>143</v>
      </c>
      <c r="G328" s="8" t="s">
        <v>519</v>
      </c>
      <c r="H328" s="8" t="s">
        <v>20</v>
      </c>
      <c r="I328" s="8" t="s">
        <v>519</v>
      </c>
      <c r="J328" s="8" t="s">
        <v>153</v>
      </c>
      <c r="K328" s="8" t="s">
        <v>7</v>
      </c>
      <c r="L328" s="12">
        <v>283</v>
      </c>
      <c r="M328" s="9">
        <v>0</v>
      </c>
      <c r="N328" s="10">
        <f t="shared" si="45"/>
        <v>0</v>
      </c>
      <c r="O328" s="11" t="str">
        <f t="shared" si="46"/>
        <v/>
      </c>
      <c r="P328" s="11">
        <v>0</v>
      </c>
      <c r="Q328" s="11">
        <v>0</v>
      </c>
      <c r="R328" s="8">
        <v>0</v>
      </c>
      <c r="S328" s="8">
        <v>0</v>
      </c>
      <c r="T328" s="33" t="str">
        <f t="shared" si="47"/>
        <v/>
      </c>
      <c r="U328" s="12" t="str">
        <f t="shared" si="48"/>
        <v/>
      </c>
      <c r="V328" s="10" t="str">
        <f t="shared" si="49"/>
        <v/>
      </c>
      <c r="W328" s="11">
        <v>16.5</v>
      </c>
      <c r="X328" s="8" t="s">
        <v>148</v>
      </c>
      <c r="Y328" s="8" t="s">
        <v>149</v>
      </c>
      <c r="AA328">
        <f t="shared" si="50"/>
        <v>1</v>
      </c>
      <c r="AB328" s="32">
        <f t="shared" si="51"/>
        <v>0</v>
      </c>
      <c r="AC328" t="str">
        <f t="shared" si="52"/>
        <v>No Spend</v>
      </c>
      <c r="AD328">
        <f>IFERROR(VLOOKUP(J328,Product_lookup!$A:$G,5,FALSE),"")</f>
        <v>549</v>
      </c>
      <c r="AE328">
        <f>IFERROR(VLOOKUP(J328,Product_lookup!$A:$G,6,FALSE),"")</f>
        <v>192</v>
      </c>
      <c r="AF328">
        <f>IFERROR(VLOOKUP(J328,Product_lookup!$A:$G,7,FALSE),"")</f>
        <v>139</v>
      </c>
      <c r="AG328" s="33">
        <f t="shared" si="53"/>
        <v>0.39708561020036431</v>
      </c>
    </row>
    <row r="329" spans="1:33" x14ac:dyDescent="0.3">
      <c r="A329" s="27">
        <v>46269</v>
      </c>
      <c r="B329" s="8" t="s">
        <v>32</v>
      </c>
      <c r="C329" s="8" t="s">
        <v>140</v>
      </c>
      <c r="D329" s="8" t="s">
        <v>141</v>
      </c>
      <c r="E329" s="8" t="s">
        <v>211</v>
      </c>
      <c r="F329" s="8" t="s">
        <v>143</v>
      </c>
      <c r="G329" s="8" t="s">
        <v>225</v>
      </c>
      <c r="H329" s="8" t="s">
        <v>20</v>
      </c>
      <c r="I329" s="8" t="s">
        <v>225</v>
      </c>
      <c r="J329" s="8" t="s">
        <v>214</v>
      </c>
      <c r="K329" s="8" t="s">
        <v>14</v>
      </c>
      <c r="L329" s="12">
        <v>1133</v>
      </c>
      <c r="M329" s="9">
        <v>5</v>
      </c>
      <c r="N329" s="10">
        <f t="shared" si="45"/>
        <v>4.4130626654898496E-3</v>
      </c>
      <c r="O329" s="11">
        <f t="shared" si="46"/>
        <v>14.88</v>
      </c>
      <c r="P329" s="11">
        <v>74.400000000000006</v>
      </c>
      <c r="Q329" s="11">
        <v>1947</v>
      </c>
      <c r="R329" s="8">
        <v>3</v>
      </c>
      <c r="S329" s="8">
        <v>3</v>
      </c>
      <c r="T329" s="33">
        <f t="shared" si="47"/>
        <v>3.821263482280432E-2</v>
      </c>
      <c r="U329" s="12">
        <f t="shared" si="48"/>
        <v>26.169354838709676</v>
      </c>
      <c r="V329" s="10">
        <f t="shared" si="49"/>
        <v>0.6</v>
      </c>
      <c r="W329" s="11">
        <v>19.5</v>
      </c>
      <c r="X329" s="8" t="s">
        <v>148</v>
      </c>
      <c r="Y329" s="8" t="s">
        <v>149</v>
      </c>
      <c r="AA329">
        <f t="shared" si="50"/>
        <v>1</v>
      </c>
      <c r="AB329" s="32">
        <f t="shared" si="51"/>
        <v>726.6</v>
      </c>
      <c r="AC329" t="str">
        <f t="shared" si="52"/>
        <v>Profitable</v>
      </c>
      <c r="AD329">
        <f>IFERROR(VLOOKUP(J329,Product_lookup!$A:$G,5,FALSE),"")</f>
        <v>649</v>
      </c>
      <c r="AE329">
        <f>IFERROR(VLOOKUP(J329,Product_lookup!$A:$G,6,FALSE),"")</f>
        <v>234</v>
      </c>
      <c r="AF329">
        <f>IFERROR(VLOOKUP(J329,Product_lookup!$A:$G,7,FALSE),"")</f>
        <v>148</v>
      </c>
      <c r="AG329" s="33">
        <f t="shared" si="53"/>
        <v>0.41140215716486905</v>
      </c>
    </row>
    <row r="330" spans="1:33" x14ac:dyDescent="0.3">
      <c r="A330" s="27">
        <v>46269</v>
      </c>
      <c r="B330" s="8" t="s">
        <v>32</v>
      </c>
      <c r="C330" s="8" t="s">
        <v>140</v>
      </c>
      <c r="D330" s="8" t="s">
        <v>141</v>
      </c>
      <c r="E330" s="8" t="s">
        <v>211</v>
      </c>
      <c r="F330" s="8" t="s">
        <v>143</v>
      </c>
      <c r="G330" s="8" t="s">
        <v>212</v>
      </c>
      <c r="H330" s="8" t="s">
        <v>20</v>
      </c>
      <c r="I330" s="8" t="s">
        <v>212</v>
      </c>
      <c r="J330" s="8" t="s">
        <v>214</v>
      </c>
      <c r="K330" s="8" t="s">
        <v>14</v>
      </c>
      <c r="L330" s="12">
        <v>239</v>
      </c>
      <c r="M330" s="9">
        <v>3</v>
      </c>
      <c r="N330" s="10">
        <f t="shared" si="45"/>
        <v>1.2552301255230125E-2</v>
      </c>
      <c r="O330" s="11">
        <f t="shared" si="46"/>
        <v>17.45</v>
      </c>
      <c r="P330" s="8">
        <v>52.35</v>
      </c>
      <c r="Q330" s="11">
        <v>0</v>
      </c>
      <c r="R330" s="8">
        <v>0</v>
      </c>
      <c r="S330" s="8">
        <v>0</v>
      </c>
      <c r="T330" s="33" t="str">
        <f t="shared" si="47"/>
        <v/>
      </c>
      <c r="U330" s="12">
        <f t="shared" si="48"/>
        <v>0</v>
      </c>
      <c r="V330" s="10">
        <f t="shared" si="49"/>
        <v>0</v>
      </c>
      <c r="W330" s="11">
        <v>24</v>
      </c>
      <c r="X330" s="8" t="s">
        <v>148</v>
      </c>
      <c r="Y330" s="8" t="s">
        <v>149</v>
      </c>
      <c r="AA330">
        <f t="shared" si="50"/>
        <v>1</v>
      </c>
      <c r="AB330" s="32">
        <f t="shared" si="51"/>
        <v>-52.35</v>
      </c>
      <c r="AC330" t="str">
        <f t="shared" si="52"/>
        <v>No Sales</v>
      </c>
      <c r="AD330">
        <f>IFERROR(VLOOKUP(J330,Product_lookup!$A:$G,5,FALSE),"")</f>
        <v>649</v>
      </c>
      <c r="AE330">
        <f>IFERROR(VLOOKUP(J330,Product_lookup!$A:$G,6,FALSE),"")</f>
        <v>234</v>
      </c>
      <c r="AF330">
        <f>IFERROR(VLOOKUP(J330,Product_lookup!$A:$G,7,FALSE),"")</f>
        <v>148</v>
      </c>
      <c r="AG330" s="33">
        <f t="shared" si="53"/>
        <v>0.41140215716486905</v>
      </c>
    </row>
    <row r="331" spans="1:33" x14ac:dyDescent="0.3">
      <c r="A331" s="27">
        <v>46269</v>
      </c>
      <c r="B331" s="8" t="s">
        <v>32</v>
      </c>
      <c r="C331" s="8" t="s">
        <v>140</v>
      </c>
      <c r="D331" s="8" t="s">
        <v>141</v>
      </c>
      <c r="E331" s="8" t="s">
        <v>217</v>
      </c>
      <c r="F331" s="8" t="s">
        <v>143</v>
      </c>
      <c r="G331" s="8" t="s">
        <v>447</v>
      </c>
      <c r="H331" s="8" t="s">
        <v>20</v>
      </c>
      <c r="I331" s="8" t="s">
        <v>447</v>
      </c>
      <c r="J331" s="8" t="s">
        <v>219</v>
      </c>
      <c r="K331" s="8" t="s">
        <v>14</v>
      </c>
      <c r="L331" s="12">
        <v>2158</v>
      </c>
      <c r="M331" s="9">
        <v>12</v>
      </c>
      <c r="N331" s="10">
        <f t="shared" si="45"/>
        <v>5.5607043558850789E-3</v>
      </c>
      <c r="O331" s="11">
        <f t="shared" si="46"/>
        <v>16.04</v>
      </c>
      <c r="P331" s="11">
        <v>192.48</v>
      </c>
      <c r="Q331" s="11">
        <v>0</v>
      </c>
      <c r="R331" s="8">
        <v>0</v>
      </c>
      <c r="S331" s="8">
        <v>0</v>
      </c>
      <c r="T331" s="33" t="str">
        <f t="shared" si="47"/>
        <v/>
      </c>
      <c r="U331" s="12">
        <f t="shared" si="48"/>
        <v>0</v>
      </c>
      <c r="V331" s="10">
        <f t="shared" si="49"/>
        <v>0</v>
      </c>
      <c r="W331" s="11">
        <v>20.5</v>
      </c>
      <c r="X331" s="8" t="s">
        <v>148</v>
      </c>
      <c r="Y331" s="8" t="s">
        <v>149</v>
      </c>
      <c r="AA331">
        <f t="shared" si="50"/>
        <v>1</v>
      </c>
      <c r="AB331" s="32">
        <f t="shared" si="51"/>
        <v>-192.48</v>
      </c>
      <c r="AC331" t="str">
        <f t="shared" si="52"/>
        <v>No Sales</v>
      </c>
      <c r="AD331">
        <f>IFERROR(VLOOKUP(J331,Product_lookup!$A:$G,5,FALSE),"")</f>
        <v>799</v>
      </c>
      <c r="AE331">
        <f>IFERROR(VLOOKUP(J331,Product_lookup!$A:$G,6,FALSE),"")</f>
        <v>272</v>
      </c>
      <c r="AF331">
        <f>IFERROR(VLOOKUP(J331,Product_lookup!$A:$G,7,FALSE),"")</f>
        <v>162</v>
      </c>
      <c r="AG331" s="33">
        <f t="shared" si="53"/>
        <v>0.45682102628285359</v>
      </c>
    </row>
    <row r="332" spans="1:33" x14ac:dyDescent="0.3">
      <c r="A332" s="27">
        <v>46269</v>
      </c>
      <c r="B332" s="8" t="s">
        <v>32</v>
      </c>
      <c r="C332" s="8" t="s">
        <v>140</v>
      </c>
      <c r="D332" s="8" t="s">
        <v>141</v>
      </c>
      <c r="E332" s="8" t="s">
        <v>217</v>
      </c>
      <c r="F332" s="8" t="s">
        <v>143</v>
      </c>
      <c r="G332" s="8" t="s">
        <v>521</v>
      </c>
      <c r="H332" s="8" t="s">
        <v>20</v>
      </c>
      <c r="I332" s="8" t="s">
        <v>521</v>
      </c>
      <c r="J332" s="8" t="s">
        <v>219</v>
      </c>
      <c r="K332" s="8" t="s">
        <v>14</v>
      </c>
      <c r="L332" s="12">
        <v>244</v>
      </c>
      <c r="M332" s="9">
        <v>6</v>
      </c>
      <c r="N332" s="10">
        <f t="shared" si="45"/>
        <v>2.4590163934426229E-2</v>
      </c>
      <c r="O332" s="11">
        <f t="shared" si="46"/>
        <v>14.969999999999999</v>
      </c>
      <c r="P332" s="11">
        <v>89.82</v>
      </c>
      <c r="Q332" s="11">
        <v>0</v>
      </c>
      <c r="R332" s="8">
        <v>0</v>
      </c>
      <c r="S332" s="8">
        <v>0</v>
      </c>
      <c r="T332" s="33" t="str">
        <f t="shared" si="47"/>
        <v/>
      </c>
      <c r="U332" s="12">
        <f t="shared" si="48"/>
        <v>0</v>
      </c>
      <c r="V332" s="10">
        <f t="shared" si="49"/>
        <v>0</v>
      </c>
      <c r="W332" s="11">
        <v>21</v>
      </c>
      <c r="X332" s="8" t="s">
        <v>148</v>
      </c>
      <c r="Y332" s="8" t="s">
        <v>149</v>
      </c>
      <c r="AA332">
        <f t="shared" si="50"/>
        <v>1</v>
      </c>
      <c r="AB332" s="32">
        <f t="shared" si="51"/>
        <v>-89.82</v>
      </c>
      <c r="AC332" t="str">
        <f t="shared" si="52"/>
        <v>No Sales</v>
      </c>
      <c r="AD332">
        <f>IFERROR(VLOOKUP(J332,Product_lookup!$A:$G,5,FALSE),"")</f>
        <v>799</v>
      </c>
      <c r="AE332">
        <f>IFERROR(VLOOKUP(J332,Product_lookup!$A:$G,6,FALSE),"")</f>
        <v>272</v>
      </c>
      <c r="AF332">
        <f>IFERROR(VLOOKUP(J332,Product_lookup!$A:$G,7,FALSE),"")</f>
        <v>162</v>
      </c>
      <c r="AG332" s="33">
        <f t="shared" si="53"/>
        <v>0.45682102628285359</v>
      </c>
    </row>
    <row r="333" spans="1:33" x14ac:dyDescent="0.3">
      <c r="A333" s="27">
        <v>46269</v>
      </c>
      <c r="B333" s="8" t="s">
        <v>32</v>
      </c>
      <c r="C333" s="8" t="s">
        <v>140</v>
      </c>
      <c r="D333" s="8" t="s">
        <v>141</v>
      </c>
      <c r="E333" s="8" t="s">
        <v>217</v>
      </c>
      <c r="F333" s="8" t="s">
        <v>143</v>
      </c>
      <c r="G333" s="8" t="s">
        <v>522</v>
      </c>
      <c r="H333" s="8" t="s">
        <v>20</v>
      </c>
      <c r="I333" s="8" t="s">
        <v>522</v>
      </c>
      <c r="J333" s="8" t="s">
        <v>219</v>
      </c>
      <c r="K333" s="8" t="s">
        <v>21</v>
      </c>
      <c r="L333" s="12">
        <v>133</v>
      </c>
      <c r="M333" s="9">
        <v>4</v>
      </c>
      <c r="N333" s="10">
        <f t="shared" si="45"/>
        <v>3.007518796992481E-2</v>
      </c>
      <c r="O333" s="11">
        <f t="shared" si="46"/>
        <v>26.5</v>
      </c>
      <c r="P333" s="8">
        <v>106</v>
      </c>
      <c r="Q333" s="11">
        <v>0</v>
      </c>
      <c r="R333" s="8">
        <v>0</v>
      </c>
      <c r="S333" s="8">
        <v>0</v>
      </c>
      <c r="T333" s="33" t="str">
        <f t="shared" si="47"/>
        <v/>
      </c>
      <c r="U333" s="12">
        <f t="shared" si="48"/>
        <v>0</v>
      </c>
      <c r="V333" s="10">
        <f t="shared" si="49"/>
        <v>0</v>
      </c>
      <c r="W333" s="11">
        <v>26.5</v>
      </c>
      <c r="X333" s="8" t="s">
        <v>148</v>
      </c>
      <c r="Y333" s="8" t="s">
        <v>149</v>
      </c>
      <c r="AA333">
        <f t="shared" si="50"/>
        <v>1</v>
      </c>
      <c r="AB333" s="32">
        <f t="shared" si="51"/>
        <v>-106</v>
      </c>
      <c r="AC333" t="str">
        <f t="shared" si="52"/>
        <v>No Sales</v>
      </c>
      <c r="AD333">
        <f>IFERROR(VLOOKUP(J333,Product_lookup!$A:$G,5,FALSE),"")</f>
        <v>799</v>
      </c>
      <c r="AE333">
        <f>IFERROR(VLOOKUP(J333,Product_lookup!$A:$G,6,FALSE),"")</f>
        <v>272</v>
      </c>
      <c r="AF333">
        <f>IFERROR(VLOOKUP(J333,Product_lookup!$A:$G,7,FALSE),"")</f>
        <v>162</v>
      </c>
      <c r="AG333" s="33">
        <f t="shared" si="53"/>
        <v>0.45682102628285359</v>
      </c>
    </row>
    <row r="334" spans="1:33" x14ac:dyDescent="0.3">
      <c r="A334" s="27">
        <v>46269</v>
      </c>
      <c r="B334" s="8" t="s">
        <v>32</v>
      </c>
      <c r="C334" s="8" t="s">
        <v>140</v>
      </c>
      <c r="D334" s="8" t="s">
        <v>141</v>
      </c>
      <c r="E334" s="8" t="s">
        <v>217</v>
      </c>
      <c r="F334" s="8" t="s">
        <v>143</v>
      </c>
      <c r="G334" s="8" t="s">
        <v>452</v>
      </c>
      <c r="H334" s="8" t="s">
        <v>20</v>
      </c>
      <c r="I334" s="8" t="s">
        <v>452</v>
      </c>
      <c r="J334" s="8" t="s">
        <v>219</v>
      </c>
      <c r="K334" s="8" t="s">
        <v>21</v>
      </c>
      <c r="L334" s="12">
        <v>259</v>
      </c>
      <c r="M334" s="9">
        <v>4</v>
      </c>
      <c r="N334" s="10">
        <f t="shared" si="45"/>
        <v>1.5444015444015444E-2</v>
      </c>
      <c r="O334" s="11">
        <f t="shared" si="46"/>
        <v>19.43</v>
      </c>
      <c r="P334" s="11">
        <v>77.72</v>
      </c>
      <c r="Q334" s="11">
        <v>0</v>
      </c>
      <c r="R334" s="8">
        <v>0</v>
      </c>
      <c r="S334" s="8">
        <v>0</v>
      </c>
      <c r="T334" s="33" t="str">
        <f t="shared" si="47"/>
        <v/>
      </c>
      <c r="U334" s="12">
        <f t="shared" si="48"/>
        <v>0</v>
      </c>
      <c r="V334" s="10">
        <f t="shared" si="49"/>
        <v>0</v>
      </c>
      <c r="W334" s="11">
        <v>23.5</v>
      </c>
      <c r="X334" s="8" t="s">
        <v>148</v>
      </c>
      <c r="Y334" s="8" t="s">
        <v>149</v>
      </c>
      <c r="AA334">
        <f t="shared" si="50"/>
        <v>1</v>
      </c>
      <c r="AB334" s="32">
        <f t="shared" si="51"/>
        <v>-77.72</v>
      </c>
      <c r="AC334" t="str">
        <f t="shared" si="52"/>
        <v>No Sales</v>
      </c>
      <c r="AD334">
        <f>IFERROR(VLOOKUP(J334,Product_lookup!$A:$G,5,FALSE),"")</f>
        <v>799</v>
      </c>
      <c r="AE334">
        <f>IFERROR(VLOOKUP(J334,Product_lookup!$A:$G,6,FALSE),"")</f>
        <v>272</v>
      </c>
      <c r="AF334">
        <f>IFERROR(VLOOKUP(J334,Product_lookup!$A:$G,7,FALSE),"")</f>
        <v>162</v>
      </c>
      <c r="AG334" s="33">
        <f t="shared" si="53"/>
        <v>0.45682102628285359</v>
      </c>
    </row>
    <row r="335" spans="1:33" x14ac:dyDescent="0.3">
      <c r="A335" s="27">
        <v>46269</v>
      </c>
      <c r="B335" s="8" t="s">
        <v>26</v>
      </c>
      <c r="C335" s="8" t="s">
        <v>140</v>
      </c>
      <c r="D335" s="8" t="s">
        <v>141</v>
      </c>
      <c r="E335" s="8" t="s">
        <v>142</v>
      </c>
      <c r="F335" s="8" t="s">
        <v>143</v>
      </c>
      <c r="G335" s="8" t="s">
        <v>454</v>
      </c>
      <c r="H335" s="8" t="s">
        <v>13</v>
      </c>
      <c r="I335" s="8" t="s">
        <v>205</v>
      </c>
      <c r="J335" s="8" t="s">
        <v>147</v>
      </c>
      <c r="K335" s="8" t="s">
        <v>7</v>
      </c>
      <c r="L335" s="12">
        <v>758</v>
      </c>
      <c r="M335" s="9">
        <v>14</v>
      </c>
      <c r="N335" s="10">
        <f t="shared" si="45"/>
        <v>1.8469656992084433E-2</v>
      </c>
      <c r="O335" s="11">
        <f t="shared" si="46"/>
        <v>8.6100000000000012</v>
      </c>
      <c r="P335" s="11">
        <v>120.54</v>
      </c>
      <c r="Q335" s="11">
        <v>1198</v>
      </c>
      <c r="R335" s="8">
        <v>2</v>
      </c>
      <c r="S335" s="8">
        <v>2</v>
      </c>
      <c r="T335" s="33">
        <f t="shared" si="47"/>
        <v>0.10061769616026711</v>
      </c>
      <c r="U335" s="12">
        <f t="shared" si="48"/>
        <v>9.9386095901775331</v>
      </c>
      <c r="V335" s="10">
        <f t="shared" si="49"/>
        <v>0.14285714285714285</v>
      </c>
      <c r="W335" s="11">
        <v>16.5</v>
      </c>
      <c r="X335" s="8" t="s">
        <v>148</v>
      </c>
      <c r="Y335" s="8" t="s">
        <v>149</v>
      </c>
      <c r="AA335">
        <f t="shared" si="50"/>
        <v>1</v>
      </c>
      <c r="AB335" s="32">
        <f t="shared" si="51"/>
        <v>357.46</v>
      </c>
      <c r="AC335" t="str">
        <f t="shared" si="52"/>
        <v>Profitable</v>
      </c>
      <c r="AD335">
        <f>IFERROR(VLOOKUP(J335,Product_lookup!$A:$G,5,FALSE),"")</f>
        <v>599</v>
      </c>
      <c r="AE335">
        <f>IFERROR(VLOOKUP(J335,Product_lookup!$A:$G,6,FALSE),"")</f>
        <v>216</v>
      </c>
      <c r="AF335">
        <f>IFERROR(VLOOKUP(J335,Product_lookup!$A:$G,7,FALSE),"")</f>
        <v>144</v>
      </c>
      <c r="AG335" s="33">
        <f t="shared" si="53"/>
        <v>0.39899833055091821</v>
      </c>
    </row>
    <row r="336" spans="1:33" x14ac:dyDescent="0.3">
      <c r="A336" s="27">
        <v>46269</v>
      </c>
      <c r="B336" s="8" t="s">
        <v>26</v>
      </c>
      <c r="C336" s="8" t="s">
        <v>140</v>
      </c>
      <c r="D336" s="8" t="s">
        <v>141</v>
      </c>
      <c r="E336" s="8" t="s">
        <v>142</v>
      </c>
      <c r="F336" s="8" t="s">
        <v>143</v>
      </c>
      <c r="G336" s="8" t="s">
        <v>205</v>
      </c>
      <c r="H336" s="8" t="s">
        <v>13</v>
      </c>
      <c r="I336" s="8" t="s">
        <v>524</v>
      </c>
      <c r="J336" s="8" t="s">
        <v>147</v>
      </c>
      <c r="K336" s="8" t="s">
        <v>14</v>
      </c>
      <c r="L336" s="12">
        <v>461</v>
      </c>
      <c r="M336" s="9">
        <v>1</v>
      </c>
      <c r="N336" s="10">
        <f t="shared" si="45"/>
        <v>2.1691973969631237E-3</v>
      </c>
      <c r="O336" s="11">
        <f t="shared" si="46"/>
        <v>8.02</v>
      </c>
      <c r="P336" s="11">
        <v>8.02</v>
      </c>
      <c r="Q336" s="11">
        <v>599</v>
      </c>
      <c r="R336" s="8">
        <v>1</v>
      </c>
      <c r="S336" s="8">
        <v>1</v>
      </c>
      <c r="T336" s="33">
        <f t="shared" si="47"/>
        <v>1.33889816360601E-2</v>
      </c>
      <c r="U336" s="12">
        <f t="shared" si="48"/>
        <v>74.688279301745638</v>
      </c>
      <c r="V336" s="10">
        <f t="shared" si="49"/>
        <v>1</v>
      </c>
      <c r="W336" s="11">
        <v>13</v>
      </c>
      <c r="X336" s="8" t="s">
        <v>148</v>
      </c>
      <c r="Y336" s="8" t="s">
        <v>149</v>
      </c>
      <c r="AA336">
        <f t="shared" si="50"/>
        <v>1</v>
      </c>
      <c r="AB336" s="32">
        <f t="shared" si="51"/>
        <v>230.98</v>
      </c>
      <c r="AC336" t="str">
        <f t="shared" si="52"/>
        <v>Profitable</v>
      </c>
      <c r="AD336">
        <f>IFERROR(VLOOKUP(J336,Product_lookup!$A:$G,5,FALSE),"")</f>
        <v>599</v>
      </c>
      <c r="AE336">
        <f>IFERROR(VLOOKUP(J336,Product_lookup!$A:$G,6,FALSE),"")</f>
        <v>216</v>
      </c>
      <c r="AF336">
        <f>IFERROR(VLOOKUP(J336,Product_lookup!$A:$G,7,FALSE),"")</f>
        <v>144</v>
      </c>
      <c r="AG336" s="33">
        <f t="shared" si="53"/>
        <v>0.39899833055091821</v>
      </c>
    </row>
    <row r="337" spans="1:33" x14ac:dyDescent="0.3">
      <c r="A337" s="27">
        <v>46269</v>
      </c>
      <c r="B337" s="8" t="s">
        <v>26</v>
      </c>
      <c r="C337" s="8" t="s">
        <v>140</v>
      </c>
      <c r="D337" s="8" t="s">
        <v>141</v>
      </c>
      <c r="E337" s="8" t="s">
        <v>142</v>
      </c>
      <c r="F337" s="8" t="s">
        <v>143</v>
      </c>
      <c r="G337" s="8" t="s">
        <v>205</v>
      </c>
      <c r="H337" s="8" t="s">
        <v>13</v>
      </c>
      <c r="I337" s="8" t="s">
        <v>203</v>
      </c>
      <c r="J337" s="8" t="s">
        <v>147</v>
      </c>
      <c r="K337" s="8" t="s">
        <v>7</v>
      </c>
      <c r="L337" s="12">
        <v>570</v>
      </c>
      <c r="M337" s="9">
        <v>1</v>
      </c>
      <c r="N337" s="10">
        <f t="shared" si="45"/>
        <v>1.7543859649122807E-3</v>
      </c>
      <c r="O337" s="11">
        <f t="shared" si="46"/>
        <v>7.51</v>
      </c>
      <c r="P337" s="11">
        <v>7.51</v>
      </c>
      <c r="Q337" s="11">
        <v>0</v>
      </c>
      <c r="R337" s="8">
        <v>0</v>
      </c>
      <c r="S337" s="8">
        <v>0</v>
      </c>
      <c r="T337" s="33" t="str">
        <f t="shared" si="47"/>
        <v/>
      </c>
      <c r="U337" s="12">
        <f t="shared" si="48"/>
        <v>0</v>
      </c>
      <c r="V337" s="10">
        <f t="shared" si="49"/>
        <v>0</v>
      </c>
      <c r="W337" s="11">
        <v>14</v>
      </c>
      <c r="X337" s="8" t="s">
        <v>148</v>
      </c>
      <c r="Y337" s="8" t="s">
        <v>149</v>
      </c>
      <c r="AA337">
        <f t="shared" si="50"/>
        <v>1</v>
      </c>
      <c r="AB337" s="32">
        <f t="shared" si="51"/>
        <v>-7.51</v>
      </c>
      <c r="AC337" t="str">
        <f t="shared" si="52"/>
        <v>No Sales</v>
      </c>
      <c r="AD337">
        <f>IFERROR(VLOOKUP(J337,Product_lookup!$A:$G,5,FALSE),"")</f>
        <v>599</v>
      </c>
      <c r="AE337">
        <f>IFERROR(VLOOKUP(J337,Product_lookup!$A:$G,6,FALSE),"")</f>
        <v>216</v>
      </c>
      <c r="AF337">
        <f>IFERROR(VLOOKUP(J337,Product_lookup!$A:$G,7,FALSE),"")</f>
        <v>144</v>
      </c>
      <c r="AG337" s="33">
        <f t="shared" si="53"/>
        <v>0.39899833055091821</v>
      </c>
    </row>
    <row r="338" spans="1:33" x14ac:dyDescent="0.3">
      <c r="A338" s="27">
        <v>46269</v>
      </c>
      <c r="B338" s="8" t="s">
        <v>26</v>
      </c>
      <c r="C338" s="8" t="s">
        <v>140</v>
      </c>
      <c r="D338" s="8" t="s">
        <v>141</v>
      </c>
      <c r="E338" s="8" t="s">
        <v>142</v>
      </c>
      <c r="F338" s="8" t="s">
        <v>143</v>
      </c>
      <c r="G338" s="8" t="s">
        <v>454</v>
      </c>
      <c r="H338" s="8" t="s">
        <v>13</v>
      </c>
      <c r="I338" s="8" t="s">
        <v>525</v>
      </c>
      <c r="J338" s="8" t="s">
        <v>147</v>
      </c>
      <c r="K338" s="8" t="s">
        <v>7</v>
      </c>
      <c r="L338" s="12">
        <v>314</v>
      </c>
      <c r="M338" s="9">
        <v>1</v>
      </c>
      <c r="N338" s="10">
        <f t="shared" si="45"/>
        <v>3.1847133757961785E-3</v>
      </c>
      <c r="O338" s="11">
        <f t="shared" si="46"/>
        <v>13.89</v>
      </c>
      <c r="P338" s="11">
        <v>13.89</v>
      </c>
      <c r="Q338" s="11">
        <v>0</v>
      </c>
      <c r="R338" s="8">
        <v>0</v>
      </c>
      <c r="S338" s="8">
        <v>0</v>
      </c>
      <c r="T338" s="33" t="str">
        <f t="shared" si="47"/>
        <v/>
      </c>
      <c r="U338" s="12">
        <f t="shared" si="48"/>
        <v>0</v>
      </c>
      <c r="V338" s="10">
        <f t="shared" si="49"/>
        <v>0</v>
      </c>
      <c r="W338" s="11">
        <v>18.5</v>
      </c>
      <c r="X338" s="8" t="s">
        <v>148</v>
      </c>
      <c r="Y338" s="8" t="s">
        <v>149</v>
      </c>
      <c r="AA338">
        <f t="shared" si="50"/>
        <v>1</v>
      </c>
      <c r="AB338" s="32">
        <f t="shared" si="51"/>
        <v>-13.89</v>
      </c>
      <c r="AC338" t="str">
        <f t="shared" si="52"/>
        <v>No Sales</v>
      </c>
      <c r="AD338">
        <f>IFERROR(VLOOKUP(J338,Product_lookup!$A:$G,5,FALSE),"")</f>
        <v>599</v>
      </c>
      <c r="AE338">
        <f>IFERROR(VLOOKUP(J338,Product_lookup!$A:$G,6,FALSE),"")</f>
        <v>216</v>
      </c>
      <c r="AF338">
        <f>IFERROR(VLOOKUP(J338,Product_lookup!$A:$G,7,FALSE),"")</f>
        <v>144</v>
      </c>
      <c r="AG338" s="33">
        <f t="shared" si="53"/>
        <v>0.39899833055091821</v>
      </c>
    </row>
    <row r="339" spans="1:33" x14ac:dyDescent="0.3">
      <c r="A339" s="27">
        <v>46269</v>
      </c>
      <c r="B339" s="8" t="s">
        <v>26</v>
      </c>
      <c r="C339" s="8" t="s">
        <v>140</v>
      </c>
      <c r="D339" s="8" t="s">
        <v>141</v>
      </c>
      <c r="E339" s="8" t="s">
        <v>142</v>
      </c>
      <c r="F339" s="8" t="s">
        <v>143</v>
      </c>
      <c r="G339" s="8" t="s">
        <v>454</v>
      </c>
      <c r="H339" s="8" t="s">
        <v>13</v>
      </c>
      <c r="I339" s="8" t="s">
        <v>526</v>
      </c>
      <c r="J339" s="8" t="s">
        <v>147</v>
      </c>
      <c r="K339" s="8" t="s">
        <v>21</v>
      </c>
      <c r="L339" s="12">
        <v>763</v>
      </c>
      <c r="M339" s="9">
        <v>11</v>
      </c>
      <c r="N339" s="10">
        <f t="shared" si="45"/>
        <v>1.4416775884665793E-2</v>
      </c>
      <c r="O339" s="11">
        <f t="shared" si="46"/>
        <v>12.260000000000002</v>
      </c>
      <c r="P339" s="11">
        <v>134.86000000000001</v>
      </c>
      <c r="Q339" s="11">
        <v>0</v>
      </c>
      <c r="R339" s="8">
        <v>0</v>
      </c>
      <c r="S339" s="8">
        <v>0</v>
      </c>
      <c r="T339" s="33" t="str">
        <f t="shared" si="47"/>
        <v/>
      </c>
      <c r="U339" s="12">
        <f t="shared" si="48"/>
        <v>0</v>
      </c>
      <c r="V339" s="10">
        <f t="shared" si="49"/>
        <v>0</v>
      </c>
      <c r="W339" s="11">
        <v>13</v>
      </c>
      <c r="X339" s="8" t="s">
        <v>148</v>
      </c>
      <c r="Y339" s="8" t="s">
        <v>149</v>
      </c>
      <c r="AA339">
        <f t="shared" si="50"/>
        <v>1</v>
      </c>
      <c r="AB339" s="32">
        <f t="shared" si="51"/>
        <v>-134.86000000000001</v>
      </c>
      <c r="AC339" t="str">
        <f t="shared" si="52"/>
        <v>No Sales</v>
      </c>
      <c r="AD339">
        <f>IFERROR(VLOOKUP(J339,Product_lookup!$A:$G,5,FALSE),"")</f>
        <v>599</v>
      </c>
      <c r="AE339">
        <f>IFERROR(VLOOKUP(J339,Product_lookup!$A:$G,6,FALSE),"")</f>
        <v>216</v>
      </c>
      <c r="AF339">
        <f>IFERROR(VLOOKUP(J339,Product_lookup!$A:$G,7,FALSE),"")</f>
        <v>144</v>
      </c>
      <c r="AG339" s="33">
        <f t="shared" si="53"/>
        <v>0.39899833055091821</v>
      </c>
    </row>
    <row r="340" spans="1:33" x14ac:dyDescent="0.3">
      <c r="A340" s="27">
        <v>46269</v>
      </c>
      <c r="B340" s="8" t="s">
        <v>26</v>
      </c>
      <c r="C340" s="8" t="s">
        <v>140</v>
      </c>
      <c r="D340" s="8" t="s">
        <v>141</v>
      </c>
      <c r="E340" s="8" t="s">
        <v>142</v>
      </c>
      <c r="F340" s="8" t="s">
        <v>143</v>
      </c>
      <c r="G340" s="8" t="s">
        <v>205</v>
      </c>
      <c r="H340" s="8" t="s">
        <v>13</v>
      </c>
      <c r="I340" s="8" t="s">
        <v>584</v>
      </c>
      <c r="J340" s="8" t="s">
        <v>147</v>
      </c>
      <c r="K340" s="8" t="s">
        <v>21</v>
      </c>
      <c r="L340" s="12">
        <v>372</v>
      </c>
      <c r="M340" s="9">
        <v>5</v>
      </c>
      <c r="N340" s="10">
        <f t="shared" si="45"/>
        <v>1.3440860215053764E-2</v>
      </c>
      <c r="O340" s="11">
        <f t="shared" si="46"/>
        <v>17.27</v>
      </c>
      <c r="P340" s="11">
        <v>86.35</v>
      </c>
      <c r="Q340" s="11">
        <v>0</v>
      </c>
      <c r="R340" s="8">
        <v>0</v>
      </c>
      <c r="S340" s="8">
        <v>0</v>
      </c>
      <c r="T340" s="33" t="str">
        <f t="shared" si="47"/>
        <v/>
      </c>
      <c r="U340" s="12">
        <f t="shared" si="48"/>
        <v>0</v>
      </c>
      <c r="V340" s="10">
        <f t="shared" si="49"/>
        <v>0</v>
      </c>
      <c r="W340" s="11">
        <v>18.5</v>
      </c>
      <c r="X340" s="8" t="s">
        <v>148</v>
      </c>
      <c r="Y340" s="8" t="s">
        <v>149</v>
      </c>
      <c r="AA340">
        <f t="shared" si="50"/>
        <v>1</v>
      </c>
      <c r="AB340" s="32">
        <f t="shared" si="51"/>
        <v>-86.35</v>
      </c>
      <c r="AC340" t="str">
        <f t="shared" si="52"/>
        <v>No Sales</v>
      </c>
      <c r="AD340">
        <f>IFERROR(VLOOKUP(J340,Product_lookup!$A:$G,5,FALSE),"")</f>
        <v>599</v>
      </c>
      <c r="AE340">
        <f>IFERROR(VLOOKUP(J340,Product_lookup!$A:$G,6,FALSE),"")</f>
        <v>216</v>
      </c>
      <c r="AF340">
        <f>IFERROR(VLOOKUP(J340,Product_lookup!$A:$G,7,FALSE),"")</f>
        <v>144</v>
      </c>
      <c r="AG340" s="33">
        <f t="shared" si="53"/>
        <v>0.39899833055091821</v>
      </c>
    </row>
    <row r="341" spans="1:33" x14ac:dyDescent="0.3">
      <c r="A341" s="27">
        <v>46269</v>
      </c>
      <c r="B341" s="8" t="s">
        <v>26</v>
      </c>
      <c r="C341" s="8" t="s">
        <v>140</v>
      </c>
      <c r="D341" s="8" t="s">
        <v>141</v>
      </c>
      <c r="E341" s="8" t="s">
        <v>150</v>
      </c>
      <c r="F341" s="8" t="s">
        <v>143</v>
      </c>
      <c r="G341" s="8" t="s">
        <v>156</v>
      </c>
      <c r="H341" s="8" t="s">
        <v>13</v>
      </c>
      <c r="I341" s="8" t="s">
        <v>504</v>
      </c>
      <c r="J341" s="8" t="s">
        <v>153</v>
      </c>
      <c r="K341" s="8" t="s">
        <v>7</v>
      </c>
      <c r="L341" s="12">
        <v>65</v>
      </c>
      <c r="M341" s="9">
        <v>0</v>
      </c>
      <c r="N341" s="10">
        <f t="shared" si="45"/>
        <v>0</v>
      </c>
      <c r="O341" s="11" t="str">
        <f t="shared" si="46"/>
        <v/>
      </c>
      <c r="P341" s="11">
        <v>0</v>
      </c>
      <c r="Q341" s="11">
        <v>0</v>
      </c>
      <c r="R341" s="8">
        <v>0</v>
      </c>
      <c r="S341" s="8">
        <v>0</v>
      </c>
      <c r="T341" s="33" t="str">
        <f t="shared" si="47"/>
        <v/>
      </c>
      <c r="U341" s="12" t="str">
        <f t="shared" si="48"/>
        <v/>
      </c>
      <c r="V341" s="10" t="str">
        <f t="shared" si="49"/>
        <v/>
      </c>
      <c r="W341" s="11">
        <v>13</v>
      </c>
      <c r="X341" s="8" t="s">
        <v>148</v>
      </c>
      <c r="Y341" s="8" t="s">
        <v>149</v>
      </c>
      <c r="AA341">
        <f t="shared" si="50"/>
        <v>1</v>
      </c>
      <c r="AB341" s="32">
        <f t="shared" si="51"/>
        <v>0</v>
      </c>
      <c r="AC341" t="str">
        <f t="shared" si="52"/>
        <v>No Spend</v>
      </c>
      <c r="AD341">
        <f>IFERROR(VLOOKUP(J341,Product_lookup!$A:$G,5,FALSE),"")</f>
        <v>549</v>
      </c>
      <c r="AE341">
        <f>IFERROR(VLOOKUP(J341,Product_lookup!$A:$G,6,FALSE),"")</f>
        <v>192</v>
      </c>
      <c r="AF341">
        <f>IFERROR(VLOOKUP(J341,Product_lookup!$A:$G,7,FALSE),"")</f>
        <v>139</v>
      </c>
      <c r="AG341" s="33">
        <f t="shared" si="53"/>
        <v>0.39708561020036431</v>
      </c>
    </row>
    <row r="342" spans="1:33" x14ac:dyDescent="0.3">
      <c r="A342" s="27">
        <v>46269</v>
      </c>
      <c r="B342" s="8" t="s">
        <v>26</v>
      </c>
      <c r="C342" s="8" t="s">
        <v>140</v>
      </c>
      <c r="D342" s="8" t="s">
        <v>141</v>
      </c>
      <c r="E342" s="8" t="s">
        <v>150</v>
      </c>
      <c r="F342" s="8" t="s">
        <v>143</v>
      </c>
      <c r="G342" s="8" t="s">
        <v>210</v>
      </c>
      <c r="H342" s="8" t="s">
        <v>13</v>
      </c>
      <c r="I342" s="8" t="s">
        <v>261</v>
      </c>
      <c r="J342" s="8" t="s">
        <v>153</v>
      </c>
      <c r="K342" s="8" t="s">
        <v>14</v>
      </c>
      <c r="L342" s="12">
        <v>614</v>
      </c>
      <c r="M342" s="9">
        <v>3</v>
      </c>
      <c r="N342" s="10">
        <f t="shared" si="45"/>
        <v>4.8859934853420191E-3</v>
      </c>
      <c r="O342" s="11">
        <f t="shared" si="46"/>
        <v>10.85</v>
      </c>
      <c r="P342" s="11">
        <v>32.549999999999997</v>
      </c>
      <c r="Q342" s="11">
        <v>0</v>
      </c>
      <c r="R342" s="8">
        <v>0</v>
      </c>
      <c r="S342" s="8">
        <v>0</v>
      </c>
      <c r="T342" s="33" t="str">
        <f t="shared" si="47"/>
        <v/>
      </c>
      <c r="U342" s="12">
        <f t="shared" si="48"/>
        <v>0</v>
      </c>
      <c r="V342" s="10">
        <f t="shared" si="49"/>
        <v>0</v>
      </c>
      <c r="W342" s="11">
        <v>15.5</v>
      </c>
      <c r="X342" s="8" t="s">
        <v>148</v>
      </c>
      <c r="Y342" s="8" t="s">
        <v>149</v>
      </c>
      <c r="AA342">
        <f t="shared" si="50"/>
        <v>1</v>
      </c>
      <c r="AB342" s="32">
        <f t="shared" si="51"/>
        <v>-32.549999999999997</v>
      </c>
      <c r="AC342" t="str">
        <f t="shared" si="52"/>
        <v>No Sales</v>
      </c>
      <c r="AD342">
        <f>IFERROR(VLOOKUP(J342,Product_lookup!$A:$G,5,FALSE),"")</f>
        <v>549</v>
      </c>
      <c r="AE342">
        <f>IFERROR(VLOOKUP(J342,Product_lookup!$A:$G,6,FALSE),"")</f>
        <v>192</v>
      </c>
      <c r="AF342">
        <f>IFERROR(VLOOKUP(J342,Product_lookup!$A:$G,7,FALSE),"")</f>
        <v>139</v>
      </c>
      <c r="AG342" s="33">
        <f t="shared" si="53"/>
        <v>0.39708561020036431</v>
      </c>
    </row>
    <row r="343" spans="1:33" x14ac:dyDescent="0.3">
      <c r="A343" s="27">
        <v>46269</v>
      </c>
      <c r="B343" s="8" t="s">
        <v>26</v>
      </c>
      <c r="C343" s="8" t="s">
        <v>140</v>
      </c>
      <c r="D343" s="8" t="s">
        <v>141</v>
      </c>
      <c r="E343" s="8" t="s">
        <v>150</v>
      </c>
      <c r="F343" s="8" t="s">
        <v>143</v>
      </c>
      <c r="G343" s="8" t="s">
        <v>210</v>
      </c>
      <c r="H343" s="8" t="s">
        <v>13</v>
      </c>
      <c r="I343" s="8" t="s">
        <v>519</v>
      </c>
      <c r="J343" s="8" t="s">
        <v>153</v>
      </c>
      <c r="K343" s="8" t="s">
        <v>21</v>
      </c>
      <c r="L343" s="12">
        <v>400</v>
      </c>
      <c r="M343" s="9">
        <v>2</v>
      </c>
      <c r="N343" s="10">
        <f t="shared" si="45"/>
        <v>5.0000000000000001E-3</v>
      </c>
      <c r="O343" s="11">
        <f t="shared" si="46"/>
        <v>13.77</v>
      </c>
      <c r="P343" s="11">
        <v>27.54</v>
      </c>
      <c r="Q343" s="11">
        <v>0</v>
      </c>
      <c r="R343" s="8">
        <v>0</v>
      </c>
      <c r="S343" s="8">
        <v>0</v>
      </c>
      <c r="T343" s="33" t="str">
        <f t="shared" si="47"/>
        <v/>
      </c>
      <c r="U343" s="12">
        <f t="shared" si="48"/>
        <v>0</v>
      </c>
      <c r="V343" s="10">
        <f t="shared" si="49"/>
        <v>0</v>
      </c>
      <c r="W343" s="11">
        <v>14.5</v>
      </c>
      <c r="X343" s="8" t="s">
        <v>148</v>
      </c>
      <c r="Y343" s="8" t="s">
        <v>149</v>
      </c>
      <c r="AA343">
        <f t="shared" si="50"/>
        <v>1</v>
      </c>
      <c r="AB343" s="32">
        <f t="shared" si="51"/>
        <v>-27.54</v>
      </c>
      <c r="AC343" t="str">
        <f t="shared" si="52"/>
        <v>No Sales</v>
      </c>
      <c r="AD343">
        <f>IFERROR(VLOOKUP(J343,Product_lookup!$A:$G,5,FALSE),"")</f>
        <v>549</v>
      </c>
      <c r="AE343">
        <f>IFERROR(VLOOKUP(J343,Product_lookup!$A:$G,6,FALSE),"")</f>
        <v>192</v>
      </c>
      <c r="AF343">
        <f>IFERROR(VLOOKUP(J343,Product_lookup!$A:$G,7,FALSE),"")</f>
        <v>139</v>
      </c>
      <c r="AG343" s="33">
        <f t="shared" si="53"/>
        <v>0.39708561020036431</v>
      </c>
    </row>
    <row r="344" spans="1:33" x14ac:dyDescent="0.3">
      <c r="A344" s="27">
        <v>46269</v>
      </c>
      <c r="B344" s="8" t="s">
        <v>26</v>
      </c>
      <c r="C344" s="8" t="s">
        <v>140</v>
      </c>
      <c r="D344" s="8" t="s">
        <v>141</v>
      </c>
      <c r="E344" s="8" t="s">
        <v>150</v>
      </c>
      <c r="F344" s="8" t="s">
        <v>143</v>
      </c>
      <c r="G344" s="8" t="s">
        <v>210</v>
      </c>
      <c r="H344" s="8" t="s">
        <v>13</v>
      </c>
      <c r="I344" s="8" t="s">
        <v>152</v>
      </c>
      <c r="J344" s="8" t="s">
        <v>153</v>
      </c>
      <c r="K344" s="8" t="s">
        <v>7</v>
      </c>
      <c r="L344" s="12">
        <v>332</v>
      </c>
      <c r="M344" s="9">
        <v>2</v>
      </c>
      <c r="N344" s="10">
        <f t="shared" si="45"/>
        <v>6.024096385542169E-3</v>
      </c>
      <c r="O344" s="11">
        <f t="shared" si="46"/>
        <v>6.28</v>
      </c>
      <c r="P344" s="11">
        <v>12.56</v>
      </c>
      <c r="Q344" s="11">
        <v>0</v>
      </c>
      <c r="R344" s="8">
        <v>0</v>
      </c>
      <c r="S344" s="8">
        <v>0</v>
      </c>
      <c r="T344" s="33" t="str">
        <f t="shared" si="47"/>
        <v/>
      </c>
      <c r="U344" s="12">
        <f t="shared" si="48"/>
        <v>0</v>
      </c>
      <c r="V344" s="10">
        <f t="shared" si="49"/>
        <v>0</v>
      </c>
      <c r="W344" s="11">
        <v>12</v>
      </c>
      <c r="X344" s="8" t="s">
        <v>148</v>
      </c>
      <c r="Y344" s="8" t="s">
        <v>149</v>
      </c>
      <c r="AA344">
        <f t="shared" si="50"/>
        <v>1</v>
      </c>
      <c r="AB344" s="32">
        <f t="shared" si="51"/>
        <v>-12.56</v>
      </c>
      <c r="AC344" t="str">
        <f t="shared" si="52"/>
        <v>No Sales</v>
      </c>
      <c r="AD344">
        <f>IFERROR(VLOOKUP(J344,Product_lookup!$A:$G,5,FALSE),"")</f>
        <v>549</v>
      </c>
      <c r="AE344">
        <f>IFERROR(VLOOKUP(J344,Product_lookup!$A:$G,6,FALSE),"")</f>
        <v>192</v>
      </c>
      <c r="AF344">
        <f>IFERROR(VLOOKUP(J344,Product_lookup!$A:$G,7,FALSE),"")</f>
        <v>139</v>
      </c>
      <c r="AG344" s="33">
        <f t="shared" si="53"/>
        <v>0.39708561020036431</v>
      </c>
    </row>
    <row r="345" spans="1:33" x14ac:dyDescent="0.3">
      <c r="A345" s="27">
        <v>46269</v>
      </c>
      <c r="B345" s="8" t="s">
        <v>26</v>
      </c>
      <c r="C345" s="8" t="s">
        <v>140</v>
      </c>
      <c r="D345" s="8" t="s">
        <v>141</v>
      </c>
      <c r="E345" s="8" t="s">
        <v>150</v>
      </c>
      <c r="F345" s="8" t="s">
        <v>143</v>
      </c>
      <c r="G345" s="8" t="s">
        <v>210</v>
      </c>
      <c r="H345" s="8" t="s">
        <v>13</v>
      </c>
      <c r="I345" s="8" t="s">
        <v>210</v>
      </c>
      <c r="J345" s="8" t="s">
        <v>153</v>
      </c>
      <c r="K345" s="8" t="s">
        <v>14</v>
      </c>
      <c r="L345" s="12">
        <v>1824</v>
      </c>
      <c r="M345" s="9">
        <v>14</v>
      </c>
      <c r="N345" s="10">
        <f t="shared" si="45"/>
        <v>7.6754385964912276E-3</v>
      </c>
      <c r="O345" s="11">
        <f t="shared" si="46"/>
        <v>9.33</v>
      </c>
      <c r="P345" s="11">
        <v>130.62</v>
      </c>
      <c r="Q345" s="11">
        <v>0</v>
      </c>
      <c r="R345" s="8">
        <v>0</v>
      </c>
      <c r="S345" s="8">
        <v>0</v>
      </c>
      <c r="T345" s="33" t="str">
        <f t="shared" si="47"/>
        <v/>
      </c>
      <c r="U345" s="12">
        <f t="shared" si="48"/>
        <v>0</v>
      </c>
      <c r="V345" s="10">
        <f t="shared" si="49"/>
        <v>0</v>
      </c>
      <c r="W345" s="11">
        <v>16.5</v>
      </c>
      <c r="X345" s="8" t="s">
        <v>148</v>
      </c>
      <c r="Y345" s="8" t="s">
        <v>149</v>
      </c>
      <c r="AA345">
        <f t="shared" si="50"/>
        <v>1</v>
      </c>
      <c r="AB345" s="32">
        <f t="shared" si="51"/>
        <v>-130.62</v>
      </c>
      <c r="AC345" t="str">
        <f t="shared" si="52"/>
        <v>No Sales</v>
      </c>
      <c r="AD345">
        <f>IFERROR(VLOOKUP(J345,Product_lookup!$A:$G,5,FALSE),"")</f>
        <v>549</v>
      </c>
      <c r="AE345">
        <f>IFERROR(VLOOKUP(J345,Product_lookup!$A:$G,6,FALSE),"")</f>
        <v>192</v>
      </c>
      <c r="AF345">
        <f>IFERROR(VLOOKUP(J345,Product_lookup!$A:$G,7,FALSE),"")</f>
        <v>139</v>
      </c>
      <c r="AG345" s="33">
        <f t="shared" si="53"/>
        <v>0.39708561020036431</v>
      </c>
    </row>
    <row r="346" spans="1:33" x14ac:dyDescent="0.3">
      <c r="A346" s="27">
        <v>46269</v>
      </c>
      <c r="B346" s="8" t="s">
        <v>26</v>
      </c>
      <c r="C346" s="8" t="s">
        <v>140</v>
      </c>
      <c r="D346" s="8" t="s">
        <v>141</v>
      </c>
      <c r="E346" s="8" t="s">
        <v>211</v>
      </c>
      <c r="F346" s="8" t="s">
        <v>143</v>
      </c>
      <c r="G346" s="8" t="s">
        <v>225</v>
      </c>
      <c r="H346" s="8" t="s">
        <v>13</v>
      </c>
      <c r="I346" s="8" t="s">
        <v>457</v>
      </c>
      <c r="J346" s="8" t="s">
        <v>214</v>
      </c>
      <c r="K346" s="8" t="s">
        <v>21</v>
      </c>
      <c r="L346" s="12">
        <v>155</v>
      </c>
      <c r="M346" s="9">
        <v>1</v>
      </c>
      <c r="N346" s="10">
        <f t="shared" si="45"/>
        <v>6.4516129032258064E-3</v>
      </c>
      <c r="O346" s="11">
        <f t="shared" si="46"/>
        <v>13</v>
      </c>
      <c r="P346" s="11">
        <v>13</v>
      </c>
      <c r="Q346" s="11">
        <v>0</v>
      </c>
      <c r="R346" s="8">
        <v>0</v>
      </c>
      <c r="S346" s="8">
        <v>0</v>
      </c>
      <c r="T346" s="33" t="str">
        <f t="shared" si="47"/>
        <v/>
      </c>
      <c r="U346" s="12">
        <f t="shared" si="48"/>
        <v>0</v>
      </c>
      <c r="V346" s="10">
        <f t="shared" si="49"/>
        <v>0</v>
      </c>
      <c r="W346" s="11">
        <v>13</v>
      </c>
      <c r="X346" s="8" t="s">
        <v>148</v>
      </c>
      <c r="Y346" s="8" t="s">
        <v>149</v>
      </c>
      <c r="AA346">
        <f t="shared" si="50"/>
        <v>1</v>
      </c>
      <c r="AB346" s="32">
        <f t="shared" si="51"/>
        <v>-13</v>
      </c>
      <c r="AC346" t="str">
        <f t="shared" si="52"/>
        <v>No Sales</v>
      </c>
      <c r="AD346">
        <f>IFERROR(VLOOKUP(J346,Product_lookup!$A:$G,5,FALSE),"")</f>
        <v>649</v>
      </c>
      <c r="AE346">
        <f>IFERROR(VLOOKUP(J346,Product_lookup!$A:$G,6,FALSE),"")</f>
        <v>234</v>
      </c>
      <c r="AF346">
        <f>IFERROR(VLOOKUP(J346,Product_lookup!$A:$G,7,FALSE),"")</f>
        <v>148</v>
      </c>
      <c r="AG346" s="33">
        <f t="shared" si="53"/>
        <v>0.41140215716486905</v>
      </c>
    </row>
    <row r="347" spans="1:33" x14ac:dyDescent="0.3">
      <c r="A347" s="27">
        <v>46269</v>
      </c>
      <c r="B347" s="8" t="s">
        <v>26</v>
      </c>
      <c r="C347" s="8" t="s">
        <v>140</v>
      </c>
      <c r="D347" s="8" t="s">
        <v>141</v>
      </c>
      <c r="E347" s="8" t="s">
        <v>211</v>
      </c>
      <c r="F347" s="8" t="s">
        <v>143</v>
      </c>
      <c r="G347" s="8" t="s">
        <v>225</v>
      </c>
      <c r="H347" s="8" t="s">
        <v>13</v>
      </c>
      <c r="I347" s="8" t="s">
        <v>529</v>
      </c>
      <c r="J347" s="8" t="s">
        <v>214</v>
      </c>
      <c r="K347" s="8" t="s">
        <v>7</v>
      </c>
      <c r="L347" s="12">
        <v>215</v>
      </c>
      <c r="M347" s="9">
        <v>1</v>
      </c>
      <c r="N347" s="10">
        <f t="shared" si="45"/>
        <v>4.6511627906976744E-3</v>
      </c>
      <c r="O347" s="11">
        <f t="shared" si="46"/>
        <v>10.58</v>
      </c>
      <c r="P347" s="11">
        <v>10.58</v>
      </c>
      <c r="Q347" s="11">
        <v>0</v>
      </c>
      <c r="R347" s="8">
        <v>0</v>
      </c>
      <c r="S347" s="8">
        <v>0</v>
      </c>
      <c r="T347" s="33" t="str">
        <f t="shared" si="47"/>
        <v/>
      </c>
      <c r="U347" s="12">
        <f t="shared" si="48"/>
        <v>0</v>
      </c>
      <c r="V347" s="10">
        <f t="shared" si="49"/>
        <v>0</v>
      </c>
      <c r="W347" s="11">
        <v>18.5</v>
      </c>
      <c r="X347" s="8" t="s">
        <v>148</v>
      </c>
      <c r="Y347" s="8" t="s">
        <v>149</v>
      </c>
      <c r="AA347">
        <f t="shared" si="50"/>
        <v>1</v>
      </c>
      <c r="AB347" s="32">
        <f t="shared" si="51"/>
        <v>-10.58</v>
      </c>
      <c r="AC347" t="str">
        <f t="shared" si="52"/>
        <v>No Sales</v>
      </c>
      <c r="AD347">
        <f>IFERROR(VLOOKUP(J347,Product_lookup!$A:$G,5,FALSE),"")</f>
        <v>649</v>
      </c>
      <c r="AE347">
        <f>IFERROR(VLOOKUP(J347,Product_lookup!$A:$G,6,FALSE),"")</f>
        <v>234</v>
      </c>
      <c r="AF347">
        <f>IFERROR(VLOOKUP(J347,Product_lookup!$A:$G,7,FALSE),"")</f>
        <v>148</v>
      </c>
      <c r="AG347" s="33">
        <f t="shared" si="53"/>
        <v>0.41140215716486905</v>
      </c>
    </row>
    <row r="348" spans="1:33" x14ac:dyDescent="0.3">
      <c r="A348" s="27">
        <v>46269</v>
      </c>
      <c r="B348" s="8" t="s">
        <v>42</v>
      </c>
      <c r="C348" s="8" t="s">
        <v>140</v>
      </c>
      <c r="D348" s="8" t="s">
        <v>141</v>
      </c>
      <c r="E348" s="8" t="s">
        <v>164</v>
      </c>
      <c r="F348" s="8" t="s">
        <v>143</v>
      </c>
      <c r="G348" s="8" t="s">
        <v>165</v>
      </c>
      <c r="H348" s="8" t="s">
        <v>24</v>
      </c>
      <c r="I348" s="8" t="s">
        <v>531</v>
      </c>
      <c r="J348" s="8" t="s">
        <v>166</v>
      </c>
      <c r="K348" s="8" t="s">
        <v>14</v>
      </c>
      <c r="L348" s="12">
        <v>109</v>
      </c>
      <c r="M348" s="9">
        <v>0</v>
      </c>
      <c r="N348" s="10">
        <f t="shared" si="45"/>
        <v>0</v>
      </c>
      <c r="O348" s="11" t="str">
        <f t="shared" si="46"/>
        <v/>
      </c>
      <c r="P348" s="11">
        <v>0</v>
      </c>
      <c r="Q348" s="11">
        <v>0</v>
      </c>
      <c r="R348" s="8">
        <v>0</v>
      </c>
      <c r="S348" s="8">
        <v>0</v>
      </c>
      <c r="T348" s="33" t="str">
        <f t="shared" si="47"/>
        <v/>
      </c>
      <c r="U348" s="12" t="str">
        <f t="shared" si="48"/>
        <v/>
      </c>
      <c r="V348" s="10" t="str">
        <f t="shared" si="49"/>
        <v/>
      </c>
      <c r="W348" s="11">
        <v>12.5</v>
      </c>
      <c r="X348" s="8" t="s">
        <v>148</v>
      </c>
      <c r="Y348" s="8" t="s">
        <v>149</v>
      </c>
      <c r="AA348">
        <f t="shared" si="50"/>
        <v>1</v>
      </c>
      <c r="AB348" s="32">
        <f t="shared" si="51"/>
        <v>0</v>
      </c>
      <c r="AC348" t="str">
        <f t="shared" si="52"/>
        <v>No Spend</v>
      </c>
      <c r="AD348">
        <f>IFERROR(VLOOKUP(J348,Product_lookup!$A:$G,5,FALSE),"")</f>
        <v>449</v>
      </c>
      <c r="AE348">
        <f>IFERROR(VLOOKUP(J348,Product_lookup!$A:$G,6,FALSE),"")</f>
        <v>162</v>
      </c>
      <c r="AF348">
        <f>IFERROR(VLOOKUP(J348,Product_lookup!$A:$G,7,FALSE),"")</f>
        <v>130</v>
      </c>
      <c r="AG348" s="33">
        <f t="shared" si="53"/>
        <v>0.34966592427616927</v>
      </c>
    </row>
    <row r="349" spans="1:33" x14ac:dyDescent="0.3">
      <c r="A349" s="27">
        <v>46269</v>
      </c>
      <c r="B349" s="8" t="s">
        <v>42</v>
      </c>
      <c r="C349" s="8" t="s">
        <v>140</v>
      </c>
      <c r="D349" s="8" t="s">
        <v>141</v>
      </c>
      <c r="E349" s="8" t="s">
        <v>377</v>
      </c>
      <c r="F349" s="8" t="s">
        <v>143</v>
      </c>
      <c r="G349" s="8" t="s">
        <v>378</v>
      </c>
      <c r="H349" s="8" t="s">
        <v>24</v>
      </c>
      <c r="I349" s="8" t="s">
        <v>532</v>
      </c>
      <c r="J349" s="8" t="s">
        <v>380</v>
      </c>
      <c r="K349" s="8" t="s">
        <v>14</v>
      </c>
      <c r="L349" s="12">
        <v>233</v>
      </c>
      <c r="M349" s="9">
        <v>0</v>
      </c>
      <c r="N349" s="10">
        <f t="shared" si="45"/>
        <v>0</v>
      </c>
      <c r="O349" s="11" t="str">
        <f t="shared" si="46"/>
        <v/>
      </c>
      <c r="P349" s="11">
        <v>0</v>
      </c>
      <c r="Q349" s="11">
        <v>0</v>
      </c>
      <c r="R349" s="8">
        <v>0</v>
      </c>
      <c r="S349" s="8">
        <v>0</v>
      </c>
      <c r="T349" s="33" t="str">
        <f t="shared" si="47"/>
        <v/>
      </c>
      <c r="U349" s="12" t="str">
        <f t="shared" si="48"/>
        <v/>
      </c>
      <c r="V349" s="10" t="str">
        <f t="shared" si="49"/>
        <v/>
      </c>
      <c r="W349" s="11">
        <v>15.5</v>
      </c>
      <c r="X349" s="8" t="s">
        <v>148</v>
      </c>
      <c r="Y349" s="8" t="s">
        <v>149</v>
      </c>
      <c r="AA349">
        <f t="shared" si="50"/>
        <v>1</v>
      </c>
      <c r="AB349" s="32">
        <f t="shared" si="51"/>
        <v>0</v>
      </c>
      <c r="AC349" t="str">
        <f t="shared" si="52"/>
        <v>No Spend</v>
      </c>
      <c r="AD349">
        <f>IFERROR(VLOOKUP(J349,Product_lookup!$A:$G,5,FALSE),"")</f>
        <v>549</v>
      </c>
      <c r="AE349">
        <f>IFERROR(VLOOKUP(J349,Product_lookup!$A:$G,6,FALSE),"")</f>
        <v>203</v>
      </c>
      <c r="AF349">
        <f>IFERROR(VLOOKUP(J349,Product_lookup!$A:$G,7,FALSE),"")</f>
        <v>139</v>
      </c>
      <c r="AG349" s="33">
        <f t="shared" si="53"/>
        <v>0.37704918032786883</v>
      </c>
    </row>
    <row r="350" spans="1:33" x14ac:dyDescent="0.3">
      <c r="A350" s="27">
        <v>46269</v>
      </c>
      <c r="B350" s="8" t="s">
        <v>42</v>
      </c>
      <c r="C350" s="8" t="s">
        <v>140</v>
      </c>
      <c r="D350" s="8" t="s">
        <v>141</v>
      </c>
      <c r="E350" s="8" t="s">
        <v>377</v>
      </c>
      <c r="F350" s="8" t="s">
        <v>143</v>
      </c>
      <c r="G350" s="8" t="s">
        <v>381</v>
      </c>
      <c r="H350" s="8" t="s">
        <v>24</v>
      </c>
      <c r="I350" s="8" t="s">
        <v>533</v>
      </c>
      <c r="J350" s="8" t="s">
        <v>380</v>
      </c>
      <c r="K350" s="8" t="s">
        <v>14</v>
      </c>
      <c r="L350" s="12">
        <v>242</v>
      </c>
      <c r="M350" s="9">
        <v>2</v>
      </c>
      <c r="N350" s="10">
        <f t="shared" si="45"/>
        <v>8.2644628099173556E-3</v>
      </c>
      <c r="O350" s="11">
        <f t="shared" si="46"/>
        <v>10.35</v>
      </c>
      <c r="P350" s="11">
        <v>20.7</v>
      </c>
      <c r="Q350" s="11">
        <v>0</v>
      </c>
      <c r="R350" s="8">
        <v>0</v>
      </c>
      <c r="S350" s="8">
        <v>0</v>
      </c>
      <c r="T350" s="33" t="str">
        <f t="shared" si="47"/>
        <v/>
      </c>
      <c r="U350" s="12">
        <f t="shared" si="48"/>
        <v>0</v>
      </c>
      <c r="V350" s="10">
        <f t="shared" si="49"/>
        <v>0</v>
      </c>
      <c r="W350" s="11">
        <v>14.5</v>
      </c>
      <c r="X350" s="8" t="s">
        <v>148</v>
      </c>
      <c r="Y350" s="8" t="s">
        <v>149</v>
      </c>
      <c r="AA350">
        <f t="shared" si="50"/>
        <v>1</v>
      </c>
      <c r="AB350" s="32">
        <f t="shared" si="51"/>
        <v>-20.7</v>
      </c>
      <c r="AC350" t="str">
        <f t="shared" si="52"/>
        <v>No Sales</v>
      </c>
      <c r="AD350">
        <f>IFERROR(VLOOKUP(J350,Product_lookup!$A:$G,5,FALSE),"")</f>
        <v>549</v>
      </c>
      <c r="AE350">
        <f>IFERROR(VLOOKUP(J350,Product_lookup!$A:$G,6,FALSE),"")</f>
        <v>203</v>
      </c>
      <c r="AF350">
        <f>IFERROR(VLOOKUP(J350,Product_lookup!$A:$G,7,FALSE),"")</f>
        <v>139</v>
      </c>
      <c r="AG350" s="33">
        <f t="shared" si="53"/>
        <v>0.37704918032786883</v>
      </c>
    </row>
    <row r="351" spans="1:33" x14ac:dyDescent="0.3">
      <c r="A351" s="27">
        <v>46269</v>
      </c>
      <c r="B351" s="8" t="s">
        <v>42</v>
      </c>
      <c r="C351" s="8" t="s">
        <v>140</v>
      </c>
      <c r="D351" s="8" t="s">
        <v>141</v>
      </c>
      <c r="E351" s="8" t="s">
        <v>377</v>
      </c>
      <c r="F351" s="8" t="s">
        <v>143</v>
      </c>
      <c r="G351" s="8" t="s">
        <v>378</v>
      </c>
      <c r="H351" s="8" t="s">
        <v>24</v>
      </c>
      <c r="I351" s="8" t="s">
        <v>379</v>
      </c>
      <c r="J351" s="8" t="s">
        <v>380</v>
      </c>
      <c r="K351" s="8" t="s">
        <v>14</v>
      </c>
      <c r="L351" s="12">
        <v>529</v>
      </c>
      <c r="M351" s="9">
        <v>2</v>
      </c>
      <c r="N351" s="10">
        <f t="shared" si="45"/>
        <v>3.780718336483932E-3</v>
      </c>
      <c r="O351" s="11">
        <f t="shared" si="46"/>
        <v>10.77</v>
      </c>
      <c r="P351" s="11">
        <v>21.54</v>
      </c>
      <c r="Q351" s="11">
        <v>0</v>
      </c>
      <c r="R351" s="8">
        <v>0</v>
      </c>
      <c r="S351" s="8">
        <v>0</v>
      </c>
      <c r="T351" s="33" t="str">
        <f t="shared" si="47"/>
        <v/>
      </c>
      <c r="U351" s="12">
        <f t="shared" si="48"/>
        <v>0</v>
      </c>
      <c r="V351" s="10">
        <f t="shared" si="49"/>
        <v>0</v>
      </c>
      <c r="W351" s="11">
        <v>17.5</v>
      </c>
      <c r="X351" s="8" t="s">
        <v>148</v>
      </c>
      <c r="Y351" s="8" t="s">
        <v>149</v>
      </c>
      <c r="AA351">
        <f t="shared" si="50"/>
        <v>1</v>
      </c>
      <c r="AB351" s="32">
        <f t="shared" si="51"/>
        <v>-21.54</v>
      </c>
      <c r="AC351" t="str">
        <f t="shared" si="52"/>
        <v>No Sales</v>
      </c>
      <c r="AD351">
        <f>IFERROR(VLOOKUP(J351,Product_lookup!$A:$G,5,FALSE),"")</f>
        <v>549</v>
      </c>
      <c r="AE351">
        <f>IFERROR(VLOOKUP(J351,Product_lookup!$A:$G,6,FALSE),"")</f>
        <v>203</v>
      </c>
      <c r="AF351">
        <f>IFERROR(VLOOKUP(J351,Product_lookup!$A:$G,7,FALSE),"")</f>
        <v>139</v>
      </c>
      <c r="AG351" s="33">
        <f t="shared" si="53"/>
        <v>0.37704918032786883</v>
      </c>
    </row>
    <row r="352" spans="1:33" x14ac:dyDescent="0.3">
      <c r="A352" s="27">
        <v>46269</v>
      </c>
      <c r="B352" s="8" t="s">
        <v>42</v>
      </c>
      <c r="C352" s="8" t="s">
        <v>140</v>
      </c>
      <c r="D352" s="8" t="s">
        <v>141</v>
      </c>
      <c r="E352" s="8" t="s">
        <v>377</v>
      </c>
      <c r="F352" s="8" t="s">
        <v>143</v>
      </c>
      <c r="G352" s="8" t="s">
        <v>381</v>
      </c>
      <c r="H352" s="8" t="s">
        <v>24</v>
      </c>
      <c r="I352" s="8" t="s">
        <v>534</v>
      </c>
      <c r="J352" s="8" t="s">
        <v>380</v>
      </c>
      <c r="K352" s="8" t="s">
        <v>7</v>
      </c>
      <c r="L352" s="12">
        <v>425</v>
      </c>
      <c r="M352" s="9">
        <v>4</v>
      </c>
      <c r="N352" s="10">
        <f t="shared" si="45"/>
        <v>9.4117647058823521E-3</v>
      </c>
      <c r="O352" s="11">
        <f t="shared" si="46"/>
        <v>8.0299999999999994</v>
      </c>
      <c r="P352" s="11">
        <v>32.119999999999997</v>
      </c>
      <c r="Q352" s="11">
        <v>0</v>
      </c>
      <c r="R352" s="8">
        <v>0</v>
      </c>
      <c r="S352" s="8">
        <v>0</v>
      </c>
      <c r="T352" s="33" t="str">
        <f t="shared" si="47"/>
        <v/>
      </c>
      <c r="U352" s="12">
        <f t="shared" si="48"/>
        <v>0</v>
      </c>
      <c r="V352" s="10">
        <f t="shared" si="49"/>
        <v>0</v>
      </c>
      <c r="W352" s="11">
        <v>15</v>
      </c>
      <c r="X352" s="8" t="s">
        <v>148</v>
      </c>
      <c r="Y352" s="8" t="s">
        <v>149</v>
      </c>
      <c r="AA352">
        <f t="shared" si="50"/>
        <v>1</v>
      </c>
      <c r="AB352" s="32">
        <f t="shared" si="51"/>
        <v>-32.119999999999997</v>
      </c>
      <c r="AC352" t="str">
        <f t="shared" si="52"/>
        <v>No Sales</v>
      </c>
      <c r="AD352">
        <f>IFERROR(VLOOKUP(J352,Product_lookup!$A:$G,5,FALSE),"")</f>
        <v>549</v>
      </c>
      <c r="AE352">
        <f>IFERROR(VLOOKUP(J352,Product_lookup!$A:$G,6,FALSE),"")</f>
        <v>203</v>
      </c>
      <c r="AF352">
        <f>IFERROR(VLOOKUP(J352,Product_lookup!$A:$G,7,FALSE),"")</f>
        <v>139</v>
      </c>
      <c r="AG352" s="33">
        <f t="shared" si="53"/>
        <v>0.37704918032786883</v>
      </c>
    </row>
    <row r="353" spans="1:33" x14ac:dyDescent="0.3">
      <c r="A353" s="27">
        <v>46269</v>
      </c>
      <c r="B353" s="8" t="s">
        <v>42</v>
      </c>
      <c r="C353" s="8" t="s">
        <v>140</v>
      </c>
      <c r="D353" s="8" t="s">
        <v>141</v>
      </c>
      <c r="E353" s="8" t="s">
        <v>377</v>
      </c>
      <c r="F353" s="8" t="s">
        <v>143</v>
      </c>
      <c r="G353" s="8" t="s">
        <v>378</v>
      </c>
      <c r="H353" s="8" t="s">
        <v>24</v>
      </c>
      <c r="I353" s="8" t="s">
        <v>535</v>
      </c>
      <c r="J353" s="8" t="s">
        <v>380</v>
      </c>
      <c r="K353" s="8" t="s">
        <v>14</v>
      </c>
      <c r="L353" s="12">
        <v>259</v>
      </c>
      <c r="M353" s="9">
        <v>1</v>
      </c>
      <c r="N353" s="10">
        <f t="shared" si="45"/>
        <v>3.8610038610038611E-3</v>
      </c>
      <c r="O353" s="11">
        <f t="shared" si="46"/>
        <v>10.82</v>
      </c>
      <c r="P353" s="11">
        <v>10.82</v>
      </c>
      <c r="Q353" s="11">
        <v>0</v>
      </c>
      <c r="R353" s="8">
        <v>0</v>
      </c>
      <c r="S353" s="8">
        <v>0</v>
      </c>
      <c r="T353" s="33" t="str">
        <f t="shared" si="47"/>
        <v/>
      </c>
      <c r="U353" s="12">
        <f t="shared" si="48"/>
        <v>0</v>
      </c>
      <c r="V353" s="10">
        <f t="shared" si="49"/>
        <v>0</v>
      </c>
      <c r="W353" s="11">
        <v>13</v>
      </c>
      <c r="X353" s="8" t="s">
        <v>148</v>
      </c>
      <c r="Y353" s="8" t="s">
        <v>149</v>
      </c>
      <c r="AA353">
        <f t="shared" si="50"/>
        <v>1</v>
      </c>
      <c r="AB353" s="32">
        <f t="shared" si="51"/>
        <v>-10.82</v>
      </c>
      <c r="AC353" t="str">
        <f t="shared" si="52"/>
        <v>No Sales</v>
      </c>
      <c r="AD353">
        <f>IFERROR(VLOOKUP(J353,Product_lookup!$A:$G,5,FALSE),"")</f>
        <v>549</v>
      </c>
      <c r="AE353">
        <f>IFERROR(VLOOKUP(J353,Product_lookup!$A:$G,6,FALSE),"")</f>
        <v>203</v>
      </c>
      <c r="AF353">
        <f>IFERROR(VLOOKUP(J353,Product_lookup!$A:$G,7,FALSE),"")</f>
        <v>139</v>
      </c>
      <c r="AG353" s="33">
        <f t="shared" si="53"/>
        <v>0.37704918032786883</v>
      </c>
    </row>
    <row r="354" spans="1:33" x14ac:dyDescent="0.3">
      <c r="A354" s="27">
        <v>46269</v>
      </c>
      <c r="B354" s="8" t="s">
        <v>42</v>
      </c>
      <c r="C354" s="8" t="s">
        <v>140</v>
      </c>
      <c r="D354" s="8" t="s">
        <v>141</v>
      </c>
      <c r="E354" s="8" t="s">
        <v>377</v>
      </c>
      <c r="F354" s="8" t="s">
        <v>143</v>
      </c>
      <c r="G354" s="8" t="s">
        <v>378</v>
      </c>
      <c r="H354" s="8" t="s">
        <v>24</v>
      </c>
      <c r="I354" s="8" t="s">
        <v>727</v>
      </c>
      <c r="J354" s="8" t="s">
        <v>380</v>
      </c>
      <c r="K354" s="8" t="s">
        <v>7</v>
      </c>
      <c r="L354" s="12">
        <v>463</v>
      </c>
      <c r="M354" s="9">
        <v>4</v>
      </c>
      <c r="N354" s="10">
        <f t="shared" si="45"/>
        <v>8.6393088552915772E-3</v>
      </c>
      <c r="O354" s="11">
        <f t="shared" si="46"/>
        <v>9.19</v>
      </c>
      <c r="P354" s="11">
        <v>36.76</v>
      </c>
      <c r="Q354" s="11">
        <v>549</v>
      </c>
      <c r="R354" s="8">
        <v>1</v>
      </c>
      <c r="S354" s="8">
        <v>1</v>
      </c>
      <c r="T354" s="33">
        <f t="shared" si="47"/>
        <v>6.6958105646630239E-2</v>
      </c>
      <c r="U354" s="12">
        <f t="shared" si="48"/>
        <v>14.934711643090317</v>
      </c>
      <c r="V354" s="10">
        <f t="shared" si="49"/>
        <v>0.25</v>
      </c>
      <c r="W354" s="11">
        <v>13</v>
      </c>
      <c r="X354" s="8" t="s">
        <v>148</v>
      </c>
      <c r="Y354" s="8" t="s">
        <v>149</v>
      </c>
      <c r="AA354">
        <f t="shared" si="50"/>
        <v>1</v>
      </c>
      <c r="AB354" s="32">
        <f t="shared" si="51"/>
        <v>170.24</v>
      </c>
      <c r="AC354" t="str">
        <f t="shared" si="52"/>
        <v>Profitable</v>
      </c>
      <c r="AD354">
        <f>IFERROR(VLOOKUP(J354,Product_lookup!$A:$G,5,FALSE),"")</f>
        <v>549</v>
      </c>
      <c r="AE354">
        <f>IFERROR(VLOOKUP(J354,Product_lookup!$A:$G,6,FALSE),"")</f>
        <v>203</v>
      </c>
      <c r="AF354">
        <f>IFERROR(VLOOKUP(J354,Product_lookup!$A:$G,7,FALSE),"")</f>
        <v>139</v>
      </c>
      <c r="AG354" s="33">
        <f t="shared" si="53"/>
        <v>0.37704918032786883</v>
      </c>
    </row>
    <row r="355" spans="1:33" x14ac:dyDescent="0.3">
      <c r="A355" s="27">
        <v>46269</v>
      </c>
      <c r="B355" s="8" t="s">
        <v>42</v>
      </c>
      <c r="C355" s="8" t="s">
        <v>140</v>
      </c>
      <c r="D355" s="8" t="s">
        <v>141</v>
      </c>
      <c r="E355" s="8" t="s">
        <v>377</v>
      </c>
      <c r="F355" s="8" t="s">
        <v>143</v>
      </c>
      <c r="G355" s="8" t="s">
        <v>381</v>
      </c>
      <c r="H355" s="8" t="s">
        <v>24</v>
      </c>
      <c r="I355" s="8" t="s">
        <v>378</v>
      </c>
      <c r="J355" s="8" t="s">
        <v>380</v>
      </c>
      <c r="K355" s="8" t="s">
        <v>7</v>
      </c>
      <c r="L355" s="12">
        <v>1118</v>
      </c>
      <c r="M355" s="9">
        <v>8</v>
      </c>
      <c r="N355" s="10">
        <f t="shared" si="45"/>
        <v>7.1556350626118068E-3</v>
      </c>
      <c r="O355" s="11">
        <f t="shared" si="46"/>
        <v>14.47</v>
      </c>
      <c r="P355" s="11">
        <v>115.76</v>
      </c>
      <c r="Q355" s="11">
        <v>0</v>
      </c>
      <c r="R355" s="8">
        <v>0</v>
      </c>
      <c r="S355" s="8">
        <v>0</v>
      </c>
      <c r="T355" s="33" t="str">
        <f t="shared" si="47"/>
        <v/>
      </c>
      <c r="U355" s="12">
        <f t="shared" si="48"/>
        <v>0</v>
      </c>
      <c r="V355" s="10">
        <f t="shared" si="49"/>
        <v>0</v>
      </c>
      <c r="W355" s="11">
        <v>19</v>
      </c>
      <c r="X355" s="8" t="s">
        <v>148</v>
      </c>
      <c r="Y355" s="8" t="s">
        <v>149</v>
      </c>
      <c r="AA355">
        <f t="shared" si="50"/>
        <v>1</v>
      </c>
      <c r="AB355" s="32">
        <f t="shared" si="51"/>
        <v>-115.76</v>
      </c>
      <c r="AC355" t="str">
        <f t="shared" si="52"/>
        <v>No Sales</v>
      </c>
      <c r="AD355">
        <f>IFERROR(VLOOKUP(J355,Product_lookup!$A:$G,5,FALSE),"")</f>
        <v>549</v>
      </c>
      <c r="AE355">
        <f>IFERROR(VLOOKUP(J355,Product_lookup!$A:$G,6,FALSE),"")</f>
        <v>203</v>
      </c>
      <c r="AF355">
        <f>IFERROR(VLOOKUP(J355,Product_lookup!$A:$G,7,FALSE),"")</f>
        <v>139</v>
      </c>
      <c r="AG355" s="33">
        <f t="shared" si="53"/>
        <v>0.37704918032786883</v>
      </c>
    </row>
    <row r="356" spans="1:33" x14ac:dyDescent="0.3">
      <c r="A356" s="27">
        <v>46269</v>
      </c>
      <c r="B356" s="8" t="s">
        <v>37</v>
      </c>
      <c r="C356" s="8" t="s">
        <v>140</v>
      </c>
      <c r="D356" s="8" t="s">
        <v>141</v>
      </c>
      <c r="E356" s="8" t="s">
        <v>157</v>
      </c>
      <c r="F356" s="8" t="s">
        <v>143</v>
      </c>
      <c r="G356" s="8" t="s">
        <v>162</v>
      </c>
      <c r="H356" s="8" t="s">
        <v>13</v>
      </c>
      <c r="I356" s="8" t="s">
        <v>537</v>
      </c>
      <c r="J356" s="8" t="s">
        <v>159</v>
      </c>
      <c r="K356" s="8" t="s">
        <v>14</v>
      </c>
      <c r="L356" s="12">
        <v>1053</v>
      </c>
      <c r="M356" s="9">
        <v>3</v>
      </c>
      <c r="N356" s="10">
        <f t="shared" si="45"/>
        <v>2.8490028490028491E-3</v>
      </c>
      <c r="O356" s="11">
        <f t="shared" si="46"/>
        <v>8.9700000000000006</v>
      </c>
      <c r="P356" s="11">
        <v>26.91</v>
      </c>
      <c r="Q356" s="11">
        <v>0</v>
      </c>
      <c r="R356" s="8">
        <v>0</v>
      </c>
      <c r="S356" s="8">
        <v>0</v>
      </c>
      <c r="T356" s="33" t="str">
        <f t="shared" si="47"/>
        <v/>
      </c>
      <c r="U356" s="12">
        <f t="shared" si="48"/>
        <v>0</v>
      </c>
      <c r="V356" s="10">
        <f t="shared" si="49"/>
        <v>0</v>
      </c>
      <c r="W356" s="11">
        <v>12.5</v>
      </c>
      <c r="X356" s="8" t="s">
        <v>148</v>
      </c>
      <c r="Y356" s="8" t="s">
        <v>149</v>
      </c>
      <c r="AA356">
        <f t="shared" si="50"/>
        <v>1</v>
      </c>
      <c r="AB356" s="32">
        <f t="shared" si="51"/>
        <v>-26.91</v>
      </c>
      <c r="AC356" t="str">
        <f t="shared" si="52"/>
        <v>No Sales</v>
      </c>
      <c r="AD356">
        <f>IFERROR(VLOOKUP(J356,Product_lookup!$A:$G,5,FALSE),"")</f>
        <v>399</v>
      </c>
      <c r="AE356">
        <f>IFERROR(VLOOKUP(J356,Product_lookup!$A:$G,6,FALSE),"")</f>
        <v>148</v>
      </c>
      <c r="AF356">
        <f>IFERROR(VLOOKUP(J356,Product_lookup!$A:$G,7,FALSE),"")</f>
        <v>126</v>
      </c>
      <c r="AG356" s="33">
        <f t="shared" si="53"/>
        <v>0.31328320802005011</v>
      </c>
    </row>
    <row r="357" spans="1:33" x14ac:dyDescent="0.3">
      <c r="A357" s="27">
        <v>46269</v>
      </c>
      <c r="B357" s="8" t="s">
        <v>37</v>
      </c>
      <c r="C357" s="8" t="s">
        <v>140</v>
      </c>
      <c r="D357" s="8" t="s">
        <v>141</v>
      </c>
      <c r="E357" s="8" t="s">
        <v>239</v>
      </c>
      <c r="F357" s="8" t="s">
        <v>143</v>
      </c>
      <c r="G357" s="8" t="s">
        <v>240</v>
      </c>
      <c r="H357" s="8" t="s">
        <v>13</v>
      </c>
      <c r="I357" s="8" t="s">
        <v>538</v>
      </c>
      <c r="J357" s="8" t="s">
        <v>242</v>
      </c>
      <c r="K357" s="8" t="s">
        <v>21</v>
      </c>
      <c r="L357" s="12">
        <v>105</v>
      </c>
      <c r="M357" s="9">
        <v>5</v>
      </c>
      <c r="N357" s="10">
        <f t="shared" si="45"/>
        <v>4.7619047619047616E-2</v>
      </c>
      <c r="O357" s="11">
        <f t="shared" si="46"/>
        <v>7.31</v>
      </c>
      <c r="P357" s="11">
        <v>36.549999999999997</v>
      </c>
      <c r="Q357" s="11">
        <v>0</v>
      </c>
      <c r="R357" s="8">
        <v>0</v>
      </c>
      <c r="S357" s="8">
        <v>0</v>
      </c>
      <c r="T357" s="33" t="str">
        <f t="shared" si="47"/>
        <v/>
      </c>
      <c r="U357" s="12">
        <f t="shared" si="48"/>
        <v>0</v>
      </c>
      <c r="V357" s="10">
        <f t="shared" si="49"/>
        <v>0</v>
      </c>
      <c r="W357" s="11">
        <v>8.5</v>
      </c>
      <c r="X357" s="8" t="s">
        <v>148</v>
      </c>
      <c r="Y357" s="8" t="s">
        <v>149</v>
      </c>
      <c r="AA357">
        <f t="shared" si="50"/>
        <v>1</v>
      </c>
      <c r="AB357" s="32">
        <f t="shared" si="51"/>
        <v>-36.549999999999997</v>
      </c>
      <c r="AC357" t="str">
        <f t="shared" si="52"/>
        <v>No Sales</v>
      </c>
      <c r="AD357">
        <f>IFERROR(VLOOKUP(J357,Product_lookup!$A:$G,5,FALSE),"")</f>
        <v>299</v>
      </c>
      <c r="AE357">
        <f>IFERROR(VLOOKUP(J357,Product_lookup!$A:$G,6,FALSE),"")</f>
        <v>114</v>
      </c>
      <c r="AF357">
        <f>IFERROR(VLOOKUP(J357,Product_lookup!$A:$G,7,FALSE),"")</f>
        <v>107</v>
      </c>
      <c r="AG357" s="33">
        <f t="shared" si="53"/>
        <v>0.2608695652173913</v>
      </c>
    </row>
    <row r="358" spans="1:33" x14ac:dyDescent="0.3">
      <c r="A358" s="27">
        <v>46269</v>
      </c>
      <c r="B358" s="8" t="s">
        <v>37</v>
      </c>
      <c r="C358" s="8" t="s">
        <v>140</v>
      </c>
      <c r="D358" s="8" t="s">
        <v>141</v>
      </c>
      <c r="E358" s="8" t="s">
        <v>239</v>
      </c>
      <c r="F358" s="8" t="s">
        <v>143</v>
      </c>
      <c r="G358" s="8" t="s">
        <v>388</v>
      </c>
      <c r="H358" s="8" t="s">
        <v>13</v>
      </c>
      <c r="I358" s="8" t="s">
        <v>539</v>
      </c>
      <c r="J358" s="8" t="s">
        <v>242</v>
      </c>
      <c r="K358" s="8" t="s">
        <v>7</v>
      </c>
      <c r="L358" s="12">
        <v>369</v>
      </c>
      <c r="M358" s="9">
        <v>1</v>
      </c>
      <c r="N358" s="10">
        <f t="shared" si="45"/>
        <v>2.7100271002710027E-3</v>
      </c>
      <c r="O358" s="11">
        <f t="shared" si="46"/>
        <v>4.8</v>
      </c>
      <c r="P358" s="11">
        <v>4.8</v>
      </c>
      <c r="Q358" s="11">
        <v>0</v>
      </c>
      <c r="R358" s="8">
        <v>0</v>
      </c>
      <c r="S358" s="8">
        <v>0</v>
      </c>
      <c r="T358" s="33" t="str">
        <f t="shared" si="47"/>
        <v/>
      </c>
      <c r="U358" s="12">
        <f t="shared" si="48"/>
        <v>0</v>
      </c>
      <c r="V358" s="10">
        <f t="shared" si="49"/>
        <v>0</v>
      </c>
      <c r="W358" s="11">
        <v>7.5</v>
      </c>
      <c r="X358" s="8" t="s">
        <v>148</v>
      </c>
      <c r="Y358" s="8" t="s">
        <v>149</v>
      </c>
      <c r="AA358">
        <f t="shared" si="50"/>
        <v>1</v>
      </c>
      <c r="AB358" s="32">
        <f t="shared" si="51"/>
        <v>-4.8</v>
      </c>
      <c r="AC358" t="str">
        <f t="shared" si="52"/>
        <v>No Sales</v>
      </c>
      <c r="AD358">
        <f>IFERROR(VLOOKUP(J358,Product_lookup!$A:$G,5,FALSE),"")</f>
        <v>299</v>
      </c>
      <c r="AE358">
        <f>IFERROR(VLOOKUP(J358,Product_lookup!$A:$G,6,FALSE),"")</f>
        <v>114</v>
      </c>
      <c r="AF358">
        <f>IFERROR(VLOOKUP(J358,Product_lookup!$A:$G,7,FALSE),"")</f>
        <v>107</v>
      </c>
      <c r="AG358" s="33">
        <f t="shared" si="53"/>
        <v>0.2608695652173913</v>
      </c>
    </row>
    <row r="359" spans="1:33" x14ac:dyDescent="0.3">
      <c r="A359" s="27">
        <v>46269</v>
      </c>
      <c r="B359" s="8" t="s">
        <v>37</v>
      </c>
      <c r="C359" s="8" t="s">
        <v>140</v>
      </c>
      <c r="D359" s="8" t="s">
        <v>141</v>
      </c>
      <c r="E359" s="8" t="s">
        <v>239</v>
      </c>
      <c r="F359" s="8" t="s">
        <v>143</v>
      </c>
      <c r="G359" s="8" t="s">
        <v>240</v>
      </c>
      <c r="H359" s="8" t="s">
        <v>13</v>
      </c>
      <c r="I359" s="8" t="s">
        <v>391</v>
      </c>
      <c r="J359" s="8" t="s">
        <v>242</v>
      </c>
      <c r="K359" s="8" t="s">
        <v>21</v>
      </c>
      <c r="L359" s="12">
        <v>252</v>
      </c>
      <c r="M359" s="9">
        <v>3</v>
      </c>
      <c r="N359" s="10">
        <f t="shared" si="45"/>
        <v>1.1904761904761904E-2</v>
      </c>
      <c r="O359" s="11">
        <f t="shared" si="46"/>
        <v>9</v>
      </c>
      <c r="P359" s="11">
        <v>27</v>
      </c>
      <c r="Q359" s="11">
        <v>0</v>
      </c>
      <c r="R359" s="8">
        <v>0</v>
      </c>
      <c r="S359" s="8">
        <v>0</v>
      </c>
      <c r="T359" s="33" t="str">
        <f t="shared" si="47"/>
        <v/>
      </c>
      <c r="U359" s="12">
        <f t="shared" si="48"/>
        <v>0</v>
      </c>
      <c r="V359" s="10">
        <f t="shared" si="49"/>
        <v>0</v>
      </c>
      <c r="W359" s="11">
        <v>9</v>
      </c>
      <c r="X359" s="8" t="s">
        <v>148</v>
      </c>
      <c r="Y359" s="8" t="s">
        <v>149</v>
      </c>
      <c r="AA359">
        <f t="shared" si="50"/>
        <v>1</v>
      </c>
      <c r="AB359" s="32">
        <f t="shared" si="51"/>
        <v>-27</v>
      </c>
      <c r="AC359" t="str">
        <f t="shared" si="52"/>
        <v>No Sales</v>
      </c>
      <c r="AD359">
        <f>IFERROR(VLOOKUP(J359,Product_lookup!$A:$G,5,FALSE),"")</f>
        <v>299</v>
      </c>
      <c r="AE359">
        <f>IFERROR(VLOOKUP(J359,Product_lookup!$A:$G,6,FALSE),"")</f>
        <v>114</v>
      </c>
      <c r="AF359">
        <f>IFERROR(VLOOKUP(J359,Product_lookup!$A:$G,7,FALSE),"")</f>
        <v>107</v>
      </c>
      <c r="AG359" s="33">
        <f t="shared" si="53"/>
        <v>0.2608695652173913</v>
      </c>
    </row>
    <row r="360" spans="1:33" x14ac:dyDescent="0.3">
      <c r="A360" s="27">
        <v>46269</v>
      </c>
      <c r="B360" s="8" t="s">
        <v>37</v>
      </c>
      <c r="C360" s="8" t="s">
        <v>140</v>
      </c>
      <c r="D360" s="8" t="s">
        <v>141</v>
      </c>
      <c r="E360" s="8" t="s">
        <v>239</v>
      </c>
      <c r="F360" s="8" t="s">
        <v>143</v>
      </c>
      <c r="G360" s="8" t="s">
        <v>388</v>
      </c>
      <c r="H360" s="8" t="s">
        <v>13</v>
      </c>
      <c r="I360" s="8" t="s">
        <v>540</v>
      </c>
      <c r="J360" s="8" t="s">
        <v>242</v>
      </c>
      <c r="K360" s="8" t="s">
        <v>21</v>
      </c>
      <c r="L360" s="12">
        <v>233</v>
      </c>
      <c r="M360" s="9">
        <v>3</v>
      </c>
      <c r="N360" s="10">
        <f t="shared" si="45"/>
        <v>1.2875536480686695E-2</v>
      </c>
      <c r="O360" s="11">
        <f t="shared" si="46"/>
        <v>6.45</v>
      </c>
      <c r="P360" s="11">
        <v>19.350000000000001</v>
      </c>
      <c r="Q360" s="11">
        <v>299</v>
      </c>
      <c r="R360" s="8">
        <v>1</v>
      </c>
      <c r="S360" s="8">
        <v>1</v>
      </c>
      <c r="T360" s="33">
        <f t="shared" si="47"/>
        <v>6.471571906354516E-2</v>
      </c>
      <c r="U360" s="12">
        <f t="shared" si="48"/>
        <v>15.452196382428939</v>
      </c>
      <c r="V360" s="10">
        <f t="shared" si="49"/>
        <v>0.33333333333333331</v>
      </c>
      <c r="W360" s="11">
        <v>8</v>
      </c>
      <c r="X360" s="8" t="s">
        <v>148</v>
      </c>
      <c r="Y360" s="8" t="s">
        <v>149</v>
      </c>
      <c r="AA360">
        <f t="shared" si="50"/>
        <v>1</v>
      </c>
      <c r="AB360" s="32">
        <f t="shared" si="51"/>
        <v>58.65</v>
      </c>
      <c r="AC360" t="str">
        <f t="shared" si="52"/>
        <v>Profitable</v>
      </c>
      <c r="AD360">
        <f>IFERROR(VLOOKUP(J360,Product_lookup!$A:$G,5,FALSE),"")</f>
        <v>299</v>
      </c>
      <c r="AE360">
        <f>IFERROR(VLOOKUP(J360,Product_lookup!$A:$G,6,FALSE),"")</f>
        <v>114</v>
      </c>
      <c r="AF360">
        <f>IFERROR(VLOOKUP(J360,Product_lookup!$A:$G,7,FALSE),"")</f>
        <v>107</v>
      </c>
      <c r="AG360" s="33">
        <f t="shared" si="53"/>
        <v>0.2608695652173913</v>
      </c>
    </row>
    <row r="361" spans="1:33" x14ac:dyDescent="0.3">
      <c r="A361" s="27">
        <v>46269</v>
      </c>
      <c r="B361" s="8" t="s">
        <v>37</v>
      </c>
      <c r="C361" s="8" t="s">
        <v>140</v>
      </c>
      <c r="D361" s="8" t="s">
        <v>141</v>
      </c>
      <c r="E361" s="8" t="s">
        <v>244</v>
      </c>
      <c r="F361" s="8" t="s">
        <v>143</v>
      </c>
      <c r="G361" s="8" t="s">
        <v>394</v>
      </c>
      <c r="H361" s="8" t="s">
        <v>13</v>
      </c>
      <c r="I361" s="8" t="s">
        <v>394</v>
      </c>
      <c r="J361" s="8" t="s">
        <v>247</v>
      </c>
      <c r="K361" s="8" t="s">
        <v>21</v>
      </c>
      <c r="L361" s="12">
        <v>2562</v>
      </c>
      <c r="M361" s="9">
        <v>24</v>
      </c>
      <c r="N361" s="10">
        <f t="shared" si="45"/>
        <v>9.3676814988290398E-3</v>
      </c>
      <c r="O361" s="11">
        <f t="shared" si="46"/>
        <v>5.5</v>
      </c>
      <c r="P361" s="11">
        <v>132</v>
      </c>
      <c r="Q361" s="11">
        <v>1395</v>
      </c>
      <c r="R361" s="8">
        <v>4</v>
      </c>
      <c r="S361" s="8">
        <v>5</v>
      </c>
      <c r="T361" s="33">
        <f t="shared" si="47"/>
        <v>9.4623655913978491E-2</v>
      </c>
      <c r="U361" s="12">
        <f t="shared" si="48"/>
        <v>10.568181818181818</v>
      </c>
      <c r="V361" s="10">
        <f t="shared" si="49"/>
        <v>0.16666666666666666</v>
      </c>
      <c r="W361" s="11">
        <v>5.5</v>
      </c>
      <c r="X361" s="8" t="s">
        <v>148</v>
      </c>
      <c r="Y361" s="8" t="s">
        <v>149</v>
      </c>
      <c r="AA361">
        <f t="shared" si="50"/>
        <v>1</v>
      </c>
      <c r="AB361" s="32">
        <f t="shared" si="51"/>
        <v>208</v>
      </c>
      <c r="AC361" t="str">
        <f t="shared" si="52"/>
        <v>Profitable</v>
      </c>
      <c r="AD361">
        <f>IFERROR(VLOOKUP(J361,Product_lookup!$A:$G,5,FALSE),"")</f>
        <v>279</v>
      </c>
      <c r="AE361">
        <f>IFERROR(VLOOKUP(J361,Product_lookup!$A:$G,6,FALSE),"")</f>
        <v>106</v>
      </c>
      <c r="AF361">
        <f>IFERROR(VLOOKUP(J361,Product_lookup!$A:$G,7,FALSE),"")</f>
        <v>105</v>
      </c>
      <c r="AG361" s="33">
        <f t="shared" si="53"/>
        <v>0.24372759856630824</v>
      </c>
    </row>
    <row r="362" spans="1:33" x14ac:dyDescent="0.3">
      <c r="A362" s="27">
        <v>46269</v>
      </c>
      <c r="B362" s="8" t="s">
        <v>37</v>
      </c>
      <c r="C362" s="8" t="s">
        <v>140</v>
      </c>
      <c r="D362" s="8" t="s">
        <v>141</v>
      </c>
      <c r="E362" s="8" t="s">
        <v>244</v>
      </c>
      <c r="F362" s="8" t="s">
        <v>143</v>
      </c>
      <c r="G362" s="8" t="s">
        <v>245</v>
      </c>
      <c r="H362" s="8" t="s">
        <v>13</v>
      </c>
      <c r="I362" s="8" t="s">
        <v>253</v>
      </c>
      <c r="J362" s="8" t="s">
        <v>247</v>
      </c>
      <c r="K362" s="8" t="s">
        <v>14</v>
      </c>
      <c r="L362" s="12">
        <v>287</v>
      </c>
      <c r="M362" s="9">
        <v>0</v>
      </c>
      <c r="N362" s="10">
        <f t="shared" si="45"/>
        <v>0</v>
      </c>
      <c r="O362" s="11" t="str">
        <f t="shared" si="46"/>
        <v/>
      </c>
      <c r="P362" s="11">
        <v>0</v>
      </c>
      <c r="Q362" s="11">
        <v>0</v>
      </c>
      <c r="R362" s="8">
        <v>0</v>
      </c>
      <c r="S362" s="8">
        <v>0</v>
      </c>
      <c r="T362" s="33" t="str">
        <f t="shared" si="47"/>
        <v/>
      </c>
      <c r="U362" s="12" t="str">
        <f t="shared" si="48"/>
        <v/>
      </c>
      <c r="V362" s="10" t="str">
        <f t="shared" si="49"/>
        <v/>
      </c>
      <c r="W362" s="11">
        <v>5.5</v>
      </c>
      <c r="X362" s="8" t="s">
        <v>148</v>
      </c>
      <c r="Y362" s="8" t="s">
        <v>149</v>
      </c>
      <c r="AA362">
        <f t="shared" si="50"/>
        <v>1</v>
      </c>
      <c r="AB362" s="32">
        <f t="shared" si="51"/>
        <v>0</v>
      </c>
      <c r="AC362" t="str">
        <f t="shared" si="52"/>
        <v>No Spend</v>
      </c>
      <c r="AD362">
        <f>IFERROR(VLOOKUP(J362,Product_lookup!$A:$G,5,FALSE),"")</f>
        <v>279</v>
      </c>
      <c r="AE362">
        <f>IFERROR(VLOOKUP(J362,Product_lookup!$A:$G,6,FALSE),"")</f>
        <v>106</v>
      </c>
      <c r="AF362">
        <f>IFERROR(VLOOKUP(J362,Product_lookup!$A:$G,7,FALSE),"")</f>
        <v>105</v>
      </c>
      <c r="AG362" s="33">
        <f t="shared" si="53"/>
        <v>0.24372759856630824</v>
      </c>
    </row>
    <row r="363" spans="1:33" x14ac:dyDescent="0.3">
      <c r="A363" s="27">
        <v>46269</v>
      </c>
      <c r="B363" s="8" t="s">
        <v>37</v>
      </c>
      <c r="C363" s="8" t="s">
        <v>140</v>
      </c>
      <c r="D363" s="8" t="s">
        <v>141</v>
      </c>
      <c r="E363" s="8" t="s">
        <v>244</v>
      </c>
      <c r="F363" s="8" t="s">
        <v>143</v>
      </c>
      <c r="G363" s="8" t="s">
        <v>245</v>
      </c>
      <c r="H363" s="8" t="s">
        <v>13</v>
      </c>
      <c r="I363" s="8" t="s">
        <v>542</v>
      </c>
      <c r="J363" s="8" t="s">
        <v>247</v>
      </c>
      <c r="K363" s="8" t="s">
        <v>14</v>
      </c>
      <c r="L363" s="12">
        <v>173</v>
      </c>
      <c r="M363" s="9">
        <v>0</v>
      </c>
      <c r="N363" s="10">
        <f t="shared" si="45"/>
        <v>0</v>
      </c>
      <c r="O363" s="11" t="str">
        <f t="shared" si="46"/>
        <v/>
      </c>
      <c r="P363" s="11">
        <v>0</v>
      </c>
      <c r="Q363" s="11">
        <v>0</v>
      </c>
      <c r="R363" s="8">
        <v>0</v>
      </c>
      <c r="S363" s="8">
        <v>0</v>
      </c>
      <c r="T363" s="33" t="str">
        <f t="shared" si="47"/>
        <v/>
      </c>
      <c r="U363" s="12" t="str">
        <f t="shared" si="48"/>
        <v/>
      </c>
      <c r="V363" s="10" t="str">
        <f t="shared" si="49"/>
        <v/>
      </c>
      <c r="W363" s="11">
        <v>6.5</v>
      </c>
      <c r="X363" s="8" t="s">
        <v>148</v>
      </c>
      <c r="Y363" s="8" t="s">
        <v>149</v>
      </c>
      <c r="AA363">
        <f t="shared" si="50"/>
        <v>1</v>
      </c>
      <c r="AB363" s="32">
        <f t="shared" si="51"/>
        <v>0</v>
      </c>
      <c r="AC363" t="str">
        <f t="shared" si="52"/>
        <v>No Spend</v>
      </c>
      <c r="AD363">
        <f>IFERROR(VLOOKUP(J363,Product_lookup!$A:$G,5,FALSE),"")</f>
        <v>279</v>
      </c>
      <c r="AE363">
        <f>IFERROR(VLOOKUP(J363,Product_lookup!$A:$G,6,FALSE),"")</f>
        <v>106</v>
      </c>
      <c r="AF363">
        <f>IFERROR(VLOOKUP(J363,Product_lookup!$A:$G,7,FALSE),"")</f>
        <v>105</v>
      </c>
      <c r="AG363" s="33">
        <f t="shared" si="53"/>
        <v>0.24372759856630824</v>
      </c>
    </row>
    <row r="364" spans="1:33" x14ac:dyDescent="0.3">
      <c r="A364" s="27">
        <v>46269</v>
      </c>
      <c r="B364" s="8" t="s">
        <v>37</v>
      </c>
      <c r="C364" s="8" t="s">
        <v>140</v>
      </c>
      <c r="D364" s="8" t="s">
        <v>141</v>
      </c>
      <c r="E364" s="8" t="s">
        <v>244</v>
      </c>
      <c r="F364" s="8" t="s">
        <v>143</v>
      </c>
      <c r="G364" s="8" t="s">
        <v>245</v>
      </c>
      <c r="H364" s="8" t="s">
        <v>13</v>
      </c>
      <c r="I364" s="8" t="s">
        <v>543</v>
      </c>
      <c r="J364" s="8" t="s">
        <v>247</v>
      </c>
      <c r="K364" s="8" t="s">
        <v>21</v>
      </c>
      <c r="L364" s="12">
        <v>210</v>
      </c>
      <c r="M364" s="9">
        <v>0</v>
      </c>
      <c r="N364" s="10">
        <f t="shared" si="45"/>
        <v>0</v>
      </c>
      <c r="O364" s="11" t="str">
        <f t="shared" si="46"/>
        <v/>
      </c>
      <c r="P364" s="11">
        <v>0</v>
      </c>
      <c r="Q364" s="11">
        <v>0</v>
      </c>
      <c r="R364" s="8">
        <v>0</v>
      </c>
      <c r="S364" s="8">
        <v>0</v>
      </c>
      <c r="T364" s="33" t="str">
        <f t="shared" si="47"/>
        <v/>
      </c>
      <c r="U364" s="12" t="str">
        <f t="shared" si="48"/>
        <v/>
      </c>
      <c r="V364" s="10" t="str">
        <f t="shared" si="49"/>
        <v/>
      </c>
      <c r="W364" s="11">
        <v>8.5</v>
      </c>
      <c r="X364" s="8" t="s">
        <v>148</v>
      </c>
      <c r="Y364" s="8" t="s">
        <v>149</v>
      </c>
      <c r="AA364">
        <f t="shared" si="50"/>
        <v>1</v>
      </c>
      <c r="AB364" s="32">
        <f t="shared" si="51"/>
        <v>0</v>
      </c>
      <c r="AC364" t="str">
        <f t="shared" si="52"/>
        <v>No Spend</v>
      </c>
      <c r="AD364">
        <f>IFERROR(VLOOKUP(J364,Product_lookup!$A:$G,5,FALSE),"")</f>
        <v>279</v>
      </c>
      <c r="AE364">
        <f>IFERROR(VLOOKUP(J364,Product_lookup!$A:$G,6,FALSE),"")</f>
        <v>106</v>
      </c>
      <c r="AF364">
        <f>IFERROR(VLOOKUP(J364,Product_lookup!$A:$G,7,FALSE),"")</f>
        <v>105</v>
      </c>
      <c r="AG364" s="33">
        <f t="shared" si="53"/>
        <v>0.24372759856630824</v>
      </c>
    </row>
    <row r="365" spans="1:33" x14ac:dyDescent="0.3">
      <c r="A365" s="27">
        <v>46269</v>
      </c>
      <c r="B365" s="8" t="s">
        <v>37</v>
      </c>
      <c r="C365" s="8" t="s">
        <v>140</v>
      </c>
      <c r="D365" s="8" t="s">
        <v>141</v>
      </c>
      <c r="E365" s="8" t="s">
        <v>244</v>
      </c>
      <c r="F365" s="8" t="s">
        <v>143</v>
      </c>
      <c r="G365" s="8" t="s">
        <v>394</v>
      </c>
      <c r="H365" s="8" t="s">
        <v>13</v>
      </c>
      <c r="I365" s="8" t="s">
        <v>544</v>
      </c>
      <c r="J365" s="8" t="s">
        <v>247</v>
      </c>
      <c r="K365" s="8" t="s">
        <v>14</v>
      </c>
      <c r="L365" s="12">
        <v>212</v>
      </c>
      <c r="M365" s="9">
        <v>1</v>
      </c>
      <c r="N365" s="10">
        <f t="shared" si="45"/>
        <v>4.7169811320754715E-3</v>
      </c>
      <c r="O365" s="11">
        <f t="shared" si="46"/>
        <v>3.03</v>
      </c>
      <c r="P365" s="11">
        <v>3.03</v>
      </c>
      <c r="Q365" s="11">
        <v>0</v>
      </c>
      <c r="R365" s="8">
        <v>0</v>
      </c>
      <c r="S365" s="8">
        <v>0</v>
      </c>
      <c r="T365" s="33" t="str">
        <f t="shared" si="47"/>
        <v/>
      </c>
      <c r="U365" s="12">
        <f t="shared" si="48"/>
        <v>0</v>
      </c>
      <c r="V365" s="10">
        <f t="shared" si="49"/>
        <v>0</v>
      </c>
      <c r="W365" s="11">
        <v>5</v>
      </c>
      <c r="X365" s="8" t="s">
        <v>148</v>
      </c>
      <c r="Y365" s="8" t="s">
        <v>149</v>
      </c>
      <c r="AA365">
        <f t="shared" si="50"/>
        <v>1</v>
      </c>
      <c r="AB365" s="32">
        <f t="shared" si="51"/>
        <v>-3.03</v>
      </c>
      <c r="AC365" t="str">
        <f t="shared" si="52"/>
        <v>No Sales</v>
      </c>
      <c r="AD365">
        <f>IFERROR(VLOOKUP(J365,Product_lookup!$A:$G,5,FALSE),"")</f>
        <v>279</v>
      </c>
      <c r="AE365">
        <f>IFERROR(VLOOKUP(J365,Product_lookup!$A:$G,6,FALSE),"")</f>
        <v>106</v>
      </c>
      <c r="AF365">
        <f>IFERROR(VLOOKUP(J365,Product_lookup!$A:$G,7,FALSE),"")</f>
        <v>105</v>
      </c>
      <c r="AG365" s="33">
        <f t="shared" si="53"/>
        <v>0.24372759856630824</v>
      </c>
    </row>
    <row r="366" spans="1:33" x14ac:dyDescent="0.3">
      <c r="A366" s="27">
        <v>46269</v>
      </c>
      <c r="B366" s="8" t="s">
        <v>37</v>
      </c>
      <c r="C366" s="8" t="s">
        <v>140</v>
      </c>
      <c r="D366" s="8" t="s">
        <v>141</v>
      </c>
      <c r="E366" s="8" t="s">
        <v>167</v>
      </c>
      <c r="F366" s="8" t="s">
        <v>143</v>
      </c>
      <c r="G366" s="8" t="s">
        <v>168</v>
      </c>
      <c r="H366" s="8" t="s">
        <v>13</v>
      </c>
      <c r="I366" s="8" t="s">
        <v>545</v>
      </c>
      <c r="J366" s="8" t="s">
        <v>169</v>
      </c>
      <c r="K366" s="8" t="s">
        <v>21</v>
      </c>
      <c r="L366" s="12">
        <v>346</v>
      </c>
      <c r="M366" s="9">
        <v>3</v>
      </c>
      <c r="N366" s="10">
        <f t="shared" si="45"/>
        <v>8.670520231213872E-3</v>
      </c>
      <c r="O366" s="11">
        <f t="shared" si="46"/>
        <v>5.5</v>
      </c>
      <c r="P366" s="11">
        <v>16.5</v>
      </c>
      <c r="Q366" s="11">
        <v>0</v>
      </c>
      <c r="R366" s="8">
        <v>0</v>
      </c>
      <c r="S366" s="8">
        <v>0</v>
      </c>
      <c r="T366" s="33" t="str">
        <f t="shared" si="47"/>
        <v/>
      </c>
      <c r="U366" s="12">
        <f t="shared" si="48"/>
        <v>0</v>
      </c>
      <c r="V366" s="10">
        <f t="shared" si="49"/>
        <v>0</v>
      </c>
      <c r="W366" s="11">
        <v>5.5</v>
      </c>
      <c r="X366" s="8" t="s">
        <v>148</v>
      </c>
      <c r="Y366" s="8" t="s">
        <v>149</v>
      </c>
      <c r="AA366">
        <f t="shared" si="50"/>
        <v>1</v>
      </c>
      <c r="AB366" s="32">
        <f t="shared" si="51"/>
        <v>-16.5</v>
      </c>
      <c r="AC366" t="str">
        <f t="shared" si="52"/>
        <v>No Sales</v>
      </c>
      <c r="AD366">
        <f>IFERROR(VLOOKUP(J366,Product_lookup!$A:$G,5,FALSE),"")</f>
        <v>249</v>
      </c>
      <c r="AE366">
        <f>IFERROR(VLOOKUP(J366,Product_lookup!$A:$G,6,FALSE),"")</f>
        <v>100</v>
      </c>
      <c r="AF366">
        <f>IFERROR(VLOOKUP(J366,Product_lookup!$A:$G,7,FALSE),"")</f>
        <v>102</v>
      </c>
      <c r="AG366" s="33">
        <f t="shared" si="53"/>
        <v>0.18875502008032127</v>
      </c>
    </row>
    <row r="367" spans="1:33" x14ac:dyDescent="0.3">
      <c r="A367" s="27">
        <v>46269</v>
      </c>
      <c r="B367" s="8" t="s">
        <v>37</v>
      </c>
      <c r="C367" s="8" t="s">
        <v>140</v>
      </c>
      <c r="D367" s="8" t="s">
        <v>141</v>
      </c>
      <c r="E367" s="8" t="s">
        <v>167</v>
      </c>
      <c r="F367" s="8" t="s">
        <v>143</v>
      </c>
      <c r="G367" s="8" t="s">
        <v>168</v>
      </c>
      <c r="H367" s="8" t="s">
        <v>13</v>
      </c>
      <c r="I367" s="8" t="s">
        <v>443</v>
      </c>
      <c r="J367" s="8" t="s">
        <v>169</v>
      </c>
      <c r="K367" s="8" t="s">
        <v>7</v>
      </c>
      <c r="L367" s="12">
        <v>114</v>
      </c>
      <c r="M367" s="9">
        <v>3</v>
      </c>
      <c r="N367" s="10">
        <f t="shared" si="45"/>
        <v>2.6315789473684209E-2</v>
      </c>
      <c r="O367" s="11">
        <f t="shared" si="46"/>
        <v>5.8</v>
      </c>
      <c r="P367" s="11">
        <v>17.399999999999999</v>
      </c>
      <c r="Q367" s="11">
        <v>0</v>
      </c>
      <c r="R367" s="8">
        <v>0</v>
      </c>
      <c r="S367" s="8">
        <v>0</v>
      </c>
      <c r="T367" s="33" t="str">
        <f t="shared" si="47"/>
        <v/>
      </c>
      <c r="U367" s="12">
        <f t="shared" si="48"/>
        <v>0</v>
      </c>
      <c r="V367" s="10">
        <f t="shared" si="49"/>
        <v>0</v>
      </c>
      <c r="W367" s="11">
        <v>7.5</v>
      </c>
      <c r="X367" s="8" t="s">
        <v>148</v>
      </c>
      <c r="Y367" s="8" t="s">
        <v>149</v>
      </c>
      <c r="AA367">
        <f t="shared" si="50"/>
        <v>1</v>
      </c>
      <c r="AB367" s="32">
        <f t="shared" si="51"/>
        <v>-17.399999999999999</v>
      </c>
      <c r="AC367" t="str">
        <f t="shared" si="52"/>
        <v>No Sales</v>
      </c>
      <c r="AD367">
        <f>IFERROR(VLOOKUP(J367,Product_lookup!$A:$G,5,FALSE),"")</f>
        <v>249</v>
      </c>
      <c r="AE367">
        <f>IFERROR(VLOOKUP(J367,Product_lookup!$A:$G,6,FALSE),"")</f>
        <v>100</v>
      </c>
      <c r="AF367">
        <f>IFERROR(VLOOKUP(J367,Product_lookup!$A:$G,7,FALSE),"")</f>
        <v>102</v>
      </c>
      <c r="AG367" s="33">
        <f t="shared" si="53"/>
        <v>0.18875502008032127</v>
      </c>
    </row>
    <row r="368" spans="1:33" x14ac:dyDescent="0.3">
      <c r="A368" s="27">
        <v>46269</v>
      </c>
      <c r="B368" s="8" t="s">
        <v>37</v>
      </c>
      <c r="C368" s="8" t="s">
        <v>140</v>
      </c>
      <c r="D368" s="8" t="s">
        <v>141</v>
      </c>
      <c r="E368" s="8" t="s">
        <v>167</v>
      </c>
      <c r="F368" s="8" t="s">
        <v>143</v>
      </c>
      <c r="G368" s="8" t="s">
        <v>168</v>
      </c>
      <c r="H368" s="8" t="s">
        <v>13</v>
      </c>
      <c r="I368" s="8" t="s">
        <v>468</v>
      </c>
      <c r="J368" s="8" t="s">
        <v>169</v>
      </c>
      <c r="K368" s="8" t="s">
        <v>14</v>
      </c>
      <c r="L368" s="12">
        <v>242</v>
      </c>
      <c r="M368" s="9">
        <v>1</v>
      </c>
      <c r="N368" s="10">
        <f t="shared" si="45"/>
        <v>4.1322314049586778E-3</v>
      </c>
      <c r="O368" s="11">
        <f t="shared" si="46"/>
        <v>5.98</v>
      </c>
      <c r="P368" s="11">
        <v>5.98</v>
      </c>
      <c r="Q368" s="11">
        <v>0</v>
      </c>
      <c r="R368" s="8">
        <v>0</v>
      </c>
      <c r="S368" s="8">
        <v>0</v>
      </c>
      <c r="T368" s="33" t="str">
        <f t="shared" si="47"/>
        <v/>
      </c>
      <c r="U368" s="12">
        <f t="shared" si="48"/>
        <v>0</v>
      </c>
      <c r="V368" s="10">
        <f t="shared" si="49"/>
        <v>0</v>
      </c>
      <c r="W368" s="11">
        <v>7</v>
      </c>
      <c r="X368" s="8" t="s">
        <v>148</v>
      </c>
      <c r="Y368" s="8" t="s">
        <v>149</v>
      </c>
      <c r="AA368">
        <f t="shared" si="50"/>
        <v>1</v>
      </c>
      <c r="AB368" s="32">
        <f t="shared" si="51"/>
        <v>-5.98</v>
      </c>
      <c r="AC368" t="str">
        <f t="shared" si="52"/>
        <v>No Sales</v>
      </c>
      <c r="AD368">
        <f>IFERROR(VLOOKUP(J368,Product_lookup!$A:$G,5,FALSE),"")</f>
        <v>249</v>
      </c>
      <c r="AE368">
        <f>IFERROR(VLOOKUP(J368,Product_lookup!$A:$G,6,FALSE),"")</f>
        <v>100</v>
      </c>
      <c r="AF368">
        <f>IFERROR(VLOOKUP(J368,Product_lookup!$A:$G,7,FALSE),"")</f>
        <v>102</v>
      </c>
      <c r="AG368" s="33">
        <f t="shared" si="53"/>
        <v>0.18875502008032127</v>
      </c>
    </row>
    <row r="369" spans="1:33" x14ac:dyDescent="0.3">
      <c r="A369" s="27">
        <v>46269</v>
      </c>
      <c r="B369" s="8" t="s">
        <v>37</v>
      </c>
      <c r="C369" s="8" t="s">
        <v>140</v>
      </c>
      <c r="D369" s="8" t="s">
        <v>141</v>
      </c>
      <c r="E369" s="8" t="s">
        <v>257</v>
      </c>
      <c r="F369" s="8" t="s">
        <v>143</v>
      </c>
      <c r="G369" s="8" t="s">
        <v>258</v>
      </c>
      <c r="H369" s="8" t="s">
        <v>13</v>
      </c>
      <c r="I369" s="8" t="s">
        <v>258</v>
      </c>
      <c r="J369" s="8" t="s">
        <v>260</v>
      </c>
      <c r="K369" s="8" t="s">
        <v>7</v>
      </c>
      <c r="L369" s="12">
        <v>672</v>
      </c>
      <c r="M369" s="9">
        <v>3</v>
      </c>
      <c r="N369" s="10">
        <f t="shared" si="45"/>
        <v>4.464285714285714E-3</v>
      </c>
      <c r="O369" s="11">
        <f t="shared" si="46"/>
        <v>5.98</v>
      </c>
      <c r="P369" s="11">
        <v>17.940000000000001</v>
      </c>
      <c r="Q369" s="11">
        <v>0</v>
      </c>
      <c r="R369" s="8">
        <v>0</v>
      </c>
      <c r="S369" s="8">
        <v>0</v>
      </c>
      <c r="T369" s="33" t="str">
        <f t="shared" si="47"/>
        <v/>
      </c>
      <c r="U369" s="12">
        <f t="shared" si="48"/>
        <v>0</v>
      </c>
      <c r="V369" s="10">
        <f t="shared" si="49"/>
        <v>0</v>
      </c>
      <c r="W369" s="11">
        <v>9</v>
      </c>
      <c r="X369" s="8" t="s">
        <v>148</v>
      </c>
      <c r="Y369" s="8" t="s">
        <v>149</v>
      </c>
      <c r="AA369">
        <f t="shared" si="50"/>
        <v>1</v>
      </c>
      <c r="AB369" s="32">
        <f t="shared" si="51"/>
        <v>-17.940000000000001</v>
      </c>
      <c r="AC369" t="str">
        <f t="shared" si="52"/>
        <v>No Sales</v>
      </c>
      <c r="AD369">
        <f>IFERROR(VLOOKUP(J369,Product_lookup!$A:$G,5,FALSE),"")</f>
        <v>349</v>
      </c>
      <c r="AE369">
        <f>IFERROR(VLOOKUP(J369,Product_lookup!$A:$G,6,FALSE),"")</f>
        <v>133</v>
      </c>
      <c r="AF369">
        <f>IFERROR(VLOOKUP(J369,Product_lookup!$A:$G,7,FALSE),"")</f>
        <v>111</v>
      </c>
      <c r="AG369" s="33">
        <f t="shared" si="53"/>
        <v>0.3008595988538682</v>
      </c>
    </row>
    <row r="370" spans="1:33" x14ac:dyDescent="0.3">
      <c r="A370" s="27">
        <v>46269</v>
      </c>
      <c r="B370" s="8" t="s">
        <v>33</v>
      </c>
      <c r="C370" s="8" t="s">
        <v>173</v>
      </c>
      <c r="D370" s="8" t="s">
        <v>141</v>
      </c>
      <c r="E370" s="8" t="s">
        <v>193</v>
      </c>
      <c r="F370" s="8" t="s">
        <v>143</v>
      </c>
      <c r="G370" s="8" t="s">
        <v>264</v>
      </c>
      <c r="H370" s="8" t="s">
        <v>24</v>
      </c>
      <c r="I370" s="8" t="s">
        <v>194</v>
      </c>
      <c r="J370" s="8" t="s">
        <v>195</v>
      </c>
      <c r="K370" s="8" t="s">
        <v>14</v>
      </c>
      <c r="L370" s="12">
        <v>2178</v>
      </c>
      <c r="M370" s="9">
        <v>15</v>
      </c>
      <c r="N370" s="10">
        <f t="shared" si="45"/>
        <v>6.8870523415977963E-3</v>
      </c>
      <c r="O370" s="11">
        <f t="shared" si="46"/>
        <v>9.5299999999999994</v>
      </c>
      <c r="P370" s="11">
        <v>142.94999999999999</v>
      </c>
      <c r="Q370" s="11">
        <v>399</v>
      </c>
      <c r="R370" s="8">
        <v>1</v>
      </c>
      <c r="S370" s="8">
        <v>1</v>
      </c>
      <c r="T370" s="33">
        <f t="shared" si="47"/>
        <v>0.3582706766917293</v>
      </c>
      <c r="U370" s="12">
        <f t="shared" si="48"/>
        <v>2.7911857292759708</v>
      </c>
      <c r="V370" s="10">
        <f t="shared" si="49"/>
        <v>6.6666666666666666E-2</v>
      </c>
      <c r="W370" s="11">
        <v>13.5</v>
      </c>
      <c r="X370" s="8" t="s">
        <v>148</v>
      </c>
      <c r="Y370" s="8" t="s">
        <v>149</v>
      </c>
      <c r="Z370" s="8" t="s">
        <v>546</v>
      </c>
      <c r="AA370">
        <f t="shared" si="50"/>
        <v>1</v>
      </c>
      <c r="AB370" s="32">
        <f t="shared" si="51"/>
        <v>-17.949999999999989</v>
      </c>
      <c r="AC370" t="str">
        <f t="shared" si="52"/>
        <v>Losing</v>
      </c>
      <c r="AD370">
        <f>IFERROR(VLOOKUP(J370,Product_lookup!$A:$G,5,FALSE),"")</f>
        <v>399</v>
      </c>
      <c r="AE370">
        <f>IFERROR(VLOOKUP(J370,Product_lookup!$A:$G,6,FALSE),"")</f>
        <v>148</v>
      </c>
      <c r="AF370">
        <f>IFERROR(VLOOKUP(J370,Product_lookup!$A:$G,7,FALSE),"")</f>
        <v>126</v>
      </c>
      <c r="AG370" s="33">
        <f t="shared" si="53"/>
        <v>0.31328320802005011</v>
      </c>
    </row>
    <row r="371" spans="1:33" x14ac:dyDescent="0.3">
      <c r="A371" s="27">
        <v>46269</v>
      </c>
      <c r="B371" s="8" t="s">
        <v>33</v>
      </c>
      <c r="C371" s="8" t="s">
        <v>173</v>
      </c>
      <c r="D371" s="8" t="s">
        <v>141</v>
      </c>
      <c r="E371" s="8" t="s">
        <v>193</v>
      </c>
      <c r="F371" s="8" t="s">
        <v>143</v>
      </c>
      <c r="G371" s="8" t="s">
        <v>194</v>
      </c>
      <c r="H371" s="8" t="s">
        <v>24</v>
      </c>
      <c r="I371" s="8" t="s">
        <v>197</v>
      </c>
      <c r="J371" s="8" t="s">
        <v>195</v>
      </c>
      <c r="K371" s="8" t="s">
        <v>7</v>
      </c>
      <c r="L371" s="12">
        <v>466</v>
      </c>
      <c r="M371" s="9">
        <v>2</v>
      </c>
      <c r="N371" s="10">
        <f t="shared" si="45"/>
        <v>4.2918454935622317E-3</v>
      </c>
      <c r="O371" s="11">
        <f t="shared" si="46"/>
        <v>6.83</v>
      </c>
      <c r="P371" s="11">
        <v>13.66</v>
      </c>
      <c r="Q371" s="11">
        <v>399</v>
      </c>
      <c r="R371" s="8">
        <v>1</v>
      </c>
      <c r="S371" s="8">
        <v>1</v>
      </c>
      <c r="T371" s="33">
        <f t="shared" si="47"/>
        <v>3.4235588972431077E-2</v>
      </c>
      <c r="U371" s="12">
        <f t="shared" si="48"/>
        <v>29.209370424597363</v>
      </c>
      <c r="V371" s="10">
        <f t="shared" si="49"/>
        <v>0.5</v>
      </c>
      <c r="W371" s="11">
        <v>9</v>
      </c>
      <c r="X371" s="8" t="s">
        <v>148</v>
      </c>
      <c r="Y371" s="8" t="s">
        <v>149</v>
      </c>
      <c r="AA371">
        <f t="shared" si="50"/>
        <v>1</v>
      </c>
      <c r="AB371" s="32">
        <f t="shared" si="51"/>
        <v>111.34</v>
      </c>
      <c r="AC371" t="str">
        <f t="shared" si="52"/>
        <v>Profitable</v>
      </c>
      <c r="AD371">
        <f>IFERROR(VLOOKUP(J371,Product_lookup!$A:$G,5,FALSE),"")</f>
        <v>399</v>
      </c>
      <c r="AE371">
        <f>IFERROR(VLOOKUP(J371,Product_lookup!$A:$G,6,FALSE),"")</f>
        <v>148</v>
      </c>
      <c r="AF371">
        <f>IFERROR(VLOOKUP(J371,Product_lookup!$A:$G,7,FALSE),"")</f>
        <v>126</v>
      </c>
      <c r="AG371" s="33">
        <f t="shared" si="53"/>
        <v>0.31328320802005011</v>
      </c>
    </row>
    <row r="372" spans="1:33" x14ac:dyDescent="0.3">
      <c r="A372" s="27">
        <v>46269</v>
      </c>
      <c r="B372" s="8" t="s">
        <v>33</v>
      </c>
      <c r="C372" s="8" t="s">
        <v>173</v>
      </c>
      <c r="D372" s="8" t="s">
        <v>141</v>
      </c>
      <c r="E372" s="8" t="s">
        <v>193</v>
      </c>
      <c r="F372" s="8" t="s">
        <v>143</v>
      </c>
      <c r="G372" s="8" t="s">
        <v>264</v>
      </c>
      <c r="H372" s="8" t="s">
        <v>24</v>
      </c>
      <c r="I372" s="8" t="s">
        <v>547</v>
      </c>
      <c r="J372" s="8" t="s">
        <v>195</v>
      </c>
      <c r="K372" s="8" t="s">
        <v>21</v>
      </c>
      <c r="L372" s="12">
        <v>169</v>
      </c>
      <c r="M372" s="9">
        <v>3</v>
      </c>
      <c r="N372" s="10">
        <f t="shared" si="45"/>
        <v>1.7751479289940829E-2</v>
      </c>
      <c r="O372" s="11">
        <f t="shared" si="46"/>
        <v>8.34</v>
      </c>
      <c r="P372" s="11">
        <v>25.02</v>
      </c>
      <c r="Q372" s="11">
        <v>0</v>
      </c>
      <c r="R372" s="8">
        <v>0</v>
      </c>
      <c r="S372" s="8">
        <v>0</v>
      </c>
      <c r="T372" s="33" t="str">
        <f t="shared" si="47"/>
        <v/>
      </c>
      <c r="U372" s="12">
        <f t="shared" si="48"/>
        <v>0</v>
      </c>
      <c r="V372" s="10">
        <f t="shared" si="49"/>
        <v>0</v>
      </c>
      <c r="W372" s="11">
        <v>8.5</v>
      </c>
      <c r="X372" s="8" t="s">
        <v>148</v>
      </c>
      <c r="Y372" s="8" t="s">
        <v>149</v>
      </c>
      <c r="AA372">
        <f t="shared" si="50"/>
        <v>1</v>
      </c>
      <c r="AB372" s="32">
        <f t="shared" si="51"/>
        <v>-25.02</v>
      </c>
      <c r="AC372" t="str">
        <f t="shared" si="52"/>
        <v>No Sales</v>
      </c>
      <c r="AD372">
        <f>IFERROR(VLOOKUP(J372,Product_lookup!$A:$G,5,FALSE),"")</f>
        <v>399</v>
      </c>
      <c r="AE372">
        <f>IFERROR(VLOOKUP(J372,Product_lookup!$A:$G,6,FALSE),"")</f>
        <v>148</v>
      </c>
      <c r="AF372">
        <f>IFERROR(VLOOKUP(J372,Product_lookup!$A:$G,7,FALSE),"")</f>
        <v>126</v>
      </c>
      <c r="AG372" s="33">
        <f t="shared" si="53"/>
        <v>0.31328320802005011</v>
      </c>
    </row>
    <row r="373" spans="1:33" x14ac:dyDescent="0.3">
      <c r="A373" s="27">
        <v>46269</v>
      </c>
      <c r="B373" s="8" t="s">
        <v>33</v>
      </c>
      <c r="C373" s="8" t="s">
        <v>173</v>
      </c>
      <c r="D373" s="8" t="s">
        <v>141</v>
      </c>
      <c r="E373" s="8" t="s">
        <v>193</v>
      </c>
      <c r="F373" s="8" t="s">
        <v>143</v>
      </c>
      <c r="G373" s="8" t="s">
        <v>194</v>
      </c>
      <c r="H373" s="8" t="s">
        <v>24</v>
      </c>
      <c r="I373" s="8" t="s">
        <v>199</v>
      </c>
      <c r="J373" s="8" t="s">
        <v>195</v>
      </c>
      <c r="K373" s="8" t="s">
        <v>14</v>
      </c>
      <c r="L373" s="12">
        <v>1030</v>
      </c>
      <c r="M373" s="9">
        <v>4</v>
      </c>
      <c r="N373" s="10">
        <f t="shared" si="45"/>
        <v>3.8834951456310678E-3</v>
      </c>
      <c r="O373" s="11">
        <f t="shared" si="46"/>
        <v>8.24</v>
      </c>
      <c r="P373" s="11">
        <v>32.96</v>
      </c>
      <c r="Q373" s="11">
        <v>0</v>
      </c>
      <c r="R373" s="8">
        <v>0</v>
      </c>
      <c r="S373" s="8">
        <v>0</v>
      </c>
      <c r="T373" s="33" t="str">
        <f t="shared" si="47"/>
        <v/>
      </c>
      <c r="U373" s="12">
        <f t="shared" si="48"/>
        <v>0</v>
      </c>
      <c r="V373" s="10">
        <f t="shared" si="49"/>
        <v>0</v>
      </c>
      <c r="W373" s="11">
        <v>10.5</v>
      </c>
      <c r="X373" s="8" t="s">
        <v>148</v>
      </c>
      <c r="Y373" s="8" t="s">
        <v>149</v>
      </c>
      <c r="AA373">
        <f t="shared" si="50"/>
        <v>1</v>
      </c>
      <c r="AB373" s="32">
        <f t="shared" si="51"/>
        <v>-32.96</v>
      </c>
      <c r="AC373" t="str">
        <f t="shared" si="52"/>
        <v>No Sales</v>
      </c>
      <c r="AD373">
        <f>IFERROR(VLOOKUP(J373,Product_lookup!$A:$G,5,FALSE),"")</f>
        <v>399</v>
      </c>
      <c r="AE373">
        <f>IFERROR(VLOOKUP(J373,Product_lookup!$A:$G,6,FALSE),"")</f>
        <v>148</v>
      </c>
      <c r="AF373">
        <f>IFERROR(VLOOKUP(J373,Product_lookup!$A:$G,7,FALSE),"")</f>
        <v>126</v>
      </c>
      <c r="AG373" s="33">
        <f t="shared" si="53"/>
        <v>0.31328320802005011</v>
      </c>
    </row>
    <row r="374" spans="1:33" x14ac:dyDescent="0.3">
      <c r="A374" s="27">
        <v>46269</v>
      </c>
      <c r="B374" s="8" t="s">
        <v>33</v>
      </c>
      <c r="C374" s="8" t="s">
        <v>173</v>
      </c>
      <c r="D374" s="8" t="s">
        <v>141</v>
      </c>
      <c r="E374" s="8" t="s">
        <v>200</v>
      </c>
      <c r="F374" s="8" t="s">
        <v>143</v>
      </c>
      <c r="G374" s="8" t="s">
        <v>268</v>
      </c>
      <c r="H374" s="8" t="s">
        <v>24</v>
      </c>
      <c r="I374" s="8" t="s">
        <v>472</v>
      </c>
      <c r="J374" s="8" t="s">
        <v>202</v>
      </c>
      <c r="K374" s="8" t="s">
        <v>21</v>
      </c>
      <c r="L374" s="12">
        <v>214</v>
      </c>
      <c r="M374" s="9">
        <v>3</v>
      </c>
      <c r="N374" s="10">
        <f t="shared" si="45"/>
        <v>1.4018691588785047E-2</v>
      </c>
      <c r="O374" s="11">
        <f t="shared" si="46"/>
        <v>13</v>
      </c>
      <c r="P374" s="11">
        <v>39</v>
      </c>
      <c r="Q374" s="11">
        <v>0</v>
      </c>
      <c r="R374" s="8">
        <v>0</v>
      </c>
      <c r="S374" s="8">
        <v>0</v>
      </c>
      <c r="T374" s="33" t="str">
        <f t="shared" si="47"/>
        <v/>
      </c>
      <c r="U374" s="12">
        <f t="shared" si="48"/>
        <v>0</v>
      </c>
      <c r="V374" s="10">
        <f t="shared" si="49"/>
        <v>0</v>
      </c>
      <c r="W374" s="11">
        <v>13</v>
      </c>
      <c r="X374" s="8" t="s">
        <v>148</v>
      </c>
      <c r="Y374" s="8" t="s">
        <v>149</v>
      </c>
      <c r="AA374">
        <f t="shared" si="50"/>
        <v>1</v>
      </c>
      <c r="AB374" s="32">
        <f t="shared" si="51"/>
        <v>-39</v>
      </c>
      <c r="AC374" t="str">
        <f t="shared" si="52"/>
        <v>No Sales</v>
      </c>
      <c r="AD374">
        <f>IFERROR(VLOOKUP(J374,Product_lookup!$A:$G,5,FALSE),"")</f>
        <v>429</v>
      </c>
      <c r="AE374">
        <f>IFERROR(VLOOKUP(J374,Product_lookup!$A:$G,6,FALSE),"")</f>
        <v>159</v>
      </c>
      <c r="AF374">
        <f>IFERROR(VLOOKUP(J374,Product_lookup!$A:$G,7,FALSE),"")</f>
        <v>139</v>
      </c>
      <c r="AG374" s="33">
        <f t="shared" si="53"/>
        <v>0.30536130536130535</v>
      </c>
    </row>
    <row r="375" spans="1:33" x14ac:dyDescent="0.3">
      <c r="A375" s="27">
        <v>46269</v>
      </c>
      <c r="B375" s="8" t="s">
        <v>33</v>
      </c>
      <c r="C375" s="8" t="s">
        <v>173</v>
      </c>
      <c r="D375" s="8" t="s">
        <v>141</v>
      </c>
      <c r="E375" s="8" t="s">
        <v>200</v>
      </c>
      <c r="F375" s="8" t="s">
        <v>143</v>
      </c>
      <c r="G375" s="8" t="s">
        <v>270</v>
      </c>
      <c r="H375" s="8" t="s">
        <v>24</v>
      </c>
      <c r="I375" s="8" t="s">
        <v>549</v>
      </c>
      <c r="J375" s="8" t="s">
        <v>202</v>
      </c>
      <c r="K375" s="8" t="s">
        <v>7</v>
      </c>
      <c r="L375" s="12">
        <v>446</v>
      </c>
      <c r="M375" s="9">
        <v>3</v>
      </c>
      <c r="N375" s="10">
        <f t="shared" si="45"/>
        <v>6.7264573991031393E-3</v>
      </c>
      <c r="O375" s="11">
        <f t="shared" si="46"/>
        <v>8.1</v>
      </c>
      <c r="P375" s="11">
        <v>24.3</v>
      </c>
      <c r="Q375" s="11">
        <v>0</v>
      </c>
      <c r="R375" s="8">
        <v>0</v>
      </c>
      <c r="S375" s="8">
        <v>0</v>
      </c>
      <c r="T375" s="33" t="str">
        <f t="shared" si="47"/>
        <v/>
      </c>
      <c r="U375" s="12">
        <f t="shared" si="48"/>
        <v>0</v>
      </c>
      <c r="V375" s="10">
        <f t="shared" si="49"/>
        <v>0</v>
      </c>
      <c r="W375" s="11">
        <v>11</v>
      </c>
      <c r="X375" s="8" t="s">
        <v>148</v>
      </c>
      <c r="Y375" s="8" t="s">
        <v>149</v>
      </c>
      <c r="AA375">
        <f t="shared" si="50"/>
        <v>1</v>
      </c>
      <c r="AB375" s="32">
        <f t="shared" si="51"/>
        <v>-24.3</v>
      </c>
      <c r="AC375" t="str">
        <f t="shared" si="52"/>
        <v>No Sales</v>
      </c>
      <c r="AD375">
        <f>IFERROR(VLOOKUP(J375,Product_lookup!$A:$G,5,FALSE),"")</f>
        <v>429</v>
      </c>
      <c r="AE375">
        <f>IFERROR(VLOOKUP(J375,Product_lookup!$A:$G,6,FALSE),"")</f>
        <v>159</v>
      </c>
      <c r="AF375">
        <f>IFERROR(VLOOKUP(J375,Product_lookup!$A:$G,7,FALSE),"")</f>
        <v>139</v>
      </c>
      <c r="AG375" s="33">
        <f t="shared" si="53"/>
        <v>0.30536130536130535</v>
      </c>
    </row>
    <row r="376" spans="1:33" x14ac:dyDescent="0.3">
      <c r="A376" s="27">
        <v>46269</v>
      </c>
      <c r="B376" s="8" t="s">
        <v>33</v>
      </c>
      <c r="C376" s="8" t="s">
        <v>173</v>
      </c>
      <c r="D376" s="8" t="s">
        <v>141</v>
      </c>
      <c r="E376" s="8" t="s">
        <v>200</v>
      </c>
      <c r="F376" s="8" t="s">
        <v>143</v>
      </c>
      <c r="G376" s="8" t="s">
        <v>270</v>
      </c>
      <c r="H376" s="8" t="s">
        <v>24</v>
      </c>
      <c r="I376" s="8" t="s">
        <v>550</v>
      </c>
      <c r="J376" s="8" t="s">
        <v>202</v>
      </c>
      <c r="K376" s="8" t="s">
        <v>21</v>
      </c>
      <c r="L376" s="12">
        <v>174</v>
      </c>
      <c r="M376" s="9">
        <v>3</v>
      </c>
      <c r="N376" s="10">
        <f t="shared" si="45"/>
        <v>1.7241379310344827E-2</v>
      </c>
      <c r="O376" s="11">
        <f t="shared" si="46"/>
        <v>9</v>
      </c>
      <c r="P376" s="11">
        <v>27</v>
      </c>
      <c r="Q376" s="11">
        <v>0</v>
      </c>
      <c r="R376" s="8">
        <v>0</v>
      </c>
      <c r="S376" s="8">
        <v>0</v>
      </c>
      <c r="T376" s="33" t="str">
        <f t="shared" si="47"/>
        <v/>
      </c>
      <c r="U376" s="12">
        <f t="shared" si="48"/>
        <v>0</v>
      </c>
      <c r="V376" s="10">
        <f t="shared" si="49"/>
        <v>0</v>
      </c>
      <c r="W376" s="11">
        <v>9</v>
      </c>
      <c r="X376" s="8" t="s">
        <v>148</v>
      </c>
      <c r="Y376" s="8" t="s">
        <v>149</v>
      </c>
      <c r="AA376">
        <f t="shared" si="50"/>
        <v>1</v>
      </c>
      <c r="AB376" s="32">
        <f t="shared" si="51"/>
        <v>-27</v>
      </c>
      <c r="AC376" t="str">
        <f t="shared" si="52"/>
        <v>No Sales</v>
      </c>
      <c r="AD376">
        <f>IFERROR(VLOOKUP(J376,Product_lookup!$A:$G,5,FALSE),"")</f>
        <v>429</v>
      </c>
      <c r="AE376">
        <f>IFERROR(VLOOKUP(J376,Product_lookup!$A:$G,6,FALSE),"")</f>
        <v>159</v>
      </c>
      <c r="AF376">
        <f>IFERROR(VLOOKUP(J376,Product_lookup!$A:$G,7,FALSE),"")</f>
        <v>139</v>
      </c>
      <c r="AG376" s="33">
        <f t="shared" si="53"/>
        <v>0.30536130536130535</v>
      </c>
    </row>
    <row r="377" spans="1:33" x14ac:dyDescent="0.3">
      <c r="A377" s="27">
        <v>46269</v>
      </c>
      <c r="B377" s="8" t="s">
        <v>33</v>
      </c>
      <c r="C377" s="8" t="s">
        <v>173</v>
      </c>
      <c r="D377" s="8" t="s">
        <v>141</v>
      </c>
      <c r="E377" s="8" t="s">
        <v>200</v>
      </c>
      <c r="F377" s="8" t="s">
        <v>143</v>
      </c>
      <c r="G377" s="8" t="s">
        <v>270</v>
      </c>
      <c r="H377" s="8" t="s">
        <v>24</v>
      </c>
      <c r="I377" s="8" t="s">
        <v>551</v>
      </c>
      <c r="J377" s="8" t="s">
        <v>202</v>
      </c>
      <c r="K377" s="8" t="s">
        <v>7</v>
      </c>
      <c r="L377" s="12">
        <v>193</v>
      </c>
      <c r="M377" s="9">
        <v>1</v>
      </c>
      <c r="N377" s="10">
        <f t="shared" si="45"/>
        <v>5.1813471502590676E-3</v>
      </c>
      <c r="O377" s="11">
        <f t="shared" si="46"/>
        <v>5.54</v>
      </c>
      <c r="P377" s="11">
        <v>5.54</v>
      </c>
      <c r="Q377" s="11">
        <v>0</v>
      </c>
      <c r="R377" s="8">
        <v>0</v>
      </c>
      <c r="S377" s="8">
        <v>0</v>
      </c>
      <c r="T377" s="33" t="str">
        <f t="shared" si="47"/>
        <v/>
      </c>
      <c r="U377" s="12">
        <f t="shared" si="48"/>
        <v>0</v>
      </c>
      <c r="V377" s="10">
        <f t="shared" si="49"/>
        <v>0</v>
      </c>
      <c r="W377" s="11">
        <v>10.5</v>
      </c>
      <c r="X377" s="8" t="s">
        <v>148</v>
      </c>
      <c r="Y377" s="8" t="s">
        <v>149</v>
      </c>
      <c r="AA377">
        <f t="shared" si="50"/>
        <v>1</v>
      </c>
      <c r="AB377" s="32">
        <f t="shared" si="51"/>
        <v>-5.54</v>
      </c>
      <c r="AC377" t="str">
        <f t="shared" si="52"/>
        <v>No Sales</v>
      </c>
      <c r="AD377">
        <f>IFERROR(VLOOKUP(J377,Product_lookup!$A:$G,5,FALSE),"")</f>
        <v>429</v>
      </c>
      <c r="AE377">
        <f>IFERROR(VLOOKUP(J377,Product_lookup!$A:$G,6,FALSE),"")</f>
        <v>159</v>
      </c>
      <c r="AF377">
        <f>IFERROR(VLOOKUP(J377,Product_lookup!$A:$G,7,FALSE),"")</f>
        <v>139</v>
      </c>
      <c r="AG377" s="33">
        <f t="shared" si="53"/>
        <v>0.30536130536130535</v>
      </c>
    </row>
    <row r="378" spans="1:33" x14ac:dyDescent="0.3">
      <c r="A378" s="27">
        <v>46269</v>
      </c>
      <c r="B378" s="8" t="s">
        <v>23</v>
      </c>
      <c r="C378" s="8" t="s">
        <v>173</v>
      </c>
      <c r="D378" s="8" t="s">
        <v>141</v>
      </c>
      <c r="E378" s="8" t="s">
        <v>174</v>
      </c>
      <c r="F378" s="8" t="s">
        <v>143</v>
      </c>
      <c r="G378" s="8" t="s">
        <v>408</v>
      </c>
      <c r="H378" s="8" t="s">
        <v>20</v>
      </c>
      <c r="I378" s="8" t="s">
        <v>408</v>
      </c>
      <c r="J378" s="8" t="s">
        <v>176</v>
      </c>
      <c r="K378" s="8" t="s">
        <v>21</v>
      </c>
      <c r="L378" s="12">
        <v>984</v>
      </c>
      <c r="M378" s="9">
        <v>14</v>
      </c>
      <c r="N378" s="10">
        <f t="shared" si="45"/>
        <v>1.4227642276422764E-2</v>
      </c>
      <c r="O378" s="11">
        <f t="shared" si="46"/>
        <v>15.5</v>
      </c>
      <c r="P378" s="11">
        <v>217</v>
      </c>
      <c r="Q378" s="11">
        <v>449</v>
      </c>
      <c r="R378" s="8">
        <v>1</v>
      </c>
      <c r="S378" s="8">
        <v>1</v>
      </c>
      <c r="T378" s="33">
        <f t="shared" si="47"/>
        <v>0.48329621380846327</v>
      </c>
      <c r="U378" s="12">
        <f t="shared" si="48"/>
        <v>2.0691244239631335</v>
      </c>
      <c r="V378" s="10">
        <f t="shared" si="49"/>
        <v>7.1428571428571425E-2</v>
      </c>
      <c r="W378" s="11">
        <v>15.5</v>
      </c>
      <c r="X378" s="8" t="s">
        <v>148</v>
      </c>
      <c r="Y378" s="8" t="s">
        <v>149</v>
      </c>
      <c r="AA378">
        <f t="shared" si="50"/>
        <v>1</v>
      </c>
      <c r="AB378" s="32">
        <f t="shared" si="51"/>
        <v>-74</v>
      </c>
      <c r="AC378" t="str">
        <f t="shared" si="52"/>
        <v>Losing</v>
      </c>
      <c r="AD378">
        <f>IFERROR(VLOOKUP(J378,Product_lookup!$A:$G,5,FALSE),"")</f>
        <v>449</v>
      </c>
      <c r="AE378">
        <f>IFERROR(VLOOKUP(J378,Product_lookup!$A:$G,6,FALSE),"")</f>
        <v>166</v>
      </c>
      <c r="AF378">
        <f>IFERROR(VLOOKUP(J378,Product_lookup!$A:$G,7,FALSE),"")</f>
        <v>140</v>
      </c>
      <c r="AG378" s="33">
        <f t="shared" si="53"/>
        <v>0.31848552338530067</v>
      </c>
    </row>
    <row r="379" spans="1:33" x14ac:dyDescent="0.3">
      <c r="A379" s="27">
        <v>46269</v>
      </c>
      <c r="B379" s="8" t="s">
        <v>23</v>
      </c>
      <c r="C379" s="8" t="s">
        <v>173</v>
      </c>
      <c r="D379" s="8" t="s">
        <v>141</v>
      </c>
      <c r="E379" s="8" t="s">
        <v>174</v>
      </c>
      <c r="F379" s="8" t="s">
        <v>143</v>
      </c>
      <c r="G379" s="8" t="s">
        <v>552</v>
      </c>
      <c r="H379" s="8" t="s">
        <v>20</v>
      </c>
      <c r="I379" s="8" t="s">
        <v>552</v>
      </c>
      <c r="J379" s="8" t="s">
        <v>176</v>
      </c>
      <c r="K379" s="8" t="s">
        <v>21</v>
      </c>
      <c r="L379" s="12">
        <v>250</v>
      </c>
      <c r="M379" s="9">
        <v>3</v>
      </c>
      <c r="N379" s="10">
        <f t="shared" si="45"/>
        <v>1.2E-2</v>
      </c>
      <c r="O379" s="11">
        <f t="shared" si="46"/>
        <v>11.5</v>
      </c>
      <c r="P379" s="11">
        <v>34.5</v>
      </c>
      <c r="Q379" s="11">
        <v>0</v>
      </c>
      <c r="R379" s="8">
        <v>0</v>
      </c>
      <c r="S379" s="8">
        <v>0</v>
      </c>
      <c r="T379" s="33" t="str">
        <f t="shared" si="47"/>
        <v/>
      </c>
      <c r="U379" s="12">
        <f t="shared" si="48"/>
        <v>0</v>
      </c>
      <c r="V379" s="10">
        <f t="shared" si="49"/>
        <v>0</v>
      </c>
      <c r="W379" s="11">
        <v>11.5</v>
      </c>
      <c r="X379" s="8" t="s">
        <v>148</v>
      </c>
      <c r="Y379" s="8" t="s">
        <v>149</v>
      </c>
      <c r="AA379">
        <f t="shared" si="50"/>
        <v>1</v>
      </c>
      <c r="AB379" s="32">
        <f t="shared" si="51"/>
        <v>-34.5</v>
      </c>
      <c r="AC379" t="str">
        <f t="shared" si="52"/>
        <v>No Sales</v>
      </c>
      <c r="AD379">
        <f>IFERROR(VLOOKUP(J379,Product_lookup!$A:$G,5,FALSE),"")</f>
        <v>449</v>
      </c>
      <c r="AE379">
        <f>IFERROR(VLOOKUP(J379,Product_lookup!$A:$G,6,FALSE),"")</f>
        <v>166</v>
      </c>
      <c r="AF379">
        <f>IFERROR(VLOOKUP(J379,Product_lookup!$A:$G,7,FALSE),"")</f>
        <v>140</v>
      </c>
      <c r="AG379" s="33">
        <f t="shared" si="53"/>
        <v>0.31848552338530067</v>
      </c>
    </row>
    <row r="380" spans="1:33" x14ac:dyDescent="0.3">
      <c r="A380" s="27">
        <v>46269</v>
      </c>
      <c r="B380" s="8" t="s">
        <v>23</v>
      </c>
      <c r="C380" s="8" t="s">
        <v>173</v>
      </c>
      <c r="D380" s="8" t="s">
        <v>141</v>
      </c>
      <c r="E380" s="8" t="s">
        <v>186</v>
      </c>
      <c r="F380" s="8" t="s">
        <v>143</v>
      </c>
      <c r="G380" s="8" t="s">
        <v>363</v>
      </c>
      <c r="H380" s="8" t="s">
        <v>20</v>
      </c>
      <c r="I380" s="8" t="s">
        <v>363</v>
      </c>
      <c r="J380" s="8" t="s">
        <v>188</v>
      </c>
      <c r="K380" s="8" t="s">
        <v>21</v>
      </c>
      <c r="L380" s="12">
        <v>222</v>
      </c>
      <c r="M380" s="9">
        <v>4</v>
      </c>
      <c r="N380" s="10">
        <f t="shared" si="45"/>
        <v>1.8018018018018018E-2</v>
      </c>
      <c r="O380" s="11">
        <f t="shared" si="46"/>
        <v>13</v>
      </c>
      <c r="P380" s="11">
        <v>52</v>
      </c>
      <c r="Q380" s="11">
        <v>0</v>
      </c>
      <c r="R380" s="8">
        <v>0</v>
      </c>
      <c r="S380" s="8">
        <v>0</v>
      </c>
      <c r="T380" s="33" t="str">
        <f t="shared" si="47"/>
        <v/>
      </c>
      <c r="U380" s="12">
        <f t="shared" si="48"/>
        <v>0</v>
      </c>
      <c r="V380" s="10">
        <f t="shared" si="49"/>
        <v>0</v>
      </c>
      <c r="W380" s="11">
        <v>13</v>
      </c>
      <c r="X380" s="8" t="s">
        <v>148</v>
      </c>
      <c r="Y380" s="8" t="s">
        <v>149</v>
      </c>
      <c r="AA380">
        <f t="shared" si="50"/>
        <v>1</v>
      </c>
      <c r="AB380" s="32">
        <f t="shared" si="51"/>
        <v>-52</v>
      </c>
      <c r="AC380" t="str">
        <f t="shared" si="52"/>
        <v>No Sales</v>
      </c>
      <c r="AD380">
        <f>IFERROR(VLOOKUP(J380,Product_lookup!$A:$G,5,FALSE),"")</f>
        <v>349</v>
      </c>
      <c r="AE380">
        <f>IFERROR(VLOOKUP(J380,Product_lookup!$A:$G,6,FALSE),"")</f>
        <v>133</v>
      </c>
      <c r="AF380">
        <f>IFERROR(VLOOKUP(J380,Product_lookup!$A:$G,7,FALSE),"")</f>
        <v>121</v>
      </c>
      <c r="AG380" s="33">
        <f t="shared" si="53"/>
        <v>0.27220630372492838</v>
      </c>
    </row>
    <row r="381" spans="1:33" x14ac:dyDescent="0.3">
      <c r="A381" s="27">
        <v>46269</v>
      </c>
      <c r="B381" s="8" t="s">
        <v>23</v>
      </c>
      <c r="C381" s="8" t="s">
        <v>173</v>
      </c>
      <c r="D381" s="8" t="s">
        <v>141</v>
      </c>
      <c r="E381" s="8" t="s">
        <v>186</v>
      </c>
      <c r="F381" s="8" t="s">
        <v>143</v>
      </c>
      <c r="G381" s="8" t="s">
        <v>412</v>
      </c>
      <c r="H381" s="8" t="s">
        <v>20</v>
      </c>
      <c r="I381" s="8" t="s">
        <v>412</v>
      </c>
      <c r="J381" s="8" t="s">
        <v>188</v>
      </c>
      <c r="K381" s="8" t="s">
        <v>14</v>
      </c>
      <c r="L381" s="12">
        <v>1590</v>
      </c>
      <c r="M381" s="9">
        <v>15</v>
      </c>
      <c r="N381" s="10">
        <f t="shared" si="45"/>
        <v>9.433962264150943E-3</v>
      </c>
      <c r="O381" s="11">
        <f t="shared" si="46"/>
        <v>4.78</v>
      </c>
      <c r="P381" s="11">
        <v>71.7</v>
      </c>
      <c r="Q381" s="11">
        <v>698</v>
      </c>
      <c r="R381" s="8">
        <v>2</v>
      </c>
      <c r="S381" s="8">
        <v>2</v>
      </c>
      <c r="T381" s="33">
        <f t="shared" si="47"/>
        <v>0.10272206303724929</v>
      </c>
      <c r="U381" s="12">
        <f t="shared" si="48"/>
        <v>9.7350069735006972</v>
      </c>
      <c r="V381" s="10">
        <f t="shared" si="49"/>
        <v>0.13333333333333333</v>
      </c>
      <c r="W381" s="11">
        <v>8.5</v>
      </c>
      <c r="X381" s="8" t="s">
        <v>148</v>
      </c>
      <c r="Y381" s="8" t="s">
        <v>149</v>
      </c>
      <c r="AA381">
        <f t="shared" si="50"/>
        <v>1</v>
      </c>
      <c r="AB381" s="32">
        <f t="shared" si="51"/>
        <v>118.3</v>
      </c>
      <c r="AC381" t="str">
        <f t="shared" si="52"/>
        <v>Profitable</v>
      </c>
      <c r="AD381">
        <f>IFERROR(VLOOKUP(J381,Product_lookup!$A:$G,5,FALSE),"")</f>
        <v>349</v>
      </c>
      <c r="AE381">
        <f>IFERROR(VLOOKUP(J381,Product_lookup!$A:$G,6,FALSE),"")</f>
        <v>133</v>
      </c>
      <c r="AF381">
        <f>IFERROR(VLOOKUP(J381,Product_lookup!$A:$G,7,FALSE),"")</f>
        <v>121</v>
      </c>
      <c r="AG381" s="33">
        <f t="shared" si="53"/>
        <v>0.27220630372492838</v>
      </c>
    </row>
    <row r="382" spans="1:33" x14ac:dyDescent="0.3">
      <c r="A382" s="27">
        <v>46269</v>
      </c>
      <c r="B382" s="8" t="s">
        <v>23</v>
      </c>
      <c r="C382" s="8" t="s">
        <v>173</v>
      </c>
      <c r="D382" s="8" t="s">
        <v>141</v>
      </c>
      <c r="E382" s="8" t="s">
        <v>186</v>
      </c>
      <c r="F382" s="8" t="s">
        <v>143</v>
      </c>
      <c r="G382" s="8" t="s">
        <v>189</v>
      </c>
      <c r="H382" s="8" t="s">
        <v>20</v>
      </c>
      <c r="I382" s="8" t="s">
        <v>189</v>
      </c>
      <c r="J382" s="8" t="s">
        <v>188</v>
      </c>
      <c r="K382" s="8" t="s">
        <v>21</v>
      </c>
      <c r="L382" s="12">
        <v>1241</v>
      </c>
      <c r="M382" s="9">
        <v>18</v>
      </c>
      <c r="N382" s="10">
        <f t="shared" si="45"/>
        <v>1.4504431909750202E-2</v>
      </c>
      <c r="O382" s="11">
        <f t="shared" si="46"/>
        <v>8.5</v>
      </c>
      <c r="P382" s="11">
        <v>153</v>
      </c>
      <c r="Q382" s="11">
        <v>349</v>
      </c>
      <c r="R382" s="8">
        <v>1</v>
      </c>
      <c r="S382" s="8">
        <v>1</v>
      </c>
      <c r="T382" s="33">
        <f t="shared" si="47"/>
        <v>0.43839541547277938</v>
      </c>
      <c r="U382" s="12">
        <f t="shared" si="48"/>
        <v>2.2810457516339868</v>
      </c>
      <c r="V382" s="10">
        <f t="shared" si="49"/>
        <v>5.5555555555555552E-2</v>
      </c>
      <c r="W382" s="11">
        <v>8.5</v>
      </c>
      <c r="X382" s="8" t="s">
        <v>148</v>
      </c>
      <c r="Y382" s="8" t="s">
        <v>149</v>
      </c>
      <c r="AA382">
        <f t="shared" si="50"/>
        <v>1</v>
      </c>
      <c r="AB382" s="32">
        <f t="shared" si="51"/>
        <v>-58</v>
      </c>
      <c r="AC382" t="str">
        <f t="shared" si="52"/>
        <v>Losing</v>
      </c>
      <c r="AD382">
        <f>IFERROR(VLOOKUP(J382,Product_lookup!$A:$G,5,FALSE),"")</f>
        <v>349</v>
      </c>
      <c r="AE382">
        <f>IFERROR(VLOOKUP(J382,Product_lookup!$A:$G,6,FALSE),"")</f>
        <v>133</v>
      </c>
      <c r="AF382">
        <f>IFERROR(VLOOKUP(J382,Product_lookup!$A:$G,7,FALSE),"")</f>
        <v>121</v>
      </c>
      <c r="AG382" s="33">
        <f t="shared" si="53"/>
        <v>0.27220630372492838</v>
      </c>
    </row>
    <row r="383" spans="1:33" x14ac:dyDescent="0.3">
      <c r="A383" s="27">
        <v>46269</v>
      </c>
      <c r="B383" s="8" t="s">
        <v>23</v>
      </c>
      <c r="C383" s="8" t="s">
        <v>173</v>
      </c>
      <c r="D383" s="8" t="s">
        <v>141</v>
      </c>
      <c r="E383" s="8" t="s">
        <v>186</v>
      </c>
      <c r="F383" s="8" t="s">
        <v>143</v>
      </c>
      <c r="G383" s="8" t="s">
        <v>191</v>
      </c>
      <c r="H383" s="8" t="s">
        <v>20</v>
      </c>
      <c r="I383" s="8" t="s">
        <v>191</v>
      </c>
      <c r="J383" s="8" t="s">
        <v>188</v>
      </c>
      <c r="K383" s="8" t="s">
        <v>7</v>
      </c>
      <c r="L383" s="12">
        <v>155</v>
      </c>
      <c r="M383" s="9">
        <v>2</v>
      </c>
      <c r="N383" s="10">
        <f t="shared" si="45"/>
        <v>1.2903225806451613E-2</v>
      </c>
      <c r="O383" s="11">
        <f t="shared" si="46"/>
        <v>8.8800000000000008</v>
      </c>
      <c r="P383" s="11">
        <v>17.760000000000002</v>
      </c>
      <c r="Q383" s="11">
        <v>0</v>
      </c>
      <c r="R383" s="8">
        <v>0</v>
      </c>
      <c r="S383" s="8">
        <v>0</v>
      </c>
      <c r="T383" s="33" t="str">
        <f t="shared" si="47"/>
        <v/>
      </c>
      <c r="U383" s="12">
        <f t="shared" si="48"/>
        <v>0</v>
      </c>
      <c r="V383" s="10">
        <f t="shared" si="49"/>
        <v>0</v>
      </c>
      <c r="W383" s="11">
        <v>12</v>
      </c>
      <c r="X383" s="8" t="s">
        <v>148</v>
      </c>
      <c r="Y383" s="8" t="s">
        <v>149</v>
      </c>
      <c r="AA383">
        <f t="shared" si="50"/>
        <v>1</v>
      </c>
      <c r="AB383" s="32">
        <f t="shared" si="51"/>
        <v>-17.760000000000002</v>
      </c>
      <c r="AC383" t="str">
        <f t="shared" si="52"/>
        <v>No Sales</v>
      </c>
      <c r="AD383">
        <f>IFERROR(VLOOKUP(J383,Product_lookup!$A:$G,5,FALSE),"")</f>
        <v>349</v>
      </c>
      <c r="AE383">
        <f>IFERROR(VLOOKUP(J383,Product_lookup!$A:$G,6,FALSE),"")</f>
        <v>133</v>
      </c>
      <c r="AF383">
        <f>IFERROR(VLOOKUP(J383,Product_lookup!$A:$G,7,FALSE),"")</f>
        <v>121</v>
      </c>
      <c r="AG383" s="33">
        <f t="shared" si="53"/>
        <v>0.27220630372492838</v>
      </c>
    </row>
    <row r="384" spans="1:33" x14ac:dyDescent="0.3">
      <c r="A384" s="27">
        <v>46269</v>
      </c>
      <c r="B384" s="8" t="s">
        <v>23</v>
      </c>
      <c r="C384" s="8" t="s">
        <v>173</v>
      </c>
      <c r="D384" s="8" t="s">
        <v>141</v>
      </c>
      <c r="E384" s="8" t="s">
        <v>281</v>
      </c>
      <c r="F384" s="8" t="s">
        <v>143</v>
      </c>
      <c r="G384" s="8" t="s">
        <v>282</v>
      </c>
      <c r="H384" s="8" t="s">
        <v>20</v>
      </c>
      <c r="I384" s="8" t="s">
        <v>282</v>
      </c>
      <c r="J384" s="8" t="s">
        <v>283</v>
      </c>
      <c r="K384" s="8" t="s">
        <v>7</v>
      </c>
      <c r="L384" s="12">
        <v>1446</v>
      </c>
      <c r="M384" s="9">
        <v>11</v>
      </c>
      <c r="N384" s="10">
        <f t="shared" si="45"/>
        <v>7.6071922544951589E-3</v>
      </c>
      <c r="O384" s="11">
        <f t="shared" si="46"/>
        <v>4.54</v>
      </c>
      <c r="P384" s="11">
        <v>49.94</v>
      </c>
      <c r="Q384" s="11">
        <v>0</v>
      </c>
      <c r="R384" s="8">
        <v>0</v>
      </c>
      <c r="S384" s="8">
        <v>0</v>
      </c>
      <c r="T384" s="33" t="str">
        <f t="shared" si="47"/>
        <v/>
      </c>
      <c r="U384" s="12">
        <f t="shared" si="48"/>
        <v>0</v>
      </c>
      <c r="V384" s="10">
        <f t="shared" si="49"/>
        <v>0</v>
      </c>
      <c r="W384" s="11">
        <v>8</v>
      </c>
      <c r="X384" s="8" t="s">
        <v>148</v>
      </c>
      <c r="Y384" s="8" t="s">
        <v>149</v>
      </c>
      <c r="AA384">
        <f t="shared" si="50"/>
        <v>1</v>
      </c>
      <c r="AB384" s="32">
        <f t="shared" si="51"/>
        <v>-49.94</v>
      </c>
      <c r="AC384" t="str">
        <f t="shared" si="52"/>
        <v>No Sales</v>
      </c>
      <c r="AD384">
        <f>IFERROR(VLOOKUP(J384,Product_lookup!$A:$G,5,FALSE),"")</f>
        <v>299</v>
      </c>
      <c r="AE384">
        <f>IFERROR(VLOOKUP(J384,Product_lookup!$A:$G,6,FALSE),"")</f>
        <v>111</v>
      </c>
      <c r="AF384">
        <f>IFERROR(VLOOKUP(J384,Product_lookup!$A:$G,7,FALSE),"")</f>
        <v>107</v>
      </c>
      <c r="AG384" s="33">
        <f t="shared" si="53"/>
        <v>0.2709030100334448</v>
      </c>
    </row>
    <row r="385" spans="1:33" x14ac:dyDescent="0.3">
      <c r="A385" s="27">
        <v>46269</v>
      </c>
      <c r="B385" s="8" t="s">
        <v>23</v>
      </c>
      <c r="C385" s="8" t="s">
        <v>173</v>
      </c>
      <c r="D385" s="8" t="s">
        <v>141</v>
      </c>
      <c r="E385" s="8" t="s">
        <v>285</v>
      </c>
      <c r="F385" s="8" t="s">
        <v>143</v>
      </c>
      <c r="G385" s="8" t="s">
        <v>286</v>
      </c>
      <c r="H385" s="8" t="s">
        <v>20</v>
      </c>
      <c r="I385" s="8" t="s">
        <v>286</v>
      </c>
      <c r="J385" s="8" t="s">
        <v>287</v>
      </c>
      <c r="K385" s="8" t="s">
        <v>21</v>
      </c>
      <c r="L385" s="12">
        <v>826</v>
      </c>
      <c r="M385" s="9">
        <v>15</v>
      </c>
      <c r="N385" s="10">
        <f t="shared" si="45"/>
        <v>1.8159806295399514E-2</v>
      </c>
      <c r="O385" s="11">
        <f t="shared" si="46"/>
        <v>9.2799999999999994</v>
      </c>
      <c r="P385" s="11">
        <v>139.19999999999999</v>
      </c>
      <c r="Q385" s="11">
        <v>249</v>
      </c>
      <c r="R385" s="8">
        <v>1</v>
      </c>
      <c r="S385" s="8">
        <v>1</v>
      </c>
      <c r="T385" s="33">
        <f t="shared" si="47"/>
        <v>0.55903614457831319</v>
      </c>
      <c r="U385" s="12">
        <f t="shared" si="48"/>
        <v>1.788793103448276</v>
      </c>
      <c r="V385" s="10">
        <f t="shared" si="49"/>
        <v>6.6666666666666666E-2</v>
      </c>
      <c r="W385" s="11">
        <v>9.5</v>
      </c>
      <c r="X385" s="8" t="s">
        <v>148</v>
      </c>
      <c r="Y385" s="8" t="s">
        <v>149</v>
      </c>
      <c r="AA385">
        <f t="shared" si="50"/>
        <v>1</v>
      </c>
      <c r="AB385" s="32">
        <f t="shared" si="51"/>
        <v>-77.199999999999989</v>
      </c>
      <c r="AC385" t="str">
        <f t="shared" si="52"/>
        <v>Losing</v>
      </c>
      <c r="AD385">
        <f>IFERROR(VLOOKUP(J385,Product_lookup!$A:$G,5,FALSE),"")</f>
        <v>249</v>
      </c>
      <c r="AE385">
        <f>IFERROR(VLOOKUP(J385,Product_lookup!$A:$G,6,FALSE),"")</f>
        <v>95</v>
      </c>
      <c r="AF385">
        <f>IFERROR(VLOOKUP(J385,Product_lookup!$A:$G,7,FALSE),"")</f>
        <v>92</v>
      </c>
      <c r="AG385" s="33">
        <f t="shared" si="53"/>
        <v>0.24899598393574296</v>
      </c>
    </row>
    <row r="386" spans="1:33" x14ac:dyDescent="0.3">
      <c r="A386" s="27">
        <v>46269</v>
      </c>
      <c r="B386" s="8" t="s">
        <v>43</v>
      </c>
      <c r="C386" s="8" t="s">
        <v>140</v>
      </c>
      <c r="D386" s="8" t="s">
        <v>141</v>
      </c>
      <c r="E386" s="8" t="s">
        <v>142</v>
      </c>
      <c r="F386" s="8" t="s">
        <v>143</v>
      </c>
      <c r="G386" s="8" t="s">
        <v>1583</v>
      </c>
      <c r="H386" s="8" t="s">
        <v>27</v>
      </c>
      <c r="I386" s="8" t="s">
        <v>644</v>
      </c>
      <c r="J386" s="8" t="s">
        <v>147</v>
      </c>
      <c r="K386" s="8" t="s">
        <v>7</v>
      </c>
      <c r="L386" s="12">
        <v>328</v>
      </c>
      <c r="M386" s="9">
        <v>1</v>
      </c>
      <c r="N386" s="10">
        <f t="shared" ref="N386:N449" si="54">IF(L386=0,"",M386/L386)</f>
        <v>3.0487804878048782E-3</v>
      </c>
      <c r="O386" s="11">
        <f t="shared" ref="O386:O449" si="55">IF(M386=0,"",P386/M386)</f>
        <v>12.52</v>
      </c>
      <c r="P386" s="11">
        <v>12.52</v>
      </c>
      <c r="Q386" s="11">
        <v>0</v>
      </c>
      <c r="R386" s="8">
        <v>0</v>
      </c>
      <c r="S386" s="8">
        <v>0</v>
      </c>
      <c r="T386" s="33" t="str">
        <f t="shared" ref="T386:T449" si="56">IF(Q386=0,"",P386/Q386)</f>
        <v/>
      </c>
      <c r="U386" s="12">
        <f t="shared" ref="U386:U449" si="57">IF(P386=0,"",Q386/P386)</f>
        <v>0</v>
      </c>
      <c r="V386" s="10">
        <f t="shared" ref="V386:V449" si="58">IF(M386=0,"",R386/M386)</f>
        <v>0</v>
      </c>
      <c r="W386" s="11">
        <v>15.5</v>
      </c>
      <c r="X386" s="8" t="s">
        <v>148</v>
      </c>
      <c r="Y386" s="8" t="s">
        <v>149</v>
      </c>
      <c r="AA386">
        <f t="shared" ref="AA386:AA449" si="59">IF(OR(A386&lt;DATE(2026,9,1),A386&gt;DATE(2026,9,28)),"Check Date",INT((A386-DATE(2026,9,1))/7)+1)</f>
        <v>1</v>
      </c>
      <c r="AB386" s="32">
        <f t="shared" ref="AB386:AB449" si="60">IF(OR(AD386="",AE386="",AF386=""),"",S386*(AD386-AE386-AF386)-P386)</f>
        <v>-12.52</v>
      </c>
      <c r="AC386" t="str">
        <f t="shared" ref="AC386:AC449" si="61">IF(P386&lt;0,"Review",IF(OR(AD386="",AE386="",AF386=""),"Cost missing",IF(P386=0,"No Spend",IF(Q386=0,"No Sales",IF(P386/Q386&lt;AG386,"Profitable","Losing")))))</f>
        <v>No Sales</v>
      </c>
      <c r="AD386">
        <f>IFERROR(VLOOKUP(J386,Product_lookup!$A:$G,5,FALSE),"")</f>
        <v>599</v>
      </c>
      <c r="AE386">
        <f>IFERROR(VLOOKUP(J386,Product_lookup!$A:$G,6,FALSE),"")</f>
        <v>216</v>
      </c>
      <c r="AF386">
        <f>IFERROR(VLOOKUP(J386,Product_lookup!$A:$G,7,FALSE),"")</f>
        <v>144</v>
      </c>
      <c r="AG386" s="33">
        <f t="shared" ref="AG386:AG449" si="62">IFERROR((AD386-AE386-AF386)/AD386,"")</f>
        <v>0.39899833055091821</v>
      </c>
    </row>
    <row r="387" spans="1:33" x14ac:dyDescent="0.3">
      <c r="A387" s="27">
        <v>46287</v>
      </c>
      <c r="B387" s="8" t="s">
        <v>34</v>
      </c>
      <c r="C387" s="8" t="s">
        <v>140</v>
      </c>
      <c r="D387" s="8" t="s">
        <v>141</v>
      </c>
      <c r="E387" s="8" t="s">
        <v>325</v>
      </c>
      <c r="F387" s="8" t="s">
        <v>143</v>
      </c>
      <c r="G387" s="8" t="s">
        <v>326</v>
      </c>
      <c r="H387" s="8" t="s">
        <v>20</v>
      </c>
      <c r="I387" s="8" t="s">
        <v>326</v>
      </c>
      <c r="J387" s="8" t="s">
        <v>327</v>
      </c>
      <c r="K387" s="8" t="s">
        <v>21</v>
      </c>
      <c r="L387" s="12">
        <v>942</v>
      </c>
      <c r="M387" s="9">
        <v>20</v>
      </c>
      <c r="N387" s="10">
        <f t="shared" si="54"/>
        <v>2.1231422505307854E-2</v>
      </c>
      <c r="O387" s="11">
        <f t="shared" si="55"/>
        <v>5.2299999999999995</v>
      </c>
      <c r="P387" s="11">
        <v>104.6</v>
      </c>
      <c r="Q387" s="11">
        <v>995</v>
      </c>
      <c r="R387" s="8">
        <v>4</v>
      </c>
      <c r="S387" s="8">
        <v>5</v>
      </c>
      <c r="T387" s="33">
        <f t="shared" si="56"/>
        <v>0.10512562814070352</v>
      </c>
      <c r="U387" s="12">
        <f t="shared" si="57"/>
        <v>9.5124282982791595</v>
      </c>
      <c r="V387" s="10">
        <f t="shared" si="58"/>
        <v>0.2</v>
      </c>
      <c r="W387" s="11">
        <v>6</v>
      </c>
      <c r="X387" s="8" t="s">
        <v>148</v>
      </c>
      <c r="Y387" s="8" t="s">
        <v>149</v>
      </c>
      <c r="AA387">
        <f t="shared" si="59"/>
        <v>4</v>
      </c>
      <c r="AB387" s="32">
        <f t="shared" si="60"/>
        <v>70.400000000000006</v>
      </c>
      <c r="AC387" t="str">
        <f t="shared" si="61"/>
        <v>Profitable</v>
      </c>
      <c r="AD387">
        <f>IFERROR(VLOOKUP(J387,Product_lookup!$A:$G,5,FALSE),"")</f>
        <v>199</v>
      </c>
      <c r="AE387">
        <f>IFERROR(VLOOKUP(J387,Product_lookup!$A:$G,6,FALSE),"")</f>
        <v>76</v>
      </c>
      <c r="AF387">
        <f>IFERROR(VLOOKUP(J387,Product_lookup!$A:$G,7,FALSE),"")</f>
        <v>88</v>
      </c>
      <c r="AG387" s="33">
        <f t="shared" si="62"/>
        <v>0.17587939698492464</v>
      </c>
    </row>
    <row r="388" spans="1:33" x14ac:dyDescent="0.3">
      <c r="A388" s="27">
        <v>46269</v>
      </c>
      <c r="B388" s="8" t="s">
        <v>43</v>
      </c>
      <c r="C388" s="8" t="s">
        <v>140</v>
      </c>
      <c r="D388" s="8" t="s">
        <v>141</v>
      </c>
      <c r="E388" s="8" t="s">
        <v>142</v>
      </c>
      <c r="F388" s="8" t="s">
        <v>143</v>
      </c>
      <c r="G388" s="8" t="s">
        <v>1584</v>
      </c>
      <c r="H388" s="8" t="s">
        <v>27</v>
      </c>
      <c r="I388" s="8" t="s">
        <v>556</v>
      </c>
      <c r="J388" s="8" t="s">
        <v>147</v>
      </c>
      <c r="K388" s="8" t="s">
        <v>7</v>
      </c>
      <c r="L388" s="12">
        <v>3161</v>
      </c>
      <c r="M388" s="9">
        <v>4</v>
      </c>
      <c r="N388" s="10">
        <f t="shared" si="54"/>
        <v>1.2654223347042075E-3</v>
      </c>
      <c r="O388" s="11">
        <f t="shared" si="55"/>
        <v>9.84</v>
      </c>
      <c r="P388" s="11">
        <v>39.36</v>
      </c>
      <c r="Q388" s="11">
        <v>0</v>
      </c>
      <c r="R388" s="8">
        <v>0</v>
      </c>
      <c r="S388" s="8">
        <v>0</v>
      </c>
      <c r="T388" s="33" t="str">
        <f t="shared" si="56"/>
        <v/>
      </c>
      <c r="U388" s="12">
        <f t="shared" si="57"/>
        <v>0</v>
      </c>
      <c r="V388" s="10">
        <f t="shared" si="58"/>
        <v>0</v>
      </c>
      <c r="W388" s="11">
        <v>12.5</v>
      </c>
      <c r="X388" s="8" t="s">
        <v>148</v>
      </c>
      <c r="Y388" s="8" t="s">
        <v>149</v>
      </c>
      <c r="AA388">
        <f t="shared" si="59"/>
        <v>1</v>
      </c>
      <c r="AB388" s="32">
        <f t="shared" si="60"/>
        <v>-39.36</v>
      </c>
      <c r="AC388" t="str">
        <f t="shared" si="61"/>
        <v>No Sales</v>
      </c>
      <c r="AD388">
        <f>IFERROR(VLOOKUP(J388,Product_lookup!$A:$G,5,FALSE),"")</f>
        <v>599</v>
      </c>
      <c r="AE388">
        <f>IFERROR(VLOOKUP(J388,Product_lookup!$A:$G,6,FALSE),"")</f>
        <v>216</v>
      </c>
      <c r="AF388">
        <f>IFERROR(VLOOKUP(J388,Product_lookup!$A:$G,7,FALSE),"")</f>
        <v>144</v>
      </c>
      <c r="AG388" s="33">
        <f t="shared" si="62"/>
        <v>0.39899833055091821</v>
      </c>
    </row>
    <row r="389" spans="1:33" x14ac:dyDescent="0.3">
      <c r="A389" s="27">
        <v>46269</v>
      </c>
      <c r="B389" s="8" t="s">
        <v>43</v>
      </c>
      <c r="C389" s="8" t="s">
        <v>140</v>
      </c>
      <c r="D389" s="8" t="s">
        <v>141</v>
      </c>
      <c r="E389" s="8" t="s">
        <v>142</v>
      </c>
      <c r="F389" s="8" t="s">
        <v>143</v>
      </c>
      <c r="G389" s="8" t="s">
        <v>1585</v>
      </c>
      <c r="H389" s="8" t="s">
        <v>27</v>
      </c>
      <c r="I389" s="8" t="s">
        <v>558</v>
      </c>
      <c r="J389" s="8" t="s">
        <v>147</v>
      </c>
      <c r="K389" s="8" t="s">
        <v>21</v>
      </c>
      <c r="L389" s="12">
        <v>285</v>
      </c>
      <c r="M389" s="9">
        <v>0</v>
      </c>
      <c r="N389" s="10">
        <f t="shared" si="54"/>
        <v>0</v>
      </c>
      <c r="O389" s="11" t="str">
        <f t="shared" si="55"/>
        <v/>
      </c>
      <c r="P389" s="11">
        <v>0</v>
      </c>
      <c r="Q389" s="11">
        <v>0</v>
      </c>
      <c r="R389" s="8">
        <v>0</v>
      </c>
      <c r="S389" s="8">
        <v>0</v>
      </c>
      <c r="T389" s="33" t="str">
        <f t="shared" si="56"/>
        <v/>
      </c>
      <c r="U389" s="12" t="str">
        <f t="shared" si="57"/>
        <v/>
      </c>
      <c r="V389" s="10" t="str">
        <f t="shared" si="58"/>
        <v/>
      </c>
      <c r="W389" s="11">
        <v>16</v>
      </c>
      <c r="X389" s="8" t="s">
        <v>148</v>
      </c>
      <c r="Y389" s="8" t="s">
        <v>149</v>
      </c>
      <c r="AA389">
        <f t="shared" si="59"/>
        <v>1</v>
      </c>
      <c r="AB389" s="32">
        <f t="shared" si="60"/>
        <v>0</v>
      </c>
      <c r="AC389" t="str">
        <f t="shared" si="61"/>
        <v>No Spend</v>
      </c>
      <c r="AD389">
        <f>IFERROR(VLOOKUP(J389,Product_lookup!$A:$G,5,FALSE),"")</f>
        <v>599</v>
      </c>
      <c r="AE389">
        <f>IFERROR(VLOOKUP(J389,Product_lookup!$A:$G,6,FALSE),"")</f>
        <v>216</v>
      </c>
      <c r="AF389">
        <f>IFERROR(VLOOKUP(J389,Product_lookup!$A:$G,7,FALSE),"")</f>
        <v>144</v>
      </c>
      <c r="AG389" s="33">
        <f t="shared" si="62"/>
        <v>0.39899833055091821</v>
      </c>
    </row>
    <row r="390" spans="1:33" x14ac:dyDescent="0.3">
      <c r="A390" s="27">
        <v>46269</v>
      </c>
      <c r="B390" s="8" t="s">
        <v>43</v>
      </c>
      <c r="C390" s="8" t="s">
        <v>140</v>
      </c>
      <c r="D390" s="8" t="s">
        <v>141</v>
      </c>
      <c r="E390" s="8" t="s">
        <v>142</v>
      </c>
      <c r="F390" s="8" t="s">
        <v>143</v>
      </c>
      <c r="G390" s="8" t="s">
        <v>1580</v>
      </c>
      <c r="H390" s="8" t="s">
        <v>27</v>
      </c>
      <c r="I390" s="8" t="s">
        <v>416</v>
      </c>
      <c r="J390" s="8" t="s">
        <v>147</v>
      </c>
      <c r="K390" s="8" t="s">
        <v>7</v>
      </c>
      <c r="L390" s="12">
        <v>159</v>
      </c>
      <c r="M390" s="9">
        <v>0</v>
      </c>
      <c r="N390" s="10">
        <f t="shared" si="54"/>
        <v>0</v>
      </c>
      <c r="O390" s="11" t="str">
        <f t="shared" si="55"/>
        <v/>
      </c>
      <c r="P390" s="11">
        <v>0</v>
      </c>
      <c r="Q390" s="11">
        <v>0</v>
      </c>
      <c r="R390" s="8">
        <v>0</v>
      </c>
      <c r="S390" s="8">
        <v>0</v>
      </c>
      <c r="T390" s="33" t="str">
        <f t="shared" si="56"/>
        <v/>
      </c>
      <c r="U390" s="12" t="str">
        <f t="shared" si="57"/>
        <v/>
      </c>
      <c r="V390" s="10" t="str">
        <f t="shared" si="58"/>
        <v/>
      </c>
      <c r="W390" s="11">
        <v>11.5</v>
      </c>
      <c r="X390" s="8" t="s">
        <v>148</v>
      </c>
      <c r="Y390" s="8" t="s">
        <v>149</v>
      </c>
      <c r="AA390">
        <f t="shared" si="59"/>
        <v>1</v>
      </c>
      <c r="AB390" s="32">
        <f t="shared" si="60"/>
        <v>0</v>
      </c>
      <c r="AC390" t="str">
        <f t="shared" si="61"/>
        <v>No Spend</v>
      </c>
      <c r="AD390">
        <f>IFERROR(VLOOKUP(J390,Product_lookup!$A:$G,5,FALSE),"")</f>
        <v>599</v>
      </c>
      <c r="AE390">
        <f>IFERROR(VLOOKUP(J390,Product_lookup!$A:$G,6,FALSE),"")</f>
        <v>216</v>
      </c>
      <c r="AF390">
        <f>IFERROR(VLOOKUP(J390,Product_lookup!$A:$G,7,FALSE),"")</f>
        <v>144</v>
      </c>
      <c r="AG390" s="33">
        <f t="shared" si="62"/>
        <v>0.39899833055091821</v>
      </c>
    </row>
    <row r="391" spans="1:33" x14ac:dyDescent="0.3">
      <c r="A391" s="27">
        <v>46269</v>
      </c>
      <c r="B391" s="8" t="s">
        <v>43</v>
      </c>
      <c r="C391" s="8" t="s">
        <v>140</v>
      </c>
      <c r="D391" s="8" t="s">
        <v>141</v>
      </c>
      <c r="E391" s="8" t="s">
        <v>164</v>
      </c>
      <c r="F391" s="8" t="s">
        <v>143</v>
      </c>
      <c r="G391" s="8" t="s">
        <v>1570</v>
      </c>
      <c r="H391" s="8" t="s">
        <v>27</v>
      </c>
      <c r="I391" s="8" t="s">
        <v>300</v>
      </c>
      <c r="J391" s="8" t="s">
        <v>166</v>
      </c>
      <c r="K391" s="8" t="s">
        <v>7</v>
      </c>
      <c r="L391" s="12">
        <v>647</v>
      </c>
      <c r="M391" s="9">
        <v>5</v>
      </c>
      <c r="N391" s="10">
        <f t="shared" si="54"/>
        <v>7.7279752704791345E-3</v>
      </c>
      <c r="O391" s="11">
        <f t="shared" si="55"/>
        <v>6.4</v>
      </c>
      <c r="P391" s="8">
        <v>32</v>
      </c>
      <c r="Q391" s="11">
        <v>0</v>
      </c>
      <c r="R391" s="8">
        <v>0</v>
      </c>
      <c r="S391" s="8">
        <v>0</v>
      </c>
      <c r="T391" s="33" t="str">
        <f t="shared" si="56"/>
        <v/>
      </c>
      <c r="U391" s="12">
        <f t="shared" si="57"/>
        <v>0</v>
      </c>
      <c r="V391" s="10">
        <f t="shared" si="58"/>
        <v>0</v>
      </c>
      <c r="W391" s="11">
        <v>11</v>
      </c>
      <c r="X391" s="8" t="s">
        <v>148</v>
      </c>
      <c r="Y391" s="8" t="s">
        <v>149</v>
      </c>
      <c r="AA391">
        <f t="shared" si="59"/>
        <v>1</v>
      </c>
      <c r="AB391" s="32">
        <f t="shared" si="60"/>
        <v>-32</v>
      </c>
      <c r="AC391" t="str">
        <f t="shared" si="61"/>
        <v>No Sales</v>
      </c>
      <c r="AD391">
        <f>IFERROR(VLOOKUP(J391,Product_lookup!$A:$G,5,FALSE),"")</f>
        <v>449</v>
      </c>
      <c r="AE391">
        <f>IFERROR(VLOOKUP(J391,Product_lookup!$A:$G,6,FALSE),"")</f>
        <v>162</v>
      </c>
      <c r="AF391">
        <f>IFERROR(VLOOKUP(J391,Product_lookup!$A:$G,7,FALSE),"")</f>
        <v>130</v>
      </c>
      <c r="AG391" s="33">
        <f t="shared" si="62"/>
        <v>0.34966592427616927</v>
      </c>
    </row>
    <row r="392" spans="1:33" x14ac:dyDescent="0.3">
      <c r="A392" s="27">
        <v>46269</v>
      </c>
      <c r="B392" s="8" t="s">
        <v>43</v>
      </c>
      <c r="C392" s="8" t="s">
        <v>140</v>
      </c>
      <c r="D392" s="8" t="s">
        <v>141</v>
      </c>
      <c r="E392" s="8" t="s">
        <v>239</v>
      </c>
      <c r="F392" s="8" t="s">
        <v>143</v>
      </c>
      <c r="G392" s="8" t="s">
        <v>1581</v>
      </c>
      <c r="H392" s="8" t="s">
        <v>27</v>
      </c>
      <c r="I392" s="8" t="s">
        <v>420</v>
      </c>
      <c r="J392" s="8" t="s">
        <v>242</v>
      </c>
      <c r="K392" s="8" t="s">
        <v>7</v>
      </c>
      <c r="L392" s="12">
        <v>272</v>
      </c>
      <c r="M392" s="9">
        <v>2</v>
      </c>
      <c r="N392" s="10">
        <f t="shared" si="54"/>
        <v>7.3529411764705881E-3</v>
      </c>
      <c r="O392" s="11">
        <f t="shared" si="55"/>
        <v>5.0199999999999996</v>
      </c>
      <c r="P392" s="11">
        <v>10.039999999999999</v>
      </c>
      <c r="Q392" s="11">
        <v>0</v>
      </c>
      <c r="R392" s="8">
        <v>0</v>
      </c>
      <c r="S392" s="8">
        <v>0</v>
      </c>
      <c r="T392" s="33" t="str">
        <f t="shared" si="56"/>
        <v/>
      </c>
      <c r="U392" s="12">
        <f t="shared" si="57"/>
        <v>0</v>
      </c>
      <c r="V392" s="10">
        <f t="shared" si="58"/>
        <v>0</v>
      </c>
      <c r="W392" s="11">
        <v>7.5</v>
      </c>
      <c r="X392" s="8" t="s">
        <v>148</v>
      </c>
      <c r="Y392" s="8" t="s">
        <v>149</v>
      </c>
      <c r="AA392">
        <f t="shared" si="59"/>
        <v>1</v>
      </c>
      <c r="AB392" s="32">
        <f t="shared" si="60"/>
        <v>-10.039999999999999</v>
      </c>
      <c r="AC392" t="str">
        <f t="shared" si="61"/>
        <v>No Sales</v>
      </c>
      <c r="AD392">
        <f>IFERROR(VLOOKUP(J392,Product_lookup!$A:$G,5,FALSE),"")</f>
        <v>299</v>
      </c>
      <c r="AE392">
        <f>IFERROR(VLOOKUP(J392,Product_lookup!$A:$G,6,FALSE),"")</f>
        <v>114</v>
      </c>
      <c r="AF392">
        <f>IFERROR(VLOOKUP(J392,Product_lookup!$A:$G,7,FALSE),"")</f>
        <v>107</v>
      </c>
      <c r="AG392" s="33">
        <f t="shared" si="62"/>
        <v>0.2608695652173913</v>
      </c>
    </row>
    <row r="393" spans="1:33" x14ac:dyDescent="0.3">
      <c r="A393" s="27">
        <v>46269</v>
      </c>
      <c r="B393" s="8" t="s">
        <v>23</v>
      </c>
      <c r="C393" s="8" t="s">
        <v>173</v>
      </c>
      <c r="D393" s="8" t="s">
        <v>141</v>
      </c>
      <c r="E393" s="8" t="s">
        <v>285</v>
      </c>
      <c r="F393" s="8" t="s">
        <v>143</v>
      </c>
      <c r="G393" s="8" t="s">
        <v>286</v>
      </c>
      <c r="H393" s="8" t="s">
        <v>20</v>
      </c>
      <c r="I393" s="8" t="s">
        <v>286</v>
      </c>
      <c r="J393" s="8" t="s">
        <v>287</v>
      </c>
      <c r="K393" s="8" t="s">
        <v>21</v>
      </c>
      <c r="L393" s="12">
        <v>826</v>
      </c>
      <c r="M393" s="9">
        <v>5</v>
      </c>
      <c r="N393" s="10">
        <f t="shared" si="54"/>
        <v>6.0532687651331718E-3</v>
      </c>
      <c r="O393" s="11">
        <f t="shared" si="55"/>
        <v>9.2799999999999994</v>
      </c>
      <c r="P393" s="11">
        <v>46.4</v>
      </c>
      <c r="Q393" s="11">
        <v>1992</v>
      </c>
      <c r="R393" s="8">
        <v>8</v>
      </c>
      <c r="S393" s="8">
        <v>8</v>
      </c>
      <c r="T393" s="33">
        <f t="shared" si="56"/>
        <v>2.3293172690763052E-2</v>
      </c>
      <c r="U393" s="12">
        <f t="shared" si="57"/>
        <v>42.931034482758619</v>
      </c>
      <c r="V393" s="10">
        <f t="shared" si="58"/>
        <v>1.6</v>
      </c>
      <c r="W393" s="11">
        <v>9.5</v>
      </c>
      <c r="X393" s="8" t="s">
        <v>148</v>
      </c>
      <c r="Y393" s="8" t="s">
        <v>149</v>
      </c>
      <c r="AA393">
        <f t="shared" si="59"/>
        <v>1</v>
      </c>
      <c r="AB393" s="32">
        <f t="shared" si="60"/>
        <v>449.6</v>
      </c>
      <c r="AC393" t="str">
        <f t="shared" si="61"/>
        <v>Profitable</v>
      </c>
      <c r="AD393">
        <f>IFERROR(VLOOKUP(J393,Product_lookup!$A:$G,5,FALSE),"")</f>
        <v>249</v>
      </c>
      <c r="AE393">
        <f>IFERROR(VLOOKUP(J393,Product_lookup!$A:$G,6,FALSE),"")</f>
        <v>95</v>
      </c>
      <c r="AF393">
        <f>IFERROR(VLOOKUP(J393,Product_lookup!$A:$G,7,FALSE),"")</f>
        <v>92</v>
      </c>
      <c r="AG393" s="33">
        <f t="shared" si="62"/>
        <v>0.24899598393574296</v>
      </c>
    </row>
    <row r="394" spans="1:33" x14ac:dyDescent="0.3">
      <c r="A394" s="27">
        <v>46269</v>
      </c>
      <c r="B394" s="8" t="s">
        <v>34</v>
      </c>
      <c r="C394" s="8" t="s">
        <v>140</v>
      </c>
      <c r="D394" s="8" t="s">
        <v>141</v>
      </c>
      <c r="E394" s="8" t="s">
        <v>322</v>
      </c>
      <c r="F394" s="8" t="s">
        <v>143</v>
      </c>
      <c r="G394" s="8" t="s">
        <v>560</v>
      </c>
      <c r="H394" s="8" t="s">
        <v>20</v>
      </c>
      <c r="I394" s="8" t="s">
        <v>560</v>
      </c>
      <c r="J394" s="8" t="s">
        <v>324</v>
      </c>
      <c r="K394" s="8" t="s">
        <v>14</v>
      </c>
      <c r="L394" s="12">
        <v>741</v>
      </c>
      <c r="M394" s="9">
        <v>2</v>
      </c>
      <c r="N394" s="10">
        <f t="shared" si="54"/>
        <v>2.6990553306342779E-3</v>
      </c>
      <c r="O394" s="11">
        <f t="shared" si="55"/>
        <v>15.12</v>
      </c>
      <c r="P394" s="11">
        <v>30.24</v>
      </c>
      <c r="Q394" s="11">
        <v>0</v>
      </c>
      <c r="R394" s="8">
        <v>0</v>
      </c>
      <c r="S394" s="8">
        <v>0</v>
      </c>
      <c r="T394" s="33" t="str">
        <f t="shared" si="56"/>
        <v/>
      </c>
      <c r="U394" s="12">
        <f t="shared" si="57"/>
        <v>0</v>
      </c>
      <c r="V394" s="10">
        <f t="shared" si="58"/>
        <v>0</v>
      </c>
      <c r="W394" s="11">
        <v>19</v>
      </c>
      <c r="X394" s="8" t="s">
        <v>148</v>
      </c>
      <c r="Y394" s="8" t="s">
        <v>149</v>
      </c>
      <c r="AA394">
        <f t="shared" si="59"/>
        <v>1</v>
      </c>
      <c r="AB394" s="32">
        <f t="shared" si="60"/>
        <v>-30.24</v>
      </c>
      <c r="AC394" t="str">
        <f t="shared" si="61"/>
        <v>No Sales</v>
      </c>
      <c r="AD394">
        <f>IFERROR(VLOOKUP(J394,Product_lookup!$A:$G,5,FALSE),"")</f>
        <v>499</v>
      </c>
      <c r="AE394">
        <f>IFERROR(VLOOKUP(J394,Product_lookup!$A:$G,6,FALSE),"")</f>
        <v>180</v>
      </c>
      <c r="AF394">
        <f>IFERROR(VLOOKUP(J394,Product_lookup!$A:$G,7,FALSE),"")</f>
        <v>125</v>
      </c>
      <c r="AG394" s="33">
        <f t="shared" si="62"/>
        <v>0.38877755511022044</v>
      </c>
    </row>
    <row r="395" spans="1:33" x14ac:dyDescent="0.3">
      <c r="A395" s="27">
        <v>46269</v>
      </c>
      <c r="B395" s="8" t="s">
        <v>34</v>
      </c>
      <c r="C395" s="8" t="s">
        <v>140</v>
      </c>
      <c r="D395" s="8" t="s">
        <v>141</v>
      </c>
      <c r="E395" s="8" t="s">
        <v>328</v>
      </c>
      <c r="F395" s="8" t="s">
        <v>143</v>
      </c>
      <c r="G395" s="8" t="s">
        <v>491</v>
      </c>
      <c r="H395" s="8" t="s">
        <v>20</v>
      </c>
      <c r="I395" s="8" t="s">
        <v>491</v>
      </c>
      <c r="J395" s="8" t="s">
        <v>330</v>
      </c>
      <c r="K395" s="8" t="s">
        <v>7</v>
      </c>
      <c r="L395" s="12">
        <v>1063</v>
      </c>
      <c r="M395" s="9">
        <v>2</v>
      </c>
      <c r="N395" s="10">
        <f t="shared" si="54"/>
        <v>1.8814675446848542E-3</v>
      </c>
      <c r="O395" s="11">
        <f t="shared" si="55"/>
        <v>5.92</v>
      </c>
      <c r="P395" s="11">
        <v>11.84</v>
      </c>
      <c r="Q395" s="11">
        <v>0</v>
      </c>
      <c r="R395" s="8">
        <v>0</v>
      </c>
      <c r="S395" s="8">
        <v>0</v>
      </c>
      <c r="T395" s="33" t="str">
        <f t="shared" si="56"/>
        <v/>
      </c>
      <c r="U395" s="12">
        <f t="shared" si="57"/>
        <v>0</v>
      </c>
      <c r="V395" s="10">
        <f t="shared" si="58"/>
        <v>0</v>
      </c>
      <c r="W395" s="11">
        <v>9</v>
      </c>
      <c r="X395" s="8" t="s">
        <v>148</v>
      </c>
      <c r="Y395" s="8" t="s">
        <v>149</v>
      </c>
      <c r="AA395">
        <f t="shared" si="59"/>
        <v>1</v>
      </c>
      <c r="AB395" s="32">
        <f t="shared" si="60"/>
        <v>-11.84</v>
      </c>
      <c r="AC395" t="str">
        <f t="shared" si="61"/>
        <v>No Sales</v>
      </c>
      <c r="AD395">
        <f>IFERROR(VLOOKUP(J395,Product_lookup!$A:$G,5,FALSE),"")</f>
        <v>299</v>
      </c>
      <c r="AE395">
        <f>IFERROR(VLOOKUP(J395,Product_lookup!$A:$G,6,FALSE),"")</f>
        <v>114</v>
      </c>
      <c r="AF395">
        <f>IFERROR(VLOOKUP(J395,Product_lookup!$A:$G,7,FALSE),"")</f>
        <v>97</v>
      </c>
      <c r="AG395" s="33">
        <f t="shared" si="62"/>
        <v>0.29431438127090304</v>
      </c>
    </row>
    <row r="396" spans="1:33" x14ac:dyDescent="0.3">
      <c r="A396" s="27">
        <v>46269</v>
      </c>
      <c r="B396" s="8" t="s">
        <v>34</v>
      </c>
      <c r="C396" s="8" t="s">
        <v>140</v>
      </c>
      <c r="D396" s="8" t="s">
        <v>141</v>
      </c>
      <c r="E396" s="8" t="s">
        <v>328</v>
      </c>
      <c r="F396" s="8" t="s">
        <v>143</v>
      </c>
      <c r="G396" s="8" t="s">
        <v>329</v>
      </c>
      <c r="H396" s="8" t="s">
        <v>20</v>
      </c>
      <c r="I396" s="8" t="s">
        <v>329</v>
      </c>
      <c r="J396" s="8" t="s">
        <v>330</v>
      </c>
      <c r="K396" s="8" t="s">
        <v>14</v>
      </c>
      <c r="L396" s="12">
        <v>7154</v>
      </c>
      <c r="M396" s="9">
        <v>65</v>
      </c>
      <c r="N396" s="10">
        <f t="shared" si="54"/>
        <v>9.0858261112664249E-3</v>
      </c>
      <c r="O396" s="11">
        <f t="shared" si="55"/>
        <v>8.35</v>
      </c>
      <c r="P396" s="11">
        <v>542.75</v>
      </c>
      <c r="Q396" s="11">
        <v>0</v>
      </c>
      <c r="R396" s="8">
        <v>0</v>
      </c>
      <c r="S396" s="8">
        <v>0</v>
      </c>
      <c r="T396" s="33" t="str">
        <f t="shared" si="56"/>
        <v/>
      </c>
      <c r="U396" s="12">
        <f t="shared" si="57"/>
        <v>0</v>
      </c>
      <c r="V396" s="10">
        <f t="shared" si="58"/>
        <v>0</v>
      </c>
      <c r="W396" s="11">
        <v>10</v>
      </c>
      <c r="X396" s="8" t="s">
        <v>148</v>
      </c>
      <c r="Y396" s="8" t="s">
        <v>149</v>
      </c>
      <c r="AA396">
        <f t="shared" si="59"/>
        <v>1</v>
      </c>
      <c r="AB396" s="32">
        <f t="shared" si="60"/>
        <v>-542.75</v>
      </c>
      <c r="AC396" t="str">
        <f t="shared" si="61"/>
        <v>No Sales</v>
      </c>
      <c r="AD396">
        <f>IFERROR(VLOOKUP(J396,Product_lookup!$A:$G,5,FALSE),"")</f>
        <v>299</v>
      </c>
      <c r="AE396">
        <f>IFERROR(VLOOKUP(J396,Product_lookup!$A:$G,6,FALSE),"")</f>
        <v>114</v>
      </c>
      <c r="AF396">
        <f>IFERROR(VLOOKUP(J396,Product_lookup!$A:$G,7,FALSE),"")</f>
        <v>97</v>
      </c>
      <c r="AG396" s="33">
        <f t="shared" si="62"/>
        <v>0.29431438127090304</v>
      </c>
    </row>
    <row r="397" spans="1:33" x14ac:dyDescent="0.3">
      <c r="A397" s="27">
        <v>46269</v>
      </c>
      <c r="B397" s="8" t="s">
        <v>36</v>
      </c>
      <c r="C397" s="8" t="s">
        <v>140</v>
      </c>
      <c r="D397" s="8" t="s">
        <v>180</v>
      </c>
      <c r="E397" s="8" t="s">
        <v>181</v>
      </c>
      <c r="F397" s="8" t="s">
        <v>143</v>
      </c>
      <c r="G397" s="8" t="s">
        <v>182</v>
      </c>
      <c r="H397" s="8" t="s">
        <v>13</v>
      </c>
      <c r="I397" s="8" t="s">
        <v>182</v>
      </c>
      <c r="J397" s="8" t="s">
        <v>184</v>
      </c>
      <c r="K397" s="8" t="s">
        <v>14</v>
      </c>
      <c r="L397" s="12">
        <v>1124</v>
      </c>
      <c r="M397" s="9">
        <v>7</v>
      </c>
      <c r="N397" s="10">
        <f t="shared" si="54"/>
        <v>6.2277580071174376E-3</v>
      </c>
      <c r="O397" s="11">
        <f t="shared" si="55"/>
        <v>6.25</v>
      </c>
      <c r="P397" s="11">
        <v>43.75</v>
      </c>
      <c r="Q397" s="11">
        <v>0</v>
      </c>
      <c r="R397" s="8">
        <v>0</v>
      </c>
      <c r="S397" s="8">
        <v>0</v>
      </c>
      <c r="T397" s="33" t="str">
        <f t="shared" si="56"/>
        <v/>
      </c>
      <c r="U397" s="12">
        <f t="shared" si="57"/>
        <v>0</v>
      </c>
      <c r="V397" s="10">
        <f t="shared" si="58"/>
        <v>0</v>
      </c>
      <c r="W397" s="11">
        <v>8.5</v>
      </c>
      <c r="X397" s="8" t="s">
        <v>148</v>
      </c>
      <c r="Y397" s="8" t="s">
        <v>149</v>
      </c>
      <c r="AA397">
        <f t="shared" si="59"/>
        <v>1</v>
      </c>
      <c r="AB397" s="32">
        <f t="shared" si="60"/>
        <v>-43.75</v>
      </c>
      <c r="AC397" t="str">
        <f t="shared" si="61"/>
        <v>No Sales</v>
      </c>
      <c r="AD397">
        <f>IFERROR(VLOOKUP(J397,Product_lookup!$A:$G,5,FALSE),"")</f>
        <v>379</v>
      </c>
      <c r="AE397">
        <f>IFERROR(VLOOKUP(J397,Product_lookup!$A:$G,6,FALSE),"")</f>
        <v>140</v>
      </c>
      <c r="AF397">
        <f>IFERROR(VLOOKUP(J397,Product_lookup!$A:$G,7,FALSE),"")</f>
        <v>114</v>
      </c>
      <c r="AG397" s="33">
        <f t="shared" si="62"/>
        <v>0.32981530343007914</v>
      </c>
    </row>
    <row r="398" spans="1:33" x14ac:dyDescent="0.3">
      <c r="A398" s="27">
        <v>46269</v>
      </c>
      <c r="B398" s="8" t="s">
        <v>36</v>
      </c>
      <c r="C398" s="8" t="s">
        <v>140</v>
      </c>
      <c r="D398" s="8" t="s">
        <v>180</v>
      </c>
      <c r="E398" s="8" t="s">
        <v>181</v>
      </c>
      <c r="F398" s="8" t="s">
        <v>143</v>
      </c>
      <c r="G398" s="8" t="s">
        <v>182</v>
      </c>
      <c r="H398" s="8" t="s">
        <v>13</v>
      </c>
      <c r="I398" s="8" t="s">
        <v>171</v>
      </c>
      <c r="J398" s="8" t="s">
        <v>184</v>
      </c>
      <c r="K398" s="8" t="s">
        <v>21</v>
      </c>
      <c r="L398" s="12">
        <v>753</v>
      </c>
      <c r="M398" s="9">
        <v>5</v>
      </c>
      <c r="N398" s="10">
        <f t="shared" si="54"/>
        <v>6.6401062416998674E-3</v>
      </c>
      <c r="O398" s="11">
        <f t="shared" si="55"/>
        <v>6.67</v>
      </c>
      <c r="P398" s="11">
        <v>33.35</v>
      </c>
      <c r="Q398" s="11">
        <v>0</v>
      </c>
      <c r="R398" s="8">
        <v>0</v>
      </c>
      <c r="S398" s="8">
        <v>0</v>
      </c>
      <c r="T398" s="33" t="str">
        <f t="shared" si="56"/>
        <v/>
      </c>
      <c r="U398" s="12">
        <f t="shared" si="57"/>
        <v>0</v>
      </c>
      <c r="V398" s="10">
        <f t="shared" si="58"/>
        <v>0</v>
      </c>
      <c r="W398" s="11">
        <v>7.5</v>
      </c>
      <c r="X398" s="8" t="s">
        <v>148</v>
      </c>
      <c r="Y398" s="8" t="s">
        <v>149</v>
      </c>
      <c r="AA398">
        <f t="shared" si="59"/>
        <v>1</v>
      </c>
      <c r="AB398" s="32">
        <f t="shared" si="60"/>
        <v>-33.35</v>
      </c>
      <c r="AC398" t="str">
        <f t="shared" si="61"/>
        <v>No Sales</v>
      </c>
      <c r="AD398">
        <f>IFERROR(VLOOKUP(J398,Product_lookup!$A:$G,5,FALSE),"")</f>
        <v>379</v>
      </c>
      <c r="AE398">
        <f>IFERROR(VLOOKUP(J398,Product_lookup!$A:$G,6,FALSE),"")</f>
        <v>140</v>
      </c>
      <c r="AF398">
        <f>IFERROR(VLOOKUP(J398,Product_lookup!$A:$G,7,FALSE),"")</f>
        <v>114</v>
      </c>
      <c r="AG398" s="33">
        <f t="shared" si="62"/>
        <v>0.32981530343007914</v>
      </c>
    </row>
    <row r="399" spans="1:33" x14ac:dyDescent="0.3">
      <c r="A399" s="27">
        <v>46269</v>
      </c>
      <c r="B399" s="8" t="s">
        <v>36</v>
      </c>
      <c r="C399" s="8" t="s">
        <v>140</v>
      </c>
      <c r="D399" s="8" t="s">
        <v>180</v>
      </c>
      <c r="E399" s="8" t="s">
        <v>337</v>
      </c>
      <c r="F399" s="8" t="s">
        <v>143</v>
      </c>
      <c r="G399" s="8" t="s">
        <v>341</v>
      </c>
      <c r="H399" s="8" t="s">
        <v>13</v>
      </c>
      <c r="I399" s="8" t="s">
        <v>338</v>
      </c>
      <c r="J399" s="8" t="s">
        <v>340</v>
      </c>
      <c r="K399" s="8" t="s">
        <v>14</v>
      </c>
      <c r="L399" s="12">
        <v>3680</v>
      </c>
      <c r="M399" s="9">
        <v>17</v>
      </c>
      <c r="N399" s="10">
        <f t="shared" si="54"/>
        <v>4.6195652173913046E-3</v>
      </c>
      <c r="O399" s="11">
        <f t="shared" si="55"/>
        <v>3.7800000000000002</v>
      </c>
      <c r="P399" s="11">
        <v>64.260000000000005</v>
      </c>
      <c r="Q399" s="11">
        <v>0</v>
      </c>
      <c r="R399" s="8">
        <v>0</v>
      </c>
      <c r="S399" s="8">
        <v>0</v>
      </c>
      <c r="T399" s="33" t="str">
        <f t="shared" si="56"/>
        <v/>
      </c>
      <c r="U399" s="12">
        <f t="shared" si="57"/>
        <v>0</v>
      </c>
      <c r="V399" s="10">
        <f t="shared" si="58"/>
        <v>0</v>
      </c>
      <c r="W399" s="11">
        <v>5</v>
      </c>
      <c r="X399" s="8" t="s">
        <v>148</v>
      </c>
      <c r="Y399" s="8" t="s">
        <v>149</v>
      </c>
      <c r="AA399">
        <f t="shared" si="59"/>
        <v>1</v>
      </c>
      <c r="AB399" s="32">
        <f t="shared" si="60"/>
        <v>-64.260000000000005</v>
      </c>
      <c r="AC399" t="str">
        <f t="shared" si="61"/>
        <v>No Sales</v>
      </c>
      <c r="AD399">
        <f>IFERROR(VLOOKUP(J399,Product_lookup!$A:$G,5,FALSE),"")</f>
        <v>249</v>
      </c>
      <c r="AE399">
        <f>IFERROR(VLOOKUP(J399,Product_lookup!$A:$G,6,FALSE),"")</f>
        <v>100</v>
      </c>
      <c r="AF399">
        <f>IFERROR(VLOOKUP(J399,Product_lookup!$A:$G,7,FALSE),"")</f>
        <v>112</v>
      </c>
      <c r="AG399" s="33">
        <f t="shared" si="62"/>
        <v>0.14859437751004015</v>
      </c>
    </row>
    <row r="400" spans="1:33" x14ac:dyDescent="0.3">
      <c r="A400" s="27">
        <v>46269</v>
      </c>
      <c r="B400" s="8" t="s">
        <v>36</v>
      </c>
      <c r="C400" s="8" t="s">
        <v>140</v>
      </c>
      <c r="D400" s="8" t="s">
        <v>180</v>
      </c>
      <c r="E400" s="8" t="s">
        <v>337</v>
      </c>
      <c r="F400" s="8" t="s">
        <v>143</v>
      </c>
      <c r="G400" s="8" t="s">
        <v>341</v>
      </c>
      <c r="H400" s="8" t="s">
        <v>13</v>
      </c>
      <c r="I400" s="8" t="s">
        <v>1556</v>
      </c>
      <c r="J400" s="8" t="s">
        <v>340</v>
      </c>
      <c r="K400" s="8" t="s">
        <v>14</v>
      </c>
      <c r="L400" s="12">
        <v>348</v>
      </c>
      <c r="M400" s="9">
        <v>3</v>
      </c>
      <c r="N400" s="10">
        <f t="shared" si="54"/>
        <v>8.6206896551724137E-3</v>
      </c>
      <c r="O400" s="11">
        <f t="shared" si="55"/>
        <v>4.25</v>
      </c>
      <c r="P400" s="11">
        <v>12.75</v>
      </c>
      <c r="Q400" s="11">
        <v>0</v>
      </c>
      <c r="R400" s="8">
        <v>0</v>
      </c>
      <c r="S400" s="8">
        <v>0</v>
      </c>
      <c r="T400" s="33" t="str">
        <f t="shared" si="56"/>
        <v/>
      </c>
      <c r="U400" s="12">
        <f t="shared" si="57"/>
        <v>0</v>
      </c>
      <c r="V400" s="10">
        <f t="shared" si="58"/>
        <v>0</v>
      </c>
      <c r="W400" s="11">
        <v>5.5</v>
      </c>
      <c r="X400" s="8" t="s">
        <v>148</v>
      </c>
      <c r="Y400" s="8" t="s">
        <v>149</v>
      </c>
      <c r="AA400">
        <f t="shared" si="59"/>
        <v>1</v>
      </c>
      <c r="AB400" s="32">
        <f t="shared" si="60"/>
        <v>-12.75</v>
      </c>
      <c r="AC400" t="str">
        <f t="shared" si="61"/>
        <v>No Sales</v>
      </c>
      <c r="AD400">
        <f>IFERROR(VLOOKUP(J400,Product_lookup!$A:$G,5,FALSE),"")</f>
        <v>249</v>
      </c>
      <c r="AE400">
        <f>IFERROR(VLOOKUP(J400,Product_lookup!$A:$G,6,FALSE),"")</f>
        <v>100</v>
      </c>
      <c r="AF400">
        <f>IFERROR(VLOOKUP(J400,Product_lookup!$A:$G,7,FALSE),"")</f>
        <v>112</v>
      </c>
      <c r="AG400" s="33">
        <f t="shared" si="62"/>
        <v>0.14859437751004015</v>
      </c>
    </row>
    <row r="401" spans="1:33" x14ac:dyDescent="0.3">
      <c r="A401" s="27">
        <v>46269</v>
      </c>
      <c r="B401" s="8" t="s">
        <v>19</v>
      </c>
      <c r="C401" s="8" t="s">
        <v>249</v>
      </c>
      <c r="D401" s="8" t="s">
        <v>141</v>
      </c>
      <c r="E401" s="8" t="s">
        <v>142</v>
      </c>
      <c r="F401" s="8" t="s">
        <v>143</v>
      </c>
      <c r="G401" s="8" t="s">
        <v>350</v>
      </c>
      <c r="H401" s="8" t="s">
        <v>20</v>
      </c>
      <c r="I401" s="8" t="s">
        <v>350</v>
      </c>
      <c r="J401" s="8" t="s">
        <v>147</v>
      </c>
      <c r="K401" s="8" t="s">
        <v>21</v>
      </c>
      <c r="L401" s="12">
        <v>290</v>
      </c>
      <c r="M401" s="9">
        <v>15</v>
      </c>
      <c r="N401" s="10">
        <f t="shared" si="54"/>
        <v>5.1724137931034482E-2</v>
      </c>
      <c r="O401" s="11">
        <f t="shared" si="55"/>
        <v>6.8100000000000005</v>
      </c>
      <c r="P401" s="11">
        <v>102.15</v>
      </c>
      <c r="Q401" s="11">
        <v>1198</v>
      </c>
      <c r="R401" s="8">
        <v>2</v>
      </c>
      <c r="S401" s="8">
        <v>2</v>
      </c>
      <c r="T401" s="33">
        <f t="shared" si="56"/>
        <v>8.5267111853088481E-2</v>
      </c>
      <c r="U401" s="12">
        <f t="shared" si="57"/>
        <v>11.727851199216838</v>
      </c>
      <c r="V401" s="10">
        <f t="shared" si="58"/>
        <v>0.13333333333333333</v>
      </c>
      <c r="W401" s="11">
        <v>8.5</v>
      </c>
      <c r="X401" s="8" t="s">
        <v>148</v>
      </c>
      <c r="Y401" s="8" t="s">
        <v>149</v>
      </c>
      <c r="AA401">
        <f t="shared" si="59"/>
        <v>1</v>
      </c>
      <c r="AB401" s="32">
        <f t="shared" si="60"/>
        <v>375.85</v>
      </c>
      <c r="AC401" t="str">
        <f t="shared" si="61"/>
        <v>Profitable</v>
      </c>
      <c r="AD401">
        <f>IFERROR(VLOOKUP(J401,Product_lookup!$A:$G,5,FALSE),"")</f>
        <v>599</v>
      </c>
      <c r="AE401">
        <f>IFERROR(VLOOKUP(J401,Product_lookup!$A:$G,6,FALSE),"")</f>
        <v>216</v>
      </c>
      <c r="AF401">
        <f>IFERROR(VLOOKUP(J401,Product_lookup!$A:$G,7,FALSE),"")</f>
        <v>144</v>
      </c>
      <c r="AG401" s="33">
        <f t="shared" si="62"/>
        <v>0.39899833055091821</v>
      </c>
    </row>
    <row r="402" spans="1:33" x14ac:dyDescent="0.3">
      <c r="A402" s="27">
        <v>46280</v>
      </c>
      <c r="B402" s="8" t="s">
        <v>34</v>
      </c>
      <c r="C402" s="8" t="s">
        <v>140</v>
      </c>
      <c r="D402" s="8" t="s">
        <v>141</v>
      </c>
      <c r="E402" s="8" t="s">
        <v>328</v>
      </c>
      <c r="F402" s="8" t="s">
        <v>143</v>
      </c>
      <c r="G402" s="8" t="s">
        <v>427</v>
      </c>
      <c r="H402" s="8" t="s">
        <v>20</v>
      </c>
      <c r="I402" s="8" t="s">
        <v>427</v>
      </c>
      <c r="K402" s="8" t="s">
        <v>21</v>
      </c>
      <c r="L402" s="12">
        <v>119</v>
      </c>
      <c r="M402" s="9">
        <v>0</v>
      </c>
      <c r="N402" s="10">
        <f t="shared" si="54"/>
        <v>0</v>
      </c>
      <c r="O402" s="11" t="str">
        <f t="shared" si="55"/>
        <v/>
      </c>
      <c r="P402" s="11">
        <v>0</v>
      </c>
      <c r="Q402" s="11">
        <v>0</v>
      </c>
      <c r="R402" s="8">
        <v>0</v>
      </c>
      <c r="S402" s="8">
        <v>0</v>
      </c>
      <c r="T402" s="33" t="str">
        <f t="shared" si="56"/>
        <v/>
      </c>
      <c r="U402" s="12" t="str">
        <f t="shared" si="57"/>
        <v/>
      </c>
      <c r="V402" s="10" t="str">
        <f t="shared" si="58"/>
        <v/>
      </c>
      <c r="W402" s="11">
        <v>12</v>
      </c>
      <c r="X402" s="8" t="s">
        <v>148</v>
      </c>
      <c r="Y402" s="8" t="s">
        <v>149</v>
      </c>
      <c r="AA402">
        <f t="shared" si="59"/>
        <v>3</v>
      </c>
      <c r="AB402" s="32" t="str">
        <f t="shared" si="60"/>
        <v/>
      </c>
      <c r="AC402" t="str">
        <f t="shared" si="61"/>
        <v>Cost missing</v>
      </c>
      <c r="AD402" t="str">
        <f>IFERROR(VLOOKUP(J402,Product_lookup!$A:$G,5,FALSE),"")</f>
        <v/>
      </c>
      <c r="AE402" t="str">
        <f>IFERROR(VLOOKUP(J402,Product_lookup!$A:$G,6,FALSE),"")</f>
        <v/>
      </c>
      <c r="AF402" t="str">
        <f>IFERROR(VLOOKUP(J402,Product_lookup!$A:$G,7,FALSE),"")</f>
        <v/>
      </c>
      <c r="AG402" s="33" t="str">
        <f t="shared" si="62"/>
        <v/>
      </c>
    </row>
    <row r="403" spans="1:33" x14ac:dyDescent="0.3">
      <c r="A403" s="27">
        <v>46269</v>
      </c>
      <c r="B403" s="8" t="s">
        <v>19</v>
      </c>
      <c r="C403" s="8" t="s">
        <v>249</v>
      </c>
      <c r="D403" s="8" t="s">
        <v>141</v>
      </c>
      <c r="E403" s="8" t="s">
        <v>142</v>
      </c>
      <c r="F403" s="8" t="s">
        <v>143</v>
      </c>
      <c r="G403" s="8" t="s">
        <v>346</v>
      </c>
      <c r="H403" s="8" t="s">
        <v>20</v>
      </c>
      <c r="I403" s="8" t="s">
        <v>346</v>
      </c>
      <c r="J403" s="8" t="s">
        <v>147</v>
      </c>
      <c r="K403" s="8" t="s">
        <v>14</v>
      </c>
      <c r="L403" s="12">
        <v>307</v>
      </c>
      <c r="M403" s="9">
        <v>5</v>
      </c>
      <c r="N403" s="10">
        <f t="shared" si="54"/>
        <v>1.6286644951140065E-2</v>
      </c>
      <c r="O403" s="11">
        <f t="shared" si="55"/>
        <v>7.3900000000000006</v>
      </c>
      <c r="P403" s="11">
        <v>36.950000000000003</v>
      </c>
      <c r="Q403" s="11">
        <v>0</v>
      </c>
      <c r="R403" s="8">
        <v>0</v>
      </c>
      <c r="S403" s="8">
        <v>0</v>
      </c>
      <c r="T403" s="33" t="str">
        <f t="shared" si="56"/>
        <v/>
      </c>
      <c r="U403" s="12">
        <f t="shared" si="57"/>
        <v>0</v>
      </c>
      <c r="V403" s="10">
        <f t="shared" si="58"/>
        <v>0</v>
      </c>
      <c r="W403" s="11">
        <v>9</v>
      </c>
      <c r="X403" s="8" t="s">
        <v>148</v>
      </c>
      <c r="Y403" s="8" t="s">
        <v>149</v>
      </c>
      <c r="AA403">
        <f t="shared" si="59"/>
        <v>1</v>
      </c>
      <c r="AB403" s="32">
        <f t="shared" si="60"/>
        <v>-36.950000000000003</v>
      </c>
      <c r="AC403" t="str">
        <f t="shared" si="61"/>
        <v>No Sales</v>
      </c>
      <c r="AD403">
        <f>IFERROR(VLOOKUP(J403,Product_lookup!$A:$G,5,FALSE),"")</f>
        <v>599</v>
      </c>
      <c r="AE403">
        <f>IFERROR(VLOOKUP(J403,Product_lookup!$A:$G,6,FALSE),"")</f>
        <v>216</v>
      </c>
      <c r="AF403">
        <f>IFERROR(VLOOKUP(J403,Product_lookup!$A:$G,7,FALSE),"")</f>
        <v>144</v>
      </c>
      <c r="AG403" s="33">
        <f t="shared" si="62"/>
        <v>0.39899833055091821</v>
      </c>
    </row>
    <row r="404" spans="1:33" x14ac:dyDescent="0.3">
      <c r="A404" s="27">
        <v>46269</v>
      </c>
      <c r="B404" s="8" t="s">
        <v>19</v>
      </c>
      <c r="C404" s="8" t="s">
        <v>249</v>
      </c>
      <c r="D404" s="8" t="s">
        <v>141</v>
      </c>
      <c r="E404" s="8" t="s">
        <v>142</v>
      </c>
      <c r="F404" s="8" t="s">
        <v>143</v>
      </c>
      <c r="G404" s="8" t="s">
        <v>496</v>
      </c>
      <c r="H404" s="8" t="s">
        <v>20</v>
      </c>
      <c r="I404" s="8" t="s">
        <v>496</v>
      </c>
      <c r="J404" s="8" t="s">
        <v>147</v>
      </c>
      <c r="K404" s="8" t="s">
        <v>14</v>
      </c>
      <c r="L404" s="12">
        <v>364</v>
      </c>
      <c r="M404" s="9">
        <v>5</v>
      </c>
      <c r="N404" s="10">
        <f t="shared" si="54"/>
        <v>1.3736263736263736E-2</v>
      </c>
      <c r="O404" s="11">
        <f t="shared" si="55"/>
        <v>6.7799999999999994</v>
      </c>
      <c r="P404" s="11">
        <v>33.9</v>
      </c>
      <c r="Q404" s="11">
        <v>0</v>
      </c>
      <c r="R404" s="8">
        <v>0</v>
      </c>
      <c r="S404" s="8">
        <v>0</v>
      </c>
      <c r="T404" s="33" t="str">
        <f t="shared" si="56"/>
        <v/>
      </c>
      <c r="U404" s="12">
        <f t="shared" si="57"/>
        <v>0</v>
      </c>
      <c r="V404" s="10">
        <f t="shared" si="58"/>
        <v>0</v>
      </c>
      <c r="W404" s="11">
        <v>8</v>
      </c>
      <c r="X404" s="8" t="s">
        <v>148</v>
      </c>
      <c r="Y404" s="8" t="s">
        <v>149</v>
      </c>
      <c r="AA404">
        <f t="shared" si="59"/>
        <v>1</v>
      </c>
      <c r="AB404" s="32">
        <f t="shared" si="60"/>
        <v>-33.9</v>
      </c>
      <c r="AC404" t="str">
        <f t="shared" si="61"/>
        <v>No Sales</v>
      </c>
      <c r="AD404">
        <f>IFERROR(VLOOKUP(J404,Product_lookup!$A:$G,5,FALSE),"")</f>
        <v>599</v>
      </c>
      <c r="AE404">
        <f>IFERROR(VLOOKUP(J404,Product_lookup!$A:$G,6,FALSE),"")</f>
        <v>216</v>
      </c>
      <c r="AF404">
        <f>IFERROR(VLOOKUP(J404,Product_lookup!$A:$G,7,FALSE),"")</f>
        <v>144</v>
      </c>
      <c r="AG404" s="33">
        <f t="shared" si="62"/>
        <v>0.39899833055091821</v>
      </c>
    </row>
    <row r="405" spans="1:33" x14ac:dyDescent="0.3">
      <c r="A405" s="27">
        <v>46269</v>
      </c>
      <c r="B405" s="8" t="s">
        <v>19</v>
      </c>
      <c r="C405" s="8" t="s">
        <v>249</v>
      </c>
      <c r="D405" s="8" t="s">
        <v>141</v>
      </c>
      <c r="E405" s="8" t="s">
        <v>164</v>
      </c>
      <c r="F405" s="8" t="s">
        <v>143</v>
      </c>
      <c r="G405" s="8" t="s">
        <v>347</v>
      </c>
      <c r="H405" s="8" t="s">
        <v>20</v>
      </c>
      <c r="I405" s="8" t="s">
        <v>347</v>
      </c>
      <c r="J405" s="8" t="s">
        <v>166</v>
      </c>
      <c r="K405" s="8" t="s">
        <v>21</v>
      </c>
      <c r="L405" s="12">
        <v>90</v>
      </c>
      <c r="M405" s="9">
        <v>4</v>
      </c>
      <c r="N405" s="10">
        <f t="shared" si="54"/>
        <v>4.4444444444444446E-2</v>
      </c>
      <c r="O405" s="11">
        <f t="shared" si="55"/>
        <v>6.46</v>
      </c>
      <c r="P405" s="11">
        <v>25.84</v>
      </c>
      <c r="Q405" s="11">
        <v>0</v>
      </c>
      <c r="R405" s="8">
        <v>0</v>
      </c>
      <c r="S405" s="8">
        <v>0</v>
      </c>
      <c r="T405" s="33" t="str">
        <f t="shared" si="56"/>
        <v/>
      </c>
      <c r="U405" s="12">
        <f t="shared" si="57"/>
        <v>0</v>
      </c>
      <c r="V405" s="10">
        <f t="shared" si="58"/>
        <v>0</v>
      </c>
      <c r="W405" s="11">
        <v>7.5</v>
      </c>
      <c r="X405" s="8" t="s">
        <v>148</v>
      </c>
      <c r="Y405" s="8" t="s">
        <v>149</v>
      </c>
      <c r="AA405">
        <f t="shared" si="59"/>
        <v>1</v>
      </c>
      <c r="AB405" s="32">
        <f t="shared" si="60"/>
        <v>-25.84</v>
      </c>
      <c r="AC405" t="str">
        <f t="shared" si="61"/>
        <v>No Sales</v>
      </c>
      <c r="AD405">
        <f>IFERROR(VLOOKUP(J405,Product_lookup!$A:$G,5,FALSE),"")</f>
        <v>449</v>
      </c>
      <c r="AE405">
        <f>IFERROR(VLOOKUP(J405,Product_lookup!$A:$G,6,FALSE),"")</f>
        <v>162</v>
      </c>
      <c r="AF405">
        <f>IFERROR(VLOOKUP(J405,Product_lookup!$A:$G,7,FALSE),"")</f>
        <v>130</v>
      </c>
      <c r="AG405" s="33">
        <f t="shared" si="62"/>
        <v>0.34966592427616927</v>
      </c>
    </row>
    <row r="406" spans="1:33" x14ac:dyDescent="0.3">
      <c r="A406" s="27">
        <v>46269</v>
      </c>
      <c r="B406" s="8" t="s">
        <v>19</v>
      </c>
      <c r="C406" s="8" t="s">
        <v>249</v>
      </c>
      <c r="D406" s="8" t="s">
        <v>141</v>
      </c>
      <c r="E406" s="8" t="s">
        <v>164</v>
      </c>
      <c r="F406" s="8" t="s">
        <v>143</v>
      </c>
      <c r="G406" s="8" t="s">
        <v>431</v>
      </c>
      <c r="H406" s="8" t="s">
        <v>20</v>
      </c>
      <c r="I406" s="8" t="s">
        <v>431</v>
      </c>
      <c r="J406" s="8" t="s">
        <v>166</v>
      </c>
      <c r="K406" s="8" t="s">
        <v>14</v>
      </c>
      <c r="L406" s="12">
        <v>487</v>
      </c>
      <c r="M406" s="9">
        <v>10</v>
      </c>
      <c r="N406" s="10">
        <f t="shared" si="54"/>
        <v>2.0533880903490759E-2</v>
      </c>
      <c r="O406" s="11">
        <f t="shared" si="55"/>
        <v>3.6700000000000004</v>
      </c>
      <c r="P406" s="11">
        <v>36.700000000000003</v>
      </c>
      <c r="Q406" s="11">
        <v>1347</v>
      </c>
      <c r="R406" s="8">
        <v>2</v>
      </c>
      <c r="S406" s="8">
        <v>3</v>
      </c>
      <c r="T406" s="33">
        <f t="shared" si="56"/>
        <v>2.7245731254639943E-2</v>
      </c>
      <c r="U406" s="12">
        <f t="shared" si="57"/>
        <v>36.702997275204353</v>
      </c>
      <c r="V406" s="10">
        <f t="shared" si="58"/>
        <v>0.2</v>
      </c>
      <c r="W406" s="11">
        <v>5.5</v>
      </c>
      <c r="X406" s="8" t="s">
        <v>148</v>
      </c>
      <c r="Y406" s="8" t="s">
        <v>149</v>
      </c>
      <c r="AA406">
        <f t="shared" si="59"/>
        <v>1</v>
      </c>
      <c r="AB406" s="32">
        <f t="shared" si="60"/>
        <v>434.3</v>
      </c>
      <c r="AC406" t="str">
        <f t="shared" si="61"/>
        <v>Profitable</v>
      </c>
      <c r="AD406">
        <f>IFERROR(VLOOKUP(J406,Product_lookup!$A:$G,5,FALSE),"")</f>
        <v>449</v>
      </c>
      <c r="AE406">
        <f>IFERROR(VLOOKUP(J406,Product_lookup!$A:$G,6,FALSE),"")</f>
        <v>162</v>
      </c>
      <c r="AF406">
        <f>IFERROR(VLOOKUP(J406,Product_lookup!$A:$G,7,FALSE),"")</f>
        <v>130</v>
      </c>
      <c r="AG406" s="33">
        <f t="shared" si="62"/>
        <v>0.34966592427616927</v>
      </c>
    </row>
    <row r="407" spans="1:33" x14ac:dyDescent="0.3">
      <c r="A407" s="27">
        <v>46270</v>
      </c>
      <c r="B407" s="8" t="s">
        <v>12</v>
      </c>
      <c r="C407" s="8" t="s">
        <v>140</v>
      </c>
      <c r="D407" s="8" t="s">
        <v>141</v>
      </c>
      <c r="E407" s="8" t="s">
        <v>142</v>
      </c>
      <c r="F407" s="8" t="s">
        <v>143</v>
      </c>
      <c r="G407" s="8" t="s">
        <v>144</v>
      </c>
      <c r="H407" s="8" t="s">
        <v>6</v>
      </c>
      <c r="I407" s="8" t="s">
        <v>205</v>
      </c>
      <c r="J407" s="8" t="s">
        <v>147</v>
      </c>
      <c r="K407" s="8" t="s">
        <v>7</v>
      </c>
      <c r="L407" s="12">
        <v>1330</v>
      </c>
      <c r="M407" s="9">
        <v>17</v>
      </c>
      <c r="N407" s="10">
        <f t="shared" si="54"/>
        <v>1.2781954887218045E-2</v>
      </c>
      <c r="O407" s="11">
        <f t="shared" si="55"/>
        <v>8.8699999999999992</v>
      </c>
      <c r="P407" s="11">
        <v>150.79</v>
      </c>
      <c r="Q407" s="11">
        <v>599</v>
      </c>
      <c r="R407" s="8">
        <v>1</v>
      </c>
      <c r="S407" s="8">
        <v>1</v>
      </c>
      <c r="T407" s="33">
        <f t="shared" si="56"/>
        <v>0.25173622704507509</v>
      </c>
      <c r="U407" s="12">
        <f t="shared" si="57"/>
        <v>3.9724119636580677</v>
      </c>
      <c r="V407" s="10">
        <f t="shared" si="58"/>
        <v>5.8823529411764705E-2</v>
      </c>
      <c r="W407" s="11">
        <v>12</v>
      </c>
      <c r="X407" s="8" t="s">
        <v>148</v>
      </c>
      <c r="Y407" s="8" t="s">
        <v>149</v>
      </c>
      <c r="AA407">
        <f t="shared" si="59"/>
        <v>1</v>
      </c>
      <c r="AB407" s="32">
        <f t="shared" si="60"/>
        <v>88.210000000000008</v>
      </c>
      <c r="AC407" t="str">
        <f t="shared" si="61"/>
        <v>Profitable</v>
      </c>
      <c r="AD407">
        <f>IFERROR(VLOOKUP(J407,Product_lookup!$A:$G,5,FALSE),"")</f>
        <v>599</v>
      </c>
      <c r="AE407">
        <f>IFERROR(VLOOKUP(J407,Product_lookup!$A:$G,6,FALSE),"")</f>
        <v>216</v>
      </c>
      <c r="AF407">
        <f>IFERROR(VLOOKUP(J407,Product_lookup!$A:$G,7,FALSE),"")</f>
        <v>144</v>
      </c>
      <c r="AG407" s="33">
        <f t="shared" si="62"/>
        <v>0.39899833055091821</v>
      </c>
    </row>
    <row r="408" spans="1:33" x14ac:dyDescent="0.3">
      <c r="A408" s="27">
        <v>46270</v>
      </c>
      <c r="B408" s="8" t="s">
        <v>12</v>
      </c>
      <c r="C408" s="8" t="s">
        <v>140</v>
      </c>
      <c r="D408" s="8" t="s">
        <v>141</v>
      </c>
      <c r="E408" s="8" t="s">
        <v>150</v>
      </c>
      <c r="F408" s="8" t="s">
        <v>143</v>
      </c>
      <c r="G408" s="8" t="s">
        <v>144</v>
      </c>
      <c r="H408" s="8" t="s">
        <v>6</v>
      </c>
      <c r="I408" s="8" t="s">
        <v>210</v>
      </c>
      <c r="J408" s="8" t="s">
        <v>153</v>
      </c>
      <c r="K408" s="8" t="s">
        <v>21</v>
      </c>
      <c r="L408" s="12">
        <v>1569</v>
      </c>
      <c r="M408" s="9">
        <v>23</v>
      </c>
      <c r="N408" s="10">
        <f t="shared" si="54"/>
        <v>1.4659018483110261E-2</v>
      </c>
      <c r="O408" s="11">
        <f t="shared" si="55"/>
        <v>10</v>
      </c>
      <c r="P408" s="11">
        <v>230</v>
      </c>
      <c r="Q408" s="11">
        <v>0</v>
      </c>
      <c r="R408" s="8">
        <v>0</v>
      </c>
      <c r="S408" s="8">
        <v>0</v>
      </c>
      <c r="T408" s="33" t="str">
        <f t="shared" si="56"/>
        <v/>
      </c>
      <c r="U408" s="12">
        <f t="shared" si="57"/>
        <v>0</v>
      </c>
      <c r="V408" s="10">
        <f t="shared" si="58"/>
        <v>0</v>
      </c>
      <c r="W408" s="11">
        <v>10</v>
      </c>
      <c r="X408" s="8" t="s">
        <v>148</v>
      </c>
      <c r="Y408" s="8" t="s">
        <v>149</v>
      </c>
      <c r="AA408">
        <f t="shared" si="59"/>
        <v>1</v>
      </c>
      <c r="AB408" s="32">
        <f t="shared" si="60"/>
        <v>-230</v>
      </c>
      <c r="AC408" t="str">
        <f t="shared" si="61"/>
        <v>No Sales</v>
      </c>
      <c r="AD408">
        <f>IFERROR(VLOOKUP(J408,Product_lookup!$A:$G,5,FALSE),"")</f>
        <v>549</v>
      </c>
      <c r="AE408">
        <f>IFERROR(VLOOKUP(J408,Product_lookup!$A:$G,6,FALSE),"")</f>
        <v>192</v>
      </c>
      <c r="AF408">
        <f>IFERROR(VLOOKUP(J408,Product_lookup!$A:$G,7,FALSE),"")</f>
        <v>139</v>
      </c>
      <c r="AG408" s="33">
        <f t="shared" si="62"/>
        <v>0.39708561020036431</v>
      </c>
    </row>
    <row r="409" spans="1:33" x14ac:dyDescent="0.3">
      <c r="A409" s="27">
        <v>46270</v>
      </c>
      <c r="B409" s="8" t="s">
        <v>12</v>
      </c>
      <c r="C409" s="8" t="s">
        <v>140</v>
      </c>
      <c r="D409" s="8" t="s">
        <v>141</v>
      </c>
      <c r="E409" s="8" t="s">
        <v>150</v>
      </c>
      <c r="F409" s="8" t="s">
        <v>143</v>
      </c>
      <c r="G409" s="8" t="s">
        <v>144</v>
      </c>
      <c r="H409" s="8" t="s">
        <v>6</v>
      </c>
      <c r="I409" s="8" t="s">
        <v>374</v>
      </c>
      <c r="J409" s="8" t="s">
        <v>153</v>
      </c>
      <c r="K409" s="8" t="s">
        <v>21</v>
      </c>
      <c r="L409" s="12">
        <v>361</v>
      </c>
      <c r="M409" s="9">
        <v>10</v>
      </c>
      <c r="N409" s="10">
        <f t="shared" si="54"/>
        <v>2.7700831024930747E-2</v>
      </c>
      <c r="O409" s="11">
        <f t="shared" si="55"/>
        <v>12.5</v>
      </c>
      <c r="P409" s="11">
        <v>125</v>
      </c>
      <c r="Q409" s="11">
        <v>1098</v>
      </c>
      <c r="R409" s="8">
        <v>1</v>
      </c>
      <c r="S409" s="8">
        <v>2</v>
      </c>
      <c r="T409" s="33">
        <f t="shared" si="56"/>
        <v>0.11384335154826958</v>
      </c>
      <c r="U409" s="12">
        <f t="shared" si="57"/>
        <v>8.7840000000000007</v>
      </c>
      <c r="V409" s="10">
        <f t="shared" si="58"/>
        <v>0.1</v>
      </c>
      <c r="W409" s="11">
        <v>12.5</v>
      </c>
      <c r="X409" s="8" t="s">
        <v>148</v>
      </c>
      <c r="Y409" s="8" t="s">
        <v>149</v>
      </c>
      <c r="AA409">
        <f t="shared" si="59"/>
        <v>1</v>
      </c>
      <c r="AB409" s="32">
        <f t="shared" si="60"/>
        <v>311</v>
      </c>
      <c r="AC409" t="str">
        <f t="shared" si="61"/>
        <v>Profitable</v>
      </c>
      <c r="AD409">
        <f>IFERROR(VLOOKUP(J409,Product_lookup!$A:$G,5,FALSE),"")</f>
        <v>549</v>
      </c>
      <c r="AE409">
        <f>IFERROR(VLOOKUP(J409,Product_lookup!$A:$G,6,FALSE),"")</f>
        <v>192</v>
      </c>
      <c r="AF409">
        <f>IFERROR(VLOOKUP(J409,Product_lookup!$A:$G,7,FALSE),"")</f>
        <v>139</v>
      </c>
      <c r="AG409" s="33">
        <f t="shared" si="62"/>
        <v>0.39708561020036431</v>
      </c>
    </row>
    <row r="410" spans="1:33" x14ac:dyDescent="0.3">
      <c r="A410" s="27">
        <v>46270</v>
      </c>
      <c r="B410" s="8" t="s">
        <v>12</v>
      </c>
      <c r="C410" s="8" t="s">
        <v>140</v>
      </c>
      <c r="D410" s="8" t="s">
        <v>141</v>
      </c>
      <c r="E410" s="8" t="s">
        <v>157</v>
      </c>
      <c r="F410" s="8" t="s">
        <v>143</v>
      </c>
      <c r="G410" s="8" t="s">
        <v>144</v>
      </c>
      <c r="H410" s="8" t="s">
        <v>6</v>
      </c>
      <c r="I410" s="8" t="s">
        <v>375</v>
      </c>
      <c r="J410" s="8" t="s">
        <v>159</v>
      </c>
      <c r="K410" s="8" t="s">
        <v>21</v>
      </c>
      <c r="L410" s="12">
        <v>259</v>
      </c>
      <c r="M410" s="9">
        <v>6</v>
      </c>
      <c r="N410" s="10">
        <f t="shared" si="54"/>
        <v>2.3166023166023165E-2</v>
      </c>
      <c r="O410" s="11">
        <f t="shared" si="55"/>
        <v>12.5</v>
      </c>
      <c r="P410" s="11">
        <v>75</v>
      </c>
      <c r="Q410" s="11">
        <v>0</v>
      </c>
      <c r="R410" s="8">
        <v>0</v>
      </c>
      <c r="S410" s="8">
        <v>0</v>
      </c>
      <c r="T410" s="33" t="str">
        <f t="shared" si="56"/>
        <v/>
      </c>
      <c r="U410" s="12">
        <f t="shared" si="57"/>
        <v>0</v>
      </c>
      <c r="V410" s="10">
        <f t="shared" si="58"/>
        <v>0</v>
      </c>
      <c r="W410" s="11">
        <v>12.5</v>
      </c>
      <c r="X410" s="8" t="s">
        <v>148</v>
      </c>
      <c r="Y410" s="8" t="s">
        <v>149</v>
      </c>
      <c r="AA410">
        <f t="shared" si="59"/>
        <v>1</v>
      </c>
      <c r="AB410" s="32">
        <f t="shared" si="60"/>
        <v>-75</v>
      </c>
      <c r="AC410" t="str">
        <f t="shared" si="61"/>
        <v>No Sales</v>
      </c>
      <c r="AD410">
        <f>IFERROR(VLOOKUP(J410,Product_lookup!$A:$G,5,FALSE),"")</f>
        <v>399</v>
      </c>
      <c r="AE410">
        <f>IFERROR(VLOOKUP(J410,Product_lookup!$A:$G,6,FALSE),"")</f>
        <v>148</v>
      </c>
      <c r="AF410">
        <f>IFERROR(VLOOKUP(J410,Product_lookup!$A:$G,7,FALSE),"")</f>
        <v>126</v>
      </c>
      <c r="AG410" s="33">
        <f t="shared" si="62"/>
        <v>0.31328320802005011</v>
      </c>
    </row>
    <row r="411" spans="1:33" x14ac:dyDescent="0.3">
      <c r="A411" s="27">
        <v>46270</v>
      </c>
      <c r="B411" s="8" t="s">
        <v>12</v>
      </c>
      <c r="C411" s="8" t="s">
        <v>140</v>
      </c>
      <c r="D411" s="8" t="s">
        <v>141</v>
      </c>
      <c r="E411" s="8" t="s">
        <v>157</v>
      </c>
      <c r="F411" s="8" t="s">
        <v>143</v>
      </c>
      <c r="G411" s="8" t="s">
        <v>144</v>
      </c>
      <c r="H411" s="8" t="s">
        <v>6</v>
      </c>
      <c r="I411" s="8" t="s">
        <v>677</v>
      </c>
      <c r="J411" s="8" t="s">
        <v>159</v>
      </c>
      <c r="K411" s="8" t="s">
        <v>7</v>
      </c>
      <c r="L411" s="12">
        <v>282</v>
      </c>
      <c r="M411" s="9">
        <v>0</v>
      </c>
      <c r="N411" s="10">
        <f t="shared" si="54"/>
        <v>0</v>
      </c>
      <c r="O411" s="11" t="str">
        <f t="shared" si="55"/>
        <v/>
      </c>
      <c r="P411" s="11">
        <v>0</v>
      </c>
      <c r="Q411" s="11">
        <v>0</v>
      </c>
      <c r="R411" s="8">
        <v>0</v>
      </c>
      <c r="S411" s="8">
        <v>0</v>
      </c>
      <c r="T411" s="33" t="str">
        <f t="shared" si="56"/>
        <v/>
      </c>
      <c r="U411" s="12" t="str">
        <f t="shared" si="57"/>
        <v/>
      </c>
      <c r="V411" s="10" t="str">
        <f t="shared" si="58"/>
        <v/>
      </c>
      <c r="W411" s="11">
        <v>11</v>
      </c>
      <c r="X411" s="8" t="s">
        <v>148</v>
      </c>
      <c r="Y411" s="8" t="s">
        <v>149</v>
      </c>
      <c r="AA411">
        <f t="shared" si="59"/>
        <v>1</v>
      </c>
      <c r="AB411" s="32">
        <f t="shared" si="60"/>
        <v>0</v>
      </c>
      <c r="AC411" t="str">
        <f t="shared" si="61"/>
        <v>No Spend</v>
      </c>
      <c r="AD411">
        <f>IFERROR(VLOOKUP(J411,Product_lookup!$A:$G,5,FALSE),"")</f>
        <v>399</v>
      </c>
      <c r="AE411">
        <f>IFERROR(VLOOKUP(J411,Product_lookup!$A:$G,6,FALSE),"")</f>
        <v>148</v>
      </c>
      <c r="AF411">
        <f>IFERROR(VLOOKUP(J411,Product_lookup!$A:$G,7,FALSE),"")</f>
        <v>126</v>
      </c>
      <c r="AG411" s="33">
        <f t="shared" si="62"/>
        <v>0.31328320802005011</v>
      </c>
    </row>
    <row r="412" spans="1:33" x14ac:dyDescent="0.3">
      <c r="A412" s="27">
        <v>46279</v>
      </c>
      <c r="B412" s="8" t="s">
        <v>12</v>
      </c>
      <c r="C412" s="8" t="s">
        <v>140</v>
      </c>
      <c r="D412" s="8" t="s">
        <v>141</v>
      </c>
      <c r="E412" s="8" t="s">
        <v>157</v>
      </c>
      <c r="F412" s="8" t="s">
        <v>143</v>
      </c>
      <c r="G412" s="8" t="s">
        <v>144</v>
      </c>
      <c r="H412" s="8" t="s">
        <v>6</v>
      </c>
      <c r="J412" s="8" t="s">
        <v>159</v>
      </c>
      <c r="K412" s="8" t="s">
        <v>14</v>
      </c>
      <c r="L412" s="12">
        <v>3348</v>
      </c>
      <c r="M412" s="9">
        <v>28</v>
      </c>
      <c r="N412" s="10">
        <f t="shared" si="54"/>
        <v>8.3632019115890081E-3</v>
      </c>
      <c r="O412" s="11">
        <f t="shared" si="55"/>
        <v>9.59</v>
      </c>
      <c r="P412" s="11">
        <v>268.52</v>
      </c>
      <c r="Q412" s="11">
        <v>1197</v>
      </c>
      <c r="R412" s="8">
        <v>3</v>
      </c>
      <c r="S412" s="8">
        <v>3</v>
      </c>
      <c r="T412" s="33">
        <f t="shared" si="56"/>
        <v>0.22432748538011693</v>
      </c>
      <c r="U412" s="12">
        <f t="shared" si="57"/>
        <v>4.4577685088634</v>
      </c>
      <c r="V412" s="10">
        <f t="shared" si="58"/>
        <v>0.10714285714285714</v>
      </c>
      <c r="W412" s="11">
        <v>12</v>
      </c>
      <c r="X412" s="8" t="s">
        <v>148</v>
      </c>
      <c r="Y412" s="8" t="s">
        <v>149</v>
      </c>
      <c r="AA412">
        <f t="shared" si="59"/>
        <v>2</v>
      </c>
      <c r="AB412" s="32">
        <f t="shared" si="60"/>
        <v>106.48000000000002</v>
      </c>
      <c r="AC412" t="str">
        <f t="shared" si="61"/>
        <v>Profitable</v>
      </c>
      <c r="AD412">
        <f>IFERROR(VLOOKUP(J412,Product_lookup!$A:$G,5,FALSE),"")</f>
        <v>399</v>
      </c>
      <c r="AE412">
        <f>IFERROR(VLOOKUP(J412,Product_lookup!$A:$G,6,FALSE),"")</f>
        <v>148</v>
      </c>
      <c r="AF412">
        <f>IFERROR(VLOOKUP(J412,Product_lookup!$A:$G,7,FALSE),"")</f>
        <v>126</v>
      </c>
      <c r="AG412" s="33">
        <f t="shared" si="62"/>
        <v>0.31328320802005011</v>
      </c>
    </row>
    <row r="413" spans="1:33" x14ac:dyDescent="0.3">
      <c r="A413" s="27">
        <v>46270</v>
      </c>
      <c r="B413" s="8" t="s">
        <v>12</v>
      </c>
      <c r="C413" s="8" t="s">
        <v>140</v>
      </c>
      <c r="D413" s="8" t="s">
        <v>141</v>
      </c>
      <c r="E413" s="8" t="s">
        <v>157</v>
      </c>
      <c r="F413" s="8" t="s">
        <v>143</v>
      </c>
      <c r="G413" s="8" t="s">
        <v>151</v>
      </c>
      <c r="H413" s="8" t="s">
        <v>6</v>
      </c>
      <c r="I413" s="8" t="s">
        <v>343</v>
      </c>
      <c r="J413" s="8" t="s">
        <v>159</v>
      </c>
      <c r="K413" s="8" t="s">
        <v>7</v>
      </c>
      <c r="L413" s="12">
        <v>488</v>
      </c>
      <c r="M413" s="9">
        <v>1</v>
      </c>
      <c r="N413" s="10">
        <f t="shared" si="54"/>
        <v>2.0491803278688526E-3</v>
      </c>
      <c r="O413" s="11">
        <f t="shared" si="55"/>
        <v>4.37</v>
      </c>
      <c r="P413" s="11">
        <v>4.37</v>
      </c>
      <c r="Q413" s="11">
        <v>0</v>
      </c>
      <c r="R413" s="8">
        <v>0</v>
      </c>
      <c r="S413" s="8">
        <v>0</v>
      </c>
      <c r="T413" s="33" t="str">
        <f t="shared" si="56"/>
        <v/>
      </c>
      <c r="U413" s="12">
        <f t="shared" si="57"/>
        <v>0</v>
      </c>
      <c r="V413" s="10">
        <f t="shared" si="58"/>
        <v>0</v>
      </c>
      <c r="W413" s="11">
        <v>8.5</v>
      </c>
      <c r="X413" s="8" t="s">
        <v>148</v>
      </c>
      <c r="Y413" s="8" t="s">
        <v>149</v>
      </c>
      <c r="AA413">
        <f t="shared" si="59"/>
        <v>1</v>
      </c>
      <c r="AB413" s="32">
        <f t="shared" si="60"/>
        <v>-4.37</v>
      </c>
      <c r="AC413" t="str">
        <f t="shared" si="61"/>
        <v>No Sales</v>
      </c>
      <c r="AD413">
        <f>IFERROR(VLOOKUP(J413,Product_lookup!$A:$G,5,FALSE),"")</f>
        <v>399</v>
      </c>
      <c r="AE413">
        <f>IFERROR(VLOOKUP(J413,Product_lookup!$A:$G,6,FALSE),"")</f>
        <v>148</v>
      </c>
      <c r="AF413">
        <f>IFERROR(VLOOKUP(J413,Product_lookup!$A:$G,7,FALSE),"")</f>
        <v>126</v>
      </c>
      <c r="AG413" s="33">
        <f t="shared" si="62"/>
        <v>0.31328320802005011</v>
      </c>
    </row>
    <row r="414" spans="1:33" x14ac:dyDescent="0.3">
      <c r="A414" s="27">
        <v>46270</v>
      </c>
      <c r="B414" s="8" t="s">
        <v>12</v>
      </c>
      <c r="C414" s="8" t="s">
        <v>140</v>
      </c>
      <c r="D414" s="8" t="s">
        <v>141</v>
      </c>
      <c r="E414" s="8" t="s">
        <v>157</v>
      </c>
      <c r="F414" s="8" t="s">
        <v>143</v>
      </c>
      <c r="G414" s="8" t="s">
        <v>144</v>
      </c>
      <c r="H414" s="8" t="s">
        <v>6</v>
      </c>
      <c r="I414" s="8" t="s">
        <v>162</v>
      </c>
      <c r="J414" s="8" t="s">
        <v>159</v>
      </c>
      <c r="K414" s="8" t="s">
        <v>7</v>
      </c>
      <c r="L414" s="12">
        <v>658</v>
      </c>
      <c r="M414" s="9">
        <v>5</v>
      </c>
      <c r="N414" s="10">
        <f t="shared" si="54"/>
        <v>7.5987841945288756E-3</v>
      </c>
      <c r="O414" s="11">
        <f t="shared" si="55"/>
        <v>8.0500000000000007</v>
      </c>
      <c r="P414" s="11">
        <v>40.25</v>
      </c>
      <c r="Q414" s="11">
        <v>0</v>
      </c>
      <c r="R414" s="8">
        <v>0</v>
      </c>
      <c r="S414" s="8">
        <v>0</v>
      </c>
      <c r="T414" s="33" t="str">
        <f t="shared" si="56"/>
        <v/>
      </c>
      <c r="U414" s="12">
        <f t="shared" si="57"/>
        <v>0</v>
      </c>
      <c r="V414" s="10">
        <f t="shared" si="58"/>
        <v>0</v>
      </c>
      <c r="W414" s="11">
        <v>12</v>
      </c>
      <c r="X414" s="8" t="s">
        <v>148</v>
      </c>
      <c r="Y414" s="8" t="s">
        <v>149</v>
      </c>
      <c r="AA414">
        <f t="shared" si="59"/>
        <v>1</v>
      </c>
      <c r="AB414" s="32">
        <f t="shared" si="60"/>
        <v>-40.25</v>
      </c>
      <c r="AC414" t="str">
        <f t="shared" si="61"/>
        <v>No Sales</v>
      </c>
      <c r="AD414">
        <f>IFERROR(VLOOKUP(J414,Product_lookup!$A:$G,5,FALSE),"")</f>
        <v>399</v>
      </c>
      <c r="AE414">
        <f>IFERROR(VLOOKUP(J414,Product_lookup!$A:$G,6,FALSE),"")</f>
        <v>148</v>
      </c>
      <c r="AF414">
        <f>IFERROR(VLOOKUP(J414,Product_lookup!$A:$G,7,FALSE),"")</f>
        <v>126</v>
      </c>
      <c r="AG414" s="33">
        <f t="shared" si="62"/>
        <v>0.31328320802005011</v>
      </c>
    </row>
    <row r="415" spans="1:33" x14ac:dyDescent="0.3">
      <c r="A415" s="27">
        <v>46270</v>
      </c>
      <c r="B415" s="8" t="s">
        <v>12</v>
      </c>
      <c r="C415" s="8" t="s">
        <v>140</v>
      </c>
      <c r="D415" s="8" t="s">
        <v>141</v>
      </c>
      <c r="E415" s="8" t="s">
        <v>157</v>
      </c>
      <c r="F415" s="8" t="s">
        <v>143</v>
      </c>
      <c r="G415" s="8" t="s">
        <v>144</v>
      </c>
      <c r="H415" s="8" t="s">
        <v>6</v>
      </c>
      <c r="I415" s="8" t="s">
        <v>161</v>
      </c>
      <c r="J415" s="8" t="s">
        <v>159</v>
      </c>
      <c r="K415" s="8" t="s">
        <v>14</v>
      </c>
      <c r="L415" s="12">
        <v>1111</v>
      </c>
      <c r="M415" s="9">
        <v>8</v>
      </c>
      <c r="N415" s="10">
        <f t="shared" si="54"/>
        <v>7.2007200720072004E-3</v>
      </c>
      <c r="O415" s="11">
        <f t="shared" si="55"/>
        <v>6.72</v>
      </c>
      <c r="P415" s="11">
        <v>53.76</v>
      </c>
      <c r="Q415" s="11">
        <v>399</v>
      </c>
      <c r="R415" s="8">
        <v>1</v>
      </c>
      <c r="S415" s="8">
        <v>1</v>
      </c>
      <c r="T415" s="33">
        <f t="shared" si="56"/>
        <v>0.13473684210526315</v>
      </c>
      <c r="U415" s="12">
        <f t="shared" si="57"/>
        <v>7.421875</v>
      </c>
      <c r="V415" s="10">
        <f t="shared" si="58"/>
        <v>0.125</v>
      </c>
      <c r="W415" s="11">
        <v>10.5</v>
      </c>
      <c r="X415" s="8" t="s">
        <v>148</v>
      </c>
      <c r="Y415" s="8" t="s">
        <v>149</v>
      </c>
      <c r="AA415">
        <f t="shared" si="59"/>
        <v>1</v>
      </c>
      <c r="AB415" s="32">
        <f t="shared" si="60"/>
        <v>71.240000000000009</v>
      </c>
      <c r="AC415" t="str">
        <f t="shared" si="61"/>
        <v>Profitable</v>
      </c>
      <c r="AD415">
        <f>IFERROR(VLOOKUP(J415,Product_lookup!$A:$G,5,FALSE),"")</f>
        <v>399</v>
      </c>
      <c r="AE415">
        <f>IFERROR(VLOOKUP(J415,Product_lookup!$A:$G,6,FALSE),"")</f>
        <v>148</v>
      </c>
      <c r="AF415">
        <f>IFERROR(VLOOKUP(J415,Product_lookup!$A:$G,7,FALSE),"")</f>
        <v>126</v>
      </c>
      <c r="AG415" s="33">
        <f t="shared" si="62"/>
        <v>0.31328320802005011</v>
      </c>
    </row>
    <row r="416" spans="1:33" x14ac:dyDescent="0.3">
      <c r="A416" s="27">
        <v>46270</v>
      </c>
      <c r="B416" s="8" t="s">
        <v>12</v>
      </c>
      <c r="C416" s="8" t="s">
        <v>140</v>
      </c>
      <c r="D416" s="8" t="s">
        <v>141</v>
      </c>
      <c r="E416" s="8" t="s">
        <v>164</v>
      </c>
      <c r="F416" s="8" t="s">
        <v>143</v>
      </c>
      <c r="G416" s="8" t="s">
        <v>144</v>
      </c>
      <c r="H416" s="8" t="s">
        <v>6</v>
      </c>
      <c r="I416" s="8" t="s">
        <v>531</v>
      </c>
      <c r="J416" s="8" t="s">
        <v>166</v>
      </c>
      <c r="K416" s="8" t="s">
        <v>14</v>
      </c>
      <c r="L416" s="12">
        <v>205</v>
      </c>
      <c r="M416" s="9">
        <v>1</v>
      </c>
      <c r="N416" s="10">
        <f t="shared" si="54"/>
        <v>4.8780487804878049E-3</v>
      </c>
      <c r="O416" s="11">
        <f t="shared" si="55"/>
        <v>5.58</v>
      </c>
      <c r="P416" s="11">
        <v>5.58</v>
      </c>
      <c r="Q416" s="11">
        <v>0</v>
      </c>
      <c r="R416" s="8">
        <v>0</v>
      </c>
      <c r="S416" s="8">
        <v>0</v>
      </c>
      <c r="T416" s="33" t="str">
        <f t="shared" si="56"/>
        <v/>
      </c>
      <c r="U416" s="12">
        <f t="shared" si="57"/>
        <v>0</v>
      </c>
      <c r="V416" s="10">
        <f t="shared" si="58"/>
        <v>0</v>
      </c>
      <c r="W416" s="11">
        <v>8</v>
      </c>
      <c r="X416" s="8" t="s">
        <v>148</v>
      </c>
      <c r="Y416" s="8" t="s">
        <v>149</v>
      </c>
      <c r="AA416">
        <f t="shared" si="59"/>
        <v>1</v>
      </c>
      <c r="AB416" s="32">
        <f t="shared" si="60"/>
        <v>-5.58</v>
      </c>
      <c r="AC416" t="str">
        <f t="shared" si="61"/>
        <v>No Sales</v>
      </c>
      <c r="AD416">
        <f>IFERROR(VLOOKUP(J416,Product_lookup!$A:$G,5,FALSE),"")</f>
        <v>449</v>
      </c>
      <c r="AE416">
        <f>IFERROR(VLOOKUP(J416,Product_lookup!$A:$G,6,FALSE),"")</f>
        <v>162</v>
      </c>
      <c r="AF416">
        <f>IFERROR(VLOOKUP(J416,Product_lookup!$A:$G,7,FALSE),"")</f>
        <v>130</v>
      </c>
      <c r="AG416" s="33">
        <f t="shared" si="62"/>
        <v>0.34966592427616927</v>
      </c>
    </row>
    <row r="417" spans="1:33" x14ac:dyDescent="0.3">
      <c r="A417" s="27">
        <v>46270</v>
      </c>
      <c r="B417" s="8" t="s">
        <v>12</v>
      </c>
      <c r="C417" s="8" t="s">
        <v>140</v>
      </c>
      <c r="D417" s="8" t="s">
        <v>141</v>
      </c>
      <c r="E417" s="8" t="s">
        <v>164</v>
      </c>
      <c r="F417" s="8" t="s">
        <v>143</v>
      </c>
      <c r="G417" s="8" t="s">
        <v>144</v>
      </c>
      <c r="H417" s="8" t="s">
        <v>6</v>
      </c>
      <c r="I417" s="8" t="s">
        <v>565</v>
      </c>
      <c r="J417" s="8" t="s">
        <v>166</v>
      </c>
      <c r="K417" s="8" t="s">
        <v>14</v>
      </c>
      <c r="L417" s="12">
        <v>271</v>
      </c>
      <c r="M417" s="9">
        <v>2</v>
      </c>
      <c r="N417" s="10">
        <f t="shared" si="54"/>
        <v>7.3800738007380072E-3</v>
      </c>
      <c r="O417" s="11">
        <f t="shared" si="55"/>
        <v>7.35</v>
      </c>
      <c r="P417" s="11">
        <v>14.7</v>
      </c>
      <c r="Q417" s="11">
        <v>0</v>
      </c>
      <c r="R417" s="8">
        <v>0</v>
      </c>
      <c r="S417" s="8">
        <v>0</v>
      </c>
      <c r="T417" s="33" t="str">
        <f t="shared" si="56"/>
        <v/>
      </c>
      <c r="U417" s="12">
        <f t="shared" si="57"/>
        <v>0</v>
      </c>
      <c r="V417" s="10">
        <f t="shared" si="58"/>
        <v>0</v>
      </c>
      <c r="W417" s="11">
        <v>12</v>
      </c>
      <c r="X417" s="8" t="s">
        <v>148</v>
      </c>
      <c r="Y417" s="8" t="s">
        <v>149</v>
      </c>
      <c r="AA417">
        <f t="shared" si="59"/>
        <v>1</v>
      </c>
      <c r="AB417" s="32">
        <f t="shared" si="60"/>
        <v>-14.7</v>
      </c>
      <c r="AC417" t="str">
        <f t="shared" si="61"/>
        <v>No Sales</v>
      </c>
      <c r="AD417">
        <f>IFERROR(VLOOKUP(J417,Product_lookup!$A:$G,5,FALSE),"")</f>
        <v>449</v>
      </c>
      <c r="AE417">
        <f>IFERROR(VLOOKUP(J417,Product_lookup!$A:$G,6,FALSE),"")</f>
        <v>162</v>
      </c>
      <c r="AF417">
        <f>IFERROR(VLOOKUP(J417,Product_lookup!$A:$G,7,FALSE),"")</f>
        <v>130</v>
      </c>
      <c r="AG417" s="33">
        <f t="shared" si="62"/>
        <v>0.34966592427616927</v>
      </c>
    </row>
    <row r="418" spans="1:33" x14ac:dyDescent="0.3">
      <c r="A418" s="27">
        <v>46270</v>
      </c>
      <c r="B418" s="8" t="s">
        <v>12</v>
      </c>
      <c r="C418" s="8" t="s">
        <v>140</v>
      </c>
      <c r="D418" s="8" t="s">
        <v>141</v>
      </c>
      <c r="E418" s="8" t="s">
        <v>164</v>
      </c>
      <c r="F418" s="8" t="s">
        <v>143</v>
      </c>
      <c r="G418" s="8" t="s">
        <v>151</v>
      </c>
      <c r="H418" s="8" t="s">
        <v>6</v>
      </c>
      <c r="I418" s="8" t="s">
        <v>359</v>
      </c>
      <c r="J418" s="8" t="s">
        <v>166</v>
      </c>
      <c r="K418" s="8" t="s">
        <v>14</v>
      </c>
      <c r="L418" s="12">
        <v>941</v>
      </c>
      <c r="M418" s="9">
        <v>4</v>
      </c>
      <c r="N418" s="10">
        <f t="shared" si="54"/>
        <v>4.2507970244420826E-3</v>
      </c>
      <c r="O418" s="11">
        <f t="shared" si="55"/>
        <v>4.33</v>
      </c>
      <c r="P418" s="11">
        <v>17.32</v>
      </c>
      <c r="Q418" s="11">
        <v>0</v>
      </c>
      <c r="R418" s="8">
        <v>0</v>
      </c>
      <c r="S418" s="8">
        <v>0</v>
      </c>
      <c r="T418" s="33" t="str">
        <f t="shared" si="56"/>
        <v/>
      </c>
      <c r="U418" s="12">
        <f t="shared" si="57"/>
        <v>0</v>
      </c>
      <c r="V418" s="10">
        <f t="shared" si="58"/>
        <v>0</v>
      </c>
      <c r="W418" s="11">
        <v>8</v>
      </c>
      <c r="X418" s="8" t="s">
        <v>148</v>
      </c>
      <c r="Y418" s="8" t="s">
        <v>149</v>
      </c>
      <c r="AA418">
        <f t="shared" si="59"/>
        <v>1</v>
      </c>
      <c r="AB418" s="32">
        <f t="shared" si="60"/>
        <v>-17.32</v>
      </c>
      <c r="AC418" t="str">
        <f t="shared" si="61"/>
        <v>No Sales</v>
      </c>
      <c r="AD418">
        <f>IFERROR(VLOOKUP(J418,Product_lookup!$A:$G,5,FALSE),"")</f>
        <v>449</v>
      </c>
      <c r="AE418">
        <f>IFERROR(VLOOKUP(J418,Product_lookup!$A:$G,6,FALSE),"")</f>
        <v>162</v>
      </c>
      <c r="AF418">
        <f>IFERROR(VLOOKUP(J418,Product_lookup!$A:$G,7,FALSE),"")</f>
        <v>130</v>
      </c>
      <c r="AG418" s="33">
        <f t="shared" si="62"/>
        <v>0.34966592427616927</v>
      </c>
    </row>
    <row r="419" spans="1:33" x14ac:dyDescent="0.3">
      <c r="A419" s="27">
        <v>46270</v>
      </c>
      <c r="B419" s="8" t="s">
        <v>12</v>
      </c>
      <c r="C419" s="8" t="s">
        <v>140</v>
      </c>
      <c r="D419" s="8" t="s">
        <v>141</v>
      </c>
      <c r="E419" s="8" t="s">
        <v>167</v>
      </c>
      <c r="F419" s="8" t="s">
        <v>143</v>
      </c>
      <c r="G419" s="8" t="s">
        <v>144</v>
      </c>
      <c r="H419" s="8" t="s">
        <v>6</v>
      </c>
      <c r="I419" s="8" t="s">
        <v>512</v>
      </c>
      <c r="J419" s="8" t="s">
        <v>169</v>
      </c>
      <c r="K419" s="8" t="s">
        <v>7</v>
      </c>
      <c r="L419" s="12">
        <v>1158</v>
      </c>
      <c r="M419" s="9">
        <v>6</v>
      </c>
      <c r="N419" s="10">
        <f t="shared" si="54"/>
        <v>5.1813471502590676E-3</v>
      </c>
      <c r="O419" s="11">
        <f t="shared" si="55"/>
        <v>4.8</v>
      </c>
      <c r="P419" s="11">
        <v>28.8</v>
      </c>
      <c r="Q419" s="11">
        <v>0</v>
      </c>
      <c r="R419" s="8">
        <v>0</v>
      </c>
      <c r="S419" s="8">
        <v>0</v>
      </c>
      <c r="T419" s="33" t="str">
        <f t="shared" si="56"/>
        <v/>
      </c>
      <c r="U419" s="12">
        <f t="shared" si="57"/>
        <v>0</v>
      </c>
      <c r="V419" s="10">
        <f t="shared" si="58"/>
        <v>0</v>
      </c>
      <c r="W419" s="11">
        <v>6.5</v>
      </c>
      <c r="X419" s="8" t="s">
        <v>148</v>
      </c>
      <c r="Y419" s="8" t="s">
        <v>149</v>
      </c>
      <c r="AA419">
        <f t="shared" si="59"/>
        <v>1</v>
      </c>
      <c r="AB419" s="32">
        <f t="shared" si="60"/>
        <v>-28.8</v>
      </c>
      <c r="AC419" t="str">
        <f t="shared" si="61"/>
        <v>No Sales</v>
      </c>
      <c r="AD419">
        <f>IFERROR(VLOOKUP(J419,Product_lookup!$A:$G,5,FALSE),"")</f>
        <v>249</v>
      </c>
      <c r="AE419">
        <f>IFERROR(VLOOKUP(J419,Product_lookup!$A:$G,6,FALSE),"")</f>
        <v>100</v>
      </c>
      <c r="AF419">
        <f>IFERROR(VLOOKUP(J419,Product_lookup!$A:$G,7,FALSE),"")</f>
        <v>102</v>
      </c>
      <c r="AG419" s="33">
        <f t="shared" si="62"/>
        <v>0.18875502008032127</v>
      </c>
    </row>
    <row r="420" spans="1:33" x14ac:dyDescent="0.3">
      <c r="A420" s="27">
        <v>46270</v>
      </c>
      <c r="B420" s="8" t="s">
        <v>5</v>
      </c>
      <c r="C420" s="8" t="s">
        <v>173</v>
      </c>
      <c r="D420" s="8" t="s">
        <v>141</v>
      </c>
      <c r="E420" s="8" t="s">
        <v>174</v>
      </c>
      <c r="F420" s="8" t="s">
        <v>143</v>
      </c>
      <c r="G420" s="8" t="s">
        <v>144</v>
      </c>
      <c r="H420" s="8" t="s">
        <v>6</v>
      </c>
      <c r="I420" s="8" t="s">
        <v>175</v>
      </c>
      <c r="J420" s="8" t="s">
        <v>176</v>
      </c>
      <c r="K420" s="8" t="s">
        <v>7</v>
      </c>
      <c r="L420" s="12">
        <v>707</v>
      </c>
      <c r="M420" s="9">
        <v>10</v>
      </c>
      <c r="N420" s="10">
        <f t="shared" si="54"/>
        <v>1.4144271570014143E-2</v>
      </c>
      <c r="O420" s="11">
        <f t="shared" si="55"/>
        <v>9.2099999999999991</v>
      </c>
      <c r="P420" s="11">
        <v>92.1</v>
      </c>
      <c r="Q420" s="11">
        <v>449</v>
      </c>
      <c r="R420" s="8">
        <v>1</v>
      </c>
      <c r="S420" s="8">
        <v>1</v>
      </c>
      <c r="T420" s="33">
        <f t="shared" si="56"/>
        <v>0.20512249443207126</v>
      </c>
      <c r="U420" s="12">
        <f t="shared" si="57"/>
        <v>4.8751357220412599</v>
      </c>
      <c r="V420" s="10">
        <f t="shared" si="58"/>
        <v>0.1</v>
      </c>
      <c r="W420" s="11">
        <v>12</v>
      </c>
      <c r="X420" s="8" t="s">
        <v>148</v>
      </c>
      <c r="Y420" s="8" t="s">
        <v>149</v>
      </c>
      <c r="AA420">
        <f t="shared" si="59"/>
        <v>1</v>
      </c>
      <c r="AB420" s="32">
        <f t="shared" si="60"/>
        <v>50.900000000000006</v>
      </c>
      <c r="AC420" t="str">
        <f t="shared" si="61"/>
        <v>Profitable</v>
      </c>
      <c r="AD420">
        <f>IFERROR(VLOOKUP(J420,Product_lookup!$A:$G,5,FALSE),"")</f>
        <v>449</v>
      </c>
      <c r="AE420">
        <f>IFERROR(VLOOKUP(J420,Product_lookup!$A:$G,6,FALSE),"")</f>
        <v>166</v>
      </c>
      <c r="AF420">
        <f>IFERROR(VLOOKUP(J420,Product_lookup!$A:$G,7,FALSE),"")</f>
        <v>140</v>
      </c>
      <c r="AG420" s="33">
        <f t="shared" si="62"/>
        <v>0.31848552338530067</v>
      </c>
    </row>
    <row r="421" spans="1:33" x14ac:dyDescent="0.3">
      <c r="A421" s="27">
        <v>46270</v>
      </c>
      <c r="B421" s="8" t="s">
        <v>5</v>
      </c>
      <c r="C421" s="8" t="s">
        <v>173</v>
      </c>
      <c r="D421" s="8" t="s">
        <v>141</v>
      </c>
      <c r="E421" s="8" t="s">
        <v>174</v>
      </c>
      <c r="F421" s="8" t="s">
        <v>143</v>
      </c>
      <c r="G421" s="8" t="s">
        <v>144</v>
      </c>
      <c r="H421" s="8" t="s">
        <v>6</v>
      </c>
      <c r="I421" s="8" t="s">
        <v>567</v>
      </c>
      <c r="J421" s="8" t="s">
        <v>176</v>
      </c>
      <c r="K421" s="8" t="s">
        <v>21</v>
      </c>
      <c r="L421" s="12">
        <v>316</v>
      </c>
      <c r="M421" s="9">
        <v>3</v>
      </c>
      <c r="N421" s="10">
        <f t="shared" si="54"/>
        <v>9.4936708860759497E-3</v>
      </c>
      <c r="O421" s="11">
        <f t="shared" si="55"/>
        <v>9.5</v>
      </c>
      <c r="P421" s="11">
        <v>28.5</v>
      </c>
      <c r="Q421" s="11">
        <v>0</v>
      </c>
      <c r="R421" s="8">
        <v>0</v>
      </c>
      <c r="S421" s="8">
        <v>0</v>
      </c>
      <c r="T421" s="33" t="str">
        <f t="shared" si="56"/>
        <v/>
      </c>
      <c r="U421" s="12">
        <f t="shared" si="57"/>
        <v>0</v>
      </c>
      <c r="V421" s="10">
        <f t="shared" si="58"/>
        <v>0</v>
      </c>
      <c r="W421" s="11">
        <v>9.5</v>
      </c>
      <c r="X421" s="8" t="s">
        <v>148</v>
      </c>
      <c r="Y421" s="8" t="s">
        <v>149</v>
      </c>
      <c r="AA421">
        <f t="shared" si="59"/>
        <v>1</v>
      </c>
      <c r="AB421" s="32">
        <f t="shared" si="60"/>
        <v>-28.5</v>
      </c>
      <c r="AC421" t="str">
        <f t="shared" si="61"/>
        <v>No Sales</v>
      </c>
      <c r="AD421">
        <f>IFERROR(VLOOKUP(J421,Product_lookup!$A:$G,5,FALSE),"")</f>
        <v>449</v>
      </c>
      <c r="AE421">
        <f>IFERROR(VLOOKUP(J421,Product_lookup!$A:$G,6,FALSE),"")</f>
        <v>166</v>
      </c>
      <c r="AF421">
        <f>IFERROR(VLOOKUP(J421,Product_lookup!$A:$G,7,FALSE),"")</f>
        <v>140</v>
      </c>
      <c r="AG421" s="33">
        <f t="shared" si="62"/>
        <v>0.31848552338530067</v>
      </c>
    </row>
    <row r="422" spans="1:33" x14ac:dyDescent="0.3">
      <c r="A422" s="27">
        <v>46270</v>
      </c>
      <c r="B422" s="8" t="s">
        <v>5</v>
      </c>
      <c r="C422" s="8" t="s">
        <v>173</v>
      </c>
      <c r="D422" s="8" t="s">
        <v>141</v>
      </c>
      <c r="E422" s="8" t="s">
        <v>174</v>
      </c>
      <c r="F422" s="8" t="s">
        <v>143</v>
      </c>
      <c r="G422" s="8" t="s">
        <v>151</v>
      </c>
      <c r="H422" s="8" t="s">
        <v>6</v>
      </c>
      <c r="I422" s="8" t="s">
        <v>411</v>
      </c>
      <c r="J422" s="8" t="s">
        <v>176</v>
      </c>
      <c r="K422" s="8" t="s">
        <v>14</v>
      </c>
      <c r="L422" s="12">
        <v>1585</v>
      </c>
      <c r="M422" s="9">
        <v>7</v>
      </c>
      <c r="N422" s="10">
        <f t="shared" si="54"/>
        <v>4.4164037854889588E-3</v>
      </c>
      <c r="O422" s="11">
        <f t="shared" si="55"/>
        <v>5.2</v>
      </c>
      <c r="P422" s="11">
        <v>36.4</v>
      </c>
      <c r="Q422" s="11">
        <v>0</v>
      </c>
      <c r="R422" s="8">
        <v>0</v>
      </c>
      <c r="S422" s="8">
        <v>0</v>
      </c>
      <c r="T422" s="33" t="str">
        <f t="shared" si="56"/>
        <v/>
      </c>
      <c r="U422" s="12">
        <f t="shared" si="57"/>
        <v>0</v>
      </c>
      <c r="V422" s="10">
        <f t="shared" si="58"/>
        <v>0</v>
      </c>
      <c r="W422" s="11">
        <v>9</v>
      </c>
      <c r="X422" s="8" t="s">
        <v>148</v>
      </c>
      <c r="Y422" s="8" t="s">
        <v>149</v>
      </c>
      <c r="AA422">
        <f t="shared" si="59"/>
        <v>1</v>
      </c>
      <c r="AB422" s="32">
        <f t="shared" si="60"/>
        <v>-36.4</v>
      </c>
      <c r="AC422" t="str">
        <f t="shared" si="61"/>
        <v>No Sales</v>
      </c>
      <c r="AD422">
        <f>IFERROR(VLOOKUP(J422,Product_lookup!$A:$G,5,FALSE),"")</f>
        <v>449</v>
      </c>
      <c r="AE422">
        <f>IFERROR(VLOOKUP(J422,Product_lookup!$A:$G,6,FALSE),"")</f>
        <v>166</v>
      </c>
      <c r="AF422">
        <f>IFERROR(VLOOKUP(J422,Product_lookup!$A:$G,7,FALSE),"")</f>
        <v>140</v>
      </c>
      <c r="AG422" s="33">
        <f t="shared" si="62"/>
        <v>0.31848552338530067</v>
      </c>
    </row>
    <row r="423" spans="1:33" x14ac:dyDescent="0.3">
      <c r="A423" s="27">
        <v>46270</v>
      </c>
      <c r="B423" s="8" t="s">
        <v>5</v>
      </c>
      <c r="C423" s="8" t="s">
        <v>173</v>
      </c>
      <c r="D423" s="8" t="s">
        <v>141</v>
      </c>
      <c r="E423" s="8" t="s">
        <v>174</v>
      </c>
      <c r="F423" s="8" t="s">
        <v>143</v>
      </c>
      <c r="G423" s="8" t="s">
        <v>151</v>
      </c>
      <c r="H423" s="8" t="s">
        <v>6</v>
      </c>
      <c r="I423" s="8" t="s">
        <v>408</v>
      </c>
      <c r="J423" s="8" t="s">
        <v>176</v>
      </c>
      <c r="K423" s="8" t="s">
        <v>14</v>
      </c>
      <c r="L423" s="12">
        <v>2499</v>
      </c>
      <c r="M423" s="9">
        <v>17</v>
      </c>
      <c r="N423" s="10">
        <f t="shared" si="54"/>
        <v>6.8027210884353739E-3</v>
      </c>
      <c r="O423" s="11">
        <f t="shared" si="55"/>
        <v>11.37</v>
      </c>
      <c r="P423" s="11">
        <v>193.29</v>
      </c>
      <c r="Q423" s="11">
        <v>0</v>
      </c>
      <c r="R423" s="8">
        <v>0</v>
      </c>
      <c r="S423" s="8">
        <v>0</v>
      </c>
      <c r="T423" s="33" t="str">
        <f t="shared" si="56"/>
        <v/>
      </c>
      <c r="U423" s="12">
        <f t="shared" si="57"/>
        <v>0</v>
      </c>
      <c r="V423" s="10">
        <f t="shared" si="58"/>
        <v>0</v>
      </c>
      <c r="W423" s="11">
        <v>14</v>
      </c>
      <c r="X423" s="8" t="s">
        <v>148</v>
      </c>
      <c r="Y423" s="8" t="s">
        <v>149</v>
      </c>
      <c r="AA423">
        <f t="shared" si="59"/>
        <v>1</v>
      </c>
      <c r="AB423" s="32">
        <f t="shared" si="60"/>
        <v>-193.29</v>
      </c>
      <c r="AC423" t="str">
        <f t="shared" si="61"/>
        <v>No Sales</v>
      </c>
      <c r="AD423">
        <f>IFERROR(VLOOKUP(J423,Product_lookup!$A:$G,5,FALSE),"")</f>
        <v>449</v>
      </c>
      <c r="AE423">
        <f>IFERROR(VLOOKUP(J423,Product_lookup!$A:$G,6,FALSE),"")</f>
        <v>166</v>
      </c>
      <c r="AF423">
        <f>IFERROR(VLOOKUP(J423,Product_lookup!$A:$G,7,FALSE),"")</f>
        <v>140</v>
      </c>
      <c r="AG423" s="33">
        <f t="shared" si="62"/>
        <v>0.31848552338530067</v>
      </c>
    </row>
    <row r="424" spans="1:33" x14ac:dyDescent="0.3">
      <c r="A424" s="27">
        <v>46270</v>
      </c>
      <c r="B424" s="8" t="s">
        <v>5</v>
      </c>
      <c r="C424" s="8" t="s">
        <v>173</v>
      </c>
      <c r="D424" s="8" t="s">
        <v>141</v>
      </c>
      <c r="E424" s="8" t="s">
        <v>186</v>
      </c>
      <c r="F424" s="8" t="s">
        <v>143</v>
      </c>
      <c r="G424" s="8" t="s">
        <v>178</v>
      </c>
      <c r="H424" s="8" t="s">
        <v>6</v>
      </c>
      <c r="I424" s="8" t="s">
        <v>568</v>
      </c>
      <c r="J424" s="8" t="s">
        <v>188</v>
      </c>
      <c r="K424" s="8" t="s">
        <v>21</v>
      </c>
      <c r="L424" s="12">
        <v>526</v>
      </c>
      <c r="M424" s="9">
        <v>3</v>
      </c>
      <c r="N424" s="10">
        <f t="shared" si="54"/>
        <v>5.7034220532319393E-3</v>
      </c>
      <c r="O424" s="11">
        <f t="shared" si="55"/>
        <v>7</v>
      </c>
      <c r="P424" s="11">
        <v>21</v>
      </c>
      <c r="Q424" s="11">
        <v>0</v>
      </c>
      <c r="R424" s="8">
        <v>0</v>
      </c>
      <c r="S424" s="8">
        <v>0</v>
      </c>
      <c r="T424" s="33" t="str">
        <f t="shared" si="56"/>
        <v/>
      </c>
      <c r="U424" s="12">
        <f t="shared" si="57"/>
        <v>0</v>
      </c>
      <c r="V424" s="10">
        <f t="shared" si="58"/>
        <v>0</v>
      </c>
      <c r="W424" s="11">
        <v>7</v>
      </c>
      <c r="X424" s="8" t="s">
        <v>148</v>
      </c>
      <c r="Y424" s="8" t="s">
        <v>149</v>
      </c>
      <c r="AA424">
        <f t="shared" si="59"/>
        <v>1</v>
      </c>
      <c r="AB424" s="32">
        <f t="shared" si="60"/>
        <v>-21</v>
      </c>
      <c r="AC424" t="str">
        <f t="shared" si="61"/>
        <v>No Sales</v>
      </c>
      <c r="AD424">
        <f>IFERROR(VLOOKUP(J424,Product_lookup!$A:$G,5,FALSE),"")</f>
        <v>349</v>
      </c>
      <c r="AE424">
        <f>IFERROR(VLOOKUP(J424,Product_lookup!$A:$G,6,FALSE),"")</f>
        <v>133</v>
      </c>
      <c r="AF424">
        <f>IFERROR(VLOOKUP(J424,Product_lookup!$A:$G,7,FALSE),"")</f>
        <v>121</v>
      </c>
      <c r="AG424" s="33">
        <f t="shared" si="62"/>
        <v>0.27220630372492838</v>
      </c>
    </row>
    <row r="425" spans="1:33" x14ac:dyDescent="0.3">
      <c r="A425" s="27">
        <v>46270</v>
      </c>
      <c r="B425" s="8" t="s">
        <v>5</v>
      </c>
      <c r="C425" s="8" t="s">
        <v>173</v>
      </c>
      <c r="D425" s="8" t="s">
        <v>141</v>
      </c>
      <c r="E425" s="8" t="s">
        <v>186</v>
      </c>
      <c r="F425" s="8" t="s">
        <v>143</v>
      </c>
      <c r="G425" s="8" t="s">
        <v>170</v>
      </c>
      <c r="H425" s="8" t="s">
        <v>6</v>
      </c>
      <c r="I425" s="8" t="s">
        <v>718</v>
      </c>
      <c r="J425" s="8" t="s">
        <v>188</v>
      </c>
      <c r="K425" s="8" t="s">
        <v>14</v>
      </c>
      <c r="L425" s="12">
        <v>1017</v>
      </c>
      <c r="M425" s="9">
        <v>9</v>
      </c>
      <c r="N425" s="10">
        <f t="shared" si="54"/>
        <v>8.8495575221238937E-3</v>
      </c>
      <c r="O425" s="11">
        <f t="shared" si="55"/>
        <v>4.21</v>
      </c>
      <c r="P425" s="11">
        <v>37.89</v>
      </c>
      <c r="Q425" s="11">
        <v>0</v>
      </c>
      <c r="R425" s="8">
        <v>0</v>
      </c>
      <c r="S425" s="8">
        <v>0</v>
      </c>
      <c r="T425" s="33" t="str">
        <f t="shared" si="56"/>
        <v/>
      </c>
      <c r="U425" s="12">
        <f t="shared" si="57"/>
        <v>0</v>
      </c>
      <c r="V425" s="10">
        <f t="shared" si="58"/>
        <v>0</v>
      </c>
      <c r="W425" s="11">
        <v>7</v>
      </c>
      <c r="X425" s="8" t="s">
        <v>148</v>
      </c>
      <c r="Y425" s="8" t="s">
        <v>149</v>
      </c>
      <c r="AA425">
        <f t="shared" si="59"/>
        <v>1</v>
      </c>
      <c r="AB425" s="32">
        <f t="shared" si="60"/>
        <v>-37.89</v>
      </c>
      <c r="AC425" t="str">
        <f t="shared" si="61"/>
        <v>No Sales</v>
      </c>
      <c r="AD425">
        <f>IFERROR(VLOOKUP(J425,Product_lookup!$A:$G,5,FALSE),"")</f>
        <v>349</v>
      </c>
      <c r="AE425">
        <f>IFERROR(VLOOKUP(J425,Product_lookup!$A:$G,6,FALSE),"")</f>
        <v>133</v>
      </c>
      <c r="AF425">
        <f>IFERROR(VLOOKUP(J425,Product_lookup!$A:$G,7,FALSE),"")</f>
        <v>121</v>
      </c>
      <c r="AG425" s="33">
        <f t="shared" si="62"/>
        <v>0.27220630372492838</v>
      </c>
    </row>
    <row r="426" spans="1:33" x14ac:dyDescent="0.3">
      <c r="A426" s="27">
        <v>46270</v>
      </c>
      <c r="B426" s="8" t="s">
        <v>5</v>
      </c>
      <c r="C426" s="8" t="s">
        <v>173</v>
      </c>
      <c r="D426" s="8" t="s">
        <v>141</v>
      </c>
      <c r="E426" s="8" t="s">
        <v>186</v>
      </c>
      <c r="F426" s="8" t="s">
        <v>143</v>
      </c>
      <c r="G426" s="8" t="s">
        <v>144</v>
      </c>
      <c r="H426" s="8" t="s">
        <v>6</v>
      </c>
      <c r="I426" s="8" t="s">
        <v>412</v>
      </c>
      <c r="J426" s="8" t="s">
        <v>188</v>
      </c>
      <c r="K426" s="8" t="s">
        <v>14</v>
      </c>
      <c r="L426" s="12">
        <v>505</v>
      </c>
      <c r="M426" s="9">
        <v>4</v>
      </c>
      <c r="N426" s="10">
        <f t="shared" si="54"/>
        <v>7.9207920792079209E-3</v>
      </c>
      <c r="O426" s="11">
        <f t="shared" si="55"/>
        <v>4.79</v>
      </c>
      <c r="P426" s="11">
        <v>19.16</v>
      </c>
      <c r="Q426" s="11">
        <v>349</v>
      </c>
      <c r="R426" s="8">
        <v>1</v>
      </c>
      <c r="S426" s="8">
        <v>1</v>
      </c>
      <c r="T426" s="33">
        <f t="shared" si="56"/>
        <v>5.4899713467048708E-2</v>
      </c>
      <c r="U426" s="12">
        <f t="shared" si="57"/>
        <v>18.215031315240083</v>
      </c>
      <c r="V426" s="10">
        <f t="shared" si="58"/>
        <v>0.25</v>
      </c>
      <c r="W426" s="11">
        <v>7</v>
      </c>
      <c r="X426" s="8" t="s">
        <v>148</v>
      </c>
      <c r="Y426" s="8" t="s">
        <v>149</v>
      </c>
      <c r="AA426">
        <f t="shared" si="59"/>
        <v>1</v>
      </c>
      <c r="AB426" s="32">
        <f t="shared" si="60"/>
        <v>75.84</v>
      </c>
      <c r="AC426" t="str">
        <f t="shared" si="61"/>
        <v>Profitable</v>
      </c>
      <c r="AD426">
        <f>IFERROR(VLOOKUP(J426,Product_lookup!$A:$G,5,FALSE),"")</f>
        <v>349</v>
      </c>
      <c r="AE426">
        <f>IFERROR(VLOOKUP(J426,Product_lookup!$A:$G,6,FALSE),"")</f>
        <v>133</v>
      </c>
      <c r="AF426">
        <f>IFERROR(VLOOKUP(J426,Product_lookup!$A:$G,7,FALSE),"")</f>
        <v>121</v>
      </c>
      <c r="AG426" s="33">
        <f t="shared" si="62"/>
        <v>0.27220630372492838</v>
      </c>
    </row>
    <row r="427" spans="1:33" x14ac:dyDescent="0.3">
      <c r="A427" s="27">
        <v>46270</v>
      </c>
      <c r="B427" s="8" t="s">
        <v>5</v>
      </c>
      <c r="C427" s="8" t="s">
        <v>173</v>
      </c>
      <c r="D427" s="8" t="s">
        <v>141</v>
      </c>
      <c r="E427" s="8" t="s">
        <v>193</v>
      </c>
      <c r="F427" s="8" t="s">
        <v>143</v>
      </c>
      <c r="G427" s="8" t="s">
        <v>144</v>
      </c>
      <c r="H427" s="8" t="s">
        <v>6</v>
      </c>
      <c r="I427" s="8" t="s">
        <v>197</v>
      </c>
      <c r="J427" s="8" t="s">
        <v>195</v>
      </c>
      <c r="K427" s="8" t="s">
        <v>14</v>
      </c>
      <c r="L427" s="12">
        <v>836</v>
      </c>
      <c r="M427" s="9">
        <v>9</v>
      </c>
      <c r="N427" s="10">
        <f t="shared" si="54"/>
        <v>1.076555023923445E-2</v>
      </c>
      <c r="O427" s="11">
        <f t="shared" si="55"/>
        <v>5.3000000000000007</v>
      </c>
      <c r="P427" s="11">
        <v>47.7</v>
      </c>
      <c r="Q427" s="11">
        <v>0</v>
      </c>
      <c r="R427" s="8">
        <v>0</v>
      </c>
      <c r="S427" s="8">
        <v>0</v>
      </c>
      <c r="T427" s="33" t="str">
        <f t="shared" si="56"/>
        <v/>
      </c>
      <c r="U427" s="12">
        <f t="shared" si="57"/>
        <v>0</v>
      </c>
      <c r="V427" s="10">
        <f t="shared" si="58"/>
        <v>0</v>
      </c>
      <c r="W427" s="11">
        <v>7.5</v>
      </c>
      <c r="X427" s="8" t="s">
        <v>148</v>
      </c>
      <c r="Y427" s="8" t="s">
        <v>149</v>
      </c>
      <c r="AA427">
        <f t="shared" si="59"/>
        <v>1</v>
      </c>
      <c r="AB427" s="32">
        <f t="shared" si="60"/>
        <v>-47.7</v>
      </c>
      <c r="AC427" t="str">
        <f t="shared" si="61"/>
        <v>No Sales</v>
      </c>
      <c r="AD427">
        <f>IFERROR(VLOOKUP(J427,Product_lookup!$A:$G,5,FALSE),"")</f>
        <v>399</v>
      </c>
      <c r="AE427">
        <f>IFERROR(VLOOKUP(J427,Product_lookup!$A:$G,6,FALSE),"")</f>
        <v>148</v>
      </c>
      <c r="AF427">
        <f>IFERROR(VLOOKUP(J427,Product_lookup!$A:$G,7,FALSE),"")</f>
        <v>126</v>
      </c>
      <c r="AG427" s="33">
        <f t="shared" si="62"/>
        <v>0.31328320802005011</v>
      </c>
    </row>
    <row r="428" spans="1:33" x14ac:dyDescent="0.3">
      <c r="A428" s="27">
        <v>46270</v>
      </c>
      <c r="B428" s="8" t="s">
        <v>5</v>
      </c>
      <c r="C428" s="8" t="s">
        <v>173</v>
      </c>
      <c r="D428" s="8" t="s">
        <v>141</v>
      </c>
      <c r="E428" s="8" t="s">
        <v>193</v>
      </c>
      <c r="F428" s="8" t="s">
        <v>143</v>
      </c>
      <c r="G428" s="8" t="s">
        <v>178</v>
      </c>
      <c r="H428" s="8" t="s">
        <v>6</v>
      </c>
      <c r="I428" s="8" t="s">
        <v>265</v>
      </c>
      <c r="J428" s="8" t="s">
        <v>195</v>
      </c>
      <c r="K428" s="8" t="s">
        <v>14</v>
      </c>
      <c r="L428" s="12">
        <v>3273</v>
      </c>
      <c r="M428" s="9">
        <v>10</v>
      </c>
      <c r="N428" s="10">
        <f t="shared" si="54"/>
        <v>3.0553009471432934E-3</v>
      </c>
      <c r="O428" s="11">
        <f t="shared" si="55"/>
        <v>7.74</v>
      </c>
      <c r="P428" s="11">
        <v>77.400000000000006</v>
      </c>
      <c r="Q428" s="11">
        <v>798</v>
      </c>
      <c r="R428" s="8">
        <v>2</v>
      </c>
      <c r="S428" s="8">
        <v>2</v>
      </c>
      <c r="T428" s="33">
        <f t="shared" si="56"/>
        <v>9.6992481203007533E-2</v>
      </c>
      <c r="U428" s="12">
        <f t="shared" si="57"/>
        <v>10.310077519379844</v>
      </c>
      <c r="V428" s="10">
        <f t="shared" si="58"/>
        <v>0.2</v>
      </c>
      <c r="W428" s="11">
        <v>10</v>
      </c>
      <c r="X428" s="8" t="s">
        <v>148</v>
      </c>
      <c r="Y428" s="8" t="s">
        <v>149</v>
      </c>
      <c r="AA428">
        <f t="shared" si="59"/>
        <v>1</v>
      </c>
      <c r="AB428" s="32">
        <f t="shared" si="60"/>
        <v>172.6</v>
      </c>
      <c r="AC428" t="str">
        <f t="shared" si="61"/>
        <v>Profitable</v>
      </c>
      <c r="AD428">
        <f>IFERROR(VLOOKUP(J428,Product_lookup!$A:$G,5,FALSE),"")</f>
        <v>399</v>
      </c>
      <c r="AE428">
        <f>IFERROR(VLOOKUP(J428,Product_lookup!$A:$G,6,FALSE),"")</f>
        <v>148</v>
      </c>
      <c r="AF428">
        <f>IFERROR(VLOOKUP(J428,Product_lookup!$A:$G,7,FALSE),"")</f>
        <v>126</v>
      </c>
      <c r="AG428" s="33">
        <f t="shared" si="62"/>
        <v>0.31328320802005011</v>
      </c>
    </row>
    <row r="429" spans="1:33" x14ac:dyDescent="0.3">
      <c r="A429" s="27">
        <v>46286</v>
      </c>
      <c r="B429" s="8" t="s">
        <v>19</v>
      </c>
      <c r="C429" s="8" t="s">
        <v>249</v>
      </c>
      <c r="D429" s="8" t="s">
        <v>141</v>
      </c>
      <c r="E429" s="8" t="s">
        <v>142</v>
      </c>
      <c r="F429" s="8" t="s">
        <v>143</v>
      </c>
      <c r="G429" s="8" t="s">
        <v>250</v>
      </c>
      <c r="H429" s="8" t="s">
        <v>20</v>
      </c>
      <c r="I429" s="8" t="s">
        <v>250</v>
      </c>
      <c r="J429" s="8" t="s">
        <v>147</v>
      </c>
      <c r="K429" s="8" t="s">
        <v>14</v>
      </c>
      <c r="L429" s="12">
        <v>0</v>
      </c>
      <c r="M429" s="9">
        <v>0</v>
      </c>
      <c r="N429" s="10" t="str">
        <f t="shared" si="54"/>
        <v/>
      </c>
      <c r="O429" s="11" t="str">
        <f t="shared" si="55"/>
        <v/>
      </c>
      <c r="P429" s="11">
        <v>37.380000000000003</v>
      </c>
      <c r="Q429" s="11">
        <v>0</v>
      </c>
      <c r="R429" s="8">
        <v>0</v>
      </c>
      <c r="S429" s="8">
        <v>0</v>
      </c>
      <c r="T429" s="33" t="str">
        <f t="shared" si="56"/>
        <v/>
      </c>
      <c r="U429" s="12">
        <f t="shared" si="57"/>
        <v>0</v>
      </c>
      <c r="V429" s="10" t="str">
        <f t="shared" si="58"/>
        <v/>
      </c>
      <c r="W429" s="11">
        <v>8</v>
      </c>
      <c r="X429" s="8" t="s">
        <v>148</v>
      </c>
      <c r="Y429" s="8" t="s">
        <v>149</v>
      </c>
      <c r="AA429">
        <f t="shared" si="59"/>
        <v>3</v>
      </c>
      <c r="AB429" s="32">
        <f t="shared" si="60"/>
        <v>-37.380000000000003</v>
      </c>
      <c r="AC429" t="str">
        <f t="shared" si="61"/>
        <v>No Sales</v>
      </c>
      <c r="AD429">
        <f>IFERROR(VLOOKUP(J429,Product_lookup!$A:$G,5,FALSE),"")</f>
        <v>599</v>
      </c>
      <c r="AE429">
        <f>IFERROR(VLOOKUP(J429,Product_lookup!$A:$G,6,FALSE),"")</f>
        <v>216</v>
      </c>
      <c r="AF429">
        <f>IFERROR(VLOOKUP(J429,Product_lookup!$A:$G,7,FALSE),"")</f>
        <v>144</v>
      </c>
      <c r="AG429" s="33">
        <f t="shared" si="62"/>
        <v>0.39899833055091821</v>
      </c>
    </row>
    <row r="430" spans="1:33" x14ac:dyDescent="0.3">
      <c r="A430" s="27">
        <v>46270</v>
      </c>
      <c r="B430" s="8" t="s">
        <v>5</v>
      </c>
      <c r="C430" s="8" t="s">
        <v>173</v>
      </c>
      <c r="D430" s="8" t="s">
        <v>141</v>
      </c>
      <c r="E430" s="8" t="s">
        <v>193</v>
      </c>
      <c r="F430" s="8" t="s">
        <v>143</v>
      </c>
      <c r="G430" s="8" t="s">
        <v>151</v>
      </c>
      <c r="H430" s="8" t="s">
        <v>6</v>
      </c>
      <c r="I430" s="8" t="s">
        <v>571</v>
      </c>
      <c r="J430" s="8" t="s">
        <v>195</v>
      </c>
      <c r="K430" s="8" t="s">
        <v>7</v>
      </c>
      <c r="L430" s="12">
        <v>1011</v>
      </c>
      <c r="M430" s="9">
        <v>8</v>
      </c>
      <c r="N430" s="10">
        <f t="shared" si="54"/>
        <v>7.91295746785361E-3</v>
      </c>
      <c r="O430" s="11">
        <f t="shared" si="55"/>
        <v>7.2</v>
      </c>
      <c r="P430" s="11">
        <v>57.6</v>
      </c>
      <c r="Q430" s="11">
        <v>0</v>
      </c>
      <c r="R430" s="8">
        <v>0</v>
      </c>
      <c r="S430" s="8">
        <v>0</v>
      </c>
      <c r="T430" s="33" t="str">
        <f t="shared" si="56"/>
        <v/>
      </c>
      <c r="U430" s="12">
        <f t="shared" si="57"/>
        <v>0</v>
      </c>
      <c r="V430" s="10">
        <f t="shared" si="58"/>
        <v>0</v>
      </c>
      <c r="W430" s="11">
        <v>10.5</v>
      </c>
      <c r="X430" s="8" t="s">
        <v>148</v>
      </c>
      <c r="Y430" s="8" t="s">
        <v>149</v>
      </c>
      <c r="AA430">
        <f t="shared" si="59"/>
        <v>1</v>
      </c>
      <c r="AB430" s="32">
        <f t="shared" si="60"/>
        <v>-57.6</v>
      </c>
      <c r="AC430" t="str">
        <f t="shared" si="61"/>
        <v>No Sales</v>
      </c>
      <c r="AD430">
        <f>IFERROR(VLOOKUP(J430,Product_lookup!$A:$G,5,FALSE),"")</f>
        <v>399</v>
      </c>
      <c r="AE430">
        <f>IFERROR(VLOOKUP(J430,Product_lookup!$A:$G,6,FALSE),"")</f>
        <v>148</v>
      </c>
      <c r="AF430">
        <f>IFERROR(VLOOKUP(J430,Product_lookup!$A:$G,7,FALSE),"")</f>
        <v>126</v>
      </c>
      <c r="AG430" s="33">
        <f t="shared" si="62"/>
        <v>0.31328320802005011</v>
      </c>
    </row>
    <row r="431" spans="1:33" x14ac:dyDescent="0.3">
      <c r="A431" s="27">
        <v>46270</v>
      </c>
      <c r="B431" s="8" t="s">
        <v>5</v>
      </c>
      <c r="C431" s="8" t="s">
        <v>173</v>
      </c>
      <c r="D431" s="8" t="s">
        <v>141</v>
      </c>
      <c r="E431" s="8" t="s">
        <v>200</v>
      </c>
      <c r="F431" s="8" t="s">
        <v>143</v>
      </c>
      <c r="G431" s="8" t="s">
        <v>144</v>
      </c>
      <c r="H431" s="8" t="s">
        <v>6</v>
      </c>
      <c r="I431" s="8" t="s">
        <v>572</v>
      </c>
      <c r="J431" s="8" t="s">
        <v>202</v>
      </c>
      <c r="K431" s="8" t="s">
        <v>7</v>
      </c>
      <c r="L431" s="12">
        <v>587</v>
      </c>
      <c r="M431" s="9">
        <v>3</v>
      </c>
      <c r="N431" s="10">
        <f t="shared" si="54"/>
        <v>5.1107325383304937E-3</v>
      </c>
      <c r="O431" s="11">
        <f t="shared" si="55"/>
        <v>8.31</v>
      </c>
      <c r="P431" s="11">
        <v>24.93</v>
      </c>
      <c r="Q431" s="11">
        <v>0</v>
      </c>
      <c r="R431" s="8">
        <v>0</v>
      </c>
      <c r="S431" s="8">
        <v>0</v>
      </c>
      <c r="T431" s="33" t="str">
        <f t="shared" si="56"/>
        <v/>
      </c>
      <c r="U431" s="12">
        <f t="shared" si="57"/>
        <v>0</v>
      </c>
      <c r="V431" s="10">
        <f t="shared" si="58"/>
        <v>0</v>
      </c>
      <c r="W431" s="11">
        <v>10.5</v>
      </c>
      <c r="X431" s="8" t="s">
        <v>148</v>
      </c>
      <c r="Y431" s="8" t="s">
        <v>149</v>
      </c>
      <c r="AA431">
        <f t="shared" si="59"/>
        <v>1</v>
      </c>
      <c r="AB431" s="32">
        <f t="shared" si="60"/>
        <v>-24.93</v>
      </c>
      <c r="AC431" t="str">
        <f t="shared" si="61"/>
        <v>No Sales</v>
      </c>
      <c r="AD431">
        <f>IFERROR(VLOOKUP(J431,Product_lookup!$A:$G,5,FALSE),"")</f>
        <v>429</v>
      </c>
      <c r="AE431">
        <f>IFERROR(VLOOKUP(J431,Product_lookup!$A:$G,6,FALSE),"")</f>
        <v>159</v>
      </c>
      <c r="AF431">
        <f>IFERROR(VLOOKUP(J431,Product_lookup!$A:$G,7,FALSE),"")</f>
        <v>139</v>
      </c>
      <c r="AG431" s="33">
        <f t="shared" si="62"/>
        <v>0.30536130536130535</v>
      </c>
    </row>
    <row r="432" spans="1:33" x14ac:dyDescent="0.3">
      <c r="A432" s="27">
        <v>46270</v>
      </c>
      <c r="B432" s="8" t="s">
        <v>5</v>
      </c>
      <c r="C432" s="8" t="s">
        <v>173</v>
      </c>
      <c r="D432" s="8" t="s">
        <v>141</v>
      </c>
      <c r="E432" s="8" t="s">
        <v>200</v>
      </c>
      <c r="F432" s="8" t="s">
        <v>143</v>
      </c>
      <c r="G432" s="8" t="s">
        <v>144</v>
      </c>
      <c r="H432" s="8" t="s">
        <v>6</v>
      </c>
      <c r="I432" s="8" t="s">
        <v>549</v>
      </c>
      <c r="J432" s="8" t="s">
        <v>202</v>
      </c>
      <c r="K432" s="8" t="s">
        <v>21</v>
      </c>
      <c r="L432" s="12">
        <v>364</v>
      </c>
      <c r="M432" s="9">
        <v>2</v>
      </c>
      <c r="N432" s="10">
        <f t="shared" si="54"/>
        <v>5.4945054945054949E-3</v>
      </c>
      <c r="O432" s="11">
        <f t="shared" si="55"/>
        <v>12.47</v>
      </c>
      <c r="P432" s="11">
        <v>24.94</v>
      </c>
      <c r="Q432" s="11">
        <v>0</v>
      </c>
      <c r="R432" s="8">
        <v>0</v>
      </c>
      <c r="S432" s="8">
        <v>0</v>
      </c>
      <c r="T432" s="33" t="str">
        <f t="shared" si="56"/>
        <v/>
      </c>
      <c r="U432" s="12">
        <f t="shared" si="57"/>
        <v>0</v>
      </c>
      <c r="V432" s="10">
        <f t="shared" si="58"/>
        <v>0</v>
      </c>
      <c r="W432" s="11">
        <v>12.5</v>
      </c>
      <c r="X432" s="8" t="s">
        <v>148</v>
      </c>
      <c r="Y432" s="8" t="s">
        <v>149</v>
      </c>
      <c r="AA432">
        <f t="shared" si="59"/>
        <v>1</v>
      </c>
      <c r="AB432" s="32">
        <f t="shared" si="60"/>
        <v>-24.94</v>
      </c>
      <c r="AC432" t="str">
        <f t="shared" si="61"/>
        <v>No Sales</v>
      </c>
      <c r="AD432">
        <f>IFERROR(VLOOKUP(J432,Product_lookup!$A:$G,5,FALSE),"")</f>
        <v>429</v>
      </c>
      <c r="AE432">
        <f>IFERROR(VLOOKUP(J432,Product_lookup!$A:$G,6,FALSE),"")</f>
        <v>159</v>
      </c>
      <c r="AF432">
        <f>IFERROR(VLOOKUP(J432,Product_lookup!$A:$G,7,FALSE),"")</f>
        <v>139</v>
      </c>
      <c r="AG432" s="33">
        <f t="shared" si="62"/>
        <v>0.30536130536130535</v>
      </c>
    </row>
    <row r="433" spans="1:33" x14ac:dyDescent="0.3">
      <c r="A433" s="27">
        <v>46270</v>
      </c>
      <c r="B433" s="8" t="s">
        <v>5</v>
      </c>
      <c r="C433" s="8" t="s">
        <v>173</v>
      </c>
      <c r="D433" s="8" t="s">
        <v>141</v>
      </c>
      <c r="E433" s="8" t="s">
        <v>200</v>
      </c>
      <c r="F433" s="8" t="s">
        <v>143</v>
      </c>
      <c r="G433" s="8" t="s">
        <v>144</v>
      </c>
      <c r="H433" s="8" t="s">
        <v>6</v>
      </c>
      <c r="I433" s="8" t="s">
        <v>573</v>
      </c>
      <c r="J433" s="8" t="s">
        <v>202</v>
      </c>
      <c r="K433" s="8" t="s">
        <v>7</v>
      </c>
      <c r="L433" s="12">
        <v>135</v>
      </c>
      <c r="M433" s="9">
        <v>0</v>
      </c>
      <c r="N433" s="10">
        <f t="shared" si="54"/>
        <v>0</v>
      </c>
      <c r="O433" s="11" t="str">
        <f t="shared" si="55"/>
        <v/>
      </c>
      <c r="P433" s="11">
        <v>0</v>
      </c>
      <c r="Q433" s="11">
        <v>0</v>
      </c>
      <c r="R433" s="8">
        <v>0</v>
      </c>
      <c r="S433" s="8">
        <v>0</v>
      </c>
      <c r="T433" s="33" t="str">
        <f t="shared" si="56"/>
        <v/>
      </c>
      <c r="U433" s="12" t="str">
        <f t="shared" si="57"/>
        <v/>
      </c>
      <c r="V433" s="10" t="str">
        <f t="shared" si="58"/>
        <v/>
      </c>
      <c r="W433" s="11">
        <v>12</v>
      </c>
      <c r="X433" s="8" t="s">
        <v>148</v>
      </c>
      <c r="Y433" s="8" t="s">
        <v>149</v>
      </c>
      <c r="AA433">
        <f t="shared" si="59"/>
        <v>1</v>
      </c>
      <c r="AB433" s="32">
        <f t="shared" si="60"/>
        <v>0</v>
      </c>
      <c r="AC433" t="str">
        <f t="shared" si="61"/>
        <v>No Spend</v>
      </c>
      <c r="AD433">
        <f>IFERROR(VLOOKUP(J433,Product_lookup!$A:$G,5,FALSE),"")</f>
        <v>429</v>
      </c>
      <c r="AE433">
        <f>IFERROR(VLOOKUP(J433,Product_lookup!$A:$G,6,FALSE),"")</f>
        <v>159</v>
      </c>
      <c r="AF433">
        <f>IFERROR(VLOOKUP(J433,Product_lookup!$A:$G,7,FALSE),"")</f>
        <v>139</v>
      </c>
      <c r="AG433" s="33">
        <f t="shared" si="62"/>
        <v>0.30536130536130535</v>
      </c>
    </row>
    <row r="434" spans="1:33" x14ac:dyDescent="0.3">
      <c r="A434" s="27">
        <v>46270</v>
      </c>
      <c r="B434" s="8" t="s">
        <v>5</v>
      </c>
      <c r="C434" s="8" t="s">
        <v>173</v>
      </c>
      <c r="D434" s="8" t="s">
        <v>141</v>
      </c>
      <c r="E434" s="8" t="s">
        <v>200</v>
      </c>
      <c r="F434" s="8" t="s">
        <v>143</v>
      </c>
      <c r="G434" s="8" t="s">
        <v>151</v>
      </c>
      <c r="H434" s="8" t="s">
        <v>6</v>
      </c>
      <c r="I434" s="8" t="s">
        <v>574</v>
      </c>
      <c r="J434" s="8" t="s">
        <v>202</v>
      </c>
      <c r="K434" s="8" t="s">
        <v>21</v>
      </c>
      <c r="L434" s="12">
        <v>333</v>
      </c>
      <c r="M434" s="9">
        <v>0</v>
      </c>
      <c r="N434" s="10">
        <f t="shared" si="54"/>
        <v>0</v>
      </c>
      <c r="O434" s="11" t="str">
        <f t="shared" si="55"/>
        <v/>
      </c>
      <c r="P434" s="11">
        <v>0</v>
      </c>
      <c r="Q434" s="11">
        <v>0</v>
      </c>
      <c r="R434" s="8">
        <v>0</v>
      </c>
      <c r="S434" s="8">
        <v>0</v>
      </c>
      <c r="T434" s="33" t="str">
        <f t="shared" si="56"/>
        <v/>
      </c>
      <c r="U434" s="12" t="str">
        <f t="shared" si="57"/>
        <v/>
      </c>
      <c r="V434" s="10" t="str">
        <f t="shared" si="58"/>
        <v/>
      </c>
      <c r="W434" s="11">
        <v>8.5</v>
      </c>
      <c r="X434" s="8" t="s">
        <v>148</v>
      </c>
      <c r="Y434" s="8" t="s">
        <v>149</v>
      </c>
      <c r="AA434">
        <f t="shared" si="59"/>
        <v>1</v>
      </c>
      <c r="AB434" s="32">
        <f t="shared" si="60"/>
        <v>0</v>
      </c>
      <c r="AC434" t="str">
        <f t="shared" si="61"/>
        <v>No Spend</v>
      </c>
      <c r="AD434">
        <f>IFERROR(VLOOKUP(J434,Product_lookup!$A:$G,5,FALSE),"")</f>
        <v>429</v>
      </c>
      <c r="AE434">
        <f>IFERROR(VLOOKUP(J434,Product_lookup!$A:$G,6,FALSE),"")</f>
        <v>159</v>
      </c>
      <c r="AF434">
        <f>IFERROR(VLOOKUP(J434,Product_lookup!$A:$G,7,FALSE),"")</f>
        <v>139</v>
      </c>
      <c r="AG434" s="33">
        <f t="shared" si="62"/>
        <v>0.30536130536130535</v>
      </c>
    </row>
    <row r="435" spans="1:33" x14ac:dyDescent="0.3">
      <c r="A435" s="27">
        <v>46270</v>
      </c>
      <c r="B435" s="8" t="s">
        <v>5</v>
      </c>
      <c r="C435" s="8" t="s">
        <v>173</v>
      </c>
      <c r="D435" s="8" t="s">
        <v>141</v>
      </c>
      <c r="E435" s="8" t="s">
        <v>200</v>
      </c>
      <c r="F435" s="8" t="s">
        <v>143</v>
      </c>
      <c r="G435" s="8" t="s">
        <v>151</v>
      </c>
      <c r="H435" s="8" t="s">
        <v>6</v>
      </c>
      <c r="I435" s="8" t="s">
        <v>575</v>
      </c>
      <c r="J435" s="8" t="s">
        <v>202</v>
      </c>
      <c r="K435" s="8" t="s">
        <v>14</v>
      </c>
      <c r="L435" s="12">
        <v>336</v>
      </c>
      <c r="M435" s="9">
        <v>2</v>
      </c>
      <c r="N435" s="10">
        <f t="shared" si="54"/>
        <v>5.9523809523809521E-3</v>
      </c>
      <c r="O435" s="11">
        <f t="shared" si="55"/>
        <v>5.0199999999999996</v>
      </c>
      <c r="P435" s="11">
        <v>10.039999999999999</v>
      </c>
      <c r="Q435" s="11">
        <v>0</v>
      </c>
      <c r="R435" s="8">
        <v>0</v>
      </c>
      <c r="S435" s="8">
        <v>0</v>
      </c>
      <c r="T435" s="33" t="str">
        <f t="shared" si="56"/>
        <v/>
      </c>
      <c r="U435" s="12">
        <f t="shared" si="57"/>
        <v>0</v>
      </c>
      <c r="V435" s="10">
        <f t="shared" si="58"/>
        <v>0</v>
      </c>
      <c r="W435" s="11">
        <v>8.5</v>
      </c>
      <c r="X435" s="8" t="s">
        <v>148</v>
      </c>
      <c r="Y435" s="8" t="s">
        <v>149</v>
      </c>
      <c r="AA435">
        <f t="shared" si="59"/>
        <v>1</v>
      </c>
      <c r="AB435" s="32">
        <f t="shared" si="60"/>
        <v>-10.039999999999999</v>
      </c>
      <c r="AC435" t="str">
        <f t="shared" si="61"/>
        <v>No Sales</v>
      </c>
      <c r="AD435">
        <f>IFERROR(VLOOKUP(J435,Product_lookup!$A:$G,5,FALSE),"")</f>
        <v>429</v>
      </c>
      <c r="AE435">
        <f>IFERROR(VLOOKUP(J435,Product_lookup!$A:$G,6,FALSE),"")</f>
        <v>159</v>
      </c>
      <c r="AF435">
        <f>IFERROR(VLOOKUP(J435,Product_lookup!$A:$G,7,FALSE),"")</f>
        <v>139</v>
      </c>
      <c r="AG435" s="33">
        <f t="shared" si="62"/>
        <v>0.30536130536130535</v>
      </c>
    </row>
    <row r="436" spans="1:33" x14ac:dyDescent="0.3">
      <c r="A436" s="27">
        <v>46270</v>
      </c>
      <c r="B436" s="8" t="s">
        <v>32</v>
      </c>
      <c r="C436" s="8" t="s">
        <v>140</v>
      </c>
      <c r="D436" s="8" t="s">
        <v>141</v>
      </c>
      <c r="E436" s="8" t="s">
        <v>150</v>
      </c>
      <c r="F436" s="8" t="s">
        <v>143</v>
      </c>
      <c r="G436" s="8" t="s">
        <v>156</v>
      </c>
      <c r="H436" s="8" t="s">
        <v>20</v>
      </c>
      <c r="I436" s="8" t="s">
        <v>156</v>
      </c>
      <c r="J436" s="8" t="s">
        <v>153</v>
      </c>
      <c r="K436" s="8" t="s">
        <v>21</v>
      </c>
      <c r="L436" s="12">
        <v>884</v>
      </c>
      <c r="M436" s="9">
        <v>16</v>
      </c>
      <c r="N436" s="10">
        <f t="shared" si="54"/>
        <v>1.8099547511312219E-2</v>
      </c>
      <c r="O436" s="11">
        <f t="shared" si="55"/>
        <v>14.45</v>
      </c>
      <c r="P436" s="11">
        <v>231.2</v>
      </c>
      <c r="Q436" s="11">
        <v>0</v>
      </c>
      <c r="R436" s="8">
        <v>0</v>
      </c>
      <c r="S436" s="8">
        <v>0</v>
      </c>
      <c r="T436" s="33" t="str">
        <f t="shared" si="56"/>
        <v/>
      </c>
      <c r="U436" s="12">
        <f t="shared" si="57"/>
        <v>0</v>
      </c>
      <c r="V436" s="10">
        <f t="shared" si="58"/>
        <v>0</v>
      </c>
      <c r="W436" s="11">
        <v>15</v>
      </c>
      <c r="X436" s="8" t="s">
        <v>148</v>
      </c>
      <c r="Y436" s="8" t="s">
        <v>149</v>
      </c>
      <c r="AA436">
        <f t="shared" si="59"/>
        <v>1</v>
      </c>
      <c r="AB436" s="32">
        <f t="shared" si="60"/>
        <v>-231.2</v>
      </c>
      <c r="AC436" t="str">
        <f t="shared" si="61"/>
        <v>No Sales</v>
      </c>
      <c r="AD436">
        <f>IFERROR(VLOOKUP(J436,Product_lookup!$A:$G,5,FALSE),"")</f>
        <v>549</v>
      </c>
      <c r="AE436">
        <f>IFERROR(VLOOKUP(J436,Product_lookup!$A:$G,6,FALSE),"")</f>
        <v>192</v>
      </c>
      <c r="AF436">
        <f>IFERROR(VLOOKUP(J436,Product_lookup!$A:$G,7,FALSE),"")</f>
        <v>139</v>
      </c>
      <c r="AG436" s="33">
        <f t="shared" si="62"/>
        <v>0.39708561020036431</v>
      </c>
    </row>
    <row r="437" spans="1:33" x14ac:dyDescent="0.3">
      <c r="A437" s="27">
        <v>46270</v>
      </c>
      <c r="B437" s="8" t="s">
        <v>32</v>
      </c>
      <c r="C437" s="8" t="s">
        <v>140</v>
      </c>
      <c r="D437" s="8" t="s">
        <v>141</v>
      </c>
      <c r="E437" s="8" t="s">
        <v>150</v>
      </c>
      <c r="F437" s="8" t="s">
        <v>143</v>
      </c>
      <c r="G437" s="8" t="s">
        <v>210</v>
      </c>
      <c r="H437" s="8" t="s">
        <v>20</v>
      </c>
      <c r="I437" s="8" t="s">
        <v>210</v>
      </c>
      <c r="J437" s="8" t="s">
        <v>153</v>
      </c>
      <c r="K437" s="8" t="s">
        <v>7</v>
      </c>
      <c r="L437" s="12">
        <v>3639</v>
      </c>
      <c r="M437" s="9">
        <v>36</v>
      </c>
      <c r="N437" s="10">
        <f t="shared" si="54"/>
        <v>9.8928276999175595E-3</v>
      </c>
      <c r="O437" s="11">
        <f t="shared" si="55"/>
        <v>8.6999999999999993</v>
      </c>
      <c r="P437" s="11">
        <v>313.2</v>
      </c>
      <c r="Q437" s="11">
        <v>0</v>
      </c>
      <c r="R437" s="8">
        <v>0</v>
      </c>
      <c r="S437" s="8">
        <v>0</v>
      </c>
      <c r="T437" s="33" t="str">
        <f t="shared" si="56"/>
        <v/>
      </c>
      <c r="U437" s="12">
        <f t="shared" si="57"/>
        <v>0</v>
      </c>
      <c r="V437" s="10">
        <f t="shared" si="58"/>
        <v>0</v>
      </c>
      <c r="W437" s="11">
        <v>15</v>
      </c>
      <c r="X437" s="8" t="s">
        <v>148</v>
      </c>
      <c r="Y437" s="8" t="s">
        <v>149</v>
      </c>
      <c r="AA437">
        <f t="shared" si="59"/>
        <v>1</v>
      </c>
      <c r="AB437" s="32">
        <f t="shared" si="60"/>
        <v>-313.2</v>
      </c>
      <c r="AC437" t="str">
        <f t="shared" si="61"/>
        <v>No Sales</v>
      </c>
      <c r="AD437">
        <f>IFERROR(VLOOKUP(J437,Product_lookup!$A:$G,5,FALSE),"")</f>
        <v>549</v>
      </c>
      <c r="AE437">
        <f>IFERROR(VLOOKUP(J437,Product_lookup!$A:$G,6,FALSE),"")</f>
        <v>192</v>
      </c>
      <c r="AF437">
        <f>IFERROR(VLOOKUP(J437,Product_lookup!$A:$G,7,FALSE),"")</f>
        <v>139</v>
      </c>
      <c r="AG437" s="33">
        <f t="shared" si="62"/>
        <v>0.39708561020036431</v>
      </c>
    </row>
    <row r="438" spans="1:33" x14ac:dyDescent="0.3">
      <c r="A438" s="27">
        <v>46270</v>
      </c>
      <c r="B438" s="8" t="s">
        <v>32</v>
      </c>
      <c r="C438" s="8" t="s">
        <v>140</v>
      </c>
      <c r="D438" s="8" t="s">
        <v>141</v>
      </c>
      <c r="E438" s="8" t="s">
        <v>150</v>
      </c>
      <c r="F438" s="8" t="s">
        <v>143</v>
      </c>
      <c r="G438" s="8" t="s">
        <v>152</v>
      </c>
      <c r="H438" s="8" t="s">
        <v>20</v>
      </c>
      <c r="I438" s="8" t="s">
        <v>152</v>
      </c>
      <c r="J438" s="8" t="s">
        <v>153</v>
      </c>
      <c r="K438" s="8" t="s">
        <v>21</v>
      </c>
      <c r="L438" s="12">
        <v>270</v>
      </c>
      <c r="M438" s="9">
        <v>3</v>
      </c>
      <c r="N438" s="10">
        <f t="shared" si="54"/>
        <v>1.1111111111111112E-2</v>
      </c>
      <c r="O438" s="11">
        <f t="shared" si="55"/>
        <v>12.12</v>
      </c>
      <c r="P438" s="11">
        <v>36.36</v>
      </c>
      <c r="Q438" s="11">
        <v>0</v>
      </c>
      <c r="R438" s="8">
        <v>0</v>
      </c>
      <c r="S438" s="8">
        <v>0</v>
      </c>
      <c r="T438" s="33" t="str">
        <f t="shared" si="56"/>
        <v/>
      </c>
      <c r="U438" s="12">
        <f t="shared" si="57"/>
        <v>0</v>
      </c>
      <c r="V438" s="10">
        <f t="shared" si="58"/>
        <v>0</v>
      </c>
      <c r="W438" s="11">
        <v>15.5</v>
      </c>
      <c r="X438" s="8" t="s">
        <v>148</v>
      </c>
      <c r="Y438" s="8" t="s">
        <v>149</v>
      </c>
      <c r="AA438">
        <f t="shared" si="59"/>
        <v>1</v>
      </c>
      <c r="AB438" s="32">
        <f t="shared" si="60"/>
        <v>-36.36</v>
      </c>
      <c r="AC438" t="str">
        <f t="shared" si="61"/>
        <v>No Sales</v>
      </c>
      <c r="AD438">
        <f>IFERROR(VLOOKUP(J438,Product_lookup!$A:$G,5,FALSE),"")</f>
        <v>549</v>
      </c>
      <c r="AE438">
        <f>IFERROR(VLOOKUP(J438,Product_lookup!$A:$G,6,FALSE),"")</f>
        <v>192</v>
      </c>
      <c r="AF438">
        <f>IFERROR(VLOOKUP(J438,Product_lookup!$A:$G,7,FALSE),"")</f>
        <v>139</v>
      </c>
      <c r="AG438" s="33">
        <f t="shared" si="62"/>
        <v>0.39708561020036431</v>
      </c>
    </row>
    <row r="439" spans="1:33" x14ac:dyDescent="0.3">
      <c r="A439" s="27">
        <v>46270</v>
      </c>
      <c r="B439" s="8" t="s">
        <v>32</v>
      </c>
      <c r="C439" s="8" t="s">
        <v>140</v>
      </c>
      <c r="D439" s="8" t="s">
        <v>141</v>
      </c>
      <c r="E439" s="8" t="s">
        <v>150</v>
      </c>
      <c r="F439" s="8" t="s">
        <v>143</v>
      </c>
      <c r="G439" s="8" t="s">
        <v>576</v>
      </c>
      <c r="H439" s="8" t="s">
        <v>20</v>
      </c>
      <c r="I439" s="8" t="s">
        <v>576</v>
      </c>
      <c r="J439" s="8" t="s">
        <v>153</v>
      </c>
      <c r="K439" s="8" t="s">
        <v>7</v>
      </c>
      <c r="L439" s="12">
        <v>369</v>
      </c>
      <c r="M439" s="9">
        <v>3</v>
      </c>
      <c r="N439" s="10">
        <f t="shared" si="54"/>
        <v>8.130081300813009E-3</v>
      </c>
      <c r="O439" s="11">
        <f t="shared" si="55"/>
        <v>8.4700000000000006</v>
      </c>
      <c r="P439" s="11">
        <v>25.41</v>
      </c>
      <c r="Q439" s="11">
        <v>0</v>
      </c>
      <c r="R439" s="8">
        <v>0</v>
      </c>
      <c r="S439" s="8">
        <v>0</v>
      </c>
      <c r="T439" s="33" t="str">
        <f t="shared" si="56"/>
        <v/>
      </c>
      <c r="U439" s="12">
        <f t="shared" si="57"/>
        <v>0</v>
      </c>
      <c r="V439" s="10">
        <f t="shared" si="58"/>
        <v>0</v>
      </c>
      <c r="W439" s="11">
        <v>13</v>
      </c>
      <c r="X439" s="8" t="s">
        <v>148</v>
      </c>
      <c r="Y439" s="8" t="s">
        <v>149</v>
      </c>
      <c r="AA439">
        <f t="shared" si="59"/>
        <v>1</v>
      </c>
      <c r="AB439" s="32">
        <f t="shared" si="60"/>
        <v>-25.41</v>
      </c>
      <c r="AC439" t="str">
        <f t="shared" si="61"/>
        <v>No Sales</v>
      </c>
      <c r="AD439">
        <f>IFERROR(VLOOKUP(J439,Product_lookup!$A:$G,5,FALSE),"")</f>
        <v>549</v>
      </c>
      <c r="AE439">
        <f>IFERROR(VLOOKUP(J439,Product_lookup!$A:$G,6,FALSE),"")</f>
        <v>192</v>
      </c>
      <c r="AF439">
        <f>IFERROR(VLOOKUP(J439,Product_lookup!$A:$G,7,FALSE),"")</f>
        <v>139</v>
      </c>
      <c r="AG439" s="33">
        <f t="shared" si="62"/>
        <v>0.39708561020036431</v>
      </c>
    </row>
    <row r="440" spans="1:33" x14ac:dyDescent="0.3">
      <c r="A440" s="27">
        <v>46270</v>
      </c>
      <c r="B440" s="8" t="s">
        <v>32</v>
      </c>
      <c r="C440" s="8" t="s">
        <v>140</v>
      </c>
      <c r="D440" s="8" t="s">
        <v>141</v>
      </c>
      <c r="E440" s="8" t="s">
        <v>211</v>
      </c>
      <c r="F440" s="8" t="s">
        <v>143</v>
      </c>
      <c r="G440" s="8" t="s">
        <v>370</v>
      </c>
      <c r="H440" s="8" t="s">
        <v>20</v>
      </c>
      <c r="I440" s="8" t="s">
        <v>370</v>
      </c>
      <c r="J440" s="8" t="s">
        <v>214</v>
      </c>
      <c r="K440" s="8" t="s">
        <v>21</v>
      </c>
      <c r="L440" s="12">
        <v>827</v>
      </c>
      <c r="M440" s="9">
        <v>10</v>
      </c>
      <c r="N440" s="10">
        <f t="shared" si="54"/>
        <v>1.2091898428053204E-2</v>
      </c>
      <c r="O440" s="11">
        <f t="shared" si="55"/>
        <v>20.86</v>
      </c>
      <c r="P440" s="8">
        <v>208.6</v>
      </c>
      <c r="Q440" s="11">
        <v>0</v>
      </c>
      <c r="R440" s="8">
        <v>0</v>
      </c>
      <c r="S440" s="8">
        <v>0</v>
      </c>
      <c r="T440" s="33" t="str">
        <f t="shared" si="56"/>
        <v/>
      </c>
      <c r="U440" s="12">
        <f t="shared" si="57"/>
        <v>0</v>
      </c>
      <c r="V440" s="10">
        <f t="shared" si="58"/>
        <v>0</v>
      </c>
      <c r="W440" s="11">
        <v>21.5</v>
      </c>
      <c r="X440" s="8" t="s">
        <v>148</v>
      </c>
      <c r="Y440" s="8" t="s">
        <v>149</v>
      </c>
      <c r="AA440">
        <f t="shared" si="59"/>
        <v>1</v>
      </c>
      <c r="AB440" s="32">
        <f t="shared" si="60"/>
        <v>-208.6</v>
      </c>
      <c r="AC440" t="str">
        <f t="shared" si="61"/>
        <v>No Sales</v>
      </c>
      <c r="AD440">
        <f>IFERROR(VLOOKUP(J440,Product_lookup!$A:$G,5,FALSE),"")</f>
        <v>649</v>
      </c>
      <c r="AE440">
        <f>IFERROR(VLOOKUP(J440,Product_lookup!$A:$G,6,FALSE),"")</f>
        <v>234</v>
      </c>
      <c r="AF440">
        <f>IFERROR(VLOOKUP(J440,Product_lookup!$A:$G,7,FALSE),"")</f>
        <v>148</v>
      </c>
      <c r="AG440" s="33">
        <f t="shared" si="62"/>
        <v>0.41140215716486905</v>
      </c>
    </row>
    <row r="441" spans="1:33" x14ac:dyDescent="0.3">
      <c r="A441" s="27">
        <v>46270</v>
      </c>
      <c r="B441" s="8" t="s">
        <v>26</v>
      </c>
      <c r="C441" s="8" t="s">
        <v>140</v>
      </c>
      <c r="D441" s="8" t="s">
        <v>141</v>
      </c>
      <c r="E441" s="8" t="s">
        <v>142</v>
      </c>
      <c r="F441" s="8" t="s">
        <v>143</v>
      </c>
      <c r="G441" s="8" t="s">
        <v>454</v>
      </c>
      <c r="H441" s="8" t="s">
        <v>13</v>
      </c>
      <c r="I441" s="8" t="s">
        <v>578</v>
      </c>
      <c r="J441" s="8" t="s">
        <v>147</v>
      </c>
      <c r="K441" s="8" t="s">
        <v>7</v>
      </c>
      <c r="L441" s="12">
        <v>134</v>
      </c>
      <c r="M441" s="9">
        <v>2</v>
      </c>
      <c r="N441" s="10">
        <f t="shared" si="54"/>
        <v>1.4925373134328358E-2</v>
      </c>
      <c r="O441" s="11">
        <f t="shared" si="55"/>
        <v>13.11</v>
      </c>
      <c r="P441" s="8">
        <v>26.22</v>
      </c>
      <c r="Q441" s="11">
        <v>0</v>
      </c>
      <c r="R441" s="8">
        <v>0</v>
      </c>
      <c r="S441" s="8">
        <v>0</v>
      </c>
      <c r="T441" s="33" t="str">
        <f t="shared" si="56"/>
        <v/>
      </c>
      <c r="U441" s="12">
        <f t="shared" si="57"/>
        <v>0</v>
      </c>
      <c r="V441" s="10">
        <f t="shared" si="58"/>
        <v>0</v>
      </c>
      <c r="W441" s="11">
        <v>18</v>
      </c>
      <c r="X441" s="8" t="s">
        <v>148</v>
      </c>
      <c r="Y441" s="8" t="s">
        <v>149</v>
      </c>
      <c r="AA441">
        <f t="shared" si="59"/>
        <v>1</v>
      </c>
      <c r="AB441" s="32">
        <f t="shared" si="60"/>
        <v>-26.22</v>
      </c>
      <c r="AC441" t="str">
        <f t="shared" si="61"/>
        <v>No Sales</v>
      </c>
      <c r="AD441">
        <f>IFERROR(VLOOKUP(J441,Product_lookup!$A:$G,5,FALSE),"")</f>
        <v>599</v>
      </c>
      <c r="AE441">
        <f>IFERROR(VLOOKUP(J441,Product_lookup!$A:$G,6,FALSE),"")</f>
        <v>216</v>
      </c>
      <c r="AF441">
        <f>IFERROR(VLOOKUP(J441,Product_lookup!$A:$G,7,FALSE),"")</f>
        <v>144</v>
      </c>
      <c r="AG441" s="33">
        <f t="shared" si="62"/>
        <v>0.39899833055091821</v>
      </c>
    </row>
    <row r="442" spans="1:33" x14ac:dyDescent="0.3">
      <c r="A442" s="27">
        <v>46270</v>
      </c>
      <c r="B442" s="8" t="s">
        <v>26</v>
      </c>
      <c r="C442" s="8" t="s">
        <v>140</v>
      </c>
      <c r="D442" s="8" t="s">
        <v>141</v>
      </c>
      <c r="E442" s="8" t="s">
        <v>142</v>
      </c>
      <c r="F442" s="8" t="s">
        <v>143</v>
      </c>
      <c r="G442" s="8" t="s">
        <v>454</v>
      </c>
      <c r="H442" s="8" t="s">
        <v>13</v>
      </c>
      <c r="I442" s="8" t="s">
        <v>146</v>
      </c>
      <c r="J442" s="8" t="s">
        <v>147</v>
      </c>
      <c r="K442" s="8" t="s">
        <v>21</v>
      </c>
      <c r="L442" s="12">
        <v>312</v>
      </c>
      <c r="M442" s="9">
        <v>6</v>
      </c>
      <c r="N442" s="10">
        <f t="shared" si="54"/>
        <v>1.9230769230769232E-2</v>
      </c>
      <c r="O442" s="11">
        <f t="shared" si="55"/>
        <v>9.82</v>
      </c>
      <c r="P442" s="11">
        <v>58.92</v>
      </c>
      <c r="Q442" s="11">
        <v>599</v>
      </c>
      <c r="R442" s="8">
        <v>1</v>
      </c>
      <c r="S442" s="8">
        <v>1</v>
      </c>
      <c r="T442" s="33">
        <f t="shared" si="56"/>
        <v>9.8363939899833053E-2</v>
      </c>
      <c r="U442" s="12">
        <f t="shared" si="57"/>
        <v>10.166327223353699</v>
      </c>
      <c r="V442" s="10">
        <f t="shared" si="58"/>
        <v>0.16666666666666666</v>
      </c>
      <c r="W442" s="11">
        <v>12</v>
      </c>
      <c r="X442" s="8" t="s">
        <v>148</v>
      </c>
      <c r="Y442" s="8" t="s">
        <v>149</v>
      </c>
      <c r="Z442" s="8" t="s">
        <v>497</v>
      </c>
      <c r="AA442">
        <f t="shared" si="59"/>
        <v>1</v>
      </c>
      <c r="AB442" s="32">
        <f t="shared" si="60"/>
        <v>180.07999999999998</v>
      </c>
      <c r="AC442" t="str">
        <f t="shared" si="61"/>
        <v>Profitable</v>
      </c>
      <c r="AD442">
        <f>IFERROR(VLOOKUP(J442,Product_lookup!$A:$G,5,FALSE),"")</f>
        <v>599</v>
      </c>
      <c r="AE442">
        <f>IFERROR(VLOOKUP(J442,Product_lookup!$A:$G,6,FALSE),"")</f>
        <v>216</v>
      </c>
      <c r="AF442">
        <f>IFERROR(VLOOKUP(J442,Product_lookup!$A:$G,7,FALSE),"")</f>
        <v>144</v>
      </c>
      <c r="AG442" s="33">
        <f t="shared" si="62"/>
        <v>0.39899833055091821</v>
      </c>
    </row>
    <row r="443" spans="1:33" x14ac:dyDescent="0.3">
      <c r="A443" s="27">
        <v>46270</v>
      </c>
      <c r="B443" s="8" t="s">
        <v>26</v>
      </c>
      <c r="C443" s="8" t="s">
        <v>140</v>
      </c>
      <c r="D443" s="8" t="s">
        <v>141</v>
      </c>
      <c r="E443" s="8" t="s">
        <v>142</v>
      </c>
      <c r="F443" s="8" t="s">
        <v>143</v>
      </c>
      <c r="G443" s="8" t="s">
        <v>205</v>
      </c>
      <c r="H443" s="8" t="s">
        <v>13</v>
      </c>
      <c r="I443" s="8" t="s">
        <v>580</v>
      </c>
      <c r="J443" s="8" t="s">
        <v>147</v>
      </c>
      <c r="K443" s="8" t="s">
        <v>14</v>
      </c>
      <c r="L443" s="12">
        <v>327</v>
      </c>
      <c r="M443" s="9">
        <v>2</v>
      </c>
      <c r="N443" s="10">
        <f t="shared" si="54"/>
        <v>6.1162079510703364E-3</v>
      </c>
      <c r="O443" s="11">
        <f t="shared" si="55"/>
        <v>12.34</v>
      </c>
      <c r="P443" s="11">
        <v>24.68</v>
      </c>
      <c r="Q443" s="11">
        <v>0</v>
      </c>
      <c r="R443" s="8">
        <v>0</v>
      </c>
      <c r="S443" s="8">
        <v>0</v>
      </c>
      <c r="T443" s="33" t="str">
        <f t="shared" si="56"/>
        <v/>
      </c>
      <c r="U443" s="12">
        <f t="shared" si="57"/>
        <v>0</v>
      </c>
      <c r="V443" s="10">
        <f t="shared" si="58"/>
        <v>0</v>
      </c>
      <c r="W443" s="11">
        <v>15.5</v>
      </c>
      <c r="X443" s="8" t="s">
        <v>148</v>
      </c>
      <c r="Y443" s="8" t="s">
        <v>149</v>
      </c>
      <c r="AA443">
        <f t="shared" si="59"/>
        <v>1</v>
      </c>
      <c r="AB443" s="32">
        <f t="shared" si="60"/>
        <v>-24.68</v>
      </c>
      <c r="AC443" t="str">
        <f t="shared" si="61"/>
        <v>No Sales</v>
      </c>
      <c r="AD443">
        <f>IFERROR(VLOOKUP(J443,Product_lookup!$A:$G,5,FALSE),"")</f>
        <v>599</v>
      </c>
      <c r="AE443">
        <f>IFERROR(VLOOKUP(J443,Product_lookup!$A:$G,6,FALSE),"")</f>
        <v>216</v>
      </c>
      <c r="AF443">
        <f>IFERROR(VLOOKUP(J443,Product_lookup!$A:$G,7,FALSE),"")</f>
        <v>144</v>
      </c>
      <c r="AG443" s="33">
        <f t="shared" si="62"/>
        <v>0.39899833055091821</v>
      </c>
    </row>
    <row r="444" spans="1:33" x14ac:dyDescent="0.3">
      <c r="A444" s="27">
        <v>46270</v>
      </c>
      <c r="B444" s="8" t="s">
        <v>26</v>
      </c>
      <c r="C444" s="8" t="s">
        <v>140</v>
      </c>
      <c r="D444" s="8" t="s">
        <v>141</v>
      </c>
      <c r="E444" s="8" t="s">
        <v>142</v>
      </c>
      <c r="F444" s="8" t="s">
        <v>143</v>
      </c>
      <c r="G444" s="8" t="s">
        <v>205</v>
      </c>
      <c r="H444" s="8" t="s">
        <v>13</v>
      </c>
      <c r="I444" s="8" t="s">
        <v>454</v>
      </c>
      <c r="J444" s="8" t="s">
        <v>147</v>
      </c>
      <c r="K444" s="8" t="s">
        <v>21</v>
      </c>
      <c r="L444" s="12">
        <v>451</v>
      </c>
      <c r="M444" s="9">
        <v>6</v>
      </c>
      <c r="N444" s="10">
        <f t="shared" si="54"/>
        <v>1.3303769401330377E-2</v>
      </c>
      <c r="O444" s="11">
        <f t="shared" si="55"/>
        <v>15.5</v>
      </c>
      <c r="P444" s="11">
        <v>93</v>
      </c>
      <c r="Q444" s="11">
        <v>1198</v>
      </c>
      <c r="R444" s="8">
        <v>1</v>
      </c>
      <c r="S444" s="8">
        <v>2</v>
      </c>
      <c r="T444" s="33">
        <f t="shared" si="56"/>
        <v>7.7629382303839728E-2</v>
      </c>
      <c r="U444" s="12">
        <f t="shared" si="57"/>
        <v>12.881720430107526</v>
      </c>
      <c r="V444" s="10">
        <f t="shared" si="58"/>
        <v>0.16666666666666666</v>
      </c>
      <c r="W444" s="11">
        <v>15.5</v>
      </c>
      <c r="X444" s="8" t="s">
        <v>148</v>
      </c>
      <c r="Y444" s="8" t="s">
        <v>149</v>
      </c>
      <c r="AA444">
        <f t="shared" si="59"/>
        <v>1</v>
      </c>
      <c r="AB444" s="32">
        <f t="shared" si="60"/>
        <v>385</v>
      </c>
      <c r="AC444" t="str">
        <f t="shared" si="61"/>
        <v>Profitable</v>
      </c>
      <c r="AD444">
        <f>IFERROR(VLOOKUP(J444,Product_lookup!$A:$G,5,FALSE),"")</f>
        <v>599</v>
      </c>
      <c r="AE444">
        <f>IFERROR(VLOOKUP(J444,Product_lookup!$A:$G,6,FALSE),"")</f>
        <v>216</v>
      </c>
      <c r="AF444">
        <f>IFERROR(VLOOKUP(J444,Product_lookup!$A:$G,7,FALSE),"")</f>
        <v>144</v>
      </c>
      <c r="AG444" s="33">
        <f t="shared" si="62"/>
        <v>0.39899833055091821</v>
      </c>
    </row>
    <row r="445" spans="1:33" x14ac:dyDescent="0.3">
      <c r="A445" s="27">
        <v>46270</v>
      </c>
      <c r="B445" s="8" t="s">
        <v>26</v>
      </c>
      <c r="C445" s="8" t="s">
        <v>140</v>
      </c>
      <c r="D445" s="8" t="s">
        <v>141</v>
      </c>
      <c r="E445" s="8" t="s">
        <v>150</v>
      </c>
      <c r="F445" s="8" t="s">
        <v>143</v>
      </c>
      <c r="G445" s="8" t="s">
        <v>156</v>
      </c>
      <c r="H445" s="8" t="s">
        <v>13</v>
      </c>
      <c r="I445" s="8" t="s">
        <v>582</v>
      </c>
      <c r="J445" s="8" t="s">
        <v>153</v>
      </c>
      <c r="K445" s="8" t="s">
        <v>14</v>
      </c>
      <c r="L445" s="12">
        <v>175</v>
      </c>
      <c r="M445" s="9">
        <v>3</v>
      </c>
      <c r="N445" s="10">
        <f t="shared" si="54"/>
        <v>1.7142857142857144E-2</v>
      </c>
      <c r="O445" s="11">
        <f t="shared" si="55"/>
        <v>9.0400000000000009</v>
      </c>
      <c r="P445" s="11">
        <v>27.12</v>
      </c>
      <c r="Q445" s="11">
        <v>0</v>
      </c>
      <c r="R445" s="8">
        <v>0</v>
      </c>
      <c r="S445" s="8">
        <v>0</v>
      </c>
      <c r="T445" s="33" t="str">
        <f t="shared" si="56"/>
        <v/>
      </c>
      <c r="U445" s="12">
        <f t="shared" si="57"/>
        <v>0</v>
      </c>
      <c r="V445" s="10">
        <f t="shared" si="58"/>
        <v>0</v>
      </c>
      <c r="W445" s="11">
        <v>12.5</v>
      </c>
      <c r="X445" s="8" t="s">
        <v>148</v>
      </c>
      <c r="Y445" s="8" t="s">
        <v>149</v>
      </c>
      <c r="AA445">
        <f t="shared" si="59"/>
        <v>1</v>
      </c>
      <c r="AB445" s="32">
        <f t="shared" si="60"/>
        <v>-27.12</v>
      </c>
      <c r="AC445" t="str">
        <f t="shared" si="61"/>
        <v>No Sales</v>
      </c>
      <c r="AD445">
        <f>IFERROR(VLOOKUP(J445,Product_lookup!$A:$G,5,FALSE),"")</f>
        <v>549</v>
      </c>
      <c r="AE445">
        <f>IFERROR(VLOOKUP(J445,Product_lookup!$A:$G,6,FALSE),"")</f>
        <v>192</v>
      </c>
      <c r="AF445">
        <f>IFERROR(VLOOKUP(J445,Product_lookup!$A:$G,7,FALSE),"")</f>
        <v>139</v>
      </c>
      <c r="AG445" s="33">
        <f t="shared" si="62"/>
        <v>0.39708561020036431</v>
      </c>
    </row>
    <row r="446" spans="1:33" x14ac:dyDescent="0.3">
      <c r="A446" s="27">
        <v>46270</v>
      </c>
      <c r="B446" s="8" t="s">
        <v>26</v>
      </c>
      <c r="C446" s="8" t="s">
        <v>140</v>
      </c>
      <c r="D446" s="8" t="s">
        <v>141</v>
      </c>
      <c r="E446" s="8" t="s">
        <v>150</v>
      </c>
      <c r="F446" s="8" t="s">
        <v>143</v>
      </c>
      <c r="G446" s="8" t="s">
        <v>210</v>
      </c>
      <c r="H446" s="8" t="s">
        <v>13</v>
      </c>
      <c r="I446" s="8" t="s">
        <v>261</v>
      </c>
      <c r="J446" s="8" t="s">
        <v>153</v>
      </c>
      <c r="K446" s="8" t="s">
        <v>7</v>
      </c>
      <c r="L446" s="12">
        <v>194</v>
      </c>
      <c r="M446" s="9">
        <v>0</v>
      </c>
      <c r="N446" s="10">
        <f t="shared" si="54"/>
        <v>0</v>
      </c>
      <c r="O446" s="11" t="str">
        <f t="shared" si="55"/>
        <v/>
      </c>
      <c r="P446" s="11">
        <v>0</v>
      </c>
      <c r="Q446" s="11">
        <v>0</v>
      </c>
      <c r="R446" s="8">
        <v>0</v>
      </c>
      <c r="S446" s="8">
        <v>0</v>
      </c>
      <c r="T446" s="33" t="str">
        <f t="shared" si="56"/>
        <v/>
      </c>
      <c r="U446" s="12" t="str">
        <f t="shared" si="57"/>
        <v/>
      </c>
      <c r="V446" s="10" t="str">
        <f t="shared" si="58"/>
        <v/>
      </c>
      <c r="W446" s="11">
        <v>15.5</v>
      </c>
      <c r="X446" s="8" t="s">
        <v>148</v>
      </c>
      <c r="Y446" s="8" t="s">
        <v>149</v>
      </c>
      <c r="AA446">
        <f t="shared" si="59"/>
        <v>1</v>
      </c>
      <c r="AB446" s="32">
        <f t="shared" si="60"/>
        <v>0</v>
      </c>
      <c r="AC446" t="str">
        <f t="shared" si="61"/>
        <v>No Spend</v>
      </c>
      <c r="AD446">
        <f>IFERROR(VLOOKUP(J446,Product_lookup!$A:$G,5,FALSE),"")</f>
        <v>549</v>
      </c>
      <c r="AE446">
        <f>IFERROR(VLOOKUP(J446,Product_lookup!$A:$G,6,FALSE),"")</f>
        <v>192</v>
      </c>
      <c r="AF446">
        <f>IFERROR(VLOOKUP(J446,Product_lookup!$A:$G,7,FALSE),"")</f>
        <v>139</v>
      </c>
      <c r="AG446" s="33">
        <f t="shared" si="62"/>
        <v>0.39708561020036431</v>
      </c>
    </row>
    <row r="447" spans="1:33" x14ac:dyDescent="0.3">
      <c r="A447" s="27">
        <v>46270</v>
      </c>
      <c r="B447" s="8" t="s">
        <v>26</v>
      </c>
      <c r="C447" s="8" t="s">
        <v>140</v>
      </c>
      <c r="D447" s="8" t="s">
        <v>141</v>
      </c>
      <c r="E447" s="8" t="s">
        <v>150</v>
      </c>
      <c r="F447" s="8" t="s">
        <v>143</v>
      </c>
      <c r="G447" s="8" t="s">
        <v>210</v>
      </c>
      <c r="H447" s="8" t="s">
        <v>13</v>
      </c>
      <c r="I447" s="8" t="s">
        <v>436</v>
      </c>
      <c r="J447" s="8" t="s">
        <v>153</v>
      </c>
      <c r="K447" s="8" t="s">
        <v>21</v>
      </c>
      <c r="L447" s="12">
        <v>115</v>
      </c>
      <c r="M447" s="9">
        <v>0</v>
      </c>
      <c r="N447" s="10">
        <f t="shared" si="54"/>
        <v>0</v>
      </c>
      <c r="O447" s="11" t="str">
        <f t="shared" si="55"/>
        <v/>
      </c>
      <c r="P447" s="11">
        <v>0</v>
      </c>
      <c r="Q447" s="11">
        <v>0</v>
      </c>
      <c r="R447" s="8">
        <v>0</v>
      </c>
      <c r="S447" s="8">
        <v>0</v>
      </c>
      <c r="T447" s="33" t="str">
        <f t="shared" si="56"/>
        <v/>
      </c>
      <c r="U447" s="12" t="str">
        <f t="shared" si="57"/>
        <v/>
      </c>
      <c r="V447" s="10" t="str">
        <f t="shared" si="58"/>
        <v/>
      </c>
      <c r="W447" s="11">
        <v>14.5</v>
      </c>
      <c r="X447" s="8" t="s">
        <v>148</v>
      </c>
      <c r="Y447" s="8" t="s">
        <v>149</v>
      </c>
      <c r="AA447">
        <f t="shared" si="59"/>
        <v>1</v>
      </c>
      <c r="AB447" s="32">
        <f t="shared" si="60"/>
        <v>0</v>
      </c>
      <c r="AC447" t="str">
        <f t="shared" si="61"/>
        <v>No Spend</v>
      </c>
      <c r="AD447">
        <f>IFERROR(VLOOKUP(J447,Product_lookup!$A:$G,5,FALSE),"")</f>
        <v>549</v>
      </c>
      <c r="AE447">
        <f>IFERROR(VLOOKUP(J447,Product_lookup!$A:$G,6,FALSE),"")</f>
        <v>192</v>
      </c>
      <c r="AF447">
        <f>IFERROR(VLOOKUP(J447,Product_lookup!$A:$G,7,FALSE),"")</f>
        <v>139</v>
      </c>
      <c r="AG447" s="33">
        <f t="shared" si="62"/>
        <v>0.39708561020036431</v>
      </c>
    </row>
    <row r="448" spans="1:33" x14ac:dyDescent="0.3">
      <c r="A448" s="27">
        <v>46270</v>
      </c>
      <c r="B448" s="8" t="s">
        <v>26</v>
      </c>
      <c r="C448" s="8" t="s">
        <v>140</v>
      </c>
      <c r="D448" s="8" t="s">
        <v>141</v>
      </c>
      <c r="E448" s="8" t="s">
        <v>150</v>
      </c>
      <c r="F448" s="8" t="s">
        <v>143</v>
      </c>
      <c r="G448" s="8" t="s">
        <v>210</v>
      </c>
      <c r="H448" s="8" t="s">
        <v>13</v>
      </c>
      <c r="I448" s="8" t="s">
        <v>152</v>
      </c>
      <c r="J448" s="8" t="s">
        <v>153</v>
      </c>
      <c r="K448" s="8" t="s">
        <v>21</v>
      </c>
      <c r="L448" s="12">
        <v>249</v>
      </c>
      <c r="M448" s="9">
        <v>7</v>
      </c>
      <c r="N448" s="10">
        <f t="shared" si="54"/>
        <v>2.8112449799196786E-2</v>
      </c>
      <c r="O448" s="11">
        <f t="shared" si="55"/>
        <v>12</v>
      </c>
      <c r="P448" s="11">
        <v>84</v>
      </c>
      <c r="Q448" s="11">
        <v>549</v>
      </c>
      <c r="R448" s="8">
        <v>1</v>
      </c>
      <c r="S448" s="8">
        <v>1</v>
      </c>
      <c r="T448" s="33">
        <f t="shared" si="56"/>
        <v>0.15300546448087432</v>
      </c>
      <c r="U448" s="12">
        <f t="shared" si="57"/>
        <v>6.5357142857142856</v>
      </c>
      <c r="V448" s="10">
        <f t="shared" si="58"/>
        <v>0.14285714285714285</v>
      </c>
      <c r="W448" s="11">
        <v>12</v>
      </c>
      <c r="X448" s="8" t="s">
        <v>148</v>
      </c>
      <c r="Y448" s="8" t="s">
        <v>149</v>
      </c>
      <c r="AA448">
        <f t="shared" si="59"/>
        <v>1</v>
      </c>
      <c r="AB448" s="32">
        <f t="shared" si="60"/>
        <v>134</v>
      </c>
      <c r="AC448" t="str">
        <f t="shared" si="61"/>
        <v>Profitable</v>
      </c>
      <c r="AD448">
        <f>IFERROR(VLOOKUP(J448,Product_lookup!$A:$G,5,FALSE),"")</f>
        <v>549</v>
      </c>
      <c r="AE448">
        <f>IFERROR(VLOOKUP(J448,Product_lookup!$A:$G,6,FALSE),"")</f>
        <v>192</v>
      </c>
      <c r="AF448">
        <f>IFERROR(VLOOKUP(J448,Product_lookup!$A:$G,7,FALSE),"")</f>
        <v>139</v>
      </c>
      <c r="AG448" s="33">
        <f t="shared" si="62"/>
        <v>0.39708561020036431</v>
      </c>
    </row>
    <row r="449" spans="1:33" x14ac:dyDescent="0.3">
      <c r="A449" s="27">
        <v>46270</v>
      </c>
      <c r="B449" s="8" t="s">
        <v>26</v>
      </c>
      <c r="C449" s="8" t="s">
        <v>140</v>
      </c>
      <c r="D449" s="8" t="s">
        <v>141</v>
      </c>
      <c r="E449" s="8" t="s">
        <v>211</v>
      </c>
      <c r="F449" s="8" t="s">
        <v>143</v>
      </c>
      <c r="G449" s="8" t="s">
        <v>225</v>
      </c>
      <c r="H449" s="8" t="s">
        <v>13</v>
      </c>
      <c r="I449" s="8" t="s">
        <v>368</v>
      </c>
      <c r="J449" s="8" t="s">
        <v>214</v>
      </c>
      <c r="K449" s="8" t="s">
        <v>14</v>
      </c>
      <c r="L449" s="12">
        <v>562</v>
      </c>
      <c r="M449" s="9">
        <v>2</v>
      </c>
      <c r="N449" s="10">
        <f t="shared" si="54"/>
        <v>3.5587188612099642E-3</v>
      </c>
      <c r="O449" s="11">
        <f t="shared" si="55"/>
        <v>11.53</v>
      </c>
      <c r="P449" s="11">
        <v>23.06</v>
      </c>
      <c r="Q449" s="11">
        <v>0</v>
      </c>
      <c r="R449" s="8">
        <v>0</v>
      </c>
      <c r="S449" s="8">
        <v>0</v>
      </c>
      <c r="T449" s="33" t="str">
        <f t="shared" si="56"/>
        <v/>
      </c>
      <c r="U449" s="12">
        <f t="shared" si="57"/>
        <v>0</v>
      </c>
      <c r="V449" s="10">
        <f t="shared" si="58"/>
        <v>0</v>
      </c>
      <c r="W449" s="11">
        <v>18</v>
      </c>
      <c r="X449" s="8" t="s">
        <v>148</v>
      </c>
      <c r="Y449" s="8" t="s">
        <v>149</v>
      </c>
      <c r="AA449">
        <f t="shared" si="59"/>
        <v>1</v>
      </c>
      <c r="AB449" s="32">
        <f t="shared" si="60"/>
        <v>-23.06</v>
      </c>
      <c r="AC449" t="str">
        <f t="shared" si="61"/>
        <v>No Sales</v>
      </c>
      <c r="AD449">
        <f>IFERROR(VLOOKUP(J449,Product_lookup!$A:$G,5,FALSE),"")</f>
        <v>649</v>
      </c>
      <c r="AE449">
        <f>IFERROR(VLOOKUP(J449,Product_lookup!$A:$G,6,FALSE),"")</f>
        <v>234</v>
      </c>
      <c r="AF449">
        <f>IFERROR(VLOOKUP(J449,Product_lookup!$A:$G,7,FALSE),"")</f>
        <v>148</v>
      </c>
      <c r="AG449" s="33">
        <f t="shared" si="62"/>
        <v>0.41140215716486905</v>
      </c>
    </row>
    <row r="450" spans="1:33" x14ac:dyDescent="0.3">
      <c r="A450" s="27">
        <v>46270</v>
      </c>
      <c r="B450" s="8" t="s">
        <v>26</v>
      </c>
      <c r="C450" s="8" t="s">
        <v>140</v>
      </c>
      <c r="D450" s="8" t="s">
        <v>141</v>
      </c>
      <c r="E450" s="8" t="s">
        <v>211</v>
      </c>
      <c r="F450" s="8" t="s">
        <v>143</v>
      </c>
      <c r="G450" s="8" t="s">
        <v>215</v>
      </c>
      <c r="H450" s="8" t="s">
        <v>13</v>
      </c>
      <c r="I450" s="8" t="s">
        <v>584</v>
      </c>
      <c r="J450" s="8" t="s">
        <v>214</v>
      </c>
      <c r="K450" s="8" t="s">
        <v>14</v>
      </c>
      <c r="L450" s="12">
        <v>249</v>
      </c>
      <c r="M450" s="9">
        <v>3</v>
      </c>
      <c r="N450" s="10">
        <f t="shared" ref="N450:N513" si="63">IF(L450=0,"",M450/L450)</f>
        <v>1.2048192771084338E-2</v>
      </c>
      <c r="O450" s="11">
        <f t="shared" ref="O450:O513" si="64">IF(M450=0,"",P450/M450)</f>
        <v>11.799999999999999</v>
      </c>
      <c r="P450" s="11">
        <v>35.4</v>
      </c>
      <c r="Q450" s="11">
        <v>0</v>
      </c>
      <c r="R450" s="8">
        <v>0</v>
      </c>
      <c r="S450" s="8">
        <v>0</v>
      </c>
      <c r="T450" s="33" t="str">
        <f t="shared" ref="T450:T513" si="65">IF(Q450=0,"",P450/Q450)</f>
        <v/>
      </c>
      <c r="U450" s="12">
        <f t="shared" ref="U450:U513" si="66">IF(P450=0,"",Q450/P450)</f>
        <v>0</v>
      </c>
      <c r="V450" s="10">
        <f t="shared" ref="V450:V513" si="67">IF(M450=0,"",R450/M450)</f>
        <v>0</v>
      </c>
      <c r="W450" s="11">
        <v>19.5</v>
      </c>
      <c r="X450" s="8" t="s">
        <v>148</v>
      </c>
      <c r="Y450" s="8" t="s">
        <v>149</v>
      </c>
      <c r="AA450">
        <f t="shared" ref="AA450:AA513" si="68">IF(OR(A450&lt;DATE(2026,9,1),A450&gt;DATE(2026,9,28)),"Check Date",INT((A450-DATE(2026,9,1))/7)+1)</f>
        <v>1</v>
      </c>
      <c r="AB450" s="32">
        <f t="shared" ref="AB450:AB513" si="69">IF(OR(AD450="",AE450="",AF450=""),"",S450*(AD450-AE450-AF450)-P450)</f>
        <v>-35.4</v>
      </c>
      <c r="AC450" t="str">
        <f t="shared" ref="AC450:AC513" si="70">IF(P450&lt;0,"Review",IF(OR(AD450="",AE450="",AF450=""),"Cost missing",IF(P450=0,"No Spend",IF(Q450=0,"No Sales",IF(P450/Q450&lt;AG450,"Profitable","Losing")))))</f>
        <v>No Sales</v>
      </c>
      <c r="AD450">
        <f>IFERROR(VLOOKUP(J450,Product_lookup!$A:$G,5,FALSE),"")</f>
        <v>649</v>
      </c>
      <c r="AE450">
        <f>IFERROR(VLOOKUP(J450,Product_lookup!$A:$G,6,FALSE),"")</f>
        <v>234</v>
      </c>
      <c r="AF450">
        <f>IFERROR(VLOOKUP(J450,Product_lookup!$A:$G,7,FALSE),"")</f>
        <v>148</v>
      </c>
      <c r="AG450" s="33">
        <f t="shared" ref="AG450:AG513" si="71">IFERROR((AD450-AE450-AF450)/AD450,"")</f>
        <v>0.41140215716486905</v>
      </c>
    </row>
    <row r="451" spans="1:33" x14ac:dyDescent="0.3">
      <c r="A451" s="27">
        <v>46270</v>
      </c>
      <c r="B451" s="8" t="s">
        <v>26</v>
      </c>
      <c r="C451" s="8" t="s">
        <v>140</v>
      </c>
      <c r="D451" s="8" t="s">
        <v>141</v>
      </c>
      <c r="E451" s="8" t="s">
        <v>211</v>
      </c>
      <c r="F451" s="8" t="s">
        <v>143</v>
      </c>
      <c r="G451" s="8" t="s">
        <v>215</v>
      </c>
      <c r="H451" s="8" t="s">
        <v>13</v>
      </c>
      <c r="I451" s="8" t="s">
        <v>585</v>
      </c>
      <c r="J451" s="8" t="s">
        <v>214</v>
      </c>
      <c r="K451" s="8" t="s">
        <v>7</v>
      </c>
      <c r="L451" s="12">
        <v>122</v>
      </c>
      <c r="M451" s="9">
        <v>0</v>
      </c>
      <c r="N451" s="10">
        <f t="shared" si="63"/>
        <v>0</v>
      </c>
      <c r="O451" s="11" t="str">
        <f t="shared" si="64"/>
        <v/>
      </c>
      <c r="P451" s="11">
        <v>0</v>
      </c>
      <c r="Q451" s="11">
        <v>0</v>
      </c>
      <c r="R451" s="8">
        <v>0</v>
      </c>
      <c r="S451" s="8">
        <v>0</v>
      </c>
      <c r="T451" s="33" t="str">
        <f t="shared" si="65"/>
        <v/>
      </c>
      <c r="U451" s="12" t="str">
        <f t="shared" si="66"/>
        <v/>
      </c>
      <c r="V451" s="10" t="str">
        <f t="shared" si="67"/>
        <v/>
      </c>
      <c r="W451" s="11">
        <v>16</v>
      </c>
      <c r="X451" s="8" t="s">
        <v>148</v>
      </c>
      <c r="Y451" s="8" t="s">
        <v>149</v>
      </c>
      <c r="AA451">
        <f t="shared" si="68"/>
        <v>1</v>
      </c>
      <c r="AB451" s="32">
        <f t="shared" si="69"/>
        <v>0</v>
      </c>
      <c r="AC451" t="str">
        <f t="shared" si="70"/>
        <v>No Spend</v>
      </c>
      <c r="AD451">
        <f>IFERROR(VLOOKUP(J451,Product_lookup!$A:$G,5,FALSE),"")</f>
        <v>649</v>
      </c>
      <c r="AE451">
        <f>IFERROR(VLOOKUP(J451,Product_lookup!$A:$G,6,FALSE),"")</f>
        <v>234</v>
      </c>
      <c r="AF451">
        <f>IFERROR(VLOOKUP(J451,Product_lookup!$A:$G,7,FALSE),"")</f>
        <v>148</v>
      </c>
      <c r="AG451" s="33">
        <f t="shared" si="71"/>
        <v>0.41140215716486905</v>
      </c>
    </row>
    <row r="452" spans="1:33" x14ac:dyDescent="0.3">
      <c r="A452" s="27">
        <v>46270</v>
      </c>
      <c r="B452" s="8" t="s">
        <v>42</v>
      </c>
      <c r="C452" s="8" t="s">
        <v>140</v>
      </c>
      <c r="D452" s="8" t="s">
        <v>141</v>
      </c>
      <c r="E452" s="8" t="s">
        <v>377</v>
      </c>
      <c r="F452" s="8" t="s">
        <v>143</v>
      </c>
      <c r="G452" s="8" t="s">
        <v>378</v>
      </c>
      <c r="H452" s="8" t="s">
        <v>24</v>
      </c>
      <c r="I452" s="8" t="s">
        <v>381</v>
      </c>
      <c r="J452" s="8" t="s">
        <v>380</v>
      </c>
      <c r="K452" s="8" t="s">
        <v>14</v>
      </c>
      <c r="L452" s="12">
        <v>1140</v>
      </c>
      <c r="M452" s="9">
        <v>8</v>
      </c>
      <c r="N452" s="10">
        <f t="shared" si="63"/>
        <v>7.0175438596491229E-3</v>
      </c>
      <c r="O452" s="11">
        <f t="shared" si="64"/>
        <v>7.07</v>
      </c>
      <c r="P452" s="11">
        <v>56.56</v>
      </c>
      <c r="Q452" s="11">
        <v>0</v>
      </c>
      <c r="R452" s="8">
        <v>0</v>
      </c>
      <c r="S452" s="8">
        <v>0</v>
      </c>
      <c r="T452" s="33" t="str">
        <f t="shared" si="65"/>
        <v/>
      </c>
      <c r="U452" s="12">
        <f t="shared" si="66"/>
        <v>0</v>
      </c>
      <c r="V452" s="10">
        <f t="shared" si="67"/>
        <v>0</v>
      </c>
      <c r="W452" s="11">
        <v>12</v>
      </c>
      <c r="X452" s="8" t="s">
        <v>148</v>
      </c>
      <c r="Y452" s="8" t="s">
        <v>149</v>
      </c>
      <c r="AA452">
        <f t="shared" si="68"/>
        <v>1</v>
      </c>
      <c r="AB452" s="32">
        <f t="shared" si="69"/>
        <v>-56.56</v>
      </c>
      <c r="AC452" t="str">
        <f t="shared" si="70"/>
        <v>No Sales</v>
      </c>
      <c r="AD452">
        <f>IFERROR(VLOOKUP(J452,Product_lookup!$A:$G,5,FALSE),"")</f>
        <v>549</v>
      </c>
      <c r="AE452">
        <f>IFERROR(VLOOKUP(J452,Product_lookup!$A:$G,6,FALSE),"")</f>
        <v>203</v>
      </c>
      <c r="AF452">
        <f>IFERROR(VLOOKUP(J452,Product_lookup!$A:$G,7,FALSE),"")</f>
        <v>139</v>
      </c>
      <c r="AG452" s="33">
        <f t="shared" si="71"/>
        <v>0.37704918032786883</v>
      </c>
    </row>
    <row r="453" spans="1:33" x14ac:dyDescent="0.3">
      <c r="A453" s="27">
        <v>46270</v>
      </c>
      <c r="B453" s="8" t="s">
        <v>42</v>
      </c>
      <c r="C453" s="8" t="s">
        <v>140</v>
      </c>
      <c r="D453" s="8" t="s">
        <v>141</v>
      </c>
      <c r="E453" s="8" t="s">
        <v>377</v>
      </c>
      <c r="F453" s="8" t="s">
        <v>143</v>
      </c>
      <c r="G453" s="8" t="s">
        <v>381</v>
      </c>
      <c r="H453" s="8" t="s">
        <v>24</v>
      </c>
      <c r="I453" s="8" t="s">
        <v>378</v>
      </c>
      <c r="J453" s="8" t="s">
        <v>380</v>
      </c>
      <c r="K453" s="8" t="s">
        <v>7</v>
      </c>
      <c r="L453" s="12">
        <v>1213</v>
      </c>
      <c r="M453" s="9">
        <v>10</v>
      </c>
      <c r="N453" s="10">
        <f t="shared" si="63"/>
        <v>8.2440230832646327E-3</v>
      </c>
      <c r="O453" s="11">
        <f t="shared" si="64"/>
        <v>12.58</v>
      </c>
      <c r="P453" s="11">
        <v>125.8</v>
      </c>
      <c r="Q453" s="11">
        <v>1098</v>
      </c>
      <c r="R453" s="8">
        <v>2</v>
      </c>
      <c r="S453" s="8">
        <v>2</v>
      </c>
      <c r="T453" s="33">
        <f t="shared" si="65"/>
        <v>0.1145719489981785</v>
      </c>
      <c r="U453" s="12">
        <f t="shared" si="66"/>
        <v>8.7281399046104937</v>
      </c>
      <c r="V453" s="10">
        <f t="shared" si="67"/>
        <v>0.2</v>
      </c>
      <c r="W453" s="11">
        <v>19</v>
      </c>
      <c r="X453" s="8" t="s">
        <v>148</v>
      </c>
      <c r="Y453" s="8" t="s">
        <v>149</v>
      </c>
      <c r="AA453">
        <f t="shared" si="68"/>
        <v>1</v>
      </c>
      <c r="AB453" s="32">
        <f t="shared" si="69"/>
        <v>288.2</v>
      </c>
      <c r="AC453" t="str">
        <f t="shared" si="70"/>
        <v>Profitable</v>
      </c>
      <c r="AD453">
        <f>IFERROR(VLOOKUP(J453,Product_lookup!$A:$G,5,FALSE),"")</f>
        <v>549</v>
      </c>
      <c r="AE453">
        <f>IFERROR(VLOOKUP(J453,Product_lookup!$A:$G,6,FALSE),"")</f>
        <v>203</v>
      </c>
      <c r="AF453">
        <f>IFERROR(VLOOKUP(J453,Product_lookup!$A:$G,7,FALSE),"")</f>
        <v>139</v>
      </c>
      <c r="AG453" s="33">
        <f t="shared" si="71"/>
        <v>0.37704918032786883</v>
      </c>
    </row>
    <row r="454" spans="1:33" x14ac:dyDescent="0.3">
      <c r="A454" s="27">
        <v>46270</v>
      </c>
      <c r="B454" s="8" t="s">
        <v>37</v>
      </c>
      <c r="C454" s="8" t="s">
        <v>140</v>
      </c>
      <c r="D454" s="8" t="s">
        <v>141</v>
      </c>
      <c r="E454" s="8" t="s">
        <v>157</v>
      </c>
      <c r="F454" s="8" t="s">
        <v>143</v>
      </c>
      <c r="G454" s="8" t="s">
        <v>234</v>
      </c>
      <c r="H454" s="8" t="s">
        <v>13</v>
      </c>
      <c r="I454" s="8" t="s">
        <v>466</v>
      </c>
      <c r="J454" s="8" t="s">
        <v>159</v>
      </c>
      <c r="K454" s="8" t="s">
        <v>21</v>
      </c>
      <c r="L454" s="12">
        <v>171</v>
      </c>
      <c r="M454" s="9">
        <v>3</v>
      </c>
      <c r="N454" s="10">
        <f t="shared" si="63"/>
        <v>1.7543859649122806E-2</v>
      </c>
      <c r="O454" s="11">
        <f t="shared" si="64"/>
        <v>7</v>
      </c>
      <c r="P454" s="11">
        <v>21</v>
      </c>
      <c r="Q454" s="11">
        <v>0</v>
      </c>
      <c r="R454" s="8">
        <v>0</v>
      </c>
      <c r="S454" s="8">
        <v>0</v>
      </c>
      <c r="T454" s="33" t="str">
        <f t="shared" si="65"/>
        <v/>
      </c>
      <c r="U454" s="12">
        <f t="shared" si="66"/>
        <v>0</v>
      </c>
      <c r="V454" s="10">
        <f t="shared" si="67"/>
        <v>0</v>
      </c>
      <c r="W454" s="11">
        <v>7</v>
      </c>
      <c r="X454" s="8" t="s">
        <v>148</v>
      </c>
      <c r="Y454" s="8" t="s">
        <v>149</v>
      </c>
      <c r="AA454">
        <f t="shared" si="68"/>
        <v>1</v>
      </c>
      <c r="AB454" s="32">
        <f t="shared" si="69"/>
        <v>-21</v>
      </c>
      <c r="AC454" t="str">
        <f t="shared" si="70"/>
        <v>No Sales</v>
      </c>
      <c r="AD454">
        <f>IFERROR(VLOOKUP(J454,Product_lookup!$A:$G,5,FALSE),"")</f>
        <v>399</v>
      </c>
      <c r="AE454">
        <f>IFERROR(VLOOKUP(J454,Product_lookup!$A:$G,6,FALSE),"")</f>
        <v>148</v>
      </c>
      <c r="AF454">
        <f>IFERROR(VLOOKUP(J454,Product_lookup!$A:$G,7,FALSE),"")</f>
        <v>126</v>
      </c>
      <c r="AG454" s="33">
        <f t="shared" si="71"/>
        <v>0.31328320802005011</v>
      </c>
    </row>
    <row r="455" spans="1:33" x14ac:dyDescent="0.3">
      <c r="A455" s="27">
        <v>46270</v>
      </c>
      <c r="B455" s="8" t="s">
        <v>37</v>
      </c>
      <c r="C455" s="8" t="s">
        <v>140</v>
      </c>
      <c r="D455" s="8" t="s">
        <v>141</v>
      </c>
      <c r="E455" s="8" t="s">
        <v>157</v>
      </c>
      <c r="F455" s="8" t="s">
        <v>143</v>
      </c>
      <c r="G455" s="8" t="s">
        <v>162</v>
      </c>
      <c r="H455" s="8" t="s">
        <v>13</v>
      </c>
      <c r="I455" s="8" t="s">
        <v>586</v>
      </c>
      <c r="J455" s="8" t="s">
        <v>159</v>
      </c>
      <c r="K455" s="8" t="s">
        <v>14</v>
      </c>
      <c r="L455" s="12">
        <v>236</v>
      </c>
      <c r="M455" s="9">
        <v>2</v>
      </c>
      <c r="N455" s="10">
        <f t="shared" si="63"/>
        <v>8.4745762711864406E-3</v>
      </c>
      <c r="O455" s="11">
        <f t="shared" si="64"/>
        <v>4.71</v>
      </c>
      <c r="P455" s="11">
        <v>9.42</v>
      </c>
      <c r="Q455" s="11">
        <v>0</v>
      </c>
      <c r="R455" s="8">
        <v>0</v>
      </c>
      <c r="S455" s="8">
        <v>0</v>
      </c>
      <c r="T455" s="33" t="str">
        <f t="shared" si="65"/>
        <v/>
      </c>
      <c r="U455" s="12">
        <f t="shared" si="66"/>
        <v>0</v>
      </c>
      <c r="V455" s="10">
        <f t="shared" si="67"/>
        <v>0</v>
      </c>
      <c r="W455" s="11">
        <v>8</v>
      </c>
      <c r="X455" s="8" t="s">
        <v>148</v>
      </c>
      <c r="Y455" s="8" t="s">
        <v>149</v>
      </c>
      <c r="AA455">
        <f t="shared" si="68"/>
        <v>1</v>
      </c>
      <c r="AB455" s="32">
        <f t="shared" si="69"/>
        <v>-9.42</v>
      </c>
      <c r="AC455" t="str">
        <f t="shared" si="70"/>
        <v>No Sales</v>
      </c>
      <c r="AD455">
        <f>IFERROR(VLOOKUP(J455,Product_lookup!$A:$G,5,FALSE),"")</f>
        <v>399</v>
      </c>
      <c r="AE455">
        <f>IFERROR(VLOOKUP(J455,Product_lookup!$A:$G,6,FALSE),"")</f>
        <v>148</v>
      </c>
      <c r="AF455">
        <f>IFERROR(VLOOKUP(J455,Product_lookup!$A:$G,7,FALSE),"")</f>
        <v>126</v>
      </c>
      <c r="AG455" s="33">
        <f t="shared" si="71"/>
        <v>0.31328320802005011</v>
      </c>
    </row>
    <row r="456" spans="1:33" x14ac:dyDescent="0.3">
      <c r="A456" s="27">
        <v>46270</v>
      </c>
      <c r="B456" s="8" t="s">
        <v>37</v>
      </c>
      <c r="C456" s="8" t="s">
        <v>140</v>
      </c>
      <c r="D456" s="8" t="s">
        <v>141</v>
      </c>
      <c r="E456" s="8" t="s">
        <v>157</v>
      </c>
      <c r="F456" s="8" t="s">
        <v>143</v>
      </c>
      <c r="G456" s="8" t="s">
        <v>162</v>
      </c>
      <c r="H456" s="8" t="s">
        <v>13</v>
      </c>
      <c r="I456" s="8" t="s">
        <v>161</v>
      </c>
      <c r="J456" s="8" t="s">
        <v>159</v>
      </c>
      <c r="K456" s="8" t="s">
        <v>7</v>
      </c>
      <c r="L456" s="12">
        <v>800</v>
      </c>
      <c r="M456" s="9">
        <v>3</v>
      </c>
      <c r="N456" s="10">
        <f t="shared" si="63"/>
        <v>3.7499999999999999E-3</v>
      </c>
      <c r="O456" s="11">
        <f t="shared" si="64"/>
        <v>6.0100000000000007</v>
      </c>
      <c r="P456" s="11">
        <v>18.03</v>
      </c>
      <c r="Q456" s="11">
        <v>399</v>
      </c>
      <c r="R456" s="8">
        <v>1</v>
      </c>
      <c r="S456" s="8">
        <v>1</v>
      </c>
      <c r="T456" s="33">
        <f t="shared" si="65"/>
        <v>4.5187969924812034E-2</v>
      </c>
      <c r="U456" s="12">
        <f t="shared" si="66"/>
        <v>22.129783693843592</v>
      </c>
      <c r="V456" s="10">
        <f t="shared" si="67"/>
        <v>0.33333333333333331</v>
      </c>
      <c r="W456" s="11">
        <v>11.5</v>
      </c>
      <c r="X456" s="8" t="s">
        <v>148</v>
      </c>
      <c r="Y456" s="8" t="s">
        <v>149</v>
      </c>
      <c r="AA456">
        <f t="shared" si="68"/>
        <v>1</v>
      </c>
      <c r="AB456" s="32">
        <f t="shared" si="69"/>
        <v>106.97</v>
      </c>
      <c r="AC456" t="str">
        <f t="shared" si="70"/>
        <v>Profitable</v>
      </c>
      <c r="AD456">
        <f>IFERROR(VLOOKUP(J456,Product_lookup!$A:$G,5,FALSE),"")</f>
        <v>399</v>
      </c>
      <c r="AE456">
        <f>IFERROR(VLOOKUP(J456,Product_lookup!$A:$G,6,FALSE),"")</f>
        <v>148</v>
      </c>
      <c r="AF456">
        <f>IFERROR(VLOOKUP(J456,Product_lookup!$A:$G,7,FALSE),"")</f>
        <v>126</v>
      </c>
      <c r="AG456" s="33">
        <f t="shared" si="71"/>
        <v>0.31328320802005011</v>
      </c>
    </row>
    <row r="457" spans="1:33" x14ac:dyDescent="0.3">
      <c r="A457" s="27">
        <v>46270</v>
      </c>
      <c r="B457" s="8" t="s">
        <v>37</v>
      </c>
      <c r="C457" s="8" t="s">
        <v>140</v>
      </c>
      <c r="D457" s="8" t="s">
        <v>141</v>
      </c>
      <c r="E457" s="8" t="s">
        <v>157</v>
      </c>
      <c r="F457" s="8" t="s">
        <v>143</v>
      </c>
      <c r="G457" s="8" t="s">
        <v>162</v>
      </c>
      <c r="H457" s="8" t="s">
        <v>13</v>
      </c>
      <c r="I457" s="8" t="s">
        <v>237</v>
      </c>
      <c r="J457" s="8" t="s">
        <v>159</v>
      </c>
      <c r="K457" s="8" t="s">
        <v>7</v>
      </c>
      <c r="L457" s="12">
        <v>671</v>
      </c>
      <c r="M457" s="9">
        <v>4</v>
      </c>
      <c r="N457" s="10">
        <f t="shared" si="63"/>
        <v>5.9612518628912071E-3</v>
      </c>
      <c r="O457" s="11">
        <f t="shared" si="64"/>
        <v>5.1100000000000003</v>
      </c>
      <c r="P457" s="11">
        <v>20.440000000000001</v>
      </c>
      <c r="Q457" s="11">
        <v>0</v>
      </c>
      <c r="R457" s="8">
        <v>0</v>
      </c>
      <c r="S457" s="8">
        <v>0</v>
      </c>
      <c r="T457" s="33" t="str">
        <f t="shared" si="65"/>
        <v/>
      </c>
      <c r="U457" s="12">
        <f t="shared" si="66"/>
        <v>0</v>
      </c>
      <c r="V457" s="10">
        <f t="shared" si="67"/>
        <v>0</v>
      </c>
      <c r="W457" s="11">
        <v>7</v>
      </c>
      <c r="X457" s="8" t="s">
        <v>148</v>
      </c>
      <c r="Y457" s="8" t="s">
        <v>149</v>
      </c>
      <c r="AA457">
        <f t="shared" si="68"/>
        <v>1</v>
      </c>
      <c r="AB457" s="32">
        <f t="shared" si="69"/>
        <v>-20.440000000000001</v>
      </c>
      <c r="AC457" t="str">
        <f t="shared" si="70"/>
        <v>No Sales</v>
      </c>
      <c r="AD457">
        <f>IFERROR(VLOOKUP(J457,Product_lookup!$A:$G,5,FALSE),"")</f>
        <v>399</v>
      </c>
      <c r="AE457">
        <f>IFERROR(VLOOKUP(J457,Product_lookup!$A:$G,6,FALSE),"")</f>
        <v>148</v>
      </c>
      <c r="AF457">
        <f>IFERROR(VLOOKUP(J457,Product_lookup!$A:$G,7,FALSE),"")</f>
        <v>126</v>
      </c>
      <c r="AG457" s="33">
        <f t="shared" si="71"/>
        <v>0.31328320802005011</v>
      </c>
    </row>
    <row r="458" spans="1:33" x14ac:dyDescent="0.3">
      <c r="A458" s="27">
        <v>46270</v>
      </c>
      <c r="B458" s="8" t="s">
        <v>37</v>
      </c>
      <c r="C458" s="8" t="s">
        <v>140</v>
      </c>
      <c r="D458" s="8" t="s">
        <v>141</v>
      </c>
      <c r="E458" s="8" t="s">
        <v>157</v>
      </c>
      <c r="F458" s="8" t="s">
        <v>143</v>
      </c>
      <c r="G458" s="8" t="s">
        <v>234</v>
      </c>
      <c r="H458" s="8" t="s">
        <v>13</v>
      </c>
      <c r="I458" s="8" t="s">
        <v>234</v>
      </c>
      <c r="J458" s="8" t="s">
        <v>159</v>
      </c>
      <c r="K458" s="8" t="s">
        <v>14</v>
      </c>
      <c r="L458" s="9">
        <v>3032</v>
      </c>
      <c r="M458" s="9">
        <v>21</v>
      </c>
      <c r="N458" s="10">
        <f t="shared" si="63"/>
        <v>6.9261213720316619E-3</v>
      </c>
      <c r="O458" s="11">
        <f t="shared" si="64"/>
        <v>6.9499999999999993</v>
      </c>
      <c r="P458" s="11">
        <v>145.94999999999999</v>
      </c>
      <c r="Q458" s="11">
        <v>798</v>
      </c>
      <c r="R458" s="8">
        <v>2</v>
      </c>
      <c r="S458" s="8">
        <v>2</v>
      </c>
      <c r="T458" s="33">
        <f t="shared" si="65"/>
        <v>0.18289473684210525</v>
      </c>
      <c r="U458" s="12">
        <f t="shared" si="66"/>
        <v>5.4676258992805762</v>
      </c>
      <c r="V458" s="10">
        <f t="shared" si="67"/>
        <v>9.5238095238095233E-2</v>
      </c>
      <c r="W458" s="11">
        <v>11</v>
      </c>
      <c r="X458" s="8" t="s">
        <v>148</v>
      </c>
      <c r="Y458" s="8" t="s">
        <v>149</v>
      </c>
      <c r="AA458">
        <f t="shared" si="68"/>
        <v>1</v>
      </c>
      <c r="AB458" s="32">
        <f t="shared" si="69"/>
        <v>104.05000000000001</v>
      </c>
      <c r="AC458" t="str">
        <f t="shared" si="70"/>
        <v>Profitable</v>
      </c>
      <c r="AD458">
        <f>IFERROR(VLOOKUP(J458,Product_lookup!$A:$G,5,FALSE),"")</f>
        <v>399</v>
      </c>
      <c r="AE458">
        <f>IFERROR(VLOOKUP(J458,Product_lookup!$A:$G,6,FALSE),"")</f>
        <v>148</v>
      </c>
      <c r="AF458">
        <f>IFERROR(VLOOKUP(J458,Product_lookup!$A:$G,7,FALSE),"")</f>
        <v>126</v>
      </c>
      <c r="AG458" s="33">
        <f t="shared" si="71"/>
        <v>0.31328320802005011</v>
      </c>
    </row>
    <row r="459" spans="1:33" x14ac:dyDescent="0.3">
      <c r="A459" s="27">
        <v>46270</v>
      </c>
      <c r="B459" s="8" t="s">
        <v>37</v>
      </c>
      <c r="C459" s="8" t="s">
        <v>140</v>
      </c>
      <c r="D459" s="8" t="s">
        <v>141</v>
      </c>
      <c r="E459" s="8" t="s">
        <v>239</v>
      </c>
      <c r="F459" s="8" t="s">
        <v>143</v>
      </c>
      <c r="G459" s="8" t="s">
        <v>240</v>
      </c>
      <c r="H459" s="8" t="s">
        <v>13</v>
      </c>
      <c r="I459" s="8" t="s">
        <v>240</v>
      </c>
      <c r="J459" s="8" t="s">
        <v>242</v>
      </c>
      <c r="K459" s="8" t="s">
        <v>7</v>
      </c>
      <c r="L459" s="12">
        <v>1079</v>
      </c>
      <c r="M459" s="9">
        <v>8</v>
      </c>
      <c r="N459" s="10">
        <f t="shared" si="63"/>
        <v>7.4142724745134385E-3</v>
      </c>
      <c r="O459" s="11">
        <f t="shared" si="64"/>
        <v>6.04</v>
      </c>
      <c r="P459" s="11">
        <v>48.32</v>
      </c>
      <c r="Q459" s="11">
        <v>0</v>
      </c>
      <c r="R459" s="8">
        <v>0</v>
      </c>
      <c r="S459" s="8">
        <v>0</v>
      </c>
      <c r="T459" s="33" t="str">
        <f t="shared" si="65"/>
        <v/>
      </c>
      <c r="U459" s="12">
        <f t="shared" si="66"/>
        <v>0</v>
      </c>
      <c r="V459" s="10">
        <f t="shared" si="67"/>
        <v>0</v>
      </c>
      <c r="W459" s="11">
        <v>9</v>
      </c>
      <c r="X459" s="8" t="s">
        <v>148</v>
      </c>
      <c r="Y459" s="8" t="s">
        <v>149</v>
      </c>
      <c r="AA459">
        <f t="shared" si="68"/>
        <v>1</v>
      </c>
      <c r="AB459" s="32">
        <f t="shared" si="69"/>
        <v>-48.32</v>
      </c>
      <c r="AC459" t="str">
        <f t="shared" si="70"/>
        <v>No Sales</v>
      </c>
      <c r="AD459">
        <f>IFERROR(VLOOKUP(J459,Product_lookup!$A:$G,5,FALSE),"")</f>
        <v>299</v>
      </c>
      <c r="AE459">
        <f>IFERROR(VLOOKUP(J459,Product_lookup!$A:$G,6,FALSE),"")</f>
        <v>114</v>
      </c>
      <c r="AF459">
        <f>IFERROR(VLOOKUP(J459,Product_lookup!$A:$G,7,FALSE),"")</f>
        <v>107</v>
      </c>
      <c r="AG459" s="33">
        <f t="shared" si="71"/>
        <v>0.2608695652173913</v>
      </c>
    </row>
    <row r="460" spans="1:33" x14ac:dyDescent="0.3">
      <c r="A460" s="27">
        <v>46270</v>
      </c>
      <c r="B460" s="8" t="s">
        <v>37</v>
      </c>
      <c r="C460" s="8" t="s">
        <v>140</v>
      </c>
      <c r="D460" s="8" t="s">
        <v>141</v>
      </c>
      <c r="E460" s="8" t="s">
        <v>239</v>
      </c>
      <c r="F460" s="8" t="s">
        <v>143</v>
      </c>
      <c r="G460" s="8" t="s">
        <v>240</v>
      </c>
      <c r="H460" s="8" t="s">
        <v>13</v>
      </c>
      <c r="I460" s="8" t="s">
        <v>588</v>
      </c>
      <c r="J460" s="8" t="s">
        <v>242</v>
      </c>
      <c r="K460" s="8" t="s">
        <v>21</v>
      </c>
      <c r="L460" s="12">
        <v>113</v>
      </c>
      <c r="M460" s="9">
        <v>0</v>
      </c>
      <c r="N460" s="10">
        <f t="shared" si="63"/>
        <v>0</v>
      </c>
      <c r="O460" s="11" t="str">
        <f t="shared" si="64"/>
        <v/>
      </c>
      <c r="P460" s="11">
        <v>0</v>
      </c>
      <c r="Q460" s="11">
        <v>0</v>
      </c>
      <c r="R460" s="8">
        <v>0</v>
      </c>
      <c r="S460" s="8">
        <v>0</v>
      </c>
      <c r="T460" s="33" t="str">
        <f t="shared" si="65"/>
        <v/>
      </c>
      <c r="U460" s="12" t="str">
        <f t="shared" si="66"/>
        <v/>
      </c>
      <c r="V460" s="10" t="str">
        <f t="shared" si="67"/>
        <v/>
      </c>
      <c r="W460" s="11">
        <v>8.5</v>
      </c>
      <c r="X460" s="8" t="s">
        <v>148</v>
      </c>
      <c r="Y460" s="8" t="s">
        <v>149</v>
      </c>
      <c r="AA460">
        <f t="shared" si="68"/>
        <v>1</v>
      </c>
      <c r="AB460" s="32">
        <f t="shared" si="69"/>
        <v>0</v>
      </c>
      <c r="AC460" t="str">
        <f t="shared" si="70"/>
        <v>No Spend</v>
      </c>
      <c r="AD460">
        <f>IFERROR(VLOOKUP(J460,Product_lookup!$A:$G,5,FALSE),"")</f>
        <v>299</v>
      </c>
      <c r="AE460">
        <f>IFERROR(VLOOKUP(J460,Product_lookup!$A:$G,6,FALSE),"")</f>
        <v>114</v>
      </c>
      <c r="AF460">
        <f>IFERROR(VLOOKUP(J460,Product_lookup!$A:$G,7,FALSE),"")</f>
        <v>107</v>
      </c>
      <c r="AG460" s="33">
        <f t="shared" si="71"/>
        <v>0.2608695652173913</v>
      </c>
    </row>
    <row r="461" spans="1:33" x14ac:dyDescent="0.3">
      <c r="A461" s="27">
        <v>46270</v>
      </c>
      <c r="B461" s="8" t="s">
        <v>37</v>
      </c>
      <c r="C461" s="8" t="s">
        <v>140</v>
      </c>
      <c r="D461" s="8" t="s">
        <v>141</v>
      </c>
      <c r="E461" s="8" t="s">
        <v>244</v>
      </c>
      <c r="F461" s="8" t="s">
        <v>143</v>
      </c>
      <c r="G461" s="8" t="s">
        <v>394</v>
      </c>
      <c r="H461" s="8" t="s">
        <v>13</v>
      </c>
      <c r="I461" s="8" t="s">
        <v>237</v>
      </c>
      <c r="J461" s="8" t="s">
        <v>247</v>
      </c>
      <c r="K461" s="8" t="s">
        <v>7</v>
      </c>
      <c r="L461" s="12">
        <v>347</v>
      </c>
      <c r="M461" s="9">
        <v>2</v>
      </c>
      <c r="N461" s="10">
        <f t="shared" si="63"/>
        <v>5.763688760806916E-3</v>
      </c>
      <c r="O461" s="11">
        <f t="shared" si="64"/>
        <v>5.13</v>
      </c>
      <c r="P461" s="11">
        <v>10.26</v>
      </c>
      <c r="Q461" s="11">
        <v>0</v>
      </c>
      <c r="R461" s="8">
        <v>0</v>
      </c>
      <c r="S461" s="8">
        <v>0</v>
      </c>
      <c r="T461" s="33" t="str">
        <f t="shared" si="65"/>
        <v/>
      </c>
      <c r="U461" s="12">
        <f t="shared" si="66"/>
        <v>0</v>
      </c>
      <c r="V461" s="10">
        <f t="shared" si="67"/>
        <v>0</v>
      </c>
      <c r="W461" s="11">
        <v>7</v>
      </c>
      <c r="X461" s="8" t="s">
        <v>148</v>
      </c>
      <c r="Y461" s="8" t="s">
        <v>149</v>
      </c>
      <c r="AA461">
        <f t="shared" si="68"/>
        <v>1</v>
      </c>
      <c r="AB461" s="32">
        <f t="shared" si="69"/>
        <v>-10.26</v>
      </c>
      <c r="AC461" t="str">
        <f t="shared" si="70"/>
        <v>No Sales</v>
      </c>
      <c r="AD461">
        <f>IFERROR(VLOOKUP(J461,Product_lookup!$A:$G,5,FALSE),"")</f>
        <v>279</v>
      </c>
      <c r="AE461">
        <f>IFERROR(VLOOKUP(J461,Product_lookup!$A:$G,6,FALSE),"")</f>
        <v>106</v>
      </c>
      <c r="AF461">
        <f>IFERROR(VLOOKUP(J461,Product_lookup!$A:$G,7,FALSE),"")</f>
        <v>105</v>
      </c>
      <c r="AG461" s="33">
        <f t="shared" si="71"/>
        <v>0.24372759856630824</v>
      </c>
    </row>
    <row r="462" spans="1:33" x14ac:dyDescent="0.3">
      <c r="A462" s="27">
        <v>46270</v>
      </c>
      <c r="B462" s="8" t="s">
        <v>37</v>
      </c>
      <c r="C462" s="8" t="s">
        <v>140</v>
      </c>
      <c r="D462" s="8" t="s">
        <v>141</v>
      </c>
      <c r="E462" s="8" t="s">
        <v>167</v>
      </c>
      <c r="F462" s="8" t="s">
        <v>143</v>
      </c>
      <c r="G462" s="8" t="s">
        <v>168</v>
      </c>
      <c r="H462" s="8" t="s">
        <v>13</v>
      </c>
      <c r="I462" s="8" t="s">
        <v>589</v>
      </c>
      <c r="J462" s="8" t="s">
        <v>169</v>
      </c>
      <c r="K462" s="8" t="s">
        <v>7</v>
      </c>
      <c r="L462" s="12">
        <v>411</v>
      </c>
      <c r="M462" s="9">
        <v>3</v>
      </c>
      <c r="N462" s="10">
        <f t="shared" si="63"/>
        <v>7.2992700729927005E-3</v>
      </c>
      <c r="O462" s="11">
        <f t="shared" si="64"/>
        <v>2.98</v>
      </c>
      <c r="P462" s="11">
        <v>8.94</v>
      </c>
      <c r="Q462" s="11">
        <v>0</v>
      </c>
      <c r="R462" s="8">
        <v>0</v>
      </c>
      <c r="S462" s="8">
        <v>0</v>
      </c>
      <c r="T462" s="33" t="str">
        <f t="shared" si="65"/>
        <v/>
      </c>
      <c r="U462" s="12">
        <f t="shared" si="66"/>
        <v>0</v>
      </c>
      <c r="V462" s="10">
        <f t="shared" si="67"/>
        <v>0</v>
      </c>
      <c r="W462" s="11">
        <v>5</v>
      </c>
      <c r="X462" s="8" t="s">
        <v>148</v>
      </c>
      <c r="Y462" s="8" t="s">
        <v>149</v>
      </c>
      <c r="AA462">
        <f t="shared" si="68"/>
        <v>1</v>
      </c>
      <c r="AB462" s="32">
        <f t="shared" si="69"/>
        <v>-8.94</v>
      </c>
      <c r="AC462" t="str">
        <f t="shared" si="70"/>
        <v>No Sales</v>
      </c>
      <c r="AD462">
        <f>IFERROR(VLOOKUP(J462,Product_lookup!$A:$G,5,FALSE),"")</f>
        <v>249</v>
      </c>
      <c r="AE462">
        <f>IFERROR(VLOOKUP(J462,Product_lookup!$A:$G,6,FALSE),"")</f>
        <v>100</v>
      </c>
      <c r="AF462">
        <f>IFERROR(VLOOKUP(J462,Product_lookup!$A:$G,7,FALSE),"")</f>
        <v>102</v>
      </c>
      <c r="AG462" s="33">
        <f t="shared" si="71"/>
        <v>0.18875502008032127</v>
      </c>
    </row>
    <row r="463" spans="1:33" x14ac:dyDescent="0.3">
      <c r="A463" s="27">
        <v>46270</v>
      </c>
      <c r="B463" s="8" t="s">
        <v>37</v>
      </c>
      <c r="C463" s="8" t="s">
        <v>140</v>
      </c>
      <c r="D463" s="8" t="s">
        <v>141</v>
      </c>
      <c r="E463" s="8" t="s">
        <v>167</v>
      </c>
      <c r="F463" s="8" t="s">
        <v>143</v>
      </c>
      <c r="G463" s="8" t="s">
        <v>255</v>
      </c>
      <c r="H463" s="8" t="s">
        <v>13</v>
      </c>
      <c r="I463" s="8" t="s">
        <v>867</v>
      </c>
      <c r="J463" s="8" t="s">
        <v>169</v>
      </c>
      <c r="K463" s="8" t="s">
        <v>21</v>
      </c>
      <c r="L463" s="12">
        <v>368</v>
      </c>
      <c r="M463" s="9">
        <v>11</v>
      </c>
      <c r="N463" s="10">
        <f t="shared" si="63"/>
        <v>2.9891304347826088E-2</v>
      </c>
      <c r="O463" s="11">
        <f t="shared" si="64"/>
        <v>5</v>
      </c>
      <c r="P463" s="11">
        <v>55</v>
      </c>
      <c r="Q463" s="11">
        <v>0</v>
      </c>
      <c r="R463" s="8">
        <v>0</v>
      </c>
      <c r="S463" s="8">
        <v>0</v>
      </c>
      <c r="T463" s="33" t="str">
        <f t="shared" si="65"/>
        <v/>
      </c>
      <c r="U463" s="12">
        <f t="shared" si="66"/>
        <v>0</v>
      </c>
      <c r="V463" s="10">
        <f t="shared" si="67"/>
        <v>0</v>
      </c>
      <c r="W463" s="11">
        <v>5</v>
      </c>
      <c r="X463" s="8" t="s">
        <v>148</v>
      </c>
      <c r="Y463" s="8" t="s">
        <v>149</v>
      </c>
      <c r="AA463">
        <f t="shared" si="68"/>
        <v>1</v>
      </c>
      <c r="AB463" s="32">
        <f t="shared" si="69"/>
        <v>-55</v>
      </c>
      <c r="AC463" t="str">
        <f t="shared" si="70"/>
        <v>No Sales</v>
      </c>
      <c r="AD463">
        <f>IFERROR(VLOOKUP(J463,Product_lookup!$A:$G,5,FALSE),"")</f>
        <v>249</v>
      </c>
      <c r="AE463">
        <f>IFERROR(VLOOKUP(J463,Product_lookup!$A:$G,6,FALSE),"")</f>
        <v>100</v>
      </c>
      <c r="AF463">
        <f>IFERROR(VLOOKUP(J463,Product_lookup!$A:$G,7,FALSE),"")</f>
        <v>102</v>
      </c>
      <c r="AG463" s="33">
        <f t="shared" si="71"/>
        <v>0.18875502008032127</v>
      </c>
    </row>
    <row r="464" spans="1:33" x14ac:dyDescent="0.3">
      <c r="A464" s="27">
        <v>46270</v>
      </c>
      <c r="B464" s="8" t="s">
        <v>37</v>
      </c>
      <c r="C464" s="8" t="s">
        <v>140</v>
      </c>
      <c r="D464" s="8" t="s">
        <v>141</v>
      </c>
      <c r="E464" s="8" t="s">
        <v>167</v>
      </c>
      <c r="F464" s="8" t="s">
        <v>143</v>
      </c>
      <c r="G464" s="8" t="s">
        <v>168</v>
      </c>
      <c r="H464" s="8" t="s">
        <v>13</v>
      </c>
      <c r="I464" s="8" t="s">
        <v>396</v>
      </c>
      <c r="J464" s="8" t="s">
        <v>169</v>
      </c>
      <c r="K464" s="8" t="s">
        <v>7</v>
      </c>
      <c r="L464" s="12">
        <v>683</v>
      </c>
      <c r="M464" s="9">
        <v>4</v>
      </c>
      <c r="N464" s="10">
        <f t="shared" si="63"/>
        <v>5.8565153733528552E-3</v>
      </c>
      <c r="O464" s="11">
        <f t="shared" si="64"/>
        <v>4.42</v>
      </c>
      <c r="P464" s="11">
        <v>17.68</v>
      </c>
      <c r="Q464" s="11">
        <v>0</v>
      </c>
      <c r="R464" s="8">
        <v>0</v>
      </c>
      <c r="S464" s="8">
        <v>0</v>
      </c>
      <c r="T464" s="33" t="str">
        <f t="shared" si="65"/>
        <v/>
      </c>
      <c r="U464" s="12">
        <f t="shared" si="66"/>
        <v>0</v>
      </c>
      <c r="V464" s="10">
        <f t="shared" si="67"/>
        <v>0</v>
      </c>
      <c r="W464" s="11">
        <v>7</v>
      </c>
      <c r="X464" s="8" t="s">
        <v>148</v>
      </c>
      <c r="Y464" s="8" t="s">
        <v>149</v>
      </c>
      <c r="AA464">
        <f t="shared" si="68"/>
        <v>1</v>
      </c>
      <c r="AB464" s="32">
        <f t="shared" si="69"/>
        <v>-17.68</v>
      </c>
      <c r="AC464" t="str">
        <f t="shared" si="70"/>
        <v>No Sales</v>
      </c>
      <c r="AD464">
        <f>IFERROR(VLOOKUP(J464,Product_lookup!$A:$G,5,FALSE),"")</f>
        <v>249</v>
      </c>
      <c r="AE464">
        <f>IFERROR(VLOOKUP(J464,Product_lookup!$A:$G,6,FALSE),"")</f>
        <v>100</v>
      </c>
      <c r="AF464">
        <f>IFERROR(VLOOKUP(J464,Product_lookup!$A:$G,7,FALSE),"")</f>
        <v>102</v>
      </c>
      <c r="AG464" s="33">
        <f t="shared" si="71"/>
        <v>0.18875502008032127</v>
      </c>
    </row>
    <row r="465" spans="1:33" x14ac:dyDescent="0.3">
      <c r="A465" s="27">
        <v>46270</v>
      </c>
      <c r="B465" s="8" t="s">
        <v>37</v>
      </c>
      <c r="C465" s="8" t="s">
        <v>140</v>
      </c>
      <c r="D465" s="8" t="s">
        <v>141</v>
      </c>
      <c r="E465" s="8" t="s">
        <v>257</v>
      </c>
      <c r="F465" s="8" t="s">
        <v>143</v>
      </c>
      <c r="G465" s="8" t="s">
        <v>262</v>
      </c>
      <c r="H465" s="8" t="s">
        <v>13</v>
      </c>
      <c r="I465" s="8" t="s">
        <v>400</v>
      </c>
      <c r="J465" s="8" t="s">
        <v>260</v>
      </c>
      <c r="K465" s="8" t="s">
        <v>14</v>
      </c>
      <c r="L465" s="12">
        <v>838</v>
      </c>
      <c r="M465" s="9">
        <v>1</v>
      </c>
      <c r="N465" s="10">
        <f t="shared" si="63"/>
        <v>1.1933174224343676E-3</v>
      </c>
      <c r="O465" s="11">
        <f t="shared" si="64"/>
        <v>5.65</v>
      </c>
      <c r="P465" s="11">
        <v>5.65</v>
      </c>
      <c r="Q465" s="11">
        <v>0</v>
      </c>
      <c r="R465" s="8">
        <v>0</v>
      </c>
      <c r="S465" s="8">
        <v>0</v>
      </c>
      <c r="T465" s="33" t="str">
        <f t="shared" si="65"/>
        <v/>
      </c>
      <c r="U465" s="12">
        <f t="shared" si="66"/>
        <v>0</v>
      </c>
      <c r="V465" s="10">
        <f t="shared" si="67"/>
        <v>0</v>
      </c>
      <c r="W465" s="11">
        <v>8.5</v>
      </c>
      <c r="X465" s="8" t="s">
        <v>148</v>
      </c>
      <c r="Y465" s="8" t="s">
        <v>149</v>
      </c>
      <c r="AA465">
        <f t="shared" si="68"/>
        <v>1</v>
      </c>
      <c r="AB465" s="32">
        <f t="shared" si="69"/>
        <v>-5.65</v>
      </c>
      <c r="AC465" t="str">
        <f t="shared" si="70"/>
        <v>No Sales</v>
      </c>
      <c r="AD465">
        <f>IFERROR(VLOOKUP(J465,Product_lookup!$A:$G,5,FALSE),"")</f>
        <v>349</v>
      </c>
      <c r="AE465">
        <f>IFERROR(VLOOKUP(J465,Product_lookup!$A:$G,6,FALSE),"")</f>
        <v>133</v>
      </c>
      <c r="AF465">
        <f>IFERROR(VLOOKUP(J465,Product_lookup!$A:$G,7,FALSE),"")</f>
        <v>111</v>
      </c>
      <c r="AG465" s="33">
        <f t="shared" si="71"/>
        <v>0.3008595988538682</v>
      </c>
    </row>
    <row r="466" spans="1:33" x14ac:dyDescent="0.3">
      <c r="A466" s="27">
        <v>46270</v>
      </c>
      <c r="B466" s="8" t="s">
        <v>33</v>
      </c>
      <c r="C466" s="8" t="s">
        <v>173</v>
      </c>
      <c r="D466" s="8" t="s">
        <v>141</v>
      </c>
      <c r="E466" s="8" t="s">
        <v>193</v>
      </c>
      <c r="F466" s="8" t="s">
        <v>143</v>
      </c>
      <c r="G466" s="8" t="s">
        <v>194</v>
      </c>
      <c r="H466" s="8" t="s">
        <v>24</v>
      </c>
      <c r="I466" s="8" t="s">
        <v>364</v>
      </c>
      <c r="J466" s="8" t="s">
        <v>195</v>
      </c>
      <c r="K466" s="8" t="s">
        <v>21</v>
      </c>
      <c r="L466" s="12">
        <v>83</v>
      </c>
      <c r="M466" s="9">
        <v>1</v>
      </c>
      <c r="N466" s="10">
        <f t="shared" si="63"/>
        <v>1.2048192771084338E-2</v>
      </c>
      <c r="O466" s="11">
        <f t="shared" si="64"/>
        <v>11.31</v>
      </c>
      <c r="P466" s="11">
        <v>11.31</v>
      </c>
      <c r="Q466" s="11">
        <v>0</v>
      </c>
      <c r="R466" s="8">
        <v>0</v>
      </c>
      <c r="S466" s="8">
        <v>0</v>
      </c>
      <c r="T466" s="33" t="str">
        <f t="shared" si="65"/>
        <v/>
      </c>
      <c r="U466" s="12">
        <f t="shared" si="66"/>
        <v>0</v>
      </c>
      <c r="V466" s="10">
        <f t="shared" si="67"/>
        <v>0</v>
      </c>
      <c r="W466" s="11">
        <v>12</v>
      </c>
      <c r="X466" s="8" t="s">
        <v>148</v>
      </c>
      <c r="Y466" s="8" t="s">
        <v>149</v>
      </c>
      <c r="AA466">
        <f t="shared" si="68"/>
        <v>1</v>
      </c>
      <c r="AB466" s="32">
        <f t="shared" si="69"/>
        <v>-11.31</v>
      </c>
      <c r="AC466" t="str">
        <f t="shared" si="70"/>
        <v>No Sales</v>
      </c>
      <c r="AD466">
        <f>IFERROR(VLOOKUP(J466,Product_lookup!$A:$G,5,FALSE),"")</f>
        <v>399</v>
      </c>
      <c r="AE466">
        <f>IFERROR(VLOOKUP(J466,Product_lookup!$A:$G,6,FALSE),"")</f>
        <v>148</v>
      </c>
      <c r="AF466">
        <f>IFERROR(VLOOKUP(J466,Product_lookup!$A:$G,7,FALSE),"")</f>
        <v>126</v>
      </c>
      <c r="AG466" s="33">
        <f t="shared" si="71"/>
        <v>0.31328320802005011</v>
      </c>
    </row>
    <row r="467" spans="1:33" x14ac:dyDescent="0.3">
      <c r="A467" s="27">
        <v>46270</v>
      </c>
      <c r="B467" s="8" t="s">
        <v>33</v>
      </c>
      <c r="C467" s="8" t="s">
        <v>173</v>
      </c>
      <c r="D467" s="8" t="s">
        <v>141</v>
      </c>
      <c r="E467" s="8" t="s">
        <v>193</v>
      </c>
      <c r="F467" s="8" t="s">
        <v>143</v>
      </c>
      <c r="G467" s="8" t="s">
        <v>194</v>
      </c>
      <c r="H467" s="8" t="s">
        <v>24</v>
      </c>
      <c r="I467" s="8" t="s">
        <v>591</v>
      </c>
      <c r="J467" s="8" t="s">
        <v>195</v>
      </c>
      <c r="K467" s="8" t="s">
        <v>21</v>
      </c>
      <c r="L467" s="8">
        <v>91</v>
      </c>
      <c r="M467" s="9">
        <v>0</v>
      </c>
      <c r="N467" s="10">
        <f t="shared" si="63"/>
        <v>0</v>
      </c>
      <c r="O467" s="11" t="str">
        <f t="shared" si="64"/>
        <v/>
      </c>
      <c r="P467" s="11">
        <v>0</v>
      </c>
      <c r="Q467" s="11">
        <v>0</v>
      </c>
      <c r="R467" s="8">
        <v>0</v>
      </c>
      <c r="S467" s="8">
        <v>0</v>
      </c>
      <c r="T467" s="33" t="str">
        <f t="shared" si="65"/>
        <v/>
      </c>
      <c r="U467" s="12" t="str">
        <f t="shared" si="66"/>
        <v/>
      </c>
      <c r="V467" s="10" t="str">
        <f t="shared" si="67"/>
        <v/>
      </c>
      <c r="W467" s="11">
        <v>12.5</v>
      </c>
      <c r="X467" s="8" t="s">
        <v>148</v>
      </c>
      <c r="Y467" s="8" t="s">
        <v>149</v>
      </c>
      <c r="AA467">
        <f t="shared" si="68"/>
        <v>1</v>
      </c>
      <c r="AB467" s="32">
        <f t="shared" si="69"/>
        <v>0</v>
      </c>
      <c r="AC467" t="str">
        <f t="shared" si="70"/>
        <v>No Spend</v>
      </c>
      <c r="AD467">
        <f>IFERROR(VLOOKUP(J467,Product_lookup!$A:$G,5,FALSE),"")</f>
        <v>399</v>
      </c>
      <c r="AE467">
        <f>IFERROR(VLOOKUP(J467,Product_lookup!$A:$G,6,FALSE),"")</f>
        <v>148</v>
      </c>
      <c r="AF467">
        <f>IFERROR(VLOOKUP(J467,Product_lookup!$A:$G,7,FALSE),"")</f>
        <v>126</v>
      </c>
      <c r="AG467" s="33">
        <f t="shared" si="71"/>
        <v>0.31328320802005011</v>
      </c>
    </row>
    <row r="468" spans="1:33" x14ac:dyDescent="0.3">
      <c r="A468" s="27">
        <v>46270</v>
      </c>
      <c r="B468" s="8" t="s">
        <v>33</v>
      </c>
      <c r="C468" s="8" t="s">
        <v>173</v>
      </c>
      <c r="D468" s="8" t="s">
        <v>141</v>
      </c>
      <c r="E468" s="8" t="s">
        <v>193</v>
      </c>
      <c r="F468" s="8" t="s">
        <v>143</v>
      </c>
      <c r="G468" s="8" t="s">
        <v>194</v>
      </c>
      <c r="H468" s="8" t="s">
        <v>24</v>
      </c>
      <c r="I468" s="8" t="s">
        <v>403</v>
      </c>
      <c r="J468" s="8" t="s">
        <v>195</v>
      </c>
      <c r="K468" s="8" t="s">
        <v>21</v>
      </c>
      <c r="L468" s="12">
        <v>179</v>
      </c>
      <c r="M468" s="9">
        <v>2</v>
      </c>
      <c r="N468" s="10">
        <f t="shared" si="63"/>
        <v>1.11731843575419E-2</v>
      </c>
      <c r="O468" s="11">
        <f t="shared" si="64"/>
        <v>7.35</v>
      </c>
      <c r="P468" s="11">
        <v>14.7</v>
      </c>
      <c r="Q468" s="11">
        <v>0</v>
      </c>
      <c r="R468" s="8">
        <v>0</v>
      </c>
      <c r="S468" s="8">
        <v>0</v>
      </c>
      <c r="T468" s="33" t="str">
        <f t="shared" si="65"/>
        <v/>
      </c>
      <c r="U468" s="12">
        <f t="shared" si="66"/>
        <v>0</v>
      </c>
      <c r="V468" s="10">
        <f t="shared" si="67"/>
        <v>0</v>
      </c>
      <c r="W468" s="11">
        <v>8.5</v>
      </c>
      <c r="X468" s="8" t="s">
        <v>148</v>
      </c>
      <c r="Y468" s="8" t="s">
        <v>149</v>
      </c>
      <c r="AA468">
        <f t="shared" si="68"/>
        <v>1</v>
      </c>
      <c r="AB468" s="32">
        <f t="shared" si="69"/>
        <v>-14.7</v>
      </c>
      <c r="AC468" t="str">
        <f t="shared" si="70"/>
        <v>No Sales</v>
      </c>
      <c r="AD468">
        <f>IFERROR(VLOOKUP(J468,Product_lookup!$A:$G,5,FALSE),"")</f>
        <v>399</v>
      </c>
      <c r="AE468">
        <f>IFERROR(VLOOKUP(J468,Product_lookup!$A:$G,6,FALSE),"")</f>
        <v>148</v>
      </c>
      <c r="AF468">
        <f>IFERROR(VLOOKUP(J468,Product_lookup!$A:$G,7,FALSE),"")</f>
        <v>126</v>
      </c>
      <c r="AG468" s="33">
        <f t="shared" si="71"/>
        <v>0.31328320802005011</v>
      </c>
    </row>
    <row r="469" spans="1:33" x14ac:dyDescent="0.3">
      <c r="A469" s="27">
        <v>46270</v>
      </c>
      <c r="B469" s="8" t="s">
        <v>33</v>
      </c>
      <c r="C469" s="8" t="s">
        <v>173</v>
      </c>
      <c r="D469" s="8" t="s">
        <v>141</v>
      </c>
      <c r="E469" s="8" t="s">
        <v>193</v>
      </c>
      <c r="F469" s="8" t="s">
        <v>143</v>
      </c>
      <c r="G469" s="8" t="s">
        <v>264</v>
      </c>
      <c r="H469" s="8" t="s">
        <v>24</v>
      </c>
      <c r="I469" s="8" t="s">
        <v>194</v>
      </c>
      <c r="J469" s="8" t="s">
        <v>195</v>
      </c>
      <c r="K469" s="8" t="s">
        <v>21</v>
      </c>
      <c r="L469" s="8">
        <v>687</v>
      </c>
      <c r="M469" s="9">
        <v>8</v>
      </c>
      <c r="N469" s="10">
        <f t="shared" si="63"/>
        <v>1.1644832605531296E-2</v>
      </c>
      <c r="O469" s="11">
        <f t="shared" si="64"/>
        <v>12.34</v>
      </c>
      <c r="P469" s="11">
        <v>98.72</v>
      </c>
      <c r="Q469" s="11">
        <v>399</v>
      </c>
      <c r="R469" s="8">
        <v>1</v>
      </c>
      <c r="S469" s="8">
        <v>1</v>
      </c>
      <c r="T469" s="33">
        <f t="shared" si="65"/>
        <v>0.24741854636591479</v>
      </c>
      <c r="U469" s="12">
        <f t="shared" si="66"/>
        <v>4.041734197730956</v>
      </c>
      <c r="V469" s="10">
        <f t="shared" si="67"/>
        <v>0.125</v>
      </c>
      <c r="W469" s="11">
        <v>13.5</v>
      </c>
      <c r="X469" s="8" t="s">
        <v>148</v>
      </c>
      <c r="Y469" s="8" t="s">
        <v>149</v>
      </c>
      <c r="AA469">
        <f t="shared" si="68"/>
        <v>1</v>
      </c>
      <c r="AB469" s="32">
        <f t="shared" si="69"/>
        <v>26.28</v>
      </c>
      <c r="AC469" t="str">
        <f t="shared" si="70"/>
        <v>Profitable</v>
      </c>
      <c r="AD469">
        <f>IFERROR(VLOOKUP(J469,Product_lookup!$A:$G,5,FALSE),"")</f>
        <v>399</v>
      </c>
      <c r="AE469">
        <f>IFERROR(VLOOKUP(J469,Product_lookup!$A:$G,6,FALSE),"")</f>
        <v>148</v>
      </c>
      <c r="AF469">
        <f>IFERROR(VLOOKUP(J469,Product_lookup!$A:$G,7,FALSE),"")</f>
        <v>126</v>
      </c>
      <c r="AG469" s="33">
        <f t="shared" si="71"/>
        <v>0.31328320802005011</v>
      </c>
    </row>
    <row r="470" spans="1:33" x14ac:dyDescent="0.3">
      <c r="A470" s="27">
        <v>46270</v>
      </c>
      <c r="B470" s="8" t="s">
        <v>33</v>
      </c>
      <c r="C470" s="8" t="s">
        <v>173</v>
      </c>
      <c r="D470" s="8" t="s">
        <v>141</v>
      </c>
      <c r="E470" s="8" t="s">
        <v>193</v>
      </c>
      <c r="F470" s="8" t="s">
        <v>143</v>
      </c>
      <c r="G470" s="8" t="s">
        <v>194</v>
      </c>
      <c r="H470" s="8" t="s">
        <v>24</v>
      </c>
      <c r="I470" s="8" t="s">
        <v>574</v>
      </c>
      <c r="J470" s="8" t="s">
        <v>195</v>
      </c>
      <c r="K470" s="8" t="s">
        <v>21</v>
      </c>
      <c r="L470" s="12">
        <v>291</v>
      </c>
      <c r="M470" s="9">
        <v>7</v>
      </c>
      <c r="N470" s="10">
        <f t="shared" si="63"/>
        <v>2.4054982817869417E-2</v>
      </c>
      <c r="O470" s="11">
        <f t="shared" si="64"/>
        <v>10.5</v>
      </c>
      <c r="P470" s="11">
        <v>73.5</v>
      </c>
      <c r="Q470" s="11">
        <v>0</v>
      </c>
      <c r="R470" s="8">
        <v>0</v>
      </c>
      <c r="S470" s="8">
        <v>0</v>
      </c>
      <c r="T470" s="33" t="str">
        <f t="shared" si="65"/>
        <v/>
      </c>
      <c r="U470" s="12">
        <f t="shared" si="66"/>
        <v>0</v>
      </c>
      <c r="V470" s="10">
        <f t="shared" si="67"/>
        <v>0</v>
      </c>
      <c r="W470" s="11">
        <v>10.5</v>
      </c>
      <c r="X470" s="8" t="s">
        <v>148</v>
      </c>
      <c r="Y470" s="8" t="s">
        <v>149</v>
      </c>
      <c r="AA470">
        <f t="shared" si="68"/>
        <v>1</v>
      </c>
      <c r="AB470" s="32">
        <f t="shared" si="69"/>
        <v>-73.5</v>
      </c>
      <c r="AC470" t="str">
        <f t="shared" si="70"/>
        <v>No Sales</v>
      </c>
      <c r="AD470">
        <f>IFERROR(VLOOKUP(J470,Product_lookup!$A:$G,5,FALSE),"")</f>
        <v>399</v>
      </c>
      <c r="AE470">
        <f>IFERROR(VLOOKUP(J470,Product_lookup!$A:$G,6,FALSE),"")</f>
        <v>148</v>
      </c>
      <c r="AF470">
        <f>IFERROR(VLOOKUP(J470,Product_lookup!$A:$G,7,FALSE),"")</f>
        <v>126</v>
      </c>
      <c r="AG470" s="33">
        <f t="shared" si="71"/>
        <v>0.31328320802005011</v>
      </c>
    </row>
    <row r="471" spans="1:33" x14ac:dyDescent="0.3">
      <c r="A471" s="27">
        <v>46270</v>
      </c>
      <c r="B471" s="8" t="s">
        <v>33</v>
      </c>
      <c r="C471" s="8" t="s">
        <v>173</v>
      </c>
      <c r="D471" s="8" t="s">
        <v>141</v>
      </c>
      <c r="E471" s="8" t="s">
        <v>193</v>
      </c>
      <c r="F471" s="8" t="s">
        <v>143</v>
      </c>
      <c r="G471" s="8" t="s">
        <v>194</v>
      </c>
      <c r="H471" s="8" t="s">
        <v>24</v>
      </c>
      <c r="I471" s="8" t="s">
        <v>266</v>
      </c>
      <c r="J471" s="8" t="s">
        <v>195</v>
      </c>
      <c r="K471" s="8" t="s">
        <v>21</v>
      </c>
      <c r="L471" s="12">
        <v>263</v>
      </c>
      <c r="M471" s="9">
        <v>2</v>
      </c>
      <c r="N471" s="10">
        <f t="shared" si="63"/>
        <v>7.6045627376425855E-3</v>
      </c>
      <c r="O471" s="11">
        <f t="shared" si="64"/>
        <v>10</v>
      </c>
      <c r="P471" s="8">
        <v>20</v>
      </c>
      <c r="Q471" s="11">
        <v>0</v>
      </c>
      <c r="R471" s="8">
        <v>0</v>
      </c>
      <c r="S471" s="8">
        <v>0</v>
      </c>
      <c r="T471" s="33" t="str">
        <f t="shared" si="65"/>
        <v/>
      </c>
      <c r="U471" s="12">
        <f t="shared" si="66"/>
        <v>0</v>
      </c>
      <c r="V471" s="10">
        <f t="shared" si="67"/>
        <v>0</v>
      </c>
      <c r="W471" s="11">
        <v>10</v>
      </c>
      <c r="X471" s="8" t="s">
        <v>148</v>
      </c>
      <c r="Y471" s="8" t="s">
        <v>149</v>
      </c>
      <c r="AA471">
        <f t="shared" si="68"/>
        <v>1</v>
      </c>
      <c r="AB471" s="32">
        <f t="shared" si="69"/>
        <v>-20</v>
      </c>
      <c r="AC471" t="str">
        <f t="shared" si="70"/>
        <v>No Sales</v>
      </c>
      <c r="AD471">
        <f>IFERROR(VLOOKUP(J471,Product_lookup!$A:$G,5,FALSE),"")</f>
        <v>399</v>
      </c>
      <c r="AE471">
        <f>IFERROR(VLOOKUP(J471,Product_lookup!$A:$G,6,FALSE),"")</f>
        <v>148</v>
      </c>
      <c r="AF471">
        <f>IFERROR(VLOOKUP(J471,Product_lookup!$A:$G,7,FALSE),"")</f>
        <v>126</v>
      </c>
      <c r="AG471" s="33">
        <f t="shared" si="71"/>
        <v>0.31328320802005011</v>
      </c>
    </row>
    <row r="472" spans="1:33" x14ac:dyDescent="0.3">
      <c r="A472" s="27">
        <v>46270</v>
      </c>
      <c r="B472" s="8" t="s">
        <v>33</v>
      </c>
      <c r="C472" s="8" t="s">
        <v>173</v>
      </c>
      <c r="D472" s="8" t="s">
        <v>141</v>
      </c>
      <c r="E472" s="8" t="s">
        <v>200</v>
      </c>
      <c r="F472" s="8" t="s">
        <v>143</v>
      </c>
      <c r="G472" s="8" t="s">
        <v>270</v>
      </c>
      <c r="H472" s="8" t="s">
        <v>24</v>
      </c>
      <c r="I472" s="8" t="s">
        <v>549</v>
      </c>
      <c r="J472" s="8" t="s">
        <v>202</v>
      </c>
      <c r="K472" s="8" t="s">
        <v>7</v>
      </c>
      <c r="L472" s="12">
        <v>358</v>
      </c>
      <c r="M472" s="9">
        <v>3</v>
      </c>
      <c r="N472" s="10">
        <f t="shared" si="63"/>
        <v>8.3798882681564244E-3</v>
      </c>
      <c r="O472" s="11">
        <f t="shared" si="64"/>
        <v>7.02</v>
      </c>
      <c r="P472" s="11">
        <v>21.06</v>
      </c>
      <c r="Q472" s="11">
        <v>0</v>
      </c>
      <c r="R472" s="8">
        <v>0</v>
      </c>
      <c r="S472" s="8">
        <v>0</v>
      </c>
      <c r="T472" s="33" t="str">
        <f t="shared" si="65"/>
        <v/>
      </c>
      <c r="U472" s="12">
        <f t="shared" si="66"/>
        <v>0</v>
      </c>
      <c r="V472" s="10">
        <f t="shared" si="67"/>
        <v>0</v>
      </c>
      <c r="W472" s="11">
        <v>11</v>
      </c>
      <c r="X472" s="8" t="s">
        <v>148</v>
      </c>
      <c r="Y472" s="8" t="s">
        <v>149</v>
      </c>
      <c r="AA472">
        <f t="shared" si="68"/>
        <v>1</v>
      </c>
      <c r="AB472" s="32">
        <f t="shared" si="69"/>
        <v>-21.06</v>
      </c>
      <c r="AC472" t="str">
        <f t="shared" si="70"/>
        <v>No Sales</v>
      </c>
      <c r="AD472">
        <f>IFERROR(VLOOKUP(J472,Product_lookup!$A:$G,5,FALSE),"")</f>
        <v>429</v>
      </c>
      <c r="AE472">
        <f>IFERROR(VLOOKUP(J472,Product_lookup!$A:$G,6,FALSE),"")</f>
        <v>159</v>
      </c>
      <c r="AF472">
        <f>IFERROR(VLOOKUP(J472,Product_lookup!$A:$G,7,FALSE),"")</f>
        <v>139</v>
      </c>
      <c r="AG472" s="33">
        <f t="shared" si="71"/>
        <v>0.30536130536130535</v>
      </c>
    </row>
    <row r="473" spans="1:33" x14ac:dyDescent="0.3">
      <c r="A473" s="27">
        <v>46270</v>
      </c>
      <c r="B473" s="8" t="s">
        <v>33</v>
      </c>
      <c r="C473" s="8" t="s">
        <v>173</v>
      </c>
      <c r="D473" s="8" t="s">
        <v>141</v>
      </c>
      <c r="E473" s="8" t="s">
        <v>271</v>
      </c>
      <c r="F473" s="8" t="s">
        <v>143</v>
      </c>
      <c r="G473" s="8" t="s">
        <v>275</v>
      </c>
      <c r="H473" s="8" t="s">
        <v>24</v>
      </c>
      <c r="I473" s="8" t="s">
        <v>596</v>
      </c>
      <c r="J473" s="8" t="s">
        <v>274</v>
      </c>
      <c r="K473" s="8" t="s">
        <v>21</v>
      </c>
      <c r="L473" s="12">
        <v>282</v>
      </c>
      <c r="M473" s="9">
        <v>6</v>
      </c>
      <c r="N473" s="10">
        <f t="shared" si="63"/>
        <v>2.1276595744680851E-2</v>
      </c>
      <c r="O473" s="11">
        <f t="shared" si="64"/>
        <v>13</v>
      </c>
      <c r="P473" s="11">
        <v>78</v>
      </c>
      <c r="Q473" s="11">
        <v>0</v>
      </c>
      <c r="R473" s="8">
        <v>0</v>
      </c>
      <c r="S473" s="8">
        <v>0</v>
      </c>
      <c r="T473" s="33" t="str">
        <f t="shared" si="65"/>
        <v/>
      </c>
      <c r="U473" s="12">
        <f t="shared" si="66"/>
        <v>0</v>
      </c>
      <c r="V473" s="10">
        <f t="shared" si="67"/>
        <v>0</v>
      </c>
      <c r="W473" s="11">
        <v>13</v>
      </c>
      <c r="X473" s="8" t="s">
        <v>148</v>
      </c>
      <c r="Y473" s="8" t="s">
        <v>149</v>
      </c>
      <c r="AA473">
        <f t="shared" si="68"/>
        <v>1</v>
      </c>
      <c r="AB473" s="32">
        <f t="shared" si="69"/>
        <v>-78</v>
      </c>
      <c r="AC473" t="str">
        <f t="shared" si="70"/>
        <v>No Sales</v>
      </c>
      <c r="AD473">
        <f>IFERROR(VLOOKUP(J473,Product_lookup!$A:$G,5,FALSE),"")</f>
        <v>549</v>
      </c>
      <c r="AE473">
        <f>IFERROR(VLOOKUP(J473,Product_lookup!$A:$G,6,FALSE),"")</f>
        <v>198</v>
      </c>
      <c r="AF473">
        <f>IFERROR(VLOOKUP(J473,Product_lookup!$A:$G,7,FALSE),"")</f>
        <v>139</v>
      </c>
      <c r="AG473" s="33">
        <f t="shared" si="71"/>
        <v>0.38615664845173042</v>
      </c>
    </row>
    <row r="474" spans="1:33" x14ac:dyDescent="0.3">
      <c r="A474" s="27">
        <v>46270</v>
      </c>
      <c r="B474" s="8" t="s">
        <v>23</v>
      </c>
      <c r="C474" s="8" t="s">
        <v>173</v>
      </c>
      <c r="D474" s="8" t="s">
        <v>141</v>
      </c>
      <c r="E474" s="8" t="s">
        <v>174</v>
      </c>
      <c r="F474" s="8" t="s">
        <v>143</v>
      </c>
      <c r="G474" s="8" t="s">
        <v>408</v>
      </c>
      <c r="H474" s="8" t="s">
        <v>20</v>
      </c>
      <c r="I474" s="8" t="s">
        <v>408</v>
      </c>
      <c r="J474" s="8" t="s">
        <v>176</v>
      </c>
      <c r="K474" s="8" t="s">
        <v>14</v>
      </c>
      <c r="L474" s="12">
        <v>3158</v>
      </c>
      <c r="M474" s="9">
        <v>37</v>
      </c>
      <c r="N474" s="10">
        <f t="shared" si="63"/>
        <v>1.1716276124129196E-2</v>
      </c>
      <c r="O474" s="11">
        <f t="shared" si="64"/>
        <v>11.39</v>
      </c>
      <c r="P474" s="11">
        <v>421.43</v>
      </c>
      <c r="Q474" s="11">
        <v>449</v>
      </c>
      <c r="R474" s="8">
        <v>1</v>
      </c>
      <c r="S474" s="8">
        <v>1</v>
      </c>
      <c r="T474" s="33">
        <f t="shared" si="65"/>
        <v>0.93859688195991098</v>
      </c>
      <c r="U474" s="12">
        <f t="shared" si="66"/>
        <v>1.0654201172199416</v>
      </c>
      <c r="V474" s="10">
        <f t="shared" si="67"/>
        <v>2.7027027027027029E-2</v>
      </c>
      <c r="W474" s="11">
        <v>15.5</v>
      </c>
      <c r="X474" s="8" t="s">
        <v>148</v>
      </c>
      <c r="Y474" s="8" t="s">
        <v>149</v>
      </c>
      <c r="AA474">
        <f t="shared" si="68"/>
        <v>1</v>
      </c>
      <c r="AB474" s="32">
        <f t="shared" si="69"/>
        <v>-278.43</v>
      </c>
      <c r="AC474" t="str">
        <f t="shared" si="70"/>
        <v>Losing</v>
      </c>
      <c r="AD474">
        <f>IFERROR(VLOOKUP(J474,Product_lookup!$A:$G,5,FALSE),"")</f>
        <v>449</v>
      </c>
      <c r="AE474">
        <f>IFERROR(VLOOKUP(J474,Product_lookup!$A:$G,6,FALSE),"")</f>
        <v>166</v>
      </c>
      <c r="AF474">
        <f>IFERROR(VLOOKUP(J474,Product_lookup!$A:$G,7,FALSE),"")</f>
        <v>140</v>
      </c>
      <c r="AG474" s="33">
        <f t="shared" si="71"/>
        <v>0.31848552338530067</v>
      </c>
    </row>
    <row r="475" spans="1:33" x14ac:dyDescent="0.3">
      <c r="A475" s="27">
        <v>46270</v>
      </c>
      <c r="B475" s="8" t="s">
        <v>23</v>
      </c>
      <c r="C475" s="8" t="s">
        <v>173</v>
      </c>
      <c r="D475" s="8" t="s">
        <v>141</v>
      </c>
      <c r="E475" s="8" t="s">
        <v>174</v>
      </c>
      <c r="F475" s="8" t="s">
        <v>143</v>
      </c>
      <c r="G475" s="8" t="s">
        <v>175</v>
      </c>
      <c r="H475" s="8" t="s">
        <v>20</v>
      </c>
      <c r="I475" s="8" t="s">
        <v>175</v>
      </c>
      <c r="J475" s="8" t="s">
        <v>176</v>
      </c>
      <c r="K475" s="8" t="s">
        <v>7</v>
      </c>
      <c r="L475" s="12">
        <v>320</v>
      </c>
      <c r="M475" s="9">
        <v>3</v>
      </c>
      <c r="N475" s="10">
        <f t="shared" si="63"/>
        <v>9.3749999999999997E-3</v>
      </c>
      <c r="O475" s="11">
        <f t="shared" si="64"/>
        <v>9.4599999999999991</v>
      </c>
      <c r="P475" s="11">
        <v>28.38</v>
      </c>
      <c r="Q475" s="11">
        <v>0</v>
      </c>
      <c r="R475" s="8">
        <v>0</v>
      </c>
      <c r="S475" s="8">
        <v>0</v>
      </c>
      <c r="T475" s="33" t="str">
        <f t="shared" si="65"/>
        <v/>
      </c>
      <c r="U475" s="12">
        <f t="shared" si="66"/>
        <v>0</v>
      </c>
      <c r="V475" s="10">
        <f t="shared" si="67"/>
        <v>0</v>
      </c>
      <c r="W475" s="11">
        <v>15</v>
      </c>
      <c r="X475" s="8" t="s">
        <v>148</v>
      </c>
      <c r="Y475" s="8" t="s">
        <v>149</v>
      </c>
      <c r="AA475">
        <f t="shared" si="68"/>
        <v>1</v>
      </c>
      <c r="AB475" s="32">
        <f t="shared" si="69"/>
        <v>-28.38</v>
      </c>
      <c r="AC475" t="str">
        <f t="shared" si="70"/>
        <v>No Sales</v>
      </c>
      <c r="AD475">
        <f>IFERROR(VLOOKUP(J475,Product_lookup!$A:$G,5,FALSE),"")</f>
        <v>449</v>
      </c>
      <c r="AE475">
        <f>IFERROR(VLOOKUP(J475,Product_lookup!$A:$G,6,FALSE),"")</f>
        <v>166</v>
      </c>
      <c r="AF475">
        <f>IFERROR(VLOOKUP(J475,Product_lookup!$A:$G,7,FALSE),"")</f>
        <v>140</v>
      </c>
      <c r="AG475" s="33">
        <f t="shared" si="71"/>
        <v>0.31848552338530067</v>
      </c>
    </row>
    <row r="476" spans="1:33" x14ac:dyDescent="0.3">
      <c r="A476" s="27">
        <v>46270</v>
      </c>
      <c r="B476" s="8" t="s">
        <v>23</v>
      </c>
      <c r="C476" s="8" t="s">
        <v>173</v>
      </c>
      <c r="D476" s="8" t="s">
        <v>141</v>
      </c>
      <c r="E476" s="8" t="s">
        <v>174</v>
      </c>
      <c r="F476" s="8" t="s">
        <v>143</v>
      </c>
      <c r="G476" s="8" t="s">
        <v>552</v>
      </c>
      <c r="H476" s="8" t="s">
        <v>20</v>
      </c>
      <c r="I476" s="8" t="s">
        <v>552</v>
      </c>
      <c r="J476" s="8" t="s">
        <v>176</v>
      </c>
      <c r="K476" s="8" t="s">
        <v>7</v>
      </c>
      <c r="L476" s="12">
        <v>610</v>
      </c>
      <c r="M476" s="9">
        <v>8</v>
      </c>
      <c r="N476" s="10">
        <f t="shared" si="63"/>
        <v>1.3114754098360656E-2</v>
      </c>
      <c r="O476" s="11">
        <f t="shared" si="64"/>
        <v>8.8000000000000007</v>
      </c>
      <c r="P476" s="11">
        <v>70.400000000000006</v>
      </c>
      <c r="Q476" s="11">
        <v>0</v>
      </c>
      <c r="R476" s="8">
        <v>0</v>
      </c>
      <c r="S476" s="8">
        <v>0</v>
      </c>
      <c r="T476" s="33" t="str">
        <f t="shared" si="65"/>
        <v/>
      </c>
      <c r="U476" s="12">
        <f t="shared" si="66"/>
        <v>0</v>
      </c>
      <c r="V476" s="10">
        <f t="shared" si="67"/>
        <v>0</v>
      </c>
      <c r="W476" s="11">
        <v>11.5</v>
      </c>
      <c r="X476" s="8" t="s">
        <v>148</v>
      </c>
      <c r="Y476" s="8" t="s">
        <v>149</v>
      </c>
      <c r="AA476">
        <f t="shared" si="68"/>
        <v>1</v>
      </c>
      <c r="AB476" s="32">
        <f t="shared" si="69"/>
        <v>-70.400000000000006</v>
      </c>
      <c r="AC476" t="str">
        <f t="shared" si="70"/>
        <v>No Sales</v>
      </c>
      <c r="AD476">
        <f>IFERROR(VLOOKUP(J476,Product_lookup!$A:$G,5,FALSE),"")</f>
        <v>449</v>
      </c>
      <c r="AE476">
        <f>IFERROR(VLOOKUP(J476,Product_lookup!$A:$G,6,FALSE),"")</f>
        <v>166</v>
      </c>
      <c r="AF476">
        <f>IFERROR(VLOOKUP(J476,Product_lookup!$A:$G,7,FALSE),"")</f>
        <v>140</v>
      </c>
      <c r="AG476" s="33">
        <f t="shared" si="71"/>
        <v>0.31848552338530067</v>
      </c>
    </row>
    <row r="477" spans="1:33" x14ac:dyDescent="0.3">
      <c r="A477" s="27">
        <v>46270</v>
      </c>
      <c r="B477" s="8" t="s">
        <v>23</v>
      </c>
      <c r="C477" s="8" t="s">
        <v>173</v>
      </c>
      <c r="D477" s="8" t="s">
        <v>141</v>
      </c>
      <c r="E477" s="8" t="s">
        <v>174</v>
      </c>
      <c r="F477" s="8" t="s">
        <v>143</v>
      </c>
      <c r="G477" s="8" t="s">
        <v>411</v>
      </c>
      <c r="H477" s="8" t="s">
        <v>20</v>
      </c>
      <c r="I477" s="8" t="s">
        <v>411</v>
      </c>
      <c r="J477" s="8" t="s">
        <v>176</v>
      </c>
      <c r="K477" s="8" t="s">
        <v>14</v>
      </c>
      <c r="L477" s="12">
        <v>1102</v>
      </c>
      <c r="M477" s="9">
        <v>15</v>
      </c>
      <c r="N477" s="10">
        <f t="shared" si="63"/>
        <v>1.3611615245009074E-2</v>
      </c>
      <c r="O477" s="11">
        <f t="shared" si="64"/>
        <v>10.43</v>
      </c>
      <c r="P477" s="11">
        <v>156.44999999999999</v>
      </c>
      <c r="Q477" s="11">
        <v>0</v>
      </c>
      <c r="R477" s="8">
        <v>0</v>
      </c>
      <c r="S477" s="8">
        <v>0</v>
      </c>
      <c r="T477" s="33" t="str">
        <f t="shared" si="65"/>
        <v/>
      </c>
      <c r="U477" s="12">
        <f t="shared" si="66"/>
        <v>0</v>
      </c>
      <c r="V477" s="10">
        <f t="shared" si="67"/>
        <v>0</v>
      </c>
      <c r="W477" s="11">
        <v>14.5</v>
      </c>
      <c r="X477" s="8" t="s">
        <v>148</v>
      </c>
      <c r="Y477" s="8" t="s">
        <v>149</v>
      </c>
      <c r="AA477">
        <f t="shared" si="68"/>
        <v>1</v>
      </c>
      <c r="AB477" s="32">
        <f t="shared" si="69"/>
        <v>-156.44999999999999</v>
      </c>
      <c r="AC477" t="str">
        <f t="shared" si="70"/>
        <v>No Sales</v>
      </c>
      <c r="AD477">
        <f>IFERROR(VLOOKUP(J477,Product_lookup!$A:$G,5,FALSE),"")</f>
        <v>449</v>
      </c>
      <c r="AE477">
        <f>IFERROR(VLOOKUP(J477,Product_lookup!$A:$G,6,FALSE),"")</f>
        <v>166</v>
      </c>
      <c r="AF477">
        <f>IFERROR(VLOOKUP(J477,Product_lookup!$A:$G,7,FALSE),"")</f>
        <v>140</v>
      </c>
      <c r="AG477" s="33">
        <f t="shared" si="71"/>
        <v>0.31848552338530067</v>
      </c>
    </row>
    <row r="478" spans="1:33" x14ac:dyDescent="0.3">
      <c r="A478" s="27">
        <v>46270</v>
      </c>
      <c r="B478" s="8" t="s">
        <v>23</v>
      </c>
      <c r="C478" s="8" t="s">
        <v>173</v>
      </c>
      <c r="D478" s="8" t="s">
        <v>141</v>
      </c>
      <c r="E478" s="8" t="s">
        <v>186</v>
      </c>
      <c r="F478" s="8" t="s">
        <v>143</v>
      </c>
      <c r="G478" s="8" t="s">
        <v>191</v>
      </c>
      <c r="H478" s="8" t="s">
        <v>20</v>
      </c>
      <c r="I478" s="8" t="s">
        <v>191</v>
      </c>
      <c r="J478" s="8" t="s">
        <v>188</v>
      </c>
      <c r="K478" s="8" t="s">
        <v>14</v>
      </c>
      <c r="L478" s="12">
        <v>678</v>
      </c>
      <c r="M478" s="9">
        <v>1</v>
      </c>
      <c r="N478" s="10">
        <f t="shared" si="63"/>
        <v>1.4749262536873156E-3</v>
      </c>
      <c r="O478" s="11">
        <f t="shared" si="64"/>
        <v>8.57</v>
      </c>
      <c r="P478" s="11">
        <v>8.57</v>
      </c>
      <c r="Q478" s="11">
        <v>0</v>
      </c>
      <c r="R478" s="8">
        <v>0</v>
      </c>
      <c r="S478" s="8">
        <v>0</v>
      </c>
      <c r="T478" s="33" t="str">
        <f t="shared" si="65"/>
        <v/>
      </c>
      <c r="U478" s="12">
        <f t="shared" si="66"/>
        <v>0</v>
      </c>
      <c r="V478" s="10">
        <f t="shared" si="67"/>
        <v>0</v>
      </c>
      <c r="W478" s="11">
        <v>12</v>
      </c>
      <c r="X478" s="8" t="s">
        <v>148</v>
      </c>
      <c r="Y478" s="8" t="s">
        <v>149</v>
      </c>
      <c r="AA478">
        <f t="shared" si="68"/>
        <v>1</v>
      </c>
      <c r="AB478" s="32">
        <f t="shared" si="69"/>
        <v>-8.57</v>
      </c>
      <c r="AC478" t="str">
        <f t="shared" si="70"/>
        <v>No Sales</v>
      </c>
      <c r="AD478">
        <f>IFERROR(VLOOKUP(J478,Product_lookup!$A:$G,5,FALSE),"")</f>
        <v>349</v>
      </c>
      <c r="AE478">
        <f>IFERROR(VLOOKUP(J478,Product_lookup!$A:$G,6,FALSE),"")</f>
        <v>133</v>
      </c>
      <c r="AF478">
        <f>IFERROR(VLOOKUP(J478,Product_lookup!$A:$G,7,FALSE),"")</f>
        <v>121</v>
      </c>
      <c r="AG478" s="33">
        <f t="shared" si="71"/>
        <v>0.27220630372492838</v>
      </c>
    </row>
    <row r="479" spans="1:33" x14ac:dyDescent="0.3">
      <c r="A479" s="27">
        <v>46270</v>
      </c>
      <c r="B479" s="8" t="s">
        <v>23</v>
      </c>
      <c r="C479" s="8" t="s">
        <v>173</v>
      </c>
      <c r="D479" s="8" t="s">
        <v>141</v>
      </c>
      <c r="E479" s="8" t="s">
        <v>186</v>
      </c>
      <c r="F479" s="8" t="s">
        <v>143</v>
      </c>
      <c r="G479" s="8" t="s">
        <v>190</v>
      </c>
      <c r="H479" s="8" t="s">
        <v>20</v>
      </c>
      <c r="I479" s="8" t="s">
        <v>190</v>
      </c>
      <c r="J479" s="8" t="s">
        <v>188</v>
      </c>
      <c r="K479" s="8" t="s">
        <v>21</v>
      </c>
      <c r="L479" s="12">
        <v>489</v>
      </c>
      <c r="M479" s="9">
        <v>8</v>
      </c>
      <c r="N479" s="10">
        <f t="shared" si="63"/>
        <v>1.6359918200408999E-2</v>
      </c>
      <c r="O479" s="11">
        <f t="shared" si="64"/>
        <v>12</v>
      </c>
      <c r="P479" s="11">
        <v>96</v>
      </c>
      <c r="Q479" s="11">
        <v>349</v>
      </c>
      <c r="R479" s="8">
        <v>1</v>
      </c>
      <c r="S479" s="8">
        <v>1</v>
      </c>
      <c r="T479" s="33">
        <f t="shared" si="65"/>
        <v>0.27507163323782235</v>
      </c>
      <c r="U479" s="12">
        <f t="shared" si="66"/>
        <v>3.6354166666666665</v>
      </c>
      <c r="V479" s="10">
        <f t="shared" si="67"/>
        <v>0.125</v>
      </c>
      <c r="W479" s="11">
        <v>12</v>
      </c>
      <c r="X479" s="8" t="s">
        <v>148</v>
      </c>
      <c r="Y479" s="8" t="s">
        <v>149</v>
      </c>
      <c r="AA479">
        <f t="shared" si="68"/>
        <v>1</v>
      </c>
      <c r="AB479" s="32">
        <f t="shared" si="69"/>
        <v>-1</v>
      </c>
      <c r="AC479" t="str">
        <f t="shared" si="70"/>
        <v>Losing</v>
      </c>
      <c r="AD479">
        <f>IFERROR(VLOOKUP(J479,Product_lookup!$A:$G,5,FALSE),"")</f>
        <v>349</v>
      </c>
      <c r="AE479">
        <f>IFERROR(VLOOKUP(J479,Product_lookup!$A:$G,6,FALSE),"")</f>
        <v>133</v>
      </c>
      <c r="AF479">
        <f>IFERROR(VLOOKUP(J479,Product_lookup!$A:$G,7,FALSE),"")</f>
        <v>121</v>
      </c>
      <c r="AG479" s="33">
        <f t="shared" si="71"/>
        <v>0.27220630372492838</v>
      </c>
    </row>
    <row r="480" spans="1:33" x14ac:dyDescent="0.3">
      <c r="A480" s="27">
        <v>46270</v>
      </c>
      <c r="B480" s="8" t="s">
        <v>23</v>
      </c>
      <c r="C480" s="8" t="s">
        <v>173</v>
      </c>
      <c r="D480" s="8" t="s">
        <v>141</v>
      </c>
      <c r="E480" s="8" t="s">
        <v>281</v>
      </c>
      <c r="F480" s="8" t="s">
        <v>143</v>
      </c>
      <c r="G480" s="8" t="s">
        <v>479</v>
      </c>
      <c r="H480" s="8" t="s">
        <v>20</v>
      </c>
      <c r="I480" s="8" t="s">
        <v>479</v>
      </c>
      <c r="J480" s="8" t="s">
        <v>283</v>
      </c>
      <c r="K480" s="8" t="s">
        <v>14</v>
      </c>
      <c r="L480" s="12">
        <v>1842</v>
      </c>
      <c r="M480" s="9">
        <v>12</v>
      </c>
      <c r="N480" s="10">
        <f t="shared" si="63"/>
        <v>6.5146579804560263E-3</v>
      </c>
      <c r="O480" s="11">
        <f t="shared" si="64"/>
        <v>8.69</v>
      </c>
      <c r="P480" s="11">
        <v>104.28</v>
      </c>
      <c r="Q480" s="11">
        <v>897</v>
      </c>
      <c r="R480" s="8">
        <v>2</v>
      </c>
      <c r="S480" s="8">
        <v>3</v>
      </c>
      <c r="T480" s="33">
        <f t="shared" si="65"/>
        <v>0.11625418060200669</v>
      </c>
      <c r="U480" s="12">
        <f t="shared" si="66"/>
        <v>8.6018411967779063</v>
      </c>
      <c r="V480" s="10">
        <f t="shared" si="67"/>
        <v>0.16666666666666666</v>
      </c>
      <c r="W480" s="11">
        <v>11</v>
      </c>
      <c r="X480" s="8" t="s">
        <v>148</v>
      </c>
      <c r="Y480" s="8" t="s">
        <v>149</v>
      </c>
      <c r="AA480">
        <f t="shared" si="68"/>
        <v>1</v>
      </c>
      <c r="AB480" s="32">
        <f t="shared" si="69"/>
        <v>138.72</v>
      </c>
      <c r="AC480" t="str">
        <f t="shared" si="70"/>
        <v>Profitable</v>
      </c>
      <c r="AD480">
        <f>IFERROR(VLOOKUP(J480,Product_lookup!$A:$G,5,FALSE),"")</f>
        <v>299</v>
      </c>
      <c r="AE480">
        <f>IFERROR(VLOOKUP(J480,Product_lookup!$A:$G,6,FALSE),"")</f>
        <v>111</v>
      </c>
      <c r="AF480">
        <f>IFERROR(VLOOKUP(J480,Product_lookup!$A:$G,7,FALSE),"")</f>
        <v>107</v>
      </c>
      <c r="AG480" s="33">
        <f t="shared" si="71"/>
        <v>0.2709030100334448</v>
      </c>
    </row>
    <row r="481" spans="1:33" x14ac:dyDescent="0.3">
      <c r="A481" s="27">
        <v>46270</v>
      </c>
      <c r="B481" s="8" t="s">
        <v>23</v>
      </c>
      <c r="C481" s="8" t="s">
        <v>173</v>
      </c>
      <c r="D481" s="8" t="s">
        <v>141</v>
      </c>
      <c r="E481" s="8" t="s">
        <v>281</v>
      </c>
      <c r="F481" s="8" t="s">
        <v>143</v>
      </c>
      <c r="G481" s="8" t="s">
        <v>598</v>
      </c>
      <c r="H481" s="8" t="s">
        <v>20</v>
      </c>
      <c r="I481" s="8" t="s">
        <v>598</v>
      </c>
      <c r="J481" s="8" t="s">
        <v>283</v>
      </c>
      <c r="K481" s="8" t="s">
        <v>14</v>
      </c>
      <c r="L481" s="12">
        <v>1747</v>
      </c>
      <c r="M481" s="9">
        <v>7</v>
      </c>
      <c r="N481" s="10">
        <f t="shared" si="63"/>
        <v>4.0068689181453924E-3</v>
      </c>
      <c r="O481" s="11">
        <f t="shared" si="64"/>
        <v>6</v>
      </c>
      <c r="P481" s="11">
        <v>42</v>
      </c>
      <c r="Q481" s="11">
        <v>0</v>
      </c>
      <c r="R481" s="8">
        <v>0</v>
      </c>
      <c r="S481" s="8">
        <v>0</v>
      </c>
      <c r="T481" s="33" t="str">
        <f t="shared" si="65"/>
        <v/>
      </c>
      <c r="U481" s="12">
        <f t="shared" si="66"/>
        <v>0</v>
      </c>
      <c r="V481" s="10">
        <f t="shared" si="67"/>
        <v>0</v>
      </c>
      <c r="W481" s="11">
        <v>8</v>
      </c>
      <c r="X481" s="8" t="s">
        <v>148</v>
      </c>
      <c r="Y481" s="8" t="s">
        <v>149</v>
      </c>
      <c r="AA481">
        <f t="shared" si="68"/>
        <v>1</v>
      </c>
      <c r="AB481" s="32">
        <f t="shared" si="69"/>
        <v>-42</v>
      </c>
      <c r="AC481" t="str">
        <f t="shared" si="70"/>
        <v>No Sales</v>
      </c>
      <c r="AD481">
        <f>IFERROR(VLOOKUP(J481,Product_lookup!$A:$G,5,FALSE),"")</f>
        <v>299</v>
      </c>
      <c r="AE481">
        <f>IFERROR(VLOOKUP(J481,Product_lookup!$A:$G,6,FALSE),"")</f>
        <v>111</v>
      </c>
      <c r="AF481">
        <f>IFERROR(VLOOKUP(J481,Product_lookup!$A:$G,7,FALSE),"")</f>
        <v>107</v>
      </c>
      <c r="AG481" s="33">
        <f t="shared" si="71"/>
        <v>0.2709030100334448</v>
      </c>
    </row>
    <row r="482" spans="1:33" x14ac:dyDescent="0.3">
      <c r="A482" s="27">
        <v>46270</v>
      </c>
      <c r="B482" s="8" t="s">
        <v>23</v>
      </c>
      <c r="C482" s="8" t="s">
        <v>173</v>
      </c>
      <c r="D482" s="8" t="s">
        <v>141</v>
      </c>
      <c r="E482" s="8" t="s">
        <v>281</v>
      </c>
      <c r="F482" s="8" t="s">
        <v>143</v>
      </c>
      <c r="G482" s="8" t="s">
        <v>282</v>
      </c>
      <c r="H482" s="8" t="s">
        <v>20</v>
      </c>
      <c r="I482" s="8" t="s">
        <v>282</v>
      </c>
      <c r="J482" s="8" t="s">
        <v>283</v>
      </c>
      <c r="K482" s="8" t="s">
        <v>7</v>
      </c>
      <c r="L482" s="12">
        <v>503</v>
      </c>
      <c r="M482" s="9">
        <v>1</v>
      </c>
      <c r="N482" s="10">
        <f t="shared" si="63"/>
        <v>1.9880715705765406E-3</v>
      </c>
      <c r="O482" s="11">
        <f t="shared" si="64"/>
        <v>5.59</v>
      </c>
      <c r="P482" s="11">
        <v>5.59</v>
      </c>
      <c r="Q482" s="11">
        <v>299</v>
      </c>
      <c r="R482" s="8">
        <v>1</v>
      </c>
      <c r="S482" s="8">
        <v>1</v>
      </c>
      <c r="T482" s="33">
        <f t="shared" si="65"/>
        <v>1.8695652173913044E-2</v>
      </c>
      <c r="U482" s="12">
        <f t="shared" si="66"/>
        <v>53.488372093023258</v>
      </c>
      <c r="V482" s="10">
        <f t="shared" si="67"/>
        <v>1</v>
      </c>
      <c r="W482" s="11">
        <v>8</v>
      </c>
      <c r="X482" s="8" t="s">
        <v>148</v>
      </c>
      <c r="Y482" s="8" t="s">
        <v>149</v>
      </c>
      <c r="AA482">
        <f t="shared" si="68"/>
        <v>1</v>
      </c>
      <c r="AB482" s="32">
        <f t="shared" si="69"/>
        <v>75.41</v>
      </c>
      <c r="AC482" t="str">
        <f t="shared" si="70"/>
        <v>Profitable</v>
      </c>
      <c r="AD482">
        <f>IFERROR(VLOOKUP(J482,Product_lookup!$A:$G,5,FALSE),"")</f>
        <v>299</v>
      </c>
      <c r="AE482">
        <f>IFERROR(VLOOKUP(J482,Product_lookup!$A:$G,6,FALSE),"")</f>
        <v>111</v>
      </c>
      <c r="AF482">
        <f>IFERROR(VLOOKUP(J482,Product_lookup!$A:$G,7,FALSE),"")</f>
        <v>107</v>
      </c>
      <c r="AG482" s="33">
        <f t="shared" si="71"/>
        <v>0.2709030100334448</v>
      </c>
    </row>
    <row r="483" spans="1:33" x14ac:dyDescent="0.3">
      <c r="A483" s="27">
        <v>46270</v>
      </c>
      <c r="B483" s="8" t="s">
        <v>23</v>
      </c>
      <c r="C483" s="8" t="s">
        <v>173</v>
      </c>
      <c r="D483" s="8" t="s">
        <v>141</v>
      </c>
      <c r="E483" s="8" t="s">
        <v>285</v>
      </c>
      <c r="F483" s="8" t="s">
        <v>143</v>
      </c>
      <c r="G483" s="8" t="s">
        <v>290</v>
      </c>
      <c r="H483" s="8" t="s">
        <v>20</v>
      </c>
      <c r="I483" s="8" t="s">
        <v>290</v>
      </c>
      <c r="J483" s="8" t="s">
        <v>287</v>
      </c>
      <c r="K483" s="8" t="s">
        <v>14</v>
      </c>
      <c r="L483" s="12">
        <v>462</v>
      </c>
      <c r="M483" s="9">
        <v>6</v>
      </c>
      <c r="N483" s="10">
        <f t="shared" si="63"/>
        <v>1.2987012987012988E-2</v>
      </c>
      <c r="O483" s="11">
        <f t="shared" si="64"/>
        <v>6.16</v>
      </c>
      <c r="P483" s="11">
        <v>36.96</v>
      </c>
      <c r="Q483" s="11">
        <v>249</v>
      </c>
      <c r="R483" s="8">
        <v>1</v>
      </c>
      <c r="S483" s="8">
        <v>1</v>
      </c>
      <c r="T483" s="33">
        <f t="shared" si="65"/>
        <v>0.14843373493975903</v>
      </c>
      <c r="U483" s="12">
        <f t="shared" si="66"/>
        <v>6.7370129870129869</v>
      </c>
      <c r="V483" s="10">
        <f t="shared" si="67"/>
        <v>0.16666666666666666</v>
      </c>
      <c r="W483" s="11">
        <v>9</v>
      </c>
      <c r="X483" s="8" t="s">
        <v>148</v>
      </c>
      <c r="Y483" s="8" t="s">
        <v>149</v>
      </c>
      <c r="AA483">
        <f t="shared" si="68"/>
        <v>1</v>
      </c>
      <c r="AB483" s="32">
        <f t="shared" si="69"/>
        <v>25.04</v>
      </c>
      <c r="AC483" t="str">
        <f t="shared" si="70"/>
        <v>Profitable</v>
      </c>
      <c r="AD483">
        <f>IFERROR(VLOOKUP(J483,Product_lookup!$A:$G,5,FALSE),"")</f>
        <v>249</v>
      </c>
      <c r="AE483">
        <f>IFERROR(VLOOKUP(J483,Product_lookup!$A:$G,6,FALSE),"")</f>
        <v>95</v>
      </c>
      <c r="AF483">
        <f>IFERROR(VLOOKUP(J483,Product_lookup!$A:$G,7,FALSE),"")</f>
        <v>92</v>
      </c>
      <c r="AG483" s="33">
        <f t="shared" si="71"/>
        <v>0.24899598393574296</v>
      </c>
    </row>
    <row r="484" spans="1:33" x14ac:dyDescent="0.3">
      <c r="A484" s="27">
        <v>46270</v>
      </c>
      <c r="B484" s="8" t="s">
        <v>23</v>
      </c>
      <c r="C484" s="8" t="s">
        <v>173</v>
      </c>
      <c r="D484" s="8" t="s">
        <v>141</v>
      </c>
      <c r="E484" s="8" t="s">
        <v>285</v>
      </c>
      <c r="F484" s="8" t="s">
        <v>143</v>
      </c>
      <c r="G484" s="8" t="s">
        <v>482</v>
      </c>
      <c r="H484" s="8" t="s">
        <v>20</v>
      </c>
      <c r="I484" s="8" t="s">
        <v>482</v>
      </c>
      <c r="J484" s="8" t="s">
        <v>287</v>
      </c>
      <c r="K484" s="8" t="s">
        <v>7</v>
      </c>
      <c r="L484" s="12">
        <v>399</v>
      </c>
      <c r="M484" s="9">
        <v>2</v>
      </c>
      <c r="N484" s="10">
        <f t="shared" si="63"/>
        <v>5.0125313283208017E-3</v>
      </c>
      <c r="O484" s="11">
        <f t="shared" si="64"/>
        <v>5.39</v>
      </c>
      <c r="P484" s="11">
        <v>10.78</v>
      </c>
      <c r="Q484" s="11">
        <v>249</v>
      </c>
      <c r="R484" s="8">
        <v>1</v>
      </c>
      <c r="S484" s="8">
        <v>1</v>
      </c>
      <c r="T484" s="33">
        <f t="shared" si="65"/>
        <v>4.3293172690763049E-2</v>
      </c>
      <c r="U484" s="12">
        <f t="shared" si="66"/>
        <v>23.098330241187384</v>
      </c>
      <c r="V484" s="10">
        <f t="shared" si="67"/>
        <v>0.5</v>
      </c>
      <c r="W484" s="11">
        <v>7</v>
      </c>
      <c r="X484" s="8" t="s">
        <v>148</v>
      </c>
      <c r="Y484" s="8" t="s">
        <v>149</v>
      </c>
      <c r="AA484">
        <f t="shared" si="68"/>
        <v>1</v>
      </c>
      <c r="AB484" s="32">
        <f t="shared" si="69"/>
        <v>51.22</v>
      </c>
      <c r="AC484" t="str">
        <f t="shared" si="70"/>
        <v>Profitable</v>
      </c>
      <c r="AD484">
        <f>IFERROR(VLOOKUP(J484,Product_lookup!$A:$G,5,FALSE),"")</f>
        <v>249</v>
      </c>
      <c r="AE484">
        <f>IFERROR(VLOOKUP(J484,Product_lookup!$A:$G,6,FALSE),"")</f>
        <v>95</v>
      </c>
      <c r="AF484">
        <f>IFERROR(VLOOKUP(J484,Product_lookup!$A:$G,7,FALSE),"")</f>
        <v>92</v>
      </c>
      <c r="AG484" s="33">
        <f t="shared" si="71"/>
        <v>0.24899598393574296</v>
      </c>
    </row>
    <row r="485" spans="1:33" x14ac:dyDescent="0.3">
      <c r="A485" s="27">
        <v>46270</v>
      </c>
      <c r="B485" s="8" t="s">
        <v>23</v>
      </c>
      <c r="C485" s="8" t="s">
        <v>173</v>
      </c>
      <c r="D485" s="8" t="s">
        <v>141</v>
      </c>
      <c r="E485" s="8" t="s">
        <v>285</v>
      </c>
      <c r="F485" s="8" t="s">
        <v>143</v>
      </c>
      <c r="G485" s="8" t="s">
        <v>288</v>
      </c>
      <c r="H485" s="8" t="s">
        <v>20</v>
      </c>
      <c r="I485" s="8" t="s">
        <v>288</v>
      </c>
      <c r="J485" s="8" t="s">
        <v>287</v>
      </c>
      <c r="K485" s="8" t="s">
        <v>7</v>
      </c>
      <c r="L485" s="12">
        <v>565</v>
      </c>
      <c r="M485" s="9">
        <v>4</v>
      </c>
      <c r="N485" s="10">
        <f t="shared" si="63"/>
        <v>7.0796460176991149E-3</v>
      </c>
      <c r="O485" s="11">
        <f t="shared" si="64"/>
        <v>3.28</v>
      </c>
      <c r="P485" s="11">
        <v>13.12</v>
      </c>
      <c r="Q485" s="11">
        <v>0</v>
      </c>
      <c r="R485" s="8">
        <v>0</v>
      </c>
      <c r="S485" s="8">
        <v>0</v>
      </c>
      <c r="T485" s="33" t="str">
        <f t="shared" si="65"/>
        <v/>
      </c>
      <c r="U485" s="12">
        <f t="shared" si="66"/>
        <v>0</v>
      </c>
      <c r="V485" s="10">
        <f t="shared" si="67"/>
        <v>0</v>
      </c>
      <c r="W485" s="11">
        <v>6</v>
      </c>
      <c r="X485" s="8" t="s">
        <v>148</v>
      </c>
      <c r="Y485" s="8" t="s">
        <v>149</v>
      </c>
      <c r="AA485">
        <f t="shared" si="68"/>
        <v>1</v>
      </c>
      <c r="AB485" s="32">
        <f t="shared" si="69"/>
        <v>-13.12</v>
      </c>
      <c r="AC485" t="str">
        <f t="shared" si="70"/>
        <v>No Sales</v>
      </c>
      <c r="AD485">
        <f>IFERROR(VLOOKUP(J485,Product_lookup!$A:$G,5,FALSE),"")</f>
        <v>249</v>
      </c>
      <c r="AE485">
        <f>IFERROR(VLOOKUP(J485,Product_lookup!$A:$G,6,FALSE),"")</f>
        <v>95</v>
      </c>
      <c r="AF485">
        <f>IFERROR(VLOOKUP(J485,Product_lookup!$A:$G,7,FALSE),"")</f>
        <v>92</v>
      </c>
      <c r="AG485" s="33">
        <f t="shared" si="71"/>
        <v>0.24899598393574296</v>
      </c>
    </row>
    <row r="486" spans="1:33" x14ac:dyDescent="0.3">
      <c r="A486" s="27">
        <v>46270</v>
      </c>
      <c r="B486" s="8" t="s">
        <v>23</v>
      </c>
      <c r="C486" s="8" t="s">
        <v>173</v>
      </c>
      <c r="D486" s="8" t="s">
        <v>141</v>
      </c>
      <c r="E486" s="8" t="s">
        <v>285</v>
      </c>
      <c r="F486" s="8" t="s">
        <v>143</v>
      </c>
      <c r="G486" s="8" t="s">
        <v>600</v>
      </c>
      <c r="H486" s="8" t="s">
        <v>20</v>
      </c>
      <c r="I486" s="8" t="s">
        <v>600</v>
      </c>
      <c r="J486" s="8" t="s">
        <v>287</v>
      </c>
      <c r="K486" s="8" t="s">
        <v>7</v>
      </c>
      <c r="L486" s="12">
        <v>168</v>
      </c>
      <c r="M486" s="9">
        <v>1</v>
      </c>
      <c r="N486" s="10">
        <f t="shared" si="63"/>
        <v>5.9523809523809521E-3</v>
      </c>
      <c r="O486" s="11">
        <f t="shared" si="64"/>
        <v>4.55</v>
      </c>
      <c r="P486" s="11">
        <v>4.55</v>
      </c>
      <c r="Q486" s="11">
        <v>0</v>
      </c>
      <c r="R486" s="8">
        <v>0</v>
      </c>
      <c r="S486" s="8">
        <v>0</v>
      </c>
      <c r="T486" s="33" t="str">
        <f t="shared" si="65"/>
        <v/>
      </c>
      <c r="U486" s="12">
        <f t="shared" si="66"/>
        <v>0</v>
      </c>
      <c r="V486" s="10">
        <f t="shared" si="67"/>
        <v>0</v>
      </c>
      <c r="W486" s="11">
        <v>8</v>
      </c>
      <c r="X486" s="8" t="s">
        <v>148</v>
      </c>
      <c r="Y486" s="8" t="s">
        <v>149</v>
      </c>
      <c r="AA486">
        <f t="shared" si="68"/>
        <v>1</v>
      </c>
      <c r="AB486" s="32">
        <f t="shared" si="69"/>
        <v>-4.55</v>
      </c>
      <c r="AC486" t="str">
        <f t="shared" si="70"/>
        <v>No Sales</v>
      </c>
      <c r="AD486">
        <f>IFERROR(VLOOKUP(J486,Product_lookup!$A:$G,5,FALSE),"")</f>
        <v>249</v>
      </c>
      <c r="AE486">
        <f>IFERROR(VLOOKUP(J486,Product_lookup!$A:$G,6,FALSE),"")</f>
        <v>95</v>
      </c>
      <c r="AF486">
        <f>IFERROR(VLOOKUP(J486,Product_lookup!$A:$G,7,FALSE),"")</f>
        <v>92</v>
      </c>
      <c r="AG486" s="33">
        <f t="shared" si="71"/>
        <v>0.24899598393574296</v>
      </c>
    </row>
    <row r="487" spans="1:33" x14ac:dyDescent="0.3">
      <c r="A487" s="27">
        <v>46270</v>
      </c>
      <c r="B487" s="8" t="s">
        <v>43</v>
      </c>
      <c r="C487" s="8" t="s">
        <v>140</v>
      </c>
      <c r="D487" s="8" t="s">
        <v>141</v>
      </c>
      <c r="E487" s="8" t="s">
        <v>142</v>
      </c>
      <c r="F487" s="8" t="s">
        <v>143</v>
      </c>
      <c r="G487" s="8" t="s">
        <v>1584</v>
      </c>
      <c r="H487" s="8" t="s">
        <v>27</v>
      </c>
      <c r="I487" s="8" t="s">
        <v>556</v>
      </c>
      <c r="J487" s="8" t="s">
        <v>147</v>
      </c>
      <c r="K487" s="8" t="s">
        <v>7</v>
      </c>
      <c r="L487" s="12">
        <v>1123</v>
      </c>
      <c r="M487" s="9">
        <v>3</v>
      </c>
      <c r="N487" s="10">
        <f t="shared" si="63"/>
        <v>2.6714158504007124E-3</v>
      </c>
      <c r="O487" s="11">
        <f t="shared" si="64"/>
        <v>9.51</v>
      </c>
      <c r="P487" s="11">
        <v>28.53</v>
      </c>
      <c r="Q487" s="11">
        <v>0</v>
      </c>
      <c r="R487" s="8">
        <v>0</v>
      </c>
      <c r="S487" s="8">
        <v>0</v>
      </c>
      <c r="T487" s="33" t="str">
        <f t="shared" si="65"/>
        <v/>
      </c>
      <c r="U487" s="12">
        <f t="shared" si="66"/>
        <v>0</v>
      </c>
      <c r="V487" s="10">
        <f t="shared" si="67"/>
        <v>0</v>
      </c>
      <c r="W487" s="11">
        <v>12.5</v>
      </c>
      <c r="X487" s="8" t="s">
        <v>148</v>
      </c>
      <c r="Y487" s="8" t="s">
        <v>149</v>
      </c>
      <c r="AA487">
        <f t="shared" si="68"/>
        <v>1</v>
      </c>
      <c r="AB487" s="32">
        <f t="shared" si="69"/>
        <v>-28.53</v>
      </c>
      <c r="AC487" t="str">
        <f t="shared" si="70"/>
        <v>No Sales</v>
      </c>
      <c r="AD487">
        <f>IFERROR(VLOOKUP(J487,Product_lookup!$A:$G,5,FALSE),"")</f>
        <v>599</v>
      </c>
      <c r="AE487">
        <f>IFERROR(VLOOKUP(J487,Product_lookup!$A:$G,6,FALSE),"")</f>
        <v>216</v>
      </c>
      <c r="AF487">
        <f>IFERROR(VLOOKUP(J487,Product_lookup!$A:$G,7,FALSE),"")</f>
        <v>144</v>
      </c>
      <c r="AG487" s="33">
        <f t="shared" si="71"/>
        <v>0.39899833055091821</v>
      </c>
    </row>
    <row r="488" spans="1:33" x14ac:dyDescent="0.3">
      <c r="A488" s="27">
        <v>46270</v>
      </c>
      <c r="B488" s="8" t="s">
        <v>43</v>
      </c>
      <c r="C488" s="8" t="s">
        <v>140</v>
      </c>
      <c r="D488" s="8" t="s">
        <v>141</v>
      </c>
      <c r="E488" s="8" t="s">
        <v>142</v>
      </c>
      <c r="F488" s="8" t="s">
        <v>143</v>
      </c>
      <c r="G488" s="8" t="s">
        <v>1567</v>
      </c>
      <c r="H488" s="8" t="s">
        <v>27</v>
      </c>
      <c r="I488" s="8" t="s">
        <v>293</v>
      </c>
      <c r="J488" s="8" t="s">
        <v>147</v>
      </c>
      <c r="K488" s="8" t="s">
        <v>14</v>
      </c>
      <c r="L488" s="12">
        <v>1032</v>
      </c>
      <c r="M488" s="9">
        <v>9</v>
      </c>
      <c r="N488" s="10">
        <f t="shared" si="63"/>
        <v>8.7209302325581394E-3</v>
      </c>
      <c r="O488" s="11">
        <f t="shared" si="64"/>
        <v>12.46</v>
      </c>
      <c r="P488" s="11">
        <v>112.14</v>
      </c>
      <c r="Q488" s="11">
        <v>0</v>
      </c>
      <c r="R488" s="8">
        <v>0</v>
      </c>
      <c r="S488" s="8">
        <v>0</v>
      </c>
      <c r="T488" s="33" t="str">
        <f t="shared" si="65"/>
        <v/>
      </c>
      <c r="U488" s="12">
        <f t="shared" si="66"/>
        <v>0</v>
      </c>
      <c r="V488" s="10">
        <f t="shared" si="67"/>
        <v>0</v>
      </c>
      <c r="W488" s="11">
        <v>15</v>
      </c>
      <c r="X488" s="8" t="s">
        <v>148</v>
      </c>
      <c r="Y488" s="8" t="s">
        <v>149</v>
      </c>
      <c r="AA488">
        <f t="shared" si="68"/>
        <v>1</v>
      </c>
      <c r="AB488" s="32">
        <f t="shared" si="69"/>
        <v>-112.14</v>
      </c>
      <c r="AC488" t="str">
        <f t="shared" si="70"/>
        <v>No Sales</v>
      </c>
      <c r="AD488">
        <f>IFERROR(VLOOKUP(J488,Product_lookup!$A:$G,5,FALSE),"")</f>
        <v>599</v>
      </c>
      <c r="AE488">
        <f>IFERROR(VLOOKUP(J488,Product_lookup!$A:$G,6,FALSE),"")</f>
        <v>216</v>
      </c>
      <c r="AF488">
        <f>IFERROR(VLOOKUP(J488,Product_lookup!$A:$G,7,FALSE),"")</f>
        <v>144</v>
      </c>
      <c r="AG488" s="33">
        <f t="shared" si="71"/>
        <v>0.39899833055091821</v>
      </c>
    </row>
    <row r="489" spans="1:33" x14ac:dyDescent="0.3">
      <c r="A489" s="27">
        <v>46270</v>
      </c>
      <c r="B489" s="8" t="s">
        <v>43</v>
      </c>
      <c r="C489" s="8" t="s">
        <v>140</v>
      </c>
      <c r="D489" s="8" t="s">
        <v>141</v>
      </c>
      <c r="E489" s="8" t="s">
        <v>164</v>
      </c>
      <c r="F489" s="8" t="s">
        <v>143</v>
      </c>
      <c r="G489" s="8" t="s">
        <v>1586</v>
      </c>
      <c r="H489" s="8" t="s">
        <v>27</v>
      </c>
      <c r="I489" s="8" t="s">
        <v>602</v>
      </c>
      <c r="J489" s="8" t="s">
        <v>166</v>
      </c>
      <c r="K489" s="8" t="s">
        <v>7</v>
      </c>
      <c r="L489" s="12">
        <v>629</v>
      </c>
      <c r="M489" s="9">
        <v>3</v>
      </c>
      <c r="N489" s="10">
        <f t="shared" si="63"/>
        <v>4.7694753577106515E-3</v>
      </c>
      <c r="O489" s="11">
        <f t="shared" si="64"/>
        <v>5.3599999999999994</v>
      </c>
      <c r="P489" s="11">
        <v>16.079999999999998</v>
      </c>
      <c r="Q489" s="11">
        <v>0</v>
      </c>
      <c r="R489" s="8">
        <v>0</v>
      </c>
      <c r="S489" s="8">
        <v>0</v>
      </c>
      <c r="T489" s="33" t="str">
        <f t="shared" si="65"/>
        <v/>
      </c>
      <c r="U489" s="12">
        <f t="shared" si="66"/>
        <v>0</v>
      </c>
      <c r="V489" s="10">
        <f t="shared" si="67"/>
        <v>0</v>
      </c>
      <c r="W489" s="11">
        <v>8</v>
      </c>
      <c r="X489" s="8" t="s">
        <v>148</v>
      </c>
      <c r="Y489" s="8" t="s">
        <v>149</v>
      </c>
      <c r="AA489">
        <f t="shared" si="68"/>
        <v>1</v>
      </c>
      <c r="AB489" s="32">
        <f t="shared" si="69"/>
        <v>-16.079999999999998</v>
      </c>
      <c r="AC489" t="str">
        <f t="shared" si="70"/>
        <v>No Sales</v>
      </c>
      <c r="AD489">
        <f>IFERROR(VLOOKUP(J489,Product_lookup!$A:$G,5,FALSE),"")</f>
        <v>449</v>
      </c>
      <c r="AE489">
        <f>IFERROR(VLOOKUP(J489,Product_lookup!$A:$G,6,FALSE),"")</f>
        <v>162</v>
      </c>
      <c r="AF489">
        <f>IFERROR(VLOOKUP(J489,Product_lookup!$A:$G,7,FALSE),"")</f>
        <v>130</v>
      </c>
      <c r="AG489" s="33">
        <f t="shared" si="71"/>
        <v>0.34966592427616927</v>
      </c>
    </row>
    <row r="490" spans="1:33" x14ac:dyDescent="0.3">
      <c r="A490" s="27">
        <v>46270</v>
      </c>
      <c r="B490" s="8" t="s">
        <v>43</v>
      </c>
      <c r="C490" s="8" t="s">
        <v>140</v>
      </c>
      <c r="D490" s="8" t="s">
        <v>141</v>
      </c>
      <c r="E490" s="8" t="s">
        <v>164</v>
      </c>
      <c r="F490" s="8" t="s">
        <v>143</v>
      </c>
      <c r="G490" s="8" t="s">
        <v>1572</v>
      </c>
      <c r="H490" s="8" t="s">
        <v>27</v>
      </c>
      <c r="I490" s="8" t="s">
        <v>305</v>
      </c>
      <c r="J490" s="8" t="s">
        <v>166</v>
      </c>
      <c r="K490" s="8" t="s">
        <v>7</v>
      </c>
      <c r="L490" s="12">
        <v>409</v>
      </c>
      <c r="M490" s="9">
        <v>2</v>
      </c>
      <c r="N490" s="10">
        <f t="shared" si="63"/>
        <v>4.8899755501222494E-3</v>
      </c>
      <c r="O490" s="11">
        <f t="shared" si="64"/>
        <v>6.7</v>
      </c>
      <c r="P490" s="11">
        <v>13.4</v>
      </c>
      <c r="Q490" s="11">
        <v>0</v>
      </c>
      <c r="R490" s="8">
        <v>0</v>
      </c>
      <c r="S490" s="8">
        <v>0</v>
      </c>
      <c r="T490" s="33" t="str">
        <f t="shared" si="65"/>
        <v/>
      </c>
      <c r="U490" s="12">
        <f t="shared" si="66"/>
        <v>0</v>
      </c>
      <c r="V490" s="10">
        <f t="shared" si="67"/>
        <v>0</v>
      </c>
      <c r="W490" s="11">
        <v>9.5</v>
      </c>
      <c r="X490" s="8" t="s">
        <v>148</v>
      </c>
      <c r="Y490" s="8" t="s">
        <v>149</v>
      </c>
      <c r="AA490">
        <f t="shared" si="68"/>
        <v>1</v>
      </c>
      <c r="AB490" s="32">
        <f t="shared" si="69"/>
        <v>-13.4</v>
      </c>
      <c r="AC490" t="str">
        <f t="shared" si="70"/>
        <v>No Sales</v>
      </c>
      <c r="AD490">
        <f>IFERROR(VLOOKUP(J490,Product_lookup!$A:$G,5,FALSE),"")</f>
        <v>449</v>
      </c>
      <c r="AE490">
        <f>IFERROR(VLOOKUP(J490,Product_lookup!$A:$G,6,FALSE),"")</f>
        <v>162</v>
      </c>
      <c r="AF490">
        <f>IFERROR(VLOOKUP(J490,Product_lookup!$A:$G,7,FALSE),"")</f>
        <v>130</v>
      </c>
      <c r="AG490" s="33">
        <f t="shared" si="71"/>
        <v>0.34966592427616927</v>
      </c>
    </row>
    <row r="491" spans="1:33" x14ac:dyDescent="0.3">
      <c r="A491" s="27">
        <v>46270</v>
      </c>
      <c r="B491" s="8" t="s">
        <v>43</v>
      </c>
      <c r="C491" s="8" t="s">
        <v>140</v>
      </c>
      <c r="D491" s="8" t="s">
        <v>141</v>
      </c>
      <c r="E491" s="8" t="s">
        <v>164</v>
      </c>
      <c r="F491" s="8" t="s">
        <v>143</v>
      </c>
      <c r="G491" s="8" t="s">
        <v>1587</v>
      </c>
      <c r="H491" s="8" t="s">
        <v>27</v>
      </c>
      <c r="I491" s="8" t="s">
        <v>604</v>
      </c>
      <c r="J491" s="8" t="s">
        <v>166</v>
      </c>
      <c r="K491" s="8" t="s">
        <v>7</v>
      </c>
      <c r="L491" s="12">
        <v>447</v>
      </c>
      <c r="M491" s="9">
        <v>2</v>
      </c>
      <c r="N491" s="10">
        <f t="shared" si="63"/>
        <v>4.4742729306487695E-3</v>
      </c>
      <c r="O491" s="11">
        <f t="shared" si="64"/>
        <v>6.8</v>
      </c>
      <c r="P491" s="11">
        <v>13.6</v>
      </c>
      <c r="Q491" s="11">
        <v>0</v>
      </c>
      <c r="R491" s="8">
        <v>0</v>
      </c>
      <c r="S491" s="8">
        <v>0</v>
      </c>
      <c r="T491" s="33" t="str">
        <f t="shared" si="65"/>
        <v/>
      </c>
      <c r="U491" s="12">
        <f t="shared" si="66"/>
        <v>0</v>
      </c>
      <c r="V491" s="10">
        <f t="shared" si="67"/>
        <v>0</v>
      </c>
      <c r="W491" s="11">
        <v>11.5</v>
      </c>
      <c r="X491" s="8" t="s">
        <v>148</v>
      </c>
      <c r="Y491" s="8" t="s">
        <v>149</v>
      </c>
      <c r="Z491" s="8" t="s">
        <v>497</v>
      </c>
      <c r="AA491">
        <f t="shared" si="68"/>
        <v>1</v>
      </c>
      <c r="AB491" s="32">
        <f t="shared" si="69"/>
        <v>-13.6</v>
      </c>
      <c r="AC491" t="str">
        <f t="shared" si="70"/>
        <v>No Sales</v>
      </c>
      <c r="AD491">
        <f>IFERROR(VLOOKUP(J491,Product_lookup!$A:$G,5,FALSE),"")</f>
        <v>449</v>
      </c>
      <c r="AE491">
        <f>IFERROR(VLOOKUP(J491,Product_lookup!$A:$G,6,FALSE),"")</f>
        <v>162</v>
      </c>
      <c r="AF491">
        <f>IFERROR(VLOOKUP(J491,Product_lookup!$A:$G,7,FALSE),"")</f>
        <v>130</v>
      </c>
      <c r="AG491" s="33">
        <f t="shared" si="71"/>
        <v>0.34966592427616927</v>
      </c>
    </row>
    <row r="492" spans="1:33" x14ac:dyDescent="0.3">
      <c r="A492" s="27">
        <v>46270</v>
      </c>
      <c r="B492" s="8" t="s">
        <v>43</v>
      </c>
      <c r="C492" s="8" t="s">
        <v>140</v>
      </c>
      <c r="D492" s="8" t="s">
        <v>141</v>
      </c>
      <c r="E492" s="8" t="s">
        <v>164</v>
      </c>
      <c r="F492" s="8" t="s">
        <v>143</v>
      </c>
      <c r="G492" s="8" t="s">
        <v>1570</v>
      </c>
      <c r="H492" s="8" t="s">
        <v>27</v>
      </c>
      <c r="I492" s="8" t="s">
        <v>300</v>
      </c>
      <c r="J492" s="8" t="s">
        <v>166</v>
      </c>
      <c r="K492" s="8" t="s">
        <v>21</v>
      </c>
      <c r="L492" s="12">
        <v>362</v>
      </c>
      <c r="M492" s="9">
        <v>2</v>
      </c>
      <c r="N492" s="10">
        <f t="shared" si="63"/>
        <v>5.5248618784530384E-3</v>
      </c>
      <c r="O492" s="11">
        <f t="shared" si="64"/>
        <v>9.89</v>
      </c>
      <c r="P492" s="11">
        <v>19.78</v>
      </c>
      <c r="Q492" s="11">
        <v>0</v>
      </c>
      <c r="R492" s="8">
        <v>0</v>
      </c>
      <c r="S492" s="8">
        <v>0</v>
      </c>
      <c r="T492" s="33" t="str">
        <f t="shared" si="65"/>
        <v/>
      </c>
      <c r="U492" s="12">
        <f t="shared" si="66"/>
        <v>0</v>
      </c>
      <c r="V492" s="10">
        <f t="shared" si="67"/>
        <v>0</v>
      </c>
      <c r="W492" s="11">
        <v>11</v>
      </c>
      <c r="X492" s="8" t="s">
        <v>148</v>
      </c>
      <c r="Y492" s="8" t="s">
        <v>149</v>
      </c>
      <c r="AA492">
        <f t="shared" si="68"/>
        <v>1</v>
      </c>
      <c r="AB492" s="32">
        <f t="shared" si="69"/>
        <v>-19.78</v>
      </c>
      <c r="AC492" t="str">
        <f t="shared" si="70"/>
        <v>No Sales</v>
      </c>
      <c r="AD492">
        <f>IFERROR(VLOOKUP(J492,Product_lookup!$A:$G,5,FALSE),"")</f>
        <v>449</v>
      </c>
      <c r="AE492">
        <f>IFERROR(VLOOKUP(J492,Product_lookup!$A:$G,6,FALSE),"")</f>
        <v>162</v>
      </c>
      <c r="AF492">
        <f>IFERROR(VLOOKUP(J492,Product_lookup!$A:$G,7,FALSE),"")</f>
        <v>130</v>
      </c>
      <c r="AG492" s="33">
        <f t="shared" si="71"/>
        <v>0.34966592427616927</v>
      </c>
    </row>
    <row r="493" spans="1:33" x14ac:dyDescent="0.3">
      <c r="A493" s="27">
        <v>46270</v>
      </c>
      <c r="B493" s="8" t="s">
        <v>43</v>
      </c>
      <c r="C493" s="8" t="s">
        <v>140</v>
      </c>
      <c r="D493" s="8" t="s">
        <v>141</v>
      </c>
      <c r="E493" s="8" t="s">
        <v>164</v>
      </c>
      <c r="F493" s="8" t="s">
        <v>143</v>
      </c>
      <c r="G493" s="8" t="s">
        <v>1571</v>
      </c>
      <c r="H493" s="8" t="s">
        <v>27</v>
      </c>
      <c r="I493" s="8" t="s">
        <v>302</v>
      </c>
      <c r="J493" s="8" t="s">
        <v>166</v>
      </c>
      <c r="K493" s="8" t="s">
        <v>7</v>
      </c>
      <c r="L493" s="12">
        <v>1490</v>
      </c>
      <c r="M493" s="9">
        <v>4</v>
      </c>
      <c r="N493" s="10">
        <f t="shared" si="63"/>
        <v>2.6845637583892616E-3</v>
      </c>
      <c r="O493" s="11">
        <f t="shared" si="64"/>
        <v>5.45</v>
      </c>
      <c r="P493" s="11">
        <v>21.8</v>
      </c>
      <c r="Q493" s="11">
        <v>0</v>
      </c>
      <c r="R493" s="8">
        <v>0</v>
      </c>
      <c r="S493" s="8">
        <v>0</v>
      </c>
      <c r="T493" s="33" t="str">
        <f t="shared" si="65"/>
        <v/>
      </c>
      <c r="U493" s="12">
        <f t="shared" si="66"/>
        <v>0</v>
      </c>
      <c r="V493" s="10">
        <f t="shared" si="67"/>
        <v>0</v>
      </c>
      <c r="W493" s="11">
        <v>7.5</v>
      </c>
      <c r="X493" s="8" t="s">
        <v>148</v>
      </c>
      <c r="Y493" s="8" t="s">
        <v>149</v>
      </c>
      <c r="AA493">
        <f t="shared" si="68"/>
        <v>1</v>
      </c>
      <c r="AB493" s="32">
        <f t="shared" si="69"/>
        <v>-21.8</v>
      </c>
      <c r="AC493" t="str">
        <f t="shared" si="70"/>
        <v>No Sales</v>
      </c>
      <c r="AD493">
        <f>IFERROR(VLOOKUP(J493,Product_lookup!$A:$G,5,FALSE),"")</f>
        <v>449</v>
      </c>
      <c r="AE493">
        <f>IFERROR(VLOOKUP(J493,Product_lookup!$A:$G,6,FALSE),"")</f>
        <v>162</v>
      </c>
      <c r="AF493">
        <f>IFERROR(VLOOKUP(J493,Product_lookup!$A:$G,7,FALSE),"")</f>
        <v>130</v>
      </c>
      <c r="AG493" s="33">
        <f t="shared" si="71"/>
        <v>0.34966592427616927</v>
      </c>
    </row>
    <row r="494" spans="1:33" x14ac:dyDescent="0.3">
      <c r="A494" s="27">
        <v>46270</v>
      </c>
      <c r="B494" s="8" t="s">
        <v>43</v>
      </c>
      <c r="C494" s="8" t="s">
        <v>140</v>
      </c>
      <c r="D494" s="8" t="s">
        <v>141</v>
      </c>
      <c r="E494" s="8" t="s">
        <v>239</v>
      </c>
      <c r="F494" s="8" t="s">
        <v>143</v>
      </c>
      <c r="G494" s="8" t="s">
        <v>1579</v>
      </c>
      <c r="H494" s="8" t="s">
        <v>27</v>
      </c>
      <c r="I494" s="8" t="s">
        <v>321</v>
      </c>
      <c r="J494" s="8" t="s">
        <v>242</v>
      </c>
      <c r="K494" s="8" t="s">
        <v>7</v>
      </c>
      <c r="L494" s="12">
        <v>436</v>
      </c>
      <c r="M494" s="9">
        <v>2</v>
      </c>
      <c r="N494" s="10">
        <f t="shared" si="63"/>
        <v>4.5871559633027525E-3</v>
      </c>
      <c r="O494" s="11">
        <f t="shared" si="64"/>
        <v>4.3899999999999997</v>
      </c>
      <c r="P494" s="11">
        <v>8.7799999999999994</v>
      </c>
      <c r="Q494" s="11">
        <v>0</v>
      </c>
      <c r="R494" s="8">
        <v>0</v>
      </c>
      <c r="S494" s="8">
        <v>0</v>
      </c>
      <c r="T494" s="33" t="str">
        <f t="shared" si="65"/>
        <v/>
      </c>
      <c r="U494" s="12">
        <f t="shared" si="66"/>
        <v>0</v>
      </c>
      <c r="V494" s="10">
        <f t="shared" si="67"/>
        <v>0</v>
      </c>
      <c r="W494" s="11">
        <v>7</v>
      </c>
      <c r="X494" s="8" t="s">
        <v>148</v>
      </c>
      <c r="Y494" s="8" t="s">
        <v>149</v>
      </c>
      <c r="AA494">
        <f t="shared" si="68"/>
        <v>1</v>
      </c>
      <c r="AB494" s="32">
        <f t="shared" si="69"/>
        <v>-8.7799999999999994</v>
      </c>
      <c r="AC494" t="str">
        <f t="shared" si="70"/>
        <v>No Sales</v>
      </c>
      <c r="AD494">
        <f>IFERROR(VLOOKUP(J494,Product_lookup!$A:$G,5,FALSE),"")</f>
        <v>299</v>
      </c>
      <c r="AE494">
        <f>IFERROR(VLOOKUP(J494,Product_lookup!$A:$G,6,FALSE),"")</f>
        <v>114</v>
      </c>
      <c r="AF494">
        <f>IFERROR(VLOOKUP(J494,Product_lookup!$A:$G,7,FALSE),"")</f>
        <v>107</v>
      </c>
      <c r="AG494" s="33">
        <f t="shared" si="71"/>
        <v>0.2608695652173913</v>
      </c>
    </row>
    <row r="495" spans="1:33" x14ac:dyDescent="0.3">
      <c r="A495" s="27">
        <v>46270</v>
      </c>
      <c r="B495" s="8" t="s">
        <v>34</v>
      </c>
      <c r="C495" s="8" t="s">
        <v>140</v>
      </c>
      <c r="D495" s="8" t="s">
        <v>141</v>
      </c>
      <c r="E495" s="8" t="s">
        <v>322</v>
      </c>
      <c r="F495" s="8" t="s">
        <v>143</v>
      </c>
      <c r="G495" s="8" t="s">
        <v>323</v>
      </c>
      <c r="H495" s="8" t="s">
        <v>20</v>
      </c>
      <c r="I495" s="8" t="s">
        <v>323</v>
      </c>
      <c r="J495" s="8" t="s">
        <v>324</v>
      </c>
      <c r="K495" s="8" t="s">
        <v>7</v>
      </c>
      <c r="L495" s="12">
        <v>2466</v>
      </c>
      <c r="M495" s="9">
        <v>4</v>
      </c>
      <c r="N495" s="10">
        <f t="shared" si="63"/>
        <v>1.6220600162206002E-3</v>
      </c>
      <c r="O495" s="11">
        <f t="shared" si="64"/>
        <v>7.26</v>
      </c>
      <c r="P495" s="11">
        <v>29.04</v>
      </c>
      <c r="Q495" s="11">
        <v>499</v>
      </c>
      <c r="R495" s="8">
        <v>1</v>
      </c>
      <c r="S495" s="8">
        <v>1</v>
      </c>
      <c r="T495" s="33">
        <f t="shared" si="65"/>
        <v>5.8196392785571142E-2</v>
      </c>
      <c r="U495" s="12">
        <f t="shared" si="66"/>
        <v>17.183195592286502</v>
      </c>
      <c r="V495" s="10">
        <f t="shared" si="67"/>
        <v>0.25</v>
      </c>
      <c r="W495" s="11">
        <v>11.5</v>
      </c>
      <c r="X495" s="8" t="s">
        <v>148</v>
      </c>
      <c r="Y495" s="8" t="s">
        <v>149</v>
      </c>
      <c r="AA495">
        <f t="shared" si="68"/>
        <v>1</v>
      </c>
      <c r="AB495" s="32">
        <f t="shared" si="69"/>
        <v>164.96</v>
      </c>
      <c r="AC495" t="str">
        <f t="shared" si="70"/>
        <v>Profitable</v>
      </c>
      <c r="AD495">
        <f>IFERROR(VLOOKUP(J495,Product_lookup!$A:$G,5,FALSE),"")</f>
        <v>499</v>
      </c>
      <c r="AE495">
        <f>IFERROR(VLOOKUP(J495,Product_lookup!$A:$G,6,FALSE),"")</f>
        <v>180</v>
      </c>
      <c r="AF495">
        <f>IFERROR(VLOOKUP(J495,Product_lookup!$A:$G,7,FALSE),"")</f>
        <v>125</v>
      </c>
      <c r="AG495" s="33">
        <f t="shared" si="71"/>
        <v>0.38877755511022044</v>
      </c>
    </row>
    <row r="496" spans="1:33" x14ac:dyDescent="0.3">
      <c r="A496" s="27">
        <v>46270</v>
      </c>
      <c r="B496" s="8" t="s">
        <v>34</v>
      </c>
      <c r="C496" s="8" t="s">
        <v>140</v>
      </c>
      <c r="D496" s="8" t="s">
        <v>141</v>
      </c>
      <c r="E496" s="8" t="s">
        <v>322</v>
      </c>
      <c r="F496" s="8" t="s">
        <v>143</v>
      </c>
      <c r="G496" s="8" t="s">
        <v>606</v>
      </c>
      <c r="H496" s="8" t="s">
        <v>20</v>
      </c>
      <c r="I496" s="8" t="s">
        <v>606</v>
      </c>
      <c r="J496" s="8" t="s">
        <v>324</v>
      </c>
      <c r="K496" s="8" t="s">
        <v>21</v>
      </c>
      <c r="L496" s="12">
        <v>606</v>
      </c>
      <c r="M496" s="9">
        <v>7</v>
      </c>
      <c r="N496" s="10">
        <f t="shared" si="63"/>
        <v>1.155115511551155E-2</v>
      </c>
      <c r="O496" s="11">
        <f t="shared" si="64"/>
        <v>18.54</v>
      </c>
      <c r="P496" s="11">
        <v>129.78</v>
      </c>
      <c r="Q496" s="11">
        <v>0</v>
      </c>
      <c r="R496" s="8">
        <v>0</v>
      </c>
      <c r="S496" s="8">
        <v>0</v>
      </c>
      <c r="T496" s="33" t="str">
        <f t="shared" si="65"/>
        <v/>
      </c>
      <c r="U496" s="12">
        <f t="shared" si="66"/>
        <v>0</v>
      </c>
      <c r="V496" s="10">
        <f t="shared" si="67"/>
        <v>0</v>
      </c>
      <c r="W496" s="11">
        <v>19.5</v>
      </c>
      <c r="X496" s="8" t="s">
        <v>148</v>
      </c>
      <c r="Y496" s="8" t="s">
        <v>149</v>
      </c>
      <c r="AA496">
        <f t="shared" si="68"/>
        <v>1</v>
      </c>
      <c r="AB496" s="32">
        <f t="shared" si="69"/>
        <v>-129.78</v>
      </c>
      <c r="AC496" t="str">
        <f t="shared" si="70"/>
        <v>No Sales</v>
      </c>
      <c r="AD496">
        <f>IFERROR(VLOOKUP(J496,Product_lookup!$A:$G,5,FALSE),"")</f>
        <v>499</v>
      </c>
      <c r="AE496">
        <f>IFERROR(VLOOKUP(J496,Product_lookup!$A:$G,6,FALSE),"")</f>
        <v>180</v>
      </c>
      <c r="AF496">
        <f>IFERROR(VLOOKUP(J496,Product_lookup!$A:$G,7,FALSE),"")</f>
        <v>125</v>
      </c>
      <c r="AG496" s="33">
        <f t="shared" si="71"/>
        <v>0.38877755511022044</v>
      </c>
    </row>
    <row r="497" spans="1:33" x14ac:dyDescent="0.3">
      <c r="A497" s="27">
        <v>46270</v>
      </c>
      <c r="B497" s="8" t="s">
        <v>34</v>
      </c>
      <c r="C497" s="8" t="s">
        <v>140</v>
      </c>
      <c r="D497" s="8" t="s">
        <v>141</v>
      </c>
      <c r="E497" s="8" t="s">
        <v>322</v>
      </c>
      <c r="F497" s="8" t="s">
        <v>143</v>
      </c>
      <c r="G497" s="8" t="s">
        <v>560</v>
      </c>
      <c r="H497" s="8" t="s">
        <v>20</v>
      </c>
      <c r="I497" s="8" t="s">
        <v>560</v>
      </c>
      <c r="J497" s="8" t="s">
        <v>324</v>
      </c>
      <c r="K497" s="8" t="s">
        <v>21</v>
      </c>
      <c r="L497" s="12">
        <v>378</v>
      </c>
      <c r="M497" s="9">
        <v>3</v>
      </c>
      <c r="N497" s="10">
        <f t="shared" si="63"/>
        <v>7.9365079365079361E-3</v>
      </c>
      <c r="O497" s="11">
        <f t="shared" si="64"/>
        <v>19</v>
      </c>
      <c r="P497" s="11">
        <v>57</v>
      </c>
      <c r="Q497" s="8">
        <v>499</v>
      </c>
      <c r="R497" s="8">
        <v>1</v>
      </c>
      <c r="S497" s="8">
        <v>1</v>
      </c>
      <c r="T497" s="33">
        <f t="shared" si="65"/>
        <v>0.11422845691382766</v>
      </c>
      <c r="U497" s="12">
        <f t="shared" si="66"/>
        <v>8.7543859649122808</v>
      </c>
      <c r="V497" s="10">
        <f t="shared" si="67"/>
        <v>0.33333333333333331</v>
      </c>
      <c r="W497" s="11">
        <v>19</v>
      </c>
      <c r="X497" s="8" t="s">
        <v>148</v>
      </c>
      <c r="Y497" s="8" t="s">
        <v>149</v>
      </c>
      <c r="AA497">
        <f t="shared" si="68"/>
        <v>1</v>
      </c>
      <c r="AB497" s="32">
        <f t="shared" si="69"/>
        <v>137</v>
      </c>
      <c r="AC497" t="str">
        <f t="shared" si="70"/>
        <v>Profitable</v>
      </c>
      <c r="AD497">
        <f>IFERROR(VLOOKUP(J497,Product_lookup!$A:$G,5,FALSE),"")</f>
        <v>499</v>
      </c>
      <c r="AE497">
        <f>IFERROR(VLOOKUP(J497,Product_lookup!$A:$G,6,FALSE),"")</f>
        <v>180</v>
      </c>
      <c r="AF497">
        <f>IFERROR(VLOOKUP(J497,Product_lookup!$A:$G,7,FALSE),"")</f>
        <v>125</v>
      </c>
      <c r="AG497" s="33">
        <f t="shared" si="71"/>
        <v>0.38877755511022044</v>
      </c>
    </row>
    <row r="498" spans="1:33" x14ac:dyDescent="0.3">
      <c r="A498" s="27">
        <v>46270</v>
      </c>
      <c r="B498" s="8" t="s">
        <v>34</v>
      </c>
      <c r="C498" s="8" t="s">
        <v>140</v>
      </c>
      <c r="D498" s="8" t="s">
        <v>141</v>
      </c>
      <c r="E498" s="8" t="s">
        <v>322</v>
      </c>
      <c r="F498" s="8" t="s">
        <v>143</v>
      </c>
      <c r="G498" s="8" t="s">
        <v>608</v>
      </c>
      <c r="H498" s="8" t="s">
        <v>20</v>
      </c>
      <c r="I498" s="8" t="s">
        <v>608</v>
      </c>
      <c r="J498" s="8" t="s">
        <v>324</v>
      </c>
      <c r="K498" s="8" t="s">
        <v>14</v>
      </c>
      <c r="L498" s="12">
        <v>2795</v>
      </c>
      <c r="M498" s="9">
        <v>18</v>
      </c>
      <c r="N498" s="10">
        <f t="shared" si="63"/>
        <v>6.4400715563506265E-3</v>
      </c>
      <c r="O498" s="11">
        <f t="shared" si="64"/>
        <v>14.14</v>
      </c>
      <c r="P498" s="11">
        <v>254.52</v>
      </c>
      <c r="Q498" s="11">
        <v>0</v>
      </c>
      <c r="R498" s="8">
        <v>0</v>
      </c>
      <c r="S498" s="8">
        <v>0</v>
      </c>
      <c r="T498" s="33" t="str">
        <f t="shared" si="65"/>
        <v/>
      </c>
      <c r="U498" s="12">
        <f t="shared" si="66"/>
        <v>0</v>
      </c>
      <c r="V498" s="10">
        <f t="shared" si="67"/>
        <v>0</v>
      </c>
      <c r="W498" s="11">
        <v>19.5</v>
      </c>
      <c r="X498" s="8" t="s">
        <v>148</v>
      </c>
      <c r="Y498" s="8" t="s">
        <v>149</v>
      </c>
      <c r="AA498">
        <f t="shared" si="68"/>
        <v>1</v>
      </c>
      <c r="AB498" s="32">
        <f t="shared" si="69"/>
        <v>-254.52</v>
      </c>
      <c r="AC498" t="str">
        <f t="shared" si="70"/>
        <v>No Sales</v>
      </c>
      <c r="AD498">
        <f>IFERROR(VLOOKUP(J498,Product_lookup!$A:$G,5,FALSE),"")</f>
        <v>499</v>
      </c>
      <c r="AE498">
        <f>IFERROR(VLOOKUP(J498,Product_lookup!$A:$G,6,FALSE),"")</f>
        <v>180</v>
      </c>
      <c r="AF498">
        <f>IFERROR(VLOOKUP(J498,Product_lookup!$A:$G,7,FALSE),"")</f>
        <v>125</v>
      </c>
      <c r="AG498" s="33">
        <f t="shared" si="71"/>
        <v>0.38877755511022044</v>
      </c>
    </row>
    <row r="499" spans="1:33" x14ac:dyDescent="0.3">
      <c r="A499" s="27">
        <v>46270</v>
      </c>
      <c r="B499" s="8" t="s">
        <v>34</v>
      </c>
      <c r="C499" s="8" t="s">
        <v>140</v>
      </c>
      <c r="D499" s="8" t="s">
        <v>141</v>
      </c>
      <c r="E499" s="8" t="s">
        <v>328</v>
      </c>
      <c r="F499" s="8" t="s">
        <v>143</v>
      </c>
      <c r="G499" s="8" t="s">
        <v>491</v>
      </c>
      <c r="H499" s="8" t="s">
        <v>20</v>
      </c>
      <c r="I499" s="8" t="s">
        <v>491</v>
      </c>
      <c r="J499" s="8" t="s">
        <v>330</v>
      </c>
      <c r="K499" s="8" t="s">
        <v>21</v>
      </c>
      <c r="L499" s="12">
        <v>1080</v>
      </c>
      <c r="M499" s="9">
        <v>7</v>
      </c>
      <c r="N499" s="10">
        <f t="shared" si="63"/>
        <v>6.4814814814814813E-3</v>
      </c>
      <c r="O499" s="11">
        <f t="shared" si="64"/>
        <v>7.82</v>
      </c>
      <c r="P499" s="11">
        <v>54.74</v>
      </c>
      <c r="Q499" s="11">
        <v>897</v>
      </c>
      <c r="R499" s="8">
        <v>3</v>
      </c>
      <c r="S499" s="8">
        <v>3</v>
      </c>
      <c r="T499" s="33">
        <f t="shared" si="65"/>
        <v>6.1025641025641029E-2</v>
      </c>
      <c r="U499" s="12">
        <f t="shared" si="66"/>
        <v>16.386554621848738</v>
      </c>
      <c r="V499" s="10">
        <f t="shared" si="67"/>
        <v>0.42857142857142855</v>
      </c>
      <c r="W499" s="11">
        <v>9</v>
      </c>
      <c r="X499" s="8" t="s">
        <v>148</v>
      </c>
      <c r="Y499" s="8" t="s">
        <v>149</v>
      </c>
      <c r="AA499">
        <f t="shared" si="68"/>
        <v>1</v>
      </c>
      <c r="AB499" s="32">
        <f t="shared" si="69"/>
        <v>209.26</v>
      </c>
      <c r="AC499" t="str">
        <f t="shared" si="70"/>
        <v>Profitable</v>
      </c>
      <c r="AD499">
        <f>IFERROR(VLOOKUP(J499,Product_lookup!$A:$G,5,FALSE),"")</f>
        <v>299</v>
      </c>
      <c r="AE499">
        <f>IFERROR(VLOOKUP(J499,Product_lookup!$A:$G,6,FALSE),"")</f>
        <v>114</v>
      </c>
      <c r="AF499">
        <f>IFERROR(VLOOKUP(J499,Product_lookup!$A:$G,7,FALSE),"")</f>
        <v>97</v>
      </c>
      <c r="AG499" s="33">
        <f t="shared" si="71"/>
        <v>0.29431438127090304</v>
      </c>
    </row>
    <row r="500" spans="1:33" x14ac:dyDescent="0.3">
      <c r="A500" s="27">
        <v>46270</v>
      </c>
      <c r="B500" s="8" t="s">
        <v>34</v>
      </c>
      <c r="C500" s="8" t="s">
        <v>140</v>
      </c>
      <c r="D500" s="8" t="s">
        <v>141</v>
      </c>
      <c r="E500" s="8" t="s">
        <v>328</v>
      </c>
      <c r="F500" s="8" t="s">
        <v>143</v>
      </c>
      <c r="G500" s="8" t="s">
        <v>427</v>
      </c>
      <c r="H500" s="8" t="s">
        <v>20</v>
      </c>
      <c r="I500" s="8" t="s">
        <v>427</v>
      </c>
      <c r="J500" s="8" t="s">
        <v>330</v>
      </c>
      <c r="K500" s="8" t="s">
        <v>21</v>
      </c>
      <c r="L500" s="12">
        <v>396</v>
      </c>
      <c r="M500" s="9">
        <v>3</v>
      </c>
      <c r="N500" s="10">
        <f t="shared" si="63"/>
        <v>7.575757575757576E-3</v>
      </c>
      <c r="O500" s="11">
        <f t="shared" si="64"/>
        <v>12</v>
      </c>
      <c r="P500" s="11">
        <v>36</v>
      </c>
      <c r="Q500" s="11">
        <v>0</v>
      </c>
      <c r="R500" s="8">
        <v>0</v>
      </c>
      <c r="S500" s="8">
        <v>0</v>
      </c>
      <c r="T500" s="33" t="str">
        <f t="shared" si="65"/>
        <v/>
      </c>
      <c r="U500" s="12">
        <f t="shared" si="66"/>
        <v>0</v>
      </c>
      <c r="V500" s="10">
        <f t="shared" si="67"/>
        <v>0</v>
      </c>
      <c r="W500" s="11">
        <v>12</v>
      </c>
      <c r="X500" s="8" t="s">
        <v>148</v>
      </c>
      <c r="Y500" s="8" t="s">
        <v>149</v>
      </c>
      <c r="AA500">
        <f t="shared" si="68"/>
        <v>1</v>
      </c>
      <c r="AB500" s="32">
        <f t="shared" si="69"/>
        <v>-36</v>
      </c>
      <c r="AC500" t="str">
        <f t="shared" si="70"/>
        <v>No Sales</v>
      </c>
      <c r="AD500">
        <f>IFERROR(VLOOKUP(J500,Product_lookup!$A:$G,5,FALSE),"")</f>
        <v>299</v>
      </c>
      <c r="AE500">
        <f>IFERROR(VLOOKUP(J500,Product_lookup!$A:$G,6,FALSE),"")</f>
        <v>114</v>
      </c>
      <c r="AF500">
        <f>IFERROR(VLOOKUP(J500,Product_lookup!$A:$G,7,FALSE),"")</f>
        <v>97</v>
      </c>
      <c r="AG500" s="33">
        <f t="shared" si="71"/>
        <v>0.29431438127090304</v>
      </c>
    </row>
    <row r="501" spans="1:33" x14ac:dyDescent="0.3">
      <c r="A501" s="27">
        <v>46270</v>
      </c>
      <c r="B501" s="8" t="s">
        <v>34</v>
      </c>
      <c r="C501" s="8" t="s">
        <v>140</v>
      </c>
      <c r="D501" s="8" t="s">
        <v>141</v>
      </c>
      <c r="E501" s="8" t="s">
        <v>328</v>
      </c>
      <c r="F501" s="8" t="s">
        <v>143</v>
      </c>
      <c r="G501" s="8" t="s">
        <v>329</v>
      </c>
      <c r="H501" s="8" t="s">
        <v>20</v>
      </c>
      <c r="I501" s="8" t="s">
        <v>329</v>
      </c>
      <c r="J501" s="8" t="s">
        <v>330</v>
      </c>
      <c r="K501" s="8" t="s">
        <v>21</v>
      </c>
      <c r="L501" s="12">
        <v>1308</v>
      </c>
      <c r="M501" s="9">
        <v>27</v>
      </c>
      <c r="N501" s="10">
        <f t="shared" si="63"/>
        <v>2.0642201834862386E-2</v>
      </c>
      <c r="O501" s="11">
        <f t="shared" si="64"/>
        <v>10</v>
      </c>
      <c r="P501" s="11">
        <v>270</v>
      </c>
      <c r="Q501" s="11">
        <v>0</v>
      </c>
      <c r="R501" s="8">
        <v>0</v>
      </c>
      <c r="S501" s="8">
        <v>0</v>
      </c>
      <c r="T501" s="33" t="str">
        <f t="shared" si="65"/>
        <v/>
      </c>
      <c r="U501" s="12">
        <f t="shared" si="66"/>
        <v>0</v>
      </c>
      <c r="V501" s="10">
        <f t="shared" si="67"/>
        <v>0</v>
      </c>
      <c r="W501" s="11">
        <v>10</v>
      </c>
      <c r="X501" s="8" t="s">
        <v>148</v>
      </c>
      <c r="Y501" s="8" t="s">
        <v>149</v>
      </c>
      <c r="AA501">
        <f t="shared" si="68"/>
        <v>1</v>
      </c>
      <c r="AB501" s="32">
        <f t="shared" si="69"/>
        <v>-270</v>
      </c>
      <c r="AC501" t="str">
        <f t="shared" si="70"/>
        <v>No Sales</v>
      </c>
      <c r="AD501">
        <f>IFERROR(VLOOKUP(J501,Product_lookup!$A:$G,5,FALSE),"")</f>
        <v>299</v>
      </c>
      <c r="AE501">
        <f>IFERROR(VLOOKUP(J501,Product_lookup!$A:$G,6,FALSE),"")</f>
        <v>114</v>
      </c>
      <c r="AF501">
        <f>IFERROR(VLOOKUP(J501,Product_lookup!$A:$G,7,FALSE),"")</f>
        <v>97</v>
      </c>
      <c r="AG501" s="33">
        <f t="shared" si="71"/>
        <v>0.29431438127090304</v>
      </c>
    </row>
    <row r="502" spans="1:33" x14ac:dyDescent="0.3">
      <c r="A502" s="27">
        <v>46279</v>
      </c>
      <c r="B502" s="8" t="s">
        <v>26</v>
      </c>
      <c r="C502" s="8" t="s">
        <v>140</v>
      </c>
      <c r="D502" s="8" t="s">
        <v>141</v>
      </c>
      <c r="E502" s="8" t="s">
        <v>150</v>
      </c>
      <c r="F502" s="8" t="s">
        <v>143</v>
      </c>
      <c r="G502" s="8" t="s">
        <v>156</v>
      </c>
      <c r="H502" s="8" t="s">
        <v>13</v>
      </c>
      <c r="I502" s="8" t="s">
        <v>576</v>
      </c>
      <c r="J502" s="8" t="s">
        <v>153</v>
      </c>
      <c r="K502" s="8" t="s">
        <v>21</v>
      </c>
      <c r="L502" s="12">
        <v>190</v>
      </c>
      <c r="M502" s="9">
        <v>6</v>
      </c>
      <c r="N502" s="10">
        <f t="shared" si="63"/>
        <v>3.1578947368421054E-2</v>
      </c>
      <c r="O502" s="11">
        <f t="shared" si="64"/>
        <v>0</v>
      </c>
      <c r="P502">
        <v>0</v>
      </c>
      <c r="Q502" s="11">
        <v>0</v>
      </c>
      <c r="R502" s="8">
        <v>0</v>
      </c>
      <c r="S502" s="8">
        <v>0</v>
      </c>
      <c r="T502" s="33" t="str">
        <f t="shared" si="65"/>
        <v/>
      </c>
      <c r="U502" s="12" t="str">
        <f t="shared" si="66"/>
        <v/>
      </c>
      <c r="V502" s="10">
        <f t="shared" si="67"/>
        <v>0</v>
      </c>
      <c r="W502" s="11">
        <v>10.5</v>
      </c>
      <c r="X502" s="8" t="s">
        <v>148</v>
      </c>
      <c r="Y502" s="8" t="s">
        <v>149</v>
      </c>
      <c r="AA502">
        <f t="shared" si="68"/>
        <v>2</v>
      </c>
      <c r="AB502" s="32">
        <f t="shared" si="69"/>
        <v>0</v>
      </c>
      <c r="AC502" t="str">
        <f t="shared" si="70"/>
        <v>No Spend</v>
      </c>
      <c r="AD502">
        <f>IFERROR(VLOOKUP(J502,Product_lookup!$A:$G,5,FALSE),"")</f>
        <v>549</v>
      </c>
      <c r="AE502">
        <f>IFERROR(VLOOKUP(J502,Product_lookup!$A:$G,6,FALSE),"")</f>
        <v>192</v>
      </c>
      <c r="AF502">
        <f>IFERROR(VLOOKUP(J502,Product_lookup!$A:$G,7,FALSE),"")</f>
        <v>139</v>
      </c>
      <c r="AG502" s="33">
        <f t="shared" si="71"/>
        <v>0.39708561020036431</v>
      </c>
    </row>
    <row r="503" spans="1:33" x14ac:dyDescent="0.3">
      <c r="A503" s="27">
        <v>46270</v>
      </c>
      <c r="B503" s="8" t="s">
        <v>36</v>
      </c>
      <c r="C503" s="8" t="s">
        <v>140</v>
      </c>
      <c r="D503" s="8" t="s">
        <v>180</v>
      </c>
      <c r="E503" s="8" t="s">
        <v>181</v>
      </c>
      <c r="F503" s="8" t="s">
        <v>143</v>
      </c>
      <c r="G503" s="8" t="s">
        <v>335</v>
      </c>
      <c r="H503" s="8" t="s">
        <v>13</v>
      </c>
      <c r="I503" s="8" t="s">
        <v>335</v>
      </c>
      <c r="J503" s="8" t="s">
        <v>184</v>
      </c>
      <c r="K503" s="8" t="s">
        <v>21</v>
      </c>
      <c r="L503" s="12">
        <v>751</v>
      </c>
      <c r="M503" s="9">
        <v>6</v>
      </c>
      <c r="N503" s="10">
        <f t="shared" si="63"/>
        <v>7.989347536617843E-3</v>
      </c>
      <c r="O503" s="11">
        <f t="shared" si="64"/>
        <v>8.66</v>
      </c>
      <c r="P503" s="11">
        <v>51.96</v>
      </c>
      <c r="Q503" s="11">
        <v>0</v>
      </c>
      <c r="R503" s="8">
        <v>0</v>
      </c>
      <c r="S503" s="8">
        <v>0</v>
      </c>
      <c r="T503" s="33" t="str">
        <f t="shared" si="65"/>
        <v/>
      </c>
      <c r="U503" s="12">
        <f t="shared" si="66"/>
        <v>0</v>
      </c>
      <c r="V503" s="10">
        <f t="shared" si="67"/>
        <v>0</v>
      </c>
      <c r="W503" s="11">
        <v>11</v>
      </c>
      <c r="X503" s="8" t="s">
        <v>148</v>
      </c>
      <c r="Y503" s="8" t="s">
        <v>149</v>
      </c>
      <c r="Z503" s="8" t="s">
        <v>609</v>
      </c>
      <c r="AA503">
        <f t="shared" si="68"/>
        <v>1</v>
      </c>
      <c r="AB503" s="32">
        <f t="shared" si="69"/>
        <v>-51.96</v>
      </c>
      <c r="AC503" t="str">
        <f t="shared" si="70"/>
        <v>No Sales</v>
      </c>
      <c r="AD503">
        <f>IFERROR(VLOOKUP(J503,Product_lookup!$A:$G,5,FALSE),"")</f>
        <v>379</v>
      </c>
      <c r="AE503">
        <f>IFERROR(VLOOKUP(J503,Product_lookup!$A:$G,6,FALSE),"")</f>
        <v>140</v>
      </c>
      <c r="AF503">
        <f>IFERROR(VLOOKUP(J503,Product_lookup!$A:$G,7,FALSE),"")</f>
        <v>114</v>
      </c>
      <c r="AG503" s="33">
        <f t="shared" si="71"/>
        <v>0.32981530343007914</v>
      </c>
    </row>
    <row r="504" spans="1:33" x14ac:dyDescent="0.3">
      <c r="A504" s="27">
        <v>46270</v>
      </c>
      <c r="B504" s="8" t="s">
        <v>36</v>
      </c>
      <c r="C504" s="8" t="s">
        <v>140</v>
      </c>
      <c r="D504" s="8" t="s">
        <v>180</v>
      </c>
      <c r="E504" s="8" t="s">
        <v>181</v>
      </c>
      <c r="F504" s="8" t="s">
        <v>143</v>
      </c>
      <c r="G504" s="8" t="s">
        <v>335</v>
      </c>
      <c r="H504" s="8" t="s">
        <v>13</v>
      </c>
      <c r="I504" s="8" t="s">
        <v>343</v>
      </c>
      <c r="J504" s="8" t="s">
        <v>184</v>
      </c>
      <c r="K504" s="8" t="s">
        <v>14</v>
      </c>
      <c r="L504" s="12">
        <v>908</v>
      </c>
      <c r="M504" s="9">
        <v>4</v>
      </c>
      <c r="N504" s="10">
        <f t="shared" si="63"/>
        <v>4.4052863436123352E-3</v>
      </c>
      <c r="O504" s="11">
        <f t="shared" si="64"/>
        <v>8.48</v>
      </c>
      <c r="P504" s="11">
        <v>33.92</v>
      </c>
      <c r="Q504" s="11">
        <v>0</v>
      </c>
      <c r="R504" s="8">
        <v>0</v>
      </c>
      <c r="S504" s="8">
        <v>0</v>
      </c>
      <c r="T504" s="33" t="str">
        <f t="shared" si="65"/>
        <v/>
      </c>
      <c r="U504" s="12">
        <f t="shared" si="66"/>
        <v>0</v>
      </c>
      <c r="V504" s="10">
        <f t="shared" si="67"/>
        <v>0</v>
      </c>
      <c r="W504" s="11">
        <v>10</v>
      </c>
      <c r="X504" s="8" t="s">
        <v>148</v>
      </c>
      <c r="Y504" s="8" t="s">
        <v>149</v>
      </c>
      <c r="AA504">
        <f t="shared" si="68"/>
        <v>1</v>
      </c>
      <c r="AB504" s="32">
        <f t="shared" si="69"/>
        <v>-33.92</v>
      </c>
      <c r="AC504" t="str">
        <f t="shared" si="70"/>
        <v>No Sales</v>
      </c>
      <c r="AD504">
        <f>IFERROR(VLOOKUP(J504,Product_lookup!$A:$G,5,FALSE),"")</f>
        <v>379</v>
      </c>
      <c r="AE504">
        <f>IFERROR(VLOOKUP(J504,Product_lookup!$A:$G,6,FALSE),"")</f>
        <v>140</v>
      </c>
      <c r="AF504">
        <f>IFERROR(VLOOKUP(J504,Product_lookup!$A:$G,7,FALSE),"")</f>
        <v>114</v>
      </c>
      <c r="AG504" s="33">
        <f t="shared" si="71"/>
        <v>0.32981530343007914</v>
      </c>
    </row>
    <row r="505" spans="1:33" x14ac:dyDescent="0.3">
      <c r="A505" s="27">
        <v>46270</v>
      </c>
      <c r="B505" s="8" t="s">
        <v>36</v>
      </c>
      <c r="C505" s="8" t="s">
        <v>140</v>
      </c>
      <c r="D505" s="8" t="s">
        <v>180</v>
      </c>
      <c r="E505" s="8" t="s">
        <v>181</v>
      </c>
      <c r="F505" s="8" t="s">
        <v>143</v>
      </c>
      <c r="G505" s="8" t="s">
        <v>182</v>
      </c>
      <c r="H505" s="8" t="s">
        <v>13</v>
      </c>
      <c r="I505" s="8" t="s">
        <v>610</v>
      </c>
      <c r="J505" s="8" t="s">
        <v>184</v>
      </c>
      <c r="K505" s="8" t="s">
        <v>7</v>
      </c>
      <c r="L505" s="12">
        <v>143</v>
      </c>
      <c r="M505" s="9">
        <v>3</v>
      </c>
      <c r="N505" s="10">
        <f t="shared" si="63"/>
        <v>2.097902097902098E-2</v>
      </c>
      <c r="O505" s="11">
        <f t="shared" si="64"/>
        <v>6.91</v>
      </c>
      <c r="P505" s="11">
        <v>20.73</v>
      </c>
      <c r="Q505" s="11">
        <v>0</v>
      </c>
      <c r="R505" s="8">
        <v>0</v>
      </c>
      <c r="S505" s="8">
        <v>0</v>
      </c>
      <c r="T505" s="33" t="str">
        <f t="shared" si="65"/>
        <v/>
      </c>
      <c r="U505" s="12">
        <f t="shared" si="66"/>
        <v>0</v>
      </c>
      <c r="V505" s="10">
        <f t="shared" si="67"/>
        <v>0</v>
      </c>
      <c r="W505" s="11">
        <v>12</v>
      </c>
      <c r="X505" s="8" t="s">
        <v>148</v>
      </c>
      <c r="Y505" s="8" t="s">
        <v>149</v>
      </c>
      <c r="AA505">
        <f t="shared" si="68"/>
        <v>1</v>
      </c>
      <c r="AB505" s="32">
        <f t="shared" si="69"/>
        <v>-20.73</v>
      </c>
      <c r="AC505" t="str">
        <f t="shared" si="70"/>
        <v>No Sales</v>
      </c>
      <c r="AD505">
        <f>IFERROR(VLOOKUP(J505,Product_lookup!$A:$G,5,FALSE),"")</f>
        <v>379</v>
      </c>
      <c r="AE505">
        <f>IFERROR(VLOOKUP(J505,Product_lookup!$A:$G,6,FALSE),"")</f>
        <v>140</v>
      </c>
      <c r="AF505">
        <f>IFERROR(VLOOKUP(J505,Product_lookup!$A:$G,7,FALSE),"")</f>
        <v>114</v>
      </c>
      <c r="AG505" s="33">
        <f t="shared" si="71"/>
        <v>0.32981530343007914</v>
      </c>
    </row>
    <row r="506" spans="1:33" x14ac:dyDescent="0.3">
      <c r="A506" s="27">
        <v>46270</v>
      </c>
      <c r="B506" s="8" t="s">
        <v>36</v>
      </c>
      <c r="C506" s="8" t="s">
        <v>140</v>
      </c>
      <c r="D506" s="8" t="s">
        <v>180</v>
      </c>
      <c r="E506" s="8" t="s">
        <v>337</v>
      </c>
      <c r="F506" s="8" t="s">
        <v>143</v>
      </c>
      <c r="G506" s="8" t="s">
        <v>338</v>
      </c>
      <c r="H506" s="8" t="s">
        <v>13</v>
      </c>
      <c r="I506" s="8" t="s">
        <v>611</v>
      </c>
      <c r="J506" s="8" t="s">
        <v>340</v>
      </c>
      <c r="K506" s="8" t="s">
        <v>14</v>
      </c>
      <c r="L506" s="12">
        <v>144</v>
      </c>
      <c r="M506" s="9">
        <v>1</v>
      </c>
      <c r="N506" s="10">
        <f t="shared" si="63"/>
        <v>6.9444444444444441E-3</v>
      </c>
      <c r="O506" s="11">
        <f t="shared" si="64"/>
        <v>4.16</v>
      </c>
      <c r="P506" s="11">
        <v>4.16</v>
      </c>
      <c r="Q506" s="11">
        <v>0</v>
      </c>
      <c r="R506" s="8">
        <v>0</v>
      </c>
      <c r="S506" s="8">
        <v>0</v>
      </c>
      <c r="T506" s="33" t="str">
        <f t="shared" si="65"/>
        <v/>
      </c>
      <c r="U506" s="12">
        <f t="shared" si="66"/>
        <v>0</v>
      </c>
      <c r="V506" s="10">
        <f t="shared" si="67"/>
        <v>0</v>
      </c>
      <c r="W506" s="11">
        <v>7</v>
      </c>
      <c r="X506" s="8" t="s">
        <v>148</v>
      </c>
      <c r="Y506" s="8" t="s">
        <v>149</v>
      </c>
      <c r="AA506">
        <f t="shared" si="68"/>
        <v>1</v>
      </c>
      <c r="AB506" s="32">
        <f t="shared" si="69"/>
        <v>-4.16</v>
      </c>
      <c r="AC506" t="str">
        <f t="shared" si="70"/>
        <v>No Sales</v>
      </c>
      <c r="AD506">
        <f>IFERROR(VLOOKUP(J506,Product_lookup!$A:$G,5,FALSE),"")</f>
        <v>249</v>
      </c>
      <c r="AE506">
        <f>IFERROR(VLOOKUP(J506,Product_lookup!$A:$G,6,FALSE),"")</f>
        <v>100</v>
      </c>
      <c r="AF506">
        <f>IFERROR(VLOOKUP(J506,Product_lookup!$A:$G,7,FALSE),"")</f>
        <v>112</v>
      </c>
      <c r="AG506" s="33">
        <f t="shared" si="71"/>
        <v>0.14859437751004015</v>
      </c>
    </row>
    <row r="507" spans="1:33" x14ac:dyDescent="0.3">
      <c r="A507" s="27">
        <v>46270</v>
      </c>
      <c r="B507" s="8" t="s">
        <v>36</v>
      </c>
      <c r="C507" s="8" t="s">
        <v>140</v>
      </c>
      <c r="D507" s="8" t="s">
        <v>180</v>
      </c>
      <c r="E507" s="8" t="s">
        <v>337</v>
      </c>
      <c r="F507" s="8" t="s">
        <v>143</v>
      </c>
      <c r="G507" s="8" t="s">
        <v>341</v>
      </c>
      <c r="H507" s="8" t="s">
        <v>13</v>
      </c>
      <c r="I507" s="8" t="s">
        <v>612</v>
      </c>
      <c r="J507" s="8" t="s">
        <v>340</v>
      </c>
      <c r="K507" s="8" t="s">
        <v>21</v>
      </c>
      <c r="L507" s="12">
        <v>154</v>
      </c>
      <c r="M507" s="9">
        <v>0</v>
      </c>
      <c r="N507" s="10">
        <f t="shared" si="63"/>
        <v>0</v>
      </c>
      <c r="O507" s="11" t="str">
        <f t="shared" si="64"/>
        <v/>
      </c>
      <c r="P507" s="11">
        <v>0</v>
      </c>
      <c r="Q507" s="11">
        <v>0</v>
      </c>
      <c r="R507" s="8">
        <v>0</v>
      </c>
      <c r="S507" s="8">
        <v>0</v>
      </c>
      <c r="T507" s="33" t="str">
        <f t="shared" si="65"/>
        <v/>
      </c>
      <c r="U507" s="12" t="str">
        <f t="shared" si="66"/>
        <v/>
      </c>
      <c r="V507" s="10" t="str">
        <f t="shared" si="67"/>
        <v/>
      </c>
      <c r="W507" s="11">
        <v>7</v>
      </c>
      <c r="X507" s="8" t="s">
        <v>148</v>
      </c>
      <c r="Y507" s="8" t="s">
        <v>149</v>
      </c>
      <c r="AA507">
        <f t="shared" si="68"/>
        <v>1</v>
      </c>
      <c r="AB507" s="32">
        <f t="shared" si="69"/>
        <v>0</v>
      </c>
      <c r="AC507" t="str">
        <f t="shared" si="70"/>
        <v>No Spend</v>
      </c>
      <c r="AD507">
        <f>IFERROR(VLOOKUP(J507,Product_lookup!$A:$G,5,FALSE),"")</f>
        <v>249</v>
      </c>
      <c r="AE507">
        <f>IFERROR(VLOOKUP(J507,Product_lookup!$A:$G,6,FALSE),"")</f>
        <v>100</v>
      </c>
      <c r="AF507">
        <f>IFERROR(VLOOKUP(J507,Product_lookup!$A:$G,7,FALSE),"")</f>
        <v>112</v>
      </c>
      <c r="AG507" s="33">
        <f t="shared" si="71"/>
        <v>0.14859437751004015</v>
      </c>
    </row>
    <row r="508" spans="1:33" x14ac:dyDescent="0.3">
      <c r="A508" s="27">
        <v>46270</v>
      </c>
      <c r="B508" s="8" t="s">
        <v>36</v>
      </c>
      <c r="C508" s="8" t="s">
        <v>140</v>
      </c>
      <c r="D508" s="8" t="s">
        <v>180</v>
      </c>
      <c r="E508" s="8" t="s">
        <v>337</v>
      </c>
      <c r="F508" s="8" t="s">
        <v>143</v>
      </c>
      <c r="G508" s="8" t="s">
        <v>341</v>
      </c>
      <c r="H508" s="8" t="s">
        <v>13</v>
      </c>
      <c r="I508" s="8" t="s">
        <v>613</v>
      </c>
      <c r="J508" s="8" t="s">
        <v>340</v>
      </c>
      <c r="K508" s="8" t="s">
        <v>7</v>
      </c>
      <c r="L508" s="12">
        <v>333</v>
      </c>
      <c r="M508" s="9">
        <v>0</v>
      </c>
      <c r="N508" s="10">
        <f t="shared" si="63"/>
        <v>0</v>
      </c>
      <c r="O508" s="11" t="str">
        <f t="shared" si="64"/>
        <v/>
      </c>
      <c r="P508" s="11">
        <v>0</v>
      </c>
      <c r="Q508" s="11">
        <v>0</v>
      </c>
      <c r="R508" s="8">
        <v>0</v>
      </c>
      <c r="S508" s="8">
        <v>0</v>
      </c>
      <c r="T508" s="33" t="str">
        <f t="shared" si="65"/>
        <v/>
      </c>
      <c r="U508" s="12" t="str">
        <f t="shared" si="66"/>
        <v/>
      </c>
      <c r="V508" s="10" t="str">
        <f t="shared" si="67"/>
        <v/>
      </c>
      <c r="W508" s="11">
        <v>6.5</v>
      </c>
      <c r="X508" s="8" t="s">
        <v>148</v>
      </c>
      <c r="Y508" s="8" t="s">
        <v>149</v>
      </c>
      <c r="AA508">
        <f t="shared" si="68"/>
        <v>1</v>
      </c>
      <c r="AB508" s="32">
        <f t="shared" si="69"/>
        <v>0</v>
      </c>
      <c r="AC508" t="str">
        <f t="shared" si="70"/>
        <v>No Spend</v>
      </c>
      <c r="AD508">
        <f>IFERROR(VLOOKUP(J508,Product_lookup!$A:$G,5,FALSE),"")</f>
        <v>249</v>
      </c>
      <c r="AE508">
        <f>IFERROR(VLOOKUP(J508,Product_lookup!$A:$G,6,FALSE),"")</f>
        <v>100</v>
      </c>
      <c r="AF508">
        <f>IFERROR(VLOOKUP(J508,Product_lookup!$A:$G,7,FALSE),"")</f>
        <v>112</v>
      </c>
      <c r="AG508" s="33">
        <f t="shared" si="71"/>
        <v>0.14859437751004015</v>
      </c>
    </row>
    <row r="509" spans="1:33" x14ac:dyDescent="0.3">
      <c r="A509" s="27">
        <v>46270</v>
      </c>
      <c r="B509" s="8" t="s">
        <v>19</v>
      </c>
      <c r="C509" s="8" t="s">
        <v>249</v>
      </c>
      <c r="D509" s="8" t="s">
        <v>141</v>
      </c>
      <c r="E509" s="8" t="s">
        <v>164</v>
      </c>
      <c r="F509" s="8" t="s">
        <v>143</v>
      </c>
      <c r="G509" s="8" t="s">
        <v>347</v>
      </c>
      <c r="H509" s="8" t="s">
        <v>20</v>
      </c>
      <c r="I509" s="8" t="s">
        <v>347</v>
      </c>
      <c r="J509" s="8" t="s">
        <v>166</v>
      </c>
      <c r="K509" s="8" t="s">
        <v>14</v>
      </c>
      <c r="L509" s="12">
        <v>482</v>
      </c>
      <c r="M509" s="9">
        <v>14</v>
      </c>
      <c r="N509" s="10">
        <f t="shared" si="63"/>
        <v>2.9045643153526972E-2</v>
      </c>
      <c r="O509" s="11">
        <f t="shared" si="64"/>
        <v>3.1</v>
      </c>
      <c r="P509" s="11">
        <v>43.4</v>
      </c>
      <c r="Q509" s="11">
        <v>449</v>
      </c>
      <c r="R509" s="8">
        <v>1</v>
      </c>
      <c r="S509" s="8">
        <v>1</v>
      </c>
      <c r="T509" s="33">
        <f t="shared" si="65"/>
        <v>9.6659242761692646E-2</v>
      </c>
      <c r="U509" s="12">
        <f t="shared" si="66"/>
        <v>10.345622119815669</v>
      </c>
      <c r="V509" s="10">
        <f t="shared" si="67"/>
        <v>7.1428571428571425E-2</v>
      </c>
      <c r="W509" s="11">
        <v>5</v>
      </c>
      <c r="X509" s="8" t="s">
        <v>148</v>
      </c>
      <c r="Y509" s="8" t="s">
        <v>149</v>
      </c>
      <c r="AA509">
        <f t="shared" si="68"/>
        <v>1</v>
      </c>
      <c r="AB509" s="32">
        <f t="shared" si="69"/>
        <v>113.6</v>
      </c>
      <c r="AC509" t="str">
        <f t="shared" si="70"/>
        <v>Profitable</v>
      </c>
      <c r="AD509">
        <f>IFERROR(VLOOKUP(J509,Product_lookup!$A:$G,5,FALSE),"")</f>
        <v>449</v>
      </c>
      <c r="AE509">
        <f>IFERROR(VLOOKUP(J509,Product_lookup!$A:$G,6,FALSE),"")</f>
        <v>162</v>
      </c>
      <c r="AF509">
        <f>IFERROR(VLOOKUP(J509,Product_lookup!$A:$G,7,FALSE),"")</f>
        <v>130</v>
      </c>
      <c r="AG509" s="33">
        <f t="shared" si="71"/>
        <v>0.34966592427616927</v>
      </c>
    </row>
    <row r="510" spans="1:33" x14ac:dyDescent="0.3">
      <c r="A510" s="27">
        <v>46270</v>
      </c>
      <c r="B510" s="8" t="s">
        <v>19</v>
      </c>
      <c r="C510" s="8" t="s">
        <v>249</v>
      </c>
      <c r="D510" s="8" t="s">
        <v>141</v>
      </c>
      <c r="E510" s="8" t="s">
        <v>164</v>
      </c>
      <c r="F510" s="8" t="s">
        <v>143</v>
      </c>
      <c r="G510" s="8" t="s">
        <v>431</v>
      </c>
      <c r="H510" s="8" t="s">
        <v>20</v>
      </c>
      <c r="I510" s="8" t="s">
        <v>431</v>
      </c>
      <c r="J510" s="8" t="s">
        <v>166</v>
      </c>
      <c r="K510" s="8" t="s">
        <v>7</v>
      </c>
      <c r="L510" s="12">
        <v>422</v>
      </c>
      <c r="M510" s="9">
        <v>4</v>
      </c>
      <c r="N510" s="10">
        <f t="shared" si="63"/>
        <v>9.4786729857819912E-3</v>
      </c>
      <c r="O510" s="11">
        <f t="shared" si="64"/>
        <v>3.59</v>
      </c>
      <c r="P510" s="11">
        <v>14.36</v>
      </c>
      <c r="Q510" s="11">
        <v>0</v>
      </c>
      <c r="R510" s="8">
        <v>0</v>
      </c>
      <c r="S510" s="8">
        <v>0</v>
      </c>
      <c r="T510" s="33" t="str">
        <f t="shared" si="65"/>
        <v/>
      </c>
      <c r="U510" s="12">
        <f t="shared" si="66"/>
        <v>0</v>
      </c>
      <c r="V510" s="10">
        <f t="shared" si="67"/>
        <v>0</v>
      </c>
      <c r="W510" s="11">
        <v>5.5</v>
      </c>
      <c r="X510" s="8" t="s">
        <v>148</v>
      </c>
      <c r="Y510" s="8" t="s">
        <v>149</v>
      </c>
      <c r="AA510">
        <f t="shared" si="68"/>
        <v>1</v>
      </c>
      <c r="AB510" s="32">
        <f t="shared" si="69"/>
        <v>-14.36</v>
      </c>
      <c r="AC510" t="str">
        <f t="shared" si="70"/>
        <v>No Sales</v>
      </c>
      <c r="AD510">
        <f>IFERROR(VLOOKUP(J510,Product_lookup!$A:$G,5,FALSE),"")</f>
        <v>449</v>
      </c>
      <c r="AE510">
        <f>IFERROR(VLOOKUP(J510,Product_lookup!$A:$G,6,FALSE),"")</f>
        <v>162</v>
      </c>
      <c r="AF510">
        <f>IFERROR(VLOOKUP(J510,Product_lookup!$A:$G,7,FALSE),"")</f>
        <v>130</v>
      </c>
      <c r="AG510" s="33">
        <f t="shared" si="71"/>
        <v>0.34966592427616927</v>
      </c>
    </row>
    <row r="511" spans="1:33" x14ac:dyDescent="0.3">
      <c r="A511" s="27">
        <v>46270</v>
      </c>
      <c r="B511" s="8" t="s">
        <v>19</v>
      </c>
      <c r="C511" s="8" t="s">
        <v>249</v>
      </c>
      <c r="D511" s="8" t="s">
        <v>141</v>
      </c>
      <c r="E511" s="8" t="s">
        <v>351</v>
      </c>
      <c r="F511" s="8" t="s">
        <v>143</v>
      </c>
      <c r="G511" s="8" t="s">
        <v>434</v>
      </c>
      <c r="H511" s="8" t="s">
        <v>20</v>
      </c>
      <c r="I511" s="8" t="s">
        <v>434</v>
      </c>
      <c r="J511" s="8" t="s">
        <v>353</v>
      </c>
      <c r="K511" s="8" t="s">
        <v>7</v>
      </c>
      <c r="L511" s="12">
        <v>389</v>
      </c>
      <c r="M511" s="9">
        <v>4</v>
      </c>
      <c r="N511" s="10">
        <f t="shared" si="63"/>
        <v>1.0282776349614395E-2</v>
      </c>
      <c r="O511" s="11">
        <f t="shared" si="64"/>
        <v>9.67</v>
      </c>
      <c r="P511" s="11">
        <v>38.68</v>
      </c>
      <c r="Q511" s="11">
        <v>1299</v>
      </c>
      <c r="R511" s="8">
        <v>1</v>
      </c>
      <c r="S511" s="8">
        <v>1</v>
      </c>
      <c r="T511" s="33">
        <f t="shared" si="65"/>
        <v>2.9776751347190145E-2</v>
      </c>
      <c r="U511" s="12">
        <f t="shared" si="66"/>
        <v>33.58324715615305</v>
      </c>
      <c r="V511" s="10">
        <f t="shared" si="67"/>
        <v>0.25</v>
      </c>
      <c r="W511" s="11">
        <v>15.5</v>
      </c>
      <c r="X511" s="8" t="s">
        <v>148</v>
      </c>
      <c r="Y511" s="8" t="s">
        <v>149</v>
      </c>
      <c r="AA511">
        <f t="shared" si="68"/>
        <v>1</v>
      </c>
      <c r="AB511" s="32" t="str">
        <f t="shared" si="69"/>
        <v/>
      </c>
      <c r="AC511" t="str">
        <f t="shared" si="70"/>
        <v>Cost missing</v>
      </c>
      <c r="AD511" t="str">
        <f>IFERROR(VLOOKUP(J511,Product_lookup!$A:$G,5,FALSE),"")</f>
        <v/>
      </c>
      <c r="AE511" t="str">
        <f>IFERROR(VLOOKUP(J511,Product_lookup!$A:$G,6,FALSE),"")</f>
        <v/>
      </c>
      <c r="AF511" t="str">
        <f>IFERROR(VLOOKUP(J511,Product_lookup!$A:$G,7,FALSE),"")</f>
        <v/>
      </c>
      <c r="AG511" s="33" t="str">
        <f t="shared" si="71"/>
        <v/>
      </c>
    </row>
    <row r="512" spans="1:33" x14ac:dyDescent="0.3">
      <c r="A512" s="27">
        <v>46270</v>
      </c>
      <c r="B512" s="8" t="s">
        <v>19</v>
      </c>
      <c r="C512" s="8" t="s">
        <v>249</v>
      </c>
      <c r="D512" s="8" t="s">
        <v>141</v>
      </c>
      <c r="E512" s="8" t="s">
        <v>351</v>
      </c>
      <c r="F512" s="8" t="s">
        <v>143</v>
      </c>
      <c r="G512" s="8" t="s">
        <v>350</v>
      </c>
      <c r="H512" s="8" t="s">
        <v>20</v>
      </c>
      <c r="I512" s="8" t="s">
        <v>350</v>
      </c>
      <c r="J512" s="8" t="s">
        <v>353</v>
      </c>
      <c r="K512" s="8" t="s">
        <v>7</v>
      </c>
      <c r="L512" s="12">
        <v>281</v>
      </c>
      <c r="M512" s="9">
        <v>3</v>
      </c>
      <c r="N512" s="10">
        <f t="shared" si="63"/>
        <v>1.0676156583629894E-2</v>
      </c>
      <c r="O512" s="11">
        <f t="shared" si="64"/>
        <v>11.479999999999999</v>
      </c>
      <c r="P512" s="11">
        <v>34.44</v>
      </c>
      <c r="Q512" s="11">
        <v>0</v>
      </c>
      <c r="R512" s="8">
        <v>0</v>
      </c>
      <c r="S512" s="8">
        <v>0</v>
      </c>
      <c r="T512" s="33" t="str">
        <f t="shared" si="65"/>
        <v/>
      </c>
      <c r="U512" s="12">
        <f t="shared" si="66"/>
        <v>0</v>
      </c>
      <c r="V512" s="10">
        <f t="shared" si="67"/>
        <v>0</v>
      </c>
      <c r="W512" s="11">
        <v>15</v>
      </c>
      <c r="X512" s="8" t="s">
        <v>148</v>
      </c>
      <c r="Y512" s="8" t="s">
        <v>149</v>
      </c>
      <c r="AA512">
        <f t="shared" si="68"/>
        <v>1</v>
      </c>
      <c r="AB512" s="32" t="str">
        <f t="shared" si="69"/>
        <v/>
      </c>
      <c r="AC512" t="str">
        <f t="shared" si="70"/>
        <v>Cost missing</v>
      </c>
      <c r="AD512" t="str">
        <f>IFERROR(VLOOKUP(J512,Product_lookup!$A:$G,5,FALSE),"")</f>
        <v/>
      </c>
      <c r="AE512" t="str">
        <f>IFERROR(VLOOKUP(J512,Product_lookup!$A:$G,6,FALSE),"")</f>
        <v/>
      </c>
      <c r="AF512" t="str">
        <f>IFERROR(VLOOKUP(J512,Product_lookup!$A:$G,7,FALSE),"")</f>
        <v/>
      </c>
      <c r="AG512" s="33" t="str">
        <f t="shared" si="71"/>
        <v/>
      </c>
    </row>
    <row r="513" spans="1:33" x14ac:dyDescent="0.3">
      <c r="A513" s="27">
        <v>46271</v>
      </c>
      <c r="B513" s="8" t="s">
        <v>12</v>
      </c>
      <c r="C513" s="8" t="s">
        <v>140</v>
      </c>
      <c r="D513" s="8" t="s">
        <v>141</v>
      </c>
      <c r="E513" s="8" t="s">
        <v>142</v>
      </c>
      <c r="F513" s="8" t="s">
        <v>143</v>
      </c>
      <c r="G513" s="8" t="s">
        <v>178</v>
      </c>
      <c r="H513" s="8" t="s">
        <v>6</v>
      </c>
      <c r="I513" s="8" t="s">
        <v>525</v>
      </c>
      <c r="J513" s="8" t="s">
        <v>147</v>
      </c>
      <c r="K513" s="8" t="s">
        <v>21</v>
      </c>
      <c r="L513" s="12">
        <v>371</v>
      </c>
      <c r="M513" s="9">
        <v>2</v>
      </c>
      <c r="N513" s="10">
        <f t="shared" si="63"/>
        <v>5.3908355795148251E-3</v>
      </c>
      <c r="O513" s="11">
        <f t="shared" si="64"/>
        <v>14.5</v>
      </c>
      <c r="P513" s="11">
        <v>29</v>
      </c>
      <c r="Q513" s="11">
        <v>0</v>
      </c>
      <c r="R513" s="8">
        <v>0</v>
      </c>
      <c r="S513" s="8">
        <v>0</v>
      </c>
      <c r="T513" s="33" t="str">
        <f t="shared" si="65"/>
        <v/>
      </c>
      <c r="U513" s="12">
        <f t="shared" si="66"/>
        <v>0</v>
      </c>
      <c r="V513" s="10">
        <f t="shared" si="67"/>
        <v>0</v>
      </c>
      <c r="W513" s="11">
        <v>14.5</v>
      </c>
      <c r="X513" s="8" t="s">
        <v>148</v>
      </c>
      <c r="Y513" s="8" t="s">
        <v>149</v>
      </c>
      <c r="AA513">
        <f t="shared" si="68"/>
        <v>1</v>
      </c>
      <c r="AB513" s="32">
        <f t="shared" si="69"/>
        <v>-29</v>
      </c>
      <c r="AC513" t="str">
        <f t="shared" si="70"/>
        <v>No Sales</v>
      </c>
      <c r="AD513">
        <f>IFERROR(VLOOKUP(J513,Product_lookup!$A:$G,5,FALSE),"")</f>
        <v>599</v>
      </c>
      <c r="AE513">
        <f>IFERROR(VLOOKUP(J513,Product_lookup!$A:$G,6,FALSE),"")</f>
        <v>216</v>
      </c>
      <c r="AF513">
        <f>IFERROR(VLOOKUP(J513,Product_lookup!$A:$G,7,FALSE),"")</f>
        <v>144</v>
      </c>
      <c r="AG513" s="33">
        <f t="shared" si="71"/>
        <v>0.39899833055091821</v>
      </c>
    </row>
    <row r="514" spans="1:33" x14ac:dyDescent="0.3">
      <c r="A514" s="27">
        <v>46271</v>
      </c>
      <c r="B514" s="8" t="s">
        <v>12</v>
      </c>
      <c r="C514" s="8" t="s">
        <v>140</v>
      </c>
      <c r="D514" s="8" t="s">
        <v>141</v>
      </c>
      <c r="E514" s="8" t="s">
        <v>142</v>
      </c>
      <c r="F514" s="8" t="s">
        <v>143</v>
      </c>
      <c r="G514" s="8" t="s">
        <v>144</v>
      </c>
      <c r="H514" s="8" t="s">
        <v>6</v>
      </c>
      <c r="I514" s="8" t="s">
        <v>205</v>
      </c>
      <c r="J514" s="8" t="s">
        <v>147</v>
      </c>
      <c r="K514" s="8" t="s">
        <v>21</v>
      </c>
      <c r="L514" s="12">
        <v>1559</v>
      </c>
      <c r="M514" s="9">
        <v>28</v>
      </c>
      <c r="N514" s="10">
        <f t="shared" ref="N514:N577" si="72">IF(L514=0,"",M514/L514)</f>
        <v>1.7960230917254651E-2</v>
      </c>
      <c r="O514" s="11">
        <f t="shared" ref="O514:O577" si="73">IF(M514=0,"",P514/M514)</f>
        <v>10.81</v>
      </c>
      <c r="P514" s="11">
        <v>302.68</v>
      </c>
      <c r="Q514" s="11">
        <v>1198</v>
      </c>
      <c r="R514" s="8">
        <v>2</v>
      </c>
      <c r="S514" s="8">
        <v>2</v>
      </c>
      <c r="T514" s="33">
        <f t="shared" ref="T514:T577" si="74">IF(Q514=0,"",P514/Q514)</f>
        <v>0.25265442404006677</v>
      </c>
      <c r="U514" s="12">
        <f t="shared" ref="U514:U577" si="75">IF(P514=0,"",Q514/P514)</f>
        <v>3.9579754195850403</v>
      </c>
      <c r="V514" s="10">
        <f t="shared" ref="V514:V577" si="76">IF(M514=0,"",R514/M514)</f>
        <v>7.1428571428571425E-2</v>
      </c>
      <c r="W514" s="11">
        <v>12</v>
      </c>
      <c r="X514" s="8" t="s">
        <v>148</v>
      </c>
      <c r="Y514" s="8" t="s">
        <v>149</v>
      </c>
      <c r="AA514">
        <f t="shared" ref="AA514:AA577" si="77">IF(OR(A514&lt;DATE(2026,9,1),A514&gt;DATE(2026,9,28)),"Check Date",INT((A514-DATE(2026,9,1))/7)+1)</f>
        <v>1</v>
      </c>
      <c r="AB514" s="32">
        <f t="shared" ref="AB514:AB577" si="78">IF(OR(AD514="",AE514="",AF514=""),"",S514*(AD514-AE514-AF514)-P514)</f>
        <v>175.32</v>
      </c>
      <c r="AC514" t="str">
        <f t="shared" ref="AC514:AC577" si="79">IF(P514&lt;0,"Review",IF(OR(AD514="",AE514="",AF514=""),"Cost missing",IF(P514=0,"No Spend",IF(Q514=0,"No Sales",IF(P514/Q514&lt;AG514,"Profitable","Losing")))))</f>
        <v>Profitable</v>
      </c>
      <c r="AD514">
        <f>IFERROR(VLOOKUP(J514,Product_lookup!$A:$G,5,FALSE),"")</f>
        <v>599</v>
      </c>
      <c r="AE514">
        <f>IFERROR(VLOOKUP(J514,Product_lookup!$A:$G,6,FALSE),"")</f>
        <v>216</v>
      </c>
      <c r="AF514">
        <f>IFERROR(VLOOKUP(J514,Product_lookup!$A:$G,7,FALSE),"")</f>
        <v>144</v>
      </c>
      <c r="AG514" s="33">
        <f t="shared" ref="AG514:AG577" si="80">IFERROR((AD514-AE514-AF514)/AD514,"")</f>
        <v>0.39899833055091821</v>
      </c>
    </row>
    <row r="515" spans="1:33" x14ac:dyDescent="0.3">
      <c r="A515" s="27">
        <v>46276</v>
      </c>
      <c r="B515" s="8" t="s">
        <v>19</v>
      </c>
      <c r="C515" s="8" t="s">
        <v>249</v>
      </c>
      <c r="D515" s="8" t="s">
        <v>141</v>
      </c>
      <c r="E515" s="8" t="s">
        <v>142</v>
      </c>
      <c r="F515" s="8" t="s">
        <v>143</v>
      </c>
      <c r="G515" s="8" t="s">
        <v>344</v>
      </c>
      <c r="H515" s="8" t="s">
        <v>20</v>
      </c>
      <c r="I515" s="8" t="s">
        <v>344</v>
      </c>
      <c r="J515" s="8" t="s">
        <v>147</v>
      </c>
      <c r="K515" s="8" t="s">
        <v>7</v>
      </c>
      <c r="L515" s="12">
        <v>88</v>
      </c>
      <c r="M515" s="9">
        <v>6</v>
      </c>
      <c r="N515" s="10">
        <f t="shared" si="72"/>
        <v>6.8181818181818177E-2</v>
      </c>
      <c r="O515" s="11">
        <f t="shared" si="73"/>
        <v>0</v>
      </c>
      <c r="P515">
        <v>0</v>
      </c>
      <c r="Q515" s="11">
        <v>0</v>
      </c>
      <c r="R515" s="8">
        <v>0</v>
      </c>
      <c r="S515" s="8">
        <v>0</v>
      </c>
      <c r="T515" s="33" t="str">
        <f t="shared" si="74"/>
        <v/>
      </c>
      <c r="U515" s="12" t="str">
        <f t="shared" si="75"/>
        <v/>
      </c>
      <c r="V515" s="10">
        <f t="shared" si="76"/>
        <v>0</v>
      </c>
      <c r="W515" s="11">
        <v>7.5</v>
      </c>
      <c r="X515" s="8" t="s">
        <v>148</v>
      </c>
      <c r="Y515" s="8" t="s">
        <v>149</v>
      </c>
      <c r="AA515">
        <f t="shared" si="77"/>
        <v>2</v>
      </c>
      <c r="AB515" s="32">
        <f t="shared" si="78"/>
        <v>0</v>
      </c>
      <c r="AC515" t="str">
        <f t="shared" si="79"/>
        <v>No Spend</v>
      </c>
      <c r="AD515">
        <f>IFERROR(VLOOKUP(J515,Product_lookup!$A:$G,5,FALSE),"")</f>
        <v>599</v>
      </c>
      <c r="AE515">
        <f>IFERROR(VLOOKUP(J515,Product_lookup!$A:$G,6,FALSE),"")</f>
        <v>216</v>
      </c>
      <c r="AF515">
        <f>IFERROR(VLOOKUP(J515,Product_lookup!$A:$G,7,FALSE),"")</f>
        <v>144</v>
      </c>
      <c r="AG515" s="33">
        <f t="shared" si="80"/>
        <v>0.39899833055091821</v>
      </c>
    </row>
    <row r="516" spans="1:33" x14ac:dyDescent="0.3">
      <c r="A516" s="27">
        <v>46271</v>
      </c>
      <c r="B516" s="8" t="s">
        <v>12</v>
      </c>
      <c r="C516" s="8" t="s">
        <v>140</v>
      </c>
      <c r="D516" s="8" t="s">
        <v>141</v>
      </c>
      <c r="E516" s="8" t="s">
        <v>142</v>
      </c>
      <c r="F516" s="8" t="s">
        <v>143</v>
      </c>
      <c r="G516" s="8" t="s">
        <v>170</v>
      </c>
      <c r="H516" s="8" t="s">
        <v>6</v>
      </c>
      <c r="I516" s="8" t="s">
        <v>584</v>
      </c>
      <c r="J516" s="8" t="s">
        <v>147</v>
      </c>
      <c r="K516" s="8" t="s">
        <v>14</v>
      </c>
      <c r="L516" s="12">
        <v>675</v>
      </c>
      <c r="M516" s="9">
        <v>4</v>
      </c>
      <c r="N516" s="10">
        <f t="shared" si="72"/>
        <v>5.9259259259259256E-3</v>
      </c>
      <c r="O516" s="11">
        <f t="shared" si="73"/>
        <v>9.5299999999999994</v>
      </c>
      <c r="P516" s="11">
        <v>38.119999999999997</v>
      </c>
      <c r="Q516" s="11">
        <v>0</v>
      </c>
      <c r="R516" s="8">
        <v>0</v>
      </c>
      <c r="S516" s="8">
        <v>0</v>
      </c>
      <c r="T516" s="33" t="str">
        <f t="shared" si="74"/>
        <v/>
      </c>
      <c r="U516" s="12">
        <f t="shared" si="75"/>
        <v>0</v>
      </c>
      <c r="V516" s="10">
        <f t="shared" si="76"/>
        <v>0</v>
      </c>
      <c r="W516" s="11">
        <v>13.5</v>
      </c>
      <c r="X516" s="8" t="s">
        <v>148</v>
      </c>
      <c r="Y516" s="8" t="s">
        <v>149</v>
      </c>
      <c r="AA516">
        <f t="shared" si="77"/>
        <v>1</v>
      </c>
      <c r="AB516" s="32">
        <f t="shared" si="78"/>
        <v>-38.119999999999997</v>
      </c>
      <c r="AC516" t="str">
        <f t="shared" si="79"/>
        <v>No Sales</v>
      </c>
      <c r="AD516">
        <f>IFERROR(VLOOKUP(J516,Product_lookup!$A:$G,5,FALSE),"")</f>
        <v>599</v>
      </c>
      <c r="AE516">
        <f>IFERROR(VLOOKUP(J516,Product_lookup!$A:$G,6,FALSE),"")</f>
        <v>216</v>
      </c>
      <c r="AF516">
        <f>IFERROR(VLOOKUP(J516,Product_lookup!$A:$G,7,FALSE),"")</f>
        <v>144</v>
      </c>
      <c r="AG516" s="33">
        <f t="shared" si="80"/>
        <v>0.39899833055091821</v>
      </c>
    </row>
    <row r="517" spans="1:33" x14ac:dyDescent="0.3">
      <c r="A517" s="27">
        <v>46271</v>
      </c>
      <c r="B517" s="8" t="s">
        <v>12</v>
      </c>
      <c r="C517" s="8" t="s">
        <v>140</v>
      </c>
      <c r="D517" s="8" t="s">
        <v>141</v>
      </c>
      <c r="E517" s="8" t="s">
        <v>142</v>
      </c>
      <c r="F517" s="8" t="s">
        <v>143</v>
      </c>
      <c r="G517" s="8" t="s">
        <v>144</v>
      </c>
      <c r="H517" s="8" t="s">
        <v>6</v>
      </c>
      <c r="I517" s="8" t="s">
        <v>203</v>
      </c>
      <c r="J517" s="8" t="s">
        <v>147</v>
      </c>
      <c r="K517" s="8" t="s">
        <v>14</v>
      </c>
      <c r="L517" s="12">
        <v>342</v>
      </c>
      <c r="M517" s="9">
        <v>6</v>
      </c>
      <c r="N517" s="10">
        <f t="shared" si="72"/>
        <v>1.7543859649122806E-2</v>
      </c>
      <c r="O517" s="11">
        <f t="shared" si="73"/>
        <v>8.9</v>
      </c>
      <c r="P517" s="11">
        <v>53.4</v>
      </c>
      <c r="Q517" s="11">
        <v>0</v>
      </c>
      <c r="R517" s="8">
        <v>0</v>
      </c>
      <c r="S517" s="8">
        <v>0</v>
      </c>
      <c r="T517" s="33" t="str">
        <f t="shared" si="74"/>
        <v/>
      </c>
      <c r="U517" s="12">
        <f t="shared" si="75"/>
        <v>0</v>
      </c>
      <c r="V517" s="10">
        <f t="shared" si="76"/>
        <v>0</v>
      </c>
      <c r="W517" s="11">
        <v>11.5</v>
      </c>
      <c r="X517" s="8" t="s">
        <v>148</v>
      </c>
      <c r="Y517" s="8" t="s">
        <v>149</v>
      </c>
      <c r="AA517">
        <f t="shared" si="77"/>
        <v>1</v>
      </c>
      <c r="AB517" s="32">
        <f t="shared" si="78"/>
        <v>-53.4</v>
      </c>
      <c r="AC517" t="str">
        <f t="shared" si="79"/>
        <v>No Sales</v>
      </c>
      <c r="AD517">
        <f>IFERROR(VLOOKUP(J517,Product_lookup!$A:$G,5,FALSE),"")</f>
        <v>599</v>
      </c>
      <c r="AE517">
        <f>IFERROR(VLOOKUP(J517,Product_lookup!$A:$G,6,FALSE),"")</f>
        <v>216</v>
      </c>
      <c r="AF517">
        <f>IFERROR(VLOOKUP(J517,Product_lookup!$A:$G,7,FALSE),"")</f>
        <v>144</v>
      </c>
      <c r="AG517" s="33">
        <f t="shared" si="80"/>
        <v>0.39899833055091821</v>
      </c>
    </row>
    <row r="518" spans="1:33" x14ac:dyDescent="0.3">
      <c r="A518" s="27">
        <v>46271</v>
      </c>
      <c r="B518" s="8" t="s">
        <v>12</v>
      </c>
      <c r="C518" s="8" t="s">
        <v>140</v>
      </c>
      <c r="D518" s="8" t="s">
        <v>141</v>
      </c>
      <c r="E518" s="8" t="s">
        <v>157</v>
      </c>
      <c r="F518" s="8" t="s">
        <v>143</v>
      </c>
      <c r="G518" s="8" t="s">
        <v>144</v>
      </c>
      <c r="H518" s="8" t="s">
        <v>6</v>
      </c>
      <c r="I518" s="8" t="s">
        <v>438</v>
      </c>
      <c r="J518" s="8" t="s">
        <v>159</v>
      </c>
      <c r="K518" s="8" t="s">
        <v>21</v>
      </c>
      <c r="L518" s="12">
        <v>199</v>
      </c>
      <c r="M518" s="9">
        <v>1</v>
      </c>
      <c r="N518" s="10">
        <f t="shared" si="72"/>
        <v>5.0251256281407036E-3</v>
      </c>
      <c r="O518" s="11">
        <f t="shared" si="73"/>
        <v>11.5</v>
      </c>
      <c r="P518" s="11">
        <v>11.5</v>
      </c>
      <c r="Q518" s="11">
        <v>0</v>
      </c>
      <c r="R518" s="8">
        <v>0</v>
      </c>
      <c r="S518" s="8">
        <v>0</v>
      </c>
      <c r="T518" s="33" t="str">
        <f t="shared" si="74"/>
        <v/>
      </c>
      <c r="U518" s="12">
        <f t="shared" si="75"/>
        <v>0</v>
      </c>
      <c r="V518" s="10">
        <f t="shared" si="76"/>
        <v>0</v>
      </c>
      <c r="W518" s="11">
        <v>12</v>
      </c>
      <c r="X518" s="8" t="s">
        <v>148</v>
      </c>
      <c r="Y518" s="8" t="s">
        <v>149</v>
      </c>
      <c r="AA518">
        <f t="shared" si="77"/>
        <v>1</v>
      </c>
      <c r="AB518" s="32">
        <f t="shared" si="78"/>
        <v>-11.5</v>
      </c>
      <c r="AC518" t="str">
        <f t="shared" si="79"/>
        <v>No Sales</v>
      </c>
      <c r="AD518">
        <f>IFERROR(VLOOKUP(J518,Product_lookup!$A:$G,5,FALSE),"")</f>
        <v>399</v>
      </c>
      <c r="AE518">
        <f>IFERROR(VLOOKUP(J518,Product_lookup!$A:$G,6,FALSE),"")</f>
        <v>148</v>
      </c>
      <c r="AF518">
        <f>IFERROR(VLOOKUP(J518,Product_lookup!$A:$G,7,FALSE),"")</f>
        <v>126</v>
      </c>
      <c r="AG518" s="33">
        <f t="shared" si="80"/>
        <v>0.31328320802005011</v>
      </c>
    </row>
    <row r="519" spans="1:33" x14ac:dyDescent="0.3">
      <c r="A519" s="27">
        <v>46271</v>
      </c>
      <c r="B519" s="8" t="s">
        <v>12</v>
      </c>
      <c r="C519" s="8" t="s">
        <v>140</v>
      </c>
      <c r="D519" s="8" t="s">
        <v>141</v>
      </c>
      <c r="E519" s="8" t="s">
        <v>157</v>
      </c>
      <c r="F519" s="8" t="s">
        <v>143</v>
      </c>
      <c r="G519" s="8" t="s">
        <v>170</v>
      </c>
      <c r="H519" s="8" t="s">
        <v>6</v>
      </c>
      <c r="I519" s="8" t="s">
        <v>237</v>
      </c>
      <c r="J519" s="8" t="s">
        <v>159</v>
      </c>
      <c r="K519" s="8" t="s">
        <v>14</v>
      </c>
      <c r="L519" s="12">
        <v>1095</v>
      </c>
      <c r="M519" s="9">
        <v>10</v>
      </c>
      <c r="N519" s="10">
        <f t="shared" si="72"/>
        <v>9.1324200913242004E-3</v>
      </c>
      <c r="O519" s="11">
        <f t="shared" si="73"/>
        <v>7.2799999999999994</v>
      </c>
      <c r="P519" s="11">
        <v>72.8</v>
      </c>
      <c r="Q519" s="11">
        <v>0</v>
      </c>
      <c r="R519" s="8">
        <v>0</v>
      </c>
      <c r="S519" s="8">
        <v>0</v>
      </c>
      <c r="T519" s="33" t="str">
        <f t="shared" si="74"/>
        <v/>
      </c>
      <c r="U519" s="12">
        <f t="shared" si="75"/>
        <v>0</v>
      </c>
      <c r="V519" s="10">
        <f t="shared" si="76"/>
        <v>0</v>
      </c>
      <c r="W519" s="11">
        <v>9.5</v>
      </c>
      <c r="X519" s="8" t="s">
        <v>148</v>
      </c>
      <c r="Y519" s="8" t="s">
        <v>149</v>
      </c>
      <c r="AA519">
        <f t="shared" si="77"/>
        <v>1</v>
      </c>
      <c r="AB519" s="32">
        <f t="shared" si="78"/>
        <v>-72.8</v>
      </c>
      <c r="AC519" t="str">
        <f t="shared" si="79"/>
        <v>No Sales</v>
      </c>
      <c r="AD519">
        <f>IFERROR(VLOOKUP(J519,Product_lookup!$A:$G,5,FALSE),"")</f>
        <v>399</v>
      </c>
      <c r="AE519">
        <f>IFERROR(VLOOKUP(J519,Product_lookup!$A:$G,6,FALSE),"")</f>
        <v>148</v>
      </c>
      <c r="AF519">
        <f>IFERROR(VLOOKUP(J519,Product_lookup!$A:$G,7,FALSE),"")</f>
        <v>126</v>
      </c>
      <c r="AG519" s="33">
        <f t="shared" si="80"/>
        <v>0.31328320802005011</v>
      </c>
    </row>
    <row r="520" spans="1:33" x14ac:dyDescent="0.3">
      <c r="A520" s="27">
        <v>46271</v>
      </c>
      <c r="B520" s="8" t="s">
        <v>12</v>
      </c>
      <c r="C520" s="8" t="s">
        <v>140</v>
      </c>
      <c r="D520" s="8" t="s">
        <v>141</v>
      </c>
      <c r="E520" s="8" t="s">
        <v>164</v>
      </c>
      <c r="F520" s="8" t="s">
        <v>143</v>
      </c>
      <c r="G520" s="8" t="s">
        <v>144</v>
      </c>
      <c r="H520" s="8" t="s">
        <v>6</v>
      </c>
      <c r="I520" s="8" t="s">
        <v>565</v>
      </c>
      <c r="J520" s="8" t="s">
        <v>166</v>
      </c>
      <c r="K520" s="8" t="s">
        <v>21</v>
      </c>
      <c r="L520" s="12">
        <v>176</v>
      </c>
      <c r="M520" s="9">
        <v>4</v>
      </c>
      <c r="N520" s="10">
        <f t="shared" si="72"/>
        <v>2.2727272727272728E-2</v>
      </c>
      <c r="O520" s="11">
        <f t="shared" si="73"/>
        <v>12</v>
      </c>
      <c r="P520" s="11">
        <v>48</v>
      </c>
      <c r="Q520" s="11">
        <v>0</v>
      </c>
      <c r="R520" s="8">
        <v>0</v>
      </c>
      <c r="S520" s="8">
        <v>0</v>
      </c>
      <c r="T520" s="33" t="str">
        <f t="shared" si="74"/>
        <v/>
      </c>
      <c r="U520" s="12">
        <f t="shared" si="75"/>
        <v>0</v>
      </c>
      <c r="V520" s="10">
        <f t="shared" si="76"/>
        <v>0</v>
      </c>
      <c r="W520" s="11">
        <v>12</v>
      </c>
      <c r="X520" s="8" t="s">
        <v>148</v>
      </c>
      <c r="Y520" s="8" t="s">
        <v>149</v>
      </c>
      <c r="AA520">
        <f t="shared" si="77"/>
        <v>1</v>
      </c>
      <c r="AB520" s="32">
        <f t="shared" si="78"/>
        <v>-48</v>
      </c>
      <c r="AC520" t="str">
        <f t="shared" si="79"/>
        <v>No Sales</v>
      </c>
      <c r="AD520">
        <f>IFERROR(VLOOKUP(J520,Product_lookup!$A:$G,5,FALSE),"")</f>
        <v>449</v>
      </c>
      <c r="AE520">
        <f>IFERROR(VLOOKUP(J520,Product_lookup!$A:$G,6,FALSE),"")</f>
        <v>162</v>
      </c>
      <c r="AF520">
        <f>IFERROR(VLOOKUP(J520,Product_lookup!$A:$G,7,FALSE),"")</f>
        <v>130</v>
      </c>
      <c r="AG520" s="33">
        <f t="shared" si="80"/>
        <v>0.34966592427616927</v>
      </c>
    </row>
    <row r="521" spans="1:33" x14ac:dyDescent="0.3">
      <c r="A521" s="27">
        <v>46271</v>
      </c>
      <c r="B521" s="8" t="s">
        <v>12</v>
      </c>
      <c r="C521" s="8" t="s">
        <v>140</v>
      </c>
      <c r="D521" s="8" t="s">
        <v>141</v>
      </c>
      <c r="E521" s="8" t="s">
        <v>164</v>
      </c>
      <c r="F521" s="8" t="s">
        <v>143</v>
      </c>
      <c r="G521" s="8" t="s">
        <v>144</v>
      </c>
      <c r="H521" s="8" t="s">
        <v>6</v>
      </c>
      <c r="I521" s="8" t="s">
        <v>509</v>
      </c>
      <c r="J521" s="8" t="s">
        <v>166</v>
      </c>
      <c r="K521" s="8" t="s">
        <v>14</v>
      </c>
      <c r="L521" s="12">
        <v>543</v>
      </c>
      <c r="M521" s="9">
        <v>7</v>
      </c>
      <c r="N521" s="10">
        <f t="shared" si="72"/>
        <v>1.289134438305709E-2</v>
      </c>
      <c r="O521" s="11">
        <f t="shared" si="73"/>
        <v>5.38</v>
      </c>
      <c r="P521" s="11">
        <v>37.659999999999997</v>
      </c>
      <c r="Q521" s="11">
        <v>898</v>
      </c>
      <c r="R521" s="8">
        <v>1</v>
      </c>
      <c r="S521" s="8">
        <v>2</v>
      </c>
      <c r="T521" s="33">
        <f t="shared" si="74"/>
        <v>4.193763919821826E-2</v>
      </c>
      <c r="U521" s="12">
        <f t="shared" si="75"/>
        <v>23.84492830589485</v>
      </c>
      <c r="V521" s="10">
        <f t="shared" si="76"/>
        <v>0.14285714285714285</v>
      </c>
      <c r="W521" s="11">
        <v>9.5</v>
      </c>
      <c r="X521" s="8" t="s">
        <v>148</v>
      </c>
      <c r="Y521" s="8" t="s">
        <v>149</v>
      </c>
      <c r="AA521">
        <f t="shared" si="77"/>
        <v>1</v>
      </c>
      <c r="AB521" s="32">
        <f t="shared" si="78"/>
        <v>276.34000000000003</v>
      </c>
      <c r="AC521" t="str">
        <f t="shared" si="79"/>
        <v>Profitable</v>
      </c>
      <c r="AD521">
        <f>IFERROR(VLOOKUP(J521,Product_lookup!$A:$G,5,FALSE),"")</f>
        <v>449</v>
      </c>
      <c r="AE521">
        <f>IFERROR(VLOOKUP(J521,Product_lookup!$A:$G,6,FALSE),"")</f>
        <v>162</v>
      </c>
      <c r="AF521">
        <f>IFERROR(VLOOKUP(J521,Product_lookup!$A:$G,7,FALSE),"")</f>
        <v>130</v>
      </c>
      <c r="AG521" s="33">
        <f t="shared" si="80"/>
        <v>0.34966592427616927</v>
      </c>
    </row>
    <row r="522" spans="1:33" x14ac:dyDescent="0.3">
      <c r="A522" s="27">
        <v>46271</v>
      </c>
      <c r="B522" s="8" t="s">
        <v>12</v>
      </c>
      <c r="C522" s="8" t="s">
        <v>140</v>
      </c>
      <c r="D522" s="8" t="s">
        <v>141</v>
      </c>
      <c r="E522" s="8" t="s">
        <v>164</v>
      </c>
      <c r="F522" s="8" t="s">
        <v>143</v>
      </c>
      <c r="G522" s="8" t="s">
        <v>144</v>
      </c>
      <c r="H522" s="8" t="s">
        <v>6</v>
      </c>
      <c r="I522" s="8" t="s">
        <v>165</v>
      </c>
      <c r="J522" s="8" t="s">
        <v>166</v>
      </c>
      <c r="K522" s="8" t="s">
        <v>14</v>
      </c>
      <c r="L522" s="12">
        <v>4306</v>
      </c>
      <c r="M522" s="9">
        <v>26</v>
      </c>
      <c r="N522" s="10">
        <f t="shared" si="72"/>
        <v>6.0380863910822107E-3</v>
      </c>
      <c r="O522" s="11">
        <f t="shared" si="73"/>
        <v>7.9399999999999995</v>
      </c>
      <c r="P522" s="11">
        <v>206.44</v>
      </c>
      <c r="Q522" s="11">
        <v>0</v>
      </c>
      <c r="R522" s="8">
        <v>0</v>
      </c>
      <c r="S522" s="8">
        <v>0</v>
      </c>
      <c r="T522" s="33" t="str">
        <f t="shared" si="74"/>
        <v/>
      </c>
      <c r="U522" s="12">
        <f t="shared" si="75"/>
        <v>0</v>
      </c>
      <c r="V522" s="10">
        <f t="shared" si="76"/>
        <v>0</v>
      </c>
      <c r="W522" s="11">
        <v>12</v>
      </c>
      <c r="X522" s="8" t="s">
        <v>148</v>
      </c>
      <c r="Y522" s="8" t="s">
        <v>149</v>
      </c>
      <c r="AA522">
        <f t="shared" si="77"/>
        <v>1</v>
      </c>
      <c r="AB522" s="32">
        <f t="shared" si="78"/>
        <v>-206.44</v>
      </c>
      <c r="AC522" t="str">
        <f t="shared" si="79"/>
        <v>No Sales</v>
      </c>
      <c r="AD522">
        <f>IFERROR(VLOOKUP(J522,Product_lookup!$A:$G,5,FALSE),"")</f>
        <v>449</v>
      </c>
      <c r="AE522">
        <f>IFERROR(VLOOKUP(J522,Product_lookup!$A:$G,6,FALSE),"")</f>
        <v>162</v>
      </c>
      <c r="AF522">
        <f>IFERROR(VLOOKUP(J522,Product_lookup!$A:$G,7,FALSE),"")</f>
        <v>130</v>
      </c>
      <c r="AG522" s="33">
        <f t="shared" si="80"/>
        <v>0.34966592427616927</v>
      </c>
    </row>
    <row r="523" spans="1:33" x14ac:dyDescent="0.3">
      <c r="A523" s="27">
        <v>46271</v>
      </c>
      <c r="B523" s="8" t="s">
        <v>12</v>
      </c>
      <c r="C523" s="8" t="s">
        <v>140</v>
      </c>
      <c r="D523" s="8" t="s">
        <v>141</v>
      </c>
      <c r="E523" s="8" t="s">
        <v>239</v>
      </c>
      <c r="F523" s="8" t="s">
        <v>143</v>
      </c>
      <c r="G523" s="8" t="s">
        <v>151</v>
      </c>
      <c r="H523" s="8" t="s">
        <v>6</v>
      </c>
      <c r="I523" s="8" t="s">
        <v>388</v>
      </c>
      <c r="J523" s="8" t="s">
        <v>242</v>
      </c>
      <c r="K523" s="8" t="s">
        <v>21</v>
      </c>
      <c r="L523" s="12">
        <v>2352</v>
      </c>
      <c r="M523" s="9">
        <v>27</v>
      </c>
      <c r="N523" s="10">
        <f t="shared" si="72"/>
        <v>1.1479591836734694E-2</v>
      </c>
      <c r="O523" s="11">
        <f t="shared" si="73"/>
        <v>5.48</v>
      </c>
      <c r="P523" s="11">
        <v>147.96</v>
      </c>
      <c r="Q523" s="11">
        <v>299</v>
      </c>
      <c r="R523" s="8">
        <v>1</v>
      </c>
      <c r="S523" s="8">
        <v>1</v>
      </c>
      <c r="T523" s="33">
        <f t="shared" si="74"/>
        <v>0.49484949832775921</v>
      </c>
      <c r="U523" s="12">
        <f t="shared" si="75"/>
        <v>2.0208164368748309</v>
      </c>
      <c r="V523" s="10">
        <f t="shared" si="76"/>
        <v>3.7037037037037035E-2</v>
      </c>
      <c r="W523" s="11">
        <v>6</v>
      </c>
      <c r="X523" s="8" t="s">
        <v>148</v>
      </c>
      <c r="Y523" s="8" t="s">
        <v>149</v>
      </c>
      <c r="AA523">
        <f t="shared" si="77"/>
        <v>1</v>
      </c>
      <c r="AB523" s="32">
        <f t="shared" si="78"/>
        <v>-69.960000000000008</v>
      </c>
      <c r="AC523" t="str">
        <f t="shared" si="79"/>
        <v>Losing</v>
      </c>
      <c r="AD523">
        <f>IFERROR(VLOOKUP(J523,Product_lookup!$A:$G,5,FALSE),"")</f>
        <v>299</v>
      </c>
      <c r="AE523">
        <f>IFERROR(VLOOKUP(J523,Product_lookup!$A:$G,6,FALSE),"")</f>
        <v>114</v>
      </c>
      <c r="AF523">
        <f>IFERROR(VLOOKUP(J523,Product_lookup!$A:$G,7,FALSE),"")</f>
        <v>107</v>
      </c>
      <c r="AG523" s="33">
        <f t="shared" si="80"/>
        <v>0.2608695652173913</v>
      </c>
    </row>
    <row r="524" spans="1:33" x14ac:dyDescent="0.3">
      <c r="A524" s="27">
        <v>46271</v>
      </c>
      <c r="B524" s="8" t="s">
        <v>5</v>
      </c>
      <c r="C524" s="8" t="s">
        <v>173</v>
      </c>
      <c r="D524" s="8" t="s">
        <v>141</v>
      </c>
      <c r="E524" s="8" t="s">
        <v>174</v>
      </c>
      <c r="F524" s="8" t="s">
        <v>143</v>
      </c>
      <c r="G524" s="8" t="s">
        <v>144</v>
      </c>
      <c r="H524" s="8" t="s">
        <v>6</v>
      </c>
      <c r="I524" s="8" t="s">
        <v>614</v>
      </c>
      <c r="J524" s="8" t="s">
        <v>176</v>
      </c>
      <c r="K524" s="8" t="s">
        <v>7</v>
      </c>
      <c r="L524" s="12">
        <v>422</v>
      </c>
      <c r="M524" s="9">
        <v>4</v>
      </c>
      <c r="N524" s="10">
        <f t="shared" si="72"/>
        <v>9.4786729857819912E-3</v>
      </c>
      <c r="O524" s="11">
        <f t="shared" si="73"/>
        <v>5.97</v>
      </c>
      <c r="P524" s="11">
        <v>23.88</v>
      </c>
      <c r="Q524" s="11">
        <v>898</v>
      </c>
      <c r="R524" s="8">
        <v>2</v>
      </c>
      <c r="S524" s="8">
        <v>2</v>
      </c>
      <c r="T524" s="33">
        <f t="shared" si="74"/>
        <v>2.6592427616926501E-2</v>
      </c>
      <c r="U524" s="12">
        <f t="shared" si="75"/>
        <v>37.604690117252936</v>
      </c>
      <c r="V524" s="10">
        <f t="shared" si="76"/>
        <v>0.5</v>
      </c>
      <c r="W524" s="11">
        <v>9</v>
      </c>
      <c r="X524" s="8" t="s">
        <v>148</v>
      </c>
      <c r="Y524" s="8" t="s">
        <v>149</v>
      </c>
      <c r="AA524">
        <f t="shared" si="77"/>
        <v>1</v>
      </c>
      <c r="AB524" s="32">
        <f t="shared" si="78"/>
        <v>262.12</v>
      </c>
      <c r="AC524" t="str">
        <f t="shared" si="79"/>
        <v>Profitable</v>
      </c>
      <c r="AD524">
        <f>IFERROR(VLOOKUP(J524,Product_lookup!$A:$G,5,FALSE),"")</f>
        <v>449</v>
      </c>
      <c r="AE524">
        <f>IFERROR(VLOOKUP(J524,Product_lookup!$A:$G,6,FALSE),"")</f>
        <v>166</v>
      </c>
      <c r="AF524">
        <f>IFERROR(VLOOKUP(J524,Product_lookup!$A:$G,7,FALSE),"")</f>
        <v>140</v>
      </c>
      <c r="AG524" s="33">
        <f t="shared" si="80"/>
        <v>0.31848552338530067</v>
      </c>
    </row>
    <row r="525" spans="1:33" x14ac:dyDescent="0.3">
      <c r="A525" s="27">
        <v>46271</v>
      </c>
      <c r="B525" s="8" t="s">
        <v>5</v>
      </c>
      <c r="C525" s="8" t="s">
        <v>173</v>
      </c>
      <c r="D525" s="8" t="s">
        <v>141</v>
      </c>
      <c r="E525" s="8" t="s">
        <v>174</v>
      </c>
      <c r="F525" s="8" t="s">
        <v>143</v>
      </c>
      <c r="G525" s="8" t="s">
        <v>151</v>
      </c>
      <c r="H525" s="8" t="s">
        <v>6</v>
      </c>
      <c r="I525" s="8" t="s">
        <v>185</v>
      </c>
      <c r="J525" s="8" t="s">
        <v>176</v>
      </c>
      <c r="K525" s="8" t="s">
        <v>7</v>
      </c>
      <c r="L525" s="12">
        <v>316</v>
      </c>
      <c r="M525" s="9">
        <v>5</v>
      </c>
      <c r="N525" s="10">
        <f t="shared" si="72"/>
        <v>1.5822784810126583E-2</v>
      </c>
      <c r="O525" s="11">
        <f t="shared" si="73"/>
        <v>5.13</v>
      </c>
      <c r="P525" s="11">
        <v>25.65</v>
      </c>
      <c r="Q525" s="11">
        <v>0</v>
      </c>
      <c r="R525" s="8">
        <v>0</v>
      </c>
      <c r="S525" s="8">
        <v>0</v>
      </c>
      <c r="T525" s="33" t="str">
        <f t="shared" si="74"/>
        <v/>
      </c>
      <c r="U525" s="12">
        <f t="shared" si="75"/>
        <v>0</v>
      </c>
      <c r="V525" s="10">
        <f t="shared" si="76"/>
        <v>0</v>
      </c>
      <c r="W525" s="11">
        <v>9</v>
      </c>
      <c r="X525" s="8" t="s">
        <v>148</v>
      </c>
      <c r="Y525" s="8" t="s">
        <v>149</v>
      </c>
      <c r="Z525" s="8" t="s">
        <v>497</v>
      </c>
      <c r="AA525">
        <f t="shared" si="77"/>
        <v>1</v>
      </c>
      <c r="AB525" s="32">
        <f t="shared" si="78"/>
        <v>-25.65</v>
      </c>
      <c r="AC525" t="str">
        <f t="shared" si="79"/>
        <v>No Sales</v>
      </c>
      <c r="AD525">
        <f>IFERROR(VLOOKUP(J525,Product_lookup!$A:$G,5,FALSE),"")</f>
        <v>449</v>
      </c>
      <c r="AE525">
        <f>IFERROR(VLOOKUP(J525,Product_lookup!$A:$G,6,FALSE),"")</f>
        <v>166</v>
      </c>
      <c r="AF525">
        <f>IFERROR(VLOOKUP(J525,Product_lookup!$A:$G,7,FALSE),"")</f>
        <v>140</v>
      </c>
      <c r="AG525" s="33">
        <f t="shared" si="80"/>
        <v>0.31848552338530067</v>
      </c>
    </row>
    <row r="526" spans="1:33" x14ac:dyDescent="0.3">
      <c r="A526" s="27">
        <v>46271</v>
      </c>
      <c r="B526" s="8" t="s">
        <v>5</v>
      </c>
      <c r="C526" s="8" t="s">
        <v>173</v>
      </c>
      <c r="D526" s="8" t="s">
        <v>141</v>
      </c>
      <c r="E526" s="8" t="s">
        <v>186</v>
      </c>
      <c r="F526" s="8" t="s">
        <v>143</v>
      </c>
      <c r="G526" s="8" t="s">
        <v>144</v>
      </c>
      <c r="H526" s="8" t="s">
        <v>6</v>
      </c>
      <c r="I526" s="8" t="s">
        <v>189</v>
      </c>
      <c r="J526" s="8" t="s">
        <v>188</v>
      </c>
      <c r="K526" s="8" t="s">
        <v>7</v>
      </c>
      <c r="L526" s="12">
        <v>1334</v>
      </c>
      <c r="M526" s="9">
        <v>12</v>
      </c>
      <c r="N526" s="10">
        <f t="shared" si="72"/>
        <v>8.9955022488755615E-3</v>
      </c>
      <c r="O526" s="11">
        <f t="shared" si="73"/>
        <v>5.16</v>
      </c>
      <c r="P526" s="11">
        <v>61.92</v>
      </c>
      <c r="Q526" s="11">
        <v>0</v>
      </c>
      <c r="R526" s="8">
        <v>0</v>
      </c>
      <c r="S526" s="8">
        <v>0</v>
      </c>
      <c r="T526" s="33" t="str">
        <f t="shared" si="74"/>
        <v/>
      </c>
      <c r="U526" s="12">
        <f t="shared" si="75"/>
        <v>0</v>
      </c>
      <c r="V526" s="10">
        <f t="shared" si="76"/>
        <v>0</v>
      </c>
      <c r="W526" s="11">
        <v>8.5</v>
      </c>
      <c r="X526" s="8" t="s">
        <v>148</v>
      </c>
      <c r="Y526" s="8" t="s">
        <v>149</v>
      </c>
      <c r="AA526">
        <f t="shared" si="77"/>
        <v>1</v>
      </c>
      <c r="AB526" s="32">
        <f t="shared" si="78"/>
        <v>-61.92</v>
      </c>
      <c r="AC526" t="str">
        <f t="shared" si="79"/>
        <v>No Sales</v>
      </c>
      <c r="AD526">
        <f>IFERROR(VLOOKUP(J526,Product_lookup!$A:$G,5,FALSE),"")</f>
        <v>349</v>
      </c>
      <c r="AE526">
        <f>IFERROR(VLOOKUP(J526,Product_lookup!$A:$G,6,FALSE),"")</f>
        <v>133</v>
      </c>
      <c r="AF526">
        <f>IFERROR(VLOOKUP(J526,Product_lookup!$A:$G,7,FALSE),"")</f>
        <v>121</v>
      </c>
      <c r="AG526" s="33">
        <f t="shared" si="80"/>
        <v>0.27220630372492838</v>
      </c>
    </row>
    <row r="527" spans="1:33" x14ac:dyDescent="0.3">
      <c r="A527" s="27">
        <v>46271</v>
      </c>
      <c r="B527" s="8" t="s">
        <v>5</v>
      </c>
      <c r="C527" s="8" t="s">
        <v>173</v>
      </c>
      <c r="D527" s="8" t="s">
        <v>141</v>
      </c>
      <c r="E527" s="8" t="s">
        <v>186</v>
      </c>
      <c r="F527" s="8" t="s">
        <v>143</v>
      </c>
      <c r="G527" s="8" t="s">
        <v>144</v>
      </c>
      <c r="H527" s="8" t="s">
        <v>6</v>
      </c>
      <c r="I527" s="8" t="s">
        <v>413</v>
      </c>
      <c r="J527" s="8" t="s">
        <v>188</v>
      </c>
      <c r="K527" s="8" t="s">
        <v>14</v>
      </c>
      <c r="L527" s="12">
        <v>653</v>
      </c>
      <c r="M527" s="9">
        <v>9</v>
      </c>
      <c r="N527" s="10">
        <f t="shared" si="72"/>
        <v>1.3782542113323124E-2</v>
      </c>
      <c r="O527" s="11">
        <f t="shared" si="73"/>
        <v>6.77</v>
      </c>
      <c r="P527" s="11">
        <v>60.93</v>
      </c>
      <c r="Q527" s="11">
        <v>349</v>
      </c>
      <c r="R527" s="8">
        <v>1</v>
      </c>
      <c r="S527" s="8">
        <v>1</v>
      </c>
      <c r="T527" s="33">
        <f t="shared" si="74"/>
        <v>0.17458452722063036</v>
      </c>
      <c r="U527" s="12">
        <f t="shared" si="75"/>
        <v>5.727884457574266</v>
      </c>
      <c r="V527" s="10">
        <f t="shared" si="76"/>
        <v>0.1111111111111111</v>
      </c>
      <c r="W527" s="11">
        <v>10.5</v>
      </c>
      <c r="X527" s="8" t="s">
        <v>148</v>
      </c>
      <c r="Y527" s="8" t="s">
        <v>149</v>
      </c>
      <c r="AA527">
        <f t="shared" si="77"/>
        <v>1</v>
      </c>
      <c r="AB527" s="32">
        <f t="shared" si="78"/>
        <v>34.07</v>
      </c>
      <c r="AC527" t="str">
        <f t="shared" si="79"/>
        <v>Profitable</v>
      </c>
      <c r="AD527">
        <f>IFERROR(VLOOKUP(J527,Product_lookup!$A:$G,5,FALSE),"")</f>
        <v>349</v>
      </c>
      <c r="AE527">
        <f>IFERROR(VLOOKUP(J527,Product_lookup!$A:$G,6,FALSE),"")</f>
        <v>133</v>
      </c>
      <c r="AF527">
        <f>IFERROR(VLOOKUP(J527,Product_lookup!$A:$G,7,FALSE),"")</f>
        <v>121</v>
      </c>
      <c r="AG527" s="33">
        <f t="shared" si="80"/>
        <v>0.27220630372492838</v>
      </c>
    </row>
    <row r="528" spans="1:33" x14ac:dyDescent="0.3">
      <c r="A528" s="27">
        <v>46271</v>
      </c>
      <c r="B528" s="8" t="s">
        <v>5</v>
      </c>
      <c r="C528" s="8" t="s">
        <v>173</v>
      </c>
      <c r="D528" s="8" t="s">
        <v>141</v>
      </c>
      <c r="E528" s="8" t="s">
        <v>186</v>
      </c>
      <c r="F528" s="8" t="s">
        <v>143</v>
      </c>
      <c r="G528" s="8" t="s">
        <v>151</v>
      </c>
      <c r="H528" s="8" t="s">
        <v>6</v>
      </c>
      <c r="I528" s="8" t="s">
        <v>615</v>
      </c>
      <c r="J528" s="8" t="s">
        <v>188</v>
      </c>
      <c r="K528" s="8" t="s">
        <v>14</v>
      </c>
      <c r="L528" s="8">
        <v>401</v>
      </c>
      <c r="M528" s="9">
        <v>2</v>
      </c>
      <c r="N528" s="10">
        <f t="shared" si="72"/>
        <v>4.9875311720698253E-3</v>
      </c>
      <c r="O528" s="11">
        <f t="shared" si="73"/>
        <v>5.64</v>
      </c>
      <c r="P528" s="11">
        <v>11.28</v>
      </c>
      <c r="Q528" s="11">
        <v>0</v>
      </c>
      <c r="R528" s="8">
        <v>0</v>
      </c>
      <c r="S528" s="8">
        <v>0</v>
      </c>
      <c r="T528" s="33" t="str">
        <f t="shared" si="74"/>
        <v/>
      </c>
      <c r="U528" s="12">
        <f t="shared" si="75"/>
        <v>0</v>
      </c>
      <c r="V528" s="10">
        <f t="shared" si="76"/>
        <v>0</v>
      </c>
      <c r="W528" s="11">
        <v>8</v>
      </c>
      <c r="X528" s="8" t="s">
        <v>148</v>
      </c>
      <c r="Y528" s="8" t="s">
        <v>149</v>
      </c>
      <c r="AA528">
        <f t="shared" si="77"/>
        <v>1</v>
      </c>
      <c r="AB528" s="32">
        <f t="shared" si="78"/>
        <v>-11.28</v>
      </c>
      <c r="AC528" t="str">
        <f t="shared" si="79"/>
        <v>No Sales</v>
      </c>
      <c r="AD528">
        <f>IFERROR(VLOOKUP(J528,Product_lookup!$A:$G,5,FALSE),"")</f>
        <v>349</v>
      </c>
      <c r="AE528">
        <f>IFERROR(VLOOKUP(J528,Product_lookup!$A:$G,6,FALSE),"")</f>
        <v>133</v>
      </c>
      <c r="AF528">
        <f>IFERROR(VLOOKUP(J528,Product_lookup!$A:$G,7,FALSE),"")</f>
        <v>121</v>
      </c>
      <c r="AG528" s="33">
        <f t="shared" si="80"/>
        <v>0.27220630372492838</v>
      </c>
    </row>
    <row r="529" spans="1:33" x14ac:dyDescent="0.3">
      <c r="A529" s="27">
        <v>46271</v>
      </c>
      <c r="B529" s="8" t="s">
        <v>5</v>
      </c>
      <c r="C529" s="8" t="s">
        <v>173</v>
      </c>
      <c r="D529" s="8" t="s">
        <v>141</v>
      </c>
      <c r="E529" s="8" t="s">
        <v>186</v>
      </c>
      <c r="F529" s="8" t="s">
        <v>143</v>
      </c>
      <c r="G529" s="8" t="s">
        <v>144</v>
      </c>
      <c r="H529" s="8" t="s">
        <v>6</v>
      </c>
      <c r="I529" s="8" t="s">
        <v>412</v>
      </c>
      <c r="J529" s="8" t="s">
        <v>188</v>
      </c>
      <c r="K529" s="8" t="s">
        <v>14</v>
      </c>
      <c r="L529" s="8">
        <v>757</v>
      </c>
      <c r="M529" s="9">
        <v>3</v>
      </c>
      <c r="N529" s="10">
        <f t="shared" si="72"/>
        <v>3.9630118890356669E-3</v>
      </c>
      <c r="O529" s="11">
        <f t="shared" si="73"/>
        <v>5.17</v>
      </c>
      <c r="P529" s="11">
        <v>15.51</v>
      </c>
      <c r="Q529" s="11">
        <v>0</v>
      </c>
      <c r="R529" s="8">
        <v>0</v>
      </c>
      <c r="S529" s="8">
        <v>0</v>
      </c>
      <c r="T529" s="33" t="str">
        <f t="shared" si="74"/>
        <v/>
      </c>
      <c r="U529" s="12">
        <f t="shared" si="75"/>
        <v>0</v>
      </c>
      <c r="V529" s="10">
        <f t="shared" si="76"/>
        <v>0</v>
      </c>
      <c r="W529" s="11">
        <v>7</v>
      </c>
      <c r="X529" s="8" t="s">
        <v>148</v>
      </c>
      <c r="Y529" s="8" t="s">
        <v>149</v>
      </c>
      <c r="AA529">
        <f t="shared" si="77"/>
        <v>1</v>
      </c>
      <c r="AB529" s="32">
        <f t="shared" si="78"/>
        <v>-15.51</v>
      </c>
      <c r="AC529" t="str">
        <f t="shared" si="79"/>
        <v>No Sales</v>
      </c>
      <c r="AD529">
        <f>IFERROR(VLOOKUP(J529,Product_lookup!$A:$G,5,FALSE),"")</f>
        <v>349</v>
      </c>
      <c r="AE529">
        <f>IFERROR(VLOOKUP(J529,Product_lookup!$A:$G,6,FALSE),"")</f>
        <v>133</v>
      </c>
      <c r="AF529">
        <f>IFERROR(VLOOKUP(J529,Product_lookup!$A:$G,7,FALSE),"")</f>
        <v>121</v>
      </c>
      <c r="AG529" s="33">
        <f t="shared" si="80"/>
        <v>0.27220630372492838</v>
      </c>
    </row>
    <row r="530" spans="1:33" x14ac:dyDescent="0.3">
      <c r="A530" s="27">
        <v>46271</v>
      </c>
      <c r="B530" s="8" t="s">
        <v>5</v>
      </c>
      <c r="C530" s="8" t="s">
        <v>173</v>
      </c>
      <c r="D530" s="8" t="s">
        <v>141</v>
      </c>
      <c r="E530" s="8" t="s">
        <v>193</v>
      </c>
      <c r="F530" s="8" t="s">
        <v>143</v>
      </c>
      <c r="G530" s="8" t="s">
        <v>144</v>
      </c>
      <c r="H530" s="8" t="s">
        <v>6</v>
      </c>
      <c r="I530" s="8" t="s">
        <v>267</v>
      </c>
      <c r="J530" s="8" t="s">
        <v>195</v>
      </c>
      <c r="K530" s="8" t="s">
        <v>7</v>
      </c>
      <c r="L530" s="12">
        <v>505</v>
      </c>
      <c r="M530" s="9">
        <v>6</v>
      </c>
      <c r="N530" s="10">
        <f t="shared" si="72"/>
        <v>1.1881188118811881E-2</v>
      </c>
      <c r="O530" s="11">
        <f t="shared" si="73"/>
        <v>3.9499999999999997</v>
      </c>
      <c r="P530" s="11">
        <v>23.7</v>
      </c>
      <c r="Q530" s="11">
        <v>399</v>
      </c>
      <c r="R530" s="8">
        <v>1</v>
      </c>
      <c r="S530" s="8">
        <v>1</v>
      </c>
      <c r="T530" s="33">
        <f t="shared" si="74"/>
        <v>5.9398496240601499E-2</v>
      </c>
      <c r="U530" s="12">
        <f t="shared" si="75"/>
        <v>16.835443037974684</v>
      </c>
      <c r="V530" s="10">
        <f t="shared" si="76"/>
        <v>0.16666666666666666</v>
      </c>
      <c r="W530" s="11">
        <v>7.5</v>
      </c>
      <c r="X530" s="8" t="s">
        <v>148</v>
      </c>
      <c r="Y530" s="8" t="s">
        <v>149</v>
      </c>
      <c r="AA530">
        <f t="shared" si="77"/>
        <v>1</v>
      </c>
      <c r="AB530" s="32">
        <f t="shared" si="78"/>
        <v>101.3</v>
      </c>
      <c r="AC530" t="str">
        <f t="shared" si="79"/>
        <v>Profitable</v>
      </c>
      <c r="AD530">
        <f>IFERROR(VLOOKUP(J530,Product_lookup!$A:$G,5,FALSE),"")</f>
        <v>399</v>
      </c>
      <c r="AE530">
        <f>IFERROR(VLOOKUP(J530,Product_lookup!$A:$G,6,FALSE),"")</f>
        <v>148</v>
      </c>
      <c r="AF530">
        <f>IFERROR(VLOOKUP(J530,Product_lookup!$A:$G,7,FALSE),"")</f>
        <v>126</v>
      </c>
      <c r="AG530" s="33">
        <f t="shared" si="80"/>
        <v>0.31328320802005011</v>
      </c>
    </row>
    <row r="531" spans="1:33" x14ac:dyDescent="0.3">
      <c r="A531" s="27">
        <v>46271</v>
      </c>
      <c r="B531" s="8" t="s">
        <v>5</v>
      </c>
      <c r="C531" s="8" t="s">
        <v>173</v>
      </c>
      <c r="D531" s="8" t="s">
        <v>141</v>
      </c>
      <c r="E531" s="8" t="s">
        <v>193</v>
      </c>
      <c r="F531" s="8" t="s">
        <v>143</v>
      </c>
      <c r="G531" s="8" t="s">
        <v>144</v>
      </c>
      <c r="H531" s="8" t="s">
        <v>6</v>
      </c>
      <c r="I531" s="8" t="s">
        <v>198</v>
      </c>
      <c r="J531" s="8" t="s">
        <v>195</v>
      </c>
      <c r="K531" s="8" t="s">
        <v>21</v>
      </c>
      <c r="L531" s="12">
        <v>331</v>
      </c>
      <c r="M531" s="9">
        <v>1</v>
      </c>
      <c r="N531" s="10">
        <f t="shared" si="72"/>
        <v>3.0211480362537764E-3</v>
      </c>
      <c r="O531" s="11">
        <f t="shared" si="73"/>
        <v>9.2100000000000009</v>
      </c>
      <c r="P531" s="11">
        <v>9.2100000000000009</v>
      </c>
      <c r="Q531" s="11">
        <v>0</v>
      </c>
      <c r="R531" s="8">
        <v>0</v>
      </c>
      <c r="S531" s="8">
        <v>0</v>
      </c>
      <c r="T531" s="33" t="str">
        <f t="shared" si="74"/>
        <v/>
      </c>
      <c r="U531" s="12">
        <f t="shared" si="75"/>
        <v>0</v>
      </c>
      <c r="V531" s="10">
        <f t="shared" si="76"/>
        <v>0</v>
      </c>
      <c r="W531" s="11">
        <v>11</v>
      </c>
      <c r="X531" s="8" t="s">
        <v>148</v>
      </c>
      <c r="Y531" s="8" t="s">
        <v>149</v>
      </c>
      <c r="AA531">
        <f t="shared" si="77"/>
        <v>1</v>
      </c>
      <c r="AB531" s="32">
        <f t="shared" si="78"/>
        <v>-9.2100000000000009</v>
      </c>
      <c r="AC531" t="str">
        <f t="shared" si="79"/>
        <v>No Sales</v>
      </c>
      <c r="AD531">
        <f>IFERROR(VLOOKUP(J531,Product_lookup!$A:$G,5,FALSE),"")</f>
        <v>399</v>
      </c>
      <c r="AE531">
        <f>IFERROR(VLOOKUP(J531,Product_lookup!$A:$G,6,FALSE),"")</f>
        <v>148</v>
      </c>
      <c r="AF531">
        <f>IFERROR(VLOOKUP(J531,Product_lookup!$A:$G,7,FALSE),"")</f>
        <v>126</v>
      </c>
      <c r="AG531" s="33">
        <f t="shared" si="80"/>
        <v>0.31328320802005011</v>
      </c>
    </row>
    <row r="532" spans="1:33" x14ac:dyDescent="0.3">
      <c r="A532" s="27">
        <v>46271</v>
      </c>
      <c r="B532" s="8" t="s">
        <v>5</v>
      </c>
      <c r="C532" s="8" t="s">
        <v>173</v>
      </c>
      <c r="D532" s="8" t="s">
        <v>141</v>
      </c>
      <c r="E532" s="8" t="s">
        <v>193</v>
      </c>
      <c r="F532" s="8" t="s">
        <v>143</v>
      </c>
      <c r="G532" s="8" t="s">
        <v>144</v>
      </c>
      <c r="H532" s="8" t="s">
        <v>6</v>
      </c>
      <c r="I532" s="8" t="s">
        <v>547</v>
      </c>
      <c r="J532" s="8" t="s">
        <v>195</v>
      </c>
      <c r="K532" s="8" t="s">
        <v>21</v>
      </c>
      <c r="L532" s="12">
        <v>160</v>
      </c>
      <c r="M532" s="9">
        <v>3</v>
      </c>
      <c r="N532" s="10">
        <f t="shared" si="72"/>
        <v>1.8749999999999999E-2</v>
      </c>
      <c r="O532" s="11">
        <f t="shared" si="73"/>
        <v>8.41</v>
      </c>
      <c r="P532" s="11">
        <v>25.23</v>
      </c>
      <c r="Q532" s="11">
        <v>0</v>
      </c>
      <c r="R532" s="8">
        <v>0</v>
      </c>
      <c r="S532" s="8">
        <v>0</v>
      </c>
      <c r="T532" s="33" t="str">
        <f t="shared" si="74"/>
        <v/>
      </c>
      <c r="U532" s="12">
        <f t="shared" si="75"/>
        <v>0</v>
      </c>
      <c r="V532" s="10">
        <f t="shared" si="76"/>
        <v>0</v>
      </c>
      <c r="W532" s="11">
        <v>10</v>
      </c>
      <c r="X532" s="8" t="s">
        <v>148</v>
      </c>
      <c r="Y532" s="8" t="s">
        <v>149</v>
      </c>
      <c r="AA532">
        <f t="shared" si="77"/>
        <v>1</v>
      </c>
      <c r="AB532" s="32">
        <f t="shared" si="78"/>
        <v>-25.23</v>
      </c>
      <c r="AC532" t="str">
        <f t="shared" si="79"/>
        <v>No Sales</v>
      </c>
      <c r="AD532">
        <f>IFERROR(VLOOKUP(J532,Product_lookup!$A:$G,5,FALSE),"")</f>
        <v>399</v>
      </c>
      <c r="AE532">
        <f>IFERROR(VLOOKUP(J532,Product_lookup!$A:$G,6,FALSE),"")</f>
        <v>148</v>
      </c>
      <c r="AF532">
        <f>IFERROR(VLOOKUP(J532,Product_lookup!$A:$G,7,FALSE),"")</f>
        <v>126</v>
      </c>
      <c r="AG532" s="33">
        <f t="shared" si="80"/>
        <v>0.31328320802005011</v>
      </c>
    </row>
    <row r="533" spans="1:33" x14ac:dyDescent="0.3">
      <c r="A533" s="27">
        <v>46271</v>
      </c>
      <c r="B533" s="8" t="s">
        <v>5</v>
      </c>
      <c r="C533" s="8" t="s">
        <v>173</v>
      </c>
      <c r="D533" s="8" t="s">
        <v>141</v>
      </c>
      <c r="E533" s="8" t="s">
        <v>200</v>
      </c>
      <c r="F533" s="8" t="s">
        <v>143</v>
      </c>
      <c r="G533" s="8" t="s">
        <v>178</v>
      </c>
      <c r="H533" s="8" t="s">
        <v>6</v>
      </c>
      <c r="I533" s="8" t="s">
        <v>365</v>
      </c>
      <c r="J533" s="8" t="s">
        <v>202</v>
      </c>
      <c r="K533" s="8" t="s">
        <v>14</v>
      </c>
      <c r="L533" s="12">
        <v>731</v>
      </c>
      <c r="M533" s="9">
        <v>5</v>
      </c>
      <c r="N533" s="10">
        <f t="shared" si="72"/>
        <v>6.8399452804377564E-3</v>
      </c>
      <c r="O533" s="11">
        <f t="shared" si="73"/>
        <v>6.34</v>
      </c>
      <c r="P533" s="11">
        <v>31.7</v>
      </c>
      <c r="Q533" s="11">
        <v>429</v>
      </c>
      <c r="R533" s="8">
        <v>1</v>
      </c>
      <c r="S533" s="8">
        <v>1</v>
      </c>
      <c r="T533" s="33">
        <f t="shared" si="74"/>
        <v>7.3892773892773891E-2</v>
      </c>
      <c r="U533" s="12">
        <f t="shared" si="75"/>
        <v>13.533123028391168</v>
      </c>
      <c r="V533" s="10">
        <f t="shared" si="76"/>
        <v>0.2</v>
      </c>
      <c r="W533" s="11">
        <v>10</v>
      </c>
      <c r="X533" s="8" t="s">
        <v>148</v>
      </c>
      <c r="Y533" s="8" t="s">
        <v>149</v>
      </c>
      <c r="AA533">
        <f t="shared" si="77"/>
        <v>1</v>
      </c>
      <c r="AB533" s="32">
        <f t="shared" si="78"/>
        <v>99.3</v>
      </c>
      <c r="AC533" t="str">
        <f t="shared" si="79"/>
        <v>Profitable</v>
      </c>
      <c r="AD533">
        <f>IFERROR(VLOOKUP(J533,Product_lookup!$A:$G,5,FALSE),"")</f>
        <v>429</v>
      </c>
      <c r="AE533">
        <f>IFERROR(VLOOKUP(J533,Product_lookup!$A:$G,6,FALSE),"")</f>
        <v>159</v>
      </c>
      <c r="AF533">
        <f>IFERROR(VLOOKUP(J533,Product_lookup!$A:$G,7,FALSE),"")</f>
        <v>139</v>
      </c>
      <c r="AG533" s="33">
        <f t="shared" si="80"/>
        <v>0.30536130536130535</v>
      </c>
    </row>
    <row r="534" spans="1:33" x14ac:dyDescent="0.3">
      <c r="A534" s="27">
        <v>46271</v>
      </c>
      <c r="B534" s="8" t="s">
        <v>5</v>
      </c>
      <c r="C534" s="8" t="s">
        <v>173</v>
      </c>
      <c r="D534" s="8" t="s">
        <v>141</v>
      </c>
      <c r="E534" s="8" t="s">
        <v>200</v>
      </c>
      <c r="F534" s="8" t="s">
        <v>143</v>
      </c>
      <c r="G534" s="8" t="s">
        <v>144</v>
      </c>
      <c r="H534" s="8" t="s">
        <v>6</v>
      </c>
      <c r="I534" s="8" t="s">
        <v>270</v>
      </c>
      <c r="J534" s="8" t="s">
        <v>202</v>
      </c>
      <c r="K534" s="8" t="s">
        <v>14</v>
      </c>
      <c r="L534" s="12">
        <v>3797</v>
      </c>
      <c r="M534" s="9">
        <v>20</v>
      </c>
      <c r="N534" s="10">
        <f t="shared" si="72"/>
        <v>5.2673163023439556E-3</v>
      </c>
      <c r="O534" s="11">
        <f t="shared" si="73"/>
        <v>5.39</v>
      </c>
      <c r="P534" s="11">
        <v>107.8</v>
      </c>
      <c r="Q534" s="11">
        <v>858</v>
      </c>
      <c r="R534" s="8">
        <v>2</v>
      </c>
      <c r="S534" s="8">
        <v>2</v>
      </c>
      <c r="T534" s="33">
        <f t="shared" si="74"/>
        <v>0.12564102564102564</v>
      </c>
      <c r="U534" s="12">
        <f t="shared" si="75"/>
        <v>7.9591836734693882</v>
      </c>
      <c r="V534" s="10">
        <f t="shared" si="76"/>
        <v>0.1</v>
      </c>
      <c r="W534" s="11">
        <v>8</v>
      </c>
      <c r="X534" s="8" t="s">
        <v>148</v>
      </c>
      <c r="Y534" s="8" t="s">
        <v>149</v>
      </c>
      <c r="AA534">
        <f t="shared" si="77"/>
        <v>1</v>
      </c>
      <c r="AB534" s="32">
        <f t="shared" si="78"/>
        <v>154.19999999999999</v>
      </c>
      <c r="AC534" t="str">
        <f t="shared" si="79"/>
        <v>Profitable</v>
      </c>
      <c r="AD534">
        <f>IFERROR(VLOOKUP(J534,Product_lookup!$A:$G,5,FALSE),"")</f>
        <v>429</v>
      </c>
      <c r="AE534">
        <f>IFERROR(VLOOKUP(J534,Product_lookup!$A:$G,6,FALSE),"")</f>
        <v>159</v>
      </c>
      <c r="AF534">
        <f>IFERROR(VLOOKUP(J534,Product_lookup!$A:$G,7,FALSE),"")</f>
        <v>139</v>
      </c>
      <c r="AG534" s="33">
        <f t="shared" si="80"/>
        <v>0.30536130536130535</v>
      </c>
    </row>
    <row r="535" spans="1:33" x14ac:dyDescent="0.3">
      <c r="A535" s="27">
        <v>46271</v>
      </c>
      <c r="B535" s="8" t="s">
        <v>32</v>
      </c>
      <c r="C535" s="8" t="s">
        <v>140</v>
      </c>
      <c r="D535" s="8" t="s">
        <v>141</v>
      </c>
      <c r="E535" s="8" t="s">
        <v>150</v>
      </c>
      <c r="F535" s="8" t="s">
        <v>143</v>
      </c>
      <c r="G535" s="8" t="s">
        <v>519</v>
      </c>
      <c r="H535" s="8" t="s">
        <v>20</v>
      </c>
      <c r="I535" s="8" t="s">
        <v>519</v>
      </c>
      <c r="J535" s="8" t="s">
        <v>153</v>
      </c>
      <c r="K535" s="8" t="s">
        <v>14</v>
      </c>
      <c r="L535" s="12">
        <v>948</v>
      </c>
      <c r="M535" s="9">
        <v>6</v>
      </c>
      <c r="N535" s="10">
        <f t="shared" si="72"/>
        <v>6.3291139240506328E-3</v>
      </c>
      <c r="O535" s="11">
        <f t="shared" si="73"/>
        <v>10.4</v>
      </c>
      <c r="P535" s="11">
        <v>62.4</v>
      </c>
      <c r="Q535" s="11">
        <v>0</v>
      </c>
      <c r="R535" s="8">
        <v>0</v>
      </c>
      <c r="S535" s="8">
        <v>0</v>
      </c>
      <c r="T535" s="33" t="str">
        <f t="shared" si="74"/>
        <v/>
      </c>
      <c r="U535" s="12">
        <f t="shared" si="75"/>
        <v>0</v>
      </c>
      <c r="V535" s="10">
        <f t="shared" si="76"/>
        <v>0</v>
      </c>
      <c r="W535" s="11">
        <v>16.5</v>
      </c>
      <c r="X535" s="8" t="s">
        <v>148</v>
      </c>
      <c r="Y535" s="8" t="s">
        <v>149</v>
      </c>
      <c r="AA535">
        <f t="shared" si="77"/>
        <v>1</v>
      </c>
      <c r="AB535" s="32">
        <f t="shared" si="78"/>
        <v>-62.4</v>
      </c>
      <c r="AC535" t="str">
        <f t="shared" si="79"/>
        <v>No Sales</v>
      </c>
      <c r="AD535">
        <f>IFERROR(VLOOKUP(J535,Product_lookup!$A:$G,5,FALSE),"")</f>
        <v>549</v>
      </c>
      <c r="AE535">
        <f>IFERROR(VLOOKUP(J535,Product_lookup!$A:$G,6,FALSE),"")</f>
        <v>192</v>
      </c>
      <c r="AF535">
        <f>IFERROR(VLOOKUP(J535,Product_lookup!$A:$G,7,FALSE),"")</f>
        <v>139</v>
      </c>
      <c r="AG535" s="33">
        <f t="shared" si="80"/>
        <v>0.39708561020036431</v>
      </c>
    </row>
    <row r="536" spans="1:33" x14ac:dyDescent="0.3">
      <c r="A536" s="27">
        <v>46271</v>
      </c>
      <c r="B536" s="8" t="s">
        <v>32</v>
      </c>
      <c r="C536" s="8" t="s">
        <v>140</v>
      </c>
      <c r="D536" s="8" t="s">
        <v>141</v>
      </c>
      <c r="E536" s="8" t="s">
        <v>211</v>
      </c>
      <c r="F536" s="8" t="s">
        <v>143</v>
      </c>
      <c r="G536" s="8" t="s">
        <v>225</v>
      </c>
      <c r="H536" s="8" t="s">
        <v>20</v>
      </c>
      <c r="I536" s="8" t="s">
        <v>225</v>
      </c>
      <c r="J536" s="8" t="s">
        <v>214</v>
      </c>
      <c r="K536" s="8" t="s">
        <v>7</v>
      </c>
      <c r="L536" s="12">
        <v>550</v>
      </c>
      <c r="M536" s="9">
        <v>3</v>
      </c>
      <c r="N536" s="10">
        <f t="shared" si="72"/>
        <v>5.454545454545455E-3</v>
      </c>
      <c r="O536" s="11">
        <f t="shared" si="73"/>
        <v>13.5</v>
      </c>
      <c r="P536" s="11">
        <v>40.5</v>
      </c>
      <c r="Q536" s="11">
        <v>0</v>
      </c>
      <c r="R536" s="8">
        <v>0</v>
      </c>
      <c r="S536" s="8">
        <v>0</v>
      </c>
      <c r="T536" s="33" t="str">
        <f t="shared" si="74"/>
        <v/>
      </c>
      <c r="U536" s="12">
        <f t="shared" si="75"/>
        <v>0</v>
      </c>
      <c r="V536" s="10">
        <f t="shared" si="76"/>
        <v>0</v>
      </c>
      <c r="W536" s="11">
        <v>19.5</v>
      </c>
      <c r="X536" s="8" t="s">
        <v>148</v>
      </c>
      <c r="Y536" s="8" t="s">
        <v>149</v>
      </c>
      <c r="AA536">
        <f t="shared" si="77"/>
        <v>1</v>
      </c>
      <c r="AB536" s="32">
        <f t="shared" si="78"/>
        <v>-40.5</v>
      </c>
      <c r="AC536" t="str">
        <f t="shared" si="79"/>
        <v>No Sales</v>
      </c>
      <c r="AD536">
        <f>IFERROR(VLOOKUP(J536,Product_lookup!$A:$G,5,FALSE),"")</f>
        <v>649</v>
      </c>
      <c r="AE536">
        <f>IFERROR(VLOOKUP(J536,Product_lookup!$A:$G,6,FALSE),"")</f>
        <v>234</v>
      </c>
      <c r="AF536">
        <f>IFERROR(VLOOKUP(J536,Product_lookup!$A:$G,7,FALSE),"")</f>
        <v>148</v>
      </c>
      <c r="AG536" s="33">
        <f t="shared" si="80"/>
        <v>0.41140215716486905</v>
      </c>
    </row>
    <row r="537" spans="1:33" x14ac:dyDescent="0.3">
      <c r="A537" s="27">
        <v>46271</v>
      </c>
      <c r="B537" s="8" t="s">
        <v>32</v>
      </c>
      <c r="C537" s="8" t="s">
        <v>140</v>
      </c>
      <c r="D537" s="8" t="s">
        <v>141</v>
      </c>
      <c r="E537" s="8" t="s">
        <v>211</v>
      </c>
      <c r="F537" s="8" t="s">
        <v>143</v>
      </c>
      <c r="G537" s="8" t="s">
        <v>619</v>
      </c>
      <c r="H537" s="8" t="s">
        <v>20</v>
      </c>
      <c r="I537" s="8" t="s">
        <v>619</v>
      </c>
      <c r="J537" s="8" t="s">
        <v>214</v>
      </c>
      <c r="K537" s="8" t="s">
        <v>7</v>
      </c>
      <c r="L537" s="12">
        <v>866</v>
      </c>
      <c r="M537" s="9">
        <v>3</v>
      </c>
      <c r="N537" s="10">
        <f t="shared" si="72"/>
        <v>3.4642032332563512E-3</v>
      </c>
      <c r="O537" s="11">
        <f t="shared" si="73"/>
        <v>14.32</v>
      </c>
      <c r="P537" s="11">
        <v>42.96</v>
      </c>
      <c r="Q537" s="11">
        <v>0</v>
      </c>
      <c r="R537" s="8">
        <v>0</v>
      </c>
      <c r="S537" s="8">
        <v>0</v>
      </c>
      <c r="T537" s="33" t="str">
        <f t="shared" si="74"/>
        <v/>
      </c>
      <c r="U537" s="12">
        <f t="shared" si="75"/>
        <v>0</v>
      </c>
      <c r="V537" s="10">
        <f t="shared" si="76"/>
        <v>0</v>
      </c>
      <c r="W537" s="11">
        <v>18.5</v>
      </c>
      <c r="X537" s="8" t="s">
        <v>148</v>
      </c>
      <c r="Y537" s="8" t="s">
        <v>149</v>
      </c>
      <c r="AA537">
        <f t="shared" si="77"/>
        <v>1</v>
      </c>
      <c r="AB537" s="32">
        <f t="shared" si="78"/>
        <v>-42.96</v>
      </c>
      <c r="AC537" t="str">
        <f t="shared" si="79"/>
        <v>No Sales</v>
      </c>
      <c r="AD537">
        <f>IFERROR(VLOOKUP(J537,Product_lookup!$A:$G,5,FALSE),"")</f>
        <v>649</v>
      </c>
      <c r="AE537">
        <f>IFERROR(VLOOKUP(J537,Product_lookup!$A:$G,6,FALSE),"")</f>
        <v>234</v>
      </c>
      <c r="AF537">
        <f>IFERROR(VLOOKUP(J537,Product_lookup!$A:$G,7,FALSE),"")</f>
        <v>148</v>
      </c>
      <c r="AG537" s="33">
        <f t="shared" si="80"/>
        <v>0.41140215716486905</v>
      </c>
    </row>
    <row r="538" spans="1:33" x14ac:dyDescent="0.3">
      <c r="A538" s="27">
        <v>46271</v>
      </c>
      <c r="B538" s="8" t="s">
        <v>32</v>
      </c>
      <c r="C538" s="8" t="s">
        <v>140</v>
      </c>
      <c r="D538" s="8" t="s">
        <v>141</v>
      </c>
      <c r="E538" s="8" t="s">
        <v>217</v>
      </c>
      <c r="F538" s="8" t="s">
        <v>143</v>
      </c>
      <c r="G538" s="8" t="s">
        <v>522</v>
      </c>
      <c r="H538" s="8" t="s">
        <v>20</v>
      </c>
      <c r="I538" s="8" t="s">
        <v>522</v>
      </c>
      <c r="J538" s="8" t="s">
        <v>219</v>
      </c>
      <c r="K538" s="8" t="s">
        <v>7</v>
      </c>
      <c r="L538" s="12">
        <v>435</v>
      </c>
      <c r="M538" s="9">
        <v>3</v>
      </c>
      <c r="N538" s="10">
        <f t="shared" si="72"/>
        <v>6.8965517241379309E-3</v>
      </c>
      <c r="O538" s="11">
        <f t="shared" si="73"/>
        <v>18.87</v>
      </c>
      <c r="P538" s="11">
        <v>56.61</v>
      </c>
      <c r="Q538" s="11">
        <v>799</v>
      </c>
      <c r="R538" s="8">
        <v>1</v>
      </c>
      <c r="S538" s="8">
        <v>1</v>
      </c>
      <c r="T538" s="33">
        <f t="shared" si="74"/>
        <v>7.0851063829787231E-2</v>
      </c>
      <c r="U538" s="12">
        <f t="shared" si="75"/>
        <v>14.114114114114114</v>
      </c>
      <c r="V538" s="10">
        <f t="shared" si="76"/>
        <v>0.33333333333333331</v>
      </c>
      <c r="W538" s="11">
        <v>26.5</v>
      </c>
      <c r="X538" s="8" t="s">
        <v>148</v>
      </c>
      <c r="Y538" s="8" t="s">
        <v>149</v>
      </c>
      <c r="AA538">
        <f t="shared" si="77"/>
        <v>1</v>
      </c>
      <c r="AB538" s="32">
        <f t="shared" si="78"/>
        <v>308.39</v>
      </c>
      <c r="AC538" t="str">
        <f t="shared" si="79"/>
        <v>Profitable</v>
      </c>
      <c r="AD538">
        <f>IFERROR(VLOOKUP(J538,Product_lookup!$A:$G,5,FALSE),"")</f>
        <v>799</v>
      </c>
      <c r="AE538">
        <f>IFERROR(VLOOKUP(J538,Product_lookup!$A:$G,6,FALSE),"")</f>
        <v>272</v>
      </c>
      <c r="AF538">
        <f>IFERROR(VLOOKUP(J538,Product_lookup!$A:$G,7,FALSE),"")</f>
        <v>162</v>
      </c>
      <c r="AG538" s="33">
        <f t="shared" si="80"/>
        <v>0.45682102628285359</v>
      </c>
    </row>
    <row r="539" spans="1:33" x14ac:dyDescent="0.3">
      <c r="A539" s="27">
        <v>46271</v>
      </c>
      <c r="B539" s="8" t="s">
        <v>32</v>
      </c>
      <c r="C539" s="8" t="s">
        <v>140</v>
      </c>
      <c r="D539" s="8" t="s">
        <v>141</v>
      </c>
      <c r="E539" s="8" t="s">
        <v>217</v>
      </c>
      <c r="F539" s="8" t="s">
        <v>143</v>
      </c>
      <c r="G539" s="8" t="s">
        <v>447</v>
      </c>
      <c r="H539" s="8" t="s">
        <v>20</v>
      </c>
      <c r="I539" s="8" t="s">
        <v>447</v>
      </c>
      <c r="J539" s="8" t="s">
        <v>219</v>
      </c>
      <c r="K539" s="8" t="s">
        <v>14</v>
      </c>
      <c r="L539" s="12">
        <v>2059</v>
      </c>
      <c r="M539" s="9">
        <v>11</v>
      </c>
      <c r="N539" s="10">
        <f t="shared" si="72"/>
        <v>5.3423992229237492E-3</v>
      </c>
      <c r="O539" s="11">
        <f t="shared" si="73"/>
        <v>15.77</v>
      </c>
      <c r="P539" s="11">
        <v>173.47</v>
      </c>
      <c r="Q539" s="11">
        <v>1598</v>
      </c>
      <c r="R539" s="8">
        <v>2</v>
      </c>
      <c r="S539" s="8">
        <v>2</v>
      </c>
      <c r="T539" s="33">
        <f t="shared" si="74"/>
        <v>0.10855444305381727</v>
      </c>
      <c r="U539" s="12">
        <f t="shared" si="75"/>
        <v>9.2119674871735739</v>
      </c>
      <c r="V539" s="10">
        <f t="shared" si="76"/>
        <v>0.18181818181818182</v>
      </c>
      <c r="W539" s="11">
        <v>20.5</v>
      </c>
      <c r="X539" s="8" t="s">
        <v>148</v>
      </c>
      <c r="Y539" s="8" t="s">
        <v>149</v>
      </c>
      <c r="AA539">
        <f t="shared" si="77"/>
        <v>1</v>
      </c>
      <c r="AB539" s="32">
        <f t="shared" si="78"/>
        <v>556.53</v>
      </c>
      <c r="AC539" t="str">
        <f t="shared" si="79"/>
        <v>Profitable</v>
      </c>
      <c r="AD539">
        <f>IFERROR(VLOOKUP(J539,Product_lookup!$A:$G,5,FALSE),"")</f>
        <v>799</v>
      </c>
      <c r="AE539">
        <f>IFERROR(VLOOKUP(J539,Product_lookup!$A:$G,6,FALSE),"")</f>
        <v>272</v>
      </c>
      <c r="AF539">
        <f>IFERROR(VLOOKUP(J539,Product_lookup!$A:$G,7,FALSE),"")</f>
        <v>162</v>
      </c>
      <c r="AG539" s="33">
        <f t="shared" si="80"/>
        <v>0.45682102628285359</v>
      </c>
    </row>
    <row r="540" spans="1:33" x14ac:dyDescent="0.3">
      <c r="A540" s="27">
        <v>46271</v>
      </c>
      <c r="B540" s="8" t="s">
        <v>32</v>
      </c>
      <c r="C540" s="8" t="s">
        <v>140</v>
      </c>
      <c r="D540" s="8" t="s">
        <v>141</v>
      </c>
      <c r="E540" s="8" t="s">
        <v>217</v>
      </c>
      <c r="F540" s="8" t="s">
        <v>143</v>
      </c>
      <c r="G540" s="8" t="s">
        <v>452</v>
      </c>
      <c r="H540" s="8" t="s">
        <v>20</v>
      </c>
      <c r="I540" s="8" t="s">
        <v>452</v>
      </c>
      <c r="J540" s="8" t="s">
        <v>219</v>
      </c>
      <c r="K540" s="8" t="s">
        <v>14</v>
      </c>
      <c r="L540" s="12">
        <v>788</v>
      </c>
      <c r="M540" s="9">
        <v>4</v>
      </c>
      <c r="N540" s="10">
        <f t="shared" si="72"/>
        <v>5.076142131979695E-3</v>
      </c>
      <c r="O540" s="11">
        <f t="shared" si="73"/>
        <v>13.84</v>
      </c>
      <c r="P540" s="11">
        <v>55.36</v>
      </c>
      <c r="Q540" s="11">
        <v>0</v>
      </c>
      <c r="R540" s="8">
        <v>0</v>
      </c>
      <c r="S540" s="8">
        <v>0</v>
      </c>
      <c r="T540" s="33" t="str">
        <f t="shared" si="74"/>
        <v/>
      </c>
      <c r="U540" s="12">
        <f t="shared" si="75"/>
        <v>0</v>
      </c>
      <c r="V540" s="10">
        <f t="shared" si="76"/>
        <v>0</v>
      </c>
      <c r="W540" s="11">
        <v>23.5</v>
      </c>
      <c r="X540" s="8" t="s">
        <v>148</v>
      </c>
      <c r="Y540" s="8" t="s">
        <v>149</v>
      </c>
      <c r="AA540">
        <f t="shared" si="77"/>
        <v>1</v>
      </c>
      <c r="AB540" s="32">
        <f t="shared" si="78"/>
        <v>-55.36</v>
      </c>
      <c r="AC540" t="str">
        <f t="shared" si="79"/>
        <v>No Sales</v>
      </c>
      <c r="AD540">
        <f>IFERROR(VLOOKUP(J540,Product_lookup!$A:$G,5,FALSE),"")</f>
        <v>799</v>
      </c>
      <c r="AE540">
        <f>IFERROR(VLOOKUP(J540,Product_lookup!$A:$G,6,FALSE),"")</f>
        <v>272</v>
      </c>
      <c r="AF540">
        <f>IFERROR(VLOOKUP(J540,Product_lookup!$A:$G,7,FALSE),"")</f>
        <v>162</v>
      </c>
      <c r="AG540" s="33">
        <f t="shared" si="80"/>
        <v>0.45682102628285359</v>
      </c>
    </row>
    <row r="541" spans="1:33" x14ac:dyDescent="0.3">
      <c r="A541" s="27">
        <v>46271</v>
      </c>
      <c r="B541" s="8" t="s">
        <v>26</v>
      </c>
      <c r="C541" s="8" t="s">
        <v>140</v>
      </c>
      <c r="D541" s="8" t="s">
        <v>141</v>
      </c>
      <c r="E541" s="8" t="s">
        <v>142</v>
      </c>
      <c r="F541" s="8" t="s">
        <v>143</v>
      </c>
      <c r="G541" s="8" t="s">
        <v>205</v>
      </c>
      <c r="H541" s="8" t="s">
        <v>13</v>
      </c>
      <c r="I541" s="8" t="s">
        <v>622</v>
      </c>
      <c r="J541" s="8" t="s">
        <v>147</v>
      </c>
      <c r="K541" s="8" t="s">
        <v>21</v>
      </c>
      <c r="L541" s="12">
        <v>101</v>
      </c>
      <c r="M541" s="9">
        <v>0</v>
      </c>
      <c r="N541" s="10">
        <f t="shared" si="72"/>
        <v>0</v>
      </c>
      <c r="O541" s="11" t="str">
        <f t="shared" si="73"/>
        <v/>
      </c>
      <c r="P541" s="11">
        <v>0</v>
      </c>
      <c r="Q541" s="11">
        <v>0</v>
      </c>
      <c r="R541" s="8">
        <v>0</v>
      </c>
      <c r="S541" s="8">
        <v>0</v>
      </c>
      <c r="T541" s="33" t="str">
        <f t="shared" si="74"/>
        <v/>
      </c>
      <c r="U541" s="12" t="str">
        <f t="shared" si="75"/>
        <v/>
      </c>
      <c r="V541" s="10" t="str">
        <f t="shared" si="76"/>
        <v/>
      </c>
      <c r="W541" s="11">
        <v>11</v>
      </c>
      <c r="X541" s="8" t="s">
        <v>148</v>
      </c>
      <c r="Y541" s="8" t="s">
        <v>149</v>
      </c>
      <c r="AA541">
        <f t="shared" si="77"/>
        <v>1</v>
      </c>
      <c r="AB541" s="32">
        <f t="shared" si="78"/>
        <v>0</v>
      </c>
      <c r="AC541" t="str">
        <f t="shared" si="79"/>
        <v>No Spend</v>
      </c>
      <c r="AD541">
        <f>IFERROR(VLOOKUP(J541,Product_lookup!$A:$G,5,FALSE),"")</f>
        <v>599</v>
      </c>
      <c r="AE541">
        <f>IFERROR(VLOOKUP(J541,Product_lookup!$A:$G,6,FALSE),"")</f>
        <v>216</v>
      </c>
      <c r="AF541">
        <f>IFERROR(VLOOKUP(J541,Product_lookup!$A:$G,7,FALSE),"")</f>
        <v>144</v>
      </c>
      <c r="AG541" s="33">
        <f t="shared" si="80"/>
        <v>0.39899833055091821</v>
      </c>
    </row>
    <row r="542" spans="1:33" x14ac:dyDescent="0.3">
      <c r="A542" s="27">
        <v>46271</v>
      </c>
      <c r="B542" s="8" t="s">
        <v>26</v>
      </c>
      <c r="C542" s="8" t="s">
        <v>140</v>
      </c>
      <c r="D542" s="8" t="s">
        <v>141</v>
      </c>
      <c r="E542" s="8" t="s">
        <v>142</v>
      </c>
      <c r="F542" s="8" t="s">
        <v>143</v>
      </c>
      <c r="G542" s="8" t="s">
        <v>454</v>
      </c>
      <c r="H542" s="8" t="s">
        <v>13</v>
      </c>
      <c r="I542" s="8" t="s">
        <v>623</v>
      </c>
      <c r="J542" s="8" t="s">
        <v>147</v>
      </c>
      <c r="K542" s="8" t="s">
        <v>7</v>
      </c>
      <c r="L542" s="12">
        <v>723</v>
      </c>
      <c r="M542" s="9">
        <v>5</v>
      </c>
      <c r="N542" s="10">
        <f t="shared" si="72"/>
        <v>6.9156293222683261E-3</v>
      </c>
      <c r="O542" s="11">
        <f t="shared" si="73"/>
        <v>12.55</v>
      </c>
      <c r="P542" s="11">
        <v>62.75</v>
      </c>
      <c r="Q542" s="11">
        <v>0</v>
      </c>
      <c r="R542" s="8">
        <v>0</v>
      </c>
      <c r="S542" s="8">
        <v>0</v>
      </c>
      <c r="T542" s="33" t="str">
        <f t="shared" si="74"/>
        <v/>
      </c>
      <c r="U542" s="12">
        <f t="shared" si="75"/>
        <v>0</v>
      </c>
      <c r="V542" s="10">
        <f t="shared" si="76"/>
        <v>0</v>
      </c>
      <c r="W542" s="11">
        <v>19</v>
      </c>
      <c r="X542" s="8" t="s">
        <v>148</v>
      </c>
      <c r="Y542" s="8" t="s">
        <v>149</v>
      </c>
      <c r="AA542">
        <f t="shared" si="77"/>
        <v>1</v>
      </c>
      <c r="AB542" s="32">
        <f t="shared" si="78"/>
        <v>-62.75</v>
      </c>
      <c r="AC542" t="str">
        <f t="shared" si="79"/>
        <v>No Sales</v>
      </c>
      <c r="AD542">
        <f>IFERROR(VLOOKUP(J542,Product_lookup!$A:$G,5,FALSE),"")</f>
        <v>599</v>
      </c>
      <c r="AE542">
        <f>IFERROR(VLOOKUP(J542,Product_lookup!$A:$G,6,FALSE),"")</f>
        <v>216</v>
      </c>
      <c r="AF542">
        <f>IFERROR(VLOOKUP(J542,Product_lookup!$A:$G,7,FALSE),"")</f>
        <v>144</v>
      </c>
      <c r="AG542" s="33">
        <f t="shared" si="80"/>
        <v>0.39899833055091821</v>
      </c>
    </row>
    <row r="543" spans="1:33" x14ac:dyDescent="0.3">
      <c r="A543" s="27">
        <v>46271</v>
      </c>
      <c r="B543" s="8" t="s">
        <v>26</v>
      </c>
      <c r="C543" s="8" t="s">
        <v>140</v>
      </c>
      <c r="D543" s="8" t="s">
        <v>141</v>
      </c>
      <c r="E543" s="8" t="s">
        <v>142</v>
      </c>
      <c r="F543" s="8" t="s">
        <v>143</v>
      </c>
      <c r="G543" s="8" t="s">
        <v>205</v>
      </c>
      <c r="H543" s="8" t="s">
        <v>13</v>
      </c>
      <c r="I543" s="8" t="s">
        <v>454</v>
      </c>
      <c r="J543" s="8" t="s">
        <v>147</v>
      </c>
      <c r="K543" s="8" t="s">
        <v>14</v>
      </c>
      <c r="L543" s="12">
        <v>2459</v>
      </c>
      <c r="M543" s="9">
        <v>15</v>
      </c>
      <c r="N543" s="10">
        <f t="shared" si="72"/>
        <v>6.1000406669377795E-3</v>
      </c>
      <c r="O543" s="11">
        <f t="shared" si="73"/>
        <v>12.15</v>
      </c>
      <c r="P543" s="11">
        <v>182.25</v>
      </c>
      <c r="Q543" s="11">
        <v>0</v>
      </c>
      <c r="R543" s="8">
        <v>0</v>
      </c>
      <c r="S543" s="8">
        <v>0</v>
      </c>
      <c r="T543" s="33" t="str">
        <f t="shared" si="74"/>
        <v/>
      </c>
      <c r="U543" s="12">
        <f t="shared" si="75"/>
        <v>0</v>
      </c>
      <c r="V543" s="10">
        <f t="shared" si="76"/>
        <v>0</v>
      </c>
      <c r="W543" s="11">
        <v>15.5</v>
      </c>
      <c r="X543" s="8" t="s">
        <v>148</v>
      </c>
      <c r="Y543" s="8" t="s">
        <v>149</v>
      </c>
      <c r="AA543">
        <f t="shared" si="77"/>
        <v>1</v>
      </c>
      <c r="AB543" s="32">
        <f t="shared" si="78"/>
        <v>-182.25</v>
      </c>
      <c r="AC543" t="str">
        <f t="shared" si="79"/>
        <v>No Sales</v>
      </c>
      <c r="AD543">
        <f>IFERROR(VLOOKUP(J543,Product_lookup!$A:$G,5,FALSE),"")</f>
        <v>599</v>
      </c>
      <c r="AE543">
        <f>IFERROR(VLOOKUP(J543,Product_lookup!$A:$G,6,FALSE),"")</f>
        <v>216</v>
      </c>
      <c r="AF543">
        <f>IFERROR(VLOOKUP(J543,Product_lookup!$A:$G,7,FALSE),"")</f>
        <v>144</v>
      </c>
      <c r="AG543" s="33">
        <f t="shared" si="80"/>
        <v>0.39899833055091821</v>
      </c>
    </row>
    <row r="544" spans="1:33" x14ac:dyDescent="0.3">
      <c r="A544" s="27">
        <v>46271</v>
      </c>
      <c r="B544" s="8" t="s">
        <v>26</v>
      </c>
      <c r="C544" s="8" t="s">
        <v>140</v>
      </c>
      <c r="D544" s="8" t="s">
        <v>141</v>
      </c>
      <c r="E544" s="8" t="s">
        <v>150</v>
      </c>
      <c r="F544" s="8" t="s">
        <v>143</v>
      </c>
      <c r="G544" s="8" t="s">
        <v>210</v>
      </c>
      <c r="H544" s="8" t="s">
        <v>13</v>
      </c>
      <c r="I544" s="8" t="s">
        <v>457</v>
      </c>
      <c r="J544" s="8" t="s">
        <v>153</v>
      </c>
      <c r="K544" s="8" t="s">
        <v>21</v>
      </c>
      <c r="L544" s="12">
        <v>328</v>
      </c>
      <c r="M544" s="9">
        <v>3</v>
      </c>
      <c r="N544" s="10">
        <f t="shared" si="72"/>
        <v>9.1463414634146336E-3</v>
      </c>
      <c r="O544" s="11">
        <f t="shared" si="73"/>
        <v>13.44</v>
      </c>
      <c r="P544" s="8">
        <v>40.32</v>
      </c>
      <c r="Q544" s="11">
        <v>0</v>
      </c>
      <c r="R544" s="8">
        <v>0</v>
      </c>
      <c r="S544" s="8">
        <v>0</v>
      </c>
      <c r="T544" s="33" t="str">
        <f t="shared" si="74"/>
        <v/>
      </c>
      <c r="U544" s="12">
        <f t="shared" si="75"/>
        <v>0</v>
      </c>
      <c r="V544" s="10">
        <f t="shared" si="76"/>
        <v>0</v>
      </c>
      <c r="W544" s="11">
        <v>15</v>
      </c>
      <c r="X544" s="8" t="s">
        <v>148</v>
      </c>
      <c r="Y544" s="8" t="s">
        <v>149</v>
      </c>
      <c r="AA544">
        <f t="shared" si="77"/>
        <v>1</v>
      </c>
      <c r="AB544" s="32">
        <f t="shared" si="78"/>
        <v>-40.32</v>
      </c>
      <c r="AC544" t="str">
        <f t="shared" si="79"/>
        <v>No Sales</v>
      </c>
      <c r="AD544">
        <f>IFERROR(VLOOKUP(J544,Product_lookup!$A:$G,5,FALSE),"")</f>
        <v>549</v>
      </c>
      <c r="AE544">
        <f>IFERROR(VLOOKUP(J544,Product_lookup!$A:$G,6,FALSE),"")</f>
        <v>192</v>
      </c>
      <c r="AF544">
        <f>IFERROR(VLOOKUP(J544,Product_lookup!$A:$G,7,FALSE),"")</f>
        <v>139</v>
      </c>
      <c r="AG544" s="33">
        <f t="shared" si="80"/>
        <v>0.39708561020036431</v>
      </c>
    </row>
    <row r="545" spans="1:33" x14ac:dyDescent="0.3">
      <c r="A545" s="27">
        <v>46271</v>
      </c>
      <c r="B545" s="8" t="s">
        <v>26</v>
      </c>
      <c r="C545" s="8" t="s">
        <v>140</v>
      </c>
      <c r="D545" s="8" t="s">
        <v>141</v>
      </c>
      <c r="E545" s="8" t="s">
        <v>211</v>
      </c>
      <c r="F545" s="8" t="s">
        <v>143</v>
      </c>
      <c r="G545" s="8" t="s">
        <v>225</v>
      </c>
      <c r="H545" s="8" t="s">
        <v>13</v>
      </c>
      <c r="I545" s="8" t="s">
        <v>368</v>
      </c>
      <c r="J545" s="8" t="s">
        <v>214</v>
      </c>
      <c r="K545" s="8" t="s">
        <v>21</v>
      </c>
      <c r="L545" s="12">
        <v>310</v>
      </c>
      <c r="M545" s="9">
        <v>4</v>
      </c>
      <c r="N545" s="10">
        <f t="shared" si="72"/>
        <v>1.2903225806451613E-2</v>
      </c>
      <c r="O545" s="11">
        <f t="shared" si="73"/>
        <v>16.989999999999998</v>
      </c>
      <c r="P545" s="11">
        <v>67.959999999999994</v>
      </c>
      <c r="Q545" s="11">
        <v>0</v>
      </c>
      <c r="R545" s="8">
        <v>0</v>
      </c>
      <c r="S545" s="8">
        <v>0</v>
      </c>
      <c r="T545" s="33" t="str">
        <f t="shared" si="74"/>
        <v/>
      </c>
      <c r="U545" s="12">
        <f t="shared" si="75"/>
        <v>0</v>
      </c>
      <c r="V545" s="10">
        <f t="shared" si="76"/>
        <v>0</v>
      </c>
      <c r="W545" s="11">
        <v>18</v>
      </c>
      <c r="X545" s="8" t="s">
        <v>148</v>
      </c>
      <c r="Y545" s="8" t="s">
        <v>149</v>
      </c>
      <c r="AA545">
        <f t="shared" si="77"/>
        <v>1</v>
      </c>
      <c r="AB545" s="32">
        <f t="shared" si="78"/>
        <v>-67.959999999999994</v>
      </c>
      <c r="AC545" t="str">
        <f t="shared" si="79"/>
        <v>No Sales</v>
      </c>
      <c r="AD545">
        <f>IFERROR(VLOOKUP(J545,Product_lookup!$A:$G,5,FALSE),"")</f>
        <v>649</v>
      </c>
      <c r="AE545">
        <f>IFERROR(VLOOKUP(J545,Product_lookup!$A:$G,6,FALSE),"")</f>
        <v>234</v>
      </c>
      <c r="AF545">
        <f>IFERROR(VLOOKUP(J545,Product_lookup!$A:$G,7,FALSE),"")</f>
        <v>148</v>
      </c>
      <c r="AG545" s="33">
        <f t="shared" si="80"/>
        <v>0.41140215716486905</v>
      </c>
    </row>
    <row r="546" spans="1:33" x14ac:dyDescent="0.3">
      <c r="A546" s="27">
        <v>46271</v>
      </c>
      <c r="B546" s="8" t="s">
        <v>26</v>
      </c>
      <c r="C546" s="8" t="s">
        <v>140</v>
      </c>
      <c r="D546" s="8" t="s">
        <v>141</v>
      </c>
      <c r="E546" s="8" t="s">
        <v>211</v>
      </c>
      <c r="F546" s="8" t="s">
        <v>143</v>
      </c>
      <c r="G546" s="8" t="s">
        <v>215</v>
      </c>
      <c r="H546" s="8" t="s">
        <v>13</v>
      </c>
      <c r="I546" s="8" t="s">
        <v>215</v>
      </c>
      <c r="J546" s="8" t="s">
        <v>214</v>
      </c>
      <c r="K546" s="8" t="s">
        <v>14</v>
      </c>
      <c r="L546" s="12">
        <v>1222</v>
      </c>
      <c r="M546" s="9">
        <v>15</v>
      </c>
      <c r="N546" s="10">
        <f t="shared" si="72"/>
        <v>1.2274959083469721E-2</v>
      </c>
      <c r="O546" s="11">
        <f t="shared" si="73"/>
        <v>9.81</v>
      </c>
      <c r="P546" s="11">
        <v>147.15</v>
      </c>
      <c r="Q546" s="11">
        <v>2596</v>
      </c>
      <c r="R546" s="8">
        <v>3</v>
      </c>
      <c r="S546" s="8">
        <v>4</v>
      </c>
      <c r="T546" s="33">
        <f t="shared" si="74"/>
        <v>5.6683359013867493E-2</v>
      </c>
      <c r="U546" s="12">
        <f t="shared" si="75"/>
        <v>17.64186204553177</v>
      </c>
      <c r="V546" s="10">
        <f t="shared" si="76"/>
        <v>0.2</v>
      </c>
      <c r="W546" s="11">
        <v>14</v>
      </c>
      <c r="X546" s="8" t="s">
        <v>148</v>
      </c>
      <c r="Y546" s="8" t="s">
        <v>149</v>
      </c>
      <c r="AA546">
        <f t="shared" si="77"/>
        <v>1</v>
      </c>
      <c r="AB546" s="32">
        <f t="shared" si="78"/>
        <v>920.85</v>
      </c>
      <c r="AC546" t="str">
        <f t="shared" si="79"/>
        <v>Profitable</v>
      </c>
      <c r="AD546">
        <f>IFERROR(VLOOKUP(J546,Product_lookup!$A:$G,5,FALSE),"")</f>
        <v>649</v>
      </c>
      <c r="AE546">
        <f>IFERROR(VLOOKUP(J546,Product_lookup!$A:$G,6,FALSE),"")</f>
        <v>234</v>
      </c>
      <c r="AF546">
        <f>IFERROR(VLOOKUP(J546,Product_lookup!$A:$G,7,FALSE),"")</f>
        <v>148</v>
      </c>
      <c r="AG546" s="33">
        <f t="shared" si="80"/>
        <v>0.41140215716486905</v>
      </c>
    </row>
    <row r="547" spans="1:33" x14ac:dyDescent="0.3">
      <c r="A547" s="27">
        <v>46271</v>
      </c>
      <c r="B547" s="8" t="s">
        <v>42</v>
      </c>
      <c r="C547" s="8" t="s">
        <v>140</v>
      </c>
      <c r="D547" s="8" t="s">
        <v>141</v>
      </c>
      <c r="E547" s="8" t="s">
        <v>164</v>
      </c>
      <c r="F547" s="8" t="s">
        <v>143</v>
      </c>
      <c r="G547" s="8" t="s">
        <v>228</v>
      </c>
      <c r="H547" s="8" t="s">
        <v>24</v>
      </c>
      <c r="I547" s="8" t="s">
        <v>508</v>
      </c>
      <c r="J547" s="8" t="s">
        <v>166</v>
      </c>
      <c r="K547" s="8" t="s">
        <v>7</v>
      </c>
      <c r="L547" s="12">
        <v>732</v>
      </c>
      <c r="M547" s="9">
        <v>10</v>
      </c>
      <c r="N547" s="10">
        <f t="shared" si="72"/>
        <v>1.3661202185792349E-2</v>
      </c>
      <c r="O547" s="11">
        <f t="shared" si="73"/>
        <v>6.6</v>
      </c>
      <c r="P547" s="11">
        <v>66</v>
      </c>
      <c r="Q547" s="11">
        <v>0</v>
      </c>
      <c r="R547" s="8">
        <v>0</v>
      </c>
      <c r="S547" s="8">
        <v>0</v>
      </c>
      <c r="T547" s="33" t="str">
        <f t="shared" si="74"/>
        <v/>
      </c>
      <c r="U547" s="12">
        <f t="shared" si="75"/>
        <v>0</v>
      </c>
      <c r="V547" s="10">
        <f t="shared" si="76"/>
        <v>0</v>
      </c>
      <c r="W547" s="11">
        <v>12</v>
      </c>
      <c r="X547" s="8" t="s">
        <v>148</v>
      </c>
      <c r="Y547" s="8" t="s">
        <v>149</v>
      </c>
      <c r="AA547">
        <f t="shared" si="77"/>
        <v>1</v>
      </c>
      <c r="AB547" s="32">
        <f t="shared" si="78"/>
        <v>-66</v>
      </c>
      <c r="AC547" t="str">
        <f t="shared" si="79"/>
        <v>No Sales</v>
      </c>
      <c r="AD547">
        <f>IFERROR(VLOOKUP(J547,Product_lookup!$A:$G,5,FALSE),"")</f>
        <v>449</v>
      </c>
      <c r="AE547">
        <f>IFERROR(VLOOKUP(J547,Product_lookup!$A:$G,6,FALSE),"")</f>
        <v>162</v>
      </c>
      <c r="AF547">
        <f>IFERROR(VLOOKUP(J547,Product_lookup!$A:$G,7,FALSE),"")</f>
        <v>130</v>
      </c>
      <c r="AG547" s="33">
        <f t="shared" si="80"/>
        <v>0.34966592427616927</v>
      </c>
    </row>
    <row r="548" spans="1:33" x14ac:dyDescent="0.3">
      <c r="A548" s="27">
        <v>46271</v>
      </c>
      <c r="B548" s="8" t="s">
        <v>42</v>
      </c>
      <c r="C548" s="8" t="s">
        <v>140</v>
      </c>
      <c r="D548" s="8" t="s">
        <v>141</v>
      </c>
      <c r="E548" s="8" t="s">
        <v>164</v>
      </c>
      <c r="F548" s="8" t="s">
        <v>143</v>
      </c>
      <c r="G548" s="8" t="s">
        <v>165</v>
      </c>
      <c r="H548" s="8" t="s">
        <v>24</v>
      </c>
      <c r="I548" s="8" t="s">
        <v>625</v>
      </c>
      <c r="J548" s="8" t="s">
        <v>166</v>
      </c>
      <c r="K548" s="8" t="s">
        <v>14</v>
      </c>
      <c r="L548" s="12">
        <v>306</v>
      </c>
      <c r="M548" s="9">
        <v>0</v>
      </c>
      <c r="N548" s="10">
        <f t="shared" si="72"/>
        <v>0</v>
      </c>
      <c r="O548" s="11" t="str">
        <f t="shared" si="73"/>
        <v/>
      </c>
      <c r="P548" s="11">
        <v>0</v>
      </c>
      <c r="Q548" s="11">
        <v>0</v>
      </c>
      <c r="R548" s="8">
        <v>0</v>
      </c>
      <c r="S548" s="8">
        <v>0</v>
      </c>
      <c r="T548" s="33" t="str">
        <f t="shared" si="74"/>
        <v/>
      </c>
      <c r="U548" s="12" t="str">
        <f t="shared" si="75"/>
        <v/>
      </c>
      <c r="V548" s="10" t="str">
        <f t="shared" si="76"/>
        <v/>
      </c>
      <c r="W548" s="11">
        <v>14</v>
      </c>
      <c r="X548" s="8" t="s">
        <v>148</v>
      </c>
      <c r="Y548" s="8" t="s">
        <v>149</v>
      </c>
      <c r="AA548">
        <f t="shared" si="77"/>
        <v>1</v>
      </c>
      <c r="AB548" s="32">
        <f t="shared" si="78"/>
        <v>0</v>
      </c>
      <c r="AC548" t="str">
        <f t="shared" si="79"/>
        <v>No Spend</v>
      </c>
      <c r="AD548">
        <f>IFERROR(VLOOKUP(J548,Product_lookup!$A:$G,5,FALSE),"")</f>
        <v>449</v>
      </c>
      <c r="AE548">
        <f>IFERROR(VLOOKUP(J548,Product_lookup!$A:$G,6,FALSE),"")</f>
        <v>162</v>
      </c>
      <c r="AF548">
        <f>IFERROR(VLOOKUP(J548,Product_lookup!$A:$G,7,FALSE),"")</f>
        <v>130</v>
      </c>
      <c r="AG548" s="33">
        <f t="shared" si="80"/>
        <v>0.34966592427616927</v>
      </c>
    </row>
    <row r="549" spans="1:33" x14ac:dyDescent="0.3">
      <c r="A549" s="27">
        <v>46271</v>
      </c>
      <c r="B549" s="8" t="s">
        <v>42</v>
      </c>
      <c r="C549" s="8" t="s">
        <v>140</v>
      </c>
      <c r="D549" s="8" t="s">
        <v>141</v>
      </c>
      <c r="E549" s="8" t="s">
        <v>164</v>
      </c>
      <c r="F549" s="8" t="s">
        <v>143</v>
      </c>
      <c r="G549" s="8" t="s">
        <v>165</v>
      </c>
      <c r="H549" s="8" t="s">
        <v>24</v>
      </c>
      <c r="I549" s="8" t="s">
        <v>626</v>
      </c>
      <c r="J549" s="8" t="s">
        <v>166</v>
      </c>
      <c r="K549" s="8" t="s">
        <v>21</v>
      </c>
      <c r="L549" s="8">
        <v>76</v>
      </c>
      <c r="M549" s="9">
        <v>0</v>
      </c>
      <c r="N549" s="10">
        <f t="shared" si="72"/>
        <v>0</v>
      </c>
      <c r="O549" s="11" t="str">
        <f t="shared" si="73"/>
        <v/>
      </c>
      <c r="P549" s="11">
        <v>0</v>
      </c>
      <c r="Q549" s="11">
        <v>0</v>
      </c>
      <c r="R549" s="8">
        <v>0</v>
      </c>
      <c r="S549" s="8">
        <v>0</v>
      </c>
      <c r="T549" s="33" t="str">
        <f t="shared" si="74"/>
        <v/>
      </c>
      <c r="U549" s="12" t="str">
        <f t="shared" si="75"/>
        <v/>
      </c>
      <c r="V549" s="10" t="str">
        <f t="shared" si="76"/>
        <v/>
      </c>
      <c r="W549" s="11">
        <v>9</v>
      </c>
      <c r="X549" s="8" t="s">
        <v>148</v>
      </c>
      <c r="Y549" s="8" t="s">
        <v>149</v>
      </c>
      <c r="AA549">
        <f t="shared" si="77"/>
        <v>1</v>
      </c>
      <c r="AB549" s="32">
        <f t="shared" si="78"/>
        <v>0</v>
      </c>
      <c r="AC549" t="str">
        <f t="shared" si="79"/>
        <v>No Spend</v>
      </c>
      <c r="AD549">
        <f>IFERROR(VLOOKUP(J549,Product_lookup!$A:$G,5,FALSE),"")</f>
        <v>449</v>
      </c>
      <c r="AE549">
        <f>IFERROR(VLOOKUP(J549,Product_lookup!$A:$G,6,FALSE),"")</f>
        <v>162</v>
      </c>
      <c r="AF549">
        <f>IFERROR(VLOOKUP(J549,Product_lookup!$A:$G,7,FALSE),"")</f>
        <v>130</v>
      </c>
      <c r="AG549" s="33">
        <f t="shared" si="80"/>
        <v>0.34966592427616927</v>
      </c>
    </row>
    <row r="550" spans="1:33" x14ac:dyDescent="0.3">
      <c r="A550" s="27">
        <v>46271</v>
      </c>
      <c r="B550" s="8" t="s">
        <v>42</v>
      </c>
      <c r="C550" s="8" t="s">
        <v>140</v>
      </c>
      <c r="D550" s="8" t="s">
        <v>141</v>
      </c>
      <c r="E550" s="8" t="s">
        <v>164</v>
      </c>
      <c r="F550" s="8" t="s">
        <v>143</v>
      </c>
      <c r="G550" s="8" t="s">
        <v>165</v>
      </c>
      <c r="H550" s="8" t="s">
        <v>24</v>
      </c>
      <c r="I550" s="8" t="s">
        <v>628</v>
      </c>
      <c r="J550" s="8" t="s">
        <v>166</v>
      </c>
      <c r="K550" s="8" t="s">
        <v>21</v>
      </c>
      <c r="L550" s="12">
        <v>152</v>
      </c>
      <c r="M550" s="9">
        <v>3</v>
      </c>
      <c r="N550" s="10">
        <f t="shared" si="72"/>
        <v>1.9736842105263157E-2</v>
      </c>
      <c r="O550" s="11">
        <f t="shared" si="73"/>
        <v>8.35</v>
      </c>
      <c r="P550" s="11">
        <v>25.05</v>
      </c>
      <c r="Q550" s="11">
        <v>449</v>
      </c>
      <c r="R550" s="8">
        <v>1</v>
      </c>
      <c r="S550" s="8">
        <v>1</v>
      </c>
      <c r="T550" s="33">
        <f t="shared" si="74"/>
        <v>5.5790645879732738E-2</v>
      </c>
      <c r="U550" s="12">
        <f t="shared" si="75"/>
        <v>17.924151696606785</v>
      </c>
      <c r="V550" s="10">
        <f t="shared" si="76"/>
        <v>0.33333333333333331</v>
      </c>
      <c r="W550" s="11">
        <v>10</v>
      </c>
      <c r="X550" s="8" t="s">
        <v>148</v>
      </c>
      <c r="Y550" s="8" t="s">
        <v>149</v>
      </c>
      <c r="AA550">
        <f t="shared" si="77"/>
        <v>1</v>
      </c>
      <c r="AB550" s="32">
        <f t="shared" si="78"/>
        <v>131.94999999999999</v>
      </c>
      <c r="AC550" t="str">
        <f t="shared" si="79"/>
        <v>Profitable</v>
      </c>
      <c r="AD550">
        <f>IFERROR(VLOOKUP(J550,Product_lookup!$A:$G,5,FALSE),"")</f>
        <v>449</v>
      </c>
      <c r="AE550">
        <f>IFERROR(VLOOKUP(J550,Product_lookup!$A:$G,6,FALSE),"")</f>
        <v>162</v>
      </c>
      <c r="AF550">
        <f>IFERROR(VLOOKUP(J550,Product_lookup!$A:$G,7,FALSE),"")</f>
        <v>130</v>
      </c>
      <c r="AG550" s="33">
        <f t="shared" si="80"/>
        <v>0.34966592427616927</v>
      </c>
    </row>
    <row r="551" spans="1:33" x14ac:dyDescent="0.3">
      <c r="A551" s="27">
        <v>46271</v>
      </c>
      <c r="B551" s="8" t="s">
        <v>37</v>
      </c>
      <c r="C551" s="8" t="s">
        <v>140</v>
      </c>
      <c r="D551" s="8" t="s">
        <v>141</v>
      </c>
      <c r="E551" s="8" t="s">
        <v>157</v>
      </c>
      <c r="F551" s="8" t="s">
        <v>143</v>
      </c>
      <c r="G551" s="8" t="s">
        <v>162</v>
      </c>
      <c r="H551" s="8" t="s">
        <v>13</v>
      </c>
      <c r="I551" s="8" t="s">
        <v>375</v>
      </c>
      <c r="J551" s="8" t="s">
        <v>159</v>
      </c>
      <c r="K551" s="8" t="s">
        <v>14</v>
      </c>
      <c r="L551" s="12">
        <v>2200</v>
      </c>
      <c r="M551" s="9">
        <v>19</v>
      </c>
      <c r="N551" s="10">
        <f t="shared" si="72"/>
        <v>8.6363636363636365E-3</v>
      </c>
      <c r="O551" s="11">
        <f t="shared" si="73"/>
        <v>8.11</v>
      </c>
      <c r="P551" s="11">
        <v>154.09</v>
      </c>
      <c r="Q551" s="11">
        <v>1995</v>
      </c>
      <c r="R551" s="8">
        <v>5</v>
      </c>
      <c r="S551" s="8">
        <v>5</v>
      </c>
      <c r="T551" s="33">
        <f t="shared" si="74"/>
        <v>7.7238095238095245E-2</v>
      </c>
      <c r="U551" s="12">
        <f t="shared" si="75"/>
        <v>12.946979038224415</v>
      </c>
      <c r="V551" s="10">
        <f t="shared" si="76"/>
        <v>0.26315789473684209</v>
      </c>
      <c r="W551" s="11">
        <v>11.5</v>
      </c>
      <c r="X551" s="8" t="s">
        <v>148</v>
      </c>
      <c r="Y551" s="8" t="s">
        <v>149</v>
      </c>
      <c r="AA551">
        <f t="shared" si="77"/>
        <v>1</v>
      </c>
      <c r="AB551" s="32">
        <f t="shared" si="78"/>
        <v>470.90999999999997</v>
      </c>
      <c r="AC551" t="str">
        <f t="shared" si="79"/>
        <v>Profitable</v>
      </c>
      <c r="AD551">
        <f>IFERROR(VLOOKUP(J551,Product_lookup!$A:$G,5,FALSE),"")</f>
        <v>399</v>
      </c>
      <c r="AE551">
        <f>IFERROR(VLOOKUP(J551,Product_lookup!$A:$G,6,FALSE),"")</f>
        <v>148</v>
      </c>
      <c r="AF551">
        <f>IFERROR(VLOOKUP(J551,Product_lookup!$A:$G,7,FALSE),"")</f>
        <v>126</v>
      </c>
      <c r="AG551" s="33">
        <f t="shared" si="80"/>
        <v>0.31328320802005011</v>
      </c>
    </row>
    <row r="552" spans="1:33" x14ac:dyDescent="0.3">
      <c r="A552" s="27">
        <v>46271</v>
      </c>
      <c r="B552" s="8" t="s">
        <v>37</v>
      </c>
      <c r="C552" s="8" t="s">
        <v>140</v>
      </c>
      <c r="D552" s="8" t="s">
        <v>141</v>
      </c>
      <c r="E552" s="8" t="s">
        <v>157</v>
      </c>
      <c r="F552" s="8" t="s">
        <v>143</v>
      </c>
      <c r="G552" s="8" t="s">
        <v>234</v>
      </c>
      <c r="H552" s="8" t="s">
        <v>13</v>
      </c>
      <c r="I552" s="8" t="s">
        <v>507</v>
      </c>
      <c r="J552" s="8" t="s">
        <v>159</v>
      </c>
      <c r="K552" s="8" t="s">
        <v>7</v>
      </c>
      <c r="L552" s="12">
        <v>143</v>
      </c>
      <c r="M552" s="9">
        <v>1</v>
      </c>
      <c r="N552" s="10">
        <f t="shared" si="72"/>
        <v>6.993006993006993E-3</v>
      </c>
      <c r="O552" s="11">
        <f t="shared" si="73"/>
        <v>8.48</v>
      </c>
      <c r="P552" s="11">
        <v>8.48</v>
      </c>
      <c r="Q552" s="11">
        <v>0</v>
      </c>
      <c r="R552" s="8">
        <v>0</v>
      </c>
      <c r="S552" s="8">
        <v>0</v>
      </c>
      <c r="T552" s="33" t="str">
        <f t="shared" si="74"/>
        <v/>
      </c>
      <c r="U552" s="12">
        <f t="shared" si="75"/>
        <v>0</v>
      </c>
      <c r="V552" s="10">
        <f t="shared" si="76"/>
        <v>0</v>
      </c>
      <c r="W552" s="11">
        <v>12</v>
      </c>
      <c r="X552" s="8" t="s">
        <v>148</v>
      </c>
      <c r="Y552" s="8" t="s">
        <v>149</v>
      </c>
      <c r="AA552">
        <f t="shared" si="77"/>
        <v>1</v>
      </c>
      <c r="AB552" s="32">
        <f t="shared" si="78"/>
        <v>-8.48</v>
      </c>
      <c r="AC552" t="str">
        <f t="shared" si="79"/>
        <v>No Sales</v>
      </c>
      <c r="AD552">
        <f>IFERROR(VLOOKUP(J552,Product_lookup!$A:$G,5,FALSE),"")</f>
        <v>399</v>
      </c>
      <c r="AE552">
        <f>IFERROR(VLOOKUP(J552,Product_lookup!$A:$G,6,FALSE),"")</f>
        <v>148</v>
      </c>
      <c r="AF552">
        <f>IFERROR(VLOOKUP(J552,Product_lookup!$A:$G,7,FALSE),"")</f>
        <v>126</v>
      </c>
      <c r="AG552" s="33">
        <f t="shared" si="80"/>
        <v>0.31328320802005011</v>
      </c>
    </row>
    <row r="553" spans="1:33" x14ac:dyDescent="0.3">
      <c r="A553" s="27">
        <v>46271</v>
      </c>
      <c r="B553" s="8" t="s">
        <v>37</v>
      </c>
      <c r="C553" s="8" t="s">
        <v>140</v>
      </c>
      <c r="D553" s="8" t="s">
        <v>141</v>
      </c>
      <c r="E553" s="8" t="s">
        <v>239</v>
      </c>
      <c r="F553" s="8" t="s">
        <v>143</v>
      </c>
      <c r="G553" s="8" t="s">
        <v>240</v>
      </c>
      <c r="H553" s="8" t="s">
        <v>13</v>
      </c>
      <c r="I553" s="8" t="s">
        <v>243</v>
      </c>
      <c r="J553" s="8" t="s">
        <v>242</v>
      </c>
      <c r="K553" s="8" t="s">
        <v>14</v>
      </c>
      <c r="L553" s="12">
        <v>534</v>
      </c>
      <c r="M553" s="9">
        <v>2</v>
      </c>
      <c r="N553" s="10">
        <f t="shared" si="72"/>
        <v>3.7453183520599251E-3</v>
      </c>
      <c r="O553" s="11">
        <f t="shared" si="73"/>
        <v>7.28</v>
      </c>
      <c r="P553" s="11">
        <v>14.56</v>
      </c>
      <c r="Q553" s="11">
        <v>0</v>
      </c>
      <c r="R553" s="8">
        <v>0</v>
      </c>
      <c r="S553" s="8">
        <v>0</v>
      </c>
      <c r="T553" s="33" t="str">
        <f t="shared" si="74"/>
        <v/>
      </c>
      <c r="U553" s="12">
        <f t="shared" si="75"/>
        <v>0</v>
      </c>
      <c r="V553" s="10">
        <f t="shared" si="76"/>
        <v>0</v>
      </c>
      <c r="W553" s="11">
        <v>9</v>
      </c>
      <c r="X553" s="8" t="s">
        <v>148</v>
      </c>
      <c r="Y553" s="8" t="s">
        <v>149</v>
      </c>
      <c r="Z553" s="8" t="s">
        <v>546</v>
      </c>
      <c r="AA553">
        <f t="shared" si="77"/>
        <v>1</v>
      </c>
      <c r="AB553" s="32">
        <f t="shared" si="78"/>
        <v>-14.56</v>
      </c>
      <c r="AC553" t="str">
        <f t="shared" si="79"/>
        <v>No Sales</v>
      </c>
      <c r="AD553">
        <f>IFERROR(VLOOKUP(J553,Product_lookup!$A:$G,5,FALSE),"")</f>
        <v>299</v>
      </c>
      <c r="AE553">
        <f>IFERROR(VLOOKUP(J553,Product_lookup!$A:$G,6,FALSE),"")</f>
        <v>114</v>
      </c>
      <c r="AF553">
        <f>IFERROR(VLOOKUP(J553,Product_lookup!$A:$G,7,FALSE),"")</f>
        <v>107</v>
      </c>
      <c r="AG553" s="33">
        <f t="shared" si="80"/>
        <v>0.2608695652173913</v>
      </c>
    </row>
    <row r="554" spans="1:33" x14ac:dyDescent="0.3">
      <c r="A554" s="27">
        <v>46271</v>
      </c>
      <c r="B554" s="8" t="s">
        <v>37</v>
      </c>
      <c r="C554" s="8" t="s">
        <v>140</v>
      </c>
      <c r="D554" s="8" t="s">
        <v>141</v>
      </c>
      <c r="E554" s="8" t="s">
        <v>239</v>
      </c>
      <c r="F554" s="8" t="s">
        <v>143</v>
      </c>
      <c r="G554" s="8" t="s">
        <v>240</v>
      </c>
      <c r="H554" s="8" t="s">
        <v>13</v>
      </c>
      <c r="I554" s="8" t="s">
        <v>629</v>
      </c>
      <c r="J554" s="8" t="s">
        <v>242</v>
      </c>
      <c r="K554" s="8" t="s">
        <v>21</v>
      </c>
      <c r="L554" s="12">
        <v>368</v>
      </c>
      <c r="M554" s="9">
        <v>6</v>
      </c>
      <c r="N554" s="10">
        <f t="shared" si="72"/>
        <v>1.6304347826086956E-2</v>
      </c>
      <c r="O554" s="11">
        <f t="shared" si="73"/>
        <v>5.95</v>
      </c>
      <c r="P554" s="11">
        <v>35.700000000000003</v>
      </c>
      <c r="Q554" s="11">
        <v>299</v>
      </c>
      <c r="R554" s="8">
        <v>1</v>
      </c>
      <c r="S554" s="8">
        <v>1</v>
      </c>
      <c r="T554" s="33">
        <f t="shared" si="74"/>
        <v>0.1193979933110368</v>
      </c>
      <c r="U554" s="12">
        <f t="shared" si="75"/>
        <v>8.3753501400560211</v>
      </c>
      <c r="V554" s="10">
        <f t="shared" si="76"/>
        <v>0.16666666666666666</v>
      </c>
      <c r="W554" s="11">
        <v>7.5</v>
      </c>
      <c r="X554" s="8" t="s">
        <v>148</v>
      </c>
      <c r="Y554" s="8" t="s">
        <v>149</v>
      </c>
      <c r="AA554">
        <f t="shared" si="77"/>
        <v>1</v>
      </c>
      <c r="AB554" s="32">
        <f t="shared" si="78"/>
        <v>42.3</v>
      </c>
      <c r="AC554" t="str">
        <f t="shared" si="79"/>
        <v>Profitable</v>
      </c>
      <c r="AD554">
        <f>IFERROR(VLOOKUP(J554,Product_lookup!$A:$G,5,FALSE),"")</f>
        <v>299</v>
      </c>
      <c r="AE554">
        <f>IFERROR(VLOOKUP(J554,Product_lookup!$A:$G,6,FALSE),"")</f>
        <v>114</v>
      </c>
      <c r="AF554">
        <f>IFERROR(VLOOKUP(J554,Product_lookup!$A:$G,7,FALSE),"")</f>
        <v>107</v>
      </c>
      <c r="AG554" s="33">
        <f t="shared" si="80"/>
        <v>0.2608695652173913</v>
      </c>
    </row>
    <row r="555" spans="1:33" x14ac:dyDescent="0.3">
      <c r="A555" s="27">
        <v>46271</v>
      </c>
      <c r="B555" s="8" t="s">
        <v>37</v>
      </c>
      <c r="C555" s="8" t="s">
        <v>140</v>
      </c>
      <c r="D555" s="8" t="s">
        <v>141</v>
      </c>
      <c r="E555" s="8" t="s">
        <v>239</v>
      </c>
      <c r="F555" s="8" t="s">
        <v>143</v>
      </c>
      <c r="G555" s="8" t="s">
        <v>388</v>
      </c>
      <c r="H555" s="8" t="s">
        <v>13</v>
      </c>
      <c r="I555" s="8" t="s">
        <v>467</v>
      </c>
      <c r="J555" s="8" t="s">
        <v>242</v>
      </c>
      <c r="K555" s="8" t="s">
        <v>7</v>
      </c>
      <c r="L555" s="12">
        <v>146</v>
      </c>
      <c r="M555" s="9">
        <v>2</v>
      </c>
      <c r="N555" s="10">
        <f t="shared" si="72"/>
        <v>1.3698630136986301E-2</v>
      </c>
      <c r="O555" s="11">
        <f t="shared" si="73"/>
        <v>7.06</v>
      </c>
      <c r="P555" s="11">
        <v>14.12</v>
      </c>
      <c r="Q555" s="11">
        <v>0</v>
      </c>
      <c r="R555" s="8">
        <v>0</v>
      </c>
      <c r="S555" s="8">
        <v>0</v>
      </c>
      <c r="T555" s="33" t="str">
        <f t="shared" si="74"/>
        <v/>
      </c>
      <c r="U555" s="12">
        <f t="shared" si="75"/>
        <v>0</v>
      </c>
      <c r="V555" s="10">
        <f t="shared" si="76"/>
        <v>0</v>
      </c>
      <c r="W555" s="11">
        <v>9</v>
      </c>
      <c r="X555" s="8" t="s">
        <v>148</v>
      </c>
      <c r="Y555" s="8" t="s">
        <v>149</v>
      </c>
      <c r="AA555">
        <f t="shared" si="77"/>
        <v>1</v>
      </c>
      <c r="AB555" s="32">
        <f t="shared" si="78"/>
        <v>-14.12</v>
      </c>
      <c r="AC555" t="str">
        <f t="shared" si="79"/>
        <v>No Sales</v>
      </c>
      <c r="AD555">
        <f>IFERROR(VLOOKUP(J555,Product_lookup!$A:$G,5,FALSE),"")</f>
        <v>299</v>
      </c>
      <c r="AE555">
        <f>IFERROR(VLOOKUP(J555,Product_lookup!$A:$G,6,FALSE),"")</f>
        <v>114</v>
      </c>
      <c r="AF555">
        <f>IFERROR(VLOOKUP(J555,Product_lookup!$A:$G,7,FALSE),"")</f>
        <v>107</v>
      </c>
      <c r="AG555" s="33">
        <f t="shared" si="80"/>
        <v>0.2608695652173913</v>
      </c>
    </row>
    <row r="556" spans="1:33" x14ac:dyDescent="0.3">
      <c r="A556" s="27">
        <v>46271</v>
      </c>
      <c r="B556" s="8" t="s">
        <v>37</v>
      </c>
      <c r="C556" s="8" t="s">
        <v>140</v>
      </c>
      <c r="D556" s="8" t="s">
        <v>141</v>
      </c>
      <c r="E556" s="8" t="s">
        <v>239</v>
      </c>
      <c r="F556" s="8" t="s">
        <v>143</v>
      </c>
      <c r="G556" s="8" t="s">
        <v>388</v>
      </c>
      <c r="H556" s="8" t="s">
        <v>13</v>
      </c>
      <c r="I556" s="8" t="s">
        <v>630</v>
      </c>
      <c r="J556" s="8" t="s">
        <v>242</v>
      </c>
      <c r="K556" s="8" t="s">
        <v>14</v>
      </c>
      <c r="L556" s="12">
        <v>234</v>
      </c>
      <c r="M556" s="9">
        <v>0</v>
      </c>
      <c r="N556" s="10">
        <f t="shared" si="72"/>
        <v>0</v>
      </c>
      <c r="O556" s="11" t="str">
        <f t="shared" si="73"/>
        <v/>
      </c>
      <c r="P556" s="11">
        <v>0</v>
      </c>
      <c r="Q556" s="11">
        <v>0</v>
      </c>
      <c r="R556" s="8">
        <v>0</v>
      </c>
      <c r="S556" s="8">
        <v>0</v>
      </c>
      <c r="T556" s="33" t="str">
        <f t="shared" si="74"/>
        <v/>
      </c>
      <c r="U556" s="12" t="str">
        <f t="shared" si="75"/>
        <v/>
      </c>
      <c r="V556" s="10" t="str">
        <f t="shared" si="76"/>
        <v/>
      </c>
      <c r="W556" s="11">
        <v>8</v>
      </c>
      <c r="X556" s="8" t="s">
        <v>148</v>
      </c>
      <c r="Y556" s="8" t="s">
        <v>149</v>
      </c>
      <c r="AA556">
        <f t="shared" si="77"/>
        <v>1</v>
      </c>
      <c r="AB556" s="32">
        <f t="shared" si="78"/>
        <v>0</v>
      </c>
      <c r="AC556" t="str">
        <f t="shared" si="79"/>
        <v>No Spend</v>
      </c>
      <c r="AD556">
        <f>IFERROR(VLOOKUP(J556,Product_lookup!$A:$G,5,FALSE),"")</f>
        <v>299</v>
      </c>
      <c r="AE556">
        <f>IFERROR(VLOOKUP(J556,Product_lookup!$A:$G,6,FALSE),"")</f>
        <v>114</v>
      </c>
      <c r="AF556">
        <f>IFERROR(VLOOKUP(J556,Product_lookup!$A:$G,7,FALSE),"")</f>
        <v>107</v>
      </c>
      <c r="AG556" s="33">
        <f t="shared" si="80"/>
        <v>0.2608695652173913</v>
      </c>
    </row>
    <row r="557" spans="1:33" x14ac:dyDescent="0.3">
      <c r="A557" s="27">
        <v>46271</v>
      </c>
      <c r="B557" s="8" t="s">
        <v>37</v>
      </c>
      <c r="C557" s="8" t="s">
        <v>140</v>
      </c>
      <c r="D557" s="8" t="s">
        <v>141</v>
      </c>
      <c r="E557" s="8" t="s">
        <v>239</v>
      </c>
      <c r="F557" s="8" t="s">
        <v>143</v>
      </c>
      <c r="G557" s="8" t="s">
        <v>240</v>
      </c>
      <c r="H557" s="8" t="s">
        <v>13</v>
      </c>
      <c r="I557" s="8" t="s">
        <v>631</v>
      </c>
      <c r="J557" s="8" t="s">
        <v>242</v>
      </c>
      <c r="K557" s="8" t="s">
        <v>7</v>
      </c>
      <c r="L557" s="12">
        <v>817</v>
      </c>
      <c r="M557" s="9">
        <v>4</v>
      </c>
      <c r="N557" s="10">
        <f t="shared" si="72"/>
        <v>4.8959608323133411E-3</v>
      </c>
      <c r="O557" s="11">
        <f t="shared" si="73"/>
        <v>6</v>
      </c>
      <c r="P557" s="11">
        <v>24</v>
      </c>
      <c r="Q557" s="11">
        <v>0</v>
      </c>
      <c r="R557" s="8">
        <v>0</v>
      </c>
      <c r="S557" s="8">
        <v>0</v>
      </c>
      <c r="T557" s="33" t="str">
        <f t="shared" si="74"/>
        <v/>
      </c>
      <c r="U557" s="12">
        <f t="shared" si="75"/>
        <v>0</v>
      </c>
      <c r="V557" s="10">
        <f t="shared" si="76"/>
        <v>0</v>
      </c>
      <c r="W557" s="11">
        <v>7.5</v>
      </c>
      <c r="X557" s="8" t="s">
        <v>148</v>
      </c>
      <c r="Y557" s="8" t="s">
        <v>149</v>
      </c>
      <c r="AA557">
        <f t="shared" si="77"/>
        <v>1</v>
      </c>
      <c r="AB557" s="32">
        <f t="shared" si="78"/>
        <v>-24</v>
      </c>
      <c r="AC557" t="str">
        <f t="shared" si="79"/>
        <v>No Sales</v>
      </c>
      <c r="AD557">
        <f>IFERROR(VLOOKUP(J557,Product_lookup!$A:$G,5,FALSE),"")</f>
        <v>299</v>
      </c>
      <c r="AE557">
        <f>IFERROR(VLOOKUP(J557,Product_lookup!$A:$G,6,FALSE),"")</f>
        <v>114</v>
      </c>
      <c r="AF557">
        <f>IFERROR(VLOOKUP(J557,Product_lookup!$A:$G,7,FALSE),"")</f>
        <v>107</v>
      </c>
      <c r="AG557" s="33">
        <f t="shared" si="80"/>
        <v>0.2608695652173913</v>
      </c>
    </row>
    <row r="558" spans="1:33" x14ac:dyDescent="0.3">
      <c r="A558" s="27">
        <v>46271</v>
      </c>
      <c r="B558" s="8" t="s">
        <v>37</v>
      </c>
      <c r="C558" s="8" t="s">
        <v>140</v>
      </c>
      <c r="D558" s="8" t="s">
        <v>141</v>
      </c>
      <c r="E558" s="8" t="s">
        <v>239</v>
      </c>
      <c r="F558" s="8" t="s">
        <v>143</v>
      </c>
      <c r="G558" s="8" t="s">
        <v>240</v>
      </c>
      <c r="H558" s="8" t="s">
        <v>13</v>
      </c>
      <c r="I558" s="8" t="s">
        <v>632</v>
      </c>
      <c r="J558" s="8" t="s">
        <v>242</v>
      </c>
      <c r="K558" s="8" t="s">
        <v>14</v>
      </c>
      <c r="L558" s="12">
        <v>304</v>
      </c>
      <c r="M558" s="9">
        <v>3</v>
      </c>
      <c r="N558" s="10">
        <f t="shared" si="72"/>
        <v>9.8684210526315784E-3</v>
      </c>
      <c r="O558" s="11">
        <f t="shared" si="73"/>
        <v>4.63</v>
      </c>
      <c r="P558" s="11">
        <v>13.89</v>
      </c>
      <c r="Q558" s="11">
        <v>0</v>
      </c>
      <c r="R558" s="8">
        <v>0</v>
      </c>
      <c r="S558" s="8">
        <v>0</v>
      </c>
      <c r="T558" s="33" t="str">
        <f t="shared" si="74"/>
        <v/>
      </c>
      <c r="U558" s="12">
        <f t="shared" si="75"/>
        <v>0</v>
      </c>
      <c r="V558" s="10">
        <f t="shared" si="76"/>
        <v>0</v>
      </c>
      <c r="W558" s="11">
        <v>6</v>
      </c>
      <c r="X558" s="8" t="s">
        <v>148</v>
      </c>
      <c r="Y558" s="8" t="s">
        <v>149</v>
      </c>
      <c r="AA558">
        <f t="shared" si="77"/>
        <v>1</v>
      </c>
      <c r="AB558" s="32">
        <f t="shared" si="78"/>
        <v>-13.89</v>
      </c>
      <c r="AC558" t="str">
        <f t="shared" si="79"/>
        <v>No Sales</v>
      </c>
      <c r="AD558">
        <f>IFERROR(VLOOKUP(J558,Product_lookup!$A:$G,5,FALSE),"")</f>
        <v>299</v>
      </c>
      <c r="AE558">
        <f>IFERROR(VLOOKUP(J558,Product_lookup!$A:$G,6,FALSE),"")</f>
        <v>114</v>
      </c>
      <c r="AF558">
        <f>IFERROR(VLOOKUP(J558,Product_lookup!$A:$G,7,FALSE),"")</f>
        <v>107</v>
      </c>
      <c r="AG558" s="33">
        <f t="shared" si="80"/>
        <v>0.2608695652173913</v>
      </c>
    </row>
    <row r="559" spans="1:33" x14ac:dyDescent="0.3">
      <c r="A559" s="27">
        <v>46271</v>
      </c>
      <c r="B559" s="8" t="s">
        <v>37</v>
      </c>
      <c r="C559" s="8" t="s">
        <v>140</v>
      </c>
      <c r="D559" s="8" t="s">
        <v>141</v>
      </c>
      <c r="E559" s="8" t="s">
        <v>244</v>
      </c>
      <c r="F559" s="8" t="s">
        <v>143</v>
      </c>
      <c r="G559" s="8" t="s">
        <v>245</v>
      </c>
      <c r="H559" s="8" t="s">
        <v>13</v>
      </c>
      <c r="I559" s="8" t="s">
        <v>245</v>
      </c>
      <c r="J559" s="8" t="s">
        <v>247</v>
      </c>
      <c r="K559" s="8" t="s">
        <v>14</v>
      </c>
      <c r="L559" s="12">
        <v>1534</v>
      </c>
      <c r="M559" s="9">
        <v>5</v>
      </c>
      <c r="N559" s="10">
        <f t="shared" si="72"/>
        <v>3.259452411994785E-3</v>
      </c>
      <c r="O559" s="11">
        <f t="shared" si="73"/>
        <v>4.7799999999999994</v>
      </c>
      <c r="P559" s="11">
        <v>23.9</v>
      </c>
      <c r="Q559" s="11">
        <v>279</v>
      </c>
      <c r="R559" s="8">
        <v>1</v>
      </c>
      <c r="S559" s="8">
        <v>1</v>
      </c>
      <c r="T559" s="33">
        <f t="shared" si="74"/>
        <v>8.5663082437275981E-2</v>
      </c>
      <c r="U559" s="12">
        <f t="shared" si="75"/>
        <v>11.673640167364017</v>
      </c>
      <c r="V559" s="10">
        <f t="shared" si="76"/>
        <v>0.2</v>
      </c>
      <c r="W559" s="11">
        <v>8</v>
      </c>
      <c r="X559" s="8" t="s">
        <v>148</v>
      </c>
      <c r="Y559" s="8" t="s">
        <v>149</v>
      </c>
      <c r="AA559">
        <f t="shared" si="77"/>
        <v>1</v>
      </c>
      <c r="AB559" s="32">
        <f t="shared" si="78"/>
        <v>44.1</v>
      </c>
      <c r="AC559" t="str">
        <f t="shared" si="79"/>
        <v>Profitable</v>
      </c>
      <c r="AD559">
        <f>IFERROR(VLOOKUP(J559,Product_lookup!$A:$G,5,FALSE),"")</f>
        <v>279</v>
      </c>
      <c r="AE559">
        <f>IFERROR(VLOOKUP(J559,Product_lookup!$A:$G,6,FALSE),"")</f>
        <v>106</v>
      </c>
      <c r="AF559">
        <f>IFERROR(VLOOKUP(J559,Product_lookup!$A:$G,7,FALSE),"")</f>
        <v>105</v>
      </c>
      <c r="AG559" s="33">
        <f t="shared" si="80"/>
        <v>0.24372759856630824</v>
      </c>
    </row>
    <row r="560" spans="1:33" x14ac:dyDescent="0.3">
      <c r="A560" s="27">
        <v>46271</v>
      </c>
      <c r="B560" s="8" t="s">
        <v>37</v>
      </c>
      <c r="C560" s="8" t="s">
        <v>140</v>
      </c>
      <c r="D560" s="8" t="s">
        <v>141</v>
      </c>
      <c r="E560" s="8" t="s">
        <v>244</v>
      </c>
      <c r="F560" s="8" t="s">
        <v>143</v>
      </c>
      <c r="G560" s="8" t="s">
        <v>245</v>
      </c>
      <c r="H560" s="8" t="s">
        <v>13</v>
      </c>
      <c r="I560" s="8" t="s">
        <v>633</v>
      </c>
      <c r="J560" s="8" t="s">
        <v>247</v>
      </c>
      <c r="K560" s="8" t="s">
        <v>14</v>
      </c>
      <c r="L560" s="12">
        <v>311</v>
      </c>
      <c r="M560" s="9">
        <v>0</v>
      </c>
      <c r="N560" s="10">
        <f t="shared" si="72"/>
        <v>0</v>
      </c>
      <c r="O560" s="11" t="str">
        <f t="shared" si="73"/>
        <v/>
      </c>
      <c r="P560" s="11">
        <v>0</v>
      </c>
      <c r="Q560" s="11">
        <v>0</v>
      </c>
      <c r="R560" s="8">
        <v>0</v>
      </c>
      <c r="S560" s="8">
        <v>0</v>
      </c>
      <c r="T560" s="33" t="str">
        <f t="shared" si="74"/>
        <v/>
      </c>
      <c r="U560" s="12" t="str">
        <f t="shared" si="75"/>
        <v/>
      </c>
      <c r="V560" s="10" t="str">
        <f t="shared" si="76"/>
        <v/>
      </c>
      <c r="W560" s="11">
        <v>8.5</v>
      </c>
      <c r="X560" s="8" t="s">
        <v>148</v>
      </c>
      <c r="Y560" s="8" t="s">
        <v>149</v>
      </c>
      <c r="AA560">
        <f t="shared" si="77"/>
        <v>1</v>
      </c>
      <c r="AB560" s="32">
        <f t="shared" si="78"/>
        <v>0</v>
      </c>
      <c r="AC560" t="str">
        <f t="shared" si="79"/>
        <v>No Spend</v>
      </c>
      <c r="AD560">
        <f>IFERROR(VLOOKUP(J560,Product_lookup!$A:$G,5,FALSE),"")</f>
        <v>279</v>
      </c>
      <c r="AE560">
        <f>IFERROR(VLOOKUP(J560,Product_lookup!$A:$G,6,FALSE),"")</f>
        <v>106</v>
      </c>
      <c r="AF560">
        <f>IFERROR(VLOOKUP(J560,Product_lookup!$A:$G,7,FALSE),"")</f>
        <v>105</v>
      </c>
      <c r="AG560" s="33">
        <f t="shared" si="80"/>
        <v>0.24372759856630824</v>
      </c>
    </row>
    <row r="561" spans="1:33" x14ac:dyDescent="0.3">
      <c r="A561" s="27">
        <v>46271</v>
      </c>
      <c r="B561" s="8" t="s">
        <v>37</v>
      </c>
      <c r="C561" s="8" t="s">
        <v>140</v>
      </c>
      <c r="D561" s="8" t="s">
        <v>141</v>
      </c>
      <c r="E561" s="8" t="s">
        <v>167</v>
      </c>
      <c r="F561" s="8" t="s">
        <v>143</v>
      </c>
      <c r="G561" s="8" t="s">
        <v>168</v>
      </c>
      <c r="H561" s="8" t="s">
        <v>13</v>
      </c>
      <c r="I561" s="8" t="s">
        <v>395</v>
      </c>
      <c r="J561" s="8" t="s">
        <v>169</v>
      </c>
      <c r="K561" s="8" t="s">
        <v>21</v>
      </c>
      <c r="L561" s="12">
        <v>60</v>
      </c>
      <c r="M561" s="9">
        <v>1</v>
      </c>
      <c r="N561" s="10">
        <f t="shared" si="72"/>
        <v>1.6666666666666666E-2</v>
      </c>
      <c r="O561" s="11">
        <f t="shared" si="73"/>
        <v>5.5</v>
      </c>
      <c r="P561" s="11">
        <v>5.5</v>
      </c>
      <c r="Q561" s="11">
        <v>0</v>
      </c>
      <c r="R561" s="8">
        <v>0</v>
      </c>
      <c r="S561" s="8">
        <v>0</v>
      </c>
      <c r="T561" s="33" t="str">
        <f t="shared" si="74"/>
        <v/>
      </c>
      <c r="U561" s="12">
        <f t="shared" si="75"/>
        <v>0</v>
      </c>
      <c r="V561" s="10">
        <f t="shared" si="76"/>
        <v>0</v>
      </c>
      <c r="W561" s="11">
        <v>5.5</v>
      </c>
      <c r="X561" s="8" t="s">
        <v>148</v>
      </c>
      <c r="Y561" s="8" t="s">
        <v>149</v>
      </c>
      <c r="AA561">
        <f t="shared" si="77"/>
        <v>1</v>
      </c>
      <c r="AB561" s="32">
        <f t="shared" si="78"/>
        <v>-5.5</v>
      </c>
      <c r="AC561" t="str">
        <f t="shared" si="79"/>
        <v>No Sales</v>
      </c>
      <c r="AD561">
        <f>IFERROR(VLOOKUP(J561,Product_lookup!$A:$G,5,FALSE),"")</f>
        <v>249</v>
      </c>
      <c r="AE561">
        <f>IFERROR(VLOOKUP(J561,Product_lookup!$A:$G,6,FALSE),"")</f>
        <v>100</v>
      </c>
      <c r="AF561">
        <f>IFERROR(VLOOKUP(J561,Product_lookup!$A:$G,7,FALSE),"")</f>
        <v>102</v>
      </c>
      <c r="AG561" s="33">
        <f t="shared" si="80"/>
        <v>0.18875502008032127</v>
      </c>
    </row>
    <row r="562" spans="1:33" x14ac:dyDescent="0.3">
      <c r="A562" s="27">
        <v>46271</v>
      </c>
      <c r="B562" s="8" t="s">
        <v>37</v>
      </c>
      <c r="C562" s="8" t="s">
        <v>140</v>
      </c>
      <c r="D562" s="8" t="s">
        <v>141</v>
      </c>
      <c r="E562" s="8" t="s">
        <v>167</v>
      </c>
      <c r="F562" s="8" t="s">
        <v>143</v>
      </c>
      <c r="G562" s="8" t="s">
        <v>255</v>
      </c>
      <c r="H562" s="8" t="s">
        <v>13</v>
      </c>
      <c r="I562" s="8" t="s">
        <v>635</v>
      </c>
      <c r="J562" s="8" t="s">
        <v>169</v>
      </c>
      <c r="K562" s="8" t="s">
        <v>21</v>
      </c>
      <c r="L562" s="12">
        <v>84</v>
      </c>
      <c r="M562" s="9">
        <v>0</v>
      </c>
      <c r="N562" s="10">
        <f t="shared" si="72"/>
        <v>0</v>
      </c>
      <c r="O562" s="11" t="str">
        <f t="shared" si="73"/>
        <v/>
      </c>
      <c r="P562" s="11">
        <v>0</v>
      </c>
      <c r="Q562" s="11">
        <v>0</v>
      </c>
      <c r="R562" s="8">
        <v>0</v>
      </c>
      <c r="S562" s="8">
        <v>0</v>
      </c>
      <c r="T562" s="33" t="str">
        <f t="shared" si="74"/>
        <v/>
      </c>
      <c r="U562" s="12" t="str">
        <f t="shared" si="75"/>
        <v/>
      </c>
      <c r="V562" s="10" t="str">
        <f t="shared" si="76"/>
        <v/>
      </c>
      <c r="W562" s="11">
        <v>7</v>
      </c>
      <c r="X562" s="8" t="s">
        <v>148</v>
      </c>
      <c r="Y562" s="8" t="s">
        <v>149</v>
      </c>
      <c r="AA562">
        <f t="shared" si="77"/>
        <v>1</v>
      </c>
      <c r="AB562" s="32">
        <f t="shared" si="78"/>
        <v>0</v>
      </c>
      <c r="AC562" t="str">
        <f t="shared" si="79"/>
        <v>No Spend</v>
      </c>
      <c r="AD562">
        <f>IFERROR(VLOOKUP(J562,Product_lookup!$A:$G,5,FALSE),"")</f>
        <v>249</v>
      </c>
      <c r="AE562">
        <f>IFERROR(VLOOKUP(J562,Product_lookup!$A:$G,6,FALSE),"")</f>
        <v>100</v>
      </c>
      <c r="AF562">
        <f>IFERROR(VLOOKUP(J562,Product_lookup!$A:$G,7,FALSE),"")</f>
        <v>102</v>
      </c>
      <c r="AG562" s="33">
        <f t="shared" si="80"/>
        <v>0.18875502008032127</v>
      </c>
    </row>
    <row r="563" spans="1:33" x14ac:dyDescent="0.3">
      <c r="A563" s="27">
        <v>46271</v>
      </c>
      <c r="B563" s="8" t="s">
        <v>37</v>
      </c>
      <c r="C563" s="8" t="s">
        <v>140</v>
      </c>
      <c r="D563" s="8" t="s">
        <v>141</v>
      </c>
      <c r="E563" s="8" t="s">
        <v>167</v>
      </c>
      <c r="F563" s="8" t="s">
        <v>143</v>
      </c>
      <c r="G563" s="8" t="s">
        <v>168</v>
      </c>
      <c r="H563" s="8" t="s">
        <v>13</v>
      </c>
      <c r="I563" s="8" t="s">
        <v>511</v>
      </c>
      <c r="J563" s="8" t="s">
        <v>169</v>
      </c>
      <c r="K563" s="8" t="s">
        <v>21</v>
      </c>
      <c r="L563" s="12">
        <v>679</v>
      </c>
      <c r="M563" s="9">
        <v>8</v>
      </c>
      <c r="N563" s="10">
        <f t="shared" si="72"/>
        <v>1.1782032400589101E-2</v>
      </c>
      <c r="O563" s="11">
        <f t="shared" si="73"/>
        <v>6.5</v>
      </c>
      <c r="P563" s="11">
        <v>52</v>
      </c>
      <c r="Q563" s="11">
        <v>0</v>
      </c>
      <c r="R563" s="8">
        <v>0</v>
      </c>
      <c r="S563" s="8">
        <v>0</v>
      </c>
      <c r="T563" s="33" t="str">
        <f t="shared" si="74"/>
        <v/>
      </c>
      <c r="U563" s="12">
        <f t="shared" si="75"/>
        <v>0</v>
      </c>
      <c r="V563" s="10">
        <f t="shared" si="76"/>
        <v>0</v>
      </c>
      <c r="W563" s="11">
        <v>6.5</v>
      </c>
      <c r="X563" s="8" t="s">
        <v>148</v>
      </c>
      <c r="Y563" s="8" t="s">
        <v>149</v>
      </c>
      <c r="AA563">
        <f t="shared" si="77"/>
        <v>1</v>
      </c>
      <c r="AB563" s="32">
        <f t="shared" si="78"/>
        <v>-52</v>
      </c>
      <c r="AC563" t="str">
        <f t="shared" si="79"/>
        <v>No Sales</v>
      </c>
      <c r="AD563">
        <f>IFERROR(VLOOKUP(J563,Product_lookup!$A:$G,5,FALSE),"")</f>
        <v>249</v>
      </c>
      <c r="AE563">
        <f>IFERROR(VLOOKUP(J563,Product_lookup!$A:$G,6,FALSE),"")</f>
        <v>100</v>
      </c>
      <c r="AF563">
        <f>IFERROR(VLOOKUP(J563,Product_lookup!$A:$G,7,FALSE),"")</f>
        <v>102</v>
      </c>
      <c r="AG563" s="33">
        <f t="shared" si="80"/>
        <v>0.18875502008032127</v>
      </c>
    </row>
    <row r="564" spans="1:33" x14ac:dyDescent="0.3">
      <c r="A564" s="27">
        <v>46271</v>
      </c>
      <c r="B564" s="8" t="s">
        <v>37</v>
      </c>
      <c r="C564" s="8" t="s">
        <v>140</v>
      </c>
      <c r="D564" s="8" t="s">
        <v>141</v>
      </c>
      <c r="E564" s="8" t="s">
        <v>257</v>
      </c>
      <c r="F564" s="8" t="s">
        <v>143</v>
      </c>
      <c r="G564" s="8" t="s">
        <v>258</v>
      </c>
      <c r="H564" s="8" t="s">
        <v>13</v>
      </c>
      <c r="I564" s="8" t="s">
        <v>636</v>
      </c>
      <c r="J564" s="8" t="s">
        <v>260</v>
      </c>
      <c r="K564" s="8" t="s">
        <v>21</v>
      </c>
      <c r="L564" s="12">
        <v>218</v>
      </c>
      <c r="M564" s="9">
        <v>2</v>
      </c>
      <c r="N564" s="10">
        <f t="shared" si="72"/>
        <v>9.1743119266055051E-3</v>
      </c>
      <c r="O564" s="11">
        <f t="shared" si="73"/>
        <v>5.65</v>
      </c>
      <c r="P564" s="11">
        <v>11.3</v>
      </c>
      <c r="Q564" s="11">
        <v>0</v>
      </c>
      <c r="R564" s="8">
        <v>0</v>
      </c>
      <c r="S564" s="8">
        <v>0</v>
      </c>
      <c r="T564" s="33" t="str">
        <f t="shared" si="74"/>
        <v/>
      </c>
      <c r="U564" s="12">
        <f t="shared" si="75"/>
        <v>0</v>
      </c>
      <c r="V564" s="10">
        <f t="shared" si="76"/>
        <v>0</v>
      </c>
      <c r="W564" s="11">
        <v>6.5</v>
      </c>
      <c r="X564" s="8" t="s">
        <v>148</v>
      </c>
      <c r="Y564" s="8" t="s">
        <v>149</v>
      </c>
      <c r="AA564">
        <f t="shared" si="77"/>
        <v>1</v>
      </c>
      <c r="AB564" s="32">
        <f t="shared" si="78"/>
        <v>-11.3</v>
      </c>
      <c r="AC564" t="str">
        <f t="shared" si="79"/>
        <v>No Sales</v>
      </c>
      <c r="AD564">
        <f>IFERROR(VLOOKUP(J564,Product_lookup!$A:$G,5,FALSE),"")</f>
        <v>349</v>
      </c>
      <c r="AE564">
        <f>IFERROR(VLOOKUP(J564,Product_lookup!$A:$G,6,FALSE),"")</f>
        <v>133</v>
      </c>
      <c r="AF564">
        <f>IFERROR(VLOOKUP(J564,Product_lookup!$A:$G,7,FALSE),"")</f>
        <v>111</v>
      </c>
      <c r="AG564" s="33">
        <f t="shared" si="80"/>
        <v>0.3008595988538682</v>
      </c>
    </row>
    <row r="565" spans="1:33" x14ac:dyDescent="0.3">
      <c r="A565" s="27">
        <v>46271</v>
      </c>
      <c r="B565" s="8" t="s">
        <v>33</v>
      </c>
      <c r="C565" s="8" t="s">
        <v>173</v>
      </c>
      <c r="D565" s="8" t="s">
        <v>141</v>
      </c>
      <c r="E565" s="8" t="s">
        <v>193</v>
      </c>
      <c r="F565" s="8" t="s">
        <v>143</v>
      </c>
      <c r="G565" s="8" t="s">
        <v>264</v>
      </c>
      <c r="H565" s="8" t="s">
        <v>24</v>
      </c>
      <c r="I565" s="8" t="s">
        <v>194</v>
      </c>
      <c r="J565" s="8" t="s">
        <v>195</v>
      </c>
      <c r="K565" s="8" t="s">
        <v>21</v>
      </c>
      <c r="L565" s="12">
        <v>1254</v>
      </c>
      <c r="M565" s="9">
        <v>17</v>
      </c>
      <c r="N565" s="10">
        <f t="shared" si="72"/>
        <v>1.3556618819776715E-2</v>
      </c>
      <c r="O565" s="11">
        <f t="shared" si="73"/>
        <v>12.99</v>
      </c>
      <c r="P565" s="11">
        <v>220.83</v>
      </c>
      <c r="Q565" s="8">
        <v>399</v>
      </c>
      <c r="R565" s="8">
        <v>1</v>
      </c>
      <c r="S565" s="8">
        <v>1</v>
      </c>
      <c r="T565" s="33">
        <f t="shared" si="74"/>
        <v>0.55345864661654143</v>
      </c>
      <c r="U565" s="12">
        <f t="shared" si="75"/>
        <v>1.8068197255807634</v>
      </c>
      <c r="V565" s="10">
        <f t="shared" si="76"/>
        <v>5.8823529411764705E-2</v>
      </c>
      <c r="W565" s="11">
        <v>13.5</v>
      </c>
      <c r="X565" s="8" t="s">
        <v>148</v>
      </c>
      <c r="Y565" s="8" t="s">
        <v>149</v>
      </c>
      <c r="AA565">
        <f t="shared" si="77"/>
        <v>1</v>
      </c>
      <c r="AB565" s="32">
        <f t="shared" si="78"/>
        <v>-95.830000000000013</v>
      </c>
      <c r="AC565" t="str">
        <f t="shared" si="79"/>
        <v>Losing</v>
      </c>
      <c r="AD565">
        <f>IFERROR(VLOOKUP(J565,Product_lookup!$A:$G,5,FALSE),"")</f>
        <v>399</v>
      </c>
      <c r="AE565">
        <f>IFERROR(VLOOKUP(J565,Product_lookup!$A:$G,6,FALSE),"")</f>
        <v>148</v>
      </c>
      <c r="AF565">
        <f>IFERROR(VLOOKUP(J565,Product_lookup!$A:$G,7,FALSE),"")</f>
        <v>126</v>
      </c>
      <c r="AG565" s="33">
        <f t="shared" si="80"/>
        <v>0.31328320802005011</v>
      </c>
    </row>
    <row r="566" spans="1:33" x14ac:dyDescent="0.3">
      <c r="A566" s="27">
        <v>46271</v>
      </c>
      <c r="B566" s="8" t="s">
        <v>33</v>
      </c>
      <c r="C566" s="8" t="s">
        <v>173</v>
      </c>
      <c r="D566" s="8" t="s">
        <v>141</v>
      </c>
      <c r="E566" s="8" t="s">
        <v>193</v>
      </c>
      <c r="F566" s="8" t="s">
        <v>143</v>
      </c>
      <c r="G566" s="8" t="s">
        <v>264</v>
      </c>
      <c r="H566" s="8" t="s">
        <v>24</v>
      </c>
      <c r="I566" s="8" t="s">
        <v>547</v>
      </c>
      <c r="J566" s="8" t="s">
        <v>195</v>
      </c>
      <c r="K566" s="8" t="s">
        <v>14</v>
      </c>
      <c r="L566" s="12">
        <v>216</v>
      </c>
      <c r="M566" s="9">
        <v>2</v>
      </c>
      <c r="N566" s="10">
        <f t="shared" si="72"/>
        <v>9.2592592592592587E-3</v>
      </c>
      <c r="O566" s="11">
        <f t="shared" si="73"/>
        <v>6.08</v>
      </c>
      <c r="P566" s="11">
        <v>12.16</v>
      </c>
      <c r="Q566" s="11">
        <v>0</v>
      </c>
      <c r="R566" s="8">
        <v>0</v>
      </c>
      <c r="S566" s="8">
        <v>0</v>
      </c>
      <c r="T566" s="33" t="str">
        <f t="shared" si="74"/>
        <v/>
      </c>
      <c r="U566" s="12">
        <f t="shared" si="75"/>
        <v>0</v>
      </c>
      <c r="V566" s="10">
        <f t="shared" si="76"/>
        <v>0</v>
      </c>
      <c r="W566" s="11">
        <v>8.5</v>
      </c>
      <c r="X566" s="8" t="s">
        <v>148</v>
      </c>
      <c r="Y566" s="8" t="s">
        <v>149</v>
      </c>
      <c r="AA566">
        <f t="shared" si="77"/>
        <v>1</v>
      </c>
      <c r="AB566" s="32">
        <f t="shared" si="78"/>
        <v>-12.16</v>
      </c>
      <c r="AC566" t="str">
        <f t="shared" si="79"/>
        <v>No Sales</v>
      </c>
      <c r="AD566">
        <f>IFERROR(VLOOKUP(J566,Product_lookup!$A:$G,5,FALSE),"")</f>
        <v>399</v>
      </c>
      <c r="AE566">
        <f>IFERROR(VLOOKUP(J566,Product_lookup!$A:$G,6,FALSE),"")</f>
        <v>148</v>
      </c>
      <c r="AF566">
        <f>IFERROR(VLOOKUP(J566,Product_lookup!$A:$G,7,FALSE),"")</f>
        <v>126</v>
      </c>
      <c r="AG566" s="33">
        <f t="shared" si="80"/>
        <v>0.31328320802005011</v>
      </c>
    </row>
    <row r="567" spans="1:33" x14ac:dyDescent="0.3">
      <c r="A567" s="27">
        <v>46271</v>
      </c>
      <c r="B567" s="8" t="s">
        <v>33</v>
      </c>
      <c r="C567" s="8" t="s">
        <v>173</v>
      </c>
      <c r="D567" s="8" t="s">
        <v>141</v>
      </c>
      <c r="E567" s="8" t="s">
        <v>200</v>
      </c>
      <c r="F567" s="8" t="s">
        <v>143</v>
      </c>
      <c r="G567" s="8" t="s">
        <v>268</v>
      </c>
      <c r="H567" s="8" t="s">
        <v>24</v>
      </c>
      <c r="I567" s="8" t="s">
        <v>638</v>
      </c>
      <c r="J567" s="8" t="s">
        <v>202</v>
      </c>
      <c r="K567" s="8" t="s">
        <v>7</v>
      </c>
      <c r="L567" s="12">
        <v>471</v>
      </c>
      <c r="M567" s="9">
        <v>0</v>
      </c>
      <c r="N567" s="10">
        <f t="shared" si="72"/>
        <v>0</v>
      </c>
      <c r="O567" s="11" t="str">
        <f t="shared" si="73"/>
        <v/>
      </c>
      <c r="P567" s="11">
        <v>0</v>
      </c>
      <c r="Q567" s="11">
        <v>0</v>
      </c>
      <c r="R567" s="8">
        <v>0</v>
      </c>
      <c r="S567" s="8">
        <v>0</v>
      </c>
      <c r="T567" s="33" t="str">
        <f t="shared" si="74"/>
        <v/>
      </c>
      <c r="U567" s="12" t="str">
        <f t="shared" si="75"/>
        <v/>
      </c>
      <c r="V567" s="10" t="str">
        <f t="shared" si="76"/>
        <v/>
      </c>
      <c r="W567" s="11">
        <v>14.5</v>
      </c>
      <c r="X567" s="8" t="s">
        <v>148</v>
      </c>
      <c r="Y567" s="8" t="s">
        <v>149</v>
      </c>
      <c r="AA567">
        <f t="shared" si="77"/>
        <v>1</v>
      </c>
      <c r="AB567" s="32">
        <f t="shared" si="78"/>
        <v>0</v>
      </c>
      <c r="AC567" t="str">
        <f t="shared" si="79"/>
        <v>No Spend</v>
      </c>
      <c r="AD567">
        <f>IFERROR(VLOOKUP(J567,Product_lookup!$A:$G,5,FALSE),"")</f>
        <v>429</v>
      </c>
      <c r="AE567">
        <f>IFERROR(VLOOKUP(J567,Product_lookup!$A:$G,6,FALSE),"")</f>
        <v>159</v>
      </c>
      <c r="AF567">
        <f>IFERROR(VLOOKUP(J567,Product_lookup!$A:$G,7,FALSE),"")</f>
        <v>139</v>
      </c>
      <c r="AG567" s="33">
        <f t="shared" si="80"/>
        <v>0.30536130536130535</v>
      </c>
    </row>
    <row r="568" spans="1:33" x14ac:dyDescent="0.3">
      <c r="A568" s="27">
        <v>46271</v>
      </c>
      <c r="B568" s="8" t="s">
        <v>33</v>
      </c>
      <c r="C568" s="8" t="s">
        <v>173</v>
      </c>
      <c r="D568" s="8" t="s">
        <v>141</v>
      </c>
      <c r="E568" s="8" t="s">
        <v>200</v>
      </c>
      <c r="F568" s="8" t="s">
        <v>143</v>
      </c>
      <c r="G568" s="8" t="s">
        <v>270</v>
      </c>
      <c r="H568" s="8" t="s">
        <v>24</v>
      </c>
      <c r="I568" s="8" t="s">
        <v>550</v>
      </c>
      <c r="J568" s="8" t="s">
        <v>202</v>
      </c>
      <c r="K568" s="8" t="s">
        <v>21</v>
      </c>
      <c r="L568" s="12">
        <v>134</v>
      </c>
      <c r="M568" s="9">
        <v>1</v>
      </c>
      <c r="N568" s="10">
        <f t="shared" si="72"/>
        <v>7.462686567164179E-3</v>
      </c>
      <c r="O568" s="11">
        <f t="shared" si="73"/>
        <v>7.44</v>
      </c>
      <c r="P568" s="11">
        <v>7.44</v>
      </c>
      <c r="Q568" s="11">
        <v>0</v>
      </c>
      <c r="R568" s="8">
        <v>0</v>
      </c>
      <c r="S568" s="8">
        <v>0</v>
      </c>
      <c r="T568" s="33" t="str">
        <f t="shared" si="74"/>
        <v/>
      </c>
      <c r="U568" s="12">
        <f t="shared" si="75"/>
        <v>0</v>
      </c>
      <c r="V568" s="10">
        <f t="shared" si="76"/>
        <v>0</v>
      </c>
      <c r="W568" s="11">
        <v>9</v>
      </c>
      <c r="X568" s="8" t="s">
        <v>148</v>
      </c>
      <c r="Y568" s="8" t="s">
        <v>149</v>
      </c>
      <c r="AA568">
        <f t="shared" si="77"/>
        <v>1</v>
      </c>
      <c r="AB568" s="32">
        <f t="shared" si="78"/>
        <v>-7.44</v>
      </c>
      <c r="AC568" t="str">
        <f t="shared" si="79"/>
        <v>No Sales</v>
      </c>
      <c r="AD568">
        <f>IFERROR(VLOOKUP(J568,Product_lookup!$A:$G,5,FALSE),"")</f>
        <v>429</v>
      </c>
      <c r="AE568">
        <f>IFERROR(VLOOKUP(J568,Product_lookup!$A:$G,6,FALSE),"")</f>
        <v>159</v>
      </c>
      <c r="AF568">
        <f>IFERROR(VLOOKUP(J568,Product_lookup!$A:$G,7,FALSE),"")</f>
        <v>139</v>
      </c>
      <c r="AG568" s="33">
        <f t="shared" si="80"/>
        <v>0.30536130536130535</v>
      </c>
    </row>
    <row r="569" spans="1:33" x14ac:dyDescent="0.3">
      <c r="A569" s="27">
        <v>46271</v>
      </c>
      <c r="B569" s="8" t="s">
        <v>33</v>
      </c>
      <c r="C569" s="8" t="s">
        <v>173</v>
      </c>
      <c r="D569" s="8" t="s">
        <v>141</v>
      </c>
      <c r="E569" s="8" t="s">
        <v>271</v>
      </c>
      <c r="F569" s="8" t="s">
        <v>143</v>
      </c>
      <c r="G569" s="8" t="s">
        <v>275</v>
      </c>
      <c r="H569" s="8" t="s">
        <v>24</v>
      </c>
      <c r="I569" s="8" t="s">
        <v>639</v>
      </c>
      <c r="J569" s="8" t="s">
        <v>274</v>
      </c>
      <c r="K569" s="8" t="s">
        <v>21</v>
      </c>
      <c r="L569" s="12">
        <v>564</v>
      </c>
      <c r="M569" s="9">
        <v>2</v>
      </c>
      <c r="N569" s="10">
        <f t="shared" si="72"/>
        <v>3.5460992907801418E-3</v>
      </c>
      <c r="O569" s="11">
        <f t="shared" si="73"/>
        <v>19</v>
      </c>
      <c r="P569" s="11">
        <v>38</v>
      </c>
      <c r="Q569" s="11">
        <v>0</v>
      </c>
      <c r="R569" s="8">
        <v>0</v>
      </c>
      <c r="S569" s="8">
        <v>0</v>
      </c>
      <c r="T569" s="33" t="str">
        <f t="shared" si="74"/>
        <v/>
      </c>
      <c r="U569" s="12">
        <f t="shared" si="75"/>
        <v>0</v>
      </c>
      <c r="V569" s="10">
        <f t="shared" si="76"/>
        <v>0</v>
      </c>
      <c r="W569" s="11">
        <v>19</v>
      </c>
      <c r="X569" s="8" t="s">
        <v>148</v>
      </c>
      <c r="Y569" s="8" t="s">
        <v>149</v>
      </c>
      <c r="AA569">
        <f t="shared" si="77"/>
        <v>1</v>
      </c>
      <c r="AB569" s="32">
        <f t="shared" si="78"/>
        <v>-38</v>
      </c>
      <c r="AC569" t="str">
        <f t="shared" si="79"/>
        <v>No Sales</v>
      </c>
      <c r="AD569">
        <f>IFERROR(VLOOKUP(J569,Product_lookup!$A:$G,5,FALSE),"")</f>
        <v>549</v>
      </c>
      <c r="AE569">
        <f>IFERROR(VLOOKUP(J569,Product_lookup!$A:$G,6,FALSE),"")</f>
        <v>198</v>
      </c>
      <c r="AF569">
        <f>IFERROR(VLOOKUP(J569,Product_lookup!$A:$G,7,FALSE),"")</f>
        <v>139</v>
      </c>
      <c r="AG569" s="33">
        <f t="shared" si="80"/>
        <v>0.38615664845173042</v>
      </c>
    </row>
    <row r="570" spans="1:33" x14ac:dyDescent="0.3">
      <c r="A570" s="27">
        <v>46271</v>
      </c>
      <c r="B570" s="8" t="s">
        <v>33</v>
      </c>
      <c r="C570" s="8" t="s">
        <v>173</v>
      </c>
      <c r="D570" s="8" t="s">
        <v>141</v>
      </c>
      <c r="E570" s="8" t="s">
        <v>271</v>
      </c>
      <c r="F570" s="8" t="s">
        <v>143</v>
      </c>
      <c r="G570" s="8" t="s">
        <v>272</v>
      </c>
      <c r="H570" s="8" t="s">
        <v>24</v>
      </c>
      <c r="I570" s="8" t="s">
        <v>640</v>
      </c>
      <c r="J570" s="8" t="s">
        <v>274</v>
      </c>
      <c r="K570" s="8" t="s">
        <v>21</v>
      </c>
      <c r="L570" s="12">
        <v>380</v>
      </c>
      <c r="M570" s="9">
        <v>4</v>
      </c>
      <c r="N570" s="10">
        <f t="shared" si="72"/>
        <v>1.0526315789473684E-2</v>
      </c>
      <c r="O570" s="11">
        <f t="shared" si="73"/>
        <v>10.95</v>
      </c>
      <c r="P570" s="11">
        <v>43.8</v>
      </c>
      <c r="Q570" s="11">
        <v>0</v>
      </c>
      <c r="R570" s="8">
        <v>0</v>
      </c>
      <c r="S570" s="8">
        <v>0</v>
      </c>
      <c r="T570" s="33" t="str">
        <f t="shared" si="74"/>
        <v/>
      </c>
      <c r="U570" s="12">
        <f t="shared" si="75"/>
        <v>0</v>
      </c>
      <c r="V570" s="10">
        <f t="shared" si="76"/>
        <v>0</v>
      </c>
      <c r="W570" s="11">
        <v>11</v>
      </c>
      <c r="X570" s="8" t="s">
        <v>148</v>
      </c>
      <c r="Y570" s="8" t="s">
        <v>149</v>
      </c>
      <c r="AA570">
        <f t="shared" si="77"/>
        <v>1</v>
      </c>
      <c r="AB570" s="32">
        <f t="shared" si="78"/>
        <v>-43.8</v>
      </c>
      <c r="AC570" t="str">
        <f t="shared" si="79"/>
        <v>No Sales</v>
      </c>
      <c r="AD570">
        <f>IFERROR(VLOOKUP(J570,Product_lookup!$A:$G,5,FALSE),"")</f>
        <v>549</v>
      </c>
      <c r="AE570">
        <f>IFERROR(VLOOKUP(J570,Product_lookup!$A:$G,6,FALSE),"")</f>
        <v>198</v>
      </c>
      <c r="AF570">
        <f>IFERROR(VLOOKUP(J570,Product_lookup!$A:$G,7,FALSE),"")</f>
        <v>139</v>
      </c>
      <c r="AG570" s="33">
        <f t="shared" si="80"/>
        <v>0.38615664845173042</v>
      </c>
    </row>
    <row r="571" spans="1:33" x14ac:dyDescent="0.3">
      <c r="A571" s="27">
        <v>46271</v>
      </c>
      <c r="B571" s="8" t="s">
        <v>23</v>
      </c>
      <c r="C571" s="8" t="s">
        <v>173</v>
      </c>
      <c r="D571" s="8" t="s">
        <v>141</v>
      </c>
      <c r="E571" s="8" t="s">
        <v>174</v>
      </c>
      <c r="F571" s="8" t="s">
        <v>143</v>
      </c>
      <c r="G571" s="8" t="s">
        <v>411</v>
      </c>
      <c r="H571" s="8" t="s">
        <v>20</v>
      </c>
      <c r="I571" s="8" t="s">
        <v>411</v>
      </c>
      <c r="J571" s="8" t="s">
        <v>176</v>
      </c>
      <c r="K571" s="8" t="s">
        <v>7</v>
      </c>
      <c r="L571" s="12">
        <v>1220</v>
      </c>
      <c r="M571" s="9">
        <v>10</v>
      </c>
      <c r="N571" s="10">
        <f t="shared" si="72"/>
        <v>8.1967213114754103E-3</v>
      </c>
      <c r="O571" s="11">
        <f t="shared" si="73"/>
        <v>10.09</v>
      </c>
      <c r="P571" s="11">
        <v>100.9</v>
      </c>
      <c r="Q571" s="11">
        <v>0</v>
      </c>
      <c r="R571" s="8">
        <v>0</v>
      </c>
      <c r="S571" s="8">
        <v>0</v>
      </c>
      <c r="T571" s="33" t="str">
        <f t="shared" si="74"/>
        <v/>
      </c>
      <c r="U571" s="12">
        <f t="shared" si="75"/>
        <v>0</v>
      </c>
      <c r="V571" s="10">
        <f t="shared" si="76"/>
        <v>0</v>
      </c>
      <c r="W571" s="11">
        <v>14.5</v>
      </c>
      <c r="X571" s="8" t="s">
        <v>148</v>
      </c>
      <c r="Y571" s="8" t="s">
        <v>149</v>
      </c>
      <c r="AA571">
        <f t="shared" si="77"/>
        <v>1</v>
      </c>
      <c r="AB571" s="32">
        <f t="shared" si="78"/>
        <v>-100.9</v>
      </c>
      <c r="AC571" t="str">
        <f t="shared" si="79"/>
        <v>No Sales</v>
      </c>
      <c r="AD571">
        <f>IFERROR(VLOOKUP(J571,Product_lookup!$A:$G,5,FALSE),"")</f>
        <v>449</v>
      </c>
      <c r="AE571">
        <f>IFERROR(VLOOKUP(J571,Product_lookup!$A:$G,6,FALSE),"")</f>
        <v>166</v>
      </c>
      <c r="AF571">
        <f>IFERROR(VLOOKUP(J571,Product_lookup!$A:$G,7,FALSE),"")</f>
        <v>140</v>
      </c>
      <c r="AG571" s="33">
        <f t="shared" si="80"/>
        <v>0.31848552338530067</v>
      </c>
    </row>
    <row r="572" spans="1:33" x14ac:dyDescent="0.3">
      <c r="A572" s="27">
        <v>46271</v>
      </c>
      <c r="B572" s="8" t="s">
        <v>23</v>
      </c>
      <c r="C572" s="8" t="s">
        <v>173</v>
      </c>
      <c r="D572" s="8" t="s">
        <v>141</v>
      </c>
      <c r="E572" s="8" t="s">
        <v>174</v>
      </c>
      <c r="F572" s="8" t="s">
        <v>143</v>
      </c>
      <c r="G572" s="8" t="s">
        <v>175</v>
      </c>
      <c r="H572" s="8" t="s">
        <v>20</v>
      </c>
      <c r="I572" s="8" t="s">
        <v>175</v>
      </c>
      <c r="J572" s="8" t="s">
        <v>176</v>
      </c>
      <c r="K572" s="8" t="s">
        <v>14</v>
      </c>
      <c r="L572" s="12">
        <v>2603</v>
      </c>
      <c r="M572" s="9">
        <v>16</v>
      </c>
      <c r="N572" s="10">
        <f t="shared" si="72"/>
        <v>6.146753745678064E-3</v>
      </c>
      <c r="O572" s="11">
        <f t="shared" si="73"/>
        <v>9.24</v>
      </c>
      <c r="P572" s="11">
        <v>147.84</v>
      </c>
      <c r="Q572" s="11">
        <v>0</v>
      </c>
      <c r="R572" s="8">
        <v>0</v>
      </c>
      <c r="S572" s="8">
        <v>0</v>
      </c>
      <c r="T572" s="33" t="str">
        <f t="shared" si="74"/>
        <v/>
      </c>
      <c r="U572" s="12">
        <f t="shared" si="75"/>
        <v>0</v>
      </c>
      <c r="V572" s="10">
        <f t="shared" si="76"/>
        <v>0</v>
      </c>
      <c r="W572" s="11">
        <v>15</v>
      </c>
      <c r="X572" s="8" t="s">
        <v>148</v>
      </c>
      <c r="Y572" s="8" t="s">
        <v>149</v>
      </c>
      <c r="AA572">
        <f t="shared" si="77"/>
        <v>1</v>
      </c>
      <c r="AB572" s="32">
        <f t="shared" si="78"/>
        <v>-147.84</v>
      </c>
      <c r="AC572" t="str">
        <f t="shared" si="79"/>
        <v>No Sales</v>
      </c>
      <c r="AD572">
        <f>IFERROR(VLOOKUP(J572,Product_lookup!$A:$G,5,FALSE),"")</f>
        <v>449</v>
      </c>
      <c r="AE572">
        <f>IFERROR(VLOOKUP(J572,Product_lookup!$A:$G,6,FALSE),"")</f>
        <v>166</v>
      </c>
      <c r="AF572">
        <f>IFERROR(VLOOKUP(J572,Product_lookup!$A:$G,7,FALSE),"")</f>
        <v>140</v>
      </c>
      <c r="AG572" s="33">
        <f t="shared" si="80"/>
        <v>0.31848552338530067</v>
      </c>
    </row>
    <row r="573" spans="1:33" x14ac:dyDescent="0.3">
      <c r="A573" s="27">
        <v>46271</v>
      </c>
      <c r="B573" s="8" t="s">
        <v>23</v>
      </c>
      <c r="C573" s="8" t="s">
        <v>173</v>
      </c>
      <c r="D573" s="8" t="s">
        <v>141</v>
      </c>
      <c r="E573" s="8" t="s">
        <v>174</v>
      </c>
      <c r="F573" s="8" t="s">
        <v>143</v>
      </c>
      <c r="G573" s="8" t="s">
        <v>408</v>
      </c>
      <c r="H573" s="8" t="s">
        <v>20</v>
      </c>
      <c r="I573" s="8" t="s">
        <v>408</v>
      </c>
      <c r="J573" s="8" t="s">
        <v>176</v>
      </c>
      <c r="K573" s="8" t="s">
        <v>14</v>
      </c>
      <c r="L573" s="12">
        <v>2322</v>
      </c>
      <c r="M573" s="9">
        <v>27</v>
      </c>
      <c r="N573" s="10">
        <f t="shared" si="72"/>
        <v>1.1627906976744186E-2</v>
      </c>
      <c r="O573" s="11">
        <f t="shared" si="73"/>
        <v>11.889999999999999</v>
      </c>
      <c r="P573" s="11">
        <v>321.02999999999997</v>
      </c>
      <c r="Q573" s="11">
        <v>449</v>
      </c>
      <c r="R573" s="8">
        <v>1</v>
      </c>
      <c r="S573" s="8">
        <v>1</v>
      </c>
      <c r="T573" s="33">
        <f t="shared" si="74"/>
        <v>0.71498886414253893</v>
      </c>
      <c r="U573" s="12">
        <f t="shared" si="75"/>
        <v>1.3986231816341153</v>
      </c>
      <c r="V573" s="10">
        <f t="shared" si="76"/>
        <v>3.7037037037037035E-2</v>
      </c>
      <c r="W573" s="11">
        <v>15.5</v>
      </c>
      <c r="X573" s="8" t="s">
        <v>148</v>
      </c>
      <c r="Y573" s="8" t="s">
        <v>149</v>
      </c>
      <c r="AA573">
        <f t="shared" si="77"/>
        <v>1</v>
      </c>
      <c r="AB573" s="32">
        <f t="shared" si="78"/>
        <v>-178.02999999999997</v>
      </c>
      <c r="AC573" t="str">
        <f t="shared" si="79"/>
        <v>Losing</v>
      </c>
      <c r="AD573">
        <f>IFERROR(VLOOKUP(J573,Product_lookup!$A:$G,5,FALSE),"")</f>
        <v>449</v>
      </c>
      <c r="AE573">
        <f>IFERROR(VLOOKUP(J573,Product_lookup!$A:$G,6,FALSE),"")</f>
        <v>166</v>
      </c>
      <c r="AF573">
        <f>IFERROR(VLOOKUP(J573,Product_lookup!$A:$G,7,FALSE),"")</f>
        <v>140</v>
      </c>
      <c r="AG573" s="33">
        <f t="shared" si="80"/>
        <v>0.31848552338530067</v>
      </c>
    </row>
    <row r="574" spans="1:33" x14ac:dyDescent="0.3">
      <c r="A574" s="27">
        <v>46271</v>
      </c>
      <c r="B574" s="8" t="s">
        <v>23</v>
      </c>
      <c r="C574" s="8" t="s">
        <v>173</v>
      </c>
      <c r="D574" s="8" t="s">
        <v>141</v>
      </c>
      <c r="E574" s="8" t="s">
        <v>186</v>
      </c>
      <c r="F574" s="8" t="s">
        <v>143</v>
      </c>
      <c r="G574" s="8" t="s">
        <v>189</v>
      </c>
      <c r="H574" s="8" t="s">
        <v>20</v>
      </c>
      <c r="I574" s="8" t="s">
        <v>189</v>
      </c>
      <c r="J574" s="8" t="s">
        <v>188</v>
      </c>
      <c r="K574" s="8" t="s">
        <v>7</v>
      </c>
      <c r="L574" s="12">
        <v>1405</v>
      </c>
      <c r="M574" s="9">
        <v>9</v>
      </c>
      <c r="N574" s="10">
        <f t="shared" si="72"/>
        <v>6.405693950177936E-3</v>
      </c>
      <c r="O574" s="11">
        <f t="shared" si="73"/>
        <v>6.12</v>
      </c>
      <c r="P574" s="11">
        <v>55.08</v>
      </c>
      <c r="Q574" s="11">
        <v>0</v>
      </c>
      <c r="R574" s="8">
        <v>0</v>
      </c>
      <c r="S574" s="8">
        <v>0</v>
      </c>
      <c r="T574" s="33" t="str">
        <f t="shared" si="74"/>
        <v/>
      </c>
      <c r="U574" s="12">
        <f t="shared" si="75"/>
        <v>0</v>
      </c>
      <c r="V574" s="10">
        <f t="shared" si="76"/>
        <v>0</v>
      </c>
      <c r="W574" s="11">
        <v>8.5</v>
      </c>
      <c r="X574" s="8" t="s">
        <v>148</v>
      </c>
      <c r="Y574" s="8" t="s">
        <v>149</v>
      </c>
      <c r="AA574">
        <f t="shared" si="77"/>
        <v>1</v>
      </c>
      <c r="AB574" s="32">
        <f t="shared" si="78"/>
        <v>-55.08</v>
      </c>
      <c r="AC574" t="str">
        <f t="shared" si="79"/>
        <v>No Sales</v>
      </c>
      <c r="AD574">
        <f>IFERROR(VLOOKUP(J574,Product_lookup!$A:$G,5,FALSE),"")</f>
        <v>349</v>
      </c>
      <c r="AE574">
        <f>IFERROR(VLOOKUP(J574,Product_lookup!$A:$G,6,FALSE),"")</f>
        <v>133</v>
      </c>
      <c r="AF574">
        <f>IFERROR(VLOOKUP(J574,Product_lookup!$A:$G,7,FALSE),"")</f>
        <v>121</v>
      </c>
      <c r="AG574" s="33">
        <f t="shared" si="80"/>
        <v>0.27220630372492838</v>
      </c>
    </row>
    <row r="575" spans="1:33" x14ac:dyDescent="0.3">
      <c r="A575" s="27">
        <v>46271</v>
      </c>
      <c r="B575" s="8" t="s">
        <v>23</v>
      </c>
      <c r="C575" s="8" t="s">
        <v>173</v>
      </c>
      <c r="D575" s="8" t="s">
        <v>141</v>
      </c>
      <c r="E575" s="8" t="s">
        <v>186</v>
      </c>
      <c r="F575" s="8" t="s">
        <v>143</v>
      </c>
      <c r="G575" s="8" t="s">
        <v>363</v>
      </c>
      <c r="H575" s="8" t="s">
        <v>20</v>
      </c>
      <c r="I575" s="8" t="s">
        <v>363</v>
      </c>
      <c r="J575" s="8" t="s">
        <v>188</v>
      </c>
      <c r="K575" s="8" t="s">
        <v>7</v>
      </c>
      <c r="L575" s="12">
        <v>294</v>
      </c>
      <c r="M575" s="9">
        <v>4</v>
      </c>
      <c r="N575" s="10">
        <f t="shared" si="72"/>
        <v>1.3605442176870748E-2</v>
      </c>
      <c r="O575" s="11">
        <f t="shared" si="73"/>
        <v>8.4</v>
      </c>
      <c r="P575" s="11">
        <v>33.6</v>
      </c>
      <c r="Q575" s="11">
        <v>0</v>
      </c>
      <c r="R575" s="8">
        <v>0</v>
      </c>
      <c r="S575" s="8">
        <v>0</v>
      </c>
      <c r="T575" s="33" t="str">
        <f t="shared" si="74"/>
        <v/>
      </c>
      <c r="U575" s="12">
        <f t="shared" si="75"/>
        <v>0</v>
      </c>
      <c r="V575" s="10">
        <f t="shared" si="76"/>
        <v>0</v>
      </c>
      <c r="W575" s="11">
        <v>13</v>
      </c>
      <c r="X575" s="8" t="s">
        <v>148</v>
      </c>
      <c r="Y575" s="8" t="s">
        <v>149</v>
      </c>
      <c r="AA575">
        <f t="shared" si="77"/>
        <v>1</v>
      </c>
      <c r="AB575" s="32">
        <f t="shared" si="78"/>
        <v>-33.6</v>
      </c>
      <c r="AC575" t="str">
        <f t="shared" si="79"/>
        <v>No Sales</v>
      </c>
      <c r="AD575">
        <f>IFERROR(VLOOKUP(J575,Product_lookup!$A:$G,5,FALSE),"")</f>
        <v>349</v>
      </c>
      <c r="AE575">
        <f>IFERROR(VLOOKUP(J575,Product_lookup!$A:$G,6,FALSE),"")</f>
        <v>133</v>
      </c>
      <c r="AF575">
        <f>IFERROR(VLOOKUP(J575,Product_lookup!$A:$G,7,FALSE),"")</f>
        <v>121</v>
      </c>
      <c r="AG575" s="33">
        <f t="shared" si="80"/>
        <v>0.27220630372492838</v>
      </c>
    </row>
    <row r="576" spans="1:33" x14ac:dyDescent="0.3">
      <c r="A576" s="27">
        <v>46271</v>
      </c>
      <c r="B576" s="8" t="s">
        <v>23</v>
      </c>
      <c r="C576" s="8" t="s">
        <v>173</v>
      </c>
      <c r="D576" s="8" t="s">
        <v>141</v>
      </c>
      <c r="E576" s="8" t="s">
        <v>186</v>
      </c>
      <c r="F576" s="8" t="s">
        <v>143</v>
      </c>
      <c r="G576" s="8" t="s">
        <v>412</v>
      </c>
      <c r="H576" s="8" t="s">
        <v>20</v>
      </c>
      <c r="I576" s="8" t="s">
        <v>412</v>
      </c>
      <c r="J576" s="8" t="s">
        <v>188</v>
      </c>
      <c r="K576" s="8" t="s">
        <v>21</v>
      </c>
      <c r="L576" s="12">
        <v>324</v>
      </c>
      <c r="M576" s="9">
        <v>5</v>
      </c>
      <c r="N576" s="10">
        <f t="shared" si="72"/>
        <v>1.5432098765432098E-2</v>
      </c>
      <c r="O576" s="11">
        <f t="shared" si="73"/>
        <v>7.01</v>
      </c>
      <c r="P576" s="11">
        <v>35.049999999999997</v>
      </c>
      <c r="Q576" s="11">
        <v>0</v>
      </c>
      <c r="R576" s="8">
        <v>0</v>
      </c>
      <c r="S576" s="8">
        <v>0</v>
      </c>
      <c r="T576" s="33" t="str">
        <f t="shared" si="74"/>
        <v/>
      </c>
      <c r="U576" s="12">
        <f t="shared" si="75"/>
        <v>0</v>
      </c>
      <c r="V576" s="10">
        <f t="shared" si="76"/>
        <v>0</v>
      </c>
      <c r="W576" s="11">
        <v>8.5</v>
      </c>
      <c r="X576" s="8" t="s">
        <v>148</v>
      </c>
      <c r="Y576" s="8" t="s">
        <v>149</v>
      </c>
      <c r="AA576">
        <f t="shared" si="77"/>
        <v>1</v>
      </c>
      <c r="AB576" s="32">
        <f t="shared" si="78"/>
        <v>-35.049999999999997</v>
      </c>
      <c r="AC576" t="str">
        <f t="shared" si="79"/>
        <v>No Sales</v>
      </c>
      <c r="AD576">
        <f>IFERROR(VLOOKUP(J576,Product_lookup!$A:$G,5,FALSE),"")</f>
        <v>349</v>
      </c>
      <c r="AE576">
        <f>IFERROR(VLOOKUP(J576,Product_lookup!$A:$G,6,FALSE),"")</f>
        <v>133</v>
      </c>
      <c r="AF576">
        <f>IFERROR(VLOOKUP(J576,Product_lookup!$A:$G,7,FALSE),"")</f>
        <v>121</v>
      </c>
      <c r="AG576" s="33">
        <f t="shared" si="80"/>
        <v>0.27220630372492838</v>
      </c>
    </row>
    <row r="577" spans="1:33" x14ac:dyDescent="0.3">
      <c r="A577" s="27">
        <v>46271</v>
      </c>
      <c r="B577" s="8" t="s">
        <v>23</v>
      </c>
      <c r="C577" s="8" t="s">
        <v>173</v>
      </c>
      <c r="D577" s="8" t="s">
        <v>141</v>
      </c>
      <c r="E577" s="8" t="s">
        <v>186</v>
      </c>
      <c r="F577" s="8" t="s">
        <v>143</v>
      </c>
      <c r="G577" s="8" t="s">
        <v>280</v>
      </c>
      <c r="H577" s="8" t="s">
        <v>20</v>
      </c>
      <c r="I577" s="8" t="s">
        <v>280</v>
      </c>
      <c r="J577" s="8" t="s">
        <v>188</v>
      </c>
      <c r="K577" s="8" t="s">
        <v>21</v>
      </c>
      <c r="L577" s="12">
        <v>1374</v>
      </c>
      <c r="M577" s="9">
        <v>20</v>
      </c>
      <c r="N577" s="10">
        <f t="shared" si="72"/>
        <v>1.4556040756914119E-2</v>
      </c>
      <c r="O577" s="11">
        <f t="shared" si="73"/>
        <v>11.03</v>
      </c>
      <c r="P577" s="11">
        <v>220.6</v>
      </c>
      <c r="Q577" s="11">
        <v>0</v>
      </c>
      <c r="R577" s="8">
        <v>0</v>
      </c>
      <c r="S577" s="8">
        <v>0</v>
      </c>
      <c r="T577" s="33" t="str">
        <f t="shared" si="74"/>
        <v/>
      </c>
      <c r="U577" s="12">
        <f t="shared" si="75"/>
        <v>0</v>
      </c>
      <c r="V577" s="10">
        <f t="shared" si="76"/>
        <v>0</v>
      </c>
      <c r="W577" s="11">
        <v>13</v>
      </c>
      <c r="X577" s="8" t="s">
        <v>148</v>
      </c>
      <c r="Y577" s="8" t="s">
        <v>149</v>
      </c>
      <c r="AA577">
        <f t="shared" si="77"/>
        <v>1</v>
      </c>
      <c r="AB577" s="32">
        <f t="shared" si="78"/>
        <v>-220.6</v>
      </c>
      <c r="AC577" t="str">
        <f t="shared" si="79"/>
        <v>No Sales</v>
      </c>
      <c r="AD577">
        <f>IFERROR(VLOOKUP(J577,Product_lookup!$A:$G,5,FALSE),"")</f>
        <v>349</v>
      </c>
      <c r="AE577">
        <f>IFERROR(VLOOKUP(J577,Product_lookup!$A:$G,6,FALSE),"")</f>
        <v>133</v>
      </c>
      <c r="AF577">
        <f>IFERROR(VLOOKUP(J577,Product_lookup!$A:$G,7,FALSE),"")</f>
        <v>121</v>
      </c>
      <c r="AG577" s="33">
        <f t="shared" si="80"/>
        <v>0.27220630372492838</v>
      </c>
    </row>
    <row r="578" spans="1:33" x14ac:dyDescent="0.3">
      <c r="A578" s="27">
        <v>46271</v>
      </c>
      <c r="B578" s="8" t="s">
        <v>23</v>
      </c>
      <c r="C578" s="8" t="s">
        <v>173</v>
      </c>
      <c r="D578" s="8" t="s">
        <v>141</v>
      </c>
      <c r="E578" s="8" t="s">
        <v>186</v>
      </c>
      <c r="F578" s="8" t="s">
        <v>143</v>
      </c>
      <c r="G578" s="8" t="s">
        <v>190</v>
      </c>
      <c r="H578" s="8" t="s">
        <v>20</v>
      </c>
      <c r="I578" s="8" t="s">
        <v>190</v>
      </c>
      <c r="J578" s="8" t="s">
        <v>188</v>
      </c>
      <c r="K578" s="8" t="s">
        <v>21</v>
      </c>
      <c r="L578" s="12">
        <v>287</v>
      </c>
      <c r="M578" s="9">
        <v>7</v>
      </c>
      <c r="N578" s="10">
        <f t="shared" ref="N578:N641" si="81">IF(L578=0,"",M578/L578)</f>
        <v>2.4390243902439025E-2</v>
      </c>
      <c r="O578" s="11">
        <f t="shared" ref="O578:O641" si="82">IF(M578=0,"",P578/M578)</f>
        <v>12</v>
      </c>
      <c r="P578" s="11">
        <v>84</v>
      </c>
      <c r="Q578" s="11">
        <v>698</v>
      </c>
      <c r="R578" s="8">
        <v>2</v>
      </c>
      <c r="S578" s="8">
        <v>2</v>
      </c>
      <c r="T578" s="33">
        <f t="shared" ref="T578:T641" si="83">IF(Q578=0,"",P578/Q578)</f>
        <v>0.12034383954154727</v>
      </c>
      <c r="U578" s="12">
        <f t="shared" ref="U578:U641" si="84">IF(P578=0,"",Q578/P578)</f>
        <v>8.3095238095238102</v>
      </c>
      <c r="V578" s="10">
        <f t="shared" ref="V578:V641" si="85">IF(M578=0,"",R578/M578)</f>
        <v>0.2857142857142857</v>
      </c>
      <c r="W578" s="11">
        <v>12</v>
      </c>
      <c r="X578" s="8" t="s">
        <v>148</v>
      </c>
      <c r="Y578" s="8" t="s">
        <v>149</v>
      </c>
      <c r="AA578">
        <f t="shared" ref="AA578:AA641" si="86">IF(OR(A578&lt;DATE(2026,9,1),A578&gt;DATE(2026,9,28)),"Check Date",INT((A578-DATE(2026,9,1))/7)+1)</f>
        <v>1</v>
      </c>
      <c r="AB578" s="32">
        <f t="shared" ref="AB578:AB641" si="87">IF(OR(AD578="",AE578="",AF578=""),"",S578*(AD578-AE578-AF578)-P578)</f>
        <v>106</v>
      </c>
      <c r="AC578" t="str">
        <f t="shared" ref="AC578:AC641" si="88">IF(P578&lt;0,"Review",IF(OR(AD578="",AE578="",AF578=""),"Cost missing",IF(P578=0,"No Spend",IF(Q578=0,"No Sales",IF(P578/Q578&lt;AG578,"Profitable","Losing")))))</f>
        <v>Profitable</v>
      </c>
      <c r="AD578">
        <f>IFERROR(VLOOKUP(J578,Product_lookup!$A:$G,5,FALSE),"")</f>
        <v>349</v>
      </c>
      <c r="AE578">
        <f>IFERROR(VLOOKUP(J578,Product_lookup!$A:$G,6,FALSE),"")</f>
        <v>133</v>
      </c>
      <c r="AF578">
        <f>IFERROR(VLOOKUP(J578,Product_lookup!$A:$G,7,FALSE),"")</f>
        <v>121</v>
      </c>
      <c r="AG578" s="33">
        <f t="shared" ref="AG578:AG641" si="89">IFERROR((AD578-AE578-AF578)/AD578,"")</f>
        <v>0.27220630372492838</v>
      </c>
    </row>
    <row r="579" spans="1:33" x14ac:dyDescent="0.3">
      <c r="A579" s="27">
        <v>46271</v>
      </c>
      <c r="B579" s="8" t="s">
        <v>23</v>
      </c>
      <c r="C579" s="8" t="s">
        <v>173</v>
      </c>
      <c r="D579" s="8" t="s">
        <v>141</v>
      </c>
      <c r="E579" s="8" t="s">
        <v>186</v>
      </c>
      <c r="F579" s="8" t="s">
        <v>143</v>
      </c>
      <c r="G579" s="8" t="s">
        <v>413</v>
      </c>
      <c r="H579" s="8" t="s">
        <v>20</v>
      </c>
      <c r="I579" s="8" t="s">
        <v>413</v>
      </c>
      <c r="J579" s="8" t="s">
        <v>188</v>
      </c>
      <c r="K579" s="8" t="s">
        <v>14</v>
      </c>
      <c r="L579" s="12">
        <v>826</v>
      </c>
      <c r="M579" s="9">
        <v>8</v>
      </c>
      <c r="N579" s="10">
        <f t="shared" si="81"/>
        <v>9.6852300242130755E-3</v>
      </c>
      <c r="O579" s="11">
        <f t="shared" si="82"/>
        <v>7.6</v>
      </c>
      <c r="P579" s="11">
        <v>60.8</v>
      </c>
      <c r="Q579" s="11">
        <v>0</v>
      </c>
      <c r="R579" s="8">
        <v>0</v>
      </c>
      <c r="S579" s="8">
        <v>0</v>
      </c>
      <c r="T579" s="33" t="str">
        <f t="shared" si="83"/>
        <v/>
      </c>
      <c r="U579" s="12">
        <f t="shared" si="84"/>
        <v>0</v>
      </c>
      <c r="V579" s="10">
        <f t="shared" si="85"/>
        <v>0</v>
      </c>
      <c r="W579" s="11">
        <v>9</v>
      </c>
      <c r="X579" s="8" t="s">
        <v>148</v>
      </c>
      <c r="Y579" s="8" t="s">
        <v>149</v>
      </c>
      <c r="AA579">
        <f t="shared" si="86"/>
        <v>1</v>
      </c>
      <c r="AB579" s="32">
        <f t="shared" si="87"/>
        <v>-60.8</v>
      </c>
      <c r="AC579" t="str">
        <f t="shared" si="88"/>
        <v>No Sales</v>
      </c>
      <c r="AD579">
        <f>IFERROR(VLOOKUP(J579,Product_lookup!$A:$G,5,FALSE),"")</f>
        <v>349</v>
      </c>
      <c r="AE579">
        <f>IFERROR(VLOOKUP(J579,Product_lookup!$A:$G,6,FALSE),"")</f>
        <v>133</v>
      </c>
      <c r="AF579">
        <f>IFERROR(VLOOKUP(J579,Product_lookup!$A:$G,7,FALSE),"")</f>
        <v>121</v>
      </c>
      <c r="AG579" s="33">
        <f t="shared" si="89"/>
        <v>0.27220630372492838</v>
      </c>
    </row>
    <row r="580" spans="1:33" x14ac:dyDescent="0.3">
      <c r="A580" s="27">
        <v>46271</v>
      </c>
      <c r="B580" s="8" t="s">
        <v>23</v>
      </c>
      <c r="C580" s="8" t="s">
        <v>173</v>
      </c>
      <c r="D580" s="8" t="s">
        <v>141</v>
      </c>
      <c r="E580" s="8" t="s">
        <v>281</v>
      </c>
      <c r="F580" s="8" t="s">
        <v>143</v>
      </c>
      <c r="G580" s="8" t="s">
        <v>479</v>
      </c>
      <c r="H580" s="8" t="s">
        <v>20</v>
      </c>
      <c r="I580" s="8" t="s">
        <v>479</v>
      </c>
      <c r="J580" s="8" t="s">
        <v>283</v>
      </c>
      <c r="K580" s="8" t="s">
        <v>7</v>
      </c>
      <c r="L580" s="12">
        <v>963</v>
      </c>
      <c r="M580" s="9">
        <v>13</v>
      </c>
      <c r="N580" s="10">
        <f t="shared" si="81"/>
        <v>1.3499480789200415E-2</v>
      </c>
      <c r="O580" s="11">
        <f t="shared" si="82"/>
        <v>5.74</v>
      </c>
      <c r="P580" s="11">
        <v>74.62</v>
      </c>
      <c r="Q580" s="11">
        <v>598</v>
      </c>
      <c r="R580" s="8">
        <v>1</v>
      </c>
      <c r="S580" s="8">
        <v>2</v>
      </c>
      <c r="T580" s="33">
        <f t="shared" si="83"/>
        <v>0.12478260869565218</v>
      </c>
      <c r="U580" s="12">
        <f t="shared" si="84"/>
        <v>8.0139372822299642</v>
      </c>
      <c r="V580" s="10">
        <f t="shared" si="85"/>
        <v>7.6923076923076927E-2</v>
      </c>
      <c r="W580" s="11">
        <v>11</v>
      </c>
      <c r="X580" s="8" t="s">
        <v>148</v>
      </c>
      <c r="Y580" s="8" t="s">
        <v>149</v>
      </c>
      <c r="AA580">
        <f t="shared" si="86"/>
        <v>1</v>
      </c>
      <c r="AB580" s="32">
        <f t="shared" si="87"/>
        <v>87.38</v>
      </c>
      <c r="AC580" t="str">
        <f t="shared" si="88"/>
        <v>Profitable</v>
      </c>
      <c r="AD580">
        <f>IFERROR(VLOOKUP(J580,Product_lookup!$A:$G,5,FALSE),"")</f>
        <v>299</v>
      </c>
      <c r="AE580">
        <f>IFERROR(VLOOKUP(J580,Product_lookup!$A:$G,6,FALSE),"")</f>
        <v>111</v>
      </c>
      <c r="AF580">
        <f>IFERROR(VLOOKUP(J580,Product_lookup!$A:$G,7,FALSE),"")</f>
        <v>107</v>
      </c>
      <c r="AG580" s="33">
        <f t="shared" si="89"/>
        <v>0.2709030100334448</v>
      </c>
    </row>
    <row r="581" spans="1:33" x14ac:dyDescent="0.3">
      <c r="A581" s="27">
        <v>46271</v>
      </c>
      <c r="B581" s="8" t="s">
        <v>23</v>
      </c>
      <c r="C581" s="8" t="s">
        <v>173</v>
      </c>
      <c r="D581" s="8" t="s">
        <v>141</v>
      </c>
      <c r="E581" s="8" t="s">
        <v>281</v>
      </c>
      <c r="F581" s="8" t="s">
        <v>143</v>
      </c>
      <c r="G581" s="8" t="s">
        <v>643</v>
      </c>
      <c r="H581" s="8" t="s">
        <v>20</v>
      </c>
      <c r="I581" s="8" t="s">
        <v>643</v>
      </c>
      <c r="J581" s="8" t="s">
        <v>283</v>
      </c>
      <c r="K581" s="8" t="s">
        <v>7</v>
      </c>
      <c r="L581" s="12">
        <v>804</v>
      </c>
      <c r="M581" s="9">
        <v>8</v>
      </c>
      <c r="N581" s="10">
        <f t="shared" si="81"/>
        <v>9.9502487562189053E-3</v>
      </c>
      <c r="O581" s="11">
        <f t="shared" si="82"/>
        <v>7.01</v>
      </c>
      <c r="P581" s="11">
        <v>56.08</v>
      </c>
      <c r="Q581" s="11">
        <v>0</v>
      </c>
      <c r="R581" s="8">
        <v>0</v>
      </c>
      <c r="S581" s="8">
        <v>0</v>
      </c>
      <c r="T581" s="33" t="str">
        <f t="shared" si="83"/>
        <v/>
      </c>
      <c r="U581" s="12">
        <f t="shared" si="84"/>
        <v>0</v>
      </c>
      <c r="V581" s="10">
        <f t="shared" si="85"/>
        <v>0</v>
      </c>
      <c r="W581" s="11">
        <v>12</v>
      </c>
      <c r="X581" s="8" t="s">
        <v>148</v>
      </c>
      <c r="Y581" s="8" t="s">
        <v>149</v>
      </c>
      <c r="AA581">
        <f t="shared" si="86"/>
        <v>1</v>
      </c>
      <c r="AB581" s="32">
        <f t="shared" si="87"/>
        <v>-56.08</v>
      </c>
      <c r="AC581" t="str">
        <f t="shared" si="88"/>
        <v>No Sales</v>
      </c>
      <c r="AD581">
        <f>IFERROR(VLOOKUP(J581,Product_lookup!$A:$G,5,FALSE),"")</f>
        <v>299</v>
      </c>
      <c r="AE581">
        <f>IFERROR(VLOOKUP(J581,Product_lookup!$A:$G,6,FALSE),"")</f>
        <v>111</v>
      </c>
      <c r="AF581">
        <f>IFERROR(VLOOKUP(J581,Product_lookup!$A:$G,7,FALSE),"")</f>
        <v>107</v>
      </c>
      <c r="AG581" s="33">
        <f t="shared" si="89"/>
        <v>0.2709030100334448</v>
      </c>
    </row>
    <row r="582" spans="1:33" x14ac:dyDescent="0.3">
      <c r="A582" s="27">
        <v>46271</v>
      </c>
      <c r="B582" s="8" t="s">
        <v>23</v>
      </c>
      <c r="C582" s="8" t="s">
        <v>173</v>
      </c>
      <c r="D582" s="8" t="s">
        <v>141</v>
      </c>
      <c r="E582" s="8" t="s">
        <v>285</v>
      </c>
      <c r="F582" s="8" t="s">
        <v>143</v>
      </c>
      <c r="G582" s="8" t="s">
        <v>286</v>
      </c>
      <c r="H582" s="8" t="s">
        <v>20</v>
      </c>
      <c r="I582" s="8" t="s">
        <v>286</v>
      </c>
      <c r="J582" s="8" t="s">
        <v>287</v>
      </c>
      <c r="K582" s="8" t="s">
        <v>21</v>
      </c>
      <c r="L582" s="12">
        <v>1761</v>
      </c>
      <c r="M582" s="9">
        <v>19</v>
      </c>
      <c r="N582" s="10">
        <f t="shared" si="81"/>
        <v>1.0789324247586598E-2</v>
      </c>
      <c r="O582" s="11">
        <f t="shared" si="82"/>
        <v>8.1900000000000013</v>
      </c>
      <c r="P582" s="11">
        <v>155.61000000000001</v>
      </c>
      <c r="Q582" s="11">
        <v>0</v>
      </c>
      <c r="R582" s="8">
        <v>0</v>
      </c>
      <c r="S582" s="8">
        <v>0</v>
      </c>
      <c r="T582" s="33" t="str">
        <f t="shared" si="83"/>
        <v/>
      </c>
      <c r="U582" s="12">
        <f t="shared" si="84"/>
        <v>0</v>
      </c>
      <c r="V582" s="10">
        <f t="shared" si="85"/>
        <v>0</v>
      </c>
      <c r="W582" s="11">
        <v>9.5</v>
      </c>
      <c r="X582" s="8" t="s">
        <v>148</v>
      </c>
      <c r="Y582" s="8" t="s">
        <v>149</v>
      </c>
      <c r="AA582">
        <f t="shared" si="86"/>
        <v>1</v>
      </c>
      <c r="AB582" s="32">
        <f t="shared" si="87"/>
        <v>-155.61000000000001</v>
      </c>
      <c r="AC582" t="str">
        <f t="shared" si="88"/>
        <v>No Sales</v>
      </c>
      <c r="AD582">
        <f>IFERROR(VLOOKUP(J582,Product_lookup!$A:$G,5,FALSE),"")</f>
        <v>249</v>
      </c>
      <c r="AE582">
        <f>IFERROR(VLOOKUP(J582,Product_lookup!$A:$G,6,FALSE),"")</f>
        <v>95</v>
      </c>
      <c r="AF582">
        <f>IFERROR(VLOOKUP(J582,Product_lookup!$A:$G,7,FALSE),"")</f>
        <v>92</v>
      </c>
      <c r="AG582" s="33">
        <f t="shared" si="89"/>
        <v>0.24899598393574296</v>
      </c>
    </row>
    <row r="583" spans="1:33" x14ac:dyDescent="0.3">
      <c r="A583" s="27">
        <v>46271</v>
      </c>
      <c r="B583" s="8" t="s">
        <v>23</v>
      </c>
      <c r="C583" s="8" t="s">
        <v>173</v>
      </c>
      <c r="D583" s="8" t="s">
        <v>141</v>
      </c>
      <c r="E583" s="8" t="s">
        <v>285</v>
      </c>
      <c r="F583" s="8" t="s">
        <v>143</v>
      </c>
      <c r="G583" s="8" t="s">
        <v>290</v>
      </c>
      <c r="H583" s="8" t="s">
        <v>20</v>
      </c>
      <c r="I583" s="8" t="s">
        <v>290</v>
      </c>
      <c r="J583" s="8" t="s">
        <v>287</v>
      </c>
      <c r="K583" s="8" t="s">
        <v>7</v>
      </c>
      <c r="L583" s="12">
        <v>1088</v>
      </c>
      <c r="M583" s="9">
        <v>8</v>
      </c>
      <c r="N583" s="10">
        <f t="shared" si="81"/>
        <v>7.3529411764705881E-3</v>
      </c>
      <c r="O583" s="11">
        <f t="shared" si="82"/>
        <v>5.0599999999999996</v>
      </c>
      <c r="P583" s="11">
        <v>40.479999999999997</v>
      </c>
      <c r="Q583" s="11">
        <v>498</v>
      </c>
      <c r="R583" s="8">
        <v>1</v>
      </c>
      <c r="S583" s="8">
        <v>2</v>
      </c>
      <c r="T583" s="33">
        <f t="shared" si="83"/>
        <v>8.1285140562248989E-2</v>
      </c>
      <c r="U583" s="12">
        <f t="shared" si="84"/>
        <v>12.302371541501977</v>
      </c>
      <c r="V583" s="10">
        <f t="shared" si="85"/>
        <v>0.125</v>
      </c>
      <c r="W583" s="11">
        <v>9</v>
      </c>
      <c r="X583" s="8" t="s">
        <v>148</v>
      </c>
      <c r="Y583" s="8" t="s">
        <v>149</v>
      </c>
      <c r="AA583">
        <f t="shared" si="86"/>
        <v>1</v>
      </c>
      <c r="AB583" s="32">
        <f t="shared" si="87"/>
        <v>83.52000000000001</v>
      </c>
      <c r="AC583" t="str">
        <f t="shared" si="88"/>
        <v>Profitable</v>
      </c>
      <c r="AD583">
        <f>IFERROR(VLOOKUP(J583,Product_lookup!$A:$G,5,FALSE),"")</f>
        <v>249</v>
      </c>
      <c r="AE583">
        <f>IFERROR(VLOOKUP(J583,Product_lookup!$A:$G,6,FALSE),"")</f>
        <v>95</v>
      </c>
      <c r="AF583">
        <f>IFERROR(VLOOKUP(J583,Product_lookup!$A:$G,7,FALSE),"")</f>
        <v>92</v>
      </c>
      <c r="AG583" s="33">
        <f t="shared" si="89"/>
        <v>0.24899598393574296</v>
      </c>
    </row>
    <row r="584" spans="1:33" x14ac:dyDescent="0.3">
      <c r="A584" s="27">
        <v>46271</v>
      </c>
      <c r="B584" s="8" t="s">
        <v>43</v>
      </c>
      <c r="C584" s="8" t="s">
        <v>140</v>
      </c>
      <c r="D584" s="8" t="s">
        <v>141</v>
      </c>
      <c r="E584" s="8" t="s">
        <v>142</v>
      </c>
      <c r="F584" s="8" t="s">
        <v>143</v>
      </c>
      <c r="G584" s="8" t="s">
        <v>1583</v>
      </c>
      <c r="H584" s="8" t="s">
        <v>27</v>
      </c>
      <c r="I584" s="8" t="s">
        <v>644</v>
      </c>
      <c r="J584" s="8" t="s">
        <v>147</v>
      </c>
      <c r="K584" s="8" t="s">
        <v>7</v>
      </c>
      <c r="L584" s="12">
        <v>403</v>
      </c>
      <c r="M584" s="9">
        <v>2</v>
      </c>
      <c r="N584" s="10">
        <f t="shared" si="81"/>
        <v>4.9627791563275434E-3</v>
      </c>
      <c r="O584" s="11">
        <f t="shared" si="82"/>
        <v>10.57</v>
      </c>
      <c r="P584" s="11">
        <v>21.14</v>
      </c>
      <c r="Q584" s="11">
        <v>0</v>
      </c>
      <c r="R584" s="8">
        <v>0</v>
      </c>
      <c r="S584" s="8">
        <v>0</v>
      </c>
      <c r="T584" s="33" t="str">
        <f t="shared" si="83"/>
        <v/>
      </c>
      <c r="U584" s="12">
        <f t="shared" si="84"/>
        <v>0</v>
      </c>
      <c r="V584" s="10">
        <f t="shared" si="85"/>
        <v>0</v>
      </c>
      <c r="W584" s="11">
        <v>15.5</v>
      </c>
      <c r="X584" s="8" t="s">
        <v>148</v>
      </c>
      <c r="Y584" s="8" t="s">
        <v>149</v>
      </c>
      <c r="AA584">
        <f t="shared" si="86"/>
        <v>1</v>
      </c>
      <c r="AB584" s="32">
        <f t="shared" si="87"/>
        <v>-21.14</v>
      </c>
      <c r="AC584" t="str">
        <f t="shared" si="88"/>
        <v>No Sales</v>
      </c>
      <c r="AD584">
        <f>IFERROR(VLOOKUP(J584,Product_lookup!$A:$G,5,FALSE),"")</f>
        <v>599</v>
      </c>
      <c r="AE584">
        <f>IFERROR(VLOOKUP(J584,Product_lookup!$A:$G,6,FALSE),"")</f>
        <v>216</v>
      </c>
      <c r="AF584">
        <f>IFERROR(VLOOKUP(J584,Product_lookup!$A:$G,7,FALSE),"")</f>
        <v>144</v>
      </c>
      <c r="AG584" s="33">
        <f t="shared" si="89"/>
        <v>0.39899833055091821</v>
      </c>
    </row>
    <row r="585" spans="1:33" x14ac:dyDescent="0.3">
      <c r="A585" s="27">
        <v>46271</v>
      </c>
      <c r="B585" s="8" t="s">
        <v>43</v>
      </c>
      <c r="C585" s="8" t="s">
        <v>140</v>
      </c>
      <c r="D585" s="8" t="s">
        <v>141</v>
      </c>
      <c r="E585" s="8" t="s">
        <v>142</v>
      </c>
      <c r="F585" s="8" t="s">
        <v>143</v>
      </c>
      <c r="G585" s="8" t="s">
        <v>1584</v>
      </c>
      <c r="H585" s="8" t="s">
        <v>27</v>
      </c>
      <c r="I585" s="8" t="s">
        <v>556</v>
      </c>
      <c r="J585" s="8" t="s">
        <v>147</v>
      </c>
      <c r="K585" s="8" t="s">
        <v>7</v>
      </c>
      <c r="L585" s="12">
        <v>990</v>
      </c>
      <c r="M585" s="9">
        <v>3</v>
      </c>
      <c r="N585" s="10">
        <f t="shared" si="81"/>
        <v>3.0303030303030303E-3</v>
      </c>
      <c r="O585" s="11">
        <f t="shared" si="82"/>
        <v>8.82</v>
      </c>
      <c r="P585" s="11">
        <v>26.46</v>
      </c>
      <c r="Q585" s="11">
        <v>0</v>
      </c>
      <c r="R585" s="8">
        <v>0</v>
      </c>
      <c r="S585" s="8">
        <v>0</v>
      </c>
      <c r="T585" s="33" t="str">
        <f t="shared" si="83"/>
        <v/>
      </c>
      <c r="U585" s="12">
        <f t="shared" si="84"/>
        <v>0</v>
      </c>
      <c r="V585" s="10">
        <f t="shared" si="85"/>
        <v>0</v>
      </c>
      <c r="W585" s="11">
        <v>12.5</v>
      </c>
      <c r="X585" s="8" t="s">
        <v>148</v>
      </c>
      <c r="Y585" s="8" t="s">
        <v>149</v>
      </c>
      <c r="AA585">
        <f t="shared" si="86"/>
        <v>1</v>
      </c>
      <c r="AB585" s="32">
        <f t="shared" si="87"/>
        <v>-26.46</v>
      </c>
      <c r="AC585" t="str">
        <f t="shared" si="88"/>
        <v>No Sales</v>
      </c>
      <c r="AD585">
        <f>IFERROR(VLOOKUP(J585,Product_lookup!$A:$G,5,FALSE),"")</f>
        <v>599</v>
      </c>
      <c r="AE585">
        <f>IFERROR(VLOOKUP(J585,Product_lookup!$A:$G,6,FALSE),"")</f>
        <v>216</v>
      </c>
      <c r="AF585">
        <f>IFERROR(VLOOKUP(J585,Product_lookup!$A:$G,7,FALSE),"")</f>
        <v>144</v>
      </c>
      <c r="AG585" s="33">
        <f t="shared" si="89"/>
        <v>0.39899833055091821</v>
      </c>
    </row>
    <row r="586" spans="1:33" x14ac:dyDescent="0.3">
      <c r="A586" s="27">
        <v>46271</v>
      </c>
      <c r="B586" s="8" t="s">
        <v>43</v>
      </c>
      <c r="C586" s="8" t="s">
        <v>140</v>
      </c>
      <c r="D586" s="8" t="s">
        <v>141</v>
      </c>
      <c r="E586" s="8" t="s">
        <v>164</v>
      </c>
      <c r="F586" s="8" t="s">
        <v>143</v>
      </c>
      <c r="G586" s="8" t="s">
        <v>1588</v>
      </c>
      <c r="H586" s="8" t="s">
        <v>27</v>
      </c>
      <c r="I586" s="8" t="s">
        <v>646</v>
      </c>
      <c r="J586" s="8" t="s">
        <v>166</v>
      </c>
      <c r="K586" s="8" t="s">
        <v>7</v>
      </c>
      <c r="L586" s="12">
        <v>397</v>
      </c>
      <c r="M586" s="9">
        <v>1</v>
      </c>
      <c r="N586" s="10">
        <f t="shared" si="81"/>
        <v>2.5188916876574307E-3</v>
      </c>
      <c r="O586" s="11">
        <f t="shared" si="82"/>
        <v>8.59</v>
      </c>
      <c r="P586" s="11">
        <v>8.59</v>
      </c>
      <c r="Q586" s="11">
        <v>0</v>
      </c>
      <c r="R586" s="8">
        <v>0</v>
      </c>
      <c r="S586" s="8">
        <v>0</v>
      </c>
      <c r="T586" s="33" t="str">
        <f t="shared" si="83"/>
        <v/>
      </c>
      <c r="U586" s="12">
        <f t="shared" si="84"/>
        <v>0</v>
      </c>
      <c r="V586" s="10">
        <f t="shared" si="85"/>
        <v>0</v>
      </c>
      <c r="W586" s="11">
        <v>11.5</v>
      </c>
      <c r="X586" s="8" t="s">
        <v>148</v>
      </c>
      <c r="Y586" s="8" t="s">
        <v>149</v>
      </c>
      <c r="AA586">
        <f t="shared" si="86"/>
        <v>1</v>
      </c>
      <c r="AB586" s="32">
        <f t="shared" si="87"/>
        <v>-8.59</v>
      </c>
      <c r="AC586" t="str">
        <f t="shared" si="88"/>
        <v>No Sales</v>
      </c>
      <c r="AD586">
        <f>IFERROR(VLOOKUP(J586,Product_lookup!$A:$G,5,FALSE),"")</f>
        <v>449</v>
      </c>
      <c r="AE586">
        <f>IFERROR(VLOOKUP(J586,Product_lookup!$A:$G,6,FALSE),"")</f>
        <v>162</v>
      </c>
      <c r="AF586">
        <f>IFERROR(VLOOKUP(J586,Product_lookup!$A:$G,7,FALSE),"")</f>
        <v>130</v>
      </c>
      <c r="AG586" s="33">
        <f t="shared" si="89"/>
        <v>0.34966592427616927</v>
      </c>
    </row>
    <row r="587" spans="1:33" x14ac:dyDescent="0.3">
      <c r="A587" s="27">
        <v>46271</v>
      </c>
      <c r="B587" s="8" t="s">
        <v>43</v>
      </c>
      <c r="C587" s="8" t="s">
        <v>140</v>
      </c>
      <c r="D587" s="8" t="s">
        <v>141</v>
      </c>
      <c r="E587" s="8" t="s">
        <v>164</v>
      </c>
      <c r="F587" s="8" t="s">
        <v>143</v>
      </c>
      <c r="G587" s="8" t="s">
        <v>1582</v>
      </c>
      <c r="H587" s="8" t="s">
        <v>27</v>
      </c>
      <c r="I587" s="8" t="s">
        <v>484</v>
      </c>
      <c r="J587" s="8" t="s">
        <v>166</v>
      </c>
      <c r="K587" s="8" t="s">
        <v>7</v>
      </c>
      <c r="L587" s="12">
        <v>336</v>
      </c>
      <c r="M587" s="9">
        <v>0</v>
      </c>
      <c r="N587" s="10">
        <f t="shared" si="81"/>
        <v>0</v>
      </c>
      <c r="O587" s="11" t="str">
        <f t="shared" si="82"/>
        <v/>
      </c>
      <c r="P587" s="11">
        <v>0</v>
      </c>
      <c r="Q587" s="11">
        <v>0</v>
      </c>
      <c r="R587" s="8">
        <v>0</v>
      </c>
      <c r="S587" s="8">
        <v>0</v>
      </c>
      <c r="T587" s="33" t="str">
        <f t="shared" si="83"/>
        <v/>
      </c>
      <c r="U587" s="12" t="str">
        <f t="shared" si="84"/>
        <v/>
      </c>
      <c r="V587" s="10" t="str">
        <f t="shared" si="85"/>
        <v/>
      </c>
      <c r="W587" s="11">
        <v>10.5</v>
      </c>
      <c r="X587" s="8" t="s">
        <v>148</v>
      </c>
      <c r="Y587" s="8" t="s">
        <v>149</v>
      </c>
      <c r="AA587">
        <f t="shared" si="86"/>
        <v>1</v>
      </c>
      <c r="AB587" s="32">
        <f t="shared" si="87"/>
        <v>0</v>
      </c>
      <c r="AC587" t="str">
        <f t="shared" si="88"/>
        <v>No Spend</v>
      </c>
      <c r="AD587">
        <f>IFERROR(VLOOKUP(J587,Product_lookup!$A:$G,5,FALSE),"")</f>
        <v>449</v>
      </c>
      <c r="AE587">
        <f>IFERROR(VLOOKUP(J587,Product_lookup!$A:$G,6,FALSE),"")</f>
        <v>162</v>
      </c>
      <c r="AF587">
        <f>IFERROR(VLOOKUP(J587,Product_lookup!$A:$G,7,FALSE),"")</f>
        <v>130</v>
      </c>
      <c r="AG587" s="33">
        <f t="shared" si="89"/>
        <v>0.34966592427616927</v>
      </c>
    </row>
    <row r="588" spans="1:33" x14ac:dyDescent="0.3">
      <c r="A588" s="27">
        <v>46271</v>
      </c>
      <c r="B588" s="8" t="s">
        <v>43</v>
      </c>
      <c r="C588" s="8" t="s">
        <v>140</v>
      </c>
      <c r="D588" s="8" t="s">
        <v>141</v>
      </c>
      <c r="E588" s="8" t="s">
        <v>164</v>
      </c>
      <c r="F588" s="8" t="s">
        <v>143</v>
      </c>
      <c r="G588" s="8" t="s">
        <v>1589</v>
      </c>
      <c r="H588" s="8" t="s">
        <v>27</v>
      </c>
      <c r="I588" s="8" t="s">
        <v>648</v>
      </c>
      <c r="J588" s="8" t="s">
        <v>166</v>
      </c>
      <c r="K588" s="8" t="s">
        <v>7</v>
      </c>
      <c r="L588" s="12">
        <v>601</v>
      </c>
      <c r="M588" s="9">
        <v>5</v>
      </c>
      <c r="N588" s="10">
        <f t="shared" si="81"/>
        <v>8.3194675540765387E-3</v>
      </c>
      <c r="O588" s="11">
        <f t="shared" si="82"/>
        <v>10.07</v>
      </c>
      <c r="P588" s="11">
        <v>50.35</v>
      </c>
      <c r="Q588" s="11">
        <v>0</v>
      </c>
      <c r="R588" s="8">
        <v>0</v>
      </c>
      <c r="S588" s="8">
        <v>0</v>
      </c>
      <c r="T588" s="33" t="str">
        <f t="shared" si="83"/>
        <v/>
      </c>
      <c r="U588" s="12">
        <f t="shared" si="84"/>
        <v>0</v>
      </c>
      <c r="V588" s="10">
        <f t="shared" si="85"/>
        <v>0</v>
      </c>
      <c r="W588" s="11">
        <v>13</v>
      </c>
      <c r="X588" s="8" t="s">
        <v>148</v>
      </c>
      <c r="Y588" s="8" t="s">
        <v>149</v>
      </c>
      <c r="AA588">
        <f t="shared" si="86"/>
        <v>1</v>
      </c>
      <c r="AB588" s="32">
        <f t="shared" si="87"/>
        <v>-50.35</v>
      </c>
      <c r="AC588" t="str">
        <f t="shared" si="88"/>
        <v>No Sales</v>
      </c>
      <c r="AD588">
        <f>IFERROR(VLOOKUP(J588,Product_lookup!$A:$G,5,FALSE),"")</f>
        <v>449</v>
      </c>
      <c r="AE588">
        <f>IFERROR(VLOOKUP(J588,Product_lookup!$A:$G,6,FALSE),"")</f>
        <v>162</v>
      </c>
      <c r="AF588">
        <f>IFERROR(VLOOKUP(J588,Product_lookup!$A:$G,7,FALSE),"")</f>
        <v>130</v>
      </c>
      <c r="AG588" s="33">
        <f t="shared" si="89"/>
        <v>0.34966592427616927</v>
      </c>
    </row>
    <row r="589" spans="1:33" x14ac:dyDescent="0.3">
      <c r="A589" s="27">
        <v>46271</v>
      </c>
      <c r="B589" s="8" t="s">
        <v>43</v>
      </c>
      <c r="C589" s="8" t="s">
        <v>140</v>
      </c>
      <c r="D589" s="8" t="s">
        <v>141</v>
      </c>
      <c r="E589" s="8" t="s">
        <v>239</v>
      </c>
      <c r="F589" s="8" t="s">
        <v>143</v>
      </c>
      <c r="G589" s="8" t="s">
        <v>1574</v>
      </c>
      <c r="H589" s="8" t="s">
        <v>27</v>
      </c>
      <c r="I589" s="8" t="s">
        <v>310</v>
      </c>
      <c r="J589" s="8" t="s">
        <v>242</v>
      </c>
      <c r="K589" s="8" t="s">
        <v>7</v>
      </c>
      <c r="L589" s="12">
        <v>490</v>
      </c>
      <c r="M589" s="9">
        <v>4</v>
      </c>
      <c r="N589" s="10">
        <f t="shared" si="81"/>
        <v>8.1632653061224497E-3</v>
      </c>
      <c r="O589" s="11">
        <f t="shared" si="82"/>
        <v>3.74</v>
      </c>
      <c r="P589" s="11">
        <v>14.96</v>
      </c>
      <c r="Q589" s="11">
        <v>0</v>
      </c>
      <c r="R589" s="8">
        <v>0</v>
      </c>
      <c r="S589" s="8">
        <v>0</v>
      </c>
      <c r="T589" s="33" t="str">
        <f t="shared" si="83"/>
        <v/>
      </c>
      <c r="U589" s="12">
        <f t="shared" si="84"/>
        <v>0</v>
      </c>
      <c r="V589" s="10">
        <f t="shared" si="85"/>
        <v>0</v>
      </c>
      <c r="W589" s="11">
        <v>6.5</v>
      </c>
      <c r="X589" s="8" t="s">
        <v>148</v>
      </c>
      <c r="Y589" s="8" t="s">
        <v>149</v>
      </c>
      <c r="AA589">
        <f t="shared" si="86"/>
        <v>1</v>
      </c>
      <c r="AB589" s="32">
        <f t="shared" si="87"/>
        <v>-14.96</v>
      </c>
      <c r="AC589" t="str">
        <f t="shared" si="88"/>
        <v>No Sales</v>
      </c>
      <c r="AD589">
        <f>IFERROR(VLOOKUP(J589,Product_lookup!$A:$G,5,FALSE),"")</f>
        <v>299</v>
      </c>
      <c r="AE589">
        <f>IFERROR(VLOOKUP(J589,Product_lookup!$A:$G,6,FALSE),"")</f>
        <v>114</v>
      </c>
      <c r="AF589">
        <f>IFERROR(VLOOKUP(J589,Product_lookup!$A:$G,7,FALSE),"")</f>
        <v>107</v>
      </c>
      <c r="AG589" s="33">
        <f t="shared" si="89"/>
        <v>0.2608695652173913</v>
      </c>
    </row>
    <row r="590" spans="1:33" x14ac:dyDescent="0.3">
      <c r="A590" s="27">
        <v>46274</v>
      </c>
      <c r="B590" s="8" t="s">
        <v>37</v>
      </c>
      <c r="C590" s="8" t="s">
        <v>140</v>
      </c>
      <c r="D590" s="8" t="s">
        <v>141</v>
      </c>
      <c r="E590" s="8" t="s">
        <v>157</v>
      </c>
      <c r="F590" s="8" t="s">
        <v>143</v>
      </c>
      <c r="G590" s="8" t="s">
        <v>234</v>
      </c>
      <c r="H590" s="8" t="s">
        <v>13</v>
      </c>
      <c r="I590" s="8" t="s">
        <v>234</v>
      </c>
      <c r="J590" s="8" t="s">
        <v>159</v>
      </c>
      <c r="K590" s="8" t="s">
        <v>7</v>
      </c>
      <c r="L590" s="12">
        <v>443</v>
      </c>
      <c r="M590" s="9">
        <v>0</v>
      </c>
      <c r="N590" s="10">
        <f t="shared" si="81"/>
        <v>0</v>
      </c>
      <c r="O590" s="11" t="str">
        <f t="shared" si="82"/>
        <v/>
      </c>
      <c r="P590" s="11">
        <v>0</v>
      </c>
      <c r="Q590" s="11">
        <v>0</v>
      </c>
      <c r="R590" s="8">
        <v>0</v>
      </c>
      <c r="S590" s="8">
        <v>0</v>
      </c>
      <c r="T590" s="33" t="str">
        <f t="shared" si="83"/>
        <v/>
      </c>
      <c r="U590" s="12" t="str">
        <f t="shared" si="84"/>
        <v/>
      </c>
      <c r="V590" s="10" t="str">
        <f t="shared" si="85"/>
        <v/>
      </c>
      <c r="W590" s="11">
        <v>11</v>
      </c>
      <c r="X590" s="8" t="s">
        <v>148</v>
      </c>
      <c r="Y590" s="8" t="s">
        <v>149</v>
      </c>
      <c r="AA590">
        <f t="shared" si="86"/>
        <v>2</v>
      </c>
      <c r="AB590" s="32">
        <f t="shared" si="87"/>
        <v>0</v>
      </c>
      <c r="AC590" t="str">
        <f t="shared" si="88"/>
        <v>No Spend</v>
      </c>
      <c r="AD590">
        <f>IFERROR(VLOOKUP(J590,Product_lookup!$A:$G,5,FALSE),"")</f>
        <v>399</v>
      </c>
      <c r="AE590">
        <f>IFERROR(VLOOKUP(J590,Product_lookup!$A:$G,6,FALSE),"")</f>
        <v>148</v>
      </c>
      <c r="AF590">
        <f>IFERROR(VLOOKUP(J590,Product_lookup!$A:$G,7,FALSE),"")</f>
        <v>126</v>
      </c>
      <c r="AG590" s="33">
        <f t="shared" si="89"/>
        <v>0.31328320802005011</v>
      </c>
    </row>
    <row r="591" spans="1:33" x14ac:dyDescent="0.3">
      <c r="A591" s="27">
        <v>46271</v>
      </c>
      <c r="B591" s="8" t="s">
        <v>34</v>
      </c>
      <c r="C591" s="8" t="s">
        <v>140</v>
      </c>
      <c r="D591" s="8" t="s">
        <v>141</v>
      </c>
      <c r="E591" s="8" t="s">
        <v>322</v>
      </c>
      <c r="F591" s="8" t="s">
        <v>143</v>
      </c>
      <c r="G591" s="8" t="s">
        <v>560</v>
      </c>
      <c r="H591" s="8" t="s">
        <v>20</v>
      </c>
      <c r="I591" s="8" t="s">
        <v>560</v>
      </c>
      <c r="J591" s="8" t="s">
        <v>324</v>
      </c>
      <c r="K591" s="8" t="s">
        <v>21</v>
      </c>
      <c r="L591" s="12">
        <v>607</v>
      </c>
      <c r="M591" s="9">
        <v>7</v>
      </c>
      <c r="N591" s="10">
        <f t="shared" si="81"/>
        <v>1.1532125205930808E-2</v>
      </c>
      <c r="O591" s="11">
        <f t="shared" si="82"/>
        <v>15.129999999999999</v>
      </c>
      <c r="P591" s="11">
        <v>105.91</v>
      </c>
      <c r="Q591" s="11">
        <v>499</v>
      </c>
      <c r="R591" s="8">
        <v>1</v>
      </c>
      <c r="S591" s="8">
        <v>1</v>
      </c>
      <c r="T591" s="33">
        <f t="shared" si="83"/>
        <v>0.21224448897795589</v>
      </c>
      <c r="U591" s="12">
        <f t="shared" si="84"/>
        <v>4.7115475403644602</v>
      </c>
      <c r="V591" s="10">
        <f t="shared" si="85"/>
        <v>0.14285714285714285</v>
      </c>
      <c r="W591" s="11">
        <v>19</v>
      </c>
      <c r="X591" s="8" t="s">
        <v>148</v>
      </c>
      <c r="Y591" s="8" t="s">
        <v>149</v>
      </c>
      <c r="AA591">
        <f t="shared" si="86"/>
        <v>1</v>
      </c>
      <c r="AB591" s="32">
        <f t="shared" si="87"/>
        <v>88.09</v>
      </c>
      <c r="AC591" t="str">
        <f t="shared" si="88"/>
        <v>Profitable</v>
      </c>
      <c r="AD591">
        <f>IFERROR(VLOOKUP(J591,Product_lookup!$A:$G,5,FALSE),"")</f>
        <v>499</v>
      </c>
      <c r="AE591">
        <f>IFERROR(VLOOKUP(J591,Product_lookup!$A:$G,6,FALSE),"")</f>
        <v>180</v>
      </c>
      <c r="AF591">
        <f>IFERROR(VLOOKUP(J591,Product_lookup!$A:$G,7,FALSE),"")</f>
        <v>125</v>
      </c>
      <c r="AG591" s="33">
        <f t="shared" si="89"/>
        <v>0.38877755511022044</v>
      </c>
    </row>
    <row r="592" spans="1:33" x14ac:dyDescent="0.3">
      <c r="A592" s="27">
        <v>46271</v>
      </c>
      <c r="B592" s="8" t="s">
        <v>34</v>
      </c>
      <c r="C592" s="8" t="s">
        <v>140</v>
      </c>
      <c r="D592" s="8" t="s">
        <v>141</v>
      </c>
      <c r="E592" s="8" t="s">
        <v>322</v>
      </c>
      <c r="F592" s="8" t="s">
        <v>143</v>
      </c>
      <c r="G592" s="8" t="s">
        <v>323</v>
      </c>
      <c r="H592" s="8" t="s">
        <v>20</v>
      </c>
      <c r="I592" s="8" t="s">
        <v>323</v>
      </c>
      <c r="J592" s="8" t="s">
        <v>324</v>
      </c>
      <c r="K592" s="8" t="s">
        <v>21</v>
      </c>
      <c r="L592" s="12">
        <v>580</v>
      </c>
      <c r="M592" s="9">
        <v>3</v>
      </c>
      <c r="N592" s="10">
        <f t="shared" si="81"/>
        <v>5.1724137931034482E-3</v>
      </c>
      <c r="O592" s="11">
        <f t="shared" si="82"/>
        <v>11.5</v>
      </c>
      <c r="P592" s="11">
        <v>34.5</v>
      </c>
      <c r="Q592" s="11">
        <v>998</v>
      </c>
      <c r="R592" s="8">
        <v>1</v>
      </c>
      <c r="S592" s="8">
        <v>2</v>
      </c>
      <c r="T592" s="33">
        <f t="shared" si="83"/>
        <v>3.4569138276553106E-2</v>
      </c>
      <c r="U592" s="12">
        <f t="shared" si="84"/>
        <v>28.927536231884059</v>
      </c>
      <c r="V592" s="10">
        <f t="shared" si="85"/>
        <v>0.33333333333333331</v>
      </c>
      <c r="W592" s="11">
        <v>11.5</v>
      </c>
      <c r="X592" s="8" t="s">
        <v>148</v>
      </c>
      <c r="Y592" s="8" t="s">
        <v>149</v>
      </c>
      <c r="AA592">
        <f t="shared" si="86"/>
        <v>1</v>
      </c>
      <c r="AB592" s="32">
        <f t="shared" si="87"/>
        <v>353.5</v>
      </c>
      <c r="AC592" t="str">
        <f t="shared" si="88"/>
        <v>Profitable</v>
      </c>
      <c r="AD592">
        <f>IFERROR(VLOOKUP(J592,Product_lookup!$A:$G,5,FALSE),"")</f>
        <v>499</v>
      </c>
      <c r="AE592">
        <f>IFERROR(VLOOKUP(J592,Product_lookup!$A:$G,6,FALSE),"")</f>
        <v>180</v>
      </c>
      <c r="AF592">
        <f>IFERROR(VLOOKUP(J592,Product_lookup!$A:$G,7,FALSE),"")</f>
        <v>125</v>
      </c>
      <c r="AG592" s="33">
        <f t="shared" si="89"/>
        <v>0.38877755511022044</v>
      </c>
    </row>
    <row r="593" spans="1:33" x14ac:dyDescent="0.3">
      <c r="A593" s="27">
        <v>46271</v>
      </c>
      <c r="B593" s="8" t="s">
        <v>34</v>
      </c>
      <c r="C593" s="8" t="s">
        <v>140</v>
      </c>
      <c r="D593" s="8" t="s">
        <v>141</v>
      </c>
      <c r="E593" s="8" t="s">
        <v>322</v>
      </c>
      <c r="F593" s="8" t="s">
        <v>143</v>
      </c>
      <c r="G593" s="8" t="s">
        <v>608</v>
      </c>
      <c r="H593" s="8" t="s">
        <v>20</v>
      </c>
      <c r="I593" s="8" t="s">
        <v>608</v>
      </c>
      <c r="J593" s="8" t="s">
        <v>324</v>
      </c>
      <c r="K593" s="8" t="s">
        <v>7</v>
      </c>
      <c r="L593" s="12">
        <v>1459</v>
      </c>
      <c r="M593" s="9">
        <v>10</v>
      </c>
      <c r="N593" s="10">
        <f t="shared" si="81"/>
        <v>6.8540095956134339E-3</v>
      </c>
      <c r="O593" s="11">
        <f t="shared" si="82"/>
        <v>13.11</v>
      </c>
      <c r="P593" s="11">
        <v>131.1</v>
      </c>
      <c r="Q593" s="11">
        <v>0</v>
      </c>
      <c r="R593" s="8">
        <v>0</v>
      </c>
      <c r="S593" s="8">
        <v>0</v>
      </c>
      <c r="T593" s="33" t="str">
        <f t="shared" si="83"/>
        <v/>
      </c>
      <c r="U593" s="12">
        <f t="shared" si="84"/>
        <v>0</v>
      </c>
      <c r="V593" s="10">
        <f t="shared" si="85"/>
        <v>0</v>
      </c>
      <c r="W593" s="11">
        <v>19.5</v>
      </c>
      <c r="X593" s="8" t="s">
        <v>148</v>
      </c>
      <c r="Y593" s="8" t="s">
        <v>149</v>
      </c>
      <c r="AA593">
        <f t="shared" si="86"/>
        <v>1</v>
      </c>
      <c r="AB593" s="32">
        <f t="shared" si="87"/>
        <v>-131.1</v>
      </c>
      <c r="AC593" t="str">
        <f t="shared" si="88"/>
        <v>No Sales</v>
      </c>
      <c r="AD593">
        <f>IFERROR(VLOOKUP(J593,Product_lookup!$A:$G,5,FALSE),"")</f>
        <v>499</v>
      </c>
      <c r="AE593">
        <f>IFERROR(VLOOKUP(J593,Product_lookup!$A:$G,6,FALSE),"")</f>
        <v>180</v>
      </c>
      <c r="AF593">
        <f>IFERROR(VLOOKUP(J593,Product_lookup!$A:$G,7,FALSE),"")</f>
        <v>125</v>
      </c>
      <c r="AG593" s="33">
        <f t="shared" si="89"/>
        <v>0.38877755511022044</v>
      </c>
    </row>
    <row r="594" spans="1:33" x14ac:dyDescent="0.3">
      <c r="A594" s="27">
        <v>46271</v>
      </c>
      <c r="B594" s="8" t="s">
        <v>34</v>
      </c>
      <c r="C594" s="8" t="s">
        <v>140</v>
      </c>
      <c r="D594" s="8" t="s">
        <v>141</v>
      </c>
      <c r="E594" s="8" t="s">
        <v>325</v>
      </c>
      <c r="F594" s="8" t="s">
        <v>143</v>
      </c>
      <c r="G594" s="8" t="s">
        <v>326</v>
      </c>
      <c r="H594" s="8" t="s">
        <v>20</v>
      </c>
      <c r="I594" s="8" t="s">
        <v>326</v>
      </c>
      <c r="J594" s="8" t="s">
        <v>327</v>
      </c>
      <c r="K594" s="8" t="s">
        <v>7</v>
      </c>
      <c r="L594" s="12">
        <v>658</v>
      </c>
      <c r="M594" s="9">
        <v>5</v>
      </c>
      <c r="N594" s="10">
        <f t="shared" si="81"/>
        <v>7.5987841945288756E-3</v>
      </c>
      <c r="O594" s="11">
        <f t="shared" si="82"/>
        <v>4.01</v>
      </c>
      <c r="P594" s="11">
        <v>20.05</v>
      </c>
      <c r="Q594" s="11">
        <v>199</v>
      </c>
      <c r="R594" s="8">
        <v>1</v>
      </c>
      <c r="S594" s="8">
        <v>1</v>
      </c>
      <c r="T594" s="33">
        <f t="shared" si="83"/>
        <v>0.1007537688442211</v>
      </c>
      <c r="U594" s="12">
        <f t="shared" si="84"/>
        <v>9.9251870324189522</v>
      </c>
      <c r="V594" s="10">
        <f t="shared" si="85"/>
        <v>0.2</v>
      </c>
      <c r="W594" s="11">
        <v>6</v>
      </c>
      <c r="X594" s="8" t="s">
        <v>148</v>
      </c>
      <c r="Y594" s="8" t="s">
        <v>149</v>
      </c>
      <c r="AA594">
        <f t="shared" si="86"/>
        <v>1</v>
      </c>
      <c r="AB594" s="32">
        <f t="shared" si="87"/>
        <v>14.95</v>
      </c>
      <c r="AC594" t="str">
        <f t="shared" si="88"/>
        <v>Profitable</v>
      </c>
      <c r="AD594">
        <f>IFERROR(VLOOKUP(J594,Product_lookup!$A:$G,5,FALSE),"")</f>
        <v>199</v>
      </c>
      <c r="AE594">
        <f>IFERROR(VLOOKUP(J594,Product_lookup!$A:$G,6,FALSE),"")</f>
        <v>76</v>
      </c>
      <c r="AF594">
        <f>IFERROR(VLOOKUP(J594,Product_lookup!$A:$G,7,FALSE),"")</f>
        <v>88</v>
      </c>
      <c r="AG594" s="33">
        <f t="shared" si="89"/>
        <v>0.17587939698492464</v>
      </c>
    </row>
    <row r="595" spans="1:33" x14ac:dyDescent="0.3">
      <c r="A595" s="27">
        <v>46271</v>
      </c>
      <c r="B595" s="8" t="s">
        <v>34</v>
      </c>
      <c r="C595" s="8" t="s">
        <v>140</v>
      </c>
      <c r="D595" s="8" t="s">
        <v>141</v>
      </c>
      <c r="E595" s="8" t="s">
        <v>328</v>
      </c>
      <c r="F595" s="8" t="s">
        <v>143</v>
      </c>
      <c r="G595" s="8" t="s">
        <v>329</v>
      </c>
      <c r="H595" s="8" t="s">
        <v>20</v>
      </c>
      <c r="I595" s="8" t="s">
        <v>329</v>
      </c>
      <c r="J595" s="8" t="s">
        <v>330</v>
      </c>
      <c r="K595" s="8" t="s">
        <v>7</v>
      </c>
      <c r="L595" s="12">
        <v>1925</v>
      </c>
      <c r="M595" s="9">
        <v>23</v>
      </c>
      <c r="N595" s="10">
        <f t="shared" si="81"/>
        <v>1.1948051948051949E-2</v>
      </c>
      <c r="O595" s="11">
        <f t="shared" si="82"/>
        <v>6.84</v>
      </c>
      <c r="P595" s="11">
        <v>157.32</v>
      </c>
      <c r="Q595" s="11">
        <v>0</v>
      </c>
      <c r="R595" s="8">
        <v>0</v>
      </c>
      <c r="S595" s="8">
        <v>0</v>
      </c>
      <c r="T595" s="33" t="str">
        <f t="shared" si="83"/>
        <v/>
      </c>
      <c r="U595" s="12">
        <f t="shared" si="84"/>
        <v>0</v>
      </c>
      <c r="V595" s="10">
        <f t="shared" si="85"/>
        <v>0</v>
      </c>
      <c r="W595" s="11">
        <v>10</v>
      </c>
      <c r="X595" s="8" t="s">
        <v>148</v>
      </c>
      <c r="Y595" s="8" t="s">
        <v>149</v>
      </c>
      <c r="AA595">
        <f t="shared" si="86"/>
        <v>1</v>
      </c>
      <c r="AB595" s="32">
        <f t="shared" si="87"/>
        <v>-157.32</v>
      </c>
      <c r="AC595" t="str">
        <f t="shared" si="88"/>
        <v>No Sales</v>
      </c>
      <c r="AD595">
        <f>IFERROR(VLOOKUP(J595,Product_lookup!$A:$G,5,FALSE),"")</f>
        <v>299</v>
      </c>
      <c r="AE595">
        <f>IFERROR(VLOOKUP(J595,Product_lookup!$A:$G,6,FALSE),"")</f>
        <v>114</v>
      </c>
      <c r="AF595">
        <f>IFERROR(VLOOKUP(J595,Product_lookup!$A:$G,7,FALSE),"")</f>
        <v>97</v>
      </c>
      <c r="AG595" s="33">
        <f t="shared" si="89"/>
        <v>0.29431438127090304</v>
      </c>
    </row>
    <row r="596" spans="1:33" x14ac:dyDescent="0.3">
      <c r="A596" s="27">
        <v>46271</v>
      </c>
      <c r="B596" s="8" t="s">
        <v>34</v>
      </c>
      <c r="C596" s="8" t="s">
        <v>140</v>
      </c>
      <c r="D596" s="8" t="s">
        <v>141</v>
      </c>
      <c r="E596" s="8" t="s">
        <v>328</v>
      </c>
      <c r="F596" s="8" t="s">
        <v>143</v>
      </c>
      <c r="G596" s="8" t="s">
        <v>331</v>
      </c>
      <c r="H596" s="8" t="s">
        <v>20</v>
      </c>
      <c r="I596" s="8" t="s">
        <v>331</v>
      </c>
      <c r="J596" s="8" t="s">
        <v>330</v>
      </c>
      <c r="K596" s="8" t="s">
        <v>21</v>
      </c>
      <c r="L596" s="12">
        <v>525</v>
      </c>
      <c r="M596" s="9">
        <v>0</v>
      </c>
      <c r="N596" s="10">
        <f t="shared" si="81"/>
        <v>0</v>
      </c>
      <c r="O596" s="11" t="str">
        <f t="shared" si="82"/>
        <v/>
      </c>
      <c r="P596" s="11">
        <v>0</v>
      </c>
      <c r="Q596" s="11">
        <v>0</v>
      </c>
      <c r="R596" s="8">
        <v>0</v>
      </c>
      <c r="S596" s="8">
        <v>0</v>
      </c>
      <c r="T596" s="33" t="str">
        <f t="shared" si="83"/>
        <v/>
      </c>
      <c r="U596" s="12" t="str">
        <f t="shared" si="84"/>
        <v/>
      </c>
      <c r="V596" s="10" t="str">
        <f t="shared" si="85"/>
        <v/>
      </c>
      <c r="W596" s="11">
        <v>10</v>
      </c>
      <c r="X596" s="8" t="s">
        <v>148</v>
      </c>
      <c r="Y596" s="8" t="s">
        <v>149</v>
      </c>
      <c r="AA596">
        <f t="shared" si="86"/>
        <v>1</v>
      </c>
      <c r="AB596" s="32">
        <f t="shared" si="87"/>
        <v>0</v>
      </c>
      <c r="AC596" t="str">
        <f t="shared" si="88"/>
        <v>No Spend</v>
      </c>
      <c r="AD596">
        <f>IFERROR(VLOOKUP(J596,Product_lookup!$A:$G,5,FALSE),"")</f>
        <v>299</v>
      </c>
      <c r="AE596">
        <f>IFERROR(VLOOKUP(J596,Product_lookup!$A:$G,6,FALSE),"")</f>
        <v>114</v>
      </c>
      <c r="AF596">
        <f>IFERROR(VLOOKUP(J596,Product_lookup!$A:$G,7,FALSE),"")</f>
        <v>97</v>
      </c>
      <c r="AG596" s="33">
        <f t="shared" si="89"/>
        <v>0.29431438127090304</v>
      </c>
    </row>
    <row r="597" spans="1:33" x14ac:dyDescent="0.3">
      <c r="A597" s="27">
        <v>46271</v>
      </c>
      <c r="B597" s="8" t="s">
        <v>34</v>
      </c>
      <c r="C597" s="8" t="s">
        <v>140</v>
      </c>
      <c r="D597" s="8" t="s">
        <v>141</v>
      </c>
      <c r="E597" s="8" t="s">
        <v>328</v>
      </c>
      <c r="F597" s="8" t="s">
        <v>143</v>
      </c>
      <c r="G597" s="8" t="s">
        <v>426</v>
      </c>
      <c r="H597" s="8" t="s">
        <v>20</v>
      </c>
      <c r="I597" s="8" t="s">
        <v>426</v>
      </c>
      <c r="J597" s="8" t="s">
        <v>330</v>
      </c>
      <c r="K597" s="8" t="s">
        <v>14</v>
      </c>
      <c r="L597" s="12">
        <v>585</v>
      </c>
      <c r="M597" s="9">
        <v>4</v>
      </c>
      <c r="N597" s="10">
        <f t="shared" si="81"/>
        <v>6.8376068376068376E-3</v>
      </c>
      <c r="O597" s="11">
        <f t="shared" si="82"/>
        <v>5.75</v>
      </c>
      <c r="P597" s="11">
        <v>23</v>
      </c>
      <c r="Q597" s="11">
        <v>0</v>
      </c>
      <c r="R597" s="8">
        <v>0</v>
      </c>
      <c r="S597" s="8">
        <v>0</v>
      </c>
      <c r="T597" s="33" t="str">
        <f t="shared" si="83"/>
        <v/>
      </c>
      <c r="U597" s="12">
        <f t="shared" si="84"/>
        <v>0</v>
      </c>
      <c r="V597" s="10">
        <f t="shared" si="85"/>
        <v>0</v>
      </c>
      <c r="W597" s="11">
        <v>10</v>
      </c>
      <c r="X597" s="8" t="s">
        <v>148</v>
      </c>
      <c r="Y597" s="8" t="s">
        <v>149</v>
      </c>
      <c r="AA597">
        <f t="shared" si="86"/>
        <v>1</v>
      </c>
      <c r="AB597" s="32">
        <f t="shared" si="87"/>
        <v>-23</v>
      </c>
      <c r="AC597" t="str">
        <f t="shared" si="88"/>
        <v>No Sales</v>
      </c>
      <c r="AD597">
        <f>IFERROR(VLOOKUP(J597,Product_lookup!$A:$G,5,FALSE),"")</f>
        <v>299</v>
      </c>
      <c r="AE597">
        <f>IFERROR(VLOOKUP(J597,Product_lookup!$A:$G,6,FALSE),"")</f>
        <v>114</v>
      </c>
      <c r="AF597">
        <f>IFERROR(VLOOKUP(J597,Product_lookup!$A:$G,7,FALSE),"")</f>
        <v>97</v>
      </c>
      <c r="AG597" s="33">
        <f t="shared" si="89"/>
        <v>0.29431438127090304</v>
      </c>
    </row>
    <row r="598" spans="1:33" x14ac:dyDescent="0.3">
      <c r="A598" s="27">
        <v>46271</v>
      </c>
      <c r="B598" s="8" t="s">
        <v>36</v>
      </c>
      <c r="C598" s="8" t="s">
        <v>140</v>
      </c>
      <c r="D598" s="8" t="s">
        <v>180</v>
      </c>
      <c r="E598" s="8" t="s">
        <v>181</v>
      </c>
      <c r="F598" s="8" t="s">
        <v>143</v>
      </c>
      <c r="G598" s="8" t="s">
        <v>182</v>
      </c>
      <c r="H598" s="8" t="s">
        <v>13</v>
      </c>
      <c r="I598" s="8" t="s">
        <v>492</v>
      </c>
      <c r="J598" s="8" t="s">
        <v>184</v>
      </c>
      <c r="K598" s="8" t="s">
        <v>21</v>
      </c>
      <c r="L598" s="12">
        <v>322</v>
      </c>
      <c r="M598" s="9">
        <v>4</v>
      </c>
      <c r="N598" s="10">
        <f t="shared" si="81"/>
        <v>1.2422360248447204E-2</v>
      </c>
      <c r="O598" s="11">
        <f t="shared" si="82"/>
        <v>6.54</v>
      </c>
      <c r="P598" s="11">
        <v>26.16</v>
      </c>
      <c r="Q598" s="11">
        <v>0</v>
      </c>
      <c r="R598" s="8">
        <v>0</v>
      </c>
      <c r="S598" s="8">
        <v>0</v>
      </c>
      <c r="T598" s="33" t="str">
        <f t="shared" si="83"/>
        <v/>
      </c>
      <c r="U598" s="12">
        <f t="shared" si="84"/>
        <v>0</v>
      </c>
      <c r="V598" s="10">
        <f t="shared" si="85"/>
        <v>0</v>
      </c>
      <c r="W598" s="11">
        <v>7.5</v>
      </c>
      <c r="X598" s="8" t="s">
        <v>148</v>
      </c>
      <c r="Y598" s="8" t="s">
        <v>149</v>
      </c>
      <c r="AA598">
        <f t="shared" si="86"/>
        <v>1</v>
      </c>
      <c r="AB598" s="32">
        <f t="shared" si="87"/>
        <v>-26.16</v>
      </c>
      <c r="AC598" t="str">
        <f t="shared" si="88"/>
        <v>No Sales</v>
      </c>
      <c r="AD598">
        <f>IFERROR(VLOOKUP(J598,Product_lookup!$A:$G,5,FALSE),"")</f>
        <v>379</v>
      </c>
      <c r="AE598">
        <f>IFERROR(VLOOKUP(J598,Product_lookup!$A:$G,6,FALSE),"")</f>
        <v>140</v>
      </c>
      <c r="AF598">
        <f>IFERROR(VLOOKUP(J598,Product_lookup!$A:$G,7,FALSE),"")</f>
        <v>114</v>
      </c>
      <c r="AG598" s="33">
        <f t="shared" si="89"/>
        <v>0.32981530343007914</v>
      </c>
    </row>
    <row r="599" spans="1:33" x14ac:dyDescent="0.3">
      <c r="A599" s="27">
        <v>46271</v>
      </c>
      <c r="B599" s="8" t="s">
        <v>36</v>
      </c>
      <c r="C599" s="8" t="s">
        <v>140</v>
      </c>
      <c r="D599" s="8" t="s">
        <v>180</v>
      </c>
      <c r="E599" s="8" t="s">
        <v>181</v>
      </c>
      <c r="F599" s="8" t="s">
        <v>143</v>
      </c>
      <c r="G599" s="8" t="s">
        <v>182</v>
      </c>
      <c r="H599" s="8" t="s">
        <v>13</v>
      </c>
      <c r="I599" s="8" t="s">
        <v>494</v>
      </c>
      <c r="J599" s="8" t="s">
        <v>184</v>
      </c>
      <c r="K599" s="8" t="s">
        <v>21</v>
      </c>
      <c r="L599" s="12">
        <v>70</v>
      </c>
      <c r="M599" s="9">
        <v>1</v>
      </c>
      <c r="N599" s="10">
        <f t="shared" si="81"/>
        <v>1.4285714285714285E-2</v>
      </c>
      <c r="O599" s="11">
        <f t="shared" si="82"/>
        <v>11.5</v>
      </c>
      <c r="P599" s="11">
        <v>11.5</v>
      </c>
      <c r="Q599" s="11">
        <v>0</v>
      </c>
      <c r="R599" s="8">
        <v>0</v>
      </c>
      <c r="S599" s="8">
        <v>0</v>
      </c>
      <c r="T599" s="33" t="str">
        <f t="shared" si="83"/>
        <v/>
      </c>
      <c r="U599" s="12">
        <f t="shared" si="84"/>
        <v>0</v>
      </c>
      <c r="V599" s="10">
        <f t="shared" si="85"/>
        <v>0</v>
      </c>
      <c r="W599" s="11">
        <v>11.5</v>
      </c>
      <c r="X599" s="8" t="s">
        <v>148</v>
      </c>
      <c r="Y599" s="8" t="s">
        <v>149</v>
      </c>
      <c r="AA599">
        <f t="shared" si="86"/>
        <v>1</v>
      </c>
      <c r="AB599" s="32">
        <f t="shared" si="87"/>
        <v>-11.5</v>
      </c>
      <c r="AC599" t="str">
        <f t="shared" si="88"/>
        <v>No Sales</v>
      </c>
      <c r="AD599">
        <f>IFERROR(VLOOKUP(J599,Product_lookup!$A:$G,5,FALSE),"")</f>
        <v>379</v>
      </c>
      <c r="AE599">
        <f>IFERROR(VLOOKUP(J599,Product_lookup!$A:$G,6,FALSE),"")</f>
        <v>140</v>
      </c>
      <c r="AF599">
        <f>IFERROR(VLOOKUP(J599,Product_lookup!$A:$G,7,FALSE),"")</f>
        <v>114</v>
      </c>
      <c r="AG599" s="33">
        <f t="shared" si="89"/>
        <v>0.32981530343007914</v>
      </c>
    </row>
    <row r="600" spans="1:33" x14ac:dyDescent="0.3">
      <c r="A600" s="27">
        <v>46271</v>
      </c>
      <c r="B600" s="8" t="s">
        <v>36</v>
      </c>
      <c r="C600" s="8" t="s">
        <v>140</v>
      </c>
      <c r="D600" s="8" t="s">
        <v>180</v>
      </c>
      <c r="E600" s="8" t="s">
        <v>337</v>
      </c>
      <c r="F600" s="8" t="s">
        <v>143</v>
      </c>
      <c r="G600" s="8" t="s">
        <v>341</v>
      </c>
      <c r="H600" s="8" t="s">
        <v>13</v>
      </c>
      <c r="I600" s="8" t="s">
        <v>613</v>
      </c>
      <c r="J600" s="8" t="s">
        <v>340</v>
      </c>
      <c r="K600" s="8" t="s">
        <v>7</v>
      </c>
      <c r="L600" s="12">
        <v>695</v>
      </c>
      <c r="M600" s="9">
        <v>2</v>
      </c>
      <c r="N600" s="10">
        <f t="shared" si="81"/>
        <v>2.8776978417266188E-3</v>
      </c>
      <c r="O600" s="11">
        <f t="shared" si="82"/>
        <v>4.2300000000000004</v>
      </c>
      <c r="P600" s="11">
        <v>8.4600000000000009</v>
      </c>
      <c r="Q600" s="11">
        <v>0</v>
      </c>
      <c r="R600" s="8">
        <v>0</v>
      </c>
      <c r="S600" s="8">
        <v>0</v>
      </c>
      <c r="T600" s="33" t="str">
        <f t="shared" si="83"/>
        <v/>
      </c>
      <c r="U600" s="12">
        <f t="shared" si="84"/>
        <v>0</v>
      </c>
      <c r="V600" s="10">
        <f t="shared" si="85"/>
        <v>0</v>
      </c>
      <c r="W600" s="11">
        <v>6.5</v>
      </c>
      <c r="X600" s="8" t="s">
        <v>148</v>
      </c>
      <c r="Y600" s="8" t="s">
        <v>149</v>
      </c>
      <c r="AA600">
        <f t="shared" si="86"/>
        <v>1</v>
      </c>
      <c r="AB600" s="32">
        <f t="shared" si="87"/>
        <v>-8.4600000000000009</v>
      </c>
      <c r="AC600" t="str">
        <f t="shared" si="88"/>
        <v>No Sales</v>
      </c>
      <c r="AD600">
        <f>IFERROR(VLOOKUP(J600,Product_lookup!$A:$G,5,FALSE),"")</f>
        <v>249</v>
      </c>
      <c r="AE600">
        <f>IFERROR(VLOOKUP(J600,Product_lookup!$A:$G,6,FALSE),"")</f>
        <v>100</v>
      </c>
      <c r="AF600">
        <f>IFERROR(VLOOKUP(J600,Product_lookup!$A:$G,7,FALSE),"")</f>
        <v>112</v>
      </c>
      <c r="AG600" s="33">
        <f t="shared" si="89"/>
        <v>0.14859437751004015</v>
      </c>
    </row>
    <row r="601" spans="1:33" x14ac:dyDescent="0.3">
      <c r="A601" s="27">
        <v>46271</v>
      </c>
      <c r="B601" s="8" t="s">
        <v>19</v>
      </c>
      <c r="C601" s="8" t="s">
        <v>249</v>
      </c>
      <c r="D601" s="8" t="s">
        <v>141</v>
      </c>
      <c r="E601" s="8" t="s">
        <v>142</v>
      </c>
      <c r="F601" s="8" t="s">
        <v>143</v>
      </c>
      <c r="G601" s="8" t="s">
        <v>250</v>
      </c>
      <c r="H601" s="8" t="s">
        <v>20</v>
      </c>
      <c r="I601" s="8" t="s">
        <v>250</v>
      </c>
      <c r="J601" s="8" t="s">
        <v>147</v>
      </c>
      <c r="K601" s="8" t="s">
        <v>21</v>
      </c>
      <c r="L601" s="12">
        <v>650</v>
      </c>
      <c r="M601" s="9">
        <v>24</v>
      </c>
      <c r="N601" s="10">
        <f t="shared" si="81"/>
        <v>3.6923076923076927E-2</v>
      </c>
      <c r="O601" s="11">
        <f t="shared" si="82"/>
        <v>7.05</v>
      </c>
      <c r="P601" s="11">
        <v>169.2</v>
      </c>
      <c r="Q601" s="11">
        <v>2995</v>
      </c>
      <c r="R601" s="8">
        <v>5</v>
      </c>
      <c r="S601" s="8">
        <v>5</v>
      </c>
      <c r="T601" s="33">
        <f t="shared" si="83"/>
        <v>5.6494156928213683E-2</v>
      </c>
      <c r="U601" s="12">
        <f t="shared" si="84"/>
        <v>17.700945626477541</v>
      </c>
      <c r="V601" s="10">
        <f t="shared" si="85"/>
        <v>0.20833333333333334</v>
      </c>
      <c r="W601" s="11">
        <v>8</v>
      </c>
      <c r="X601" s="8" t="s">
        <v>148</v>
      </c>
      <c r="Y601" s="8" t="s">
        <v>149</v>
      </c>
      <c r="AA601">
        <f t="shared" si="86"/>
        <v>1</v>
      </c>
      <c r="AB601" s="32">
        <f t="shared" si="87"/>
        <v>1025.8</v>
      </c>
      <c r="AC601" t="str">
        <f t="shared" si="88"/>
        <v>Profitable</v>
      </c>
      <c r="AD601">
        <f>IFERROR(VLOOKUP(J601,Product_lookup!$A:$G,5,FALSE),"")</f>
        <v>599</v>
      </c>
      <c r="AE601">
        <f>IFERROR(VLOOKUP(J601,Product_lookup!$A:$G,6,FALSE),"")</f>
        <v>216</v>
      </c>
      <c r="AF601">
        <f>IFERROR(VLOOKUP(J601,Product_lookup!$A:$G,7,FALSE),"")</f>
        <v>144</v>
      </c>
      <c r="AG601" s="33">
        <f t="shared" si="89"/>
        <v>0.39899833055091821</v>
      </c>
    </row>
    <row r="602" spans="1:33" x14ac:dyDescent="0.3">
      <c r="A602" s="27">
        <v>46271</v>
      </c>
      <c r="B602" s="8" t="s">
        <v>19</v>
      </c>
      <c r="C602" s="8" t="s">
        <v>249</v>
      </c>
      <c r="D602" s="8" t="s">
        <v>141</v>
      </c>
      <c r="E602" s="8" t="s">
        <v>142</v>
      </c>
      <c r="F602" s="8" t="s">
        <v>143</v>
      </c>
      <c r="G602" s="8" t="s">
        <v>345</v>
      </c>
      <c r="H602" s="8" t="s">
        <v>20</v>
      </c>
      <c r="I602" s="8" t="s">
        <v>345</v>
      </c>
      <c r="J602" s="8" t="s">
        <v>147</v>
      </c>
      <c r="K602" s="8" t="s">
        <v>14</v>
      </c>
      <c r="L602" s="8">
        <v>587</v>
      </c>
      <c r="M602" s="9">
        <v>9</v>
      </c>
      <c r="N602" s="10">
        <f t="shared" si="81"/>
        <v>1.5332197614991482E-2</v>
      </c>
      <c r="O602" s="11">
        <f t="shared" si="82"/>
        <v>5.56</v>
      </c>
      <c r="P602" s="11">
        <v>50.04</v>
      </c>
      <c r="Q602" s="11">
        <v>0</v>
      </c>
      <c r="R602" s="8">
        <v>0</v>
      </c>
      <c r="S602" s="8">
        <v>0</v>
      </c>
      <c r="T602" s="33" t="str">
        <f t="shared" si="83"/>
        <v/>
      </c>
      <c r="U602" s="12">
        <f t="shared" si="84"/>
        <v>0</v>
      </c>
      <c r="V602" s="10">
        <f t="shared" si="85"/>
        <v>0</v>
      </c>
      <c r="W602" s="11">
        <v>6.5</v>
      </c>
      <c r="X602" s="8" t="s">
        <v>148</v>
      </c>
      <c r="Y602" s="8" t="s">
        <v>149</v>
      </c>
      <c r="AA602">
        <f t="shared" si="86"/>
        <v>1</v>
      </c>
      <c r="AB602" s="32">
        <f t="shared" si="87"/>
        <v>-50.04</v>
      </c>
      <c r="AC602" t="str">
        <f t="shared" si="88"/>
        <v>No Sales</v>
      </c>
      <c r="AD602">
        <f>IFERROR(VLOOKUP(J602,Product_lookup!$A:$G,5,FALSE),"")</f>
        <v>599</v>
      </c>
      <c r="AE602">
        <f>IFERROR(VLOOKUP(J602,Product_lookup!$A:$G,6,FALSE),"")</f>
        <v>216</v>
      </c>
      <c r="AF602">
        <f>IFERROR(VLOOKUP(J602,Product_lookup!$A:$G,7,FALSE),"")</f>
        <v>144</v>
      </c>
      <c r="AG602" s="33">
        <f t="shared" si="89"/>
        <v>0.39899833055091821</v>
      </c>
    </row>
    <row r="603" spans="1:33" x14ac:dyDescent="0.3">
      <c r="A603" s="27">
        <v>46271</v>
      </c>
      <c r="B603" s="8" t="s">
        <v>19</v>
      </c>
      <c r="C603" s="8" t="s">
        <v>249</v>
      </c>
      <c r="D603" s="8" t="s">
        <v>141</v>
      </c>
      <c r="E603" s="8" t="s">
        <v>142</v>
      </c>
      <c r="F603" s="8" t="s">
        <v>143</v>
      </c>
      <c r="G603" s="8" t="s">
        <v>346</v>
      </c>
      <c r="H603" s="8" t="s">
        <v>20</v>
      </c>
      <c r="I603" s="8" t="s">
        <v>346</v>
      </c>
      <c r="J603" s="8" t="s">
        <v>147</v>
      </c>
      <c r="K603" s="8" t="s">
        <v>21</v>
      </c>
      <c r="L603" s="12">
        <v>323</v>
      </c>
      <c r="M603" s="9">
        <v>16</v>
      </c>
      <c r="N603" s="10">
        <f t="shared" si="81"/>
        <v>4.9535603715170282E-2</v>
      </c>
      <c r="O603" s="11">
        <f t="shared" si="82"/>
        <v>7.29</v>
      </c>
      <c r="P603" s="11">
        <v>116.64</v>
      </c>
      <c r="Q603" s="11">
        <v>1198</v>
      </c>
      <c r="R603" s="8">
        <v>2</v>
      </c>
      <c r="S603" s="8">
        <v>2</v>
      </c>
      <c r="T603" s="33">
        <f t="shared" si="83"/>
        <v>9.7362270450751257E-2</v>
      </c>
      <c r="U603" s="12">
        <f t="shared" si="84"/>
        <v>10.270919067215363</v>
      </c>
      <c r="V603" s="10">
        <f t="shared" si="85"/>
        <v>0.125</v>
      </c>
      <c r="W603" s="11">
        <v>9</v>
      </c>
      <c r="X603" s="8" t="s">
        <v>148</v>
      </c>
      <c r="Y603" s="8" t="s">
        <v>149</v>
      </c>
      <c r="AA603">
        <f t="shared" si="86"/>
        <v>1</v>
      </c>
      <c r="AB603" s="32">
        <f t="shared" si="87"/>
        <v>361.36</v>
      </c>
      <c r="AC603" t="str">
        <f t="shared" si="88"/>
        <v>Profitable</v>
      </c>
      <c r="AD603">
        <f>IFERROR(VLOOKUP(J603,Product_lookup!$A:$G,5,FALSE),"")</f>
        <v>599</v>
      </c>
      <c r="AE603">
        <f>IFERROR(VLOOKUP(J603,Product_lookup!$A:$G,6,FALSE),"")</f>
        <v>216</v>
      </c>
      <c r="AF603">
        <f>IFERROR(VLOOKUP(J603,Product_lookup!$A:$G,7,FALSE),"")</f>
        <v>144</v>
      </c>
      <c r="AG603" s="33">
        <f t="shared" si="89"/>
        <v>0.39899833055091821</v>
      </c>
    </row>
    <row r="604" spans="1:33" x14ac:dyDescent="0.3">
      <c r="A604" s="27">
        <v>46271</v>
      </c>
      <c r="B604" s="8" t="s">
        <v>19</v>
      </c>
      <c r="C604" s="8" t="s">
        <v>249</v>
      </c>
      <c r="D604" s="8" t="s">
        <v>141</v>
      </c>
      <c r="E604" s="8" t="s">
        <v>164</v>
      </c>
      <c r="F604" s="8" t="s">
        <v>143</v>
      </c>
      <c r="G604" s="8" t="s">
        <v>432</v>
      </c>
      <c r="H604" s="8" t="s">
        <v>20</v>
      </c>
      <c r="I604" s="8" t="s">
        <v>432</v>
      </c>
      <c r="J604" s="8" t="s">
        <v>166</v>
      </c>
      <c r="K604" s="8" t="s">
        <v>14</v>
      </c>
      <c r="L604" s="12">
        <v>368</v>
      </c>
      <c r="M604" s="9">
        <v>3</v>
      </c>
      <c r="N604" s="10">
        <f t="shared" si="81"/>
        <v>8.152173913043478E-3</v>
      </c>
      <c r="O604" s="11">
        <f t="shared" si="82"/>
        <v>4.37</v>
      </c>
      <c r="P604" s="11">
        <v>13.11</v>
      </c>
      <c r="Q604" s="11">
        <v>0</v>
      </c>
      <c r="R604" s="8">
        <v>0</v>
      </c>
      <c r="S604" s="8">
        <v>0</v>
      </c>
      <c r="T604" s="33" t="str">
        <f t="shared" si="83"/>
        <v/>
      </c>
      <c r="U604" s="12">
        <f t="shared" si="84"/>
        <v>0</v>
      </c>
      <c r="V604" s="10">
        <f t="shared" si="85"/>
        <v>0</v>
      </c>
      <c r="W604" s="11">
        <v>6</v>
      </c>
      <c r="X604" s="8" t="s">
        <v>148</v>
      </c>
      <c r="Y604" s="8" t="s">
        <v>149</v>
      </c>
      <c r="AA604">
        <f t="shared" si="86"/>
        <v>1</v>
      </c>
      <c r="AB604" s="32">
        <f t="shared" si="87"/>
        <v>-13.11</v>
      </c>
      <c r="AC604" t="str">
        <f t="shared" si="88"/>
        <v>No Sales</v>
      </c>
      <c r="AD604">
        <f>IFERROR(VLOOKUP(J604,Product_lookup!$A:$G,5,FALSE),"")</f>
        <v>449</v>
      </c>
      <c r="AE604">
        <f>IFERROR(VLOOKUP(J604,Product_lookup!$A:$G,6,FALSE),"")</f>
        <v>162</v>
      </c>
      <c r="AF604">
        <f>IFERROR(VLOOKUP(J604,Product_lookup!$A:$G,7,FALSE),"")</f>
        <v>130</v>
      </c>
      <c r="AG604" s="33">
        <f t="shared" si="89"/>
        <v>0.34966592427616927</v>
      </c>
    </row>
    <row r="605" spans="1:33" x14ac:dyDescent="0.3">
      <c r="A605" s="27">
        <v>46292</v>
      </c>
      <c r="B605" s="8" t="s">
        <v>37</v>
      </c>
      <c r="C605" s="8" t="s">
        <v>140</v>
      </c>
      <c r="D605" s="8" t="s">
        <v>141</v>
      </c>
      <c r="E605" s="8" t="s">
        <v>157</v>
      </c>
      <c r="F605" s="8" t="s">
        <v>143</v>
      </c>
      <c r="G605" s="8" t="s">
        <v>162</v>
      </c>
      <c r="H605" s="8" t="s">
        <v>13</v>
      </c>
      <c r="I605" s="8" t="s">
        <v>375</v>
      </c>
      <c r="J605" s="8" t="s">
        <v>159</v>
      </c>
      <c r="K605" s="8" t="s">
        <v>21</v>
      </c>
      <c r="L605" s="12">
        <v>2450000</v>
      </c>
      <c r="M605" s="9">
        <v>8</v>
      </c>
      <c r="N605" s="10">
        <f t="shared" si="81"/>
        <v>3.2653061224489794E-6</v>
      </c>
      <c r="O605" s="11">
        <f t="shared" si="82"/>
        <v>11.02</v>
      </c>
      <c r="P605" s="11">
        <v>88.16</v>
      </c>
      <c r="Q605" s="11">
        <v>798</v>
      </c>
      <c r="R605" s="8">
        <v>2</v>
      </c>
      <c r="S605" s="8">
        <v>2</v>
      </c>
      <c r="T605" s="33">
        <f t="shared" si="83"/>
        <v>0.11047619047619048</v>
      </c>
      <c r="U605" s="12">
        <f t="shared" si="84"/>
        <v>9.0517241379310356</v>
      </c>
      <c r="V605" s="10">
        <f t="shared" si="85"/>
        <v>0.25</v>
      </c>
      <c r="W605" s="11">
        <v>11.5</v>
      </c>
      <c r="X605" s="8" t="s">
        <v>148</v>
      </c>
      <c r="Y605" s="8" t="s">
        <v>149</v>
      </c>
      <c r="AA605">
        <f t="shared" si="86"/>
        <v>4</v>
      </c>
      <c r="AB605" s="32">
        <f t="shared" si="87"/>
        <v>161.84</v>
      </c>
      <c r="AC605" t="str">
        <f t="shared" si="88"/>
        <v>Profitable</v>
      </c>
      <c r="AD605">
        <f>IFERROR(VLOOKUP(J605,Product_lookup!$A:$G,5,FALSE),"")</f>
        <v>399</v>
      </c>
      <c r="AE605">
        <f>IFERROR(VLOOKUP(J605,Product_lookup!$A:$G,6,FALSE),"")</f>
        <v>148</v>
      </c>
      <c r="AF605">
        <f>IFERROR(VLOOKUP(J605,Product_lookup!$A:$G,7,FALSE),"")</f>
        <v>126</v>
      </c>
      <c r="AG605" s="33">
        <f t="shared" si="89"/>
        <v>0.31328320802005011</v>
      </c>
    </row>
    <row r="606" spans="1:33" x14ac:dyDescent="0.3">
      <c r="A606" s="27">
        <v>46271</v>
      </c>
      <c r="B606" s="8" t="s">
        <v>19</v>
      </c>
      <c r="C606" s="8" t="s">
        <v>249</v>
      </c>
      <c r="D606" s="8" t="s">
        <v>141</v>
      </c>
      <c r="E606" s="8" t="s">
        <v>164</v>
      </c>
      <c r="F606" s="8" t="s">
        <v>143</v>
      </c>
      <c r="G606" s="8" t="s">
        <v>347</v>
      </c>
      <c r="H606" s="8" t="s">
        <v>20</v>
      </c>
      <c r="I606" s="8" t="s">
        <v>347</v>
      </c>
      <c r="J606" s="8" t="s">
        <v>166</v>
      </c>
      <c r="K606" s="8" t="s">
        <v>21</v>
      </c>
      <c r="L606" s="12">
        <v>312</v>
      </c>
      <c r="M606" s="9">
        <v>14</v>
      </c>
      <c r="N606" s="10">
        <f t="shared" si="81"/>
        <v>4.4871794871794872E-2</v>
      </c>
      <c r="O606" s="11">
        <f t="shared" si="82"/>
        <v>5</v>
      </c>
      <c r="P606" s="8">
        <v>70</v>
      </c>
      <c r="Q606" s="11">
        <v>449</v>
      </c>
      <c r="R606" s="8">
        <v>1</v>
      </c>
      <c r="S606" s="8">
        <v>1</v>
      </c>
      <c r="T606" s="33">
        <f t="shared" si="83"/>
        <v>0.15590200445434299</v>
      </c>
      <c r="U606" s="12">
        <f t="shared" si="84"/>
        <v>6.4142857142857146</v>
      </c>
      <c r="V606" s="10">
        <f t="shared" si="85"/>
        <v>7.1428571428571425E-2</v>
      </c>
      <c r="W606" s="11">
        <v>5</v>
      </c>
      <c r="X606" s="8" t="s">
        <v>148</v>
      </c>
      <c r="Y606" s="8" t="s">
        <v>149</v>
      </c>
      <c r="AA606">
        <f t="shared" si="86"/>
        <v>1</v>
      </c>
      <c r="AB606" s="32">
        <f t="shared" si="87"/>
        <v>87</v>
      </c>
      <c r="AC606" t="str">
        <f t="shared" si="88"/>
        <v>Profitable</v>
      </c>
      <c r="AD606">
        <f>IFERROR(VLOOKUP(J606,Product_lookup!$A:$G,5,FALSE),"")</f>
        <v>449</v>
      </c>
      <c r="AE606">
        <f>IFERROR(VLOOKUP(J606,Product_lookup!$A:$G,6,FALSE),"")</f>
        <v>162</v>
      </c>
      <c r="AF606">
        <f>IFERROR(VLOOKUP(J606,Product_lookup!$A:$G,7,FALSE),"")</f>
        <v>130</v>
      </c>
      <c r="AG606" s="33">
        <f t="shared" si="89"/>
        <v>0.34966592427616927</v>
      </c>
    </row>
    <row r="607" spans="1:33" x14ac:dyDescent="0.3">
      <c r="A607" s="27">
        <v>46271</v>
      </c>
      <c r="B607" s="8" t="s">
        <v>19</v>
      </c>
      <c r="C607" s="8" t="s">
        <v>249</v>
      </c>
      <c r="D607" s="8" t="s">
        <v>141</v>
      </c>
      <c r="E607" s="8" t="s">
        <v>164</v>
      </c>
      <c r="F607" s="8" t="s">
        <v>143</v>
      </c>
      <c r="G607" s="8" t="s">
        <v>431</v>
      </c>
      <c r="H607" s="8" t="s">
        <v>20</v>
      </c>
      <c r="I607" s="8" t="s">
        <v>431</v>
      </c>
      <c r="J607" s="8" t="s">
        <v>166</v>
      </c>
      <c r="K607" s="8" t="s">
        <v>14</v>
      </c>
      <c r="L607" s="12">
        <v>500</v>
      </c>
      <c r="M607" s="9">
        <v>3</v>
      </c>
      <c r="N607" s="10">
        <f t="shared" si="81"/>
        <v>6.0000000000000001E-3</v>
      </c>
      <c r="O607" s="11">
        <f t="shared" si="82"/>
        <v>3.4499999999999997</v>
      </c>
      <c r="P607" s="11">
        <v>10.35</v>
      </c>
      <c r="Q607" s="11">
        <v>0</v>
      </c>
      <c r="R607" s="8">
        <v>0</v>
      </c>
      <c r="S607" s="8">
        <v>0</v>
      </c>
      <c r="T607" s="33" t="str">
        <f t="shared" si="83"/>
        <v/>
      </c>
      <c r="U607" s="12">
        <f t="shared" si="84"/>
        <v>0</v>
      </c>
      <c r="V607" s="10">
        <f t="shared" si="85"/>
        <v>0</v>
      </c>
      <c r="W607" s="11">
        <v>5.5</v>
      </c>
      <c r="X607" s="8" t="s">
        <v>148</v>
      </c>
      <c r="Y607" s="8" t="s">
        <v>149</v>
      </c>
      <c r="AA607">
        <f t="shared" si="86"/>
        <v>1</v>
      </c>
      <c r="AB607" s="32">
        <f t="shared" si="87"/>
        <v>-10.35</v>
      </c>
      <c r="AC607" t="str">
        <f t="shared" si="88"/>
        <v>No Sales</v>
      </c>
      <c r="AD607">
        <f>IFERROR(VLOOKUP(J607,Product_lookup!$A:$G,5,FALSE),"")</f>
        <v>449</v>
      </c>
      <c r="AE607">
        <f>IFERROR(VLOOKUP(J607,Product_lookup!$A:$G,6,FALSE),"")</f>
        <v>162</v>
      </c>
      <c r="AF607">
        <f>IFERROR(VLOOKUP(J607,Product_lookup!$A:$G,7,FALSE),"")</f>
        <v>130</v>
      </c>
      <c r="AG607" s="33">
        <f t="shared" si="89"/>
        <v>0.34966592427616927</v>
      </c>
    </row>
    <row r="608" spans="1:33" x14ac:dyDescent="0.3">
      <c r="A608" s="27">
        <v>46271</v>
      </c>
      <c r="B608" s="8" t="s">
        <v>19</v>
      </c>
      <c r="C608" s="8" t="s">
        <v>249</v>
      </c>
      <c r="D608" s="8" t="s">
        <v>141</v>
      </c>
      <c r="E608" s="8" t="s">
        <v>164</v>
      </c>
      <c r="F608" s="8" t="s">
        <v>143</v>
      </c>
      <c r="G608" s="8" t="s">
        <v>349</v>
      </c>
      <c r="H608" s="8" t="s">
        <v>20</v>
      </c>
      <c r="I608" s="8" t="s">
        <v>349</v>
      </c>
      <c r="J608" s="8" t="s">
        <v>166</v>
      </c>
      <c r="K608" s="8" t="s">
        <v>21</v>
      </c>
      <c r="L608" s="12">
        <v>60</v>
      </c>
      <c r="M608" s="9">
        <v>2</v>
      </c>
      <c r="N608" s="10">
        <f t="shared" si="81"/>
        <v>3.3333333333333333E-2</v>
      </c>
      <c r="O608" s="11">
        <f t="shared" si="82"/>
        <v>6.5</v>
      </c>
      <c r="P608" s="11">
        <v>13</v>
      </c>
      <c r="Q608" s="11">
        <v>0</v>
      </c>
      <c r="R608" s="8">
        <v>0</v>
      </c>
      <c r="S608" s="8">
        <v>0</v>
      </c>
      <c r="T608" s="33" t="str">
        <f t="shared" si="83"/>
        <v/>
      </c>
      <c r="U608" s="12">
        <f t="shared" si="84"/>
        <v>0</v>
      </c>
      <c r="V608" s="10">
        <f t="shared" si="85"/>
        <v>0</v>
      </c>
      <c r="W608" s="11">
        <v>6.5</v>
      </c>
      <c r="X608" s="8" t="s">
        <v>148</v>
      </c>
      <c r="Y608" s="8" t="s">
        <v>149</v>
      </c>
      <c r="AA608">
        <f t="shared" si="86"/>
        <v>1</v>
      </c>
      <c r="AB608" s="32">
        <f t="shared" si="87"/>
        <v>-13</v>
      </c>
      <c r="AC608" t="str">
        <f t="shared" si="88"/>
        <v>No Sales</v>
      </c>
      <c r="AD608">
        <f>IFERROR(VLOOKUP(J608,Product_lookup!$A:$G,5,FALSE),"")</f>
        <v>449</v>
      </c>
      <c r="AE608">
        <f>IFERROR(VLOOKUP(J608,Product_lookup!$A:$G,6,FALSE),"")</f>
        <v>162</v>
      </c>
      <c r="AF608">
        <f>IFERROR(VLOOKUP(J608,Product_lookup!$A:$G,7,FALSE),"")</f>
        <v>130</v>
      </c>
      <c r="AG608" s="33">
        <f t="shared" si="89"/>
        <v>0.34966592427616927</v>
      </c>
    </row>
    <row r="609" spans="1:33" x14ac:dyDescent="0.3">
      <c r="A609" s="27">
        <v>46271</v>
      </c>
      <c r="B609" s="8" t="s">
        <v>19</v>
      </c>
      <c r="C609" s="8" t="s">
        <v>249</v>
      </c>
      <c r="D609" s="8" t="s">
        <v>141</v>
      </c>
      <c r="E609" s="8" t="s">
        <v>164</v>
      </c>
      <c r="F609" s="8" t="s">
        <v>143</v>
      </c>
      <c r="G609" s="8" t="s">
        <v>350</v>
      </c>
      <c r="H609" s="8" t="s">
        <v>20</v>
      </c>
      <c r="I609" s="8" t="s">
        <v>350</v>
      </c>
      <c r="J609" s="8" t="s">
        <v>166</v>
      </c>
      <c r="K609" s="8" t="s">
        <v>7</v>
      </c>
      <c r="L609" s="12">
        <v>311</v>
      </c>
      <c r="M609" s="9">
        <v>5</v>
      </c>
      <c r="N609" s="10">
        <f t="shared" si="81"/>
        <v>1.607717041800643E-2</v>
      </c>
      <c r="O609" s="11">
        <f t="shared" si="82"/>
        <v>4.38</v>
      </c>
      <c r="P609" s="11">
        <v>21.9</v>
      </c>
      <c r="Q609" s="11">
        <v>449</v>
      </c>
      <c r="R609" s="8">
        <v>1</v>
      </c>
      <c r="S609" s="8">
        <v>1</v>
      </c>
      <c r="T609" s="33">
        <f t="shared" si="83"/>
        <v>4.8775055679287305E-2</v>
      </c>
      <c r="U609" s="12">
        <f t="shared" si="84"/>
        <v>20.502283105022833</v>
      </c>
      <c r="V609" s="10">
        <f t="shared" si="85"/>
        <v>0.2</v>
      </c>
      <c r="W609" s="11">
        <v>7.5</v>
      </c>
      <c r="X609" s="8" t="s">
        <v>148</v>
      </c>
      <c r="Y609" s="8" t="s">
        <v>149</v>
      </c>
      <c r="AA609">
        <f t="shared" si="86"/>
        <v>1</v>
      </c>
      <c r="AB609" s="32">
        <f t="shared" si="87"/>
        <v>135.1</v>
      </c>
      <c r="AC609" t="str">
        <f t="shared" si="88"/>
        <v>Profitable</v>
      </c>
      <c r="AD609">
        <f>IFERROR(VLOOKUP(J609,Product_lookup!$A:$G,5,FALSE),"")</f>
        <v>449</v>
      </c>
      <c r="AE609">
        <f>IFERROR(VLOOKUP(J609,Product_lookup!$A:$G,6,FALSE),"")</f>
        <v>162</v>
      </c>
      <c r="AF609">
        <f>IFERROR(VLOOKUP(J609,Product_lookup!$A:$G,7,FALSE),"")</f>
        <v>130</v>
      </c>
      <c r="AG609" s="33">
        <f t="shared" si="89"/>
        <v>0.34966592427616927</v>
      </c>
    </row>
    <row r="610" spans="1:33" x14ac:dyDescent="0.3">
      <c r="A610" s="27">
        <v>46272</v>
      </c>
      <c r="B610" s="8" t="s">
        <v>12</v>
      </c>
      <c r="C610" s="8" t="s">
        <v>140</v>
      </c>
      <c r="D610" s="8" t="s">
        <v>141</v>
      </c>
      <c r="E610" s="8" t="s">
        <v>142</v>
      </c>
      <c r="F610" s="8" t="s">
        <v>143</v>
      </c>
      <c r="G610" s="8" t="s">
        <v>144</v>
      </c>
      <c r="H610" s="8" t="s">
        <v>6</v>
      </c>
      <c r="I610" s="8" t="s">
        <v>653</v>
      </c>
      <c r="J610" s="8" t="s">
        <v>147</v>
      </c>
      <c r="K610" s="8" t="s">
        <v>7</v>
      </c>
      <c r="L610" s="12">
        <v>296</v>
      </c>
      <c r="M610" s="9">
        <v>1</v>
      </c>
      <c r="N610" s="10">
        <f t="shared" si="81"/>
        <v>3.3783783783783786E-3</v>
      </c>
      <c r="O610" s="11">
        <f t="shared" si="82"/>
        <v>13.68</v>
      </c>
      <c r="P610" s="11">
        <v>13.68</v>
      </c>
      <c r="Q610" s="11">
        <v>0</v>
      </c>
      <c r="R610" s="8">
        <v>0</v>
      </c>
      <c r="S610" s="8">
        <v>0</v>
      </c>
      <c r="T610" s="33" t="str">
        <f t="shared" si="83"/>
        <v/>
      </c>
      <c r="U610" s="12">
        <f t="shared" si="84"/>
        <v>0</v>
      </c>
      <c r="V610" s="10">
        <f t="shared" si="85"/>
        <v>0</v>
      </c>
      <c r="W610" s="11">
        <v>18</v>
      </c>
      <c r="X610" s="8" t="s">
        <v>148</v>
      </c>
      <c r="Y610" s="8" t="s">
        <v>149</v>
      </c>
      <c r="AA610">
        <f t="shared" si="86"/>
        <v>1</v>
      </c>
      <c r="AB610" s="32">
        <f t="shared" si="87"/>
        <v>-13.68</v>
      </c>
      <c r="AC610" t="str">
        <f t="shared" si="88"/>
        <v>No Sales</v>
      </c>
      <c r="AD610">
        <f>IFERROR(VLOOKUP(J610,Product_lookup!$A:$G,5,FALSE),"")</f>
        <v>599</v>
      </c>
      <c r="AE610">
        <f>IFERROR(VLOOKUP(J610,Product_lookup!$A:$G,6,FALSE),"")</f>
        <v>216</v>
      </c>
      <c r="AF610">
        <f>IFERROR(VLOOKUP(J610,Product_lookup!$A:$G,7,FALSE),"")</f>
        <v>144</v>
      </c>
      <c r="AG610" s="33">
        <f t="shared" si="89"/>
        <v>0.39899833055091821</v>
      </c>
    </row>
    <row r="611" spans="1:33" x14ac:dyDescent="0.3">
      <c r="A611" s="27">
        <v>46272</v>
      </c>
      <c r="B611" s="8" t="s">
        <v>12</v>
      </c>
      <c r="C611" s="8" t="s">
        <v>140</v>
      </c>
      <c r="D611" s="8" t="s">
        <v>141</v>
      </c>
      <c r="E611" s="8" t="s">
        <v>142</v>
      </c>
      <c r="F611" s="8" t="s">
        <v>143</v>
      </c>
      <c r="G611" s="8" t="s">
        <v>151</v>
      </c>
      <c r="H611" s="8" t="s">
        <v>6</v>
      </c>
      <c r="I611" s="8" t="s">
        <v>654</v>
      </c>
      <c r="J611" s="8" t="s">
        <v>147</v>
      </c>
      <c r="K611" s="8" t="s">
        <v>7</v>
      </c>
      <c r="L611" s="12">
        <v>265</v>
      </c>
      <c r="M611" s="9">
        <v>6</v>
      </c>
      <c r="N611" s="10">
        <f t="shared" si="81"/>
        <v>2.2641509433962263E-2</v>
      </c>
      <c r="O611" s="11">
        <f t="shared" si="82"/>
        <v>9.2999999999999989</v>
      </c>
      <c r="P611" s="11">
        <v>55.8</v>
      </c>
      <c r="Q611" s="8">
        <v>599</v>
      </c>
      <c r="R611" s="8">
        <v>1</v>
      </c>
      <c r="S611" s="8">
        <v>1</v>
      </c>
      <c r="T611" s="33">
        <f t="shared" si="83"/>
        <v>9.3155258764607674E-2</v>
      </c>
      <c r="U611" s="12">
        <f t="shared" si="84"/>
        <v>10.734767025089607</v>
      </c>
      <c r="V611" s="10">
        <f t="shared" si="85"/>
        <v>0.16666666666666666</v>
      </c>
      <c r="W611" s="11">
        <v>15.5</v>
      </c>
      <c r="X611" s="8" t="s">
        <v>148</v>
      </c>
      <c r="Y611" s="8" t="s">
        <v>149</v>
      </c>
      <c r="Z611" s="8" t="s">
        <v>546</v>
      </c>
      <c r="AA611">
        <f t="shared" si="86"/>
        <v>1</v>
      </c>
      <c r="AB611" s="32">
        <f t="shared" si="87"/>
        <v>183.2</v>
      </c>
      <c r="AC611" t="str">
        <f t="shared" si="88"/>
        <v>Profitable</v>
      </c>
      <c r="AD611">
        <f>IFERROR(VLOOKUP(J611,Product_lookup!$A:$G,5,FALSE),"")</f>
        <v>599</v>
      </c>
      <c r="AE611">
        <f>IFERROR(VLOOKUP(J611,Product_lookup!$A:$G,6,FALSE),"")</f>
        <v>216</v>
      </c>
      <c r="AF611">
        <f>IFERROR(VLOOKUP(J611,Product_lookup!$A:$G,7,FALSE),"")</f>
        <v>144</v>
      </c>
      <c r="AG611" s="33">
        <f t="shared" si="89"/>
        <v>0.39899833055091821</v>
      </c>
    </row>
    <row r="612" spans="1:33" x14ac:dyDescent="0.3">
      <c r="A612" s="27">
        <v>46272</v>
      </c>
      <c r="B612" s="8" t="s">
        <v>12</v>
      </c>
      <c r="C612" s="8" t="s">
        <v>140</v>
      </c>
      <c r="D612" s="8" t="s">
        <v>141</v>
      </c>
      <c r="E612" s="8" t="s">
        <v>142</v>
      </c>
      <c r="F612" s="8" t="s">
        <v>143</v>
      </c>
      <c r="G612" s="8" t="s">
        <v>151</v>
      </c>
      <c r="H612" s="8" t="s">
        <v>6</v>
      </c>
      <c r="I612" s="8" t="s">
        <v>656</v>
      </c>
      <c r="J612" s="8" t="s">
        <v>147</v>
      </c>
      <c r="K612" s="8" t="s">
        <v>14</v>
      </c>
      <c r="L612" s="12">
        <v>166</v>
      </c>
      <c r="M612" s="9">
        <v>1</v>
      </c>
      <c r="N612" s="10">
        <f t="shared" si="81"/>
        <v>6.024096385542169E-3</v>
      </c>
      <c r="O612" s="11">
        <f t="shared" si="82"/>
        <v>11</v>
      </c>
      <c r="P612" s="11">
        <v>11</v>
      </c>
      <c r="Q612" s="11">
        <v>0</v>
      </c>
      <c r="R612" s="8">
        <v>0</v>
      </c>
      <c r="S612" s="8">
        <v>0</v>
      </c>
      <c r="T612" s="33" t="str">
        <f t="shared" si="83"/>
        <v/>
      </c>
      <c r="U612" s="12">
        <f t="shared" si="84"/>
        <v>0</v>
      </c>
      <c r="V612" s="10">
        <f t="shared" si="85"/>
        <v>0</v>
      </c>
      <c r="W612" s="11">
        <v>16</v>
      </c>
      <c r="X612" s="8" t="s">
        <v>148</v>
      </c>
      <c r="Y612" s="8" t="s">
        <v>149</v>
      </c>
      <c r="AA612">
        <f t="shared" si="86"/>
        <v>1</v>
      </c>
      <c r="AB612" s="32">
        <f t="shared" si="87"/>
        <v>-11</v>
      </c>
      <c r="AC612" t="str">
        <f t="shared" si="88"/>
        <v>No Sales</v>
      </c>
      <c r="AD612">
        <f>IFERROR(VLOOKUP(J612,Product_lookup!$A:$G,5,FALSE),"")</f>
        <v>599</v>
      </c>
      <c r="AE612">
        <f>IFERROR(VLOOKUP(J612,Product_lookup!$A:$G,6,FALSE),"")</f>
        <v>216</v>
      </c>
      <c r="AF612">
        <f>IFERROR(VLOOKUP(J612,Product_lookup!$A:$G,7,FALSE),"")</f>
        <v>144</v>
      </c>
      <c r="AG612" s="33">
        <f t="shared" si="89"/>
        <v>0.39899833055091821</v>
      </c>
    </row>
    <row r="613" spans="1:33" x14ac:dyDescent="0.3">
      <c r="A613" s="27">
        <v>46272</v>
      </c>
      <c r="B613" s="8" t="s">
        <v>12</v>
      </c>
      <c r="C613" s="8" t="s">
        <v>140</v>
      </c>
      <c r="D613" s="8" t="s">
        <v>141</v>
      </c>
      <c r="E613" s="8" t="s">
        <v>142</v>
      </c>
      <c r="F613" s="8" t="s">
        <v>143</v>
      </c>
      <c r="G613" s="8" t="s">
        <v>144</v>
      </c>
      <c r="H613" s="8" t="s">
        <v>6</v>
      </c>
      <c r="I613" s="8" t="s">
        <v>205</v>
      </c>
      <c r="J613" s="8" t="s">
        <v>147</v>
      </c>
      <c r="K613" s="8" t="s">
        <v>14</v>
      </c>
      <c r="L613" s="12">
        <v>1136</v>
      </c>
      <c r="M613" s="9">
        <v>11</v>
      </c>
      <c r="N613" s="10">
        <f t="shared" si="81"/>
        <v>9.683098591549295E-3</v>
      </c>
      <c r="O613" s="11">
        <f t="shared" si="82"/>
        <v>8.65</v>
      </c>
      <c r="P613" s="11">
        <v>95.15</v>
      </c>
      <c r="Q613" s="11">
        <v>0</v>
      </c>
      <c r="R613" s="8">
        <v>0</v>
      </c>
      <c r="S613" s="8">
        <v>0</v>
      </c>
      <c r="T613" s="33" t="str">
        <f t="shared" si="83"/>
        <v/>
      </c>
      <c r="U613" s="12">
        <f t="shared" si="84"/>
        <v>0</v>
      </c>
      <c r="V613" s="10">
        <f t="shared" si="85"/>
        <v>0</v>
      </c>
      <c r="W613" s="11">
        <v>12</v>
      </c>
      <c r="X613" s="8" t="s">
        <v>148</v>
      </c>
      <c r="Y613" s="8" t="s">
        <v>149</v>
      </c>
      <c r="AA613">
        <f t="shared" si="86"/>
        <v>1</v>
      </c>
      <c r="AB613" s="32">
        <f t="shared" si="87"/>
        <v>-95.15</v>
      </c>
      <c r="AC613" t="str">
        <f t="shared" si="88"/>
        <v>No Sales</v>
      </c>
      <c r="AD613">
        <f>IFERROR(VLOOKUP(J613,Product_lookup!$A:$G,5,FALSE),"")</f>
        <v>599</v>
      </c>
      <c r="AE613">
        <f>IFERROR(VLOOKUP(J613,Product_lookup!$A:$G,6,FALSE),"")</f>
        <v>216</v>
      </c>
      <c r="AF613">
        <f>IFERROR(VLOOKUP(J613,Product_lookup!$A:$G,7,FALSE),"")</f>
        <v>144</v>
      </c>
      <c r="AG613" s="33">
        <f t="shared" si="89"/>
        <v>0.39899833055091821</v>
      </c>
    </row>
    <row r="614" spans="1:33" x14ac:dyDescent="0.3">
      <c r="A614" s="27">
        <v>46272</v>
      </c>
      <c r="B614" s="8" t="s">
        <v>12</v>
      </c>
      <c r="C614" s="8" t="s">
        <v>140</v>
      </c>
      <c r="D614" s="8" t="s">
        <v>141</v>
      </c>
      <c r="E614" s="8" t="s">
        <v>142</v>
      </c>
      <c r="F614" s="8" t="s">
        <v>143</v>
      </c>
      <c r="G614" s="8" t="s">
        <v>144</v>
      </c>
      <c r="H614" s="8" t="s">
        <v>6</v>
      </c>
      <c r="I614" s="8" t="s">
        <v>203</v>
      </c>
      <c r="J614" s="8" t="s">
        <v>147</v>
      </c>
      <c r="K614" s="8" t="s">
        <v>21</v>
      </c>
      <c r="L614" s="12">
        <v>166</v>
      </c>
      <c r="M614" s="9">
        <v>3</v>
      </c>
      <c r="N614" s="10">
        <f t="shared" si="81"/>
        <v>1.8072289156626505E-2</v>
      </c>
      <c r="O614" s="11">
        <f t="shared" si="82"/>
        <v>11.5</v>
      </c>
      <c r="P614" s="11">
        <v>34.5</v>
      </c>
      <c r="Q614" s="11">
        <v>0</v>
      </c>
      <c r="R614" s="8">
        <v>0</v>
      </c>
      <c r="S614" s="8">
        <v>0</v>
      </c>
      <c r="T614" s="33" t="str">
        <f t="shared" si="83"/>
        <v/>
      </c>
      <c r="U614" s="12">
        <f t="shared" si="84"/>
        <v>0</v>
      </c>
      <c r="V614" s="10">
        <f t="shared" si="85"/>
        <v>0</v>
      </c>
      <c r="W614" s="11">
        <v>11.5</v>
      </c>
      <c r="X614" s="8" t="s">
        <v>148</v>
      </c>
      <c r="Y614" s="8" t="s">
        <v>149</v>
      </c>
      <c r="AA614">
        <f t="shared" si="86"/>
        <v>1</v>
      </c>
      <c r="AB614" s="32">
        <f t="shared" si="87"/>
        <v>-34.5</v>
      </c>
      <c r="AC614" t="str">
        <f t="shared" si="88"/>
        <v>No Sales</v>
      </c>
      <c r="AD614">
        <f>IFERROR(VLOOKUP(J614,Product_lookup!$A:$G,5,FALSE),"")</f>
        <v>599</v>
      </c>
      <c r="AE614">
        <f>IFERROR(VLOOKUP(J614,Product_lookup!$A:$G,6,FALSE),"")</f>
        <v>216</v>
      </c>
      <c r="AF614">
        <f>IFERROR(VLOOKUP(J614,Product_lookup!$A:$G,7,FALSE),"")</f>
        <v>144</v>
      </c>
      <c r="AG614" s="33">
        <f t="shared" si="89"/>
        <v>0.39899833055091821</v>
      </c>
    </row>
    <row r="615" spans="1:33" x14ac:dyDescent="0.3">
      <c r="A615" s="27">
        <v>46272</v>
      </c>
      <c r="B615" s="8" t="s">
        <v>12</v>
      </c>
      <c r="C615" s="8" t="s">
        <v>140</v>
      </c>
      <c r="D615" s="8" t="s">
        <v>141</v>
      </c>
      <c r="E615" s="8" t="s">
        <v>150</v>
      </c>
      <c r="F615" s="8" t="s">
        <v>143</v>
      </c>
      <c r="G615" s="8" t="s">
        <v>144</v>
      </c>
      <c r="H615" s="8" t="s">
        <v>6</v>
      </c>
      <c r="I615" s="8" t="s">
        <v>210</v>
      </c>
      <c r="J615" s="8" t="s">
        <v>153</v>
      </c>
      <c r="K615" s="8" t="s">
        <v>14</v>
      </c>
      <c r="L615" s="12">
        <v>973</v>
      </c>
      <c r="M615" s="9">
        <v>7</v>
      </c>
      <c r="N615" s="10">
        <f t="shared" si="81"/>
        <v>7.1942446043165471E-3</v>
      </c>
      <c r="O615" s="11">
        <f t="shared" si="82"/>
        <v>6.37</v>
      </c>
      <c r="P615" s="11">
        <v>44.59</v>
      </c>
      <c r="Q615" s="11">
        <v>0</v>
      </c>
      <c r="R615" s="8">
        <v>0</v>
      </c>
      <c r="S615" s="8">
        <v>0</v>
      </c>
      <c r="T615" s="33" t="str">
        <f t="shared" si="83"/>
        <v/>
      </c>
      <c r="U615" s="12">
        <f t="shared" si="84"/>
        <v>0</v>
      </c>
      <c r="V615" s="10">
        <f t="shared" si="85"/>
        <v>0</v>
      </c>
      <c r="W615" s="11">
        <v>10</v>
      </c>
      <c r="X615" s="8" t="s">
        <v>148</v>
      </c>
      <c r="Y615" s="8" t="s">
        <v>149</v>
      </c>
      <c r="AA615">
        <f t="shared" si="86"/>
        <v>1</v>
      </c>
      <c r="AB615" s="32">
        <f t="shared" si="87"/>
        <v>-44.59</v>
      </c>
      <c r="AC615" t="str">
        <f t="shared" si="88"/>
        <v>No Sales</v>
      </c>
      <c r="AD615">
        <f>IFERROR(VLOOKUP(J615,Product_lookup!$A:$G,5,FALSE),"")</f>
        <v>549</v>
      </c>
      <c r="AE615">
        <f>IFERROR(VLOOKUP(J615,Product_lookup!$A:$G,6,FALSE),"")</f>
        <v>192</v>
      </c>
      <c r="AF615">
        <f>IFERROR(VLOOKUP(J615,Product_lookup!$A:$G,7,FALSE),"")</f>
        <v>139</v>
      </c>
      <c r="AG615" s="33">
        <f t="shared" si="89"/>
        <v>0.39708561020036431</v>
      </c>
    </row>
    <row r="616" spans="1:33" x14ac:dyDescent="0.3">
      <c r="A616" s="27">
        <v>46272</v>
      </c>
      <c r="B616" s="8" t="s">
        <v>12</v>
      </c>
      <c r="C616" s="8" t="s">
        <v>140</v>
      </c>
      <c r="D616" s="8" t="s">
        <v>141</v>
      </c>
      <c r="E616" s="8" t="s">
        <v>150</v>
      </c>
      <c r="F616" s="8" t="s">
        <v>143</v>
      </c>
      <c r="G616" s="8" t="s">
        <v>144</v>
      </c>
      <c r="H616" s="8" t="s">
        <v>6</v>
      </c>
      <c r="I616" s="8" t="s">
        <v>658</v>
      </c>
      <c r="J616" s="8" t="s">
        <v>153</v>
      </c>
      <c r="K616" s="8" t="s">
        <v>21</v>
      </c>
      <c r="L616" s="12">
        <v>174</v>
      </c>
      <c r="M616" s="9">
        <v>4</v>
      </c>
      <c r="N616" s="10">
        <f t="shared" si="81"/>
        <v>2.2988505747126436E-2</v>
      </c>
      <c r="O616" s="11">
        <f t="shared" si="82"/>
        <v>13.5</v>
      </c>
      <c r="P616" s="11">
        <v>54</v>
      </c>
      <c r="Q616" s="11">
        <v>549</v>
      </c>
      <c r="R616" s="8">
        <v>1</v>
      </c>
      <c r="S616" s="8">
        <v>1</v>
      </c>
      <c r="T616" s="33">
        <f t="shared" si="83"/>
        <v>9.8360655737704916E-2</v>
      </c>
      <c r="U616" s="12">
        <f t="shared" si="84"/>
        <v>10.166666666666666</v>
      </c>
      <c r="V616" s="10">
        <f t="shared" si="85"/>
        <v>0.25</v>
      </c>
      <c r="W616" s="11">
        <v>13.5</v>
      </c>
      <c r="X616" s="8" t="s">
        <v>148</v>
      </c>
      <c r="Y616" s="8" t="s">
        <v>149</v>
      </c>
      <c r="AA616">
        <f t="shared" si="86"/>
        <v>1</v>
      </c>
      <c r="AB616" s="32">
        <f t="shared" si="87"/>
        <v>164</v>
      </c>
      <c r="AC616" t="str">
        <f t="shared" si="88"/>
        <v>Profitable</v>
      </c>
      <c r="AD616">
        <f>IFERROR(VLOOKUP(J616,Product_lookup!$A:$G,5,FALSE),"")</f>
        <v>549</v>
      </c>
      <c r="AE616">
        <f>IFERROR(VLOOKUP(J616,Product_lookup!$A:$G,6,FALSE),"")</f>
        <v>192</v>
      </c>
      <c r="AF616">
        <f>IFERROR(VLOOKUP(J616,Product_lookup!$A:$G,7,FALSE),"")</f>
        <v>139</v>
      </c>
      <c r="AG616" s="33">
        <f t="shared" si="89"/>
        <v>0.39708561020036431</v>
      </c>
    </row>
    <row r="617" spans="1:33" x14ac:dyDescent="0.3">
      <c r="A617" s="27">
        <v>46272</v>
      </c>
      <c r="B617" s="8" t="s">
        <v>12</v>
      </c>
      <c r="C617" s="8" t="s">
        <v>140</v>
      </c>
      <c r="D617" s="8" t="s">
        <v>141</v>
      </c>
      <c r="E617" s="8" t="s">
        <v>150</v>
      </c>
      <c r="F617" s="8" t="s">
        <v>143</v>
      </c>
      <c r="G617" s="8" t="s">
        <v>144</v>
      </c>
      <c r="H617" s="8" t="s">
        <v>6</v>
      </c>
      <c r="I617" s="8" t="s">
        <v>374</v>
      </c>
      <c r="J617" s="8" t="s">
        <v>153</v>
      </c>
      <c r="K617" s="8" t="s">
        <v>21</v>
      </c>
      <c r="L617" s="12">
        <v>304</v>
      </c>
      <c r="M617" s="9">
        <v>6</v>
      </c>
      <c r="N617" s="10">
        <f t="shared" si="81"/>
        <v>1.9736842105263157E-2</v>
      </c>
      <c r="O617" s="11">
        <f t="shared" si="82"/>
        <v>12.5</v>
      </c>
      <c r="P617" s="11">
        <v>75</v>
      </c>
      <c r="Q617" s="11">
        <v>0</v>
      </c>
      <c r="R617" s="8">
        <v>0</v>
      </c>
      <c r="S617" s="8">
        <v>0</v>
      </c>
      <c r="T617" s="33" t="str">
        <f t="shared" si="83"/>
        <v/>
      </c>
      <c r="U617" s="12">
        <f t="shared" si="84"/>
        <v>0</v>
      </c>
      <c r="V617" s="10">
        <f t="shared" si="85"/>
        <v>0</v>
      </c>
      <c r="W617" s="11">
        <v>12.5</v>
      </c>
      <c r="X617" s="8" t="s">
        <v>148</v>
      </c>
      <c r="Y617" s="8" t="s">
        <v>149</v>
      </c>
      <c r="AA617">
        <f t="shared" si="86"/>
        <v>1</v>
      </c>
      <c r="AB617" s="32">
        <f t="shared" si="87"/>
        <v>-75</v>
      </c>
      <c r="AC617" t="str">
        <f t="shared" si="88"/>
        <v>No Sales</v>
      </c>
      <c r="AD617">
        <f>IFERROR(VLOOKUP(J617,Product_lookup!$A:$G,5,FALSE),"")</f>
        <v>549</v>
      </c>
      <c r="AE617">
        <f>IFERROR(VLOOKUP(J617,Product_lookup!$A:$G,6,FALSE),"")</f>
        <v>192</v>
      </c>
      <c r="AF617">
        <f>IFERROR(VLOOKUP(J617,Product_lookup!$A:$G,7,FALSE),"")</f>
        <v>139</v>
      </c>
      <c r="AG617" s="33">
        <f t="shared" si="89"/>
        <v>0.39708561020036431</v>
      </c>
    </row>
    <row r="618" spans="1:33" x14ac:dyDescent="0.3">
      <c r="A618" s="27">
        <v>46272</v>
      </c>
      <c r="B618" s="8" t="s">
        <v>12</v>
      </c>
      <c r="C618" s="8" t="s">
        <v>140</v>
      </c>
      <c r="D618" s="8" t="s">
        <v>141</v>
      </c>
      <c r="E618" s="8" t="s">
        <v>157</v>
      </c>
      <c r="F618" s="8" t="s">
        <v>143</v>
      </c>
      <c r="G618" s="8" t="s">
        <v>151</v>
      </c>
      <c r="H618" s="8" t="s">
        <v>6</v>
      </c>
      <c r="I618" s="8" t="s">
        <v>660</v>
      </c>
      <c r="J618" s="8" t="s">
        <v>159</v>
      </c>
      <c r="K618" s="8" t="s">
        <v>21</v>
      </c>
      <c r="L618" s="12">
        <v>136</v>
      </c>
      <c r="M618" s="9">
        <v>4</v>
      </c>
      <c r="N618" s="10">
        <f t="shared" si="81"/>
        <v>2.9411764705882353E-2</v>
      </c>
      <c r="O618" s="11">
        <f t="shared" si="82"/>
        <v>10.86</v>
      </c>
      <c r="P618" s="11">
        <v>43.44</v>
      </c>
      <c r="Q618" s="11">
        <v>0</v>
      </c>
      <c r="R618" s="8">
        <v>0</v>
      </c>
      <c r="S618" s="8">
        <v>0</v>
      </c>
      <c r="T618" s="33" t="str">
        <f t="shared" si="83"/>
        <v/>
      </c>
      <c r="U618" s="12">
        <f t="shared" si="84"/>
        <v>0</v>
      </c>
      <c r="V618" s="10">
        <f t="shared" si="85"/>
        <v>0</v>
      </c>
      <c r="W618" s="11">
        <v>11</v>
      </c>
      <c r="X618" s="8" t="s">
        <v>148</v>
      </c>
      <c r="Y618" s="8" t="s">
        <v>149</v>
      </c>
      <c r="AA618">
        <f t="shared" si="86"/>
        <v>1</v>
      </c>
      <c r="AB618" s="32">
        <f t="shared" si="87"/>
        <v>-43.44</v>
      </c>
      <c r="AC618" t="str">
        <f t="shared" si="88"/>
        <v>No Sales</v>
      </c>
      <c r="AD618">
        <f>IFERROR(VLOOKUP(J618,Product_lookup!$A:$G,5,FALSE),"")</f>
        <v>399</v>
      </c>
      <c r="AE618">
        <f>IFERROR(VLOOKUP(J618,Product_lookup!$A:$G,6,FALSE),"")</f>
        <v>148</v>
      </c>
      <c r="AF618">
        <f>IFERROR(VLOOKUP(J618,Product_lookup!$A:$G,7,FALSE),"")</f>
        <v>126</v>
      </c>
      <c r="AG618" s="33">
        <f t="shared" si="89"/>
        <v>0.31328320802005011</v>
      </c>
    </row>
    <row r="619" spans="1:33" x14ac:dyDescent="0.3">
      <c r="A619" s="27">
        <v>46272</v>
      </c>
      <c r="B619" s="8" t="s">
        <v>12</v>
      </c>
      <c r="C619" s="8" t="s">
        <v>140</v>
      </c>
      <c r="D619" s="8" t="s">
        <v>141</v>
      </c>
      <c r="E619" s="8" t="s">
        <v>157</v>
      </c>
      <c r="F619" s="8" t="s">
        <v>143</v>
      </c>
      <c r="G619" s="8" t="s">
        <v>151</v>
      </c>
      <c r="H619" s="8" t="s">
        <v>6</v>
      </c>
      <c r="I619" s="8" t="s">
        <v>343</v>
      </c>
      <c r="J619" s="8" t="s">
        <v>159</v>
      </c>
      <c r="K619" s="8" t="s">
        <v>14</v>
      </c>
      <c r="L619" s="12">
        <v>1447</v>
      </c>
      <c r="M619" s="9">
        <v>8</v>
      </c>
      <c r="N619" s="10">
        <f t="shared" si="81"/>
        <v>5.5286800276433999E-3</v>
      </c>
      <c r="O619" s="11">
        <f t="shared" si="82"/>
        <v>6.11</v>
      </c>
      <c r="P619" s="11">
        <v>48.88</v>
      </c>
      <c r="Q619" s="11">
        <v>0</v>
      </c>
      <c r="R619" s="8">
        <v>0</v>
      </c>
      <c r="S619" s="8">
        <v>0</v>
      </c>
      <c r="T619" s="33" t="str">
        <f t="shared" si="83"/>
        <v/>
      </c>
      <c r="U619" s="12">
        <f t="shared" si="84"/>
        <v>0</v>
      </c>
      <c r="V619" s="10">
        <f t="shared" si="85"/>
        <v>0</v>
      </c>
      <c r="W619" s="11">
        <v>8.5</v>
      </c>
      <c r="X619" s="8" t="s">
        <v>148</v>
      </c>
      <c r="Y619" s="8" t="s">
        <v>149</v>
      </c>
      <c r="AA619">
        <f t="shared" si="86"/>
        <v>1</v>
      </c>
      <c r="AB619" s="32">
        <f t="shared" si="87"/>
        <v>-48.88</v>
      </c>
      <c r="AC619" t="str">
        <f t="shared" si="88"/>
        <v>No Sales</v>
      </c>
      <c r="AD619">
        <f>IFERROR(VLOOKUP(J619,Product_lookup!$A:$G,5,FALSE),"")</f>
        <v>399</v>
      </c>
      <c r="AE619">
        <f>IFERROR(VLOOKUP(J619,Product_lookup!$A:$G,6,FALSE),"")</f>
        <v>148</v>
      </c>
      <c r="AF619">
        <f>IFERROR(VLOOKUP(J619,Product_lookup!$A:$G,7,FALSE),"")</f>
        <v>126</v>
      </c>
      <c r="AG619" s="33">
        <f t="shared" si="89"/>
        <v>0.31328320802005011</v>
      </c>
    </row>
    <row r="620" spans="1:33" x14ac:dyDescent="0.3">
      <c r="A620" s="27">
        <v>46272</v>
      </c>
      <c r="B620" s="8" t="s">
        <v>12</v>
      </c>
      <c r="C620" s="8" t="s">
        <v>140</v>
      </c>
      <c r="D620" s="8" t="s">
        <v>141</v>
      </c>
      <c r="E620" s="8" t="s">
        <v>157</v>
      </c>
      <c r="F620" s="8" t="s">
        <v>143</v>
      </c>
      <c r="G620" s="8" t="s">
        <v>144</v>
      </c>
      <c r="H620" s="8" t="s">
        <v>6</v>
      </c>
      <c r="I620" s="8" t="s">
        <v>162</v>
      </c>
      <c r="J620" s="8" t="s">
        <v>159</v>
      </c>
      <c r="K620" s="8" t="s">
        <v>7</v>
      </c>
      <c r="L620" s="12">
        <v>1025</v>
      </c>
      <c r="M620" s="9">
        <v>8</v>
      </c>
      <c r="N620" s="10">
        <f t="shared" si="81"/>
        <v>7.8048780487804878E-3</v>
      </c>
      <c r="O620" s="11">
        <f t="shared" si="82"/>
        <v>8.3000000000000007</v>
      </c>
      <c r="P620" s="11">
        <v>66.400000000000006</v>
      </c>
      <c r="Q620" s="11">
        <v>0</v>
      </c>
      <c r="R620" s="8">
        <v>0</v>
      </c>
      <c r="S620" s="8">
        <v>0</v>
      </c>
      <c r="T620" s="33" t="str">
        <f t="shared" si="83"/>
        <v/>
      </c>
      <c r="U620" s="12">
        <f t="shared" si="84"/>
        <v>0</v>
      </c>
      <c r="V620" s="10">
        <f t="shared" si="85"/>
        <v>0</v>
      </c>
      <c r="W620" s="11">
        <v>12</v>
      </c>
      <c r="X620" s="8" t="s">
        <v>148</v>
      </c>
      <c r="Y620" s="8" t="s">
        <v>149</v>
      </c>
      <c r="AA620">
        <f t="shared" si="86"/>
        <v>1</v>
      </c>
      <c r="AB620" s="32">
        <f t="shared" si="87"/>
        <v>-66.400000000000006</v>
      </c>
      <c r="AC620" t="str">
        <f t="shared" si="88"/>
        <v>No Sales</v>
      </c>
      <c r="AD620">
        <f>IFERROR(VLOOKUP(J620,Product_lookup!$A:$G,5,FALSE),"")</f>
        <v>399</v>
      </c>
      <c r="AE620">
        <f>IFERROR(VLOOKUP(J620,Product_lookup!$A:$G,6,FALSE),"")</f>
        <v>148</v>
      </c>
      <c r="AF620">
        <f>IFERROR(VLOOKUP(J620,Product_lookup!$A:$G,7,FALSE),"")</f>
        <v>126</v>
      </c>
      <c r="AG620" s="33">
        <f t="shared" si="89"/>
        <v>0.31328320802005011</v>
      </c>
    </row>
    <row r="621" spans="1:33" x14ac:dyDescent="0.3">
      <c r="A621" s="27">
        <v>46272</v>
      </c>
      <c r="B621" s="8" t="s">
        <v>12</v>
      </c>
      <c r="C621" s="8" t="s">
        <v>140</v>
      </c>
      <c r="D621" s="8" t="s">
        <v>141</v>
      </c>
      <c r="E621" s="8" t="s">
        <v>157</v>
      </c>
      <c r="F621" s="8" t="s">
        <v>143</v>
      </c>
      <c r="G621" s="8" t="s">
        <v>144</v>
      </c>
      <c r="H621" s="8" t="s">
        <v>6</v>
      </c>
      <c r="I621" s="8" t="s">
        <v>661</v>
      </c>
      <c r="J621" s="8" t="s">
        <v>159</v>
      </c>
      <c r="K621" s="8" t="s">
        <v>7</v>
      </c>
      <c r="L621" s="12">
        <v>111</v>
      </c>
      <c r="M621" s="9">
        <v>0</v>
      </c>
      <c r="N621" s="10">
        <f t="shared" si="81"/>
        <v>0</v>
      </c>
      <c r="O621" s="11" t="str">
        <f t="shared" si="82"/>
        <v/>
      </c>
      <c r="P621" s="11">
        <v>0</v>
      </c>
      <c r="Q621" s="11">
        <v>0</v>
      </c>
      <c r="R621" s="8">
        <v>0</v>
      </c>
      <c r="S621" s="8">
        <v>0</v>
      </c>
      <c r="T621" s="33" t="str">
        <f t="shared" si="83"/>
        <v/>
      </c>
      <c r="U621" s="12" t="str">
        <f t="shared" si="84"/>
        <v/>
      </c>
      <c r="V621" s="10" t="str">
        <f t="shared" si="85"/>
        <v/>
      </c>
      <c r="W621" s="11">
        <v>9</v>
      </c>
      <c r="X621" s="8" t="s">
        <v>148</v>
      </c>
      <c r="Y621" s="8" t="s">
        <v>149</v>
      </c>
      <c r="AA621">
        <f t="shared" si="86"/>
        <v>1</v>
      </c>
      <c r="AB621" s="32">
        <f t="shared" si="87"/>
        <v>0</v>
      </c>
      <c r="AC621" t="str">
        <f t="shared" si="88"/>
        <v>No Spend</v>
      </c>
      <c r="AD621">
        <f>IFERROR(VLOOKUP(J621,Product_lookup!$A:$G,5,FALSE),"")</f>
        <v>399</v>
      </c>
      <c r="AE621">
        <f>IFERROR(VLOOKUP(J621,Product_lookup!$A:$G,6,FALSE),"")</f>
        <v>148</v>
      </c>
      <c r="AF621">
        <f>IFERROR(VLOOKUP(J621,Product_lookup!$A:$G,7,FALSE),"")</f>
        <v>126</v>
      </c>
      <c r="AG621" s="33">
        <f t="shared" si="89"/>
        <v>0.31328320802005011</v>
      </c>
    </row>
    <row r="622" spans="1:33" x14ac:dyDescent="0.3">
      <c r="A622" s="27">
        <v>46272</v>
      </c>
      <c r="B622" s="8" t="s">
        <v>12</v>
      </c>
      <c r="C622" s="8" t="s">
        <v>140</v>
      </c>
      <c r="D622" s="8" t="s">
        <v>141</v>
      </c>
      <c r="E622" s="8" t="s">
        <v>157</v>
      </c>
      <c r="F622" s="8" t="s">
        <v>143</v>
      </c>
      <c r="G622" s="8" t="s">
        <v>170</v>
      </c>
      <c r="H622" s="8" t="s">
        <v>6</v>
      </c>
      <c r="I622" s="8" t="s">
        <v>237</v>
      </c>
      <c r="J622" s="8" t="s">
        <v>159</v>
      </c>
      <c r="K622" s="8" t="s">
        <v>21</v>
      </c>
      <c r="L622" s="12">
        <v>166</v>
      </c>
      <c r="M622" s="9">
        <v>0</v>
      </c>
      <c r="N622" s="10">
        <f t="shared" si="81"/>
        <v>0</v>
      </c>
      <c r="O622" s="11" t="str">
        <f t="shared" si="82"/>
        <v/>
      </c>
      <c r="P622" s="11">
        <v>0</v>
      </c>
      <c r="Q622" s="11">
        <v>0</v>
      </c>
      <c r="R622" s="8">
        <v>0</v>
      </c>
      <c r="S622" s="8">
        <v>0</v>
      </c>
      <c r="T622" s="33" t="str">
        <f t="shared" si="83"/>
        <v/>
      </c>
      <c r="U622" s="12" t="str">
        <f t="shared" si="84"/>
        <v/>
      </c>
      <c r="V622" s="10" t="str">
        <f t="shared" si="85"/>
        <v/>
      </c>
      <c r="W622" s="11">
        <v>9.5</v>
      </c>
      <c r="X622" s="8" t="s">
        <v>148</v>
      </c>
      <c r="Y622" s="8" t="s">
        <v>149</v>
      </c>
      <c r="AA622">
        <f t="shared" si="86"/>
        <v>1</v>
      </c>
      <c r="AB622" s="32">
        <f t="shared" si="87"/>
        <v>0</v>
      </c>
      <c r="AC622" t="str">
        <f t="shared" si="88"/>
        <v>No Spend</v>
      </c>
      <c r="AD622">
        <f>IFERROR(VLOOKUP(J622,Product_lookup!$A:$G,5,FALSE),"")</f>
        <v>399</v>
      </c>
      <c r="AE622">
        <f>IFERROR(VLOOKUP(J622,Product_lookup!$A:$G,6,FALSE),"")</f>
        <v>148</v>
      </c>
      <c r="AF622">
        <f>IFERROR(VLOOKUP(J622,Product_lookup!$A:$G,7,FALSE),"")</f>
        <v>126</v>
      </c>
      <c r="AG622" s="33">
        <f t="shared" si="89"/>
        <v>0.31328320802005011</v>
      </c>
    </row>
    <row r="623" spans="1:33" x14ac:dyDescent="0.3">
      <c r="A623" s="27">
        <v>46272</v>
      </c>
      <c r="B623" s="8" t="s">
        <v>12</v>
      </c>
      <c r="C623" s="8" t="s">
        <v>140</v>
      </c>
      <c r="D623" s="8" t="s">
        <v>141</v>
      </c>
      <c r="E623" s="8" t="s">
        <v>157</v>
      </c>
      <c r="F623" s="8" t="s">
        <v>143</v>
      </c>
      <c r="G623" s="8" t="s">
        <v>144</v>
      </c>
      <c r="H623" s="8" t="s">
        <v>6</v>
      </c>
      <c r="I623" s="8" t="s">
        <v>375</v>
      </c>
      <c r="J623" s="8" t="s">
        <v>159</v>
      </c>
      <c r="K623" s="8" t="s">
        <v>14</v>
      </c>
      <c r="L623" s="12">
        <v>813</v>
      </c>
      <c r="M623" s="9">
        <v>5</v>
      </c>
      <c r="N623" s="10">
        <f t="shared" si="81"/>
        <v>6.1500615006150061E-3</v>
      </c>
      <c r="O623" s="11">
        <f t="shared" si="82"/>
        <v>9.1</v>
      </c>
      <c r="P623" s="11">
        <v>45.5</v>
      </c>
      <c r="Q623" s="11">
        <v>0</v>
      </c>
      <c r="R623" s="8">
        <v>0</v>
      </c>
      <c r="S623" s="8">
        <v>0</v>
      </c>
      <c r="T623" s="33" t="str">
        <f t="shared" si="83"/>
        <v/>
      </c>
      <c r="U623" s="12">
        <f t="shared" si="84"/>
        <v>0</v>
      </c>
      <c r="V623" s="10">
        <f t="shared" si="85"/>
        <v>0</v>
      </c>
      <c r="W623" s="11">
        <v>12.5</v>
      </c>
      <c r="X623" s="8" t="s">
        <v>148</v>
      </c>
      <c r="Y623" s="8" t="s">
        <v>149</v>
      </c>
      <c r="AA623">
        <f t="shared" si="86"/>
        <v>1</v>
      </c>
      <c r="AB623" s="32">
        <f t="shared" si="87"/>
        <v>-45.5</v>
      </c>
      <c r="AC623" t="str">
        <f t="shared" si="88"/>
        <v>No Sales</v>
      </c>
      <c r="AD623">
        <f>IFERROR(VLOOKUP(J623,Product_lookup!$A:$G,5,FALSE),"")</f>
        <v>399</v>
      </c>
      <c r="AE623">
        <f>IFERROR(VLOOKUP(J623,Product_lookup!$A:$G,6,FALSE),"")</f>
        <v>148</v>
      </c>
      <c r="AF623">
        <f>IFERROR(VLOOKUP(J623,Product_lookup!$A:$G,7,FALSE),"")</f>
        <v>126</v>
      </c>
      <c r="AG623" s="33">
        <f t="shared" si="89"/>
        <v>0.31328320802005011</v>
      </c>
    </row>
    <row r="624" spans="1:33" x14ac:dyDescent="0.3">
      <c r="A624" s="27">
        <v>46272</v>
      </c>
      <c r="B624" s="8" t="s">
        <v>12</v>
      </c>
      <c r="C624" s="8" t="s">
        <v>140</v>
      </c>
      <c r="D624" s="8" t="s">
        <v>141</v>
      </c>
      <c r="E624" s="8" t="s">
        <v>164</v>
      </c>
      <c r="F624" s="8" t="s">
        <v>143</v>
      </c>
      <c r="G624" s="8" t="s">
        <v>144</v>
      </c>
      <c r="H624" s="8" t="s">
        <v>6</v>
      </c>
      <c r="I624" s="8" t="s">
        <v>509</v>
      </c>
      <c r="J624" s="8" t="s">
        <v>166</v>
      </c>
      <c r="K624" s="8" t="s">
        <v>21</v>
      </c>
      <c r="L624" s="12">
        <v>505</v>
      </c>
      <c r="M624" s="9">
        <v>6</v>
      </c>
      <c r="N624" s="10">
        <f t="shared" si="81"/>
        <v>1.1881188118811881E-2</v>
      </c>
      <c r="O624" s="11">
        <f t="shared" si="82"/>
        <v>8.61</v>
      </c>
      <c r="P624" s="11">
        <v>51.66</v>
      </c>
      <c r="Q624" s="11">
        <v>898</v>
      </c>
      <c r="R624" s="8">
        <v>1</v>
      </c>
      <c r="S624" s="8">
        <v>2</v>
      </c>
      <c r="T624" s="33">
        <f t="shared" si="83"/>
        <v>5.7527839643652559E-2</v>
      </c>
      <c r="U624" s="12">
        <f t="shared" si="84"/>
        <v>17.382888114595431</v>
      </c>
      <c r="V624" s="10">
        <f t="shared" si="85"/>
        <v>0.16666666666666666</v>
      </c>
      <c r="W624" s="11">
        <v>9.5</v>
      </c>
      <c r="X624" s="8" t="s">
        <v>148</v>
      </c>
      <c r="Y624" s="8" t="s">
        <v>149</v>
      </c>
      <c r="AA624">
        <f t="shared" si="86"/>
        <v>1</v>
      </c>
      <c r="AB624" s="32">
        <f t="shared" si="87"/>
        <v>262.34000000000003</v>
      </c>
      <c r="AC624" t="str">
        <f t="shared" si="88"/>
        <v>Profitable</v>
      </c>
      <c r="AD624">
        <f>IFERROR(VLOOKUP(J624,Product_lookup!$A:$G,5,FALSE),"")</f>
        <v>449</v>
      </c>
      <c r="AE624">
        <f>IFERROR(VLOOKUP(J624,Product_lookup!$A:$G,6,FALSE),"")</f>
        <v>162</v>
      </c>
      <c r="AF624">
        <f>IFERROR(VLOOKUP(J624,Product_lookup!$A:$G,7,FALSE),"")</f>
        <v>130</v>
      </c>
      <c r="AG624" s="33">
        <f t="shared" si="89"/>
        <v>0.34966592427616927</v>
      </c>
    </row>
    <row r="625" spans="1:33" x14ac:dyDescent="0.3">
      <c r="A625" s="27">
        <v>46272</v>
      </c>
      <c r="B625" s="8" t="s">
        <v>12</v>
      </c>
      <c r="C625" s="8" t="s">
        <v>140</v>
      </c>
      <c r="D625" s="8" t="s">
        <v>141</v>
      </c>
      <c r="E625" s="8" t="s">
        <v>164</v>
      </c>
      <c r="F625" s="8" t="s">
        <v>143</v>
      </c>
      <c r="G625" s="8" t="s">
        <v>144</v>
      </c>
      <c r="H625" s="8" t="s">
        <v>6</v>
      </c>
      <c r="I625" s="8" t="s">
        <v>165</v>
      </c>
      <c r="J625" s="8" t="s">
        <v>166</v>
      </c>
      <c r="K625" s="8" t="s">
        <v>14</v>
      </c>
      <c r="L625" s="12">
        <v>4161</v>
      </c>
      <c r="M625" s="9">
        <v>18</v>
      </c>
      <c r="N625" s="10">
        <f t="shared" si="81"/>
        <v>4.3258832011535686E-3</v>
      </c>
      <c r="O625" s="11">
        <f t="shared" si="82"/>
        <v>9.42</v>
      </c>
      <c r="P625" s="11">
        <v>169.56</v>
      </c>
      <c r="Q625" s="11">
        <v>0</v>
      </c>
      <c r="R625" s="8">
        <v>0</v>
      </c>
      <c r="S625" s="8">
        <v>0</v>
      </c>
      <c r="T625" s="33" t="str">
        <f t="shared" si="83"/>
        <v/>
      </c>
      <c r="U625" s="12">
        <f t="shared" si="84"/>
        <v>0</v>
      </c>
      <c r="V625" s="10">
        <f t="shared" si="85"/>
        <v>0</v>
      </c>
      <c r="W625" s="11">
        <v>12</v>
      </c>
      <c r="X625" s="8" t="s">
        <v>148</v>
      </c>
      <c r="Y625" s="8" t="s">
        <v>149</v>
      </c>
      <c r="AA625">
        <f t="shared" si="86"/>
        <v>1</v>
      </c>
      <c r="AB625" s="32">
        <f t="shared" si="87"/>
        <v>-169.56</v>
      </c>
      <c r="AC625" t="str">
        <f t="shared" si="88"/>
        <v>No Sales</v>
      </c>
      <c r="AD625">
        <f>IFERROR(VLOOKUP(J625,Product_lookup!$A:$G,5,FALSE),"")</f>
        <v>449</v>
      </c>
      <c r="AE625">
        <f>IFERROR(VLOOKUP(J625,Product_lookup!$A:$G,6,FALSE),"")</f>
        <v>162</v>
      </c>
      <c r="AF625">
        <f>IFERROR(VLOOKUP(J625,Product_lookup!$A:$G,7,FALSE),"")</f>
        <v>130</v>
      </c>
      <c r="AG625" s="33">
        <f t="shared" si="89"/>
        <v>0.34966592427616927</v>
      </c>
    </row>
    <row r="626" spans="1:33" x14ac:dyDescent="0.3">
      <c r="A626" s="27">
        <v>46272</v>
      </c>
      <c r="B626" s="8" t="s">
        <v>12</v>
      </c>
      <c r="C626" s="8" t="s">
        <v>140</v>
      </c>
      <c r="D626" s="8" t="s">
        <v>141</v>
      </c>
      <c r="E626" s="8" t="s">
        <v>239</v>
      </c>
      <c r="F626" s="8" t="s">
        <v>143</v>
      </c>
      <c r="G626" s="8" t="s">
        <v>151</v>
      </c>
      <c r="H626" s="8" t="s">
        <v>6</v>
      </c>
      <c r="I626" s="8" t="s">
        <v>442</v>
      </c>
      <c r="J626" s="8" t="s">
        <v>242</v>
      </c>
      <c r="K626" s="8" t="s">
        <v>21</v>
      </c>
      <c r="L626" s="12">
        <v>263</v>
      </c>
      <c r="M626" s="9">
        <v>2</v>
      </c>
      <c r="N626" s="10">
        <f t="shared" si="81"/>
        <v>7.6045627376425855E-3</v>
      </c>
      <c r="O626" s="11">
        <f t="shared" si="82"/>
        <v>8</v>
      </c>
      <c r="P626" s="11">
        <v>16</v>
      </c>
      <c r="Q626" s="11">
        <v>0</v>
      </c>
      <c r="R626" s="8">
        <v>0</v>
      </c>
      <c r="S626" s="8">
        <v>0</v>
      </c>
      <c r="T626" s="33" t="str">
        <f t="shared" si="83"/>
        <v/>
      </c>
      <c r="U626" s="12">
        <f t="shared" si="84"/>
        <v>0</v>
      </c>
      <c r="V626" s="10">
        <f t="shared" si="85"/>
        <v>0</v>
      </c>
      <c r="W626" s="11">
        <v>8</v>
      </c>
      <c r="X626" s="8" t="s">
        <v>148</v>
      </c>
      <c r="Y626" s="8" t="s">
        <v>149</v>
      </c>
      <c r="AA626">
        <f t="shared" si="86"/>
        <v>1</v>
      </c>
      <c r="AB626" s="32">
        <f t="shared" si="87"/>
        <v>-16</v>
      </c>
      <c r="AC626" t="str">
        <f t="shared" si="88"/>
        <v>No Sales</v>
      </c>
      <c r="AD626">
        <f>IFERROR(VLOOKUP(J626,Product_lookup!$A:$G,5,FALSE),"")</f>
        <v>299</v>
      </c>
      <c r="AE626">
        <f>IFERROR(VLOOKUP(J626,Product_lookup!$A:$G,6,FALSE),"")</f>
        <v>114</v>
      </c>
      <c r="AF626">
        <f>IFERROR(VLOOKUP(J626,Product_lookup!$A:$G,7,FALSE),"")</f>
        <v>107</v>
      </c>
      <c r="AG626" s="33">
        <f t="shared" si="89"/>
        <v>0.2608695652173913</v>
      </c>
    </row>
    <row r="627" spans="1:33" x14ac:dyDescent="0.3">
      <c r="A627" s="27">
        <v>46272</v>
      </c>
      <c r="B627" s="8" t="s">
        <v>12</v>
      </c>
      <c r="C627" s="8" t="s">
        <v>140</v>
      </c>
      <c r="D627" s="8" t="s">
        <v>141</v>
      </c>
      <c r="E627" s="8" t="s">
        <v>239</v>
      </c>
      <c r="F627" s="8" t="s">
        <v>143</v>
      </c>
      <c r="G627" s="8" t="s">
        <v>144</v>
      </c>
      <c r="H627" s="8" t="s">
        <v>6</v>
      </c>
      <c r="I627" s="8" t="s">
        <v>391</v>
      </c>
      <c r="J627" s="8" t="s">
        <v>242</v>
      </c>
      <c r="K627" s="8" t="s">
        <v>14</v>
      </c>
      <c r="L627" s="12">
        <v>426</v>
      </c>
      <c r="M627" s="9">
        <v>6</v>
      </c>
      <c r="N627" s="10">
        <f t="shared" si="81"/>
        <v>1.4084507042253521E-2</v>
      </c>
      <c r="O627" s="11">
        <f t="shared" si="82"/>
        <v>3.66</v>
      </c>
      <c r="P627" s="11">
        <v>21.96</v>
      </c>
      <c r="Q627" s="11">
        <v>0</v>
      </c>
      <c r="R627" s="8">
        <v>0</v>
      </c>
      <c r="S627" s="8">
        <v>0</v>
      </c>
      <c r="T627" s="33" t="str">
        <f t="shared" si="83"/>
        <v/>
      </c>
      <c r="U627" s="12">
        <f t="shared" si="84"/>
        <v>0</v>
      </c>
      <c r="V627" s="10">
        <f t="shared" si="85"/>
        <v>0</v>
      </c>
      <c r="W627" s="11">
        <v>6</v>
      </c>
      <c r="X627" s="8" t="s">
        <v>148</v>
      </c>
      <c r="Y627" s="8" t="s">
        <v>149</v>
      </c>
      <c r="AA627">
        <f t="shared" si="86"/>
        <v>1</v>
      </c>
      <c r="AB627" s="32">
        <f t="shared" si="87"/>
        <v>-21.96</v>
      </c>
      <c r="AC627" t="str">
        <f t="shared" si="88"/>
        <v>No Sales</v>
      </c>
      <c r="AD627">
        <f>IFERROR(VLOOKUP(J627,Product_lookup!$A:$G,5,FALSE),"")</f>
        <v>299</v>
      </c>
      <c r="AE627">
        <f>IFERROR(VLOOKUP(J627,Product_lookup!$A:$G,6,FALSE),"")</f>
        <v>114</v>
      </c>
      <c r="AF627">
        <f>IFERROR(VLOOKUP(J627,Product_lookup!$A:$G,7,FALSE),"")</f>
        <v>107</v>
      </c>
      <c r="AG627" s="33">
        <f t="shared" si="89"/>
        <v>0.2608695652173913</v>
      </c>
    </row>
    <row r="628" spans="1:33" x14ac:dyDescent="0.3">
      <c r="A628" s="27">
        <v>46272</v>
      </c>
      <c r="B628" s="8" t="s">
        <v>12</v>
      </c>
      <c r="C628" s="8" t="s">
        <v>140</v>
      </c>
      <c r="D628" s="8" t="s">
        <v>141</v>
      </c>
      <c r="E628" s="8" t="s">
        <v>239</v>
      </c>
      <c r="F628" s="8" t="s">
        <v>143</v>
      </c>
      <c r="G628" s="8" t="s">
        <v>178</v>
      </c>
      <c r="H628" s="8" t="s">
        <v>6</v>
      </c>
      <c r="I628" s="8" t="s">
        <v>663</v>
      </c>
      <c r="J628" s="8" t="s">
        <v>242</v>
      </c>
      <c r="K628" s="8" t="s">
        <v>21</v>
      </c>
      <c r="L628" s="12">
        <v>219</v>
      </c>
      <c r="M628" s="9">
        <v>5</v>
      </c>
      <c r="N628" s="10">
        <f t="shared" si="81"/>
        <v>2.2831050228310501E-2</v>
      </c>
      <c r="O628" s="11">
        <f t="shared" si="82"/>
        <v>7</v>
      </c>
      <c r="P628" s="11">
        <v>35</v>
      </c>
      <c r="Q628" s="11">
        <v>0</v>
      </c>
      <c r="R628" s="8">
        <v>0</v>
      </c>
      <c r="S628" s="8">
        <v>0</v>
      </c>
      <c r="T628" s="33" t="str">
        <f t="shared" si="83"/>
        <v/>
      </c>
      <c r="U628" s="12">
        <f t="shared" si="84"/>
        <v>0</v>
      </c>
      <c r="V628" s="10">
        <f t="shared" si="85"/>
        <v>0</v>
      </c>
      <c r="W628" s="11">
        <v>7</v>
      </c>
      <c r="X628" s="8" t="s">
        <v>148</v>
      </c>
      <c r="Y628" s="8" t="s">
        <v>149</v>
      </c>
      <c r="AA628">
        <f t="shared" si="86"/>
        <v>1</v>
      </c>
      <c r="AB628" s="32">
        <f t="shared" si="87"/>
        <v>-35</v>
      </c>
      <c r="AC628" t="str">
        <f t="shared" si="88"/>
        <v>No Sales</v>
      </c>
      <c r="AD628">
        <f>IFERROR(VLOOKUP(J628,Product_lookup!$A:$G,5,FALSE),"")</f>
        <v>299</v>
      </c>
      <c r="AE628">
        <f>IFERROR(VLOOKUP(J628,Product_lookup!$A:$G,6,FALSE),"")</f>
        <v>114</v>
      </c>
      <c r="AF628">
        <f>IFERROR(VLOOKUP(J628,Product_lookup!$A:$G,7,FALSE),"")</f>
        <v>107</v>
      </c>
      <c r="AG628" s="33">
        <f t="shared" si="89"/>
        <v>0.2608695652173913</v>
      </c>
    </row>
    <row r="629" spans="1:33" x14ac:dyDescent="0.3">
      <c r="A629" s="27">
        <v>46272</v>
      </c>
      <c r="B629" s="8" t="s">
        <v>12</v>
      </c>
      <c r="C629" s="8" t="s">
        <v>140</v>
      </c>
      <c r="D629" s="8" t="s">
        <v>141</v>
      </c>
      <c r="E629" s="8" t="s">
        <v>167</v>
      </c>
      <c r="F629" s="8" t="s">
        <v>143</v>
      </c>
      <c r="G629" s="8" t="s">
        <v>151</v>
      </c>
      <c r="H629" s="8" t="s">
        <v>6</v>
      </c>
      <c r="I629" s="8" t="s">
        <v>664</v>
      </c>
      <c r="J629" s="8" t="s">
        <v>169</v>
      </c>
      <c r="K629" s="8" t="s">
        <v>7</v>
      </c>
      <c r="L629" s="12">
        <v>147</v>
      </c>
      <c r="M629" s="9">
        <v>2</v>
      </c>
      <c r="N629" s="10">
        <f t="shared" si="81"/>
        <v>1.3605442176870748E-2</v>
      </c>
      <c r="O629" s="11">
        <f t="shared" si="82"/>
        <v>3.13</v>
      </c>
      <c r="P629" s="11">
        <v>6.26</v>
      </c>
      <c r="Q629" s="11">
        <v>0</v>
      </c>
      <c r="R629" s="8">
        <v>0</v>
      </c>
      <c r="S629" s="8">
        <v>0</v>
      </c>
      <c r="T629" s="33" t="str">
        <f t="shared" si="83"/>
        <v/>
      </c>
      <c r="U629" s="12">
        <f t="shared" si="84"/>
        <v>0</v>
      </c>
      <c r="V629" s="10">
        <f t="shared" si="85"/>
        <v>0</v>
      </c>
      <c r="W629" s="11">
        <v>5.5</v>
      </c>
      <c r="X629" s="8" t="s">
        <v>148</v>
      </c>
      <c r="Y629" s="8" t="s">
        <v>149</v>
      </c>
      <c r="AA629">
        <f t="shared" si="86"/>
        <v>1</v>
      </c>
      <c r="AB629" s="32">
        <f t="shared" si="87"/>
        <v>-6.26</v>
      </c>
      <c r="AC629" t="str">
        <f t="shared" si="88"/>
        <v>No Sales</v>
      </c>
      <c r="AD629">
        <f>IFERROR(VLOOKUP(J629,Product_lookup!$A:$G,5,FALSE),"")</f>
        <v>249</v>
      </c>
      <c r="AE629">
        <f>IFERROR(VLOOKUP(J629,Product_lookup!$A:$G,6,FALSE),"")</f>
        <v>100</v>
      </c>
      <c r="AF629">
        <f>IFERROR(VLOOKUP(J629,Product_lookup!$A:$G,7,FALSE),"")</f>
        <v>102</v>
      </c>
      <c r="AG629" s="33">
        <f t="shared" si="89"/>
        <v>0.18875502008032127</v>
      </c>
    </row>
    <row r="630" spans="1:33" x14ac:dyDescent="0.3">
      <c r="A630" s="27">
        <v>46272</v>
      </c>
      <c r="B630" s="8" t="s">
        <v>12</v>
      </c>
      <c r="C630" s="8" t="s">
        <v>140</v>
      </c>
      <c r="D630" s="8" t="s">
        <v>141</v>
      </c>
      <c r="E630" s="8" t="s">
        <v>167</v>
      </c>
      <c r="F630" s="8" t="s">
        <v>143</v>
      </c>
      <c r="G630" s="8" t="s">
        <v>144</v>
      </c>
      <c r="H630" s="8" t="s">
        <v>6</v>
      </c>
      <c r="I630" s="8" t="s">
        <v>255</v>
      </c>
      <c r="J630" s="8" t="s">
        <v>169</v>
      </c>
      <c r="K630" s="8" t="s">
        <v>14</v>
      </c>
      <c r="L630" s="12">
        <v>602</v>
      </c>
      <c r="M630" s="9">
        <v>6</v>
      </c>
      <c r="N630" s="10">
        <f t="shared" si="81"/>
        <v>9.9667774086378731E-3</v>
      </c>
      <c r="O630" s="11">
        <f t="shared" si="82"/>
        <v>4.16</v>
      </c>
      <c r="P630" s="11">
        <v>24.96</v>
      </c>
      <c r="Q630" s="11">
        <v>0</v>
      </c>
      <c r="R630" s="8">
        <v>0</v>
      </c>
      <c r="S630" s="8">
        <v>0</v>
      </c>
      <c r="T630" s="33" t="str">
        <f t="shared" si="83"/>
        <v/>
      </c>
      <c r="U630" s="12">
        <f t="shared" si="84"/>
        <v>0</v>
      </c>
      <c r="V630" s="10">
        <f t="shared" si="85"/>
        <v>0</v>
      </c>
      <c r="W630" s="11">
        <v>6</v>
      </c>
      <c r="X630" s="8" t="s">
        <v>148</v>
      </c>
      <c r="Y630" s="8" t="s">
        <v>149</v>
      </c>
      <c r="AA630">
        <f t="shared" si="86"/>
        <v>1</v>
      </c>
      <c r="AB630" s="32">
        <f t="shared" si="87"/>
        <v>-24.96</v>
      </c>
      <c r="AC630" t="str">
        <f t="shared" si="88"/>
        <v>No Sales</v>
      </c>
      <c r="AD630">
        <f>IFERROR(VLOOKUP(J630,Product_lookup!$A:$G,5,FALSE),"")</f>
        <v>249</v>
      </c>
      <c r="AE630">
        <f>IFERROR(VLOOKUP(J630,Product_lookup!$A:$G,6,FALSE),"")</f>
        <v>100</v>
      </c>
      <c r="AF630">
        <f>IFERROR(VLOOKUP(J630,Product_lookup!$A:$G,7,FALSE),"")</f>
        <v>102</v>
      </c>
      <c r="AG630" s="33">
        <f t="shared" si="89"/>
        <v>0.18875502008032127</v>
      </c>
    </row>
    <row r="631" spans="1:33" x14ac:dyDescent="0.3">
      <c r="A631" s="27">
        <v>46272</v>
      </c>
      <c r="B631" s="8" t="s">
        <v>12</v>
      </c>
      <c r="C631" s="8" t="s">
        <v>140</v>
      </c>
      <c r="D631" s="8" t="s">
        <v>141</v>
      </c>
      <c r="E631" s="8" t="s">
        <v>167</v>
      </c>
      <c r="F631" s="8" t="s">
        <v>143</v>
      </c>
      <c r="G631" s="8" t="s">
        <v>151</v>
      </c>
      <c r="H631" s="8" t="s">
        <v>6</v>
      </c>
      <c r="I631" s="8" t="s">
        <v>396</v>
      </c>
      <c r="J631" s="8" t="s">
        <v>169</v>
      </c>
      <c r="K631" s="8" t="s">
        <v>14</v>
      </c>
      <c r="L631" s="12">
        <v>456</v>
      </c>
      <c r="M631" s="9">
        <v>2</v>
      </c>
      <c r="N631" s="10">
        <f t="shared" si="81"/>
        <v>4.3859649122807015E-3</v>
      </c>
      <c r="O631" s="11">
        <f t="shared" si="82"/>
        <v>3.51</v>
      </c>
      <c r="P631" s="11">
        <v>7.02</v>
      </c>
      <c r="Q631" s="11">
        <v>0</v>
      </c>
      <c r="R631" s="8">
        <v>0</v>
      </c>
      <c r="S631" s="8">
        <v>0</v>
      </c>
      <c r="T631" s="33" t="str">
        <f t="shared" si="83"/>
        <v/>
      </c>
      <c r="U631" s="12">
        <f t="shared" si="84"/>
        <v>0</v>
      </c>
      <c r="V631" s="10">
        <f t="shared" si="85"/>
        <v>0</v>
      </c>
      <c r="W631" s="11">
        <v>6.5</v>
      </c>
      <c r="X631" s="8" t="s">
        <v>148</v>
      </c>
      <c r="Y631" s="8" t="s">
        <v>149</v>
      </c>
      <c r="AA631">
        <f t="shared" si="86"/>
        <v>1</v>
      </c>
      <c r="AB631" s="32">
        <f t="shared" si="87"/>
        <v>-7.02</v>
      </c>
      <c r="AC631" t="str">
        <f t="shared" si="88"/>
        <v>No Sales</v>
      </c>
      <c r="AD631">
        <f>IFERROR(VLOOKUP(J631,Product_lookup!$A:$G,5,FALSE),"")</f>
        <v>249</v>
      </c>
      <c r="AE631">
        <f>IFERROR(VLOOKUP(J631,Product_lookup!$A:$G,6,FALSE),"")</f>
        <v>100</v>
      </c>
      <c r="AF631">
        <f>IFERROR(VLOOKUP(J631,Product_lookup!$A:$G,7,FALSE),"")</f>
        <v>102</v>
      </c>
      <c r="AG631" s="33">
        <f t="shared" si="89"/>
        <v>0.18875502008032127</v>
      </c>
    </row>
    <row r="632" spans="1:33" x14ac:dyDescent="0.3">
      <c r="A632" s="27">
        <v>46272</v>
      </c>
      <c r="B632" s="8" t="s">
        <v>12</v>
      </c>
      <c r="C632" s="8" t="s">
        <v>140</v>
      </c>
      <c r="D632" s="8" t="s">
        <v>141</v>
      </c>
      <c r="E632" s="8" t="s">
        <v>167</v>
      </c>
      <c r="F632" s="8" t="s">
        <v>143</v>
      </c>
      <c r="G632" s="8" t="s">
        <v>151</v>
      </c>
      <c r="H632" s="8" t="s">
        <v>6</v>
      </c>
      <c r="I632" s="8" t="s">
        <v>237</v>
      </c>
      <c r="J632" s="8" t="s">
        <v>169</v>
      </c>
      <c r="K632" s="8" t="s">
        <v>21</v>
      </c>
      <c r="L632" s="12">
        <v>172</v>
      </c>
      <c r="M632" s="9">
        <v>4</v>
      </c>
      <c r="N632" s="10">
        <f t="shared" si="81"/>
        <v>2.3255813953488372E-2</v>
      </c>
      <c r="O632" s="11">
        <f t="shared" si="82"/>
        <v>6</v>
      </c>
      <c r="P632" s="11">
        <v>24</v>
      </c>
      <c r="Q632" s="11">
        <v>0</v>
      </c>
      <c r="R632" s="8">
        <v>0</v>
      </c>
      <c r="S632" s="8">
        <v>0</v>
      </c>
      <c r="T632" s="33" t="str">
        <f t="shared" si="83"/>
        <v/>
      </c>
      <c r="U632" s="12">
        <f t="shared" si="84"/>
        <v>0</v>
      </c>
      <c r="V632" s="10">
        <f t="shared" si="85"/>
        <v>0</v>
      </c>
      <c r="W632" s="11">
        <v>6</v>
      </c>
      <c r="X632" s="8" t="s">
        <v>148</v>
      </c>
      <c r="Y632" s="8" t="s">
        <v>149</v>
      </c>
      <c r="AA632">
        <f t="shared" si="86"/>
        <v>1</v>
      </c>
      <c r="AB632" s="32">
        <f t="shared" si="87"/>
        <v>-24</v>
      </c>
      <c r="AC632" t="str">
        <f t="shared" si="88"/>
        <v>No Sales</v>
      </c>
      <c r="AD632">
        <f>IFERROR(VLOOKUP(J632,Product_lookup!$A:$G,5,FALSE),"")</f>
        <v>249</v>
      </c>
      <c r="AE632">
        <f>IFERROR(VLOOKUP(J632,Product_lookup!$A:$G,6,FALSE),"")</f>
        <v>100</v>
      </c>
      <c r="AF632">
        <f>IFERROR(VLOOKUP(J632,Product_lookup!$A:$G,7,FALSE),"")</f>
        <v>102</v>
      </c>
      <c r="AG632" s="33">
        <f t="shared" si="89"/>
        <v>0.18875502008032127</v>
      </c>
    </row>
    <row r="633" spans="1:33" x14ac:dyDescent="0.3">
      <c r="A633" s="27">
        <v>46272</v>
      </c>
      <c r="B633" s="8" t="s">
        <v>12</v>
      </c>
      <c r="C633" s="8" t="s">
        <v>140</v>
      </c>
      <c r="D633" s="8" t="s">
        <v>141</v>
      </c>
      <c r="E633" s="8" t="s">
        <v>167</v>
      </c>
      <c r="F633" s="8" t="s">
        <v>143</v>
      </c>
      <c r="G633" s="8" t="s">
        <v>144</v>
      </c>
      <c r="H633" s="8" t="s">
        <v>6</v>
      </c>
      <c r="I633" s="8" t="s">
        <v>168</v>
      </c>
      <c r="J633" s="8" t="s">
        <v>169</v>
      </c>
      <c r="K633" s="8" t="s">
        <v>7</v>
      </c>
      <c r="L633" s="12">
        <v>679</v>
      </c>
      <c r="M633" s="9">
        <v>4</v>
      </c>
      <c r="N633" s="10">
        <f t="shared" si="81"/>
        <v>5.8910162002945507E-3</v>
      </c>
      <c r="O633" s="11">
        <f t="shared" si="82"/>
        <v>5.49</v>
      </c>
      <c r="P633" s="11">
        <v>21.96</v>
      </c>
      <c r="Q633" s="11">
        <v>249</v>
      </c>
      <c r="R633" s="8">
        <v>1</v>
      </c>
      <c r="S633" s="8">
        <v>1</v>
      </c>
      <c r="T633" s="33">
        <f t="shared" si="83"/>
        <v>8.819277108433736E-2</v>
      </c>
      <c r="U633" s="12">
        <f t="shared" si="84"/>
        <v>11.33879781420765</v>
      </c>
      <c r="V633" s="10">
        <f t="shared" si="85"/>
        <v>0.25</v>
      </c>
      <c r="W633" s="11">
        <v>8</v>
      </c>
      <c r="X633" s="8" t="s">
        <v>148</v>
      </c>
      <c r="Y633" s="8" t="s">
        <v>149</v>
      </c>
      <c r="AA633">
        <f t="shared" si="86"/>
        <v>1</v>
      </c>
      <c r="AB633" s="32">
        <f t="shared" si="87"/>
        <v>25.04</v>
      </c>
      <c r="AC633" t="str">
        <f t="shared" si="88"/>
        <v>Profitable</v>
      </c>
      <c r="AD633">
        <f>IFERROR(VLOOKUP(J633,Product_lookup!$A:$G,5,FALSE),"")</f>
        <v>249</v>
      </c>
      <c r="AE633">
        <f>IFERROR(VLOOKUP(J633,Product_lookup!$A:$G,6,FALSE),"")</f>
        <v>100</v>
      </c>
      <c r="AF633">
        <f>IFERROR(VLOOKUP(J633,Product_lookup!$A:$G,7,FALSE),"")</f>
        <v>102</v>
      </c>
      <c r="AG633" s="33">
        <f t="shared" si="89"/>
        <v>0.18875502008032127</v>
      </c>
    </row>
    <row r="634" spans="1:33" x14ac:dyDescent="0.3">
      <c r="A634" s="27">
        <v>46272</v>
      </c>
      <c r="B634" s="8" t="s">
        <v>5</v>
      </c>
      <c r="C634" s="8" t="s">
        <v>173</v>
      </c>
      <c r="D634" s="8" t="s">
        <v>141</v>
      </c>
      <c r="E634" s="8" t="s">
        <v>174</v>
      </c>
      <c r="F634" s="8" t="s">
        <v>143</v>
      </c>
      <c r="G634" s="8" t="s">
        <v>144</v>
      </c>
      <c r="H634" s="8" t="s">
        <v>6</v>
      </c>
      <c r="I634" s="8" t="s">
        <v>175</v>
      </c>
      <c r="J634" s="8" t="s">
        <v>176</v>
      </c>
      <c r="K634" s="8" t="s">
        <v>14</v>
      </c>
      <c r="L634" s="12">
        <v>756</v>
      </c>
      <c r="M634" s="9">
        <v>4</v>
      </c>
      <c r="N634" s="10">
        <f t="shared" si="81"/>
        <v>5.2910052910052907E-3</v>
      </c>
      <c r="O634" s="11">
        <f t="shared" si="82"/>
        <v>8.6</v>
      </c>
      <c r="P634" s="11">
        <v>34.4</v>
      </c>
      <c r="Q634" s="11">
        <v>0</v>
      </c>
      <c r="R634" s="8">
        <v>0</v>
      </c>
      <c r="S634" s="8">
        <v>0</v>
      </c>
      <c r="T634" s="33" t="str">
        <f t="shared" si="83"/>
        <v/>
      </c>
      <c r="U634" s="12">
        <f t="shared" si="84"/>
        <v>0</v>
      </c>
      <c r="V634" s="10">
        <f t="shared" si="85"/>
        <v>0</v>
      </c>
      <c r="W634" s="11">
        <v>12</v>
      </c>
      <c r="X634" s="8" t="s">
        <v>148</v>
      </c>
      <c r="Y634" s="8" t="s">
        <v>149</v>
      </c>
      <c r="AA634">
        <f t="shared" si="86"/>
        <v>1</v>
      </c>
      <c r="AB634" s="32">
        <f t="shared" si="87"/>
        <v>-34.4</v>
      </c>
      <c r="AC634" t="str">
        <f t="shared" si="88"/>
        <v>No Sales</v>
      </c>
      <c r="AD634">
        <f>IFERROR(VLOOKUP(J634,Product_lookup!$A:$G,5,FALSE),"")</f>
        <v>449</v>
      </c>
      <c r="AE634">
        <f>IFERROR(VLOOKUP(J634,Product_lookup!$A:$G,6,FALSE),"")</f>
        <v>166</v>
      </c>
      <c r="AF634">
        <f>IFERROR(VLOOKUP(J634,Product_lookup!$A:$G,7,FALSE),"")</f>
        <v>140</v>
      </c>
      <c r="AG634" s="33">
        <f t="shared" si="89"/>
        <v>0.31848552338530067</v>
      </c>
    </row>
    <row r="635" spans="1:33" x14ac:dyDescent="0.3">
      <c r="A635" s="27">
        <v>46272</v>
      </c>
      <c r="B635" s="8" t="s">
        <v>5</v>
      </c>
      <c r="C635" s="8" t="s">
        <v>173</v>
      </c>
      <c r="D635" s="8" t="s">
        <v>141</v>
      </c>
      <c r="E635" s="8" t="s">
        <v>186</v>
      </c>
      <c r="F635" s="8" t="s">
        <v>143</v>
      </c>
      <c r="G635" s="8" t="s">
        <v>151</v>
      </c>
      <c r="H635" s="8" t="s">
        <v>6</v>
      </c>
      <c r="I635" s="8" t="s">
        <v>666</v>
      </c>
      <c r="J635" s="8" t="s">
        <v>188</v>
      </c>
      <c r="K635" s="8" t="s">
        <v>21</v>
      </c>
      <c r="L635" s="12">
        <v>62</v>
      </c>
      <c r="M635" s="9">
        <v>2</v>
      </c>
      <c r="N635" s="10">
        <f t="shared" si="81"/>
        <v>3.2258064516129031E-2</v>
      </c>
      <c r="O635" s="11">
        <f t="shared" si="82"/>
        <v>6.23</v>
      </c>
      <c r="P635" s="11">
        <v>12.46</v>
      </c>
      <c r="Q635" s="11">
        <v>0</v>
      </c>
      <c r="R635" s="8">
        <v>0</v>
      </c>
      <c r="S635" s="8">
        <v>0</v>
      </c>
      <c r="T635" s="33" t="str">
        <f t="shared" si="83"/>
        <v/>
      </c>
      <c r="U635" s="12">
        <f t="shared" si="84"/>
        <v>0</v>
      </c>
      <c r="V635" s="10">
        <f t="shared" si="85"/>
        <v>0</v>
      </c>
      <c r="W635" s="11">
        <v>7</v>
      </c>
      <c r="X635" s="8" t="s">
        <v>148</v>
      </c>
      <c r="Y635" s="8" t="s">
        <v>149</v>
      </c>
      <c r="AA635">
        <f t="shared" si="86"/>
        <v>1</v>
      </c>
      <c r="AB635" s="32">
        <f t="shared" si="87"/>
        <v>-12.46</v>
      </c>
      <c r="AC635" t="str">
        <f t="shared" si="88"/>
        <v>No Sales</v>
      </c>
      <c r="AD635">
        <f>IFERROR(VLOOKUP(J635,Product_lookup!$A:$G,5,FALSE),"")</f>
        <v>349</v>
      </c>
      <c r="AE635">
        <f>IFERROR(VLOOKUP(J635,Product_lookup!$A:$G,6,FALSE),"")</f>
        <v>133</v>
      </c>
      <c r="AF635">
        <f>IFERROR(VLOOKUP(J635,Product_lookup!$A:$G,7,FALSE),"")</f>
        <v>121</v>
      </c>
      <c r="AG635" s="33">
        <f t="shared" si="89"/>
        <v>0.27220630372492838</v>
      </c>
    </row>
    <row r="636" spans="1:33" x14ac:dyDescent="0.3">
      <c r="A636" s="27">
        <v>46272</v>
      </c>
      <c r="B636" s="8" t="s">
        <v>5</v>
      </c>
      <c r="C636" s="8" t="s">
        <v>173</v>
      </c>
      <c r="D636" s="8" t="s">
        <v>141</v>
      </c>
      <c r="E636" s="8" t="s">
        <v>186</v>
      </c>
      <c r="F636" s="8" t="s">
        <v>143</v>
      </c>
      <c r="G636" s="8" t="s">
        <v>151</v>
      </c>
      <c r="H636" s="8" t="s">
        <v>6</v>
      </c>
      <c r="I636" s="8" t="s">
        <v>615</v>
      </c>
      <c r="J636" s="8" t="s">
        <v>188</v>
      </c>
      <c r="K636" s="8" t="s">
        <v>14</v>
      </c>
      <c r="L636" s="12">
        <v>310</v>
      </c>
      <c r="M636" s="9">
        <v>1</v>
      </c>
      <c r="N636" s="10">
        <f t="shared" si="81"/>
        <v>3.2258064516129032E-3</v>
      </c>
      <c r="O636" s="11">
        <f t="shared" si="82"/>
        <v>5.32</v>
      </c>
      <c r="P636" s="11">
        <v>5.32</v>
      </c>
      <c r="Q636" s="11">
        <v>0</v>
      </c>
      <c r="R636" s="8">
        <v>0</v>
      </c>
      <c r="S636" s="8">
        <v>0</v>
      </c>
      <c r="T636" s="33" t="str">
        <f t="shared" si="83"/>
        <v/>
      </c>
      <c r="U636" s="12">
        <f t="shared" si="84"/>
        <v>0</v>
      </c>
      <c r="V636" s="10">
        <f t="shared" si="85"/>
        <v>0</v>
      </c>
      <c r="W636" s="11">
        <v>8</v>
      </c>
      <c r="X636" s="8" t="s">
        <v>148</v>
      </c>
      <c r="Y636" s="8" t="s">
        <v>149</v>
      </c>
      <c r="AA636">
        <f t="shared" si="86"/>
        <v>1</v>
      </c>
      <c r="AB636" s="32">
        <f t="shared" si="87"/>
        <v>-5.32</v>
      </c>
      <c r="AC636" t="str">
        <f t="shared" si="88"/>
        <v>No Sales</v>
      </c>
      <c r="AD636">
        <f>IFERROR(VLOOKUP(J636,Product_lookup!$A:$G,5,FALSE),"")</f>
        <v>349</v>
      </c>
      <c r="AE636">
        <f>IFERROR(VLOOKUP(J636,Product_lookup!$A:$G,6,FALSE),"")</f>
        <v>133</v>
      </c>
      <c r="AF636">
        <f>IFERROR(VLOOKUP(J636,Product_lookup!$A:$G,7,FALSE),"")</f>
        <v>121</v>
      </c>
      <c r="AG636" s="33">
        <f t="shared" si="89"/>
        <v>0.27220630372492838</v>
      </c>
    </row>
    <row r="637" spans="1:33" x14ac:dyDescent="0.3">
      <c r="A637" s="27">
        <v>46272</v>
      </c>
      <c r="B637" s="8" t="s">
        <v>5</v>
      </c>
      <c r="C637" s="8" t="s">
        <v>173</v>
      </c>
      <c r="D637" s="8" t="s">
        <v>141</v>
      </c>
      <c r="E637" s="8" t="s">
        <v>186</v>
      </c>
      <c r="F637" s="8" t="s">
        <v>143</v>
      </c>
      <c r="G637" s="8" t="s">
        <v>144</v>
      </c>
      <c r="H637" s="8" t="s">
        <v>6</v>
      </c>
      <c r="I637" s="8" t="s">
        <v>189</v>
      </c>
      <c r="J637" s="8" t="s">
        <v>188</v>
      </c>
      <c r="K637" s="8" t="s">
        <v>21</v>
      </c>
      <c r="L637" s="12">
        <v>998</v>
      </c>
      <c r="M637" s="9">
        <v>20</v>
      </c>
      <c r="N637" s="10">
        <f t="shared" si="81"/>
        <v>2.004008016032064E-2</v>
      </c>
      <c r="O637" s="11">
        <f t="shared" si="82"/>
        <v>8.5</v>
      </c>
      <c r="P637" s="11">
        <v>170</v>
      </c>
      <c r="Q637" s="11">
        <v>1047</v>
      </c>
      <c r="R637" s="8">
        <v>3</v>
      </c>
      <c r="S637" s="8">
        <v>3</v>
      </c>
      <c r="T637" s="33">
        <f t="shared" si="83"/>
        <v>0.16236867239732569</v>
      </c>
      <c r="U637" s="12">
        <f t="shared" si="84"/>
        <v>6.158823529411765</v>
      </c>
      <c r="V637" s="10">
        <f t="shared" si="85"/>
        <v>0.15</v>
      </c>
      <c r="W637" s="11">
        <v>8.5</v>
      </c>
      <c r="X637" s="8" t="s">
        <v>148</v>
      </c>
      <c r="Y637" s="8" t="s">
        <v>149</v>
      </c>
      <c r="AA637">
        <f t="shared" si="86"/>
        <v>1</v>
      </c>
      <c r="AB637" s="32">
        <f t="shared" si="87"/>
        <v>115</v>
      </c>
      <c r="AC637" t="str">
        <f t="shared" si="88"/>
        <v>Profitable</v>
      </c>
      <c r="AD637">
        <f>IFERROR(VLOOKUP(J637,Product_lookup!$A:$G,5,FALSE),"")</f>
        <v>349</v>
      </c>
      <c r="AE637">
        <f>IFERROR(VLOOKUP(J637,Product_lookup!$A:$G,6,FALSE),"")</f>
        <v>133</v>
      </c>
      <c r="AF637">
        <f>IFERROR(VLOOKUP(J637,Product_lookup!$A:$G,7,FALSE),"")</f>
        <v>121</v>
      </c>
      <c r="AG637" s="33">
        <f t="shared" si="89"/>
        <v>0.27220630372492838</v>
      </c>
    </row>
    <row r="638" spans="1:33" x14ac:dyDescent="0.3">
      <c r="A638" s="27">
        <v>46272</v>
      </c>
      <c r="B638" s="8" t="s">
        <v>5</v>
      </c>
      <c r="C638" s="8" t="s">
        <v>173</v>
      </c>
      <c r="D638" s="8" t="s">
        <v>141</v>
      </c>
      <c r="E638" s="8" t="s">
        <v>186</v>
      </c>
      <c r="F638" s="8" t="s">
        <v>143</v>
      </c>
      <c r="G638" s="8" t="s">
        <v>178</v>
      </c>
      <c r="H638" s="8" t="s">
        <v>6</v>
      </c>
      <c r="I638" s="8" t="s">
        <v>568</v>
      </c>
      <c r="J638" s="8" t="s">
        <v>188</v>
      </c>
      <c r="K638" s="8" t="s">
        <v>14</v>
      </c>
      <c r="L638" s="12">
        <v>356</v>
      </c>
      <c r="M638" s="9">
        <v>4</v>
      </c>
      <c r="N638" s="10">
        <f t="shared" si="81"/>
        <v>1.1235955056179775E-2</v>
      </c>
      <c r="O638" s="11">
        <f t="shared" si="82"/>
        <v>4.43</v>
      </c>
      <c r="P638" s="11">
        <v>17.72</v>
      </c>
      <c r="Q638" s="11">
        <v>0</v>
      </c>
      <c r="R638" s="8">
        <v>0</v>
      </c>
      <c r="S638" s="8">
        <v>0</v>
      </c>
      <c r="T638" s="33" t="str">
        <f t="shared" si="83"/>
        <v/>
      </c>
      <c r="U638" s="12">
        <f t="shared" si="84"/>
        <v>0</v>
      </c>
      <c r="V638" s="10">
        <f t="shared" si="85"/>
        <v>0</v>
      </c>
      <c r="W638" s="11">
        <v>7</v>
      </c>
      <c r="X638" s="8" t="s">
        <v>148</v>
      </c>
      <c r="Y638" s="8" t="s">
        <v>149</v>
      </c>
      <c r="AA638">
        <f t="shared" si="86"/>
        <v>1</v>
      </c>
      <c r="AB638" s="32">
        <f t="shared" si="87"/>
        <v>-17.72</v>
      </c>
      <c r="AC638" t="str">
        <f t="shared" si="88"/>
        <v>No Sales</v>
      </c>
      <c r="AD638">
        <f>IFERROR(VLOOKUP(J638,Product_lookup!$A:$G,5,FALSE),"")</f>
        <v>349</v>
      </c>
      <c r="AE638">
        <f>IFERROR(VLOOKUP(J638,Product_lookup!$A:$G,6,FALSE),"")</f>
        <v>133</v>
      </c>
      <c r="AF638">
        <f>IFERROR(VLOOKUP(J638,Product_lookup!$A:$G,7,FALSE),"")</f>
        <v>121</v>
      </c>
      <c r="AG638" s="33">
        <f t="shared" si="89"/>
        <v>0.27220630372492838</v>
      </c>
    </row>
    <row r="639" spans="1:33" x14ac:dyDescent="0.3">
      <c r="A639" s="27">
        <v>46272</v>
      </c>
      <c r="B639" s="8" t="s">
        <v>5</v>
      </c>
      <c r="C639" s="8" t="s">
        <v>173</v>
      </c>
      <c r="D639" s="8" t="s">
        <v>141</v>
      </c>
      <c r="E639" s="8" t="s">
        <v>193</v>
      </c>
      <c r="F639" s="8" t="s">
        <v>143</v>
      </c>
      <c r="G639" s="8" t="s">
        <v>144</v>
      </c>
      <c r="H639" s="8" t="s">
        <v>6</v>
      </c>
      <c r="I639" s="8" t="s">
        <v>264</v>
      </c>
      <c r="J639" s="8" t="s">
        <v>195</v>
      </c>
      <c r="K639" s="8" t="s">
        <v>14</v>
      </c>
      <c r="L639" s="12">
        <v>1034</v>
      </c>
      <c r="M639" s="9">
        <v>8</v>
      </c>
      <c r="N639" s="10">
        <f t="shared" si="81"/>
        <v>7.7369439071566732E-3</v>
      </c>
      <c r="O639" s="11">
        <f t="shared" si="82"/>
        <v>4.9800000000000004</v>
      </c>
      <c r="P639" s="11">
        <v>39.840000000000003</v>
      </c>
      <c r="Q639" s="11">
        <v>399</v>
      </c>
      <c r="R639" s="8">
        <v>1</v>
      </c>
      <c r="S639" s="8">
        <v>1</v>
      </c>
      <c r="T639" s="33">
        <f t="shared" si="83"/>
        <v>9.9849624060150383E-2</v>
      </c>
      <c r="U639" s="12">
        <f t="shared" si="84"/>
        <v>10.015060240963855</v>
      </c>
      <c r="V639" s="10">
        <f t="shared" si="85"/>
        <v>0.125</v>
      </c>
      <c r="W639" s="11">
        <v>9</v>
      </c>
      <c r="X639" s="8" t="s">
        <v>148</v>
      </c>
      <c r="Y639" s="8" t="s">
        <v>149</v>
      </c>
      <c r="AA639">
        <f t="shared" si="86"/>
        <v>1</v>
      </c>
      <c r="AB639" s="32">
        <f t="shared" si="87"/>
        <v>85.16</v>
      </c>
      <c r="AC639" t="str">
        <f t="shared" si="88"/>
        <v>Profitable</v>
      </c>
      <c r="AD639">
        <f>IFERROR(VLOOKUP(J639,Product_lookup!$A:$G,5,FALSE),"")</f>
        <v>399</v>
      </c>
      <c r="AE639">
        <f>IFERROR(VLOOKUP(J639,Product_lookup!$A:$G,6,FALSE),"")</f>
        <v>148</v>
      </c>
      <c r="AF639">
        <f>IFERROR(VLOOKUP(J639,Product_lookup!$A:$G,7,FALSE),"")</f>
        <v>126</v>
      </c>
      <c r="AG639" s="33">
        <f t="shared" si="89"/>
        <v>0.31328320802005011</v>
      </c>
    </row>
    <row r="640" spans="1:33" x14ac:dyDescent="0.3">
      <c r="A640" s="27">
        <v>46272</v>
      </c>
      <c r="B640" s="8" t="s">
        <v>5</v>
      </c>
      <c r="C640" s="8" t="s">
        <v>173</v>
      </c>
      <c r="D640" s="8" t="s">
        <v>141</v>
      </c>
      <c r="E640" s="8" t="s">
        <v>193</v>
      </c>
      <c r="F640" s="8" t="s">
        <v>143</v>
      </c>
      <c r="G640" s="8" t="s">
        <v>144</v>
      </c>
      <c r="H640" s="8" t="s">
        <v>6</v>
      </c>
      <c r="I640" s="8" t="s">
        <v>547</v>
      </c>
      <c r="J640" s="8" t="s">
        <v>195</v>
      </c>
      <c r="K640" s="8" t="s">
        <v>7</v>
      </c>
      <c r="L640" s="12">
        <v>259</v>
      </c>
      <c r="M640" s="9">
        <v>4</v>
      </c>
      <c r="N640" s="10">
        <f t="shared" si="81"/>
        <v>1.5444015444015444E-2</v>
      </c>
      <c r="O640" s="11">
        <f t="shared" si="82"/>
        <v>8.0299999999999994</v>
      </c>
      <c r="P640" s="11">
        <v>32.119999999999997</v>
      </c>
      <c r="Q640" s="11">
        <v>0</v>
      </c>
      <c r="R640" s="8">
        <v>0</v>
      </c>
      <c r="S640" s="8">
        <v>0</v>
      </c>
      <c r="T640" s="33" t="str">
        <f t="shared" si="83"/>
        <v/>
      </c>
      <c r="U640" s="12">
        <f t="shared" si="84"/>
        <v>0</v>
      </c>
      <c r="V640" s="10">
        <f t="shared" si="85"/>
        <v>0</v>
      </c>
      <c r="W640" s="11">
        <v>10</v>
      </c>
      <c r="X640" s="8" t="s">
        <v>148</v>
      </c>
      <c r="Y640" s="8" t="s">
        <v>149</v>
      </c>
      <c r="AA640">
        <f t="shared" si="86"/>
        <v>1</v>
      </c>
      <c r="AB640" s="32">
        <f t="shared" si="87"/>
        <v>-32.119999999999997</v>
      </c>
      <c r="AC640" t="str">
        <f t="shared" si="88"/>
        <v>No Sales</v>
      </c>
      <c r="AD640">
        <f>IFERROR(VLOOKUP(J640,Product_lookup!$A:$G,5,FALSE),"")</f>
        <v>399</v>
      </c>
      <c r="AE640">
        <f>IFERROR(VLOOKUP(J640,Product_lookup!$A:$G,6,FALSE),"")</f>
        <v>148</v>
      </c>
      <c r="AF640">
        <f>IFERROR(VLOOKUP(J640,Product_lookup!$A:$G,7,FALSE),"")</f>
        <v>126</v>
      </c>
      <c r="AG640" s="33">
        <f t="shared" si="89"/>
        <v>0.31328320802005011</v>
      </c>
    </row>
    <row r="641" spans="1:33" x14ac:dyDescent="0.3">
      <c r="A641" s="27">
        <v>46272</v>
      </c>
      <c r="B641" s="8" t="s">
        <v>5</v>
      </c>
      <c r="C641" s="8" t="s">
        <v>173</v>
      </c>
      <c r="D641" s="8" t="s">
        <v>141</v>
      </c>
      <c r="E641" s="8" t="s">
        <v>193</v>
      </c>
      <c r="F641" s="8" t="s">
        <v>143</v>
      </c>
      <c r="G641" s="8" t="s">
        <v>151</v>
      </c>
      <c r="H641" s="8" t="s">
        <v>6</v>
      </c>
      <c r="I641" s="8" t="s">
        <v>469</v>
      </c>
      <c r="J641" s="8" t="s">
        <v>195</v>
      </c>
      <c r="K641" s="8" t="s">
        <v>21</v>
      </c>
      <c r="L641" s="12">
        <v>215</v>
      </c>
      <c r="M641" s="9">
        <v>2</v>
      </c>
      <c r="N641" s="10">
        <f t="shared" si="81"/>
        <v>9.3023255813953487E-3</v>
      </c>
      <c r="O641" s="11">
        <f t="shared" si="82"/>
        <v>8.99</v>
      </c>
      <c r="P641" s="11">
        <v>17.98</v>
      </c>
      <c r="Q641" s="11">
        <v>0</v>
      </c>
      <c r="R641" s="8">
        <v>0</v>
      </c>
      <c r="S641" s="8">
        <v>0</v>
      </c>
      <c r="T641" s="33" t="str">
        <f t="shared" si="83"/>
        <v/>
      </c>
      <c r="U641" s="12">
        <f t="shared" si="84"/>
        <v>0</v>
      </c>
      <c r="V641" s="10">
        <f t="shared" si="85"/>
        <v>0</v>
      </c>
      <c r="W641" s="11">
        <v>11</v>
      </c>
      <c r="X641" s="8" t="s">
        <v>148</v>
      </c>
      <c r="Y641" s="8" t="s">
        <v>149</v>
      </c>
      <c r="AA641">
        <f t="shared" si="86"/>
        <v>1</v>
      </c>
      <c r="AB641" s="32">
        <f t="shared" si="87"/>
        <v>-17.98</v>
      </c>
      <c r="AC641" t="str">
        <f t="shared" si="88"/>
        <v>No Sales</v>
      </c>
      <c r="AD641">
        <f>IFERROR(VLOOKUP(J641,Product_lookup!$A:$G,5,FALSE),"")</f>
        <v>399</v>
      </c>
      <c r="AE641">
        <f>IFERROR(VLOOKUP(J641,Product_lookup!$A:$G,6,FALSE),"")</f>
        <v>148</v>
      </c>
      <c r="AF641">
        <f>IFERROR(VLOOKUP(J641,Product_lookup!$A:$G,7,FALSE),"")</f>
        <v>126</v>
      </c>
      <c r="AG641" s="33">
        <f t="shared" si="89"/>
        <v>0.31328320802005011</v>
      </c>
    </row>
    <row r="642" spans="1:33" x14ac:dyDescent="0.3">
      <c r="A642" s="27">
        <v>46272</v>
      </c>
      <c r="B642" s="8" t="s">
        <v>5</v>
      </c>
      <c r="C642" s="8" t="s">
        <v>173</v>
      </c>
      <c r="D642" s="8" t="s">
        <v>141</v>
      </c>
      <c r="E642" s="8" t="s">
        <v>193</v>
      </c>
      <c r="F642" s="8" t="s">
        <v>143</v>
      </c>
      <c r="G642" s="8" t="s">
        <v>178</v>
      </c>
      <c r="H642" s="8" t="s">
        <v>6</v>
      </c>
      <c r="I642" s="8" t="s">
        <v>265</v>
      </c>
      <c r="J642" s="8" t="s">
        <v>195</v>
      </c>
      <c r="K642" s="8" t="s">
        <v>7</v>
      </c>
      <c r="L642" s="12">
        <v>1030</v>
      </c>
      <c r="M642" s="9">
        <v>4</v>
      </c>
      <c r="N642" s="10">
        <f t="shared" ref="N642:N705" si="90">IF(L642=0,"",M642/L642)</f>
        <v>3.8834951456310678E-3</v>
      </c>
      <c r="O642" s="11">
        <f t="shared" ref="O642:O705" si="91">IF(M642=0,"",P642/M642)</f>
        <v>5.98</v>
      </c>
      <c r="P642" s="11">
        <v>23.92</v>
      </c>
      <c r="Q642" s="11">
        <v>0</v>
      </c>
      <c r="R642" s="8">
        <v>0</v>
      </c>
      <c r="S642" s="8">
        <v>0</v>
      </c>
      <c r="T642" s="33" t="str">
        <f t="shared" ref="T642:T705" si="92">IF(Q642=0,"",P642/Q642)</f>
        <v/>
      </c>
      <c r="U642" s="12">
        <f t="shared" ref="U642:U705" si="93">IF(P642=0,"",Q642/P642)</f>
        <v>0</v>
      </c>
      <c r="V642" s="10">
        <f t="shared" ref="V642:V705" si="94">IF(M642=0,"",R642/M642)</f>
        <v>0</v>
      </c>
      <c r="W642" s="11">
        <v>10</v>
      </c>
      <c r="X642" s="8" t="s">
        <v>148</v>
      </c>
      <c r="Y642" s="8" t="s">
        <v>149</v>
      </c>
      <c r="AA642">
        <f t="shared" ref="AA642:AA705" si="95">IF(OR(A642&lt;DATE(2026,9,1),A642&gt;DATE(2026,9,28)),"Check Date",INT((A642-DATE(2026,9,1))/7)+1)</f>
        <v>1</v>
      </c>
      <c r="AB642" s="32">
        <f t="shared" ref="AB642:AB705" si="96">IF(OR(AD642="",AE642="",AF642=""),"",S642*(AD642-AE642-AF642)-P642)</f>
        <v>-23.92</v>
      </c>
      <c r="AC642" t="str">
        <f t="shared" ref="AC642:AC705" si="97">IF(P642&lt;0,"Review",IF(OR(AD642="",AE642="",AF642=""),"Cost missing",IF(P642=0,"No Spend",IF(Q642=0,"No Sales",IF(P642/Q642&lt;AG642,"Profitable","Losing")))))</f>
        <v>No Sales</v>
      </c>
      <c r="AD642">
        <f>IFERROR(VLOOKUP(J642,Product_lookup!$A:$G,5,FALSE),"")</f>
        <v>399</v>
      </c>
      <c r="AE642">
        <f>IFERROR(VLOOKUP(J642,Product_lookup!$A:$G,6,FALSE),"")</f>
        <v>148</v>
      </c>
      <c r="AF642">
        <f>IFERROR(VLOOKUP(J642,Product_lookup!$A:$G,7,FALSE),"")</f>
        <v>126</v>
      </c>
      <c r="AG642" s="33">
        <f t="shared" ref="AG642:AG705" si="98">IFERROR((AD642-AE642-AF642)/AD642,"")</f>
        <v>0.31328320802005011</v>
      </c>
    </row>
    <row r="643" spans="1:33" x14ac:dyDescent="0.3">
      <c r="A643" s="27">
        <v>46272</v>
      </c>
      <c r="B643" s="8" t="s">
        <v>5</v>
      </c>
      <c r="C643" s="8" t="s">
        <v>173</v>
      </c>
      <c r="D643" s="8" t="s">
        <v>141</v>
      </c>
      <c r="E643" s="8" t="s">
        <v>193</v>
      </c>
      <c r="F643" s="8" t="s">
        <v>143</v>
      </c>
      <c r="G643" s="8" t="s">
        <v>151</v>
      </c>
      <c r="H643" s="8" t="s">
        <v>6</v>
      </c>
      <c r="I643" s="8" t="s">
        <v>194</v>
      </c>
      <c r="J643" s="8" t="s">
        <v>195</v>
      </c>
      <c r="K643" s="8" t="s">
        <v>7</v>
      </c>
      <c r="L643" s="12">
        <v>1992</v>
      </c>
      <c r="M643" s="9">
        <v>14</v>
      </c>
      <c r="N643" s="10">
        <f t="shared" si="90"/>
        <v>7.0281124497991966E-3</v>
      </c>
      <c r="O643" s="11">
        <f t="shared" si="91"/>
        <v>6.26</v>
      </c>
      <c r="P643" s="11">
        <v>87.64</v>
      </c>
      <c r="Q643" s="11">
        <v>399</v>
      </c>
      <c r="R643" s="8">
        <v>1</v>
      </c>
      <c r="S643" s="8">
        <v>1</v>
      </c>
      <c r="T643" s="33">
        <f t="shared" si="92"/>
        <v>0.21964912280701754</v>
      </c>
      <c r="U643" s="12">
        <f t="shared" si="93"/>
        <v>4.5527156549520766</v>
      </c>
      <c r="V643" s="10">
        <f t="shared" si="94"/>
        <v>7.1428571428571425E-2</v>
      </c>
      <c r="W643" s="11">
        <v>9.5</v>
      </c>
      <c r="X643" s="8" t="s">
        <v>148</v>
      </c>
      <c r="Y643" s="8" t="s">
        <v>149</v>
      </c>
      <c r="AA643">
        <f t="shared" si="95"/>
        <v>1</v>
      </c>
      <c r="AB643" s="32">
        <f t="shared" si="96"/>
        <v>37.36</v>
      </c>
      <c r="AC643" t="str">
        <f t="shared" si="97"/>
        <v>Profitable</v>
      </c>
      <c r="AD643">
        <f>IFERROR(VLOOKUP(J643,Product_lookup!$A:$G,5,FALSE),"")</f>
        <v>399</v>
      </c>
      <c r="AE643">
        <f>IFERROR(VLOOKUP(J643,Product_lookup!$A:$G,6,FALSE),"")</f>
        <v>148</v>
      </c>
      <c r="AF643">
        <f>IFERROR(VLOOKUP(J643,Product_lookup!$A:$G,7,FALSE),"")</f>
        <v>126</v>
      </c>
      <c r="AG643" s="33">
        <f t="shared" si="98"/>
        <v>0.31328320802005011</v>
      </c>
    </row>
    <row r="644" spans="1:33" x14ac:dyDescent="0.3">
      <c r="A644" s="27">
        <v>46272</v>
      </c>
      <c r="B644" s="8" t="s">
        <v>5</v>
      </c>
      <c r="C644" s="8" t="s">
        <v>173</v>
      </c>
      <c r="D644" s="8" t="s">
        <v>141</v>
      </c>
      <c r="E644" s="8" t="s">
        <v>193</v>
      </c>
      <c r="F644" s="8" t="s">
        <v>143</v>
      </c>
      <c r="G644" s="8" t="s">
        <v>144</v>
      </c>
      <c r="H644" s="8" t="s">
        <v>6</v>
      </c>
      <c r="I644" s="8" t="s">
        <v>198</v>
      </c>
      <c r="J644" s="8" t="s">
        <v>195</v>
      </c>
      <c r="K644" s="8" t="s">
        <v>14</v>
      </c>
      <c r="L644" s="12">
        <v>432</v>
      </c>
      <c r="M644" s="9">
        <v>1</v>
      </c>
      <c r="N644" s="10">
        <f t="shared" si="90"/>
        <v>2.3148148148148147E-3</v>
      </c>
      <c r="O644" s="11">
        <f t="shared" si="91"/>
        <v>5.94</v>
      </c>
      <c r="P644" s="11">
        <v>5.94</v>
      </c>
      <c r="Q644" s="11">
        <v>0</v>
      </c>
      <c r="R644" s="8">
        <v>0</v>
      </c>
      <c r="S644" s="8">
        <v>0</v>
      </c>
      <c r="T644" s="33" t="str">
        <f t="shared" si="92"/>
        <v/>
      </c>
      <c r="U644" s="12">
        <f t="shared" si="93"/>
        <v>0</v>
      </c>
      <c r="V644" s="10">
        <f t="shared" si="94"/>
        <v>0</v>
      </c>
      <c r="W644" s="11">
        <v>11</v>
      </c>
      <c r="X644" s="8" t="s">
        <v>148</v>
      </c>
      <c r="Y644" s="8" t="s">
        <v>149</v>
      </c>
      <c r="AA644">
        <f t="shared" si="95"/>
        <v>1</v>
      </c>
      <c r="AB644" s="32">
        <f t="shared" si="96"/>
        <v>-5.94</v>
      </c>
      <c r="AC644" t="str">
        <f t="shared" si="97"/>
        <v>No Sales</v>
      </c>
      <c r="AD644">
        <f>IFERROR(VLOOKUP(J644,Product_lookup!$A:$G,5,FALSE),"")</f>
        <v>399</v>
      </c>
      <c r="AE644">
        <f>IFERROR(VLOOKUP(J644,Product_lookup!$A:$G,6,FALSE),"")</f>
        <v>148</v>
      </c>
      <c r="AF644">
        <f>IFERROR(VLOOKUP(J644,Product_lookup!$A:$G,7,FALSE),"")</f>
        <v>126</v>
      </c>
      <c r="AG644" s="33">
        <f t="shared" si="98"/>
        <v>0.31328320802005011</v>
      </c>
    </row>
    <row r="645" spans="1:33" x14ac:dyDescent="0.3">
      <c r="A645" s="27">
        <v>46272</v>
      </c>
      <c r="B645" s="8" t="s">
        <v>5</v>
      </c>
      <c r="C645" s="8" t="s">
        <v>173</v>
      </c>
      <c r="D645" s="8" t="s">
        <v>141</v>
      </c>
      <c r="E645" s="8" t="s">
        <v>193</v>
      </c>
      <c r="F645" s="8" t="s">
        <v>143</v>
      </c>
      <c r="G645" s="8" t="s">
        <v>151</v>
      </c>
      <c r="H645" s="8" t="s">
        <v>6</v>
      </c>
      <c r="I645" s="8" t="s">
        <v>199</v>
      </c>
      <c r="J645" s="8" t="s">
        <v>195</v>
      </c>
      <c r="K645" s="8" t="s">
        <v>14</v>
      </c>
      <c r="L645" s="12">
        <v>718</v>
      </c>
      <c r="M645" s="9">
        <v>3</v>
      </c>
      <c r="N645" s="10">
        <f t="shared" si="90"/>
        <v>4.178272980501393E-3</v>
      </c>
      <c r="O645" s="11">
        <f t="shared" si="91"/>
        <v>6.93</v>
      </c>
      <c r="P645" s="11">
        <v>20.79</v>
      </c>
      <c r="Q645" s="11">
        <v>0</v>
      </c>
      <c r="R645" s="8">
        <v>0</v>
      </c>
      <c r="S645" s="8">
        <v>0</v>
      </c>
      <c r="T645" s="33" t="str">
        <f t="shared" si="92"/>
        <v/>
      </c>
      <c r="U645" s="12">
        <f t="shared" si="93"/>
        <v>0</v>
      </c>
      <c r="V645" s="10">
        <f t="shared" si="94"/>
        <v>0</v>
      </c>
      <c r="W645" s="11">
        <v>12.5</v>
      </c>
      <c r="X645" s="8" t="s">
        <v>148</v>
      </c>
      <c r="Y645" s="8" t="s">
        <v>149</v>
      </c>
      <c r="AA645">
        <f t="shared" si="95"/>
        <v>1</v>
      </c>
      <c r="AB645" s="32">
        <f t="shared" si="96"/>
        <v>-20.79</v>
      </c>
      <c r="AC645" t="str">
        <f t="shared" si="97"/>
        <v>No Sales</v>
      </c>
      <c r="AD645">
        <f>IFERROR(VLOOKUP(J645,Product_lookup!$A:$G,5,FALSE),"")</f>
        <v>399</v>
      </c>
      <c r="AE645">
        <f>IFERROR(VLOOKUP(J645,Product_lookup!$A:$G,6,FALSE),"")</f>
        <v>148</v>
      </c>
      <c r="AF645">
        <f>IFERROR(VLOOKUP(J645,Product_lookup!$A:$G,7,FALSE),"")</f>
        <v>126</v>
      </c>
      <c r="AG645" s="33">
        <f t="shared" si="98"/>
        <v>0.31328320802005011</v>
      </c>
    </row>
    <row r="646" spans="1:33" x14ac:dyDescent="0.3">
      <c r="A646" s="27">
        <v>46272</v>
      </c>
      <c r="B646" s="8" t="s">
        <v>5</v>
      </c>
      <c r="C646" s="8" t="s">
        <v>173</v>
      </c>
      <c r="D646" s="8" t="s">
        <v>141</v>
      </c>
      <c r="E646" s="8" t="s">
        <v>200</v>
      </c>
      <c r="F646" s="8" t="s">
        <v>143</v>
      </c>
      <c r="G646" s="8" t="s">
        <v>144</v>
      </c>
      <c r="H646" s="8" t="s">
        <v>6</v>
      </c>
      <c r="I646" s="8" t="s">
        <v>471</v>
      </c>
      <c r="J646" s="8" t="s">
        <v>202</v>
      </c>
      <c r="K646" s="8" t="s">
        <v>14</v>
      </c>
      <c r="L646" s="12">
        <v>725</v>
      </c>
      <c r="M646" s="9">
        <v>7</v>
      </c>
      <c r="N646" s="10">
        <f t="shared" si="90"/>
        <v>9.655172413793104E-3</v>
      </c>
      <c r="O646" s="11">
        <f t="shared" si="91"/>
        <v>9.07</v>
      </c>
      <c r="P646" s="11">
        <v>63.49</v>
      </c>
      <c r="Q646" s="11">
        <v>0</v>
      </c>
      <c r="R646" s="8">
        <v>0</v>
      </c>
      <c r="S646" s="8">
        <v>0</v>
      </c>
      <c r="T646" s="33" t="str">
        <f t="shared" si="92"/>
        <v/>
      </c>
      <c r="U646" s="12">
        <f t="shared" si="93"/>
        <v>0</v>
      </c>
      <c r="V646" s="10">
        <f t="shared" si="94"/>
        <v>0</v>
      </c>
      <c r="W646" s="11">
        <v>11</v>
      </c>
      <c r="X646" s="8" t="s">
        <v>148</v>
      </c>
      <c r="Y646" s="8" t="s">
        <v>149</v>
      </c>
      <c r="AA646">
        <f t="shared" si="95"/>
        <v>1</v>
      </c>
      <c r="AB646" s="32">
        <f t="shared" si="96"/>
        <v>-63.49</v>
      </c>
      <c r="AC646" t="str">
        <f t="shared" si="97"/>
        <v>No Sales</v>
      </c>
      <c r="AD646">
        <f>IFERROR(VLOOKUP(J646,Product_lookup!$A:$G,5,FALSE),"")</f>
        <v>429</v>
      </c>
      <c r="AE646">
        <f>IFERROR(VLOOKUP(J646,Product_lookup!$A:$G,6,FALSE),"")</f>
        <v>159</v>
      </c>
      <c r="AF646">
        <f>IFERROR(VLOOKUP(J646,Product_lookup!$A:$G,7,FALSE),"")</f>
        <v>139</v>
      </c>
      <c r="AG646" s="33">
        <f t="shared" si="98"/>
        <v>0.30536130536130535</v>
      </c>
    </row>
    <row r="647" spans="1:33" x14ac:dyDescent="0.3">
      <c r="A647" s="27">
        <v>46272</v>
      </c>
      <c r="B647" s="8" t="s">
        <v>5</v>
      </c>
      <c r="C647" s="8" t="s">
        <v>173</v>
      </c>
      <c r="D647" s="8" t="s">
        <v>141</v>
      </c>
      <c r="E647" s="8" t="s">
        <v>200</v>
      </c>
      <c r="F647" s="8" t="s">
        <v>143</v>
      </c>
      <c r="G647" s="8" t="s">
        <v>144</v>
      </c>
      <c r="H647" s="8" t="s">
        <v>6</v>
      </c>
      <c r="I647" s="8" t="s">
        <v>270</v>
      </c>
      <c r="J647" s="8" t="s">
        <v>202</v>
      </c>
      <c r="K647" s="8" t="s">
        <v>7</v>
      </c>
      <c r="L647" s="12">
        <v>2092</v>
      </c>
      <c r="M647" s="9">
        <v>13</v>
      </c>
      <c r="N647" s="10">
        <f t="shared" si="90"/>
        <v>6.2141491395793502E-3</v>
      </c>
      <c r="O647" s="11">
        <f t="shared" si="91"/>
        <v>6.4399999999999995</v>
      </c>
      <c r="P647" s="11">
        <v>83.72</v>
      </c>
      <c r="Q647" s="11">
        <v>429</v>
      </c>
      <c r="R647" s="8">
        <v>1</v>
      </c>
      <c r="S647" s="8">
        <v>1</v>
      </c>
      <c r="T647" s="33">
        <f t="shared" si="92"/>
        <v>0.19515151515151516</v>
      </c>
      <c r="U647" s="12">
        <f t="shared" si="93"/>
        <v>5.1242236024844718</v>
      </c>
      <c r="V647" s="10">
        <f t="shared" si="94"/>
        <v>7.6923076923076927E-2</v>
      </c>
      <c r="W647" s="11">
        <v>8</v>
      </c>
      <c r="X647" s="8" t="s">
        <v>148</v>
      </c>
      <c r="Y647" s="8" t="s">
        <v>149</v>
      </c>
      <c r="AA647">
        <f t="shared" si="95"/>
        <v>1</v>
      </c>
      <c r="AB647" s="32">
        <f t="shared" si="96"/>
        <v>47.28</v>
      </c>
      <c r="AC647" t="str">
        <f t="shared" si="97"/>
        <v>Profitable</v>
      </c>
      <c r="AD647">
        <f>IFERROR(VLOOKUP(J647,Product_lookup!$A:$G,5,FALSE),"")</f>
        <v>429</v>
      </c>
      <c r="AE647">
        <f>IFERROR(VLOOKUP(J647,Product_lookup!$A:$G,6,FALSE),"")</f>
        <v>159</v>
      </c>
      <c r="AF647">
        <f>IFERROR(VLOOKUP(J647,Product_lookup!$A:$G,7,FALSE),"")</f>
        <v>139</v>
      </c>
      <c r="AG647" s="33">
        <f t="shared" si="98"/>
        <v>0.30536130536130535</v>
      </c>
    </row>
    <row r="648" spans="1:33" x14ac:dyDescent="0.3">
      <c r="A648" s="27">
        <v>46272</v>
      </c>
      <c r="B648" s="8" t="s">
        <v>32</v>
      </c>
      <c r="C648" s="8" t="s">
        <v>140</v>
      </c>
      <c r="D648" s="8" t="s">
        <v>141</v>
      </c>
      <c r="E648" s="8" t="s">
        <v>142</v>
      </c>
      <c r="F648" s="8" t="s">
        <v>143</v>
      </c>
      <c r="G648" s="8" t="s">
        <v>207</v>
      </c>
      <c r="H648" s="8" t="s">
        <v>20</v>
      </c>
      <c r="I648" s="8" t="s">
        <v>207</v>
      </c>
      <c r="J648" s="8" t="s">
        <v>147</v>
      </c>
      <c r="K648" s="8" t="s">
        <v>21</v>
      </c>
      <c r="L648" s="12">
        <v>275</v>
      </c>
      <c r="M648" s="9">
        <v>4</v>
      </c>
      <c r="N648" s="10">
        <f t="shared" si="90"/>
        <v>1.4545454545454545E-2</v>
      </c>
      <c r="O648" s="11">
        <f t="shared" si="91"/>
        <v>13.68</v>
      </c>
      <c r="P648" s="11">
        <v>54.72</v>
      </c>
      <c r="Q648" s="11">
        <v>0</v>
      </c>
      <c r="R648" s="8">
        <v>0</v>
      </c>
      <c r="S648" s="8">
        <v>0</v>
      </c>
      <c r="T648" s="33" t="str">
        <f t="shared" si="92"/>
        <v/>
      </c>
      <c r="U648" s="12">
        <f t="shared" si="93"/>
        <v>0</v>
      </c>
      <c r="V648" s="10">
        <f t="shared" si="94"/>
        <v>0</v>
      </c>
      <c r="W648" s="11">
        <v>15.5</v>
      </c>
      <c r="X648" s="8" t="s">
        <v>148</v>
      </c>
      <c r="Y648" s="8" t="s">
        <v>149</v>
      </c>
      <c r="AA648">
        <f t="shared" si="95"/>
        <v>1</v>
      </c>
      <c r="AB648" s="32">
        <f t="shared" si="96"/>
        <v>-54.72</v>
      </c>
      <c r="AC648" t="str">
        <f t="shared" si="97"/>
        <v>No Sales</v>
      </c>
      <c r="AD648">
        <f>IFERROR(VLOOKUP(J648,Product_lookup!$A:$G,5,FALSE),"")</f>
        <v>599</v>
      </c>
      <c r="AE648">
        <f>IFERROR(VLOOKUP(J648,Product_lookup!$A:$G,6,FALSE),"")</f>
        <v>216</v>
      </c>
      <c r="AF648">
        <f>IFERROR(VLOOKUP(J648,Product_lookup!$A:$G,7,FALSE),"")</f>
        <v>144</v>
      </c>
      <c r="AG648" s="33">
        <f t="shared" si="98"/>
        <v>0.39899833055091821</v>
      </c>
    </row>
    <row r="649" spans="1:33" x14ac:dyDescent="0.3">
      <c r="A649" s="27">
        <v>46272</v>
      </c>
      <c r="B649" s="8" t="s">
        <v>32</v>
      </c>
      <c r="C649" s="8" t="s">
        <v>140</v>
      </c>
      <c r="D649" s="8" t="s">
        <v>141</v>
      </c>
      <c r="E649" s="8" t="s">
        <v>142</v>
      </c>
      <c r="F649" s="8" t="s">
        <v>143</v>
      </c>
      <c r="G649" s="8" t="s">
        <v>454</v>
      </c>
      <c r="H649" s="8" t="s">
        <v>20</v>
      </c>
      <c r="I649" s="8" t="s">
        <v>454</v>
      </c>
      <c r="J649" s="8" t="s">
        <v>147</v>
      </c>
      <c r="K649" s="8" t="s">
        <v>21</v>
      </c>
      <c r="L649" s="12">
        <v>525</v>
      </c>
      <c r="M649" s="9">
        <v>5</v>
      </c>
      <c r="N649" s="10">
        <f t="shared" si="90"/>
        <v>9.5238095238095247E-3</v>
      </c>
      <c r="O649" s="11">
        <f t="shared" si="91"/>
        <v>15.969999999999999</v>
      </c>
      <c r="P649" s="11">
        <v>79.849999999999994</v>
      </c>
      <c r="Q649" s="11">
        <v>0</v>
      </c>
      <c r="R649" s="8">
        <v>0</v>
      </c>
      <c r="S649" s="8">
        <v>0</v>
      </c>
      <c r="T649" s="33" t="str">
        <f t="shared" si="92"/>
        <v/>
      </c>
      <c r="U649" s="12">
        <f t="shared" si="93"/>
        <v>0</v>
      </c>
      <c r="V649" s="10">
        <f t="shared" si="94"/>
        <v>0</v>
      </c>
      <c r="W649" s="11">
        <v>19.5</v>
      </c>
      <c r="X649" s="8" t="s">
        <v>148</v>
      </c>
      <c r="Y649" s="8" t="s">
        <v>149</v>
      </c>
      <c r="AA649">
        <f t="shared" si="95"/>
        <v>1</v>
      </c>
      <c r="AB649" s="32">
        <f t="shared" si="96"/>
        <v>-79.849999999999994</v>
      </c>
      <c r="AC649" t="str">
        <f t="shared" si="97"/>
        <v>No Sales</v>
      </c>
      <c r="AD649">
        <f>IFERROR(VLOOKUP(J649,Product_lookup!$A:$G,5,FALSE),"")</f>
        <v>599</v>
      </c>
      <c r="AE649">
        <f>IFERROR(VLOOKUP(J649,Product_lookup!$A:$G,6,FALSE),"")</f>
        <v>216</v>
      </c>
      <c r="AF649">
        <f>IFERROR(VLOOKUP(J649,Product_lookup!$A:$G,7,FALSE),"")</f>
        <v>144</v>
      </c>
      <c r="AG649" s="33">
        <f t="shared" si="98"/>
        <v>0.39899833055091821</v>
      </c>
    </row>
    <row r="650" spans="1:33" x14ac:dyDescent="0.3">
      <c r="A650" s="27">
        <v>46272</v>
      </c>
      <c r="B650" s="8" t="s">
        <v>32</v>
      </c>
      <c r="C650" s="8" t="s">
        <v>140</v>
      </c>
      <c r="D650" s="8" t="s">
        <v>141</v>
      </c>
      <c r="E650" s="8" t="s">
        <v>142</v>
      </c>
      <c r="F650" s="8" t="s">
        <v>143</v>
      </c>
      <c r="G650" s="8" t="s">
        <v>455</v>
      </c>
      <c r="H650" s="8" t="s">
        <v>20</v>
      </c>
      <c r="I650" s="8" t="s">
        <v>455</v>
      </c>
      <c r="J650" s="8" t="s">
        <v>147</v>
      </c>
      <c r="K650" s="8" t="s">
        <v>21</v>
      </c>
      <c r="L650" s="12">
        <v>165</v>
      </c>
      <c r="M650" s="9">
        <v>3</v>
      </c>
      <c r="N650" s="10">
        <f t="shared" si="90"/>
        <v>1.8181818181818181E-2</v>
      </c>
      <c r="O650" s="11">
        <f t="shared" si="91"/>
        <v>16.29</v>
      </c>
      <c r="P650" s="11">
        <v>48.87</v>
      </c>
      <c r="Q650" s="11">
        <v>0</v>
      </c>
      <c r="R650" s="8">
        <v>0</v>
      </c>
      <c r="S650" s="8">
        <v>0</v>
      </c>
      <c r="T650" s="33" t="str">
        <f t="shared" si="92"/>
        <v/>
      </c>
      <c r="U650" s="12">
        <f t="shared" si="93"/>
        <v>0</v>
      </c>
      <c r="V650" s="10">
        <f t="shared" si="94"/>
        <v>0</v>
      </c>
      <c r="W650" s="11">
        <v>20</v>
      </c>
      <c r="X650" s="8" t="s">
        <v>148</v>
      </c>
      <c r="Y650" s="8" t="s">
        <v>149</v>
      </c>
      <c r="AA650">
        <f t="shared" si="95"/>
        <v>1</v>
      </c>
      <c r="AB650" s="32">
        <f t="shared" si="96"/>
        <v>-48.87</v>
      </c>
      <c r="AC650" t="str">
        <f t="shared" si="97"/>
        <v>No Sales</v>
      </c>
      <c r="AD650">
        <f>IFERROR(VLOOKUP(J650,Product_lookup!$A:$G,5,FALSE),"")</f>
        <v>599</v>
      </c>
      <c r="AE650">
        <f>IFERROR(VLOOKUP(J650,Product_lookup!$A:$G,6,FALSE),"")</f>
        <v>216</v>
      </c>
      <c r="AF650">
        <f>IFERROR(VLOOKUP(J650,Product_lookup!$A:$G,7,FALSE),"")</f>
        <v>144</v>
      </c>
      <c r="AG650" s="33">
        <f t="shared" si="98"/>
        <v>0.39899833055091821</v>
      </c>
    </row>
    <row r="651" spans="1:33" x14ac:dyDescent="0.3">
      <c r="A651" s="27">
        <v>46272</v>
      </c>
      <c r="B651" s="8" t="s">
        <v>32</v>
      </c>
      <c r="C651" s="8" t="s">
        <v>140</v>
      </c>
      <c r="D651" s="8" t="s">
        <v>141</v>
      </c>
      <c r="E651" s="8" t="s">
        <v>150</v>
      </c>
      <c r="F651" s="8" t="s">
        <v>143</v>
      </c>
      <c r="G651" s="8" t="s">
        <v>152</v>
      </c>
      <c r="H651" s="8" t="s">
        <v>20</v>
      </c>
      <c r="I651" s="8" t="s">
        <v>152</v>
      </c>
      <c r="J651" s="8" t="s">
        <v>153</v>
      </c>
      <c r="K651" s="8" t="s">
        <v>21</v>
      </c>
      <c r="L651" s="12">
        <v>226</v>
      </c>
      <c r="M651" s="9">
        <v>5</v>
      </c>
      <c r="N651" s="10">
        <f t="shared" si="90"/>
        <v>2.2123893805309734E-2</v>
      </c>
      <c r="O651" s="11">
        <f t="shared" si="91"/>
        <v>15.5</v>
      </c>
      <c r="P651" s="11">
        <v>77.5</v>
      </c>
      <c r="Q651" s="11">
        <v>0</v>
      </c>
      <c r="R651" s="8">
        <v>0</v>
      </c>
      <c r="S651" s="8">
        <v>0</v>
      </c>
      <c r="T651" s="33" t="str">
        <f t="shared" si="92"/>
        <v/>
      </c>
      <c r="U651" s="12">
        <f t="shared" si="93"/>
        <v>0</v>
      </c>
      <c r="V651" s="10">
        <f t="shared" si="94"/>
        <v>0</v>
      </c>
      <c r="W651" s="11">
        <v>15.5</v>
      </c>
      <c r="X651" s="8" t="s">
        <v>148</v>
      </c>
      <c r="Y651" s="8" t="s">
        <v>149</v>
      </c>
      <c r="AA651">
        <f t="shared" si="95"/>
        <v>1</v>
      </c>
      <c r="AB651" s="32">
        <f t="shared" si="96"/>
        <v>-77.5</v>
      </c>
      <c r="AC651" t="str">
        <f t="shared" si="97"/>
        <v>No Sales</v>
      </c>
      <c r="AD651">
        <f>IFERROR(VLOOKUP(J651,Product_lookup!$A:$G,5,FALSE),"")</f>
        <v>549</v>
      </c>
      <c r="AE651">
        <f>IFERROR(VLOOKUP(J651,Product_lookup!$A:$G,6,FALSE),"")</f>
        <v>192</v>
      </c>
      <c r="AF651">
        <f>IFERROR(VLOOKUP(J651,Product_lookup!$A:$G,7,FALSE),"")</f>
        <v>139</v>
      </c>
      <c r="AG651" s="33">
        <f t="shared" si="98"/>
        <v>0.39708561020036431</v>
      </c>
    </row>
    <row r="652" spans="1:33" x14ac:dyDescent="0.3">
      <c r="A652" s="27">
        <v>46272</v>
      </c>
      <c r="B652" s="8" t="s">
        <v>32</v>
      </c>
      <c r="C652" s="8" t="s">
        <v>140</v>
      </c>
      <c r="D652" s="8" t="s">
        <v>141</v>
      </c>
      <c r="E652" s="8" t="s">
        <v>150</v>
      </c>
      <c r="F652" s="8" t="s">
        <v>143</v>
      </c>
      <c r="G652" s="8" t="s">
        <v>519</v>
      </c>
      <c r="H652" s="8" t="s">
        <v>20</v>
      </c>
      <c r="I652" s="8" t="s">
        <v>519</v>
      </c>
      <c r="J652" s="8" t="s">
        <v>153</v>
      </c>
      <c r="K652" s="8" t="s">
        <v>14</v>
      </c>
      <c r="L652" s="12">
        <v>704</v>
      </c>
      <c r="M652" s="9">
        <v>5</v>
      </c>
      <c r="N652" s="10">
        <f t="shared" si="90"/>
        <v>7.102272727272727E-3</v>
      </c>
      <c r="O652" s="11">
        <f t="shared" si="91"/>
        <v>12.559999999999999</v>
      </c>
      <c r="P652" s="11">
        <v>62.8</v>
      </c>
      <c r="Q652" s="11">
        <v>0</v>
      </c>
      <c r="R652" s="8">
        <v>0</v>
      </c>
      <c r="S652" s="8">
        <v>0</v>
      </c>
      <c r="T652" s="33" t="str">
        <f t="shared" si="92"/>
        <v/>
      </c>
      <c r="U652" s="12">
        <f t="shared" si="93"/>
        <v>0</v>
      </c>
      <c r="V652" s="10">
        <f t="shared" si="94"/>
        <v>0</v>
      </c>
      <c r="W652" s="11">
        <v>16.5</v>
      </c>
      <c r="X652" s="8" t="s">
        <v>148</v>
      </c>
      <c r="Y652" s="8" t="s">
        <v>149</v>
      </c>
      <c r="AA652">
        <f t="shared" si="95"/>
        <v>1</v>
      </c>
      <c r="AB652" s="32">
        <f t="shared" si="96"/>
        <v>-62.8</v>
      </c>
      <c r="AC652" t="str">
        <f t="shared" si="97"/>
        <v>No Sales</v>
      </c>
      <c r="AD652">
        <f>IFERROR(VLOOKUP(J652,Product_lookup!$A:$G,5,FALSE),"")</f>
        <v>549</v>
      </c>
      <c r="AE652">
        <f>IFERROR(VLOOKUP(J652,Product_lookup!$A:$G,6,FALSE),"")</f>
        <v>192</v>
      </c>
      <c r="AF652">
        <f>IFERROR(VLOOKUP(J652,Product_lookup!$A:$G,7,FALSE),"")</f>
        <v>139</v>
      </c>
      <c r="AG652" s="33">
        <f t="shared" si="98"/>
        <v>0.39708561020036431</v>
      </c>
    </row>
    <row r="653" spans="1:33" x14ac:dyDescent="0.3">
      <c r="A653" s="27">
        <v>46272</v>
      </c>
      <c r="B653" s="8" t="s">
        <v>32</v>
      </c>
      <c r="C653" s="8" t="s">
        <v>140</v>
      </c>
      <c r="D653" s="8" t="s">
        <v>141</v>
      </c>
      <c r="E653" s="8" t="s">
        <v>150</v>
      </c>
      <c r="F653" s="8" t="s">
        <v>143</v>
      </c>
      <c r="G653" s="8" t="s">
        <v>156</v>
      </c>
      <c r="H653" s="8" t="s">
        <v>20</v>
      </c>
      <c r="I653" s="8" t="s">
        <v>156</v>
      </c>
      <c r="J653" s="8" t="s">
        <v>153</v>
      </c>
      <c r="K653" s="8" t="s">
        <v>7</v>
      </c>
      <c r="L653" s="12">
        <v>373</v>
      </c>
      <c r="M653" s="9">
        <v>4</v>
      </c>
      <c r="N653" s="10">
        <f t="shared" si="90"/>
        <v>1.0723860589812333E-2</v>
      </c>
      <c r="O653" s="11">
        <f t="shared" si="91"/>
        <v>9.64</v>
      </c>
      <c r="P653" s="11">
        <v>38.56</v>
      </c>
      <c r="Q653" s="11">
        <v>0</v>
      </c>
      <c r="R653" s="8">
        <v>0</v>
      </c>
      <c r="S653" s="8">
        <v>0</v>
      </c>
      <c r="T653" s="33" t="str">
        <f t="shared" si="92"/>
        <v/>
      </c>
      <c r="U653" s="12">
        <f t="shared" si="93"/>
        <v>0</v>
      </c>
      <c r="V653" s="10">
        <f t="shared" si="94"/>
        <v>0</v>
      </c>
      <c r="W653" s="11">
        <v>15</v>
      </c>
      <c r="X653" s="8" t="s">
        <v>148</v>
      </c>
      <c r="Y653" s="8" t="s">
        <v>149</v>
      </c>
      <c r="AA653">
        <f t="shared" si="95"/>
        <v>1</v>
      </c>
      <c r="AB653" s="32">
        <f t="shared" si="96"/>
        <v>-38.56</v>
      </c>
      <c r="AC653" t="str">
        <f t="shared" si="97"/>
        <v>No Sales</v>
      </c>
      <c r="AD653">
        <f>IFERROR(VLOOKUP(J653,Product_lookup!$A:$G,5,FALSE),"")</f>
        <v>549</v>
      </c>
      <c r="AE653">
        <f>IFERROR(VLOOKUP(J653,Product_lookup!$A:$G,6,FALSE),"")</f>
        <v>192</v>
      </c>
      <c r="AF653">
        <f>IFERROR(VLOOKUP(J653,Product_lookup!$A:$G,7,FALSE),"")</f>
        <v>139</v>
      </c>
      <c r="AG653" s="33">
        <f t="shared" si="98"/>
        <v>0.39708561020036431</v>
      </c>
    </row>
    <row r="654" spans="1:33" x14ac:dyDescent="0.3">
      <c r="A654" s="27">
        <v>46272</v>
      </c>
      <c r="B654" s="8" t="s">
        <v>32</v>
      </c>
      <c r="C654" s="8" t="s">
        <v>140</v>
      </c>
      <c r="D654" s="8" t="s">
        <v>141</v>
      </c>
      <c r="E654" s="8" t="s">
        <v>150</v>
      </c>
      <c r="F654" s="8" t="s">
        <v>143</v>
      </c>
      <c r="G654" s="8" t="s">
        <v>374</v>
      </c>
      <c r="H654" s="8" t="s">
        <v>20</v>
      </c>
      <c r="I654" s="8" t="s">
        <v>374</v>
      </c>
      <c r="J654" s="8" t="s">
        <v>153</v>
      </c>
      <c r="K654" s="8" t="s">
        <v>7</v>
      </c>
      <c r="L654" s="12">
        <v>371</v>
      </c>
      <c r="M654" s="9">
        <v>2</v>
      </c>
      <c r="N654" s="10">
        <f t="shared" si="90"/>
        <v>5.3908355795148251E-3</v>
      </c>
      <c r="O654" s="11">
        <f t="shared" si="91"/>
        <v>14.39</v>
      </c>
      <c r="P654" s="11">
        <v>28.78</v>
      </c>
      <c r="Q654" s="11">
        <v>0</v>
      </c>
      <c r="R654" s="8">
        <v>0</v>
      </c>
      <c r="S654" s="8">
        <v>0</v>
      </c>
      <c r="T654" s="33" t="str">
        <f t="shared" si="92"/>
        <v/>
      </c>
      <c r="U654" s="12">
        <f t="shared" si="93"/>
        <v>0</v>
      </c>
      <c r="V654" s="10">
        <f t="shared" si="94"/>
        <v>0</v>
      </c>
      <c r="W654" s="11">
        <v>20</v>
      </c>
      <c r="X654" s="8" t="s">
        <v>148</v>
      </c>
      <c r="Y654" s="8" t="s">
        <v>149</v>
      </c>
      <c r="AA654">
        <f t="shared" si="95"/>
        <v>1</v>
      </c>
      <c r="AB654" s="32">
        <f t="shared" si="96"/>
        <v>-28.78</v>
      </c>
      <c r="AC654" t="str">
        <f t="shared" si="97"/>
        <v>No Sales</v>
      </c>
      <c r="AD654">
        <f>IFERROR(VLOOKUP(J654,Product_lookup!$A:$G,5,FALSE),"")</f>
        <v>549</v>
      </c>
      <c r="AE654">
        <f>IFERROR(VLOOKUP(J654,Product_lookup!$A:$G,6,FALSE),"")</f>
        <v>192</v>
      </c>
      <c r="AF654">
        <f>IFERROR(VLOOKUP(J654,Product_lookup!$A:$G,7,FALSE),"")</f>
        <v>139</v>
      </c>
      <c r="AG654" s="33">
        <f t="shared" si="98"/>
        <v>0.39708561020036431</v>
      </c>
    </row>
    <row r="655" spans="1:33" x14ac:dyDescent="0.3">
      <c r="A655" s="27">
        <v>46272</v>
      </c>
      <c r="B655" s="8" t="s">
        <v>32</v>
      </c>
      <c r="C655" s="8" t="s">
        <v>140</v>
      </c>
      <c r="D655" s="8" t="s">
        <v>141</v>
      </c>
      <c r="E655" s="8" t="s">
        <v>211</v>
      </c>
      <c r="F655" s="8" t="s">
        <v>143</v>
      </c>
      <c r="G655" s="8" t="s">
        <v>212</v>
      </c>
      <c r="H655" s="8" t="s">
        <v>20</v>
      </c>
      <c r="I655" s="8" t="s">
        <v>212</v>
      </c>
      <c r="J655" s="8" t="s">
        <v>214</v>
      </c>
      <c r="K655" s="8" t="s">
        <v>14</v>
      </c>
      <c r="L655" s="12">
        <v>307</v>
      </c>
      <c r="M655" s="9">
        <v>3</v>
      </c>
      <c r="N655" s="10">
        <f t="shared" si="90"/>
        <v>9.7719869706840382E-3</v>
      </c>
      <c r="O655" s="11">
        <f t="shared" si="91"/>
        <v>14.520000000000001</v>
      </c>
      <c r="P655" s="11">
        <v>43.56</v>
      </c>
      <c r="Q655" s="11">
        <v>0</v>
      </c>
      <c r="R655" s="8">
        <v>0</v>
      </c>
      <c r="S655" s="8">
        <v>0</v>
      </c>
      <c r="T655" s="33" t="str">
        <f t="shared" si="92"/>
        <v/>
      </c>
      <c r="U655" s="12">
        <f t="shared" si="93"/>
        <v>0</v>
      </c>
      <c r="V655" s="10">
        <f t="shared" si="94"/>
        <v>0</v>
      </c>
      <c r="W655" s="11">
        <v>24</v>
      </c>
      <c r="X655" s="8" t="s">
        <v>148</v>
      </c>
      <c r="Y655" s="8" t="s">
        <v>149</v>
      </c>
      <c r="AA655">
        <f t="shared" si="95"/>
        <v>1</v>
      </c>
      <c r="AB655" s="32">
        <f t="shared" si="96"/>
        <v>-43.56</v>
      </c>
      <c r="AC655" t="str">
        <f t="shared" si="97"/>
        <v>No Sales</v>
      </c>
      <c r="AD655">
        <f>IFERROR(VLOOKUP(J655,Product_lookup!$A:$G,5,FALSE),"")</f>
        <v>649</v>
      </c>
      <c r="AE655">
        <f>IFERROR(VLOOKUP(J655,Product_lookup!$A:$G,6,FALSE),"")</f>
        <v>234</v>
      </c>
      <c r="AF655">
        <f>IFERROR(VLOOKUP(J655,Product_lookup!$A:$G,7,FALSE),"")</f>
        <v>148</v>
      </c>
      <c r="AG655" s="33">
        <f t="shared" si="98"/>
        <v>0.41140215716486905</v>
      </c>
    </row>
    <row r="656" spans="1:33" x14ac:dyDescent="0.3">
      <c r="A656" s="27">
        <v>46272</v>
      </c>
      <c r="B656" s="8" t="s">
        <v>32</v>
      </c>
      <c r="C656" s="8" t="s">
        <v>140</v>
      </c>
      <c r="D656" s="8" t="s">
        <v>141</v>
      </c>
      <c r="E656" s="8" t="s">
        <v>211</v>
      </c>
      <c r="F656" s="8" t="s">
        <v>143</v>
      </c>
      <c r="G656" s="8" t="s">
        <v>225</v>
      </c>
      <c r="H656" s="8" t="s">
        <v>20</v>
      </c>
      <c r="I656" s="8" t="s">
        <v>225</v>
      </c>
      <c r="J656" s="8" t="s">
        <v>214</v>
      </c>
      <c r="K656" s="8" t="s">
        <v>7</v>
      </c>
      <c r="L656" s="12">
        <v>956</v>
      </c>
      <c r="M656" s="9">
        <v>8</v>
      </c>
      <c r="N656" s="10">
        <f t="shared" si="90"/>
        <v>8.368200836820083E-3</v>
      </c>
      <c r="O656" s="11">
        <f t="shared" si="91"/>
        <v>15.02</v>
      </c>
      <c r="P656" s="11">
        <v>120.16</v>
      </c>
      <c r="Q656" s="11">
        <v>0</v>
      </c>
      <c r="R656" s="8">
        <v>0</v>
      </c>
      <c r="S656" s="8">
        <v>0</v>
      </c>
      <c r="T656" s="33" t="str">
        <f t="shared" si="92"/>
        <v/>
      </c>
      <c r="U656" s="12">
        <f t="shared" si="93"/>
        <v>0</v>
      </c>
      <c r="V656" s="10">
        <f t="shared" si="94"/>
        <v>0</v>
      </c>
      <c r="W656" s="11">
        <v>19.5</v>
      </c>
      <c r="X656" s="8" t="s">
        <v>148</v>
      </c>
      <c r="Y656" s="8" t="s">
        <v>149</v>
      </c>
      <c r="AA656">
        <f t="shared" si="95"/>
        <v>1</v>
      </c>
      <c r="AB656" s="32">
        <f t="shared" si="96"/>
        <v>-120.16</v>
      </c>
      <c r="AC656" t="str">
        <f t="shared" si="97"/>
        <v>No Sales</v>
      </c>
      <c r="AD656">
        <f>IFERROR(VLOOKUP(J656,Product_lookup!$A:$G,5,FALSE),"")</f>
        <v>649</v>
      </c>
      <c r="AE656">
        <f>IFERROR(VLOOKUP(J656,Product_lookup!$A:$G,6,FALSE),"")</f>
        <v>234</v>
      </c>
      <c r="AF656">
        <f>IFERROR(VLOOKUP(J656,Product_lookup!$A:$G,7,FALSE),"")</f>
        <v>148</v>
      </c>
      <c r="AG656" s="33">
        <f t="shared" si="98"/>
        <v>0.41140215716486905</v>
      </c>
    </row>
    <row r="657" spans="1:33" x14ac:dyDescent="0.3">
      <c r="A657" s="27">
        <v>46272</v>
      </c>
      <c r="B657" s="8" t="s">
        <v>32</v>
      </c>
      <c r="C657" s="8" t="s">
        <v>140</v>
      </c>
      <c r="D657" s="8" t="s">
        <v>141</v>
      </c>
      <c r="E657" s="8" t="s">
        <v>211</v>
      </c>
      <c r="F657" s="8" t="s">
        <v>143</v>
      </c>
      <c r="G657" s="8" t="s">
        <v>370</v>
      </c>
      <c r="H657" s="8" t="s">
        <v>20</v>
      </c>
      <c r="I657" s="8" t="s">
        <v>370</v>
      </c>
      <c r="J657" s="8" t="s">
        <v>214</v>
      </c>
      <c r="K657" s="8" t="s">
        <v>7</v>
      </c>
      <c r="L657" s="12">
        <v>774</v>
      </c>
      <c r="M657" s="9">
        <v>4</v>
      </c>
      <c r="N657" s="10">
        <f t="shared" si="90"/>
        <v>5.1679586563307496E-3</v>
      </c>
      <c r="O657" s="11">
        <f t="shared" si="91"/>
        <v>12.1</v>
      </c>
      <c r="P657" s="11">
        <v>48.4</v>
      </c>
      <c r="Q657" s="11">
        <v>0</v>
      </c>
      <c r="R657" s="8">
        <v>0</v>
      </c>
      <c r="S657" s="8">
        <v>0</v>
      </c>
      <c r="T657" s="33" t="str">
        <f t="shared" si="92"/>
        <v/>
      </c>
      <c r="U657" s="12">
        <f t="shared" si="93"/>
        <v>0</v>
      </c>
      <c r="V657" s="10">
        <f t="shared" si="94"/>
        <v>0</v>
      </c>
      <c r="W657" s="11">
        <v>21.5</v>
      </c>
      <c r="X657" s="8" t="s">
        <v>148</v>
      </c>
      <c r="Y657" s="8" t="s">
        <v>149</v>
      </c>
      <c r="AA657">
        <f t="shared" si="95"/>
        <v>1</v>
      </c>
      <c r="AB657" s="32">
        <f t="shared" si="96"/>
        <v>-48.4</v>
      </c>
      <c r="AC657" t="str">
        <f t="shared" si="97"/>
        <v>No Sales</v>
      </c>
      <c r="AD657">
        <f>IFERROR(VLOOKUP(J657,Product_lookup!$A:$G,5,FALSE),"")</f>
        <v>649</v>
      </c>
      <c r="AE657">
        <f>IFERROR(VLOOKUP(J657,Product_lookup!$A:$G,6,FALSE),"")</f>
        <v>234</v>
      </c>
      <c r="AF657">
        <f>IFERROR(VLOOKUP(J657,Product_lookup!$A:$G,7,FALSE),"")</f>
        <v>148</v>
      </c>
      <c r="AG657" s="33">
        <f t="shared" si="98"/>
        <v>0.41140215716486905</v>
      </c>
    </row>
    <row r="658" spans="1:33" x14ac:dyDescent="0.3">
      <c r="A658" s="27">
        <v>46272</v>
      </c>
      <c r="B658" s="8" t="s">
        <v>32</v>
      </c>
      <c r="C658" s="8" t="s">
        <v>140</v>
      </c>
      <c r="D658" s="8" t="s">
        <v>141</v>
      </c>
      <c r="E658" s="8" t="s">
        <v>217</v>
      </c>
      <c r="F658" s="8" t="s">
        <v>143</v>
      </c>
      <c r="G658" s="8" t="s">
        <v>372</v>
      </c>
      <c r="H658" s="8" t="s">
        <v>20</v>
      </c>
      <c r="I658" s="8" t="s">
        <v>372</v>
      </c>
      <c r="J658" s="8" t="s">
        <v>219</v>
      </c>
      <c r="K658" s="8" t="s">
        <v>7</v>
      </c>
      <c r="L658" s="12">
        <v>645</v>
      </c>
      <c r="M658" s="9">
        <v>2</v>
      </c>
      <c r="N658" s="10">
        <f t="shared" si="90"/>
        <v>3.1007751937984496E-3</v>
      </c>
      <c r="O658" s="11">
        <f t="shared" si="91"/>
        <v>14.79</v>
      </c>
      <c r="P658" s="11">
        <v>29.58</v>
      </c>
      <c r="Q658" s="11">
        <v>0</v>
      </c>
      <c r="R658" s="8">
        <v>0</v>
      </c>
      <c r="S658" s="8">
        <v>0</v>
      </c>
      <c r="T658" s="33" t="str">
        <f t="shared" si="92"/>
        <v/>
      </c>
      <c r="U658" s="12">
        <f t="shared" si="93"/>
        <v>0</v>
      </c>
      <c r="V658" s="10">
        <f t="shared" si="94"/>
        <v>0</v>
      </c>
      <c r="W658" s="11">
        <v>21.5</v>
      </c>
      <c r="X658" s="8" t="s">
        <v>148</v>
      </c>
      <c r="Y658" s="8" t="s">
        <v>149</v>
      </c>
      <c r="AA658">
        <f t="shared" si="95"/>
        <v>1</v>
      </c>
      <c r="AB658" s="32">
        <f t="shared" si="96"/>
        <v>-29.58</v>
      </c>
      <c r="AC658" t="str">
        <f t="shared" si="97"/>
        <v>No Sales</v>
      </c>
      <c r="AD658">
        <f>IFERROR(VLOOKUP(J658,Product_lookup!$A:$G,5,FALSE),"")</f>
        <v>799</v>
      </c>
      <c r="AE658">
        <f>IFERROR(VLOOKUP(J658,Product_lookup!$A:$G,6,FALSE),"")</f>
        <v>272</v>
      </c>
      <c r="AF658">
        <f>IFERROR(VLOOKUP(J658,Product_lookup!$A:$G,7,FALSE),"")</f>
        <v>162</v>
      </c>
      <c r="AG658" s="33">
        <f t="shared" si="98"/>
        <v>0.45682102628285359</v>
      </c>
    </row>
    <row r="659" spans="1:33" x14ac:dyDescent="0.3">
      <c r="A659" s="27">
        <v>46272</v>
      </c>
      <c r="B659" s="8" t="s">
        <v>32</v>
      </c>
      <c r="C659" s="8" t="s">
        <v>140</v>
      </c>
      <c r="D659" s="8" t="s">
        <v>141</v>
      </c>
      <c r="E659" s="8" t="s">
        <v>217</v>
      </c>
      <c r="F659" s="8" t="s">
        <v>143</v>
      </c>
      <c r="G659" s="8" t="s">
        <v>452</v>
      </c>
      <c r="H659" s="8" t="s">
        <v>20</v>
      </c>
      <c r="I659" s="8" t="s">
        <v>452</v>
      </c>
      <c r="J659" s="8" t="s">
        <v>219</v>
      </c>
      <c r="K659" s="8" t="s">
        <v>21</v>
      </c>
      <c r="L659" s="12">
        <v>161</v>
      </c>
      <c r="M659" s="9">
        <v>3</v>
      </c>
      <c r="N659" s="10">
        <f t="shared" si="90"/>
        <v>1.8633540372670808E-2</v>
      </c>
      <c r="O659" s="11">
        <f t="shared" si="91"/>
        <v>22.73</v>
      </c>
      <c r="P659" s="11">
        <v>68.19</v>
      </c>
      <c r="Q659" s="11">
        <v>799</v>
      </c>
      <c r="R659" s="8">
        <v>1</v>
      </c>
      <c r="S659" s="8">
        <v>1</v>
      </c>
      <c r="T659" s="33">
        <f t="shared" si="92"/>
        <v>8.5344180225281605E-2</v>
      </c>
      <c r="U659" s="12">
        <f t="shared" si="93"/>
        <v>11.717260595395219</v>
      </c>
      <c r="V659" s="10">
        <f t="shared" si="94"/>
        <v>0.33333333333333331</v>
      </c>
      <c r="W659" s="11">
        <v>23.5</v>
      </c>
      <c r="X659" s="8" t="s">
        <v>148</v>
      </c>
      <c r="Y659" s="8" t="s">
        <v>149</v>
      </c>
      <c r="AA659">
        <f t="shared" si="95"/>
        <v>1</v>
      </c>
      <c r="AB659" s="32">
        <f t="shared" si="96"/>
        <v>296.81</v>
      </c>
      <c r="AC659" t="str">
        <f t="shared" si="97"/>
        <v>Profitable</v>
      </c>
      <c r="AD659">
        <f>IFERROR(VLOOKUP(J659,Product_lookup!$A:$G,5,FALSE),"")</f>
        <v>799</v>
      </c>
      <c r="AE659">
        <f>IFERROR(VLOOKUP(J659,Product_lookup!$A:$G,6,FALSE),"")</f>
        <v>272</v>
      </c>
      <c r="AF659">
        <f>IFERROR(VLOOKUP(J659,Product_lookup!$A:$G,7,FALSE),"")</f>
        <v>162</v>
      </c>
      <c r="AG659" s="33">
        <f t="shared" si="98"/>
        <v>0.45682102628285359</v>
      </c>
    </row>
    <row r="660" spans="1:33" x14ac:dyDescent="0.3">
      <c r="A660" s="27">
        <v>46272</v>
      </c>
      <c r="B660" s="8" t="s">
        <v>32</v>
      </c>
      <c r="C660" s="8" t="s">
        <v>140</v>
      </c>
      <c r="D660" s="8" t="s">
        <v>141</v>
      </c>
      <c r="E660" s="8" t="s">
        <v>217</v>
      </c>
      <c r="F660" s="8" t="s">
        <v>143</v>
      </c>
      <c r="G660" s="8" t="s">
        <v>449</v>
      </c>
      <c r="H660" s="8" t="s">
        <v>20</v>
      </c>
      <c r="I660" s="8" t="s">
        <v>449</v>
      </c>
      <c r="J660" s="8" t="s">
        <v>219</v>
      </c>
      <c r="K660" s="8" t="s">
        <v>21</v>
      </c>
      <c r="L660" s="12">
        <v>398</v>
      </c>
      <c r="M660" s="9">
        <v>5</v>
      </c>
      <c r="N660" s="10">
        <f t="shared" si="90"/>
        <v>1.2562814070351759E-2</v>
      </c>
      <c r="O660" s="11">
        <f t="shared" si="91"/>
        <v>20.740000000000002</v>
      </c>
      <c r="P660" s="11">
        <v>103.7</v>
      </c>
      <c r="Q660" s="11">
        <v>0</v>
      </c>
      <c r="R660" s="8">
        <v>0</v>
      </c>
      <c r="S660" s="8">
        <v>0</v>
      </c>
      <c r="T660" s="33" t="str">
        <f t="shared" si="92"/>
        <v/>
      </c>
      <c r="U660" s="12">
        <f t="shared" si="93"/>
        <v>0</v>
      </c>
      <c r="V660" s="10">
        <f t="shared" si="94"/>
        <v>0</v>
      </c>
      <c r="W660" s="11">
        <v>22.5</v>
      </c>
      <c r="X660" s="8" t="s">
        <v>148</v>
      </c>
      <c r="Y660" s="8" t="s">
        <v>149</v>
      </c>
      <c r="AA660">
        <f t="shared" si="95"/>
        <v>1</v>
      </c>
      <c r="AB660" s="32">
        <f t="shared" si="96"/>
        <v>-103.7</v>
      </c>
      <c r="AC660" t="str">
        <f t="shared" si="97"/>
        <v>No Sales</v>
      </c>
      <c r="AD660">
        <f>IFERROR(VLOOKUP(J660,Product_lookup!$A:$G,5,FALSE),"")</f>
        <v>799</v>
      </c>
      <c r="AE660">
        <f>IFERROR(VLOOKUP(J660,Product_lookup!$A:$G,6,FALSE),"")</f>
        <v>272</v>
      </c>
      <c r="AF660">
        <f>IFERROR(VLOOKUP(J660,Product_lookup!$A:$G,7,FALSE),"")</f>
        <v>162</v>
      </c>
      <c r="AG660" s="33">
        <f t="shared" si="98"/>
        <v>0.45682102628285359</v>
      </c>
    </row>
    <row r="661" spans="1:33" x14ac:dyDescent="0.3">
      <c r="A661" s="27">
        <v>46272</v>
      </c>
      <c r="B661" s="8" t="s">
        <v>32</v>
      </c>
      <c r="C661" s="8" t="s">
        <v>140</v>
      </c>
      <c r="D661" s="8" t="s">
        <v>141</v>
      </c>
      <c r="E661" s="8" t="s">
        <v>217</v>
      </c>
      <c r="F661" s="8" t="s">
        <v>143</v>
      </c>
      <c r="G661" s="8" t="s">
        <v>522</v>
      </c>
      <c r="H661" s="8" t="s">
        <v>20</v>
      </c>
      <c r="I661" s="8" t="s">
        <v>522</v>
      </c>
      <c r="J661" s="8" t="s">
        <v>219</v>
      </c>
      <c r="K661" s="8" t="s">
        <v>21</v>
      </c>
      <c r="L661" s="12">
        <v>199</v>
      </c>
      <c r="M661" s="9">
        <v>2</v>
      </c>
      <c r="N661" s="10">
        <f t="shared" si="90"/>
        <v>1.0050251256281407E-2</v>
      </c>
      <c r="O661" s="11">
        <f t="shared" si="91"/>
        <v>22.23</v>
      </c>
      <c r="P661" s="11">
        <v>44.46</v>
      </c>
      <c r="Q661" s="11">
        <v>0</v>
      </c>
      <c r="R661" s="8">
        <v>0</v>
      </c>
      <c r="S661" s="8">
        <v>0</v>
      </c>
      <c r="T661" s="33" t="str">
        <f t="shared" si="92"/>
        <v/>
      </c>
      <c r="U661" s="12">
        <f t="shared" si="93"/>
        <v>0</v>
      </c>
      <c r="V661" s="10">
        <f t="shared" si="94"/>
        <v>0</v>
      </c>
      <c r="W661" s="11">
        <v>26.5</v>
      </c>
      <c r="X661" s="8" t="s">
        <v>148</v>
      </c>
      <c r="Y661" s="8" t="s">
        <v>149</v>
      </c>
      <c r="AA661">
        <f t="shared" si="95"/>
        <v>1</v>
      </c>
      <c r="AB661" s="32">
        <f t="shared" si="96"/>
        <v>-44.46</v>
      </c>
      <c r="AC661" t="str">
        <f t="shared" si="97"/>
        <v>No Sales</v>
      </c>
      <c r="AD661">
        <f>IFERROR(VLOOKUP(J661,Product_lookup!$A:$G,5,FALSE),"")</f>
        <v>799</v>
      </c>
      <c r="AE661">
        <f>IFERROR(VLOOKUP(J661,Product_lookup!$A:$G,6,FALSE),"")</f>
        <v>272</v>
      </c>
      <c r="AF661">
        <f>IFERROR(VLOOKUP(J661,Product_lookup!$A:$G,7,FALSE),"")</f>
        <v>162</v>
      </c>
      <c r="AG661" s="33">
        <f t="shared" si="98"/>
        <v>0.45682102628285359</v>
      </c>
    </row>
    <row r="662" spans="1:33" x14ac:dyDescent="0.3">
      <c r="A662" s="27">
        <v>46272</v>
      </c>
      <c r="B662" s="8" t="s">
        <v>32</v>
      </c>
      <c r="C662" s="8" t="s">
        <v>140</v>
      </c>
      <c r="D662" s="8" t="s">
        <v>141</v>
      </c>
      <c r="E662" s="8" t="s">
        <v>217</v>
      </c>
      <c r="F662" s="8" t="s">
        <v>143</v>
      </c>
      <c r="G662" s="8" t="s">
        <v>447</v>
      </c>
      <c r="H662" s="8" t="s">
        <v>20</v>
      </c>
      <c r="I662" s="8" t="s">
        <v>447</v>
      </c>
      <c r="J662" s="8" t="s">
        <v>219</v>
      </c>
      <c r="K662" s="8" t="s">
        <v>21</v>
      </c>
      <c r="L662" s="12">
        <v>2960</v>
      </c>
      <c r="M662" s="9">
        <v>34</v>
      </c>
      <c r="N662" s="10">
        <f t="shared" si="90"/>
        <v>1.1486486486486487E-2</v>
      </c>
      <c r="O662" s="11">
        <f t="shared" si="91"/>
        <v>20.5</v>
      </c>
      <c r="P662" s="11">
        <v>697</v>
      </c>
      <c r="Q662" s="11">
        <v>1598</v>
      </c>
      <c r="R662" s="8">
        <v>2</v>
      </c>
      <c r="S662" s="8">
        <v>2</v>
      </c>
      <c r="T662" s="33">
        <f t="shared" si="92"/>
        <v>0.43617021276595747</v>
      </c>
      <c r="U662" s="12">
        <f t="shared" si="93"/>
        <v>2.2926829268292681</v>
      </c>
      <c r="V662" s="10">
        <f t="shared" si="94"/>
        <v>5.8823529411764705E-2</v>
      </c>
      <c r="W662" s="11">
        <v>20.5</v>
      </c>
      <c r="X662" s="8" t="s">
        <v>148</v>
      </c>
      <c r="Y662" s="8" t="s">
        <v>149</v>
      </c>
      <c r="AA662">
        <f t="shared" si="95"/>
        <v>1</v>
      </c>
      <c r="AB662" s="32">
        <f t="shared" si="96"/>
        <v>33</v>
      </c>
      <c r="AC662" t="str">
        <f t="shared" si="97"/>
        <v>Profitable</v>
      </c>
      <c r="AD662">
        <f>IFERROR(VLOOKUP(J662,Product_lookup!$A:$G,5,FALSE),"")</f>
        <v>799</v>
      </c>
      <c r="AE662">
        <f>IFERROR(VLOOKUP(J662,Product_lookup!$A:$G,6,FALSE),"")</f>
        <v>272</v>
      </c>
      <c r="AF662">
        <f>IFERROR(VLOOKUP(J662,Product_lookup!$A:$G,7,FALSE),"")</f>
        <v>162</v>
      </c>
      <c r="AG662" s="33">
        <f t="shared" si="98"/>
        <v>0.45682102628285359</v>
      </c>
    </row>
    <row r="663" spans="1:33" x14ac:dyDescent="0.3">
      <c r="A663" s="27">
        <v>46272</v>
      </c>
      <c r="B663" s="8" t="s">
        <v>32</v>
      </c>
      <c r="C663" s="8" t="s">
        <v>140</v>
      </c>
      <c r="D663" s="8" t="s">
        <v>141</v>
      </c>
      <c r="E663" s="8" t="s">
        <v>217</v>
      </c>
      <c r="F663" s="8" t="s">
        <v>143</v>
      </c>
      <c r="G663" s="8" t="s">
        <v>218</v>
      </c>
      <c r="H663" s="8" t="s">
        <v>20</v>
      </c>
      <c r="I663" s="8" t="s">
        <v>218</v>
      </c>
      <c r="J663" s="8" t="s">
        <v>219</v>
      </c>
      <c r="K663" s="8" t="s">
        <v>14</v>
      </c>
      <c r="L663" s="12">
        <v>413</v>
      </c>
      <c r="M663" s="9">
        <v>1</v>
      </c>
      <c r="N663" s="10">
        <f t="shared" si="90"/>
        <v>2.4213075060532689E-3</v>
      </c>
      <c r="O663" s="11">
        <f t="shared" si="91"/>
        <v>17.84</v>
      </c>
      <c r="P663" s="11">
        <v>17.84</v>
      </c>
      <c r="Q663" s="11">
        <v>0</v>
      </c>
      <c r="R663" s="8">
        <v>0</v>
      </c>
      <c r="S663" s="8">
        <v>0</v>
      </c>
      <c r="T663" s="33" t="str">
        <f t="shared" si="92"/>
        <v/>
      </c>
      <c r="U663" s="12">
        <f t="shared" si="93"/>
        <v>0</v>
      </c>
      <c r="V663" s="10">
        <f t="shared" si="94"/>
        <v>0</v>
      </c>
      <c r="W663" s="11">
        <v>23.5</v>
      </c>
      <c r="X663" s="8" t="s">
        <v>148</v>
      </c>
      <c r="Y663" s="8" t="s">
        <v>149</v>
      </c>
      <c r="AA663">
        <f t="shared" si="95"/>
        <v>1</v>
      </c>
      <c r="AB663" s="32">
        <f t="shared" si="96"/>
        <v>-17.84</v>
      </c>
      <c r="AC663" t="str">
        <f t="shared" si="97"/>
        <v>No Sales</v>
      </c>
      <c r="AD663">
        <f>IFERROR(VLOOKUP(J663,Product_lookup!$A:$G,5,FALSE),"")</f>
        <v>799</v>
      </c>
      <c r="AE663">
        <f>IFERROR(VLOOKUP(J663,Product_lookup!$A:$G,6,FALSE),"")</f>
        <v>272</v>
      </c>
      <c r="AF663">
        <f>IFERROR(VLOOKUP(J663,Product_lookup!$A:$G,7,FALSE),"")</f>
        <v>162</v>
      </c>
      <c r="AG663" s="33">
        <f t="shared" si="98"/>
        <v>0.45682102628285359</v>
      </c>
    </row>
    <row r="664" spans="1:33" x14ac:dyDescent="0.3">
      <c r="A664" s="27">
        <v>46272</v>
      </c>
      <c r="B664" s="8" t="s">
        <v>32</v>
      </c>
      <c r="C664" s="8" t="s">
        <v>140</v>
      </c>
      <c r="D664" s="8" t="s">
        <v>141</v>
      </c>
      <c r="E664" s="8" t="s">
        <v>217</v>
      </c>
      <c r="F664" s="8" t="s">
        <v>143</v>
      </c>
      <c r="G664" s="8" t="s">
        <v>521</v>
      </c>
      <c r="H664" s="8" t="s">
        <v>20</v>
      </c>
      <c r="I664" s="8" t="s">
        <v>521</v>
      </c>
      <c r="J664" s="8" t="s">
        <v>219</v>
      </c>
      <c r="K664" s="8" t="s">
        <v>14</v>
      </c>
      <c r="L664" s="12">
        <v>485</v>
      </c>
      <c r="M664" s="9">
        <v>4</v>
      </c>
      <c r="N664" s="10">
        <f t="shared" si="90"/>
        <v>8.2474226804123713E-3</v>
      </c>
      <c r="O664" s="11">
        <f t="shared" si="91"/>
        <v>11.37</v>
      </c>
      <c r="P664" s="11">
        <v>45.48</v>
      </c>
      <c r="Q664" s="11">
        <v>0</v>
      </c>
      <c r="R664" s="8">
        <v>0</v>
      </c>
      <c r="S664" s="8">
        <v>0</v>
      </c>
      <c r="T664" s="33" t="str">
        <f t="shared" si="92"/>
        <v/>
      </c>
      <c r="U664" s="12">
        <f t="shared" si="93"/>
        <v>0</v>
      </c>
      <c r="V664" s="10">
        <f t="shared" si="94"/>
        <v>0</v>
      </c>
      <c r="W664" s="11">
        <v>21</v>
      </c>
      <c r="X664" s="8" t="s">
        <v>148</v>
      </c>
      <c r="Y664" s="8" t="s">
        <v>149</v>
      </c>
      <c r="AA664">
        <f t="shared" si="95"/>
        <v>1</v>
      </c>
      <c r="AB664" s="32">
        <f t="shared" si="96"/>
        <v>-45.48</v>
      </c>
      <c r="AC664" t="str">
        <f t="shared" si="97"/>
        <v>No Sales</v>
      </c>
      <c r="AD664">
        <f>IFERROR(VLOOKUP(J664,Product_lookup!$A:$G,5,FALSE),"")</f>
        <v>799</v>
      </c>
      <c r="AE664">
        <f>IFERROR(VLOOKUP(J664,Product_lookup!$A:$G,6,FALSE),"")</f>
        <v>272</v>
      </c>
      <c r="AF664">
        <f>IFERROR(VLOOKUP(J664,Product_lookup!$A:$G,7,FALSE),"")</f>
        <v>162</v>
      </c>
      <c r="AG664" s="33">
        <f t="shared" si="98"/>
        <v>0.45682102628285359</v>
      </c>
    </row>
    <row r="665" spans="1:33" x14ac:dyDescent="0.3">
      <c r="A665" s="27">
        <v>46272</v>
      </c>
      <c r="B665" s="8" t="s">
        <v>26</v>
      </c>
      <c r="C665" s="8" t="s">
        <v>140</v>
      </c>
      <c r="D665" s="8" t="s">
        <v>141</v>
      </c>
      <c r="E665" s="8" t="s">
        <v>142</v>
      </c>
      <c r="F665" s="8" t="s">
        <v>143</v>
      </c>
      <c r="G665" s="8" t="s">
        <v>454</v>
      </c>
      <c r="H665" s="8" t="s">
        <v>13</v>
      </c>
      <c r="I665" s="8" t="s">
        <v>669</v>
      </c>
      <c r="J665" s="8" t="s">
        <v>147</v>
      </c>
      <c r="K665" s="8" t="s">
        <v>21</v>
      </c>
      <c r="L665" s="12">
        <v>53</v>
      </c>
      <c r="M665" s="9">
        <v>0</v>
      </c>
      <c r="N665" s="10">
        <f t="shared" si="90"/>
        <v>0</v>
      </c>
      <c r="O665" s="11" t="str">
        <f t="shared" si="91"/>
        <v/>
      </c>
      <c r="P665" s="11">
        <v>0</v>
      </c>
      <c r="Q665" s="11">
        <v>0</v>
      </c>
      <c r="R665" s="8">
        <v>0</v>
      </c>
      <c r="S665" s="8">
        <v>0</v>
      </c>
      <c r="T665" s="33" t="str">
        <f t="shared" si="92"/>
        <v/>
      </c>
      <c r="U665" s="12" t="str">
        <f t="shared" si="93"/>
        <v/>
      </c>
      <c r="V665" s="10" t="str">
        <f t="shared" si="94"/>
        <v/>
      </c>
      <c r="W665" s="11">
        <v>15.5</v>
      </c>
      <c r="X665" s="8" t="s">
        <v>148</v>
      </c>
      <c r="Y665" s="8" t="s">
        <v>149</v>
      </c>
      <c r="AA665">
        <f t="shared" si="95"/>
        <v>1</v>
      </c>
      <c r="AB665" s="32">
        <f t="shared" si="96"/>
        <v>0</v>
      </c>
      <c r="AC665" t="str">
        <f t="shared" si="97"/>
        <v>No Spend</v>
      </c>
      <c r="AD665">
        <f>IFERROR(VLOOKUP(J665,Product_lookup!$A:$G,5,FALSE),"")</f>
        <v>599</v>
      </c>
      <c r="AE665">
        <f>IFERROR(VLOOKUP(J665,Product_lookup!$A:$G,6,FALSE),"")</f>
        <v>216</v>
      </c>
      <c r="AF665">
        <f>IFERROR(VLOOKUP(J665,Product_lookup!$A:$G,7,FALSE),"")</f>
        <v>144</v>
      </c>
      <c r="AG665" s="33">
        <f t="shared" si="98"/>
        <v>0.39899833055091821</v>
      </c>
    </row>
    <row r="666" spans="1:33" x14ac:dyDescent="0.3">
      <c r="A666" s="27">
        <v>46272</v>
      </c>
      <c r="B666" s="8" t="s">
        <v>26</v>
      </c>
      <c r="C666" s="8" t="s">
        <v>140</v>
      </c>
      <c r="D666" s="8" t="s">
        <v>141</v>
      </c>
      <c r="E666" s="8" t="s">
        <v>142</v>
      </c>
      <c r="F666" s="8" t="s">
        <v>143</v>
      </c>
      <c r="G666" s="8" t="s">
        <v>205</v>
      </c>
      <c r="H666" s="8" t="s">
        <v>13</v>
      </c>
      <c r="I666" s="8" t="s">
        <v>454</v>
      </c>
      <c r="J666" s="8" t="s">
        <v>147</v>
      </c>
      <c r="K666" s="8" t="s">
        <v>7</v>
      </c>
      <c r="L666" s="12">
        <v>1018</v>
      </c>
      <c r="M666" s="9">
        <v>8</v>
      </c>
      <c r="N666" s="10">
        <f t="shared" si="90"/>
        <v>7.8585461689587421E-3</v>
      </c>
      <c r="O666" s="11">
        <f t="shared" si="91"/>
        <v>10.33</v>
      </c>
      <c r="P666" s="11">
        <v>82.64</v>
      </c>
      <c r="Q666" s="11">
        <v>0</v>
      </c>
      <c r="R666" s="8">
        <v>0</v>
      </c>
      <c r="S666" s="8">
        <v>0</v>
      </c>
      <c r="T666" s="33" t="str">
        <f t="shared" si="92"/>
        <v/>
      </c>
      <c r="U666" s="12">
        <f t="shared" si="93"/>
        <v>0</v>
      </c>
      <c r="V666" s="10">
        <f t="shared" si="94"/>
        <v>0</v>
      </c>
      <c r="W666" s="11">
        <v>15.5</v>
      </c>
      <c r="X666" s="8" t="s">
        <v>148</v>
      </c>
      <c r="Y666" s="8" t="s">
        <v>149</v>
      </c>
      <c r="AA666">
        <f t="shared" si="95"/>
        <v>1</v>
      </c>
      <c r="AB666" s="32">
        <f t="shared" si="96"/>
        <v>-82.64</v>
      </c>
      <c r="AC666" t="str">
        <f t="shared" si="97"/>
        <v>No Sales</v>
      </c>
      <c r="AD666">
        <f>IFERROR(VLOOKUP(J666,Product_lookup!$A:$G,5,FALSE),"")</f>
        <v>599</v>
      </c>
      <c r="AE666">
        <f>IFERROR(VLOOKUP(J666,Product_lookup!$A:$G,6,FALSE),"")</f>
        <v>216</v>
      </c>
      <c r="AF666">
        <f>IFERROR(VLOOKUP(J666,Product_lookup!$A:$G,7,FALSE),"")</f>
        <v>144</v>
      </c>
      <c r="AG666" s="33">
        <f t="shared" si="98"/>
        <v>0.39899833055091821</v>
      </c>
    </row>
    <row r="667" spans="1:33" x14ac:dyDescent="0.3">
      <c r="A667" s="27">
        <v>46272</v>
      </c>
      <c r="B667" s="8" t="s">
        <v>26</v>
      </c>
      <c r="C667" s="8" t="s">
        <v>140</v>
      </c>
      <c r="D667" s="8" t="s">
        <v>141</v>
      </c>
      <c r="E667" s="8" t="s">
        <v>142</v>
      </c>
      <c r="F667" s="8" t="s">
        <v>143</v>
      </c>
      <c r="G667" s="8" t="s">
        <v>454</v>
      </c>
      <c r="H667" s="8" t="s">
        <v>13</v>
      </c>
      <c r="I667" s="8" t="s">
        <v>207</v>
      </c>
      <c r="J667" s="8" t="s">
        <v>147</v>
      </c>
      <c r="K667" s="8" t="s">
        <v>21</v>
      </c>
      <c r="L667" s="12">
        <v>1051</v>
      </c>
      <c r="M667" s="9">
        <v>20</v>
      </c>
      <c r="N667" s="10">
        <f t="shared" si="90"/>
        <v>1.9029495718363463E-2</v>
      </c>
      <c r="O667" s="11">
        <f t="shared" si="91"/>
        <v>15.5</v>
      </c>
      <c r="P667" s="11">
        <v>310</v>
      </c>
      <c r="Q667" s="11">
        <v>599</v>
      </c>
      <c r="R667" s="8">
        <v>1</v>
      </c>
      <c r="S667" s="8">
        <v>1</v>
      </c>
      <c r="T667" s="33">
        <f t="shared" si="92"/>
        <v>0.51752921535893159</v>
      </c>
      <c r="U667" s="12">
        <f t="shared" si="93"/>
        <v>1.9322580645161291</v>
      </c>
      <c r="V667" s="10">
        <f t="shared" si="94"/>
        <v>0.05</v>
      </c>
      <c r="W667" s="11">
        <v>15.5</v>
      </c>
      <c r="X667" s="8" t="s">
        <v>148</v>
      </c>
      <c r="Y667" s="8" t="s">
        <v>149</v>
      </c>
      <c r="AA667">
        <f t="shared" si="95"/>
        <v>1</v>
      </c>
      <c r="AB667" s="32">
        <f t="shared" si="96"/>
        <v>-71</v>
      </c>
      <c r="AC667" t="str">
        <f t="shared" si="97"/>
        <v>Losing</v>
      </c>
      <c r="AD667">
        <f>IFERROR(VLOOKUP(J667,Product_lookup!$A:$G,5,FALSE),"")</f>
        <v>599</v>
      </c>
      <c r="AE667">
        <f>IFERROR(VLOOKUP(J667,Product_lookup!$A:$G,6,FALSE),"")</f>
        <v>216</v>
      </c>
      <c r="AF667">
        <f>IFERROR(VLOOKUP(J667,Product_lookup!$A:$G,7,FALSE),"")</f>
        <v>144</v>
      </c>
      <c r="AG667" s="33">
        <f t="shared" si="98"/>
        <v>0.39899833055091821</v>
      </c>
    </row>
    <row r="668" spans="1:33" x14ac:dyDescent="0.3">
      <c r="A668" s="27">
        <v>46272</v>
      </c>
      <c r="B668" s="8" t="s">
        <v>26</v>
      </c>
      <c r="C668" s="8" t="s">
        <v>140</v>
      </c>
      <c r="D668" s="8" t="s">
        <v>141</v>
      </c>
      <c r="E668" s="8" t="s">
        <v>142</v>
      </c>
      <c r="F668" s="8" t="s">
        <v>143</v>
      </c>
      <c r="G668" s="8" t="s">
        <v>205</v>
      </c>
      <c r="H668" s="8" t="s">
        <v>13</v>
      </c>
      <c r="I668" s="8" t="s">
        <v>670</v>
      </c>
      <c r="J668" s="8" t="s">
        <v>147</v>
      </c>
      <c r="K668" s="8" t="s">
        <v>7</v>
      </c>
      <c r="L668" s="12">
        <v>401</v>
      </c>
      <c r="M668" s="9">
        <v>3</v>
      </c>
      <c r="N668" s="10">
        <f t="shared" si="90"/>
        <v>7.481296758104738E-3</v>
      </c>
      <c r="O668" s="11">
        <f t="shared" si="91"/>
        <v>11.15</v>
      </c>
      <c r="P668" s="11">
        <v>33.450000000000003</v>
      </c>
      <c r="Q668" s="11">
        <v>599</v>
      </c>
      <c r="R668" s="8">
        <v>1</v>
      </c>
      <c r="S668" s="8">
        <v>1</v>
      </c>
      <c r="T668" s="33">
        <f t="shared" si="92"/>
        <v>5.5843071786310525E-2</v>
      </c>
      <c r="U668" s="12">
        <f t="shared" si="93"/>
        <v>17.907324364723465</v>
      </c>
      <c r="V668" s="10">
        <f t="shared" si="94"/>
        <v>0.33333333333333331</v>
      </c>
      <c r="W668" s="11">
        <v>15.5</v>
      </c>
      <c r="X668" s="8" t="s">
        <v>148</v>
      </c>
      <c r="Y668" s="8" t="s">
        <v>149</v>
      </c>
      <c r="AA668">
        <f t="shared" si="95"/>
        <v>1</v>
      </c>
      <c r="AB668" s="32">
        <f t="shared" si="96"/>
        <v>205.55</v>
      </c>
      <c r="AC668" t="str">
        <f t="shared" si="97"/>
        <v>Profitable</v>
      </c>
      <c r="AD668">
        <f>IFERROR(VLOOKUP(J668,Product_lookup!$A:$G,5,FALSE),"")</f>
        <v>599</v>
      </c>
      <c r="AE668">
        <f>IFERROR(VLOOKUP(J668,Product_lookup!$A:$G,6,FALSE),"")</f>
        <v>216</v>
      </c>
      <c r="AF668">
        <f>IFERROR(VLOOKUP(J668,Product_lookup!$A:$G,7,FALSE),"")</f>
        <v>144</v>
      </c>
      <c r="AG668" s="33">
        <f t="shared" si="98"/>
        <v>0.39899833055091821</v>
      </c>
    </row>
    <row r="669" spans="1:33" x14ac:dyDescent="0.3">
      <c r="A669" s="27">
        <v>46272</v>
      </c>
      <c r="B669" s="8" t="s">
        <v>26</v>
      </c>
      <c r="C669" s="8" t="s">
        <v>140</v>
      </c>
      <c r="D669" s="8" t="s">
        <v>141</v>
      </c>
      <c r="E669" s="8" t="s">
        <v>150</v>
      </c>
      <c r="F669" s="8" t="s">
        <v>143</v>
      </c>
      <c r="G669" s="8" t="s">
        <v>156</v>
      </c>
      <c r="H669" s="8" t="s">
        <v>13</v>
      </c>
      <c r="I669" s="8" t="s">
        <v>671</v>
      </c>
      <c r="J669" s="8" t="s">
        <v>153</v>
      </c>
      <c r="K669" s="8" t="s">
        <v>21</v>
      </c>
      <c r="L669" s="12">
        <v>477</v>
      </c>
      <c r="M669" s="9">
        <v>0</v>
      </c>
      <c r="N669" s="10">
        <f t="shared" si="90"/>
        <v>0</v>
      </c>
      <c r="O669" s="11" t="str">
        <f t="shared" si="91"/>
        <v/>
      </c>
      <c r="P669" s="11">
        <v>0</v>
      </c>
      <c r="Q669" s="11">
        <v>0</v>
      </c>
      <c r="R669" s="8">
        <v>0</v>
      </c>
      <c r="S669" s="8">
        <v>0</v>
      </c>
      <c r="T669" s="33" t="str">
        <f t="shared" si="92"/>
        <v/>
      </c>
      <c r="U669" s="12" t="str">
        <f t="shared" si="93"/>
        <v/>
      </c>
      <c r="V669" s="10" t="str">
        <f t="shared" si="94"/>
        <v/>
      </c>
      <c r="W669" s="11">
        <v>12.5</v>
      </c>
      <c r="X669" s="8" t="s">
        <v>148</v>
      </c>
      <c r="Y669" s="8" t="s">
        <v>149</v>
      </c>
      <c r="AA669">
        <f t="shared" si="95"/>
        <v>1</v>
      </c>
      <c r="AB669" s="32">
        <f t="shared" si="96"/>
        <v>0</v>
      </c>
      <c r="AC669" t="str">
        <f t="shared" si="97"/>
        <v>No Spend</v>
      </c>
      <c r="AD669">
        <f>IFERROR(VLOOKUP(J669,Product_lookup!$A:$G,5,FALSE),"")</f>
        <v>549</v>
      </c>
      <c r="AE669">
        <f>IFERROR(VLOOKUP(J669,Product_lookup!$A:$G,6,FALSE),"")</f>
        <v>192</v>
      </c>
      <c r="AF669">
        <f>IFERROR(VLOOKUP(J669,Product_lookup!$A:$G,7,FALSE),"")</f>
        <v>139</v>
      </c>
      <c r="AG669" s="33">
        <f t="shared" si="98"/>
        <v>0.39708561020036431</v>
      </c>
    </row>
    <row r="670" spans="1:33" x14ac:dyDescent="0.3">
      <c r="A670" s="27">
        <v>46272</v>
      </c>
      <c r="B670" s="8" t="s">
        <v>26</v>
      </c>
      <c r="C670" s="8" t="s">
        <v>140</v>
      </c>
      <c r="D670" s="8" t="s">
        <v>141</v>
      </c>
      <c r="E670" s="8" t="s">
        <v>150</v>
      </c>
      <c r="F670" s="8" t="s">
        <v>143</v>
      </c>
      <c r="G670" s="8" t="s">
        <v>210</v>
      </c>
      <c r="H670" s="8" t="s">
        <v>13</v>
      </c>
      <c r="I670" s="8" t="s">
        <v>209</v>
      </c>
      <c r="J670" s="8" t="s">
        <v>153</v>
      </c>
      <c r="K670" s="8" t="s">
        <v>14</v>
      </c>
      <c r="L670" s="12">
        <v>965</v>
      </c>
      <c r="M670" s="9">
        <v>6</v>
      </c>
      <c r="N670" s="10">
        <f t="shared" si="90"/>
        <v>6.2176165803108805E-3</v>
      </c>
      <c r="O670" s="11">
        <f t="shared" si="91"/>
        <v>12.15</v>
      </c>
      <c r="P670" s="11">
        <v>72.900000000000006</v>
      </c>
      <c r="Q670" s="11">
        <v>0</v>
      </c>
      <c r="R670" s="8">
        <v>0</v>
      </c>
      <c r="S670" s="8">
        <v>0</v>
      </c>
      <c r="T670" s="33" t="str">
        <f t="shared" si="92"/>
        <v/>
      </c>
      <c r="U670" s="12">
        <f t="shared" si="93"/>
        <v>0</v>
      </c>
      <c r="V670" s="10">
        <f t="shared" si="94"/>
        <v>0</v>
      </c>
      <c r="W670" s="11">
        <v>15</v>
      </c>
      <c r="X670" s="8" t="s">
        <v>148</v>
      </c>
      <c r="Y670" s="8" t="s">
        <v>149</v>
      </c>
      <c r="AA670">
        <f t="shared" si="95"/>
        <v>1</v>
      </c>
      <c r="AB670" s="32">
        <f t="shared" si="96"/>
        <v>-72.900000000000006</v>
      </c>
      <c r="AC670" t="str">
        <f t="shared" si="97"/>
        <v>No Sales</v>
      </c>
      <c r="AD670">
        <f>IFERROR(VLOOKUP(J670,Product_lookup!$A:$G,5,FALSE),"")</f>
        <v>549</v>
      </c>
      <c r="AE670">
        <f>IFERROR(VLOOKUP(J670,Product_lookup!$A:$G,6,FALSE),"")</f>
        <v>192</v>
      </c>
      <c r="AF670">
        <f>IFERROR(VLOOKUP(J670,Product_lookup!$A:$G,7,FALSE),"")</f>
        <v>139</v>
      </c>
      <c r="AG670" s="33">
        <f t="shared" si="98"/>
        <v>0.39708561020036431</v>
      </c>
    </row>
    <row r="671" spans="1:33" x14ac:dyDescent="0.3">
      <c r="A671" s="27">
        <v>46272</v>
      </c>
      <c r="B671" s="8" t="s">
        <v>26</v>
      </c>
      <c r="C671" s="8" t="s">
        <v>140</v>
      </c>
      <c r="D671" s="8" t="s">
        <v>141</v>
      </c>
      <c r="E671" s="8" t="s">
        <v>150</v>
      </c>
      <c r="F671" s="8" t="s">
        <v>143</v>
      </c>
      <c r="G671" s="8" t="s">
        <v>210</v>
      </c>
      <c r="H671" s="8" t="s">
        <v>13</v>
      </c>
      <c r="I671" s="8" t="s">
        <v>210</v>
      </c>
      <c r="J671" s="8" t="s">
        <v>153</v>
      </c>
      <c r="K671" s="8" t="s">
        <v>7</v>
      </c>
      <c r="L671" s="12">
        <v>1121</v>
      </c>
      <c r="M671" s="9">
        <v>9</v>
      </c>
      <c r="N671" s="10">
        <f t="shared" si="90"/>
        <v>8.0285459411239962E-3</v>
      </c>
      <c r="O671" s="11">
        <f t="shared" si="91"/>
        <v>12.97</v>
      </c>
      <c r="P671" s="11">
        <v>116.73</v>
      </c>
      <c r="Q671" s="11">
        <v>0</v>
      </c>
      <c r="R671" s="8">
        <v>0</v>
      </c>
      <c r="S671" s="8">
        <v>0</v>
      </c>
      <c r="T671" s="33" t="str">
        <f t="shared" si="92"/>
        <v/>
      </c>
      <c r="U671" s="12">
        <f t="shared" si="93"/>
        <v>0</v>
      </c>
      <c r="V671" s="10">
        <f t="shared" si="94"/>
        <v>0</v>
      </c>
      <c r="W671" s="11">
        <v>16.5</v>
      </c>
      <c r="X671" s="8" t="s">
        <v>148</v>
      </c>
      <c r="Y671" s="8" t="s">
        <v>149</v>
      </c>
      <c r="AA671">
        <f t="shared" si="95"/>
        <v>1</v>
      </c>
      <c r="AB671" s="32">
        <f t="shared" si="96"/>
        <v>-116.73</v>
      </c>
      <c r="AC671" t="str">
        <f t="shared" si="97"/>
        <v>No Sales</v>
      </c>
      <c r="AD671">
        <f>IFERROR(VLOOKUP(J671,Product_lookup!$A:$G,5,FALSE),"")</f>
        <v>549</v>
      </c>
      <c r="AE671">
        <f>IFERROR(VLOOKUP(J671,Product_lookup!$A:$G,6,FALSE),"")</f>
        <v>192</v>
      </c>
      <c r="AF671">
        <f>IFERROR(VLOOKUP(J671,Product_lookup!$A:$G,7,FALSE),"")</f>
        <v>139</v>
      </c>
      <c r="AG671" s="33">
        <f t="shared" si="98"/>
        <v>0.39708561020036431</v>
      </c>
    </row>
    <row r="672" spans="1:33" x14ac:dyDescent="0.3">
      <c r="A672" s="27">
        <v>46272</v>
      </c>
      <c r="B672" s="8" t="s">
        <v>26</v>
      </c>
      <c r="C672" s="8" t="s">
        <v>140</v>
      </c>
      <c r="D672" s="8" t="s">
        <v>141</v>
      </c>
      <c r="E672" s="8" t="s">
        <v>150</v>
      </c>
      <c r="F672" s="8" t="s">
        <v>143</v>
      </c>
      <c r="G672" s="8" t="s">
        <v>210</v>
      </c>
      <c r="H672" s="8" t="s">
        <v>13</v>
      </c>
      <c r="I672" s="8" t="s">
        <v>152</v>
      </c>
      <c r="J672" s="8" t="s">
        <v>153</v>
      </c>
      <c r="K672" s="8" t="s">
        <v>21</v>
      </c>
      <c r="L672" s="12">
        <v>215</v>
      </c>
      <c r="M672" s="9">
        <v>5</v>
      </c>
      <c r="N672" s="10">
        <f t="shared" si="90"/>
        <v>2.3255813953488372E-2</v>
      </c>
      <c r="O672" s="11">
        <f t="shared" si="91"/>
        <v>12</v>
      </c>
      <c r="P672" s="11">
        <v>60</v>
      </c>
      <c r="Q672" s="11">
        <v>0</v>
      </c>
      <c r="R672" s="8">
        <v>0</v>
      </c>
      <c r="S672" s="8">
        <v>0</v>
      </c>
      <c r="T672" s="33" t="str">
        <f t="shared" si="92"/>
        <v/>
      </c>
      <c r="U672" s="12">
        <f t="shared" si="93"/>
        <v>0</v>
      </c>
      <c r="V672" s="10">
        <f t="shared" si="94"/>
        <v>0</v>
      </c>
      <c r="W672" s="11">
        <v>12</v>
      </c>
      <c r="X672" s="8" t="s">
        <v>148</v>
      </c>
      <c r="Y672" s="8" t="s">
        <v>149</v>
      </c>
      <c r="AA672">
        <f t="shared" si="95"/>
        <v>1</v>
      </c>
      <c r="AB672" s="32">
        <f t="shared" si="96"/>
        <v>-60</v>
      </c>
      <c r="AC672" t="str">
        <f t="shared" si="97"/>
        <v>No Sales</v>
      </c>
      <c r="AD672">
        <f>IFERROR(VLOOKUP(J672,Product_lookup!$A:$G,5,FALSE),"")</f>
        <v>549</v>
      </c>
      <c r="AE672">
        <f>IFERROR(VLOOKUP(J672,Product_lookup!$A:$G,6,FALSE),"")</f>
        <v>192</v>
      </c>
      <c r="AF672">
        <f>IFERROR(VLOOKUP(J672,Product_lookup!$A:$G,7,FALSE),"")</f>
        <v>139</v>
      </c>
      <c r="AG672" s="33">
        <f t="shared" si="98"/>
        <v>0.39708561020036431</v>
      </c>
    </row>
    <row r="673" spans="1:33" x14ac:dyDescent="0.3">
      <c r="A673" s="27">
        <v>46272</v>
      </c>
      <c r="B673" s="8" t="s">
        <v>26</v>
      </c>
      <c r="C673" s="8" t="s">
        <v>140</v>
      </c>
      <c r="D673" s="8" t="s">
        <v>141</v>
      </c>
      <c r="E673" s="8" t="s">
        <v>211</v>
      </c>
      <c r="F673" s="8" t="s">
        <v>143</v>
      </c>
      <c r="G673" s="8" t="s">
        <v>225</v>
      </c>
      <c r="H673" s="8" t="s">
        <v>13</v>
      </c>
      <c r="I673" s="8" t="s">
        <v>225</v>
      </c>
      <c r="J673" s="8" t="s">
        <v>214</v>
      </c>
      <c r="K673" s="8" t="s">
        <v>21</v>
      </c>
      <c r="L673" s="12">
        <v>598</v>
      </c>
      <c r="M673" s="9">
        <v>8</v>
      </c>
      <c r="N673" s="10">
        <f t="shared" si="90"/>
        <v>1.3377926421404682E-2</v>
      </c>
      <c r="O673" s="11">
        <f t="shared" si="91"/>
        <v>14.75</v>
      </c>
      <c r="P673" s="11">
        <v>118</v>
      </c>
      <c r="Q673" s="11">
        <v>0</v>
      </c>
      <c r="R673" s="8">
        <v>0</v>
      </c>
      <c r="S673" s="8">
        <v>0</v>
      </c>
      <c r="T673" s="33" t="str">
        <f t="shared" si="92"/>
        <v/>
      </c>
      <c r="U673" s="12">
        <f t="shared" si="93"/>
        <v>0</v>
      </c>
      <c r="V673" s="10">
        <f t="shared" si="94"/>
        <v>0</v>
      </c>
      <c r="W673" s="11">
        <v>16</v>
      </c>
      <c r="X673" s="8" t="s">
        <v>148</v>
      </c>
      <c r="Y673" s="8" t="s">
        <v>149</v>
      </c>
      <c r="AA673">
        <f t="shared" si="95"/>
        <v>1</v>
      </c>
      <c r="AB673" s="32">
        <f t="shared" si="96"/>
        <v>-118</v>
      </c>
      <c r="AC673" t="str">
        <f t="shared" si="97"/>
        <v>No Sales</v>
      </c>
      <c r="AD673">
        <f>IFERROR(VLOOKUP(J673,Product_lookup!$A:$G,5,FALSE),"")</f>
        <v>649</v>
      </c>
      <c r="AE673">
        <f>IFERROR(VLOOKUP(J673,Product_lookup!$A:$G,6,FALSE),"")</f>
        <v>234</v>
      </c>
      <c r="AF673">
        <f>IFERROR(VLOOKUP(J673,Product_lookup!$A:$G,7,FALSE),"")</f>
        <v>148</v>
      </c>
      <c r="AG673" s="33">
        <f t="shared" si="98"/>
        <v>0.41140215716486905</v>
      </c>
    </row>
    <row r="674" spans="1:33" x14ac:dyDescent="0.3">
      <c r="A674" s="27">
        <v>46272</v>
      </c>
      <c r="B674" s="8" t="s">
        <v>26</v>
      </c>
      <c r="C674" s="8" t="s">
        <v>140</v>
      </c>
      <c r="D674" s="8" t="s">
        <v>141</v>
      </c>
      <c r="E674" s="8" t="s">
        <v>211</v>
      </c>
      <c r="F674" s="8" t="s">
        <v>143</v>
      </c>
      <c r="G674" s="8" t="s">
        <v>225</v>
      </c>
      <c r="H674" s="8" t="s">
        <v>13</v>
      </c>
      <c r="I674" s="8" t="s">
        <v>368</v>
      </c>
      <c r="J674" s="8" t="s">
        <v>214</v>
      </c>
      <c r="K674" s="8" t="s">
        <v>14</v>
      </c>
      <c r="L674" s="12">
        <v>248</v>
      </c>
      <c r="M674" s="9">
        <v>5</v>
      </c>
      <c r="N674" s="10">
        <f t="shared" si="90"/>
        <v>2.0161290322580645E-2</v>
      </c>
      <c r="O674" s="11">
        <f t="shared" si="91"/>
        <v>10.75</v>
      </c>
      <c r="P674" s="11">
        <v>53.75</v>
      </c>
      <c r="Q674" s="11">
        <v>0</v>
      </c>
      <c r="R674" s="8">
        <v>0</v>
      </c>
      <c r="S674" s="8">
        <v>0</v>
      </c>
      <c r="T674" s="33" t="str">
        <f t="shared" si="92"/>
        <v/>
      </c>
      <c r="U674" s="12">
        <f t="shared" si="93"/>
        <v>0</v>
      </c>
      <c r="V674" s="10">
        <f t="shared" si="94"/>
        <v>0</v>
      </c>
      <c r="W674" s="11">
        <v>18</v>
      </c>
      <c r="X674" s="8" t="s">
        <v>148</v>
      </c>
      <c r="Y674" s="8" t="s">
        <v>149</v>
      </c>
      <c r="AA674">
        <f t="shared" si="95"/>
        <v>1</v>
      </c>
      <c r="AB674" s="32">
        <f t="shared" si="96"/>
        <v>-53.75</v>
      </c>
      <c r="AC674" t="str">
        <f t="shared" si="97"/>
        <v>No Sales</v>
      </c>
      <c r="AD674">
        <f>IFERROR(VLOOKUP(J674,Product_lookup!$A:$G,5,FALSE),"")</f>
        <v>649</v>
      </c>
      <c r="AE674">
        <f>IFERROR(VLOOKUP(J674,Product_lookup!$A:$G,6,FALSE),"")</f>
        <v>234</v>
      </c>
      <c r="AF674">
        <f>IFERROR(VLOOKUP(J674,Product_lookup!$A:$G,7,FALSE),"")</f>
        <v>148</v>
      </c>
      <c r="AG674" s="33">
        <f t="shared" si="98"/>
        <v>0.41140215716486905</v>
      </c>
    </row>
    <row r="675" spans="1:33" x14ac:dyDescent="0.3">
      <c r="A675" s="27">
        <v>46272</v>
      </c>
      <c r="B675" s="8" t="s">
        <v>26</v>
      </c>
      <c r="C675" s="8" t="s">
        <v>140</v>
      </c>
      <c r="D675" s="8" t="s">
        <v>141</v>
      </c>
      <c r="E675" s="8" t="s">
        <v>211</v>
      </c>
      <c r="F675" s="8" t="s">
        <v>143</v>
      </c>
      <c r="G675" s="8" t="s">
        <v>215</v>
      </c>
      <c r="H675" s="8" t="s">
        <v>13</v>
      </c>
      <c r="I675" s="8" t="s">
        <v>261</v>
      </c>
      <c r="J675" s="8" t="s">
        <v>214</v>
      </c>
      <c r="K675" s="8" t="s">
        <v>14</v>
      </c>
      <c r="L675" s="12">
        <v>390</v>
      </c>
      <c r="M675" s="9">
        <v>0</v>
      </c>
      <c r="N675" s="10">
        <f t="shared" si="90"/>
        <v>0</v>
      </c>
      <c r="O675" s="11" t="str">
        <f t="shared" si="91"/>
        <v/>
      </c>
      <c r="P675" s="11">
        <v>0</v>
      </c>
      <c r="Q675" s="11">
        <v>0</v>
      </c>
      <c r="R675" s="8">
        <v>0</v>
      </c>
      <c r="S675" s="8">
        <v>0</v>
      </c>
      <c r="T675" s="33" t="str">
        <f t="shared" si="92"/>
        <v/>
      </c>
      <c r="U675" s="12" t="str">
        <f t="shared" si="93"/>
        <v/>
      </c>
      <c r="V675" s="10" t="str">
        <f t="shared" si="94"/>
        <v/>
      </c>
      <c r="W675" s="11">
        <v>15</v>
      </c>
      <c r="X675" s="8" t="s">
        <v>148</v>
      </c>
      <c r="Y675" s="8" t="s">
        <v>149</v>
      </c>
      <c r="AA675">
        <f t="shared" si="95"/>
        <v>1</v>
      </c>
      <c r="AB675" s="32">
        <f t="shared" si="96"/>
        <v>0</v>
      </c>
      <c r="AC675" t="str">
        <f t="shared" si="97"/>
        <v>No Spend</v>
      </c>
      <c r="AD675">
        <f>IFERROR(VLOOKUP(J675,Product_lookup!$A:$G,5,FALSE),"")</f>
        <v>649</v>
      </c>
      <c r="AE675">
        <f>IFERROR(VLOOKUP(J675,Product_lookup!$A:$G,6,FALSE),"")</f>
        <v>234</v>
      </c>
      <c r="AF675">
        <f>IFERROR(VLOOKUP(J675,Product_lookup!$A:$G,7,FALSE),"")</f>
        <v>148</v>
      </c>
      <c r="AG675" s="33">
        <f t="shared" si="98"/>
        <v>0.41140215716486905</v>
      </c>
    </row>
    <row r="676" spans="1:33" x14ac:dyDescent="0.3">
      <c r="A676" s="27">
        <v>46272</v>
      </c>
      <c r="B676" s="8" t="s">
        <v>26</v>
      </c>
      <c r="C676" s="8" t="s">
        <v>140</v>
      </c>
      <c r="D676" s="8" t="s">
        <v>141</v>
      </c>
      <c r="E676" s="8" t="s">
        <v>211</v>
      </c>
      <c r="F676" s="8" t="s">
        <v>143</v>
      </c>
      <c r="G676" s="8" t="s">
        <v>225</v>
      </c>
      <c r="H676" s="8" t="s">
        <v>13</v>
      </c>
      <c r="I676" s="8" t="s">
        <v>672</v>
      </c>
      <c r="J676" s="8" t="s">
        <v>214</v>
      </c>
      <c r="K676" s="8" t="s">
        <v>14</v>
      </c>
      <c r="L676" s="12">
        <v>207</v>
      </c>
      <c r="M676" s="9">
        <v>0</v>
      </c>
      <c r="N676" s="10">
        <f t="shared" si="90"/>
        <v>0</v>
      </c>
      <c r="O676" s="11" t="str">
        <f t="shared" si="91"/>
        <v/>
      </c>
      <c r="P676" s="11">
        <v>0</v>
      </c>
      <c r="Q676" s="11">
        <v>0</v>
      </c>
      <c r="R676" s="8">
        <v>0</v>
      </c>
      <c r="S676" s="8">
        <v>0</v>
      </c>
      <c r="T676" s="33" t="str">
        <f t="shared" si="92"/>
        <v/>
      </c>
      <c r="U676" s="12" t="str">
        <f t="shared" si="93"/>
        <v/>
      </c>
      <c r="V676" s="10" t="str">
        <f t="shared" si="94"/>
        <v/>
      </c>
      <c r="W676" s="11">
        <v>19.5</v>
      </c>
      <c r="X676" s="8" t="s">
        <v>148</v>
      </c>
      <c r="Y676" s="8" t="s">
        <v>149</v>
      </c>
      <c r="AA676">
        <f t="shared" si="95"/>
        <v>1</v>
      </c>
      <c r="AB676" s="32">
        <f t="shared" si="96"/>
        <v>0</v>
      </c>
      <c r="AC676" t="str">
        <f t="shared" si="97"/>
        <v>No Spend</v>
      </c>
      <c r="AD676">
        <f>IFERROR(VLOOKUP(J676,Product_lookup!$A:$G,5,FALSE),"")</f>
        <v>649</v>
      </c>
      <c r="AE676">
        <f>IFERROR(VLOOKUP(J676,Product_lookup!$A:$G,6,FALSE),"")</f>
        <v>234</v>
      </c>
      <c r="AF676">
        <f>IFERROR(VLOOKUP(J676,Product_lookup!$A:$G,7,FALSE),"")</f>
        <v>148</v>
      </c>
      <c r="AG676" s="33">
        <f t="shared" si="98"/>
        <v>0.41140215716486905</v>
      </c>
    </row>
    <row r="677" spans="1:33" x14ac:dyDescent="0.3">
      <c r="A677" s="27">
        <v>46272</v>
      </c>
      <c r="B677" s="8" t="s">
        <v>42</v>
      </c>
      <c r="C677" s="8" t="s">
        <v>140</v>
      </c>
      <c r="D677" s="8" t="s">
        <v>141</v>
      </c>
      <c r="E677" s="8" t="s">
        <v>164</v>
      </c>
      <c r="F677" s="8" t="s">
        <v>143</v>
      </c>
      <c r="G677" s="8" t="s">
        <v>228</v>
      </c>
      <c r="H677" s="8" t="s">
        <v>24</v>
      </c>
      <c r="I677" s="8" t="s">
        <v>233</v>
      </c>
      <c r="J677" s="8" t="s">
        <v>166</v>
      </c>
      <c r="K677" s="8" t="s">
        <v>14</v>
      </c>
      <c r="L677" s="12">
        <v>933</v>
      </c>
      <c r="M677" s="9">
        <v>6</v>
      </c>
      <c r="N677" s="10">
        <f t="shared" si="90"/>
        <v>6.4308681672025723E-3</v>
      </c>
      <c r="O677" s="11">
        <f t="shared" si="91"/>
        <v>7.45</v>
      </c>
      <c r="P677" s="11">
        <v>44.7</v>
      </c>
      <c r="Q677" s="11">
        <v>0</v>
      </c>
      <c r="R677" s="8">
        <v>0</v>
      </c>
      <c r="S677" s="8">
        <v>0</v>
      </c>
      <c r="T677" s="33" t="str">
        <f t="shared" si="92"/>
        <v/>
      </c>
      <c r="U677" s="12">
        <f t="shared" si="93"/>
        <v>0</v>
      </c>
      <c r="V677" s="10">
        <f t="shared" si="94"/>
        <v>0</v>
      </c>
      <c r="W677" s="11">
        <v>13</v>
      </c>
      <c r="X677" s="8" t="s">
        <v>148</v>
      </c>
      <c r="Y677" s="8" t="s">
        <v>149</v>
      </c>
      <c r="AA677">
        <f t="shared" si="95"/>
        <v>1</v>
      </c>
      <c r="AB677" s="32">
        <f t="shared" si="96"/>
        <v>-44.7</v>
      </c>
      <c r="AC677" t="str">
        <f t="shared" si="97"/>
        <v>No Sales</v>
      </c>
      <c r="AD677">
        <f>IFERROR(VLOOKUP(J677,Product_lookup!$A:$G,5,FALSE),"")</f>
        <v>449</v>
      </c>
      <c r="AE677">
        <f>IFERROR(VLOOKUP(J677,Product_lookup!$A:$G,6,FALSE),"")</f>
        <v>162</v>
      </c>
      <c r="AF677">
        <f>IFERROR(VLOOKUP(J677,Product_lookup!$A:$G,7,FALSE),"")</f>
        <v>130</v>
      </c>
      <c r="AG677" s="33">
        <f t="shared" si="98"/>
        <v>0.34966592427616927</v>
      </c>
    </row>
    <row r="678" spans="1:33" x14ac:dyDescent="0.3">
      <c r="A678" s="27">
        <v>46272</v>
      </c>
      <c r="B678" s="8" t="s">
        <v>42</v>
      </c>
      <c r="C678" s="8" t="s">
        <v>140</v>
      </c>
      <c r="D678" s="8" t="s">
        <v>141</v>
      </c>
      <c r="E678" s="8" t="s">
        <v>377</v>
      </c>
      <c r="F678" s="8" t="s">
        <v>143</v>
      </c>
      <c r="G678" s="8" t="s">
        <v>381</v>
      </c>
      <c r="H678" s="8" t="s">
        <v>24</v>
      </c>
      <c r="I678" s="8" t="s">
        <v>673</v>
      </c>
      <c r="J678" s="8" t="s">
        <v>380</v>
      </c>
      <c r="K678" s="8" t="s">
        <v>14</v>
      </c>
      <c r="L678" s="12">
        <v>88</v>
      </c>
      <c r="M678" s="9">
        <v>1</v>
      </c>
      <c r="N678" s="10">
        <f t="shared" si="90"/>
        <v>1.1363636363636364E-2</v>
      </c>
      <c r="O678" s="11">
        <f t="shared" si="91"/>
        <v>10.64</v>
      </c>
      <c r="P678" s="11">
        <v>10.64</v>
      </c>
      <c r="Q678" s="11">
        <v>0</v>
      </c>
      <c r="R678" s="8">
        <v>0</v>
      </c>
      <c r="S678" s="8">
        <v>0</v>
      </c>
      <c r="T678" s="33" t="str">
        <f t="shared" si="92"/>
        <v/>
      </c>
      <c r="U678" s="12">
        <f t="shared" si="93"/>
        <v>0</v>
      </c>
      <c r="V678" s="10">
        <f t="shared" si="94"/>
        <v>0</v>
      </c>
      <c r="W678" s="11">
        <v>15.5</v>
      </c>
      <c r="X678" s="8" t="s">
        <v>148</v>
      </c>
      <c r="Y678" s="8" t="s">
        <v>149</v>
      </c>
      <c r="AA678">
        <f t="shared" si="95"/>
        <v>1</v>
      </c>
      <c r="AB678" s="32">
        <f t="shared" si="96"/>
        <v>-10.64</v>
      </c>
      <c r="AC678" t="str">
        <f t="shared" si="97"/>
        <v>No Sales</v>
      </c>
      <c r="AD678">
        <f>IFERROR(VLOOKUP(J678,Product_lookup!$A:$G,5,FALSE),"")</f>
        <v>549</v>
      </c>
      <c r="AE678">
        <f>IFERROR(VLOOKUP(J678,Product_lookup!$A:$G,6,FALSE),"")</f>
        <v>203</v>
      </c>
      <c r="AF678">
        <f>IFERROR(VLOOKUP(J678,Product_lookup!$A:$G,7,FALSE),"")</f>
        <v>139</v>
      </c>
      <c r="AG678" s="33">
        <f t="shared" si="98"/>
        <v>0.37704918032786883</v>
      </c>
    </row>
    <row r="679" spans="1:33" x14ac:dyDescent="0.3">
      <c r="A679" s="27">
        <v>46272</v>
      </c>
      <c r="B679" s="8" t="s">
        <v>42</v>
      </c>
      <c r="C679" s="8" t="s">
        <v>140</v>
      </c>
      <c r="D679" s="8" t="s">
        <v>141</v>
      </c>
      <c r="E679" s="8" t="s">
        <v>377</v>
      </c>
      <c r="F679" s="8" t="s">
        <v>143</v>
      </c>
      <c r="G679" s="8" t="s">
        <v>378</v>
      </c>
      <c r="H679" s="8" t="s">
        <v>24</v>
      </c>
      <c r="I679" s="8" t="s">
        <v>381</v>
      </c>
      <c r="J679" s="8" t="s">
        <v>380</v>
      </c>
      <c r="K679" s="8" t="s">
        <v>7</v>
      </c>
      <c r="L679" s="12">
        <v>1898</v>
      </c>
      <c r="M679" s="9">
        <v>15</v>
      </c>
      <c r="N679" s="10">
        <f t="shared" si="90"/>
        <v>7.9030558482613283E-3</v>
      </c>
      <c r="O679" s="11">
        <f t="shared" si="91"/>
        <v>6.8199999999999994</v>
      </c>
      <c r="P679" s="11">
        <v>102.3</v>
      </c>
      <c r="Q679" s="11">
        <v>0</v>
      </c>
      <c r="R679" s="8">
        <v>0</v>
      </c>
      <c r="S679" s="8">
        <v>0</v>
      </c>
      <c r="T679" s="33" t="str">
        <f t="shared" si="92"/>
        <v/>
      </c>
      <c r="U679" s="12">
        <f t="shared" si="93"/>
        <v>0</v>
      </c>
      <c r="V679" s="10">
        <f t="shared" si="94"/>
        <v>0</v>
      </c>
      <c r="W679" s="11">
        <v>12</v>
      </c>
      <c r="X679" s="8" t="s">
        <v>148</v>
      </c>
      <c r="Y679" s="8" t="s">
        <v>149</v>
      </c>
      <c r="AA679">
        <f t="shared" si="95"/>
        <v>1</v>
      </c>
      <c r="AB679" s="32">
        <f t="shared" si="96"/>
        <v>-102.3</v>
      </c>
      <c r="AC679" t="str">
        <f t="shared" si="97"/>
        <v>No Sales</v>
      </c>
      <c r="AD679">
        <f>IFERROR(VLOOKUP(J679,Product_lookup!$A:$G,5,FALSE),"")</f>
        <v>549</v>
      </c>
      <c r="AE679">
        <f>IFERROR(VLOOKUP(J679,Product_lookup!$A:$G,6,FALSE),"")</f>
        <v>203</v>
      </c>
      <c r="AF679">
        <f>IFERROR(VLOOKUP(J679,Product_lookup!$A:$G,7,FALSE),"")</f>
        <v>139</v>
      </c>
      <c r="AG679" s="33">
        <f t="shared" si="98"/>
        <v>0.37704918032786883</v>
      </c>
    </row>
    <row r="680" spans="1:33" x14ac:dyDescent="0.3">
      <c r="A680" s="27">
        <v>46272</v>
      </c>
      <c r="B680" s="8" t="s">
        <v>42</v>
      </c>
      <c r="C680" s="8" t="s">
        <v>140</v>
      </c>
      <c r="D680" s="8" t="s">
        <v>141</v>
      </c>
      <c r="E680" s="8" t="s">
        <v>377</v>
      </c>
      <c r="F680" s="8" t="s">
        <v>143</v>
      </c>
      <c r="G680" s="8" t="s">
        <v>378</v>
      </c>
      <c r="H680" s="8" t="s">
        <v>24</v>
      </c>
      <c r="I680" s="8" t="s">
        <v>674</v>
      </c>
      <c r="J680" s="8" t="s">
        <v>380</v>
      </c>
      <c r="K680" s="8" t="s">
        <v>7</v>
      </c>
      <c r="L680" s="12">
        <v>1315</v>
      </c>
      <c r="M680" s="9">
        <v>12</v>
      </c>
      <c r="N680" s="10">
        <f t="shared" si="90"/>
        <v>9.125475285171103E-3</v>
      </c>
      <c r="O680" s="11">
        <f t="shared" si="91"/>
        <v>7.71</v>
      </c>
      <c r="P680" s="11">
        <v>92.52</v>
      </c>
      <c r="Q680" s="11">
        <v>0</v>
      </c>
      <c r="R680" s="8">
        <v>0</v>
      </c>
      <c r="S680" s="8">
        <v>0</v>
      </c>
      <c r="T680" s="33" t="str">
        <f t="shared" si="92"/>
        <v/>
      </c>
      <c r="U680" s="12">
        <f t="shared" si="93"/>
        <v>0</v>
      </c>
      <c r="V680" s="10">
        <f t="shared" si="94"/>
        <v>0</v>
      </c>
      <c r="W680" s="11">
        <v>12.5</v>
      </c>
      <c r="X680" s="8" t="s">
        <v>148</v>
      </c>
      <c r="Y680" s="8" t="s">
        <v>149</v>
      </c>
      <c r="AA680">
        <f t="shared" si="95"/>
        <v>1</v>
      </c>
      <c r="AB680" s="32">
        <f t="shared" si="96"/>
        <v>-92.52</v>
      </c>
      <c r="AC680" t="str">
        <f t="shared" si="97"/>
        <v>No Sales</v>
      </c>
      <c r="AD680">
        <f>IFERROR(VLOOKUP(J680,Product_lookup!$A:$G,5,FALSE),"")</f>
        <v>549</v>
      </c>
      <c r="AE680">
        <f>IFERROR(VLOOKUP(J680,Product_lookup!$A:$G,6,FALSE),"")</f>
        <v>203</v>
      </c>
      <c r="AF680">
        <f>IFERROR(VLOOKUP(J680,Product_lookup!$A:$G,7,FALSE),"")</f>
        <v>139</v>
      </c>
      <c r="AG680" s="33">
        <f t="shared" si="98"/>
        <v>0.37704918032786883</v>
      </c>
    </row>
    <row r="681" spans="1:33" x14ac:dyDescent="0.3">
      <c r="A681" s="27">
        <v>46272</v>
      </c>
      <c r="B681" s="8" t="s">
        <v>42</v>
      </c>
      <c r="C681" s="8" t="s">
        <v>140</v>
      </c>
      <c r="D681" s="8" t="s">
        <v>141</v>
      </c>
      <c r="E681" s="8" t="s">
        <v>377</v>
      </c>
      <c r="F681" s="8" t="s">
        <v>143</v>
      </c>
      <c r="G681" s="8" t="s">
        <v>378</v>
      </c>
      <c r="H681" s="8" t="s">
        <v>24</v>
      </c>
      <c r="I681" s="8" t="s">
        <v>675</v>
      </c>
      <c r="J681" s="8" t="s">
        <v>380</v>
      </c>
      <c r="K681" s="8" t="s">
        <v>14</v>
      </c>
      <c r="L681" s="12">
        <v>952</v>
      </c>
      <c r="M681" s="9">
        <v>9</v>
      </c>
      <c r="N681" s="10">
        <f t="shared" si="90"/>
        <v>9.4537815126050414E-3</v>
      </c>
      <c r="O681" s="11">
        <f t="shared" si="91"/>
        <v>8.84</v>
      </c>
      <c r="P681" s="11">
        <v>79.56</v>
      </c>
      <c r="Q681" s="11">
        <v>0</v>
      </c>
      <c r="R681" s="8">
        <v>0</v>
      </c>
      <c r="S681" s="8">
        <v>0</v>
      </c>
      <c r="T681" s="33" t="str">
        <f t="shared" si="92"/>
        <v/>
      </c>
      <c r="U681" s="12">
        <f t="shared" si="93"/>
        <v>0</v>
      </c>
      <c r="V681" s="10">
        <f t="shared" si="94"/>
        <v>0</v>
      </c>
      <c r="W681" s="11">
        <v>16</v>
      </c>
      <c r="X681" s="8" t="s">
        <v>148</v>
      </c>
      <c r="Y681" s="8" t="s">
        <v>149</v>
      </c>
      <c r="AA681">
        <f t="shared" si="95"/>
        <v>1</v>
      </c>
      <c r="AB681" s="32">
        <f t="shared" si="96"/>
        <v>-79.56</v>
      </c>
      <c r="AC681" t="str">
        <f t="shared" si="97"/>
        <v>No Sales</v>
      </c>
      <c r="AD681">
        <f>IFERROR(VLOOKUP(J681,Product_lookup!$A:$G,5,FALSE),"")</f>
        <v>549</v>
      </c>
      <c r="AE681">
        <f>IFERROR(VLOOKUP(J681,Product_lookup!$A:$G,6,FALSE),"")</f>
        <v>203</v>
      </c>
      <c r="AF681">
        <f>IFERROR(VLOOKUP(J681,Product_lookup!$A:$G,7,FALSE),"")</f>
        <v>139</v>
      </c>
      <c r="AG681" s="33">
        <f t="shared" si="98"/>
        <v>0.37704918032786883</v>
      </c>
    </row>
    <row r="682" spans="1:33" x14ac:dyDescent="0.3">
      <c r="A682" s="27">
        <v>46272</v>
      </c>
      <c r="B682" s="8" t="s">
        <v>37</v>
      </c>
      <c r="C682" s="8" t="s">
        <v>140</v>
      </c>
      <c r="D682" s="8" t="s">
        <v>141</v>
      </c>
      <c r="E682" s="8" t="s">
        <v>157</v>
      </c>
      <c r="F682" s="8" t="s">
        <v>143</v>
      </c>
      <c r="G682" s="8" t="s">
        <v>162</v>
      </c>
      <c r="H682" s="8" t="s">
        <v>13</v>
      </c>
      <c r="I682" s="8" t="s">
        <v>375</v>
      </c>
      <c r="J682" s="8" t="s">
        <v>159</v>
      </c>
      <c r="K682" s="8" t="s">
        <v>7</v>
      </c>
      <c r="L682" s="12">
        <v>279</v>
      </c>
      <c r="M682" s="9">
        <v>3</v>
      </c>
      <c r="N682" s="10">
        <f t="shared" si="90"/>
        <v>1.0752688172043012E-2</v>
      </c>
      <c r="O682" s="11">
        <f t="shared" si="91"/>
        <v>5.91</v>
      </c>
      <c r="P682" s="11">
        <v>17.73</v>
      </c>
      <c r="Q682" s="11">
        <v>0</v>
      </c>
      <c r="R682" s="8">
        <v>0</v>
      </c>
      <c r="S682" s="8">
        <v>0</v>
      </c>
      <c r="T682" s="33" t="str">
        <f t="shared" si="92"/>
        <v/>
      </c>
      <c r="U682" s="12">
        <f t="shared" si="93"/>
        <v>0</v>
      </c>
      <c r="V682" s="10">
        <f t="shared" si="94"/>
        <v>0</v>
      </c>
      <c r="W682" s="11">
        <v>11.5</v>
      </c>
      <c r="X682" s="8" t="s">
        <v>148</v>
      </c>
      <c r="Y682" s="8" t="s">
        <v>149</v>
      </c>
      <c r="AA682">
        <f t="shared" si="95"/>
        <v>1</v>
      </c>
      <c r="AB682" s="32">
        <f t="shared" si="96"/>
        <v>-17.73</v>
      </c>
      <c r="AC682" t="str">
        <f t="shared" si="97"/>
        <v>No Sales</v>
      </c>
      <c r="AD682">
        <f>IFERROR(VLOOKUP(J682,Product_lookup!$A:$G,5,FALSE),"")</f>
        <v>399</v>
      </c>
      <c r="AE682">
        <f>IFERROR(VLOOKUP(J682,Product_lookup!$A:$G,6,FALSE),"")</f>
        <v>148</v>
      </c>
      <c r="AF682">
        <f>IFERROR(VLOOKUP(J682,Product_lookup!$A:$G,7,FALSE),"")</f>
        <v>126</v>
      </c>
      <c r="AG682" s="33">
        <f t="shared" si="98"/>
        <v>0.31328320802005011</v>
      </c>
    </row>
    <row r="683" spans="1:33" x14ac:dyDescent="0.3">
      <c r="A683" s="27">
        <v>46272</v>
      </c>
      <c r="B683" s="8" t="s">
        <v>37</v>
      </c>
      <c r="C683" s="8" t="s">
        <v>140</v>
      </c>
      <c r="D683" s="8" t="s">
        <v>141</v>
      </c>
      <c r="E683" s="8" t="s">
        <v>157</v>
      </c>
      <c r="F683" s="8" t="s">
        <v>143</v>
      </c>
      <c r="G683" s="8" t="s">
        <v>162</v>
      </c>
      <c r="H683" s="8" t="s">
        <v>13</v>
      </c>
      <c r="I683" s="8" t="s">
        <v>676</v>
      </c>
      <c r="J683" s="8" t="s">
        <v>159</v>
      </c>
      <c r="K683" s="8" t="s">
        <v>14</v>
      </c>
      <c r="L683" s="12">
        <v>131</v>
      </c>
      <c r="M683" s="9">
        <v>1</v>
      </c>
      <c r="N683" s="10">
        <f t="shared" si="90"/>
        <v>7.6335877862595417E-3</v>
      </c>
      <c r="O683" s="11">
        <f t="shared" si="91"/>
        <v>7.58</v>
      </c>
      <c r="P683" s="11">
        <v>7.58</v>
      </c>
      <c r="Q683" s="11">
        <v>0</v>
      </c>
      <c r="R683" s="8">
        <v>0</v>
      </c>
      <c r="S683" s="8">
        <v>0</v>
      </c>
      <c r="T683" s="33" t="str">
        <f t="shared" si="92"/>
        <v/>
      </c>
      <c r="U683" s="12">
        <f t="shared" si="93"/>
        <v>0</v>
      </c>
      <c r="V683" s="10">
        <f t="shared" si="94"/>
        <v>0</v>
      </c>
      <c r="W683" s="11">
        <v>9.5</v>
      </c>
      <c r="X683" s="8" t="s">
        <v>148</v>
      </c>
      <c r="Y683" s="8" t="s">
        <v>149</v>
      </c>
      <c r="AA683">
        <f t="shared" si="95"/>
        <v>1</v>
      </c>
      <c r="AB683" s="32">
        <f t="shared" si="96"/>
        <v>-7.58</v>
      </c>
      <c r="AC683" t="str">
        <f t="shared" si="97"/>
        <v>No Sales</v>
      </c>
      <c r="AD683">
        <f>IFERROR(VLOOKUP(J683,Product_lookup!$A:$G,5,FALSE),"")</f>
        <v>399</v>
      </c>
      <c r="AE683">
        <f>IFERROR(VLOOKUP(J683,Product_lookup!$A:$G,6,FALSE),"")</f>
        <v>148</v>
      </c>
      <c r="AF683">
        <f>IFERROR(VLOOKUP(J683,Product_lookup!$A:$G,7,FALSE),"")</f>
        <v>126</v>
      </c>
      <c r="AG683" s="33">
        <f t="shared" si="98"/>
        <v>0.31328320802005011</v>
      </c>
    </row>
    <row r="684" spans="1:33" x14ac:dyDescent="0.3">
      <c r="A684" s="27">
        <v>46272</v>
      </c>
      <c r="B684" s="8" t="s">
        <v>37</v>
      </c>
      <c r="C684" s="8" t="s">
        <v>140</v>
      </c>
      <c r="D684" s="8" t="s">
        <v>141</v>
      </c>
      <c r="E684" s="8" t="s">
        <v>157</v>
      </c>
      <c r="F684" s="8" t="s">
        <v>143</v>
      </c>
      <c r="G684" s="8" t="s">
        <v>162</v>
      </c>
      <c r="H684" s="8" t="s">
        <v>13</v>
      </c>
      <c r="I684" s="8" t="s">
        <v>677</v>
      </c>
      <c r="J684" s="8" t="s">
        <v>159</v>
      </c>
      <c r="K684" s="8" t="s">
        <v>21</v>
      </c>
      <c r="L684" s="12">
        <v>164</v>
      </c>
      <c r="M684" s="9">
        <v>3</v>
      </c>
      <c r="N684" s="10">
        <f t="shared" si="90"/>
        <v>1.8292682926829267E-2</v>
      </c>
      <c r="O684" s="11">
        <f t="shared" si="91"/>
        <v>10.5</v>
      </c>
      <c r="P684" s="11">
        <v>31.5</v>
      </c>
      <c r="Q684" s="11">
        <v>0</v>
      </c>
      <c r="R684" s="8">
        <v>0</v>
      </c>
      <c r="S684" s="8">
        <v>0</v>
      </c>
      <c r="T684" s="33" t="str">
        <f t="shared" si="92"/>
        <v/>
      </c>
      <c r="U684" s="12">
        <f t="shared" si="93"/>
        <v>0</v>
      </c>
      <c r="V684" s="10">
        <f t="shared" si="94"/>
        <v>0</v>
      </c>
      <c r="W684" s="11">
        <v>10.5</v>
      </c>
      <c r="X684" s="8" t="s">
        <v>148</v>
      </c>
      <c r="Y684" s="8" t="s">
        <v>149</v>
      </c>
      <c r="AA684">
        <f t="shared" si="95"/>
        <v>1</v>
      </c>
      <c r="AB684" s="32">
        <f t="shared" si="96"/>
        <v>-31.5</v>
      </c>
      <c r="AC684" t="str">
        <f t="shared" si="97"/>
        <v>No Sales</v>
      </c>
      <c r="AD684">
        <f>IFERROR(VLOOKUP(J684,Product_lookup!$A:$G,5,FALSE),"")</f>
        <v>399</v>
      </c>
      <c r="AE684">
        <f>IFERROR(VLOOKUP(J684,Product_lookup!$A:$G,6,FALSE),"")</f>
        <v>148</v>
      </c>
      <c r="AF684">
        <f>IFERROR(VLOOKUP(J684,Product_lookup!$A:$G,7,FALSE),"")</f>
        <v>126</v>
      </c>
      <c r="AG684" s="33">
        <f t="shared" si="98"/>
        <v>0.31328320802005011</v>
      </c>
    </row>
    <row r="685" spans="1:33" x14ac:dyDescent="0.3">
      <c r="A685" s="27">
        <v>46272</v>
      </c>
      <c r="B685" s="8" t="s">
        <v>37</v>
      </c>
      <c r="C685" s="8" t="s">
        <v>140</v>
      </c>
      <c r="D685" s="8" t="s">
        <v>141</v>
      </c>
      <c r="E685" s="8" t="s">
        <v>239</v>
      </c>
      <c r="F685" s="8" t="s">
        <v>143</v>
      </c>
      <c r="G685" s="8" t="s">
        <v>240</v>
      </c>
      <c r="H685" s="8" t="s">
        <v>13</v>
      </c>
      <c r="I685" s="8" t="s">
        <v>243</v>
      </c>
      <c r="J685" s="8" t="s">
        <v>242</v>
      </c>
      <c r="K685" s="8" t="s">
        <v>21</v>
      </c>
      <c r="L685" s="12">
        <v>136</v>
      </c>
      <c r="M685" s="9">
        <v>3</v>
      </c>
      <c r="N685" s="10">
        <f t="shared" si="90"/>
        <v>2.2058823529411766E-2</v>
      </c>
      <c r="O685" s="11">
        <f t="shared" si="91"/>
        <v>8.1300000000000008</v>
      </c>
      <c r="P685" s="11">
        <v>24.39</v>
      </c>
      <c r="Q685" s="11">
        <v>0</v>
      </c>
      <c r="R685" s="8">
        <v>0</v>
      </c>
      <c r="S685" s="8">
        <v>0</v>
      </c>
      <c r="T685" s="33" t="str">
        <f t="shared" si="92"/>
        <v/>
      </c>
      <c r="U685" s="12">
        <f t="shared" si="93"/>
        <v>0</v>
      </c>
      <c r="V685" s="10">
        <f t="shared" si="94"/>
        <v>0</v>
      </c>
      <c r="W685" s="11">
        <v>9</v>
      </c>
      <c r="X685" s="8" t="s">
        <v>148</v>
      </c>
      <c r="Y685" s="8" t="s">
        <v>149</v>
      </c>
      <c r="AA685">
        <f t="shared" si="95"/>
        <v>1</v>
      </c>
      <c r="AB685" s="32">
        <f t="shared" si="96"/>
        <v>-24.39</v>
      </c>
      <c r="AC685" t="str">
        <f t="shared" si="97"/>
        <v>No Sales</v>
      </c>
      <c r="AD685">
        <f>IFERROR(VLOOKUP(J685,Product_lookup!$A:$G,5,FALSE),"")</f>
        <v>299</v>
      </c>
      <c r="AE685">
        <f>IFERROR(VLOOKUP(J685,Product_lookup!$A:$G,6,FALSE),"")</f>
        <v>114</v>
      </c>
      <c r="AF685">
        <f>IFERROR(VLOOKUP(J685,Product_lookup!$A:$G,7,FALSE),"")</f>
        <v>107</v>
      </c>
      <c r="AG685" s="33">
        <f t="shared" si="98"/>
        <v>0.2608695652173913</v>
      </c>
    </row>
    <row r="686" spans="1:33" x14ac:dyDescent="0.3">
      <c r="A686" s="27">
        <v>46272</v>
      </c>
      <c r="B686" s="8" t="s">
        <v>37</v>
      </c>
      <c r="C686" s="8" t="s">
        <v>140</v>
      </c>
      <c r="D686" s="8" t="s">
        <v>141</v>
      </c>
      <c r="E686" s="8" t="s">
        <v>239</v>
      </c>
      <c r="F686" s="8" t="s">
        <v>143</v>
      </c>
      <c r="G686" s="8" t="s">
        <v>240</v>
      </c>
      <c r="H686" s="8" t="s">
        <v>13</v>
      </c>
      <c r="I686" s="8" t="s">
        <v>391</v>
      </c>
      <c r="J686" s="8" t="s">
        <v>242</v>
      </c>
      <c r="K686" s="8" t="s">
        <v>21</v>
      </c>
      <c r="L686" s="12">
        <v>499</v>
      </c>
      <c r="M686" s="9">
        <v>5</v>
      </c>
      <c r="N686" s="10">
        <f t="shared" si="90"/>
        <v>1.002004008016032E-2</v>
      </c>
      <c r="O686" s="11">
        <f t="shared" si="91"/>
        <v>8.629999999999999</v>
      </c>
      <c r="P686" s="11">
        <v>43.15</v>
      </c>
      <c r="Q686" s="11">
        <v>0</v>
      </c>
      <c r="R686" s="8">
        <v>0</v>
      </c>
      <c r="S686" s="8">
        <v>0</v>
      </c>
      <c r="T686" s="33" t="str">
        <f t="shared" si="92"/>
        <v/>
      </c>
      <c r="U686" s="12">
        <f t="shared" si="93"/>
        <v>0</v>
      </c>
      <c r="V686" s="10">
        <f t="shared" si="94"/>
        <v>0</v>
      </c>
      <c r="W686" s="11">
        <v>9</v>
      </c>
      <c r="X686" s="8" t="s">
        <v>148</v>
      </c>
      <c r="Y686" s="8" t="s">
        <v>149</v>
      </c>
      <c r="AA686">
        <f t="shared" si="95"/>
        <v>1</v>
      </c>
      <c r="AB686" s="32">
        <f t="shared" si="96"/>
        <v>-43.15</v>
      </c>
      <c r="AC686" t="str">
        <f t="shared" si="97"/>
        <v>No Sales</v>
      </c>
      <c r="AD686">
        <f>IFERROR(VLOOKUP(J686,Product_lookup!$A:$G,5,FALSE),"")</f>
        <v>299</v>
      </c>
      <c r="AE686">
        <f>IFERROR(VLOOKUP(J686,Product_lookup!$A:$G,6,FALSE),"")</f>
        <v>114</v>
      </c>
      <c r="AF686">
        <f>IFERROR(VLOOKUP(J686,Product_lookup!$A:$G,7,FALSE),"")</f>
        <v>107</v>
      </c>
      <c r="AG686" s="33">
        <f t="shared" si="98"/>
        <v>0.2608695652173913</v>
      </c>
    </row>
    <row r="687" spans="1:33" x14ac:dyDescent="0.3">
      <c r="A687" s="27">
        <v>46272</v>
      </c>
      <c r="B687" s="8" t="s">
        <v>37</v>
      </c>
      <c r="C687" s="8" t="s">
        <v>140</v>
      </c>
      <c r="D687" s="8" t="s">
        <v>141</v>
      </c>
      <c r="E687" s="8" t="s">
        <v>239</v>
      </c>
      <c r="F687" s="8" t="s">
        <v>143</v>
      </c>
      <c r="G687" s="8" t="s">
        <v>240</v>
      </c>
      <c r="H687" s="8" t="s">
        <v>13</v>
      </c>
      <c r="I687" s="8" t="s">
        <v>388</v>
      </c>
      <c r="J687" s="8" t="s">
        <v>242</v>
      </c>
      <c r="K687" s="8" t="s">
        <v>21</v>
      </c>
      <c r="L687" s="12">
        <v>1068</v>
      </c>
      <c r="M687" s="9">
        <v>7</v>
      </c>
      <c r="N687" s="10">
        <f t="shared" si="90"/>
        <v>6.5543071161048693E-3</v>
      </c>
      <c r="O687" s="11">
        <f t="shared" si="91"/>
        <v>7.5</v>
      </c>
      <c r="P687" s="11">
        <v>52.5</v>
      </c>
      <c r="Q687" s="11">
        <v>0</v>
      </c>
      <c r="R687" s="8">
        <v>0</v>
      </c>
      <c r="S687" s="8">
        <v>0</v>
      </c>
      <c r="T687" s="33" t="str">
        <f t="shared" si="92"/>
        <v/>
      </c>
      <c r="U687" s="12">
        <f t="shared" si="93"/>
        <v>0</v>
      </c>
      <c r="V687" s="10">
        <f t="shared" si="94"/>
        <v>0</v>
      </c>
      <c r="W687" s="11">
        <v>9</v>
      </c>
      <c r="X687" s="8" t="s">
        <v>148</v>
      </c>
      <c r="Y687" s="8" t="s">
        <v>149</v>
      </c>
      <c r="AA687">
        <f t="shared" si="95"/>
        <v>1</v>
      </c>
      <c r="AB687" s="32">
        <f t="shared" si="96"/>
        <v>-52.5</v>
      </c>
      <c r="AC687" t="str">
        <f t="shared" si="97"/>
        <v>No Sales</v>
      </c>
      <c r="AD687">
        <f>IFERROR(VLOOKUP(J687,Product_lookup!$A:$G,5,FALSE),"")</f>
        <v>299</v>
      </c>
      <c r="AE687">
        <f>IFERROR(VLOOKUP(J687,Product_lookup!$A:$G,6,FALSE),"")</f>
        <v>114</v>
      </c>
      <c r="AF687">
        <f>IFERROR(VLOOKUP(J687,Product_lookup!$A:$G,7,FALSE),"")</f>
        <v>107</v>
      </c>
      <c r="AG687" s="33">
        <f t="shared" si="98"/>
        <v>0.2608695652173913</v>
      </c>
    </row>
    <row r="688" spans="1:33" x14ac:dyDescent="0.3">
      <c r="A688" s="27">
        <v>46272</v>
      </c>
      <c r="B688" s="8" t="s">
        <v>37</v>
      </c>
      <c r="C688" s="8" t="s">
        <v>140</v>
      </c>
      <c r="D688" s="8" t="s">
        <v>141</v>
      </c>
      <c r="E688" s="8" t="s">
        <v>239</v>
      </c>
      <c r="F688" s="8" t="s">
        <v>143</v>
      </c>
      <c r="G688" s="8" t="s">
        <v>240</v>
      </c>
      <c r="H688" s="8" t="s">
        <v>13</v>
      </c>
      <c r="I688" s="8" t="s">
        <v>538</v>
      </c>
      <c r="J688" s="8" t="s">
        <v>242</v>
      </c>
      <c r="K688" s="8" t="s">
        <v>14</v>
      </c>
      <c r="L688" s="12">
        <v>281</v>
      </c>
      <c r="M688" s="9">
        <v>3</v>
      </c>
      <c r="N688" s="10">
        <f t="shared" si="90"/>
        <v>1.0676156583629894E-2</v>
      </c>
      <c r="O688" s="11">
        <f t="shared" si="91"/>
        <v>6.3900000000000006</v>
      </c>
      <c r="P688" s="11">
        <v>19.170000000000002</v>
      </c>
      <c r="Q688" s="11">
        <v>0</v>
      </c>
      <c r="R688" s="8">
        <v>0</v>
      </c>
      <c r="S688" s="8">
        <v>0</v>
      </c>
      <c r="T688" s="33" t="str">
        <f t="shared" si="92"/>
        <v/>
      </c>
      <c r="U688" s="12">
        <f t="shared" si="93"/>
        <v>0</v>
      </c>
      <c r="V688" s="10">
        <f t="shared" si="94"/>
        <v>0</v>
      </c>
      <c r="W688" s="11">
        <v>8.5</v>
      </c>
      <c r="X688" s="8" t="s">
        <v>148</v>
      </c>
      <c r="Y688" s="8" t="s">
        <v>149</v>
      </c>
      <c r="AA688">
        <f t="shared" si="95"/>
        <v>1</v>
      </c>
      <c r="AB688" s="32">
        <f t="shared" si="96"/>
        <v>-19.170000000000002</v>
      </c>
      <c r="AC688" t="str">
        <f t="shared" si="97"/>
        <v>No Sales</v>
      </c>
      <c r="AD688">
        <f>IFERROR(VLOOKUP(J688,Product_lookup!$A:$G,5,FALSE),"")</f>
        <v>299</v>
      </c>
      <c r="AE688">
        <f>IFERROR(VLOOKUP(J688,Product_lookup!$A:$G,6,FALSE),"")</f>
        <v>114</v>
      </c>
      <c r="AF688">
        <f>IFERROR(VLOOKUP(J688,Product_lookup!$A:$G,7,FALSE),"")</f>
        <v>107</v>
      </c>
      <c r="AG688" s="33">
        <f t="shared" si="98"/>
        <v>0.2608695652173913</v>
      </c>
    </row>
    <row r="689" spans="1:33" x14ac:dyDescent="0.3">
      <c r="A689" s="27">
        <v>46272</v>
      </c>
      <c r="B689" s="8" t="s">
        <v>37</v>
      </c>
      <c r="C689" s="8" t="s">
        <v>140</v>
      </c>
      <c r="D689" s="8" t="s">
        <v>141</v>
      </c>
      <c r="E689" s="8" t="s">
        <v>244</v>
      </c>
      <c r="F689" s="8" t="s">
        <v>143</v>
      </c>
      <c r="G689" s="8" t="s">
        <v>394</v>
      </c>
      <c r="H689" s="8" t="s">
        <v>13</v>
      </c>
      <c r="I689" s="8" t="s">
        <v>679</v>
      </c>
      <c r="J689" s="8" t="s">
        <v>247</v>
      </c>
      <c r="K689" s="8" t="s">
        <v>7</v>
      </c>
      <c r="L689" s="12">
        <v>449</v>
      </c>
      <c r="M689" s="9">
        <v>6</v>
      </c>
      <c r="N689" s="10">
        <f t="shared" si="90"/>
        <v>1.3363028953229399E-2</v>
      </c>
      <c r="O689" s="11">
        <f t="shared" si="91"/>
        <v>3.7100000000000004</v>
      </c>
      <c r="P689" s="11">
        <v>22.26</v>
      </c>
      <c r="Q689" s="11">
        <v>0</v>
      </c>
      <c r="R689" s="8">
        <v>0</v>
      </c>
      <c r="S689" s="8">
        <v>0</v>
      </c>
      <c r="T689" s="33" t="str">
        <f t="shared" si="92"/>
        <v/>
      </c>
      <c r="U689" s="12">
        <f t="shared" si="93"/>
        <v>0</v>
      </c>
      <c r="V689" s="10">
        <f t="shared" si="94"/>
        <v>0</v>
      </c>
      <c r="W689" s="11">
        <v>5.5</v>
      </c>
      <c r="X689" s="8" t="s">
        <v>148</v>
      </c>
      <c r="Y689" s="8" t="s">
        <v>149</v>
      </c>
      <c r="AA689">
        <f t="shared" si="95"/>
        <v>1</v>
      </c>
      <c r="AB689" s="32">
        <f t="shared" si="96"/>
        <v>-22.26</v>
      </c>
      <c r="AC689" t="str">
        <f t="shared" si="97"/>
        <v>No Sales</v>
      </c>
      <c r="AD689">
        <f>IFERROR(VLOOKUP(J689,Product_lookup!$A:$G,5,FALSE),"")</f>
        <v>279</v>
      </c>
      <c r="AE689">
        <f>IFERROR(VLOOKUP(J689,Product_lookup!$A:$G,6,FALSE),"")</f>
        <v>106</v>
      </c>
      <c r="AF689">
        <f>IFERROR(VLOOKUP(J689,Product_lookup!$A:$G,7,FALSE),"")</f>
        <v>105</v>
      </c>
      <c r="AG689" s="33">
        <f t="shared" si="98"/>
        <v>0.24372759856630824</v>
      </c>
    </row>
    <row r="690" spans="1:33" x14ac:dyDescent="0.3">
      <c r="A690" s="27">
        <v>46272</v>
      </c>
      <c r="B690" s="8" t="s">
        <v>37</v>
      </c>
      <c r="C690" s="8" t="s">
        <v>140</v>
      </c>
      <c r="D690" s="8" t="s">
        <v>141</v>
      </c>
      <c r="E690" s="8" t="s">
        <v>244</v>
      </c>
      <c r="F690" s="8" t="s">
        <v>143</v>
      </c>
      <c r="G690" s="8" t="s">
        <v>245</v>
      </c>
      <c r="H690" s="8" t="s">
        <v>13</v>
      </c>
      <c r="I690" s="8" t="s">
        <v>245</v>
      </c>
      <c r="J690" s="8" t="s">
        <v>247</v>
      </c>
      <c r="K690" s="8" t="s">
        <v>7</v>
      </c>
      <c r="L690" s="12">
        <v>586</v>
      </c>
      <c r="M690" s="9">
        <v>0</v>
      </c>
      <c r="N690" s="10">
        <f t="shared" si="90"/>
        <v>0</v>
      </c>
      <c r="O690" s="11" t="str">
        <f t="shared" si="91"/>
        <v/>
      </c>
      <c r="P690" s="11">
        <v>0</v>
      </c>
      <c r="Q690" s="11">
        <v>0</v>
      </c>
      <c r="R690" s="8">
        <v>0</v>
      </c>
      <c r="S690" s="8">
        <v>0</v>
      </c>
      <c r="T690" s="33" t="str">
        <f t="shared" si="92"/>
        <v/>
      </c>
      <c r="U690" s="12" t="str">
        <f t="shared" si="93"/>
        <v/>
      </c>
      <c r="V690" s="10" t="str">
        <f t="shared" si="94"/>
        <v/>
      </c>
      <c r="W690" s="11">
        <v>8</v>
      </c>
      <c r="X690" s="8" t="s">
        <v>148</v>
      </c>
      <c r="Y690" s="8" t="s">
        <v>149</v>
      </c>
      <c r="AA690">
        <f t="shared" si="95"/>
        <v>1</v>
      </c>
      <c r="AB690" s="32">
        <f t="shared" si="96"/>
        <v>0</v>
      </c>
      <c r="AC690" t="str">
        <f t="shared" si="97"/>
        <v>No Spend</v>
      </c>
      <c r="AD690">
        <f>IFERROR(VLOOKUP(J690,Product_lookup!$A:$G,5,FALSE),"")</f>
        <v>279</v>
      </c>
      <c r="AE690">
        <f>IFERROR(VLOOKUP(J690,Product_lookup!$A:$G,6,FALSE),"")</f>
        <v>106</v>
      </c>
      <c r="AF690">
        <f>IFERROR(VLOOKUP(J690,Product_lookup!$A:$G,7,FALSE),"")</f>
        <v>105</v>
      </c>
      <c r="AG690" s="33">
        <f t="shared" si="98"/>
        <v>0.24372759856630824</v>
      </c>
    </row>
    <row r="691" spans="1:33" x14ac:dyDescent="0.3">
      <c r="A691" s="27">
        <v>46272</v>
      </c>
      <c r="B691" s="8" t="s">
        <v>37</v>
      </c>
      <c r="C691" s="8" t="s">
        <v>140</v>
      </c>
      <c r="D691" s="8" t="s">
        <v>141</v>
      </c>
      <c r="E691" s="8" t="s">
        <v>244</v>
      </c>
      <c r="F691" s="8" t="s">
        <v>143</v>
      </c>
      <c r="G691" s="8" t="s">
        <v>394</v>
      </c>
      <c r="H691" s="8" t="s">
        <v>13</v>
      </c>
      <c r="I691" s="8" t="s">
        <v>680</v>
      </c>
      <c r="J691" s="8" t="s">
        <v>247</v>
      </c>
      <c r="K691" s="8" t="s">
        <v>7</v>
      </c>
      <c r="L691" s="12">
        <v>49</v>
      </c>
      <c r="M691" s="9">
        <v>1</v>
      </c>
      <c r="N691" s="10">
        <f t="shared" si="90"/>
        <v>2.0408163265306121E-2</v>
      </c>
      <c r="O691" s="11">
        <f t="shared" si="91"/>
        <v>5.47</v>
      </c>
      <c r="P691" s="11">
        <v>5.47</v>
      </c>
      <c r="Q691" s="11">
        <v>0</v>
      </c>
      <c r="R691" s="8">
        <v>0</v>
      </c>
      <c r="S691" s="8">
        <v>0</v>
      </c>
      <c r="T691" s="33" t="str">
        <f t="shared" si="92"/>
        <v/>
      </c>
      <c r="U691" s="12">
        <f t="shared" si="93"/>
        <v>0</v>
      </c>
      <c r="V691" s="10">
        <f t="shared" si="94"/>
        <v>0</v>
      </c>
      <c r="W691" s="11">
        <v>7.5</v>
      </c>
      <c r="X691" s="8" t="s">
        <v>148</v>
      </c>
      <c r="Y691" s="8" t="s">
        <v>149</v>
      </c>
      <c r="AA691">
        <f t="shared" si="95"/>
        <v>1</v>
      </c>
      <c r="AB691" s="32">
        <f t="shared" si="96"/>
        <v>-5.47</v>
      </c>
      <c r="AC691" t="str">
        <f t="shared" si="97"/>
        <v>No Sales</v>
      </c>
      <c r="AD691">
        <f>IFERROR(VLOOKUP(J691,Product_lookup!$A:$G,5,FALSE),"")</f>
        <v>279</v>
      </c>
      <c r="AE691">
        <f>IFERROR(VLOOKUP(J691,Product_lookup!$A:$G,6,FALSE),"")</f>
        <v>106</v>
      </c>
      <c r="AF691">
        <f>IFERROR(VLOOKUP(J691,Product_lookup!$A:$G,7,FALSE),"")</f>
        <v>105</v>
      </c>
      <c r="AG691" s="33">
        <f t="shared" si="98"/>
        <v>0.24372759856630824</v>
      </c>
    </row>
    <row r="692" spans="1:33" x14ac:dyDescent="0.3">
      <c r="A692" s="27">
        <v>46272</v>
      </c>
      <c r="B692" s="8" t="s">
        <v>37</v>
      </c>
      <c r="C692" s="8" t="s">
        <v>140</v>
      </c>
      <c r="D692" s="8" t="s">
        <v>141</v>
      </c>
      <c r="E692" s="8" t="s">
        <v>244</v>
      </c>
      <c r="F692" s="8" t="s">
        <v>143</v>
      </c>
      <c r="G692" s="8" t="s">
        <v>245</v>
      </c>
      <c r="H692" s="8" t="s">
        <v>13</v>
      </c>
      <c r="I692" s="8" t="s">
        <v>681</v>
      </c>
      <c r="J692" s="8" t="s">
        <v>247</v>
      </c>
      <c r="K692" s="8" t="s">
        <v>14</v>
      </c>
      <c r="L692" s="12">
        <v>644</v>
      </c>
      <c r="M692" s="9">
        <v>7</v>
      </c>
      <c r="N692" s="10">
        <f t="shared" si="90"/>
        <v>1.0869565217391304E-2</v>
      </c>
      <c r="O692" s="11">
        <f t="shared" si="91"/>
        <v>5.1599999999999993</v>
      </c>
      <c r="P692" s="11">
        <v>36.119999999999997</v>
      </c>
      <c r="Q692" s="11">
        <v>0</v>
      </c>
      <c r="R692" s="8">
        <v>0</v>
      </c>
      <c r="S692" s="8">
        <v>0</v>
      </c>
      <c r="T692" s="33" t="str">
        <f t="shared" si="92"/>
        <v/>
      </c>
      <c r="U692" s="12">
        <f t="shared" si="93"/>
        <v>0</v>
      </c>
      <c r="V692" s="10">
        <f t="shared" si="94"/>
        <v>0</v>
      </c>
      <c r="W692" s="11">
        <v>8.5</v>
      </c>
      <c r="X692" s="8" t="s">
        <v>148</v>
      </c>
      <c r="Y692" s="8" t="s">
        <v>149</v>
      </c>
      <c r="Z692" s="8" t="s">
        <v>433</v>
      </c>
      <c r="AA692">
        <f t="shared" si="95"/>
        <v>1</v>
      </c>
      <c r="AB692" s="32">
        <f t="shared" si="96"/>
        <v>-36.119999999999997</v>
      </c>
      <c r="AC692" t="str">
        <f t="shared" si="97"/>
        <v>No Sales</v>
      </c>
      <c r="AD692">
        <f>IFERROR(VLOOKUP(J692,Product_lookup!$A:$G,5,FALSE),"")</f>
        <v>279</v>
      </c>
      <c r="AE692">
        <f>IFERROR(VLOOKUP(J692,Product_lookup!$A:$G,6,FALSE),"")</f>
        <v>106</v>
      </c>
      <c r="AF692">
        <f>IFERROR(VLOOKUP(J692,Product_lookup!$A:$G,7,FALSE),"")</f>
        <v>105</v>
      </c>
      <c r="AG692" s="33">
        <f t="shared" si="98"/>
        <v>0.24372759856630824</v>
      </c>
    </row>
    <row r="693" spans="1:33" x14ac:dyDescent="0.3">
      <c r="A693" s="27">
        <v>46291</v>
      </c>
      <c r="B693" s="8" t="s">
        <v>23</v>
      </c>
      <c r="C693" s="8" t="s">
        <v>173</v>
      </c>
      <c r="D693" s="8" t="s">
        <v>141</v>
      </c>
      <c r="E693" s="8" t="s">
        <v>281</v>
      </c>
      <c r="F693" s="8" t="s">
        <v>143</v>
      </c>
      <c r="G693" s="8" t="s">
        <v>479</v>
      </c>
      <c r="H693" s="8" t="s">
        <v>20</v>
      </c>
      <c r="I693" s="8" t="s">
        <v>479</v>
      </c>
      <c r="J693" s="8" t="s">
        <v>283</v>
      </c>
      <c r="K693" s="8" t="s">
        <v>21</v>
      </c>
      <c r="L693" s="12">
        <v>782</v>
      </c>
      <c r="M693" s="9">
        <v>8</v>
      </c>
      <c r="N693" s="10">
        <f t="shared" si="90"/>
        <v>1.0230179028132993E-2</v>
      </c>
      <c r="O693" s="11">
        <f t="shared" si="91"/>
        <v>9.8000000000000007</v>
      </c>
      <c r="P693" s="11">
        <v>78.400000000000006</v>
      </c>
      <c r="Q693" s="11">
        <v>299</v>
      </c>
      <c r="R693" s="8">
        <v>1</v>
      </c>
      <c r="S693" s="8">
        <v>1</v>
      </c>
      <c r="T693" s="33">
        <f t="shared" si="92"/>
        <v>0.26220735785953181</v>
      </c>
      <c r="U693" s="12">
        <f t="shared" si="93"/>
        <v>3.8137755102040813</v>
      </c>
      <c r="V693" s="10">
        <f t="shared" si="94"/>
        <v>0.125</v>
      </c>
      <c r="W693" s="11">
        <v>11</v>
      </c>
      <c r="X693" s="8" t="s">
        <v>148</v>
      </c>
      <c r="Y693" s="8" t="s">
        <v>149</v>
      </c>
      <c r="AA693">
        <f t="shared" si="95"/>
        <v>4</v>
      </c>
      <c r="AB693" s="32">
        <f t="shared" si="96"/>
        <v>2.5999999999999943</v>
      </c>
      <c r="AC693" t="str">
        <f t="shared" si="97"/>
        <v>Profitable</v>
      </c>
      <c r="AD693">
        <f>IFERROR(VLOOKUP(J693,Product_lookup!$A:$G,5,FALSE),"")</f>
        <v>299</v>
      </c>
      <c r="AE693">
        <f>IFERROR(VLOOKUP(J693,Product_lookup!$A:$G,6,FALSE),"")</f>
        <v>111</v>
      </c>
      <c r="AF693">
        <f>IFERROR(VLOOKUP(J693,Product_lookup!$A:$G,7,FALSE),"")</f>
        <v>107</v>
      </c>
      <c r="AG693" s="33">
        <f t="shared" si="98"/>
        <v>0.2709030100334448</v>
      </c>
    </row>
    <row r="694" spans="1:33" x14ac:dyDescent="0.3">
      <c r="A694" s="27">
        <v>46272</v>
      </c>
      <c r="B694" s="8" t="s">
        <v>37</v>
      </c>
      <c r="C694" s="8" t="s">
        <v>140</v>
      </c>
      <c r="D694" s="8" t="s">
        <v>141</v>
      </c>
      <c r="E694" s="8" t="s">
        <v>167</v>
      </c>
      <c r="F694" s="8" t="s">
        <v>143</v>
      </c>
      <c r="G694" s="8" t="s">
        <v>255</v>
      </c>
      <c r="H694" s="8" t="s">
        <v>13</v>
      </c>
      <c r="I694" s="8" t="s">
        <v>457</v>
      </c>
      <c r="J694" s="8" t="s">
        <v>169</v>
      </c>
      <c r="K694" s="8" t="s">
        <v>14</v>
      </c>
      <c r="L694" s="12">
        <v>781</v>
      </c>
      <c r="M694" s="9">
        <v>10</v>
      </c>
      <c r="N694" s="10">
        <f t="shared" si="90"/>
        <v>1.2804097311139564E-2</v>
      </c>
      <c r="O694" s="11">
        <f t="shared" si="91"/>
        <v>4.2299999999999995</v>
      </c>
      <c r="P694" s="8">
        <v>42.3</v>
      </c>
      <c r="Q694" s="11">
        <v>0</v>
      </c>
      <c r="R694" s="8">
        <v>0</v>
      </c>
      <c r="S694" s="8">
        <v>0</v>
      </c>
      <c r="T694" s="33" t="str">
        <f t="shared" si="92"/>
        <v/>
      </c>
      <c r="U694" s="12">
        <f t="shared" si="93"/>
        <v>0</v>
      </c>
      <c r="V694" s="10">
        <f t="shared" si="94"/>
        <v>0</v>
      </c>
      <c r="W694" s="11">
        <v>5</v>
      </c>
      <c r="X694" s="8" t="s">
        <v>148</v>
      </c>
      <c r="Y694" s="8" t="s">
        <v>149</v>
      </c>
      <c r="AA694">
        <f t="shared" si="95"/>
        <v>1</v>
      </c>
      <c r="AB694" s="32">
        <f t="shared" si="96"/>
        <v>-42.3</v>
      </c>
      <c r="AC694" t="str">
        <f t="shared" si="97"/>
        <v>No Sales</v>
      </c>
      <c r="AD694">
        <f>IFERROR(VLOOKUP(J694,Product_lookup!$A:$G,5,FALSE),"")</f>
        <v>249</v>
      </c>
      <c r="AE694">
        <f>IFERROR(VLOOKUP(J694,Product_lookup!$A:$G,6,FALSE),"")</f>
        <v>100</v>
      </c>
      <c r="AF694">
        <f>IFERROR(VLOOKUP(J694,Product_lookup!$A:$G,7,FALSE),"")</f>
        <v>102</v>
      </c>
      <c r="AG694" s="33">
        <f t="shared" si="98"/>
        <v>0.18875502008032127</v>
      </c>
    </row>
    <row r="695" spans="1:33" x14ac:dyDescent="0.3">
      <c r="A695" s="27">
        <v>46272</v>
      </c>
      <c r="B695" s="8" t="s">
        <v>37</v>
      </c>
      <c r="C695" s="8" t="s">
        <v>140</v>
      </c>
      <c r="D695" s="8" t="s">
        <v>141</v>
      </c>
      <c r="E695" s="8" t="s">
        <v>257</v>
      </c>
      <c r="F695" s="8" t="s">
        <v>143</v>
      </c>
      <c r="G695" s="8" t="s">
        <v>262</v>
      </c>
      <c r="H695" s="8" t="s">
        <v>13</v>
      </c>
      <c r="I695" s="8" t="s">
        <v>683</v>
      </c>
      <c r="J695" s="8" t="s">
        <v>260</v>
      </c>
      <c r="K695" s="8" t="s">
        <v>21</v>
      </c>
      <c r="L695" s="8">
        <v>215</v>
      </c>
      <c r="M695" s="9">
        <v>2</v>
      </c>
      <c r="N695" s="10">
        <f t="shared" si="90"/>
        <v>9.3023255813953487E-3</v>
      </c>
      <c r="O695" s="11">
        <f t="shared" si="91"/>
        <v>10.5</v>
      </c>
      <c r="P695" s="11">
        <v>21</v>
      </c>
      <c r="Q695" s="11">
        <v>0</v>
      </c>
      <c r="R695" s="8">
        <v>0</v>
      </c>
      <c r="S695" s="8">
        <v>0</v>
      </c>
      <c r="T695" s="33" t="str">
        <f t="shared" si="92"/>
        <v/>
      </c>
      <c r="U695" s="12">
        <f t="shared" si="93"/>
        <v>0</v>
      </c>
      <c r="V695" s="10">
        <f t="shared" si="94"/>
        <v>0</v>
      </c>
      <c r="W695" s="11">
        <v>10.5</v>
      </c>
      <c r="X695" s="8" t="s">
        <v>148</v>
      </c>
      <c r="Y695" s="8" t="s">
        <v>149</v>
      </c>
      <c r="AA695">
        <f t="shared" si="95"/>
        <v>1</v>
      </c>
      <c r="AB695" s="32">
        <f t="shared" si="96"/>
        <v>-21</v>
      </c>
      <c r="AC695" t="str">
        <f t="shared" si="97"/>
        <v>No Sales</v>
      </c>
      <c r="AD695">
        <f>IFERROR(VLOOKUP(J695,Product_lookup!$A:$G,5,FALSE),"")</f>
        <v>349</v>
      </c>
      <c r="AE695">
        <f>IFERROR(VLOOKUP(J695,Product_lookup!$A:$G,6,FALSE),"")</f>
        <v>133</v>
      </c>
      <c r="AF695">
        <f>IFERROR(VLOOKUP(J695,Product_lookup!$A:$G,7,FALSE),"")</f>
        <v>111</v>
      </c>
      <c r="AG695" s="33">
        <f t="shared" si="98"/>
        <v>0.3008595988538682</v>
      </c>
    </row>
    <row r="696" spans="1:33" x14ac:dyDescent="0.3">
      <c r="A696" s="27">
        <v>46272</v>
      </c>
      <c r="B696" s="8" t="s">
        <v>33</v>
      </c>
      <c r="C696" s="8" t="s">
        <v>173</v>
      </c>
      <c r="D696" s="8" t="s">
        <v>141</v>
      </c>
      <c r="E696" s="8" t="s">
        <v>193</v>
      </c>
      <c r="F696" s="8" t="s">
        <v>143</v>
      </c>
      <c r="G696" s="8" t="s">
        <v>264</v>
      </c>
      <c r="H696" s="8" t="s">
        <v>24</v>
      </c>
      <c r="I696" s="8" t="s">
        <v>685</v>
      </c>
      <c r="J696" s="8" t="s">
        <v>195</v>
      </c>
      <c r="K696" s="8" t="s">
        <v>21</v>
      </c>
      <c r="L696" s="12">
        <v>143</v>
      </c>
      <c r="M696" s="9">
        <v>3</v>
      </c>
      <c r="N696" s="10">
        <f t="shared" si="90"/>
        <v>2.097902097902098E-2</v>
      </c>
      <c r="O696" s="11">
        <f t="shared" si="91"/>
        <v>12.5</v>
      </c>
      <c r="P696" s="11">
        <v>37.5</v>
      </c>
      <c r="Q696" s="11">
        <v>0</v>
      </c>
      <c r="R696" s="8">
        <v>0</v>
      </c>
      <c r="S696" s="8">
        <v>0</v>
      </c>
      <c r="T696" s="33" t="str">
        <f t="shared" si="92"/>
        <v/>
      </c>
      <c r="U696" s="12">
        <f t="shared" si="93"/>
        <v>0</v>
      </c>
      <c r="V696" s="10">
        <f t="shared" si="94"/>
        <v>0</v>
      </c>
      <c r="W696" s="11">
        <v>12.5</v>
      </c>
      <c r="X696" s="8" t="s">
        <v>148</v>
      </c>
      <c r="Y696" s="8" t="s">
        <v>149</v>
      </c>
      <c r="AA696">
        <f t="shared" si="95"/>
        <v>1</v>
      </c>
      <c r="AB696" s="32">
        <f t="shared" si="96"/>
        <v>-37.5</v>
      </c>
      <c r="AC696" t="str">
        <f t="shared" si="97"/>
        <v>No Sales</v>
      </c>
      <c r="AD696">
        <f>IFERROR(VLOOKUP(J696,Product_lookup!$A:$G,5,FALSE),"")</f>
        <v>399</v>
      </c>
      <c r="AE696">
        <f>IFERROR(VLOOKUP(J696,Product_lookup!$A:$G,6,FALSE),"")</f>
        <v>148</v>
      </c>
      <c r="AF696">
        <f>IFERROR(VLOOKUP(J696,Product_lookup!$A:$G,7,FALSE),"")</f>
        <v>126</v>
      </c>
      <c r="AG696" s="33">
        <f t="shared" si="98"/>
        <v>0.31328320802005011</v>
      </c>
    </row>
    <row r="697" spans="1:33" x14ac:dyDescent="0.3">
      <c r="A697" s="27">
        <v>46272</v>
      </c>
      <c r="B697" s="8" t="s">
        <v>33</v>
      </c>
      <c r="C697" s="8" t="s">
        <v>173</v>
      </c>
      <c r="D697" s="8" t="s">
        <v>141</v>
      </c>
      <c r="E697" s="8" t="s">
        <v>200</v>
      </c>
      <c r="F697" s="8" t="s">
        <v>143</v>
      </c>
      <c r="G697" s="8" t="s">
        <v>270</v>
      </c>
      <c r="H697" s="8" t="s">
        <v>24</v>
      </c>
      <c r="I697" s="8" t="s">
        <v>572</v>
      </c>
      <c r="J697" s="8" t="s">
        <v>202</v>
      </c>
      <c r="K697" s="8" t="s">
        <v>7</v>
      </c>
      <c r="L697" s="12">
        <v>478</v>
      </c>
      <c r="M697" s="9">
        <v>4</v>
      </c>
      <c r="N697" s="10">
        <f t="shared" si="90"/>
        <v>8.368200836820083E-3</v>
      </c>
      <c r="O697" s="11">
        <f t="shared" si="91"/>
        <v>9.7100000000000009</v>
      </c>
      <c r="P697" s="11">
        <v>38.840000000000003</v>
      </c>
      <c r="Q697" s="11">
        <v>0</v>
      </c>
      <c r="R697" s="8">
        <v>0</v>
      </c>
      <c r="S697" s="8">
        <v>0</v>
      </c>
      <c r="T697" s="33" t="str">
        <f t="shared" si="92"/>
        <v/>
      </c>
      <c r="U697" s="12">
        <f t="shared" si="93"/>
        <v>0</v>
      </c>
      <c r="V697" s="10">
        <f t="shared" si="94"/>
        <v>0</v>
      </c>
      <c r="W697" s="11">
        <v>12.5</v>
      </c>
      <c r="X697" s="8" t="s">
        <v>148</v>
      </c>
      <c r="Y697" s="8" t="s">
        <v>149</v>
      </c>
      <c r="AA697">
        <f t="shared" si="95"/>
        <v>1</v>
      </c>
      <c r="AB697" s="32">
        <f t="shared" si="96"/>
        <v>-38.840000000000003</v>
      </c>
      <c r="AC697" t="str">
        <f t="shared" si="97"/>
        <v>No Sales</v>
      </c>
      <c r="AD697">
        <f>IFERROR(VLOOKUP(J697,Product_lookup!$A:$G,5,FALSE),"")</f>
        <v>429</v>
      </c>
      <c r="AE697">
        <f>IFERROR(VLOOKUP(J697,Product_lookup!$A:$G,6,FALSE),"")</f>
        <v>159</v>
      </c>
      <c r="AF697">
        <f>IFERROR(VLOOKUP(J697,Product_lookup!$A:$G,7,FALSE),"")</f>
        <v>139</v>
      </c>
      <c r="AG697" s="33">
        <f t="shared" si="98"/>
        <v>0.30536130536130535</v>
      </c>
    </row>
    <row r="698" spans="1:33" x14ac:dyDescent="0.3">
      <c r="A698" s="27">
        <v>46272</v>
      </c>
      <c r="B698" s="8" t="s">
        <v>33</v>
      </c>
      <c r="C698" s="8" t="s">
        <v>173</v>
      </c>
      <c r="D698" s="8" t="s">
        <v>141</v>
      </c>
      <c r="E698" s="8" t="s">
        <v>200</v>
      </c>
      <c r="F698" s="8" t="s">
        <v>143</v>
      </c>
      <c r="G698" s="8" t="s">
        <v>270</v>
      </c>
      <c r="H698" s="8" t="s">
        <v>24</v>
      </c>
      <c r="I698" s="8" t="s">
        <v>686</v>
      </c>
      <c r="J698" s="8" t="s">
        <v>202</v>
      </c>
      <c r="K698" s="8" t="s">
        <v>14</v>
      </c>
      <c r="L698" s="12">
        <v>381</v>
      </c>
      <c r="M698" s="9">
        <v>2</v>
      </c>
      <c r="N698" s="10">
        <f t="shared" si="90"/>
        <v>5.2493438320209973E-3</v>
      </c>
      <c r="O698" s="11">
        <f t="shared" si="91"/>
        <v>6.92</v>
      </c>
      <c r="P698" s="11">
        <v>13.84</v>
      </c>
      <c r="Q698" s="11">
        <v>0</v>
      </c>
      <c r="R698" s="8">
        <v>0</v>
      </c>
      <c r="S698" s="8">
        <v>0</v>
      </c>
      <c r="T698" s="33" t="str">
        <f t="shared" si="92"/>
        <v/>
      </c>
      <c r="U698" s="12">
        <f t="shared" si="93"/>
        <v>0</v>
      </c>
      <c r="V698" s="10">
        <f t="shared" si="94"/>
        <v>0</v>
      </c>
      <c r="W698" s="11">
        <v>11</v>
      </c>
      <c r="X698" s="8" t="s">
        <v>148</v>
      </c>
      <c r="Y698" s="8" t="s">
        <v>149</v>
      </c>
      <c r="AA698">
        <f t="shared" si="95"/>
        <v>1</v>
      </c>
      <c r="AB698" s="32">
        <f t="shared" si="96"/>
        <v>-13.84</v>
      </c>
      <c r="AC698" t="str">
        <f t="shared" si="97"/>
        <v>No Sales</v>
      </c>
      <c r="AD698">
        <f>IFERROR(VLOOKUP(J698,Product_lookup!$A:$G,5,FALSE),"")</f>
        <v>429</v>
      </c>
      <c r="AE698">
        <f>IFERROR(VLOOKUP(J698,Product_lookup!$A:$G,6,FALSE),"")</f>
        <v>159</v>
      </c>
      <c r="AF698">
        <f>IFERROR(VLOOKUP(J698,Product_lookup!$A:$G,7,FALSE),"")</f>
        <v>139</v>
      </c>
      <c r="AG698" s="33">
        <f t="shared" si="98"/>
        <v>0.30536130536130535</v>
      </c>
    </row>
    <row r="699" spans="1:33" x14ac:dyDescent="0.3">
      <c r="A699" s="27">
        <v>46272</v>
      </c>
      <c r="B699" s="8" t="s">
        <v>33</v>
      </c>
      <c r="C699" s="8" t="s">
        <v>173</v>
      </c>
      <c r="D699" s="8" t="s">
        <v>141</v>
      </c>
      <c r="E699" s="8" t="s">
        <v>200</v>
      </c>
      <c r="F699" s="8" t="s">
        <v>143</v>
      </c>
      <c r="G699" s="8" t="s">
        <v>268</v>
      </c>
      <c r="H699" s="8" t="s">
        <v>24</v>
      </c>
      <c r="I699" s="8" t="s">
        <v>518</v>
      </c>
      <c r="J699" s="8" t="s">
        <v>202</v>
      </c>
      <c r="K699" s="8" t="s">
        <v>21</v>
      </c>
      <c r="L699" s="12">
        <v>123</v>
      </c>
      <c r="M699" s="9">
        <v>1</v>
      </c>
      <c r="N699" s="10">
        <f t="shared" si="90"/>
        <v>8.130081300813009E-3</v>
      </c>
      <c r="O699" s="11">
        <f t="shared" si="91"/>
        <v>14.5</v>
      </c>
      <c r="P699" s="11">
        <v>14.5</v>
      </c>
      <c r="Q699" s="11">
        <v>0</v>
      </c>
      <c r="R699" s="8">
        <v>0</v>
      </c>
      <c r="S699" s="8">
        <v>0</v>
      </c>
      <c r="T699" s="33" t="str">
        <f t="shared" si="92"/>
        <v/>
      </c>
      <c r="U699" s="12">
        <f t="shared" si="93"/>
        <v>0</v>
      </c>
      <c r="V699" s="10">
        <f t="shared" si="94"/>
        <v>0</v>
      </c>
      <c r="W699" s="11">
        <v>14.5</v>
      </c>
      <c r="X699" s="8" t="s">
        <v>148</v>
      </c>
      <c r="Y699" s="8" t="s">
        <v>149</v>
      </c>
      <c r="AA699">
        <f t="shared" si="95"/>
        <v>1</v>
      </c>
      <c r="AB699" s="32">
        <f t="shared" si="96"/>
        <v>-14.5</v>
      </c>
      <c r="AC699" t="str">
        <f t="shared" si="97"/>
        <v>No Sales</v>
      </c>
      <c r="AD699">
        <f>IFERROR(VLOOKUP(J699,Product_lookup!$A:$G,5,FALSE),"")</f>
        <v>429</v>
      </c>
      <c r="AE699">
        <f>IFERROR(VLOOKUP(J699,Product_lookup!$A:$G,6,FALSE),"")</f>
        <v>159</v>
      </c>
      <c r="AF699">
        <f>IFERROR(VLOOKUP(J699,Product_lookup!$A:$G,7,FALSE),"")</f>
        <v>139</v>
      </c>
      <c r="AG699" s="33">
        <f t="shared" si="98"/>
        <v>0.30536130536130535</v>
      </c>
    </row>
    <row r="700" spans="1:33" x14ac:dyDescent="0.3">
      <c r="A700" s="27">
        <v>46272</v>
      </c>
      <c r="B700" s="8" t="s">
        <v>33</v>
      </c>
      <c r="C700" s="8" t="s">
        <v>173</v>
      </c>
      <c r="D700" s="8" t="s">
        <v>141</v>
      </c>
      <c r="E700" s="8" t="s">
        <v>200</v>
      </c>
      <c r="F700" s="8" t="s">
        <v>143</v>
      </c>
      <c r="G700" s="8" t="s">
        <v>268</v>
      </c>
      <c r="H700" s="8" t="s">
        <v>24</v>
      </c>
      <c r="I700" s="8" t="s">
        <v>472</v>
      </c>
      <c r="J700" s="8" t="s">
        <v>202</v>
      </c>
      <c r="K700" s="8" t="s">
        <v>21</v>
      </c>
      <c r="L700" s="12">
        <v>359</v>
      </c>
      <c r="M700" s="9">
        <v>6</v>
      </c>
      <c r="N700" s="10">
        <f t="shared" si="90"/>
        <v>1.6713091922005572E-2</v>
      </c>
      <c r="O700" s="11">
        <f t="shared" si="91"/>
        <v>12.219999999999999</v>
      </c>
      <c r="P700" s="8">
        <v>73.319999999999993</v>
      </c>
      <c r="Q700" s="11">
        <v>0</v>
      </c>
      <c r="R700" s="8">
        <v>0</v>
      </c>
      <c r="S700" s="8">
        <v>0</v>
      </c>
      <c r="T700" s="33" t="str">
        <f t="shared" si="92"/>
        <v/>
      </c>
      <c r="U700" s="12">
        <f t="shared" si="93"/>
        <v>0</v>
      </c>
      <c r="V700" s="10">
        <f t="shared" si="94"/>
        <v>0</v>
      </c>
      <c r="W700" s="11">
        <v>13</v>
      </c>
      <c r="X700" s="8" t="s">
        <v>148</v>
      </c>
      <c r="Y700" s="8" t="s">
        <v>149</v>
      </c>
      <c r="AA700">
        <f t="shared" si="95"/>
        <v>1</v>
      </c>
      <c r="AB700" s="32">
        <f t="shared" si="96"/>
        <v>-73.319999999999993</v>
      </c>
      <c r="AC700" t="str">
        <f t="shared" si="97"/>
        <v>No Sales</v>
      </c>
      <c r="AD700">
        <f>IFERROR(VLOOKUP(J700,Product_lookup!$A:$G,5,FALSE),"")</f>
        <v>429</v>
      </c>
      <c r="AE700">
        <f>IFERROR(VLOOKUP(J700,Product_lookup!$A:$G,6,FALSE),"")</f>
        <v>159</v>
      </c>
      <c r="AF700">
        <f>IFERROR(VLOOKUP(J700,Product_lookup!$A:$G,7,FALSE),"")</f>
        <v>139</v>
      </c>
      <c r="AG700" s="33">
        <f t="shared" si="98"/>
        <v>0.30536130536130535</v>
      </c>
    </row>
    <row r="701" spans="1:33" x14ac:dyDescent="0.3">
      <c r="A701" s="27">
        <v>46272</v>
      </c>
      <c r="B701" s="8" t="s">
        <v>33</v>
      </c>
      <c r="C701" s="8" t="s">
        <v>173</v>
      </c>
      <c r="D701" s="8" t="s">
        <v>141</v>
      </c>
      <c r="E701" s="8" t="s">
        <v>271</v>
      </c>
      <c r="F701" s="8" t="s">
        <v>143</v>
      </c>
      <c r="G701" s="8" t="s">
        <v>275</v>
      </c>
      <c r="H701" s="8" t="s">
        <v>24</v>
      </c>
      <c r="I701" s="8" t="s">
        <v>272</v>
      </c>
      <c r="J701" s="8" t="s">
        <v>274</v>
      </c>
      <c r="K701" s="8" t="s">
        <v>14</v>
      </c>
      <c r="L701" s="12">
        <v>1749</v>
      </c>
      <c r="M701" s="9">
        <v>5</v>
      </c>
      <c r="N701" s="10">
        <f t="shared" si="90"/>
        <v>2.858776443682104E-3</v>
      </c>
      <c r="O701" s="11">
        <f t="shared" si="91"/>
        <v>8.68</v>
      </c>
      <c r="P701" s="11">
        <v>43.4</v>
      </c>
      <c r="Q701" s="11">
        <v>0</v>
      </c>
      <c r="R701" s="8">
        <v>0</v>
      </c>
      <c r="S701" s="8">
        <v>0</v>
      </c>
      <c r="T701" s="33" t="str">
        <f t="shared" si="92"/>
        <v/>
      </c>
      <c r="U701" s="12">
        <f t="shared" si="93"/>
        <v>0</v>
      </c>
      <c r="V701" s="10">
        <f t="shared" si="94"/>
        <v>0</v>
      </c>
      <c r="W701" s="11">
        <v>12.5</v>
      </c>
      <c r="X701" s="8" t="s">
        <v>148</v>
      </c>
      <c r="Y701" s="8" t="s">
        <v>149</v>
      </c>
      <c r="AA701">
        <f t="shared" si="95"/>
        <v>1</v>
      </c>
      <c r="AB701" s="32">
        <f t="shared" si="96"/>
        <v>-43.4</v>
      </c>
      <c r="AC701" t="str">
        <f t="shared" si="97"/>
        <v>No Sales</v>
      </c>
      <c r="AD701">
        <f>IFERROR(VLOOKUP(J701,Product_lookup!$A:$G,5,FALSE),"")</f>
        <v>549</v>
      </c>
      <c r="AE701">
        <f>IFERROR(VLOOKUP(J701,Product_lookup!$A:$G,6,FALSE),"")</f>
        <v>198</v>
      </c>
      <c r="AF701">
        <f>IFERROR(VLOOKUP(J701,Product_lookup!$A:$G,7,FALSE),"")</f>
        <v>139</v>
      </c>
      <c r="AG701" s="33">
        <f t="shared" si="98"/>
        <v>0.38615664845173042</v>
      </c>
    </row>
    <row r="702" spans="1:33" x14ac:dyDescent="0.3">
      <c r="A702" s="27">
        <v>46272</v>
      </c>
      <c r="B702" s="8" t="s">
        <v>23</v>
      </c>
      <c r="C702" s="8" t="s">
        <v>173</v>
      </c>
      <c r="D702" s="8" t="s">
        <v>141</v>
      </c>
      <c r="E702" s="8" t="s">
        <v>174</v>
      </c>
      <c r="F702" s="8" t="s">
        <v>143</v>
      </c>
      <c r="G702" s="8" t="s">
        <v>688</v>
      </c>
      <c r="H702" s="8" t="s">
        <v>20</v>
      </c>
      <c r="I702" s="8" t="s">
        <v>688</v>
      </c>
      <c r="J702" s="8" t="s">
        <v>176</v>
      </c>
      <c r="K702" s="8" t="s">
        <v>21</v>
      </c>
      <c r="L702" s="12">
        <v>166</v>
      </c>
      <c r="M702" s="9">
        <v>0</v>
      </c>
      <c r="N702" s="10">
        <f t="shared" si="90"/>
        <v>0</v>
      </c>
      <c r="O702" s="11" t="str">
        <f t="shared" si="91"/>
        <v/>
      </c>
      <c r="P702" s="11">
        <v>0</v>
      </c>
      <c r="Q702" s="11">
        <v>0</v>
      </c>
      <c r="R702" s="8">
        <v>0</v>
      </c>
      <c r="S702" s="8">
        <v>0</v>
      </c>
      <c r="T702" s="33" t="str">
        <f t="shared" si="92"/>
        <v/>
      </c>
      <c r="U702" s="12" t="str">
        <f t="shared" si="93"/>
        <v/>
      </c>
      <c r="V702" s="10" t="str">
        <f t="shared" si="94"/>
        <v/>
      </c>
      <c r="W702" s="11">
        <v>12.5</v>
      </c>
      <c r="X702" s="8" t="s">
        <v>148</v>
      </c>
      <c r="Y702" s="8" t="s">
        <v>149</v>
      </c>
      <c r="AA702">
        <f t="shared" si="95"/>
        <v>1</v>
      </c>
      <c r="AB702" s="32">
        <f t="shared" si="96"/>
        <v>0</v>
      </c>
      <c r="AC702" t="str">
        <f t="shared" si="97"/>
        <v>No Spend</v>
      </c>
      <c r="AD702">
        <f>IFERROR(VLOOKUP(J702,Product_lookup!$A:$G,5,FALSE),"")</f>
        <v>449</v>
      </c>
      <c r="AE702">
        <f>IFERROR(VLOOKUP(J702,Product_lookup!$A:$G,6,FALSE),"")</f>
        <v>166</v>
      </c>
      <c r="AF702">
        <f>IFERROR(VLOOKUP(J702,Product_lookup!$A:$G,7,FALSE),"")</f>
        <v>140</v>
      </c>
      <c r="AG702" s="33">
        <f t="shared" si="98"/>
        <v>0.31848552338530067</v>
      </c>
    </row>
    <row r="703" spans="1:33" x14ac:dyDescent="0.3">
      <c r="A703" s="27">
        <v>46272</v>
      </c>
      <c r="B703" s="8" t="s">
        <v>23</v>
      </c>
      <c r="C703" s="8" t="s">
        <v>173</v>
      </c>
      <c r="D703" s="8" t="s">
        <v>141</v>
      </c>
      <c r="E703" s="8" t="s">
        <v>186</v>
      </c>
      <c r="F703" s="8" t="s">
        <v>143</v>
      </c>
      <c r="G703" s="8" t="s">
        <v>189</v>
      </c>
      <c r="H703" s="8" t="s">
        <v>20</v>
      </c>
      <c r="I703" s="8" t="s">
        <v>189</v>
      </c>
      <c r="J703" s="8" t="s">
        <v>188</v>
      </c>
      <c r="K703" s="8" t="s">
        <v>7</v>
      </c>
      <c r="L703" s="12">
        <v>630</v>
      </c>
      <c r="M703" s="9">
        <v>3</v>
      </c>
      <c r="N703" s="10">
        <f t="shared" si="90"/>
        <v>4.7619047619047623E-3</v>
      </c>
      <c r="O703" s="11">
        <f t="shared" si="91"/>
        <v>6.46</v>
      </c>
      <c r="P703" s="11">
        <v>19.38</v>
      </c>
      <c r="Q703" s="11">
        <v>0</v>
      </c>
      <c r="R703" s="8">
        <v>0</v>
      </c>
      <c r="S703" s="8">
        <v>0</v>
      </c>
      <c r="T703" s="33" t="str">
        <f t="shared" si="92"/>
        <v/>
      </c>
      <c r="U703" s="12">
        <f t="shared" si="93"/>
        <v>0</v>
      </c>
      <c r="V703" s="10">
        <f t="shared" si="94"/>
        <v>0</v>
      </c>
      <c r="W703" s="11">
        <v>8.5</v>
      </c>
      <c r="X703" s="8" t="s">
        <v>148</v>
      </c>
      <c r="Y703" s="8" t="s">
        <v>149</v>
      </c>
      <c r="AA703">
        <f t="shared" si="95"/>
        <v>1</v>
      </c>
      <c r="AB703" s="32">
        <f t="shared" si="96"/>
        <v>-19.38</v>
      </c>
      <c r="AC703" t="str">
        <f t="shared" si="97"/>
        <v>No Sales</v>
      </c>
      <c r="AD703">
        <f>IFERROR(VLOOKUP(J703,Product_lookup!$A:$G,5,FALSE),"")</f>
        <v>349</v>
      </c>
      <c r="AE703">
        <f>IFERROR(VLOOKUP(J703,Product_lookup!$A:$G,6,FALSE),"")</f>
        <v>133</v>
      </c>
      <c r="AF703">
        <f>IFERROR(VLOOKUP(J703,Product_lookup!$A:$G,7,FALSE),"")</f>
        <v>121</v>
      </c>
      <c r="AG703" s="33">
        <f t="shared" si="98"/>
        <v>0.27220630372492838</v>
      </c>
    </row>
    <row r="704" spans="1:33" x14ac:dyDescent="0.3">
      <c r="A704" s="27">
        <v>46272</v>
      </c>
      <c r="B704" s="8" t="s">
        <v>23</v>
      </c>
      <c r="C704" s="8" t="s">
        <v>173</v>
      </c>
      <c r="D704" s="8" t="s">
        <v>141</v>
      </c>
      <c r="E704" s="8" t="s">
        <v>186</v>
      </c>
      <c r="F704" s="8" t="s">
        <v>143</v>
      </c>
      <c r="G704" s="8" t="s">
        <v>363</v>
      </c>
      <c r="H704" s="8" t="s">
        <v>20</v>
      </c>
      <c r="I704" s="8" t="s">
        <v>363</v>
      </c>
      <c r="J704" s="8" t="s">
        <v>188</v>
      </c>
      <c r="K704" s="8" t="s">
        <v>14</v>
      </c>
      <c r="L704" s="12">
        <v>710</v>
      </c>
      <c r="M704" s="9">
        <v>3</v>
      </c>
      <c r="N704" s="10">
        <f t="shared" si="90"/>
        <v>4.2253521126760559E-3</v>
      </c>
      <c r="O704" s="11">
        <f t="shared" si="91"/>
        <v>8.4700000000000006</v>
      </c>
      <c r="P704" s="11">
        <v>25.41</v>
      </c>
      <c r="Q704" s="11">
        <v>0</v>
      </c>
      <c r="R704" s="8">
        <v>0</v>
      </c>
      <c r="S704" s="8">
        <v>0</v>
      </c>
      <c r="T704" s="33" t="str">
        <f t="shared" si="92"/>
        <v/>
      </c>
      <c r="U704" s="12">
        <f t="shared" si="93"/>
        <v>0</v>
      </c>
      <c r="V704" s="10">
        <f t="shared" si="94"/>
        <v>0</v>
      </c>
      <c r="W704" s="11">
        <v>13</v>
      </c>
      <c r="X704" s="8" t="s">
        <v>148</v>
      </c>
      <c r="Y704" s="8" t="s">
        <v>149</v>
      </c>
      <c r="AA704">
        <f t="shared" si="95"/>
        <v>1</v>
      </c>
      <c r="AB704" s="32">
        <f t="shared" si="96"/>
        <v>-25.41</v>
      </c>
      <c r="AC704" t="str">
        <f t="shared" si="97"/>
        <v>No Sales</v>
      </c>
      <c r="AD704">
        <f>IFERROR(VLOOKUP(J704,Product_lookup!$A:$G,5,FALSE),"")</f>
        <v>349</v>
      </c>
      <c r="AE704">
        <f>IFERROR(VLOOKUP(J704,Product_lookup!$A:$G,6,FALSE),"")</f>
        <v>133</v>
      </c>
      <c r="AF704">
        <f>IFERROR(VLOOKUP(J704,Product_lookup!$A:$G,7,FALSE),"")</f>
        <v>121</v>
      </c>
      <c r="AG704" s="33">
        <f t="shared" si="98"/>
        <v>0.27220630372492838</v>
      </c>
    </row>
    <row r="705" spans="1:33" x14ac:dyDescent="0.3">
      <c r="A705" s="27">
        <v>46272</v>
      </c>
      <c r="B705" s="8" t="s">
        <v>23</v>
      </c>
      <c r="C705" s="8" t="s">
        <v>173</v>
      </c>
      <c r="D705" s="8" t="s">
        <v>141</v>
      </c>
      <c r="E705" s="8" t="s">
        <v>281</v>
      </c>
      <c r="F705" s="8" t="s">
        <v>143</v>
      </c>
      <c r="G705" s="8" t="s">
        <v>690</v>
      </c>
      <c r="H705" s="8" t="s">
        <v>20</v>
      </c>
      <c r="I705" s="8" t="s">
        <v>690</v>
      </c>
      <c r="J705" s="8" t="s">
        <v>283</v>
      </c>
      <c r="K705" s="8" t="s">
        <v>14</v>
      </c>
      <c r="L705" s="12">
        <v>512</v>
      </c>
      <c r="M705" s="9">
        <v>3</v>
      </c>
      <c r="N705" s="10">
        <f t="shared" si="90"/>
        <v>5.859375E-3</v>
      </c>
      <c r="O705" s="11">
        <f t="shared" si="91"/>
        <v>7.2399999999999993</v>
      </c>
      <c r="P705" s="11">
        <v>21.72</v>
      </c>
      <c r="Q705" s="11">
        <v>299</v>
      </c>
      <c r="R705" s="8">
        <v>1</v>
      </c>
      <c r="S705" s="8">
        <v>1</v>
      </c>
      <c r="T705" s="33">
        <f t="shared" si="92"/>
        <v>7.2642140468227423E-2</v>
      </c>
      <c r="U705" s="12">
        <f t="shared" si="93"/>
        <v>13.766114180478823</v>
      </c>
      <c r="V705" s="10">
        <f t="shared" si="94"/>
        <v>0.33333333333333331</v>
      </c>
      <c r="W705" s="11">
        <v>9</v>
      </c>
      <c r="X705" s="8" t="s">
        <v>148</v>
      </c>
      <c r="Y705" s="8" t="s">
        <v>149</v>
      </c>
      <c r="AA705">
        <f t="shared" si="95"/>
        <v>1</v>
      </c>
      <c r="AB705" s="32">
        <f t="shared" si="96"/>
        <v>59.28</v>
      </c>
      <c r="AC705" t="str">
        <f t="shared" si="97"/>
        <v>Profitable</v>
      </c>
      <c r="AD705">
        <f>IFERROR(VLOOKUP(J705,Product_lookup!$A:$G,5,FALSE),"")</f>
        <v>299</v>
      </c>
      <c r="AE705">
        <f>IFERROR(VLOOKUP(J705,Product_lookup!$A:$G,6,FALSE),"")</f>
        <v>111</v>
      </c>
      <c r="AF705">
        <f>IFERROR(VLOOKUP(J705,Product_lookup!$A:$G,7,FALSE),"")</f>
        <v>107</v>
      </c>
      <c r="AG705" s="33">
        <f t="shared" si="98"/>
        <v>0.2709030100334448</v>
      </c>
    </row>
    <row r="706" spans="1:33" x14ac:dyDescent="0.3">
      <c r="A706" s="27">
        <v>46272</v>
      </c>
      <c r="B706" s="8" t="s">
        <v>23</v>
      </c>
      <c r="C706" s="8" t="s">
        <v>173</v>
      </c>
      <c r="D706" s="8" t="s">
        <v>141</v>
      </c>
      <c r="E706" s="8" t="s">
        <v>281</v>
      </c>
      <c r="F706" s="8" t="s">
        <v>143</v>
      </c>
      <c r="G706" s="8" t="s">
        <v>479</v>
      </c>
      <c r="H706" s="8" t="s">
        <v>20</v>
      </c>
      <c r="I706" s="8" t="s">
        <v>479</v>
      </c>
      <c r="J706" s="8" t="s">
        <v>283</v>
      </c>
      <c r="K706" s="8" t="s">
        <v>14</v>
      </c>
      <c r="L706" s="12">
        <v>1453</v>
      </c>
      <c r="M706" s="9">
        <v>11</v>
      </c>
      <c r="N706" s="10">
        <f t="shared" ref="N706:N769" si="99">IF(L706=0,"",M706/L706)</f>
        <v>7.5705437026841018E-3</v>
      </c>
      <c r="O706" s="11">
        <f t="shared" ref="O706:O769" si="100">IF(M706=0,"",P706/M706)</f>
        <v>5.95</v>
      </c>
      <c r="P706" s="11">
        <v>65.45</v>
      </c>
      <c r="Q706" s="11">
        <v>897</v>
      </c>
      <c r="R706" s="8">
        <v>2</v>
      </c>
      <c r="S706" s="8">
        <v>3</v>
      </c>
      <c r="T706" s="33">
        <f t="shared" ref="T706:T769" si="101">IF(Q706=0,"",P706/Q706)</f>
        <v>7.296544035674471E-2</v>
      </c>
      <c r="U706" s="12">
        <f t="shared" ref="U706:U769" si="102">IF(P706=0,"",Q706/P706)</f>
        <v>13.705118411000763</v>
      </c>
      <c r="V706" s="10">
        <f t="shared" ref="V706:V769" si="103">IF(M706=0,"",R706/M706)</f>
        <v>0.18181818181818182</v>
      </c>
      <c r="W706" s="11">
        <v>11</v>
      </c>
      <c r="X706" s="8" t="s">
        <v>148</v>
      </c>
      <c r="Y706" s="8" t="s">
        <v>149</v>
      </c>
      <c r="AA706">
        <f t="shared" ref="AA706:AA769" si="104">IF(OR(A706&lt;DATE(2026,9,1),A706&gt;DATE(2026,9,28)),"Check Date",INT((A706-DATE(2026,9,1))/7)+1)</f>
        <v>1</v>
      </c>
      <c r="AB706" s="32">
        <f t="shared" ref="AB706:AB769" si="105">IF(OR(AD706="",AE706="",AF706=""),"",S706*(AD706-AE706-AF706)-P706)</f>
        <v>177.55</v>
      </c>
      <c r="AC706" t="str">
        <f t="shared" ref="AC706:AC769" si="106">IF(P706&lt;0,"Review",IF(OR(AD706="",AE706="",AF706=""),"Cost missing",IF(P706=0,"No Spend",IF(Q706=0,"No Sales",IF(P706/Q706&lt;AG706,"Profitable","Losing")))))</f>
        <v>Profitable</v>
      </c>
      <c r="AD706">
        <f>IFERROR(VLOOKUP(J706,Product_lookup!$A:$G,5,FALSE),"")</f>
        <v>299</v>
      </c>
      <c r="AE706">
        <f>IFERROR(VLOOKUP(J706,Product_lookup!$A:$G,6,FALSE),"")</f>
        <v>111</v>
      </c>
      <c r="AF706">
        <f>IFERROR(VLOOKUP(J706,Product_lookup!$A:$G,7,FALSE),"")</f>
        <v>107</v>
      </c>
      <c r="AG706" s="33">
        <f t="shared" ref="AG706:AG769" si="107">IFERROR((AD706-AE706-AF706)/AD706,"")</f>
        <v>0.2709030100334448</v>
      </c>
    </row>
    <row r="707" spans="1:33" x14ac:dyDescent="0.3">
      <c r="A707" s="27">
        <v>46272</v>
      </c>
      <c r="B707" s="8" t="s">
        <v>23</v>
      </c>
      <c r="C707" s="8" t="s">
        <v>173</v>
      </c>
      <c r="D707" s="8" t="s">
        <v>141</v>
      </c>
      <c r="E707" s="8" t="s">
        <v>281</v>
      </c>
      <c r="F707" s="8" t="s">
        <v>143</v>
      </c>
      <c r="G707" s="8" t="s">
        <v>478</v>
      </c>
      <c r="H707" s="8" t="s">
        <v>20</v>
      </c>
      <c r="I707" s="8" t="s">
        <v>478</v>
      </c>
      <c r="J707" s="8" t="s">
        <v>283</v>
      </c>
      <c r="K707" s="8" t="s">
        <v>7</v>
      </c>
      <c r="L707" s="12">
        <v>125</v>
      </c>
      <c r="M707" s="9">
        <v>0</v>
      </c>
      <c r="N707" s="10">
        <f t="shared" si="99"/>
        <v>0</v>
      </c>
      <c r="O707" s="11" t="str">
        <f t="shared" si="100"/>
        <v/>
      </c>
      <c r="P707" s="11">
        <v>0</v>
      </c>
      <c r="Q707" s="11">
        <v>0</v>
      </c>
      <c r="R707" s="8">
        <v>0</v>
      </c>
      <c r="S707" s="8">
        <v>0</v>
      </c>
      <c r="T707" s="33" t="str">
        <f t="shared" si="101"/>
        <v/>
      </c>
      <c r="U707" s="12" t="str">
        <f t="shared" si="102"/>
        <v/>
      </c>
      <c r="V707" s="10" t="str">
        <f t="shared" si="103"/>
        <v/>
      </c>
      <c r="W707" s="11">
        <v>8.5</v>
      </c>
      <c r="X707" s="8" t="s">
        <v>148</v>
      </c>
      <c r="Y707" s="8" t="s">
        <v>149</v>
      </c>
      <c r="AA707">
        <f t="shared" si="104"/>
        <v>1</v>
      </c>
      <c r="AB707" s="32">
        <f t="shared" si="105"/>
        <v>0</v>
      </c>
      <c r="AC707" t="str">
        <f t="shared" si="106"/>
        <v>No Spend</v>
      </c>
      <c r="AD707">
        <f>IFERROR(VLOOKUP(J707,Product_lookup!$A:$G,5,FALSE),"")</f>
        <v>299</v>
      </c>
      <c r="AE707">
        <f>IFERROR(VLOOKUP(J707,Product_lookup!$A:$G,6,FALSE),"")</f>
        <v>111</v>
      </c>
      <c r="AF707">
        <f>IFERROR(VLOOKUP(J707,Product_lookup!$A:$G,7,FALSE),"")</f>
        <v>107</v>
      </c>
      <c r="AG707" s="33">
        <f t="shared" si="107"/>
        <v>0.2709030100334448</v>
      </c>
    </row>
    <row r="708" spans="1:33" x14ac:dyDescent="0.3">
      <c r="A708" s="27">
        <v>46272</v>
      </c>
      <c r="B708" s="8" t="s">
        <v>23</v>
      </c>
      <c r="C708" s="8" t="s">
        <v>173</v>
      </c>
      <c r="D708" s="8" t="s">
        <v>141</v>
      </c>
      <c r="E708" s="8" t="s">
        <v>281</v>
      </c>
      <c r="F708" s="8" t="s">
        <v>143</v>
      </c>
      <c r="G708" s="8" t="s">
        <v>643</v>
      </c>
      <c r="H708" s="8" t="s">
        <v>20</v>
      </c>
      <c r="I708" s="8" t="s">
        <v>643</v>
      </c>
      <c r="J708" s="8" t="s">
        <v>283</v>
      </c>
      <c r="K708" s="8" t="s">
        <v>7</v>
      </c>
      <c r="L708" s="12">
        <v>260</v>
      </c>
      <c r="M708" s="9">
        <v>4</v>
      </c>
      <c r="N708" s="10">
        <f t="shared" si="99"/>
        <v>1.5384615384615385E-2</v>
      </c>
      <c r="O708" s="11">
        <f t="shared" si="100"/>
        <v>6.16</v>
      </c>
      <c r="P708" s="11">
        <v>24.64</v>
      </c>
      <c r="Q708" s="11">
        <v>0</v>
      </c>
      <c r="R708" s="8">
        <v>0</v>
      </c>
      <c r="S708" s="8">
        <v>0</v>
      </c>
      <c r="T708" s="33" t="str">
        <f t="shared" si="101"/>
        <v/>
      </c>
      <c r="U708" s="12">
        <f t="shared" si="102"/>
        <v>0</v>
      </c>
      <c r="V708" s="10">
        <f t="shared" si="103"/>
        <v>0</v>
      </c>
      <c r="W708" s="11">
        <v>12</v>
      </c>
      <c r="X708" s="8" t="s">
        <v>148</v>
      </c>
      <c r="Y708" s="8" t="s">
        <v>149</v>
      </c>
      <c r="AA708">
        <f t="shared" si="104"/>
        <v>1</v>
      </c>
      <c r="AB708" s="32">
        <f t="shared" si="105"/>
        <v>-24.64</v>
      </c>
      <c r="AC708" t="str">
        <f t="shared" si="106"/>
        <v>No Sales</v>
      </c>
      <c r="AD708">
        <f>IFERROR(VLOOKUP(J708,Product_lookup!$A:$G,5,FALSE),"")</f>
        <v>299</v>
      </c>
      <c r="AE708">
        <f>IFERROR(VLOOKUP(J708,Product_lookup!$A:$G,6,FALSE),"")</f>
        <v>111</v>
      </c>
      <c r="AF708">
        <f>IFERROR(VLOOKUP(J708,Product_lookup!$A:$G,7,FALSE),"")</f>
        <v>107</v>
      </c>
      <c r="AG708" s="33">
        <f t="shared" si="107"/>
        <v>0.2709030100334448</v>
      </c>
    </row>
    <row r="709" spans="1:33" x14ac:dyDescent="0.3">
      <c r="A709" s="27">
        <v>46272</v>
      </c>
      <c r="B709" s="8" t="s">
        <v>23</v>
      </c>
      <c r="C709" s="8" t="s">
        <v>173</v>
      </c>
      <c r="D709" s="8" t="s">
        <v>141</v>
      </c>
      <c r="E709" s="8" t="s">
        <v>285</v>
      </c>
      <c r="F709" s="8" t="s">
        <v>143</v>
      </c>
      <c r="G709" s="8" t="s">
        <v>482</v>
      </c>
      <c r="H709" s="8" t="s">
        <v>20</v>
      </c>
      <c r="I709" s="8" t="s">
        <v>482</v>
      </c>
      <c r="J709" s="8" t="s">
        <v>287</v>
      </c>
      <c r="K709" s="8" t="s">
        <v>14</v>
      </c>
      <c r="L709" s="12">
        <v>848</v>
      </c>
      <c r="M709" s="9">
        <v>4</v>
      </c>
      <c r="N709" s="10">
        <f t="shared" si="99"/>
        <v>4.7169811320754715E-3</v>
      </c>
      <c r="O709" s="11">
        <f t="shared" si="100"/>
        <v>3.93</v>
      </c>
      <c r="P709" s="11">
        <v>15.72</v>
      </c>
      <c r="Q709" s="11">
        <v>0</v>
      </c>
      <c r="R709" s="8">
        <v>0</v>
      </c>
      <c r="S709" s="8">
        <v>0</v>
      </c>
      <c r="T709" s="33" t="str">
        <f t="shared" si="101"/>
        <v/>
      </c>
      <c r="U709" s="12">
        <f t="shared" si="102"/>
        <v>0</v>
      </c>
      <c r="V709" s="10">
        <f t="shared" si="103"/>
        <v>0</v>
      </c>
      <c r="W709" s="11">
        <v>7</v>
      </c>
      <c r="X709" s="8" t="s">
        <v>148</v>
      </c>
      <c r="Y709" s="8" t="s">
        <v>149</v>
      </c>
      <c r="AA709">
        <f t="shared" si="104"/>
        <v>1</v>
      </c>
      <c r="AB709" s="32">
        <f t="shared" si="105"/>
        <v>-15.72</v>
      </c>
      <c r="AC709" t="str">
        <f t="shared" si="106"/>
        <v>No Sales</v>
      </c>
      <c r="AD709">
        <f>IFERROR(VLOOKUP(J709,Product_lookup!$A:$G,5,FALSE),"")</f>
        <v>249</v>
      </c>
      <c r="AE709">
        <f>IFERROR(VLOOKUP(J709,Product_lookup!$A:$G,6,FALSE),"")</f>
        <v>95</v>
      </c>
      <c r="AF709">
        <f>IFERROR(VLOOKUP(J709,Product_lookup!$A:$G,7,FALSE),"")</f>
        <v>92</v>
      </c>
      <c r="AG709" s="33">
        <f t="shared" si="107"/>
        <v>0.24899598393574296</v>
      </c>
    </row>
    <row r="710" spans="1:33" x14ac:dyDescent="0.3">
      <c r="A710" s="27">
        <v>46272</v>
      </c>
      <c r="B710" s="8" t="s">
        <v>23</v>
      </c>
      <c r="C710" s="8" t="s">
        <v>173</v>
      </c>
      <c r="D710" s="8" t="s">
        <v>141</v>
      </c>
      <c r="E710" s="8" t="s">
        <v>285</v>
      </c>
      <c r="F710" s="8" t="s">
        <v>143</v>
      </c>
      <c r="G710" s="8" t="s">
        <v>600</v>
      </c>
      <c r="H710" s="8" t="s">
        <v>20</v>
      </c>
      <c r="I710" s="8" t="s">
        <v>600</v>
      </c>
      <c r="J710" s="8" t="s">
        <v>287</v>
      </c>
      <c r="K710" s="8" t="s">
        <v>14</v>
      </c>
      <c r="L710" s="12">
        <v>359</v>
      </c>
      <c r="M710" s="9">
        <v>1</v>
      </c>
      <c r="N710" s="10">
        <f t="shared" si="99"/>
        <v>2.7855153203342618E-3</v>
      </c>
      <c r="O710" s="11">
        <f t="shared" si="100"/>
        <v>4.37</v>
      </c>
      <c r="P710" s="11">
        <v>4.37</v>
      </c>
      <c r="Q710" s="11">
        <v>0</v>
      </c>
      <c r="R710" s="8">
        <v>0</v>
      </c>
      <c r="S710" s="8">
        <v>0</v>
      </c>
      <c r="T710" s="33" t="str">
        <f t="shared" si="101"/>
        <v/>
      </c>
      <c r="U710" s="12">
        <f t="shared" si="102"/>
        <v>0</v>
      </c>
      <c r="V710" s="10">
        <f t="shared" si="103"/>
        <v>0</v>
      </c>
      <c r="W710" s="11">
        <v>8</v>
      </c>
      <c r="X710" s="8" t="s">
        <v>148</v>
      </c>
      <c r="Y710" s="8" t="s">
        <v>149</v>
      </c>
      <c r="AA710">
        <f t="shared" si="104"/>
        <v>1</v>
      </c>
      <c r="AB710" s="32">
        <f t="shared" si="105"/>
        <v>-4.37</v>
      </c>
      <c r="AC710" t="str">
        <f t="shared" si="106"/>
        <v>No Sales</v>
      </c>
      <c r="AD710">
        <f>IFERROR(VLOOKUP(J710,Product_lookup!$A:$G,5,FALSE),"")</f>
        <v>249</v>
      </c>
      <c r="AE710">
        <f>IFERROR(VLOOKUP(J710,Product_lookup!$A:$G,6,FALSE),"")</f>
        <v>95</v>
      </c>
      <c r="AF710">
        <f>IFERROR(VLOOKUP(J710,Product_lookup!$A:$G,7,FALSE),"")</f>
        <v>92</v>
      </c>
      <c r="AG710" s="33">
        <f t="shared" si="107"/>
        <v>0.24899598393574296</v>
      </c>
    </row>
    <row r="711" spans="1:33" x14ac:dyDescent="0.3">
      <c r="A711" s="27">
        <v>46272</v>
      </c>
      <c r="B711" s="8" t="s">
        <v>43</v>
      </c>
      <c r="C711" s="8" t="s">
        <v>140</v>
      </c>
      <c r="D711" s="8" t="s">
        <v>141</v>
      </c>
      <c r="E711" s="8" t="s">
        <v>142</v>
      </c>
      <c r="F711" s="8" t="s">
        <v>143</v>
      </c>
      <c r="G711" s="8" t="s">
        <v>1584</v>
      </c>
      <c r="H711" s="8" t="s">
        <v>27</v>
      </c>
      <c r="I711" s="8" t="s">
        <v>556</v>
      </c>
      <c r="J711" s="8" t="s">
        <v>147</v>
      </c>
      <c r="K711" s="8" t="s">
        <v>7</v>
      </c>
      <c r="L711" s="12">
        <v>1821</v>
      </c>
      <c r="M711" s="9">
        <v>8</v>
      </c>
      <c r="N711" s="10">
        <f t="shared" si="99"/>
        <v>4.3931905546403076E-3</v>
      </c>
      <c r="O711" s="11">
        <f t="shared" si="100"/>
        <v>8.31</v>
      </c>
      <c r="P711" s="11">
        <v>66.48</v>
      </c>
      <c r="Q711" s="11">
        <v>0</v>
      </c>
      <c r="R711" s="8">
        <v>0</v>
      </c>
      <c r="S711" s="8">
        <v>0</v>
      </c>
      <c r="T711" s="33" t="str">
        <f t="shared" si="101"/>
        <v/>
      </c>
      <c r="U711" s="12">
        <f t="shared" si="102"/>
        <v>0</v>
      </c>
      <c r="V711" s="10">
        <f t="shared" si="103"/>
        <v>0</v>
      </c>
      <c r="W711" s="11">
        <v>12.5</v>
      </c>
      <c r="X711" s="8" t="s">
        <v>148</v>
      </c>
      <c r="Y711" s="8" t="s">
        <v>149</v>
      </c>
      <c r="AA711">
        <f t="shared" si="104"/>
        <v>1</v>
      </c>
      <c r="AB711" s="32">
        <f t="shared" si="105"/>
        <v>-66.48</v>
      </c>
      <c r="AC711" t="str">
        <f t="shared" si="106"/>
        <v>No Sales</v>
      </c>
      <c r="AD711">
        <f>IFERROR(VLOOKUP(J711,Product_lookup!$A:$G,5,FALSE),"")</f>
        <v>599</v>
      </c>
      <c r="AE711">
        <f>IFERROR(VLOOKUP(J711,Product_lookup!$A:$G,6,FALSE),"")</f>
        <v>216</v>
      </c>
      <c r="AF711">
        <f>IFERROR(VLOOKUP(J711,Product_lookup!$A:$G,7,FALSE),"")</f>
        <v>144</v>
      </c>
      <c r="AG711" s="33">
        <f t="shared" si="107"/>
        <v>0.39899833055091821</v>
      </c>
    </row>
    <row r="712" spans="1:33" x14ac:dyDescent="0.3">
      <c r="A712" s="27">
        <v>46272</v>
      </c>
      <c r="B712" s="8" t="s">
        <v>43</v>
      </c>
      <c r="C712" s="8" t="s">
        <v>140</v>
      </c>
      <c r="D712" s="8" t="s">
        <v>141</v>
      </c>
      <c r="E712" s="8" t="s">
        <v>142</v>
      </c>
      <c r="F712" s="8" t="s">
        <v>143</v>
      </c>
      <c r="G712" s="8" t="s">
        <v>1590</v>
      </c>
      <c r="H712" s="8" t="s">
        <v>27</v>
      </c>
      <c r="I712" s="8" t="s">
        <v>692</v>
      </c>
      <c r="J712" s="8" t="s">
        <v>147</v>
      </c>
      <c r="K712" s="8" t="s">
        <v>7</v>
      </c>
      <c r="L712" s="12">
        <v>315</v>
      </c>
      <c r="M712" s="9">
        <v>2</v>
      </c>
      <c r="N712" s="10">
        <f t="shared" si="99"/>
        <v>6.3492063492063492E-3</v>
      </c>
      <c r="O712" s="11">
        <f t="shared" si="100"/>
        <v>10.050000000000001</v>
      </c>
      <c r="P712" s="11">
        <v>20.100000000000001</v>
      </c>
      <c r="Q712" s="11">
        <v>0</v>
      </c>
      <c r="R712" s="8">
        <v>0</v>
      </c>
      <c r="S712" s="8">
        <v>0</v>
      </c>
      <c r="T712" s="33" t="str">
        <f t="shared" si="101"/>
        <v/>
      </c>
      <c r="U712" s="12">
        <f t="shared" si="102"/>
        <v>0</v>
      </c>
      <c r="V712" s="10">
        <f t="shared" si="103"/>
        <v>0</v>
      </c>
      <c r="W712" s="11">
        <v>14.5</v>
      </c>
      <c r="X712" s="8" t="s">
        <v>148</v>
      </c>
      <c r="Y712" s="8" t="s">
        <v>149</v>
      </c>
      <c r="AA712">
        <f t="shared" si="104"/>
        <v>1</v>
      </c>
      <c r="AB712" s="32">
        <f t="shared" si="105"/>
        <v>-20.100000000000001</v>
      </c>
      <c r="AC712" t="str">
        <f t="shared" si="106"/>
        <v>No Sales</v>
      </c>
      <c r="AD712">
        <f>IFERROR(VLOOKUP(J712,Product_lookup!$A:$G,5,FALSE),"")</f>
        <v>599</v>
      </c>
      <c r="AE712">
        <f>IFERROR(VLOOKUP(J712,Product_lookup!$A:$G,6,FALSE),"")</f>
        <v>216</v>
      </c>
      <c r="AF712">
        <f>IFERROR(VLOOKUP(J712,Product_lookup!$A:$G,7,FALSE),"")</f>
        <v>144</v>
      </c>
      <c r="AG712" s="33">
        <f t="shared" si="107"/>
        <v>0.39899833055091821</v>
      </c>
    </row>
    <row r="713" spans="1:33" x14ac:dyDescent="0.3">
      <c r="A713" s="27">
        <v>46272</v>
      </c>
      <c r="B713" s="8" t="s">
        <v>43</v>
      </c>
      <c r="C713" s="8" t="s">
        <v>140</v>
      </c>
      <c r="D713" s="8" t="s">
        <v>141</v>
      </c>
      <c r="E713" s="8" t="s">
        <v>142</v>
      </c>
      <c r="F713" s="8" t="s">
        <v>143</v>
      </c>
      <c r="G713" s="8" t="s">
        <v>1568</v>
      </c>
      <c r="H713" s="8" t="s">
        <v>27</v>
      </c>
      <c r="I713" s="8" t="s">
        <v>295</v>
      </c>
      <c r="J713" s="8" t="s">
        <v>147</v>
      </c>
      <c r="K713" s="8" t="s">
        <v>7</v>
      </c>
      <c r="L713" s="12">
        <v>603</v>
      </c>
      <c r="M713" s="9">
        <v>3</v>
      </c>
      <c r="N713" s="10">
        <f t="shared" si="99"/>
        <v>4.9751243781094526E-3</v>
      </c>
      <c r="O713" s="11">
        <f t="shared" si="100"/>
        <v>9.4599999999999991</v>
      </c>
      <c r="P713" s="11">
        <v>28.38</v>
      </c>
      <c r="Q713" s="11">
        <v>0</v>
      </c>
      <c r="R713" s="8">
        <v>0</v>
      </c>
      <c r="S713" s="8">
        <v>0</v>
      </c>
      <c r="T713" s="33" t="str">
        <f t="shared" si="101"/>
        <v/>
      </c>
      <c r="U713" s="12">
        <f t="shared" si="102"/>
        <v>0</v>
      </c>
      <c r="V713" s="10">
        <f t="shared" si="103"/>
        <v>0</v>
      </c>
      <c r="W713" s="11">
        <v>12</v>
      </c>
      <c r="X713" s="8" t="s">
        <v>148</v>
      </c>
      <c r="Y713" s="8" t="s">
        <v>149</v>
      </c>
      <c r="AA713">
        <f t="shared" si="104"/>
        <v>1</v>
      </c>
      <c r="AB713" s="32">
        <f t="shared" si="105"/>
        <v>-28.38</v>
      </c>
      <c r="AC713" t="str">
        <f t="shared" si="106"/>
        <v>No Sales</v>
      </c>
      <c r="AD713">
        <f>IFERROR(VLOOKUP(J713,Product_lookup!$A:$G,5,FALSE),"")</f>
        <v>599</v>
      </c>
      <c r="AE713">
        <f>IFERROR(VLOOKUP(J713,Product_lookup!$A:$G,6,FALSE),"")</f>
        <v>216</v>
      </c>
      <c r="AF713">
        <f>IFERROR(VLOOKUP(J713,Product_lookup!$A:$G,7,FALSE),"")</f>
        <v>144</v>
      </c>
      <c r="AG713" s="33">
        <f t="shared" si="107"/>
        <v>0.39899833055091821</v>
      </c>
    </row>
    <row r="714" spans="1:33" x14ac:dyDescent="0.3">
      <c r="A714" s="27">
        <v>46272</v>
      </c>
      <c r="B714" s="8" t="s">
        <v>43</v>
      </c>
      <c r="C714" s="8" t="s">
        <v>140</v>
      </c>
      <c r="D714" s="8" t="s">
        <v>141</v>
      </c>
      <c r="E714" s="8" t="s">
        <v>164</v>
      </c>
      <c r="F714" s="8" t="s">
        <v>143</v>
      </c>
      <c r="G714" s="8" t="s">
        <v>1572</v>
      </c>
      <c r="H714" s="8" t="s">
        <v>27</v>
      </c>
      <c r="I714" s="8" t="s">
        <v>305</v>
      </c>
      <c r="J714" s="8" t="s">
        <v>166</v>
      </c>
      <c r="K714" s="8" t="s">
        <v>7</v>
      </c>
      <c r="L714" s="12">
        <v>796</v>
      </c>
      <c r="M714" s="9">
        <v>2</v>
      </c>
      <c r="N714" s="10">
        <f t="shared" si="99"/>
        <v>2.5125628140703518E-3</v>
      </c>
      <c r="O714" s="11">
        <f t="shared" si="100"/>
        <v>5.01</v>
      </c>
      <c r="P714" s="11">
        <v>10.02</v>
      </c>
      <c r="Q714" s="11">
        <v>0</v>
      </c>
      <c r="R714" s="8">
        <v>0</v>
      </c>
      <c r="S714" s="8">
        <v>0</v>
      </c>
      <c r="T714" s="33" t="str">
        <f t="shared" si="101"/>
        <v/>
      </c>
      <c r="U714" s="12">
        <f t="shared" si="102"/>
        <v>0</v>
      </c>
      <c r="V714" s="10">
        <f t="shared" si="103"/>
        <v>0</v>
      </c>
      <c r="W714" s="11">
        <v>9.5</v>
      </c>
      <c r="X714" s="8" t="s">
        <v>148</v>
      </c>
      <c r="Y714" s="8" t="s">
        <v>149</v>
      </c>
      <c r="AA714">
        <f t="shared" si="104"/>
        <v>1</v>
      </c>
      <c r="AB714" s="32">
        <f t="shared" si="105"/>
        <v>-10.02</v>
      </c>
      <c r="AC714" t="str">
        <f t="shared" si="106"/>
        <v>No Sales</v>
      </c>
      <c r="AD714">
        <f>IFERROR(VLOOKUP(J714,Product_lookup!$A:$G,5,FALSE),"")</f>
        <v>449</v>
      </c>
      <c r="AE714">
        <f>IFERROR(VLOOKUP(J714,Product_lookup!$A:$G,6,FALSE),"")</f>
        <v>162</v>
      </c>
      <c r="AF714">
        <f>IFERROR(VLOOKUP(J714,Product_lookup!$A:$G,7,FALSE),"")</f>
        <v>130</v>
      </c>
      <c r="AG714" s="33">
        <f t="shared" si="107"/>
        <v>0.34966592427616927</v>
      </c>
    </row>
    <row r="715" spans="1:33" x14ac:dyDescent="0.3">
      <c r="A715" s="27">
        <v>46272</v>
      </c>
      <c r="B715" s="8" t="s">
        <v>43</v>
      </c>
      <c r="C715" s="8" t="s">
        <v>140</v>
      </c>
      <c r="D715" s="8" t="s">
        <v>141</v>
      </c>
      <c r="E715" s="8" t="s">
        <v>164</v>
      </c>
      <c r="F715" s="8" t="s">
        <v>143</v>
      </c>
      <c r="G715" s="8" t="s">
        <v>1588</v>
      </c>
      <c r="H715" s="8" t="s">
        <v>27</v>
      </c>
      <c r="I715" s="8" t="s">
        <v>646</v>
      </c>
      <c r="J715" s="8" t="s">
        <v>166</v>
      </c>
      <c r="K715" s="8" t="s">
        <v>7</v>
      </c>
      <c r="L715" s="12">
        <v>595</v>
      </c>
      <c r="M715" s="9">
        <v>1</v>
      </c>
      <c r="N715" s="10">
        <f t="shared" si="99"/>
        <v>1.6806722689075631E-3</v>
      </c>
      <c r="O715" s="11">
        <f t="shared" si="100"/>
        <v>7.25</v>
      </c>
      <c r="P715" s="11">
        <v>7.25</v>
      </c>
      <c r="Q715" s="11">
        <v>0</v>
      </c>
      <c r="R715" s="8">
        <v>0</v>
      </c>
      <c r="S715" s="8">
        <v>0</v>
      </c>
      <c r="T715" s="33" t="str">
        <f t="shared" si="101"/>
        <v/>
      </c>
      <c r="U715" s="12">
        <f t="shared" si="102"/>
        <v>0</v>
      </c>
      <c r="V715" s="10">
        <f t="shared" si="103"/>
        <v>0</v>
      </c>
      <c r="W715" s="11">
        <v>11.5</v>
      </c>
      <c r="X715" s="8" t="s">
        <v>148</v>
      </c>
      <c r="Y715" s="8" t="s">
        <v>149</v>
      </c>
      <c r="AA715">
        <f t="shared" si="104"/>
        <v>1</v>
      </c>
      <c r="AB715" s="32">
        <f t="shared" si="105"/>
        <v>-7.25</v>
      </c>
      <c r="AC715" t="str">
        <f t="shared" si="106"/>
        <v>No Sales</v>
      </c>
      <c r="AD715">
        <f>IFERROR(VLOOKUP(J715,Product_lookup!$A:$G,5,FALSE),"")</f>
        <v>449</v>
      </c>
      <c r="AE715">
        <f>IFERROR(VLOOKUP(J715,Product_lookup!$A:$G,6,FALSE),"")</f>
        <v>162</v>
      </c>
      <c r="AF715">
        <f>IFERROR(VLOOKUP(J715,Product_lookup!$A:$G,7,FALSE),"")</f>
        <v>130</v>
      </c>
      <c r="AG715" s="33">
        <f t="shared" si="107"/>
        <v>0.34966592427616927</v>
      </c>
    </row>
    <row r="716" spans="1:33" x14ac:dyDescent="0.3">
      <c r="A716" s="27">
        <v>46272</v>
      </c>
      <c r="B716" s="8" t="s">
        <v>43</v>
      </c>
      <c r="C716" s="8" t="s">
        <v>140</v>
      </c>
      <c r="D716" s="8" t="s">
        <v>141</v>
      </c>
      <c r="E716" s="8" t="s">
        <v>239</v>
      </c>
      <c r="F716" s="8" t="s">
        <v>143</v>
      </c>
      <c r="G716" s="8" t="s">
        <v>1578</v>
      </c>
      <c r="H716" s="8" t="s">
        <v>27</v>
      </c>
      <c r="I716" s="8" t="s">
        <v>319</v>
      </c>
      <c r="J716" s="8" t="s">
        <v>242</v>
      </c>
      <c r="K716" s="8" t="s">
        <v>7</v>
      </c>
      <c r="L716" s="12">
        <v>166</v>
      </c>
      <c r="M716" s="9">
        <v>1</v>
      </c>
      <c r="N716" s="10">
        <f t="shared" si="99"/>
        <v>6.024096385542169E-3</v>
      </c>
      <c r="O716" s="11">
        <f t="shared" si="100"/>
        <v>5.63</v>
      </c>
      <c r="P716" s="11">
        <v>5.63</v>
      </c>
      <c r="Q716" s="11">
        <v>0</v>
      </c>
      <c r="R716" s="8">
        <v>0</v>
      </c>
      <c r="S716" s="8">
        <v>0</v>
      </c>
      <c r="T716" s="33" t="str">
        <f t="shared" si="101"/>
        <v/>
      </c>
      <c r="U716" s="12">
        <f t="shared" si="102"/>
        <v>0</v>
      </c>
      <c r="V716" s="10">
        <f t="shared" si="103"/>
        <v>0</v>
      </c>
      <c r="W716" s="11">
        <v>7</v>
      </c>
      <c r="X716" s="8" t="s">
        <v>148</v>
      </c>
      <c r="Y716" s="8" t="s">
        <v>149</v>
      </c>
      <c r="AA716">
        <f t="shared" si="104"/>
        <v>1</v>
      </c>
      <c r="AB716" s="32">
        <f t="shared" si="105"/>
        <v>-5.63</v>
      </c>
      <c r="AC716" t="str">
        <f t="shared" si="106"/>
        <v>No Sales</v>
      </c>
      <c r="AD716">
        <f>IFERROR(VLOOKUP(J716,Product_lookup!$A:$G,5,FALSE),"")</f>
        <v>299</v>
      </c>
      <c r="AE716">
        <f>IFERROR(VLOOKUP(J716,Product_lookup!$A:$G,6,FALSE),"")</f>
        <v>114</v>
      </c>
      <c r="AF716">
        <f>IFERROR(VLOOKUP(J716,Product_lookup!$A:$G,7,FALSE),"")</f>
        <v>107</v>
      </c>
      <c r="AG716" s="33">
        <f t="shared" si="107"/>
        <v>0.2608695652173913</v>
      </c>
    </row>
    <row r="717" spans="1:33" x14ac:dyDescent="0.3">
      <c r="A717" s="27">
        <v>46272</v>
      </c>
      <c r="B717" s="8" t="s">
        <v>43</v>
      </c>
      <c r="C717" s="8" t="s">
        <v>140</v>
      </c>
      <c r="D717" s="8" t="s">
        <v>141</v>
      </c>
      <c r="E717" s="8" t="s">
        <v>239</v>
      </c>
      <c r="F717" s="8" t="s">
        <v>143</v>
      </c>
      <c r="G717" s="8" t="s">
        <v>1576</v>
      </c>
      <c r="H717" s="8" t="s">
        <v>27</v>
      </c>
      <c r="I717" s="8" t="s">
        <v>314</v>
      </c>
      <c r="J717" s="8" t="s">
        <v>242</v>
      </c>
      <c r="K717" s="8" t="s">
        <v>7</v>
      </c>
      <c r="L717" s="12">
        <v>726</v>
      </c>
      <c r="M717" s="9">
        <v>1</v>
      </c>
      <c r="N717" s="10">
        <f t="shared" si="99"/>
        <v>1.3774104683195593E-3</v>
      </c>
      <c r="O717" s="11">
        <f t="shared" si="100"/>
        <v>4.05</v>
      </c>
      <c r="P717" s="11">
        <v>4.05</v>
      </c>
      <c r="Q717" s="11">
        <v>0</v>
      </c>
      <c r="R717" s="8">
        <v>0</v>
      </c>
      <c r="S717" s="8">
        <v>0</v>
      </c>
      <c r="T717" s="33" t="str">
        <f t="shared" si="101"/>
        <v/>
      </c>
      <c r="U717" s="12">
        <f t="shared" si="102"/>
        <v>0</v>
      </c>
      <c r="V717" s="10">
        <f t="shared" si="103"/>
        <v>0</v>
      </c>
      <c r="W717" s="11">
        <v>6.5</v>
      </c>
      <c r="X717" s="8" t="s">
        <v>148</v>
      </c>
      <c r="Y717" s="8" t="s">
        <v>149</v>
      </c>
      <c r="AA717">
        <f t="shared" si="104"/>
        <v>1</v>
      </c>
      <c r="AB717" s="32">
        <f t="shared" si="105"/>
        <v>-4.05</v>
      </c>
      <c r="AC717" t="str">
        <f t="shared" si="106"/>
        <v>No Sales</v>
      </c>
      <c r="AD717">
        <f>IFERROR(VLOOKUP(J717,Product_lookup!$A:$G,5,FALSE),"")</f>
        <v>299</v>
      </c>
      <c r="AE717">
        <f>IFERROR(VLOOKUP(J717,Product_lookup!$A:$G,6,FALSE),"")</f>
        <v>114</v>
      </c>
      <c r="AF717">
        <f>IFERROR(VLOOKUP(J717,Product_lookup!$A:$G,7,FALSE),"")</f>
        <v>107</v>
      </c>
      <c r="AG717" s="33">
        <f t="shared" si="107"/>
        <v>0.2608695652173913</v>
      </c>
    </row>
    <row r="718" spans="1:33" x14ac:dyDescent="0.3">
      <c r="A718" s="27">
        <v>46272</v>
      </c>
      <c r="B718" s="8" t="s">
        <v>43</v>
      </c>
      <c r="C718" s="8" t="s">
        <v>140</v>
      </c>
      <c r="D718" s="8" t="s">
        <v>141</v>
      </c>
      <c r="E718" s="8" t="s">
        <v>239</v>
      </c>
      <c r="F718" s="8" t="s">
        <v>143</v>
      </c>
      <c r="G718" s="8" t="s">
        <v>1573</v>
      </c>
      <c r="H718" s="8" t="s">
        <v>27</v>
      </c>
      <c r="I718" s="8" t="s">
        <v>308</v>
      </c>
      <c r="J718" s="8" t="s">
        <v>242</v>
      </c>
      <c r="K718" s="8" t="s">
        <v>7</v>
      </c>
      <c r="L718" s="12">
        <v>2026</v>
      </c>
      <c r="M718" s="9">
        <v>6</v>
      </c>
      <c r="N718" s="10">
        <f t="shared" si="99"/>
        <v>2.9615004935834156E-3</v>
      </c>
      <c r="O718" s="11">
        <f t="shared" si="100"/>
        <v>3.41</v>
      </c>
      <c r="P718" s="11">
        <v>20.46</v>
      </c>
      <c r="Q718" s="11">
        <v>0</v>
      </c>
      <c r="R718" s="8">
        <v>0</v>
      </c>
      <c r="S718" s="8">
        <v>0</v>
      </c>
      <c r="T718" s="33" t="str">
        <f t="shared" si="101"/>
        <v/>
      </c>
      <c r="U718" s="12">
        <f t="shared" si="102"/>
        <v>0</v>
      </c>
      <c r="V718" s="10">
        <f t="shared" si="103"/>
        <v>0</v>
      </c>
      <c r="W718" s="11">
        <v>5.5</v>
      </c>
      <c r="X718" s="8" t="s">
        <v>148</v>
      </c>
      <c r="Y718" s="8" t="s">
        <v>149</v>
      </c>
      <c r="AA718">
        <f t="shared" si="104"/>
        <v>1</v>
      </c>
      <c r="AB718" s="32">
        <f t="shared" si="105"/>
        <v>-20.46</v>
      </c>
      <c r="AC718" t="str">
        <f t="shared" si="106"/>
        <v>No Sales</v>
      </c>
      <c r="AD718">
        <f>IFERROR(VLOOKUP(J718,Product_lookup!$A:$G,5,FALSE),"")</f>
        <v>299</v>
      </c>
      <c r="AE718">
        <f>IFERROR(VLOOKUP(J718,Product_lookup!$A:$G,6,FALSE),"")</f>
        <v>114</v>
      </c>
      <c r="AF718">
        <f>IFERROR(VLOOKUP(J718,Product_lookup!$A:$G,7,FALSE),"")</f>
        <v>107</v>
      </c>
      <c r="AG718" s="33">
        <f t="shared" si="107"/>
        <v>0.2608695652173913</v>
      </c>
    </row>
    <row r="719" spans="1:33" x14ac:dyDescent="0.3">
      <c r="A719" s="27">
        <v>46272</v>
      </c>
      <c r="B719" s="8" t="s">
        <v>43</v>
      </c>
      <c r="C719" s="8" t="s">
        <v>140</v>
      </c>
      <c r="D719" s="8" t="s">
        <v>141</v>
      </c>
      <c r="E719" s="8" t="s">
        <v>239</v>
      </c>
      <c r="F719" s="8" t="s">
        <v>143</v>
      </c>
      <c r="G719" s="8" t="s">
        <v>1577</v>
      </c>
      <c r="H719" s="8" t="s">
        <v>27</v>
      </c>
      <c r="I719" s="8" t="s">
        <v>317</v>
      </c>
      <c r="J719" s="8" t="s">
        <v>242</v>
      </c>
      <c r="K719" s="8" t="s">
        <v>7</v>
      </c>
      <c r="L719" s="12">
        <v>1219</v>
      </c>
      <c r="M719" s="9">
        <v>10</v>
      </c>
      <c r="N719" s="10">
        <f t="shared" si="99"/>
        <v>8.2034454470877767E-3</v>
      </c>
      <c r="O719" s="11">
        <f t="shared" si="100"/>
        <v>5.92</v>
      </c>
      <c r="P719" s="11">
        <v>59.2</v>
      </c>
      <c r="Q719" s="11">
        <v>299</v>
      </c>
      <c r="R719" s="8">
        <v>1</v>
      </c>
      <c r="S719" s="8">
        <v>1</v>
      </c>
      <c r="T719" s="33">
        <f t="shared" si="101"/>
        <v>0.1979933110367893</v>
      </c>
      <c r="U719" s="12">
        <f t="shared" si="102"/>
        <v>5.0506756756756754</v>
      </c>
      <c r="V719" s="10">
        <f t="shared" si="103"/>
        <v>0.1</v>
      </c>
      <c r="W719" s="11">
        <v>8.5</v>
      </c>
      <c r="X719" s="8" t="s">
        <v>148</v>
      </c>
      <c r="Y719" s="8" t="s">
        <v>149</v>
      </c>
      <c r="AA719">
        <f t="shared" si="104"/>
        <v>1</v>
      </c>
      <c r="AB719" s="32">
        <f t="shared" si="105"/>
        <v>18.799999999999997</v>
      </c>
      <c r="AC719" t="str">
        <f t="shared" si="106"/>
        <v>Profitable</v>
      </c>
      <c r="AD719">
        <f>IFERROR(VLOOKUP(J719,Product_lookup!$A:$G,5,FALSE),"")</f>
        <v>299</v>
      </c>
      <c r="AE719">
        <f>IFERROR(VLOOKUP(J719,Product_lookup!$A:$G,6,FALSE),"")</f>
        <v>114</v>
      </c>
      <c r="AF719">
        <f>IFERROR(VLOOKUP(J719,Product_lookup!$A:$G,7,FALSE),"")</f>
        <v>107</v>
      </c>
      <c r="AG719" s="33">
        <f t="shared" si="107"/>
        <v>0.2608695652173913</v>
      </c>
    </row>
    <row r="720" spans="1:33" x14ac:dyDescent="0.3">
      <c r="A720" s="27">
        <v>46272</v>
      </c>
      <c r="B720" s="8" t="s">
        <v>43</v>
      </c>
      <c r="C720" s="8" t="s">
        <v>140</v>
      </c>
      <c r="D720" s="8" t="s">
        <v>141</v>
      </c>
      <c r="E720" s="8" t="s">
        <v>239</v>
      </c>
      <c r="F720" s="8" t="s">
        <v>143</v>
      </c>
      <c r="G720" s="8" t="s">
        <v>1581</v>
      </c>
      <c r="H720" s="8" t="s">
        <v>27</v>
      </c>
      <c r="I720" s="8" t="s">
        <v>420</v>
      </c>
      <c r="J720" s="8" t="s">
        <v>242</v>
      </c>
      <c r="K720" s="8" t="s">
        <v>21</v>
      </c>
      <c r="L720" s="12">
        <v>354</v>
      </c>
      <c r="M720" s="9">
        <v>1</v>
      </c>
      <c r="N720" s="10">
        <f t="shared" si="99"/>
        <v>2.8248587570621469E-3</v>
      </c>
      <c r="O720" s="11">
        <f t="shared" si="100"/>
        <v>6.57</v>
      </c>
      <c r="P720" s="11">
        <v>6.57</v>
      </c>
      <c r="Q720" s="11">
        <v>0</v>
      </c>
      <c r="R720" s="8">
        <v>0</v>
      </c>
      <c r="S720" s="8">
        <v>0</v>
      </c>
      <c r="T720" s="33" t="str">
        <f t="shared" si="101"/>
        <v/>
      </c>
      <c r="U720" s="12">
        <f t="shared" si="102"/>
        <v>0</v>
      </c>
      <c r="V720" s="10">
        <f t="shared" si="103"/>
        <v>0</v>
      </c>
      <c r="W720" s="11">
        <v>7.5</v>
      </c>
      <c r="X720" s="8" t="s">
        <v>148</v>
      </c>
      <c r="Y720" s="8" t="s">
        <v>149</v>
      </c>
      <c r="Z720" s="8" t="s">
        <v>497</v>
      </c>
      <c r="AA720">
        <f t="shared" si="104"/>
        <v>1</v>
      </c>
      <c r="AB720" s="32">
        <f t="shared" si="105"/>
        <v>-6.57</v>
      </c>
      <c r="AC720" t="str">
        <f t="shared" si="106"/>
        <v>No Sales</v>
      </c>
      <c r="AD720">
        <f>IFERROR(VLOOKUP(J720,Product_lookup!$A:$G,5,FALSE),"")</f>
        <v>299</v>
      </c>
      <c r="AE720">
        <f>IFERROR(VLOOKUP(J720,Product_lookup!$A:$G,6,FALSE),"")</f>
        <v>114</v>
      </c>
      <c r="AF720">
        <f>IFERROR(VLOOKUP(J720,Product_lookup!$A:$G,7,FALSE),"")</f>
        <v>107</v>
      </c>
      <c r="AG720" s="33">
        <f t="shared" si="107"/>
        <v>0.2608695652173913</v>
      </c>
    </row>
    <row r="721" spans="1:33" x14ac:dyDescent="0.3">
      <c r="A721" s="27">
        <v>46272</v>
      </c>
      <c r="B721" s="8" t="s">
        <v>43</v>
      </c>
      <c r="C721" s="8" t="s">
        <v>140</v>
      </c>
      <c r="D721" s="8" t="s">
        <v>141</v>
      </c>
      <c r="E721" s="8" t="s">
        <v>239</v>
      </c>
      <c r="F721" s="8" t="s">
        <v>143</v>
      </c>
      <c r="G721" s="8" t="s">
        <v>1575</v>
      </c>
      <c r="H721" s="8" t="s">
        <v>27</v>
      </c>
      <c r="I721" s="8" t="s">
        <v>312</v>
      </c>
      <c r="J721" s="8" t="s">
        <v>242</v>
      </c>
      <c r="K721" s="8" t="s">
        <v>7</v>
      </c>
      <c r="L721" s="12">
        <v>596</v>
      </c>
      <c r="M721" s="9">
        <v>1</v>
      </c>
      <c r="N721" s="10">
        <f t="shared" si="99"/>
        <v>1.6778523489932886E-3</v>
      </c>
      <c r="O721" s="11">
        <f t="shared" si="100"/>
        <v>6.15</v>
      </c>
      <c r="P721" s="11">
        <v>6.15</v>
      </c>
      <c r="Q721" s="11">
        <v>0</v>
      </c>
      <c r="R721" s="8">
        <v>0</v>
      </c>
      <c r="S721" s="8">
        <v>0</v>
      </c>
      <c r="T721" s="33" t="str">
        <f t="shared" si="101"/>
        <v/>
      </c>
      <c r="U721" s="12">
        <f t="shared" si="102"/>
        <v>0</v>
      </c>
      <c r="V721" s="10">
        <f t="shared" si="103"/>
        <v>0</v>
      </c>
      <c r="W721" s="11">
        <v>8.5</v>
      </c>
      <c r="X721" s="8" t="s">
        <v>148</v>
      </c>
      <c r="Y721" s="8" t="s">
        <v>149</v>
      </c>
      <c r="AA721">
        <f t="shared" si="104"/>
        <v>1</v>
      </c>
      <c r="AB721" s="32">
        <f t="shared" si="105"/>
        <v>-6.15</v>
      </c>
      <c r="AC721" t="str">
        <f t="shared" si="106"/>
        <v>No Sales</v>
      </c>
      <c r="AD721">
        <f>IFERROR(VLOOKUP(J721,Product_lookup!$A:$G,5,FALSE),"")</f>
        <v>299</v>
      </c>
      <c r="AE721">
        <f>IFERROR(VLOOKUP(J721,Product_lookup!$A:$G,6,FALSE),"")</f>
        <v>114</v>
      </c>
      <c r="AF721">
        <f>IFERROR(VLOOKUP(J721,Product_lookup!$A:$G,7,FALSE),"")</f>
        <v>107</v>
      </c>
      <c r="AG721" s="33">
        <f t="shared" si="107"/>
        <v>0.2608695652173913</v>
      </c>
    </row>
    <row r="722" spans="1:33" x14ac:dyDescent="0.3">
      <c r="A722" s="27">
        <v>46272</v>
      </c>
      <c r="B722" s="8" t="s">
        <v>34</v>
      </c>
      <c r="C722" s="8" t="s">
        <v>140</v>
      </c>
      <c r="D722" s="8" t="s">
        <v>141</v>
      </c>
      <c r="E722" s="8" t="s">
        <v>322</v>
      </c>
      <c r="F722" s="8" t="s">
        <v>143</v>
      </c>
      <c r="G722" s="8" t="s">
        <v>694</v>
      </c>
      <c r="H722" s="8" t="s">
        <v>20</v>
      </c>
      <c r="I722" s="8" t="s">
        <v>694</v>
      </c>
      <c r="J722" s="8" t="s">
        <v>324</v>
      </c>
      <c r="K722" s="8" t="s">
        <v>7</v>
      </c>
      <c r="L722" s="12">
        <v>547</v>
      </c>
      <c r="M722" s="9">
        <v>2</v>
      </c>
      <c r="N722" s="10">
        <f t="shared" si="99"/>
        <v>3.6563071297989031E-3</v>
      </c>
      <c r="O722" s="11">
        <f t="shared" si="100"/>
        <v>10.23</v>
      </c>
      <c r="P722" s="11">
        <v>20.46</v>
      </c>
      <c r="Q722" s="11">
        <v>0</v>
      </c>
      <c r="R722" s="8">
        <v>0</v>
      </c>
      <c r="S722" s="8">
        <v>0</v>
      </c>
      <c r="T722" s="33" t="str">
        <f t="shared" si="101"/>
        <v/>
      </c>
      <c r="U722" s="12">
        <f t="shared" si="102"/>
        <v>0</v>
      </c>
      <c r="V722" s="10">
        <f t="shared" si="103"/>
        <v>0</v>
      </c>
      <c r="W722" s="11">
        <v>14</v>
      </c>
      <c r="X722" s="8" t="s">
        <v>148</v>
      </c>
      <c r="Y722" s="8" t="s">
        <v>149</v>
      </c>
      <c r="AA722">
        <f t="shared" si="104"/>
        <v>1</v>
      </c>
      <c r="AB722" s="32">
        <f t="shared" si="105"/>
        <v>-20.46</v>
      </c>
      <c r="AC722" t="str">
        <f t="shared" si="106"/>
        <v>No Sales</v>
      </c>
      <c r="AD722">
        <f>IFERROR(VLOOKUP(J722,Product_lookup!$A:$G,5,FALSE),"")</f>
        <v>499</v>
      </c>
      <c r="AE722">
        <f>IFERROR(VLOOKUP(J722,Product_lookup!$A:$G,6,FALSE),"")</f>
        <v>180</v>
      </c>
      <c r="AF722">
        <f>IFERROR(VLOOKUP(J722,Product_lookup!$A:$G,7,FALSE),"")</f>
        <v>125</v>
      </c>
      <c r="AG722" s="33">
        <f t="shared" si="107"/>
        <v>0.38877755511022044</v>
      </c>
    </row>
    <row r="723" spans="1:33" x14ac:dyDescent="0.3">
      <c r="A723" s="27">
        <v>46272</v>
      </c>
      <c r="B723" s="8" t="s">
        <v>34</v>
      </c>
      <c r="C723" s="8" t="s">
        <v>140</v>
      </c>
      <c r="D723" s="8" t="s">
        <v>141</v>
      </c>
      <c r="E723" s="8" t="s">
        <v>322</v>
      </c>
      <c r="F723" s="8" t="s">
        <v>143</v>
      </c>
      <c r="G723" s="8" t="s">
        <v>323</v>
      </c>
      <c r="H723" s="8" t="s">
        <v>20</v>
      </c>
      <c r="I723" s="8" t="s">
        <v>323</v>
      </c>
      <c r="J723" s="8" t="s">
        <v>324</v>
      </c>
      <c r="K723" s="8" t="s">
        <v>14</v>
      </c>
      <c r="L723" s="12">
        <v>1917</v>
      </c>
      <c r="M723" s="9">
        <v>12</v>
      </c>
      <c r="N723" s="10">
        <f t="shared" si="99"/>
        <v>6.2597809076682318E-3</v>
      </c>
      <c r="O723" s="11">
        <f t="shared" si="100"/>
        <v>8.0400000000000009</v>
      </c>
      <c r="P723" s="11">
        <v>96.48</v>
      </c>
      <c r="Q723" s="11">
        <v>499</v>
      </c>
      <c r="R723" s="8">
        <v>1</v>
      </c>
      <c r="S723" s="8">
        <v>1</v>
      </c>
      <c r="T723" s="33">
        <f t="shared" si="101"/>
        <v>0.19334669338677354</v>
      </c>
      <c r="U723" s="12">
        <f t="shared" si="102"/>
        <v>5.1720563847429517</v>
      </c>
      <c r="V723" s="10">
        <f t="shared" si="103"/>
        <v>8.3333333333333329E-2</v>
      </c>
      <c r="W723" s="11">
        <v>11.5</v>
      </c>
      <c r="X723" s="8" t="s">
        <v>148</v>
      </c>
      <c r="Y723" s="8" t="s">
        <v>149</v>
      </c>
      <c r="AA723">
        <f t="shared" si="104"/>
        <v>1</v>
      </c>
      <c r="AB723" s="32">
        <f t="shared" si="105"/>
        <v>97.52</v>
      </c>
      <c r="AC723" t="str">
        <f t="shared" si="106"/>
        <v>Profitable</v>
      </c>
      <c r="AD723">
        <f>IFERROR(VLOOKUP(J723,Product_lookup!$A:$G,5,FALSE),"")</f>
        <v>499</v>
      </c>
      <c r="AE723">
        <f>IFERROR(VLOOKUP(J723,Product_lookup!$A:$G,6,FALSE),"")</f>
        <v>180</v>
      </c>
      <c r="AF723">
        <f>IFERROR(VLOOKUP(J723,Product_lookup!$A:$G,7,FALSE),"")</f>
        <v>125</v>
      </c>
      <c r="AG723" s="33">
        <f t="shared" si="107"/>
        <v>0.38877755511022044</v>
      </c>
    </row>
    <row r="724" spans="1:33" x14ac:dyDescent="0.3">
      <c r="A724" s="27">
        <v>46272</v>
      </c>
      <c r="B724" s="8" t="s">
        <v>34</v>
      </c>
      <c r="C724" s="8" t="s">
        <v>140</v>
      </c>
      <c r="D724" s="8" t="s">
        <v>141</v>
      </c>
      <c r="E724" s="8" t="s">
        <v>322</v>
      </c>
      <c r="F724" s="8" t="s">
        <v>143</v>
      </c>
      <c r="G724" s="8" t="s">
        <v>606</v>
      </c>
      <c r="H724" s="8" t="s">
        <v>20</v>
      </c>
      <c r="I724" s="8" t="s">
        <v>606</v>
      </c>
      <c r="J724" s="8" t="s">
        <v>324</v>
      </c>
      <c r="K724" s="8" t="s">
        <v>14</v>
      </c>
      <c r="L724" s="12">
        <v>1831</v>
      </c>
      <c r="M724" s="9">
        <v>14</v>
      </c>
      <c r="N724" s="10">
        <f t="shared" si="99"/>
        <v>7.6460950300382309E-3</v>
      </c>
      <c r="O724" s="11">
        <f t="shared" si="100"/>
        <v>14.28</v>
      </c>
      <c r="P724" s="8">
        <v>199.92</v>
      </c>
      <c r="Q724" s="11">
        <v>0</v>
      </c>
      <c r="R724" s="8">
        <v>0</v>
      </c>
      <c r="S724" s="8">
        <v>0</v>
      </c>
      <c r="T724" s="33" t="str">
        <f t="shared" si="101"/>
        <v/>
      </c>
      <c r="U724" s="12">
        <f t="shared" si="102"/>
        <v>0</v>
      </c>
      <c r="V724" s="10">
        <f t="shared" si="103"/>
        <v>0</v>
      </c>
      <c r="W724" s="11">
        <v>19.5</v>
      </c>
      <c r="X724" s="8" t="s">
        <v>148</v>
      </c>
      <c r="Y724" s="8" t="s">
        <v>149</v>
      </c>
      <c r="AA724">
        <f t="shared" si="104"/>
        <v>1</v>
      </c>
      <c r="AB724" s="32">
        <f t="shared" si="105"/>
        <v>-199.92</v>
      </c>
      <c r="AC724" t="str">
        <f t="shared" si="106"/>
        <v>No Sales</v>
      </c>
      <c r="AD724">
        <f>IFERROR(VLOOKUP(J724,Product_lookup!$A:$G,5,FALSE),"")</f>
        <v>499</v>
      </c>
      <c r="AE724">
        <f>IFERROR(VLOOKUP(J724,Product_lookup!$A:$G,6,FALSE),"")</f>
        <v>180</v>
      </c>
      <c r="AF724">
        <f>IFERROR(VLOOKUP(J724,Product_lookup!$A:$G,7,FALSE),"")</f>
        <v>125</v>
      </c>
      <c r="AG724" s="33">
        <f t="shared" si="107"/>
        <v>0.38877755511022044</v>
      </c>
    </row>
    <row r="725" spans="1:33" x14ac:dyDescent="0.3">
      <c r="A725" s="27">
        <v>46272</v>
      </c>
      <c r="B725" s="8" t="s">
        <v>34</v>
      </c>
      <c r="C725" s="8" t="s">
        <v>140</v>
      </c>
      <c r="D725" s="8" t="s">
        <v>141</v>
      </c>
      <c r="E725" s="8" t="s">
        <v>325</v>
      </c>
      <c r="F725" s="8" t="s">
        <v>143</v>
      </c>
      <c r="G725" s="8" t="s">
        <v>696</v>
      </c>
      <c r="H725" s="8" t="s">
        <v>20</v>
      </c>
      <c r="I725" s="8" t="s">
        <v>696</v>
      </c>
      <c r="J725" s="8" t="s">
        <v>327</v>
      </c>
      <c r="K725" s="8" t="s">
        <v>21</v>
      </c>
      <c r="L725" s="12">
        <v>300</v>
      </c>
      <c r="M725" s="9">
        <v>7</v>
      </c>
      <c r="N725" s="10">
        <f t="shared" si="99"/>
        <v>2.3333333333333334E-2</v>
      </c>
      <c r="O725" s="11">
        <f t="shared" si="100"/>
        <v>6.3500000000000005</v>
      </c>
      <c r="P725" s="11">
        <v>44.45</v>
      </c>
      <c r="Q725" s="8">
        <v>199</v>
      </c>
      <c r="R725" s="8">
        <v>1</v>
      </c>
      <c r="S725" s="8">
        <v>1</v>
      </c>
      <c r="T725" s="33">
        <f t="shared" si="101"/>
        <v>0.22336683417085429</v>
      </c>
      <c r="U725" s="12">
        <f t="shared" si="102"/>
        <v>4.4769403824521934</v>
      </c>
      <c r="V725" s="10">
        <f t="shared" si="103"/>
        <v>0.14285714285714285</v>
      </c>
      <c r="W725" s="11">
        <v>7.5</v>
      </c>
      <c r="X725" s="8" t="s">
        <v>148</v>
      </c>
      <c r="Y725" s="8" t="s">
        <v>149</v>
      </c>
      <c r="AA725">
        <f t="shared" si="104"/>
        <v>1</v>
      </c>
      <c r="AB725" s="32">
        <f t="shared" si="105"/>
        <v>-9.4500000000000028</v>
      </c>
      <c r="AC725" t="str">
        <f t="shared" si="106"/>
        <v>Losing</v>
      </c>
      <c r="AD725">
        <f>IFERROR(VLOOKUP(J725,Product_lookup!$A:$G,5,FALSE),"")</f>
        <v>199</v>
      </c>
      <c r="AE725">
        <f>IFERROR(VLOOKUP(J725,Product_lookup!$A:$G,6,FALSE),"")</f>
        <v>76</v>
      </c>
      <c r="AF725">
        <f>IFERROR(VLOOKUP(J725,Product_lookup!$A:$G,7,FALSE),"")</f>
        <v>88</v>
      </c>
      <c r="AG725" s="33">
        <f t="shared" si="107"/>
        <v>0.17587939698492464</v>
      </c>
    </row>
    <row r="726" spans="1:33" x14ac:dyDescent="0.3">
      <c r="A726" s="27">
        <v>46272</v>
      </c>
      <c r="B726" s="8" t="s">
        <v>34</v>
      </c>
      <c r="C726" s="8" t="s">
        <v>140</v>
      </c>
      <c r="D726" s="8" t="s">
        <v>141</v>
      </c>
      <c r="E726" s="8" t="s">
        <v>325</v>
      </c>
      <c r="F726" s="8" t="s">
        <v>143</v>
      </c>
      <c r="G726" s="8" t="s">
        <v>326</v>
      </c>
      <c r="H726" s="8" t="s">
        <v>20</v>
      </c>
      <c r="I726" s="8" t="s">
        <v>326</v>
      </c>
      <c r="J726" s="8" t="s">
        <v>327</v>
      </c>
      <c r="K726" s="8" t="s">
        <v>7</v>
      </c>
      <c r="L726" s="12">
        <v>1876</v>
      </c>
      <c r="M726" s="9">
        <v>20</v>
      </c>
      <c r="N726" s="10">
        <f t="shared" si="99"/>
        <v>1.0660980810234541E-2</v>
      </c>
      <c r="O726" s="11">
        <f t="shared" si="100"/>
        <v>4.7200000000000006</v>
      </c>
      <c r="P726" s="11">
        <v>94.4</v>
      </c>
      <c r="Q726" s="11">
        <v>597</v>
      </c>
      <c r="R726" s="8">
        <v>2</v>
      </c>
      <c r="S726" s="8">
        <v>3</v>
      </c>
      <c r="T726" s="33">
        <f t="shared" si="101"/>
        <v>0.15812395309882749</v>
      </c>
      <c r="U726" s="12">
        <f t="shared" si="102"/>
        <v>6.3241525423728806</v>
      </c>
      <c r="V726" s="10">
        <f t="shared" si="103"/>
        <v>0.1</v>
      </c>
      <c r="W726" s="11">
        <v>6</v>
      </c>
      <c r="X726" s="8" t="s">
        <v>148</v>
      </c>
      <c r="Y726" s="8" t="s">
        <v>149</v>
      </c>
      <c r="AA726">
        <f t="shared" si="104"/>
        <v>1</v>
      </c>
      <c r="AB726" s="32">
        <f t="shared" si="105"/>
        <v>10.599999999999994</v>
      </c>
      <c r="AC726" t="str">
        <f t="shared" si="106"/>
        <v>Profitable</v>
      </c>
      <c r="AD726">
        <f>IFERROR(VLOOKUP(J726,Product_lookup!$A:$G,5,FALSE),"")</f>
        <v>199</v>
      </c>
      <c r="AE726">
        <f>IFERROR(VLOOKUP(J726,Product_lookup!$A:$G,6,FALSE),"")</f>
        <v>76</v>
      </c>
      <c r="AF726">
        <f>IFERROR(VLOOKUP(J726,Product_lookup!$A:$G,7,FALSE),"")</f>
        <v>88</v>
      </c>
      <c r="AG726" s="33">
        <f t="shared" si="107"/>
        <v>0.17587939698492464</v>
      </c>
    </row>
    <row r="727" spans="1:33" x14ac:dyDescent="0.3">
      <c r="A727" s="27">
        <v>46272</v>
      </c>
      <c r="B727" s="8" t="s">
        <v>34</v>
      </c>
      <c r="C727" s="8" t="s">
        <v>140</v>
      </c>
      <c r="D727" s="8" t="s">
        <v>141</v>
      </c>
      <c r="E727" s="8" t="s">
        <v>325</v>
      </c>
      <c r="F727" s="8" t="s">
        <v>143</v>
      </c>
      <c r="G727" s="8" t="s">
        <v>425</v>
      </c>
      <c r="H727" s="8" t="s">
        <v>20</v>
      </c>
      <c r="I727" s="8" t="s">
        <v>425</v>
      </c>
      <c r="J727" s="8" t="s">
        <v>327</v>
      </c>
      <c r="K727" s="8" t="s">
        <v>7</v>
      </c>
      <c r="L727" s="12">
        <v>643</v>
      </c>
      <c r="M727" s="9">
        <v>7</v>
      </c>
      <c r="N727" s="10">
        <f t="shared" si="99"/>
        <v>1.088646967340591E-2</v>
      </c>
      <c r="O727" s="11">
        <f t="shared" si="100"/>
        <v>3.5</v>
      </c>
      <c r="P727" s="11">
        <v>24.5</v>
      </c>
      <c r="Q727" s="11">
        <v>199</v>
      </c>
      <c r="R727" s="8">
        <v>1</v>
      </c>
      <c r="S727" s="8">
        <v>1</v>
      </c>
      <c r="T727" s="33">
        <f t="shared" si="101"/>
        <v>0.12311557788944724</v>
      </c>
      <c r="U727" s="12">
        <f t="shared" si="102"/>
        <v>8.1224489795918373</v>
      </c>
      <c r="V727" s="10">
        <f t="shared" si="103"/>
        <v>0.14285714285714285</v>
      </c>
      <c r="W727" s="11">
        <v>6</v>
      </c>
      <c r="X727" s="8" t="s">
        <v>148</v>
      </c>
      <c r="Y727" s="8" t="s">
        <v>149</v>
      </c>
      <c r="AA727">
        <f t="shared" si="104"/>
        <v>1</v>
      </c>
      <c r="AB727" s="32">
        <f t="shared" si="105"/>
        <v>10.5</v>
      </c>
      <c r="AC727" t="str">
        <f t="shared" si="106"/>
        <v>Profitable</v>
      </c>
      <c r="AD727">
        <f>IFERROR(VLOOKUP(J727,Product_lookup!$A:$G,5,FALSE),"")</f>
        <v>199</v>
      </c>
      <c r="AE727">
        <f>IFERROR(VLOOKUP(J727,Product_lookup!$A:$G,6,FALSE),"")</f>
        <v>76</v>
      </c>
      <c r="AF727">
        <f>IFERROR(VLOOKUP(J727,Product_lookup!$A:$G,7,FALSE),"")</f>
        <v>88</v>
      </c>
      <c r="AG727" s="33">
        <f t="shared" si="107"/>
        <v>0.17587939698492464</v>
      </c>
    </row>
    <row r="728" spans="1:33" x14ac:dyDescent="0.3">
      <c r="A728" s="27">
        <v>46272</v>
      </c>
      <c r="B728" s="8" t="s">
        <v>34</v>
      </c>
      <c r="C728" s="8" t="s">
        <v>140</v>
      </c>
      <c r="D728" s="8" t="s">
        <v>141</v>
      </c>
      <c r="E728" s="8" t="s">
        <v>325</v>
      </c>
      <c r="F728" s="8" t="s">
        <v>143</v>
      </c>
      <c r="G728" s="8" t="s">
        <v>423</v>
      </c>
      <c r="H728" s="8" t="s">
        <v>20</v>
      </c>
      <c r="I728" s="8" t="s">
        <v>423</v>
      </c>
      <c r="J728" s="8" t="s">
        <v>327</v>
      </c>
      <c r="K728" s="8" t="s">
        <v>7</v>
      </c>
      <c r="L728" s="12">
        <v>1986</v>
      </c>
      <c r="M728" s="9">
        <v>22</v>
      </c>
      <c r="N728" s="10">
        <f t="shared" si="99"/>
        <v>1.1077542799597181E-2</v>
      </c>
      <c r="O728" s="11">
        <f t="shared" si="100"/>
        <v>3.0399999999999996</v>
      </c>
      <c r="P728" s="11">
        <v>66.88</v>
      </c>
      <c r="Q728" s="11">
        <v>597</v>
      </c>
      <c r="R728" s="8">
        <v>3</v>
      </c>
      <c r="S728" s="8">
        <v>3</v>
      </c>
      <c r="T728" s="33">
        <f t="shared" si="101"/>
        <v>0.11202680067001675</v>
      </c>
      <c r="U728" s="12">
        <f t="shared" si="102"/>
        <v>8.9264354066985661</v>
      </c>
      <c r="V728" s="10">
        <f t="shared" si="103"/>
        <v>0.13636363636363635</v>
      </c>
      <c r="W728" s="11">
        <v>5</v>
      </c>
      <c r="X728" s="8" t="s">
        <v>148</v>
      </c>
      <c r="Y728" s="8" t="s">
        <v>149</v>
      </c>
      <c r="AA728">
        <f t="shared" si="104"/>
        <v>1</v>
      </c>
      <c r="AB728" s="32">
        <f t="shared" si="105"/>
        <v>38.120000000000005</v>
      </c>
      <c r="AC728" t="str">
        <f t="shared" si="106"/>
        <v>Profitable</v>
      </c>
      <c r="AD728">
        <f>IFERROR(VLOOKUP(J728,Product_lookup!$A:$G,5,FALSE),"")</f>
        <v>199</v>
      </c>
      <c r="AE728">
        <f>IFERROR(VLOOKUP(J728,Product_lookup!$A:$G,6,FALSE),"")</f>
        <v>76</v>
      </c>
      <c r="AF728">
        <f>IFERROR(VLOOKUP(J728,Product_lookup!$A:$G,7,FALSE),"")</f>
        <v>88</v>
      </c>
      <c r="AG728" s="33">
        <f t="shared" si="107"/>
        <v>0.17587939698492464</v>
      </c>
    </row>
    <row r="729" spans="1:33" x14ac:dyDescent="0.3">
      <c r="A729" s="27">
        <v>46272</v>
      </c>
      <c r="B729" s="8" t="s">
        <v>34</v>
      </c>
      <c r="C729" s="8" t="s">
        <v>140</v>
      </c>
      <c r="D729" s="8" t="s">
        <v>141</v>
      </c>
      <c r="E729" s="8" t="s">
        <v>325</v>
      </c>
      <c r="F729" s="8" t="s">
        <v>143</v>
      </c>
      <c r="G729" s="8" t="s">
        <v>422</v>
      </c>
      <c r="H729" s="8" t="s">
        <v>20</v>
      </c>
      <c r="I729" s="8" t="s">
        <v>422</v>
      </c>
      <c r="J729" s="8" t="s">
        <v>327</v>
      </c>
      <c r="K729" s="8" t="s">
        <v>21</v>
      </c>
      <c r="L729" s="12">
        <v>710</v>
      </c>
      <c r="M729" s="9">
        <v>12</v>
      </c>
      <c r="N729" s="10">
        <f t="shared" si="99"/>
        <v>1.6901408450704224E-2</v>
      </c>
      <c r="O729" s="11">
        <f t="shared" si="100"/>
        <v>5.3500000000000005</v>
      </c>
      <c r="P729" s="11">
        <v>64.2</v>
      </c>
      <c r="Q729" s="11">
        <v>398</v>
      </c>
      <c r="R729" s="8">
        <v>2</v>
      </c>
      <c r="S729" s="8">
        <v>2</v>
      </c>
      <c r="T729" s="33">
        <f t="shared" si="101"/>
        <v>0.1613065326633166</v>
      </c>
      <c r="U729" s="12">
        <f t="shared" si="102"/>
        <v>6.1993769470404985</v>
      </c>
      <c r="V729" s="10">
        <f t="shared" si="103"/>
        <v>0.16666666666666666</v>
      </c>
      <c r="W729" s="11">
        <v>5.5</v>
      </c>
      <c r="X729" s="8" t="s">
        <v>148</v>
      </c>
      <c r="Y729" s="8" t="s">
        <v>149</v>
      </c>
      <c r="AA729">
        <f t="shared" si="104"/>
        <v>1</v>
      </c>
      <c r="AB729" s="32">
        <f t="shared" si="105"/>
        <v>5.7999999999999972</v>
      </c>
      <c r="AC729" t="str">
        <f t="shared" si="106"/>
        <v>Profitable</v>
      </c>
      <c r="AD729">
        <f>IFERROR(VLOOKUP(J729,Product_lookup!$A:$G,5,FALSE),"")</f>
        <v>199</v>
      </c>
      <c r="AE729">
        <f>IFERROR(VLOOKUP(J729,Product_lookup!$A:$G,6,FALSE),"")</f>
        <v>76</v>
      </c>
      <c r="AF729">
        <f>IFERROR(VLOOKUP(J729,Product_lookup!$A:$G,7,FALSE),"")</f>
        <v>88</v>
      </c>
      <c r="AG729" s="33">
        <f t="shared" si="107"/>
        <v>0.17587939698492464</v>
      </c>
    </row>
    <row r="730" spans="1:33" x14ac:dyDescent="0.3">
      <c r="A730" s="27">
        <v>46272</v>
      </c>
      <c r="B730" s="8" t="s">
        <v>34</v>
      </c>
      <c r="C730" s="8" t="s">
        <v>140</v>
      </c>
      <c r="D730" s="8" t="s">
        <v>141</v>
      </c>
      <c r="E730" s="8" t="s">
        <v>325</v>
      </c>
      <c r="F730" s="8" t="s">
        <v>143</v>
      </c>
      <c r="G730" s="8" t="s">
        <v>698</v>
      </c>
      <c r="H730" s="8" t="s">
        <v>20</v>
      </c>
      <c r="I730" s="8" t="s">
        <v>698</v>
      </c>
      <c r="J730" s="8" t="s">
        <v>327</v>
      </c>
      <c r="K730" s="8" t="s">
        <v>21</v>
      </c>
      <c r="L730" s="12">
        <v>126</v>
      </c>
      <c r="M730" s="9">
        <v>2</v>
      </c>
      <c r="N730" s="10">
        <f t="shared" si="99"/>
        <v>1.5873015873015872E-2</v>
      </c>
      <c r="O730" s="11">
        <f t="shared" si="100"/>
        <v>5.5</v>
      </c>
      <c r="P730" s="11">
        <v>11</v>
      </c>
      <c r="Q730" s="11">
        <v>0</v>
      </c>
      <c r="R730" s="8">
        <v>0</v>
      </c>
      <c r="S730" s="8">
        <v>0</v>
      </c>
      <c r="T730" s="33" t="str">
        <f t="shared" si="101"/>
        <v/>
      </c>
      <c r="U730" s="12">
        <f t="shared" si="102"/>
        <v>0</v>
      </c>
      <c r="V730" s="10">
        <f t="shared" si="103"/>
        <v>0</v>
      </c>
      <c r="W730" s="11">
        <v>5.5</v>
      </c>
      <c r="X730" s="8" t="s">
        <v>148</v>
      </c>
      <c r="Y730" s="8" t="s">
        <v>149</v>
      </c>
      <c r="AA730">
        <f t="shared" si="104"/>
        <v>1</v>
      </c>
      <c r="AB730" s="32">
        <f t="shared" si="105"/>
        <v>-11</v>
      </c>
      <c r="AC730" t="str">
        <f t="shared" si="106"/>
        <v>No Sales</v>
      </c>
      <c r="AD730">
        <f>IFERROR(VLOOKUP(J730,Product_lookup!$A:$G,5,FALSE),"")</f>
        <v>199</v>
      </c>
      <c r="AE730">
        <f>IFERROR(VLOOKUP(J730,Product_lookup!$A:$G,6,FALSE),"")</f>
        <v>76</v>
      </c>
      <c r="AF730">
        <f>IFERROR(VLOOKUP(J730,Product_lookup!$A:$G,7,FALSE),"")</f>
        <v>88</v>
      </c>
      <c r="AG730" s="33">
        <f t="shared" si="107"/>
        <v>0.17587939698492464</v>
      </c>
    </row>
    <row r="731" spans="1:33" x14ac:dyDescent="0.3">
      <c r="A731" s="27">
        <v>46272</v>
      </c>
      <c r="B731" s="8" t="s">
        <v>34</v>
      </c>
      <c r="C731" s="8" t="s">
        <v>140</v>
      </c>
      <c r="D731" s="8" t="s">
        <v>141</v>
      </c>
      <c r="E731" s="8" t="s">
        <v>328</v>
      </c>
      <c r="F731" s="8" t="s">
        <v>143</v>
      </c>
      <c r="G731" s="8" t="s">
        <v>329</v>
      </c>
      <c r="H731" s="8" t="s">
        <v>20</v>
      </c>
      <c r="I731" s="8" t="s">
        <v>329</v>
      </c>
      <c r="J731" s="8" t="s">
        <v>330</v>
      </c>
      <c r="K731" s="8" t="s">
        <v>7</v>
      </c>
      <c r="L731" s="12">
        <v>861</v>
      </c>
      <c r="M731" s="9">
        <v>7</v>
      </c>
      <c r="N731" s="10">
        <f t="shared" si="99"/>
        <v>8.130081300813009E-3</v>
      </c>
      <c r="O731" s="11">
        <f t="shared" si="100"/>
        <v>6.4399999999999995</v>
      </c>
      <c r="P731" s="11">
        <v>45.08</v>
      </c>
      <c r="Q731" s="11">
        <v>0</v>
      </c>
      <c r="R731" s="8">
        <v>0</v>
      </c>
      <c r="S731" s="8">
        <v>0</v>
      </c>
      <c r="T731" s="33" t="str">
        <f t="shared" si="101"/>
        <v/>
      </c>
      <c r="U731" s="12">
        <f t="shared" si="102"/>
        <v>0</v>
      </c>
      <c r="V731" s="10">
        <f t="shared" si="103"/>
        <v>0</v>
      </c>
      <c r="W731" s="11">
        <v>10</v>
      </c>
      <c r="X731" s="8" t="s">
        <v>148</v>
      </c>
      <c r="Y731" s="8" t="s">
        <v>149</v>
      </c>
      <c r="AA731">
        <f t="shared" si="104"/>
        <v>1</v>
      </c>
      <c r="AB731" s="32">
        <f t="shared" si="105"/>
        <v>-45.08</v>
      </c>
      <c r="AC731" t="str">
        <f t="shared" si="106"/>
        <v>No Sales</v>
      </c>
      <c r="AD731">
        <f>IFERROR(VLOOKUP(J731,Product_lookup!$A:$G,5,FALSE),"")</f>
        <v>299</v>
      </c>
      <c r="AE731">
        <f>IFERROR(VLOOKUP(J731,Product_lookup!$A:$G,6,FALSE),"")</f>
        <v>114</v>
      </c>
      <c r="AF731">
        <f>IFERROR(VLOOKUP(J731,Product_lookup!$A:$G,7,FALSE),"")</f>
        <v>97</v>
      </c>
      <c r="AG731" s="33">
        <f t="shared" si="107"/>
        <v>0.29431438127090304</v>
      </c>
    </row>
    <row r="732" spans="1:33" x14ac:dyDescent="0.3">
      <c r="A732" s="27">
        <v>46272</v>
      </c>
      <c r="B732" s="8" t="s">
        <v>34</v>
      </c>
      <c r="C732" s="8" t="s">
        <v>140</v>
      </c>
      <c r="D732" s="8" t="s">
        <v>141</v>
      </c>
      <c r="E732" s="8" t="s">
        <v>328</v>
      </c>
      <c r="F732" s="8" t="s">
        <v>143</v>
      </c>
      <c r="G732" s="8" t="s">
        <v>491</v>
      </c>
      <c r="H732" s="8" t="s">
        <v>20</v>
      </c>
      <c r="I732" s="8" t="s">
        <v>491</v>
      </c>
      <c r="J732" s="8" t="s">
        <v>330</v>
      </c>
      <c r="K732" s="8" t="s">
        <v>7</v>
      </c>
      <c r="L732" s="12">
        <v>1056</v>
      </c>
      <c r="M732" s="9">
        <v>3</v>
      </c>
      <c r="N732" s="10">
        <f t="shared" si="99"/>
        <v>2.840909090909091E-3</v>
      </c>
      <c r="O732" s="11">
        <f t="shared" si="100"/>
        <v>6.8</v>
      </c>
      <c r="P732" s="11">
        <v>20.399999999999999</v>
      </c>
      <c r="Q732" s="11">
        <v>0</v>
      </c>
      <c r="R732" s="8">
        <v>0</v>
      </c>
      <c r="S732" s="8">
        <v>0</v>
      </c>
      <c r="T732" s="33" t="str">
        <f t="shared" si="101"/>
        <v/>
      </c>
      <c r="U732" s="12">
        <f t="shared" si="102"/>
        <v>0</v>
      </c>
      <c r="V732" s="10">
        <f t="shared" si="103"/>
        <v>0</v>
      </c>
      <c r="W732" s="11">
        <v>9</v>
      </c>
      <c r="X732" s="8" t="s">
        <v>148</v>
      </c>
      <c r="Y732" s="8" t="s">
        <v>149</v>
      </c>
      <c r="AA732">
        <f t="shared" si="104"/>
        <v>1</v>
      </c>
      <c r="AB732" s="32">
        <f t="shared" si="105"/>
        <v>-20.399999999999999</v>
      </c>
      <c r="AC732" t="str">
        <f t="shared" si="106"/>
        <v>No Sales</v>
      </c>
      <c r="AD732">
        <f>IFERROR(VLOOKUP(J732,Product_lookup!$A:$G,5,FALSE),"")</f>
        <v>299</v>
      </c>
      <c r="AE732">
        <f>IFERROR(VLOOKUP(J732,Product_lookup!$A:$G,6,FALSE),"")</f>
        <v>114</v>
      </c>
      <c r="AF732">
        <f>IFERROR(VLOOKUP(J732,Product_lookup!$A:$G,7,FALSE),"")</f>
        <v>97</v>
      </c>
      <c r="AG732" s="33">
        <f t="shared" si="107"/>
        <v>0.29431438127090304</v>
      </c>
    </row>
    <row r="733" spans="1:33" x14ac:dyDescent="0.3">
      <c r="A733" s="27">
        <v>46272</v>
      </c>
      <c r="B733" s="8" t="s">
        <v>34</v>
      </c>
      <c r="C733" s="8" t="s">
        <v>140</v>
      </c>
      <c r="D733" s="8" t="s">
        <v>141</v>
      </c>
      <c r="E733" s="8" t="s">
        <v>328</v>
      </c>
      <c r="F733" s="8" t="s">
        <v>143</v>
      </c>
      <c r="G733" s="8" t="s">
        <v>699</v>
      </c>
      <c r="H733" s="8" t="s">
        <v>20</v>
      </c>
      <c r="I733" s="8" t="s">
        <v>699</v>
      </c>
      <c r="J733" s="8" t="s">
        <v>330</v>
      </c>
      <c r="K733" s="8" t="s">
        <v>7</v>
      </c>
      <c r="L733" s="12">
        <v>231</v>
      </c>
      <c r="M733" s="9">
        <v>0</v>
      </c>
      <c r="N733" s="10">
        <f t="shared" si="99"/>
        <v>0</v>
      </c>
      <c r="O733" s="11" t="str">
        <f t="shared" si="100"/>
        <v/>
      </c>
      <c r="P733" s="11">
        <v>0</v>
      </c>
      <c r="Q733" s="11">
        <v>0</v>
      </c>
      <c r="R733" s="8">
        <v>0</v>
      </c>
      <c r="S733" s="8">
        <v>0</v>
      </c>
      <c r="T733" s="33" t="str">
        <f t="shared" si="101"/>
        <v/>
      </c>
      <c r="U733" s="12" t="str">
        <f t="shared" si="102"/>
        <v/>
      </c>
      <c r="V733" s="10" t="str">
        <f t="shared" si="103"/>
        <v/>
      </c>
      <c r="W733" s="11">
        <v>8</v>
      </c>
      <c r="X733" s="8" t="s">
        <v>148</v>
      </c>
      <c r="Y733" s="8" t="s">
        <v>149</v>
      </c>
      <c r="AA733">
        <f t="shared" si="104"/>
        <v>1</v>
      </c>
      <c r="AB733" s="32">
        <f t="shared" si="105"/>
        <v>0</v>
      </c>
      <c r="AC733" t="str">
        <f t="shared" si="106"/>
        <v>No Spend</v>
      </c>
      <c r="AD733">
        <f>IFERROR(VLOOKUP(J733,Product_lookup!$A:$G,5,FALSE),"")</f>
        <v>299</v>
      </c>
      <c r="AE733">
        <f>IFERROR(VLOOKUP(J733,Product_lookup!$A:$G,6,FALSE),"")</f>
        <v>114</v>
      </c>
      <c r="AF733">
        <f>IFERROR(VLOOKUP(J733,Product_lookup!$A:$G,7,FALSE),"")</f>
        <v>97</v>
      </c>
      <c r="AG733" s="33">
        <f t="shared" si="107"/>
        <v>0.29431438127090304</v>
      </c>
    </row>
    <row r="734" spans="1:33" x14ac:dyDescent="0.3">
      <c r="A734" s="27">
        <v>46272</v>
      </c>
      <c r="B734" s="8" t="s">
        <v>34</v>
      </c>
      <c r="C734" s="8" t="s">
        <v>140</v>
      </c>
      <c r="D734" s="8" t="s">
        <v>141</v>
      </c>
      <c r="E734" s="8" t="s">
        <v>328</v>
      </c>
      <c r="F734" s="8" t="s">
        <v>143</v>
      </c>
      <c r="G734" s="8" t="s">
        <v>490</v>
      </c>
      <c r="H734" s="8" t="s">
        <v>20</v>
      </c>
      <c r="I734" s="8" t="s">
        <v>490</v>
      </c>
      <c r="J734" s="8" t="s">
        <v>330</v>
      </c>
      <c r="K734" s="8" t="s">
        <v>14</v>
      </c>
      <c r="L734" s="12">
        <v>395</v>
      </c>
      <c r="M734" s="9">
        <v>4</v>
      </c>
      <c r="N734" s="10">
        <f t="shared" si="99"/>
        <v>1.0126582278481013E-2</v>
      </c>
      <c r="O734" s="11">
        <f t="shared" si="100"/>
        <v>6.75</v>
      </c>
      <c r="P734" s="11">
        <v>27</v>
      </c>
      <c r="Q734" s="11">
        <v>0</v>
      </c>
      <c r="R734" s="8">
        <v>0</v>
      </c>
      <c r="S734" s="8">
        <v>0</v>
      </c>
      <c r="T734" s="33" t="str">
        <f t="shared" si="101"/>
        <v/>
      </c>
      <c r="U734" s="12">
        <f t="shared" si="102"/>
        <v>0</v>
      </c>
      <c r="V734" s="10">
        <f t="shared" si="103"/>
        <v>0</v>
      </c>
      <c r="W734" s="11">
        <v>11.5</v>
      </c>
      <c r="X734" s="8" t="s">
        <v>148</v>
      </c>
      <c r="Y734" s="8" t="s">
        <v>149</v>
      </c>
      <c r="AA734">
        <f t="shared" si="104"/>
        <v>1</v>
      </c>
      <c r="AB734" s="32">
        <f t="shared" si="105"/>
        <v>-27</v>
      </c>
      <c r="AC734" t="str">
        <f t="shared" si="106"/>
        <v>No Sales</v>
      </c>
      <c r="AD734">
        <f>IFERROR(VLOOKUP(J734,Product_lookup!$A:$G,5,FALSE),"")</f>
        <v>299</v>
      </c>
      <c r="AE734">
        <f>IFERROR(VLOOKUP(J734,Product_lookup!$A:$G,6,FALSE),"")</f>
        <v>114</v>
      </c>
      <c r="AF734">
        <f>IFERROR(VLOOKUP(J734,Product_lookup!$A:$G,7,FALSE),"")</f>
        <v>97</v>
      </c>
      <c r="AG734" s="33">
        <f t="shared" si="107"/>
        <v>0.29431438127090304</v>
      </c>
    </row>
    <row r="735" spans="1:33" x14ac:dyDescent="0.3">
      <c r="A735" s="27">
        <v>46272</v>
      </c>
      <c r="B735" s="8" t="s">
        <v>36</v>
      </c>
      <c r="C735" s="8" t="s">
        <v>140</v>
      </c>
      <c r="D735" s="8" t="s">
        <v>180</v>
      </c>
      <c r="E735" s="8" t="s">
        <v>181</v>
      </c>
      <c r="F735" s="8" t="s">
        <v>143</v>
      </c>
      <c r="G735" s="8" t="s">
        <v>335</v>
      </c>
      <c r="H735" s="8" t="s">
        <v>13</v>
      </c>
      <c r="I735" s="8" t="s">
        <v>335</v>
      </c>
      <c r="J735" s="8" t="s">
        <v>184</v>
      </c>
      <c r="K735" s="8" t="s">
        <v>14</v>
      </c>
      <c r="L735" s="12">
        <v>1878</v>
      </c>
      <c r="M735" s="9">
        <v>15</v>
      </c>
      <c r="N735" s="10">
        <f t="shared" si="99"/>
        <v>7.9872204472843447E-3</v>
      </c>
      <c r="O735" s="11">
        <f t="shared" si="100"/>
        <v>9.35</v>
      </c>
      <c r="P735" s="11">
        <v>140.25</v>
      </c>
      <c r="Q735" s="11">
        <v>379</v>
      </c>
      <c r="R735" s="8">
        <v>1</v>
      </c>
      <c r="S735" s="8">
        <v>1</v>
      </c>
      <c r="T735" s="33">
        <f t="shared" si="101"/>
        <v>0.37005277044854884</v>
      </c>
      <c r="U735" s="12">
        <f t="shared" si="102"/>
        <v>2.7023172905525845</v>
      </c>
      <c r="V735" s="10">
        <f t="shared" si="103"/>
        <v>6.6666666666666666E-2</v>
      </c>
      <c r="W735" s="11">
        <v>11</v>
      </c>
      <c r="X735" s="8" t="s">
        <v>148</v>
      </c>
      <c r="Y735" s="8" t="s">
        <v>149</v>
      </c>
      <c r="AA735">
        <f t="shared" si="104"/>
        <v>1</v>
      </c>
      <c r="AB735" s="32">
        <f t="shared" si="105"/>
        <v>-15.25</v>
      </c>
      <c r="AC735" t="str">
        <f t="shared" si="106"/>
        <v>Losing</v>
      </c>
      <c r="AD735">
        <f>IFERROR(VLOOKUP(J735,Product_lookup!$A:$G,5,FALSE),"")</f>
        <v>379</v>
      </c>
      <c r="AE735">
        <f>IFERROR(VLOOKUP(J735,Product_lookup!$A:$G,6,FALSE),"")</f>
        <v>140</v>
      </c>
      <c r="AF735">
        <f>IFERROR(VLOOKUP(J735,Product_lookup!$A:$G,7,FALSE),"")</f>
        <v>114</v>
      </c>
      <c r="AG735" s="33">
        <f t="shared" si="107"/>
        <v>0.32981530343007914</v>
      </c>
    </row>
    <row r="736" spans="1:33" x14ac:dyDescent="0.3">
      <c r="A736" s="27">
        <v>46272</v>
      </c>
      <c r="B736" s="8" t="s">
        <v>36</v>
      </c>
      <c r="C736" s="8" t="s">
        <v>140</v>
      </c>
      <c r="D736" s="8" t="s">
        <v>180</v>
      </c>
      <c r="E736" s="8" t="s">
        <v>181</v>
      </c>
      <c r="F736" s="8" t="s">
        <v>143</v>
      </c>
      <c r="G736" s="8" t="s">
        <v>335</v>
      </c>
      <c r="H736" s="8" t="s">
        <v>13</v>
      </c>
      <c r="I736" s="8" t="s">
        <v>493</v>
      </c>
      <c r="J736" s="8" t="s">
        <v>184</v>
      </c>
      <c r="K736" s="8" t="s">
        <v>21</v>
      </c>
      <c r="L736" s="12">
        <v>306</v>
      </c>
      <c r="M736" s="9">
        <v>4</v>
      </c>
      <c r="N736" s="10">
        <f t="shared" si="99"/>
        <v>1.3071895424836602E-2</v>
      </c>
      <c r="O736" s="11">
        <f t="shared" si="100"/>
        <v>7.25</v>
      </c>
      <c r="P736" s="11">
        <v>29</v>
      </c>
      <c r="Q736" s="11">
        <v>0</v>
      </c>
      <c r="R736" s="8">
        <v>0</v>
      </c>
      <c r="S736" s="8">
        <v>0</v>
      </c>
      <c r="T736" s="33" t="str">
        <f t="shared" si="101"/>
        <v/>
      </c>
      <c r="U736" s="12">
        <f t="shared" si="102"/>
        <v>0</v>
      </c>
      <c r="V736" s="10">
        <f t="shared" si="103"/>
        <v>0</v>
      </c>
      <c r="W736" s="11">
        <v>8.5</v>
      </c>
      <c r="X736" s="8" t="s">
        <v>148</v>
      </c>
      <c r="Y736" s="8" t="s">
        <v>149</v>
      </c>
      <c r="Z736" s="8" t="s">
        <v>609</v>
      </c>
      <c r="AA736">
        <f t="shared" si="104"/>
        <v>1</v>
      </c>
      <c r="AB736" s="32">
        <f t="shared" si="105"/>
        <v>-29</v>
      </c>
      <c r="AC736" t="str">
        <f t="shared" si="106"/>
        <v>No Sales</v>
      </c>
      <c r="AD736">
        <f>IFERROR(VLOOKUP(J736,Product_lookup!$A:$G,5,FALSE),"")</f>
        <v>379</v>
      </c>
      <c r="AE736">
        <f>IFERROR(VLOOKUP(J736,Product_lookup!$A:$G,6,FALSE),"")</f>
        <v>140</v>
      </c>
      <c r="AF736">
        <f>IFERROR(VLOOKUP(J736,Product_lookup!$A:$G,7,FALSE),"")</f>
        <v>114</v>
      </c>
      <c r="AG736" s="33">
        <f t="shared" si="107"/>
        <v>0.32981530343007914</v>
      </c>
    </row>
    <row r="737" spans="1:33" x14ac:dyDescent="0.3">
      <c r="A737" s="27">
        <v>46272</v>
      </c>
      <c r="B737" s="8" t="s">
        <v>36</v>
      </c>
      <c r="C737" s="8" t="s">
        <v>140</v>
      </c>
      <c r="D737" s="8" t="s">
        <v>180</v>
      </c>
      <c r="E737" s="8" t="s">
        <v>337</v>
      </c>
      <c r="F737" s="8" t="s">
        <v>143</v>
      </c>
      <c r="G737" s="8" t="s">
        <v>338</v>
      </c>
      <c r="H737" s="8" t="s">
        <v>13</v>
      </c>
      <c r="I737" s="8" t="s">
        <v>700</v>
      </c>
      <c r="J737" s="8" t="s">
        <v>340</v>
      </c>
      <c r="K737" s="8" t="s">
        <v>7</v>
      </c>
      <c r="L737" s="12">
        <v>406</v>
      </c>
      <c r="M737" s="9">
        <v>0</v>
      </c>
      <c r="N737" s="10">
        <f t="shared" si="99"/>
        <v>0</v>
      </c>
      <c r="O737" s="11" t="str">
        <f t="shared" si="100"/>
        <v/>
      </c>
      <c r="P737" s="11">
        <v>0</v>
      </c>
      <c r="Q737" s="11">
        <v>0</v>
      </c>
      <c r="R737" s="8">
        <v>0</v>
      </c>
      <c r="S737" s="8">
        <v>0</v>
      </c>
      <c r="T737" s="33" t="str">
        <f t="shared" si="101"/>
        <v/>
      </c>
      <c r="U737" s="12" t="str">
        <f t="shared" si="102"/>
        <v/>
      </c>
      <c r="V737" s="10" t="str">
        <f t="shared" si="103"/>
        <v/>
      </c>
      <c r="W737" s="11">
        <v>5.5</v>
      </c>
      <c r="X737" s="8" t="s">
        <v>148</v>
      </c>
      <c r="Y737" s="8" t="s">
        <v>149</v>
      </c>
      <c r="AA737">
        <f t="shared" si="104"/>
        <v>1</v>
      </c>
      <c r="AB737" s="32">
        <f t="shared" si="105"/>
        <v>0</v>
      </c>
      <c r="AC737" t="str">
        <f t="shared" si="106"/>
        <v>No Spend</v>
      </c>
      <c r="AD737">
        <f>IFERROR(VLOOKUP(J737,Product_lookup!$A:$G,5,FALSE),"")</f>
        <v>249</v>
      </c>
      <c r="AE737">
        <f>IFERROR(VLOOKUP(J737,Product_lookup!$A:$G,6,FALSE),"")</f>
        <v>100</v>
      </c>
      <c r="AF737">
        <f>IFERROR(VLOOKUP(J737,Product_lookup!$A:$G,7,FALSE),"")</f>
        <v>112</v>
      </c>
      <c r="AG737" s="33">
        <f t="shared" si="107"/>
        <v>0.14859437751004015</v>
      </c>
    </row>
    <row r="738" spans="1:33" x14ac:dyDescent="0.3">
      <c r="A738" s="27">
        <v>46272</v>
      </c>
      <c r="B738" s="8" t="s">
        <v>36</v>
      </c>
      <c r="C738" s="8" t="s">
        <v>140</v>
      </c>
      <c r="D738" s="8" t="s">
        <v>180</v>
      </c>
      <c r="E738" s="8" t="s">
        <v>337</v>
      </c>
      <c r="F738" s="8" t="s">
        <v>143</v>
      </c>
      <c r="G738" s="8" t="s">
        <v>338</v>
      </c>
      <c r="H738" s="8" t="s">
        <v>13</v>
      </c>
      <c r="I738" s="8" t="s">
        <v>701</v>
      </c>
      <c r="J738" s="8" t="s">
        <v>340</v>
      </c>
      <c r="K738" s="8" t="s">
        <v>14</v>
      </c>
      <c r="L738" s="12">
        <v>212</v>
      </c>
      <c r="M738" s="9">
        <v>3</v>
      </c>
      <c r="N738" s="10">
        <f t="shared" si="99"/>
        <v>1.4150943396226415E-2</v>
      </c>
      <c r="O738" s="11">
        <f t="shared" si="100"/>
        <v>5.09</v>
      </c>
      <c r="P738" s="11">
        <v>15.27</v>
      </c>
      <c r="Q738" s="11">
        <v>0</v>
      </c>
      <c r="R738" s="8">
        <v>0</v>
      </c>
      <c r="S738" s="8">
        <v>0</v>
      </c>
      <c r="T738" s="33" t="str">
        <f t="shared" si="101"/>
        <v/>
      </c>
      <c r="U738" s="12">
        <f t="shared" si="102"/>
        <v>0</v>
      </c>
      <c r="V738" s="10">
        <f t="shared" si="103"/>
        <v>0</v>
      </c>
      <c r="W738" s="11">
        <v>6.5</v>
      </c>
      <c r="X738" s="8" t="s">
        <v>148</v>
      </c>
      <c r="Y738" s="8" t="s">
        <v>149</v>
      </c>
      <c r="AA738">
        <f t="shared" si="104"/>
        <v>1</v>
      </c>
      <c r="AB738" s="32">
        <f t="shared" si="105"/>
        <v>-15.27</v>
      </c>
      <c r="AC738" t="str">
        <f t="shared" si="106"/>
        <v>No Sales</v>
      </c>
      <c r="AD738">
        <f>IFERROR(VLOOKUP(J738,Product_lookup!$A:$G,5,FALSE),"")</f>
        <v>249</v>
      </c>
      <c r="AE738">
        <f>IFERROR(VLOOKUP(J738,Product_lookup!$A:$G,6,FALSE),"")</f>
        <v>100</v>
      </c>
      <c r="AF738">
        <f>IFERROR(VLOOKUP(J738,Product_lookup!$A:$G,7,FALSE),"")</f>
        <v>112</v>
      </c>
      <c r="AG738" s="33">
        <f t="shared" si="107"/>
        <v>0.14859437751004015</v>
      </c>
    </row>
    <row r="739" spans="1:33" x14ac:dyDescent="0.3">
      <c r="A739" s="27">
        <v>46272</v>
      </c>
      <c r="B739" s="8" t="s">
        <v>36</v>
      </c>
      <c r="C739" s="8" t="s">
        <v>140</v>
      </c>
      <c r="D739" s="8" t="s">
        <v>180</v>
      </c>
      <c r="E739" s="8" t="s">
        <v>337</v>
      </c>
      <c r="F739" s="8" t="s">
        <v>143</v>
      </c>
      <c r="G739" s="8" t="s">
        <v>338</v>
      </c>
      <c r="H739" s="8" t="s">
        <v>13</v>
      </c>
      <c r="I739" s="8" t="s">
        <v>702</v>
      </c>
      <c r="J739" s="8" t="s">
        <v>340</v>
      </c>
      <c r="K739" s="8" t="s">
        <v>7</v>
      </c>
      <c r="L739" s="12">
        <v>356</v>
      </c>
      <c r="M739" s="9">
        <v>2</v>
      </c>
      <c r="N739" s="10">
        <f t="shared" si="99"/>
        <v>5.6179775280898875E-3</v>
      </c>
      <c r="O739" s="11">
        <f t="shared" si="100"/>
        <v>2.77</v>
      </c>
      <c r="P739" s="11">
        <v>5.54</v>
      </c>
      <c r="Q739" s="11">
        <v>249</v>
      </c>
      <c r="R739" s="8">
        <v>1</v>
      </c>
      <c r="S739" s="8">
        <v>1</v>
      </c>
      <c r="T739" s="33">
        <f t="shared" si="101"/>
        <v>2.2248995983935742E-2</v>
      </c>
      <c r="U739" s="12">
        <f t="shared" si="102"/>
        <v>44.945848375451263</v>
      </c>
      <c r="V739" s="10">
        <f t="shared" si="103"/>
        <v>0.5</v>
      </c>
      <c r="W739" s="11">
        <v>4.5</v>
      </c>
      <c r="X739" s="8" t="s">
        <v>148</v>
      </c>
      <c r="Y739" s="8" t="s">
        <v>149</v>
      </c>
      <c r="AA739">
        <f t="shared" si="104"/>
        <v>1</v>
      </c>
      <c r="AB739" s="32">
        <f t="shared" si="105"/>
        <v>31.46</v>
      </c>
      <c r="AC739" t="str">
        <f t="shared" si="106"/>
        <v>Profitable</v>
      </c>
      <c r="AD739">
        <f>IFERROR(VLOOKUP(J739,Product_lookup!$A:$G,5,FALSE),"")</f>
        <v>249</v>
      </c>
      <c r="AE739">
        <f>IFERROR(VLOOKUP(J739,Product_lookup!$A:$G,6,FALSE),"")</f>
        <v>100</v>
      </c>
      <c r="AF739">
        <f>IFERROR(VLOOKUP(J739,Product_lookup!$A:$G,7,FALSE),"")</f>
        <v>112</v>
      </c>
      <c r="AG739" s="33">
        <f t="shared" si="107"/>
        <v>0.14859437751004015</v>
      </c>
    </row>
    <row r="740" spans="1:33" x14ac:dyDescent="0.3">
      <c r="A740" s="27">
        <v>46272</v>
      </c>
      <c r="B740" s="8" t="s">
        <v>19</v>
      </c>
      <c r="C740" s="8" t="s">
        <v>249</v>
      </c>
      <c r="D740" s="8" t="s">
        <v>141</v>
      </c>
      <c r="E740" s="8" t="s">
        <v>142</v>
      </c>
      <c r="F740" s="8" t="s">
        <v>143</v>
      </c>
      <c r="G740" s="8" t="s">
        <v>496</v>
      </c>
      <c r="H740" s="8" t="s">
        <v>20</v>
      </c>
      <c r="I740" s="8" t="s">
        <v>496</v>
      </c>
      <c r="J740" s="8" t="s">
        <v>147</v>
      </c>
      <c r="K740" s="8" t="s">
        <v>14</v>
      </c>
      <c r="L740" s="12">
        <v>164</v>
      </c>
      <c r="M740" s="9">
        <v>2</v>
      </c>
      <c r="N740" s="10">
        <f t="shared" si="99"/>
        <v>1.2195121951219513E-2</v>
      </c>
      <c r="O740" s="11">
        <f t="shared" si="100"/>
        <v>5.69</v>
      </c>
      <c r="P740" s="11">
        <v>11.38</v>
      </c>
      <c r="Q740" s="11">
        <v>0</v>
      </c>
      <c r="R740" s="8">
        <v>0</v>
      </c>
      <c r="S740" s="8">
        <v>0</v>
      </c>
      <c r="T740" s="33" t="str">
        <f t="shared" si="101"/>
        <v/>
      </c>
      <c r="U740" s="12">
        <f t="shared" si="102"/>
        <v>0</v>
      </c>
      <c r="V740" s="10">
        <f t="shared" si="103"/>
        <v>0</v>
      </c>
      <c r="W740" s="11">
        <v>8</v>
      </c>
      <c r="X740" s="8" t="s">
        <v>148</v>
      </c>
      <c r="Y740" s="8" t="s">
        <v>149</v>
      </c>
      <c r="AA740">
        <f t="shared" si="104"/>
        <v>1</v>
      </c>
      <c r="AB740" s="32">
        <f t="shared" si="105"/>
        <v>-11.38</v>
      </c>
      <c r="AC740" t="str">
        <f t="shared" si="106"/>
        <v>No Sales</v>
      </c>
      <c r="AD740">
        <f>IFERROR(VLOOKUP(J740,Product_lookup!$A:$G,5,FALSE),"")</f>
        <v>599</v>
      </c>
      <c r="AE740">
        <f>IFERROR(VLOOKUP(J740,Product_lookup!$A:$G,6,FALSE),"")</f>
        <v>216</v>
      </c>
      <c r="AF740">
        <f>IFERROR(VLOOKUP(J740,Product_lookup!$A:$G,7,FALSE),"")</f>
        <v>144</v>
      </c>
      <c r="AG740" s="33">
        <f t="shared" si="107"/>
        <v>0.39899833055091821</v>
      </c>
    </row>
    <row r="741" spans="1:33" x14ac:dyDescent="0.3">
      <c r="A741" s="27">
        <v>46272</v>
      </c>
      <c r="B741" s="8" t="s">
        <v>19</v>
      </c>
      <c r="C741" s="8" t="s">
        <v>249</v>
      </c>
      <c r="D741" s="8" t="s">
        <v>141</v>
      </c>
      <c r="E741" s="8" t="s">
        <v>142</v>
      </c>
      <c r="F741" s="8" t="s">
        <v>143</v>
      </c>
      <c r="G741" s="8" t="s">
        <v>346</v>
      </c>
      <c r="H741" s="8" t="s">
        <v>20</v>
      </c>
      <c r="I741" s="8" t="s">
        <v>346</v>
      </c>
      <c r="J741" s="8" t="s">
        <v>147</v>
      </c>
      <c r="K741" s="8" t="s">
        <v>7</v>
      </c>
      <c r="L741" s="12">
        <v>143</v>
      </c>
      <c r="M741" s="9">
        <v>3</v>
      </c>
      <c r="N741" s="10">
        <f t="shared" si="99"/>
        <v>2.097902097902098E-2</v>
      </c>
      <c r="O741" s="11">
        <f t="shared" si="100"/>
        <v>5.78</v>
      </c>
      <c r="P741" s="11">
        <v>17.34</v>
      </c>
      <c r="Q741" s="11">
        <v>0</v>
      </c>
      <c r="R741" s="8">
        <v>0</v>
      </c>
      <c r="S741" s="8">
        <v>0</v>
      </c>
      <c r="T741" s="33" t="str">
        <f t="shared" si="101"/>
        <v/>
      </c>
      <c r="U741" s="12">
        <f t="shared" si="102"/>
        <v>0</v>
      </c>
      <c r="V741" s="10">
        <f t="shared" si="103"/>
        <v>0</v>
      </c>
      <c r="W741" s="11">
        <v>9</v>
      </c>
      <c r="X741" s="8" t="s">
        <v>148</v>
      </c>
      <c r="Y741" s="8" t="s">
        <v>149</v>
      </c>
      <c r="AA741">
        <f t="shared" si="104"/>
        <v>1</v>
      </c>
      <c r="AB741" s="32">
        <f t="shared" si="105"/>
        <v>-17.34</v>
      </c>
      <c r="AC741" t="str">
        <f t="shared" si="106"/>
        <v>No Sales</v>
      </c>
      <c r="AD741">
        <f>IFERROR(VLOOKUP(J741,Product_lookup!$A:$G,5,FALSE),"")</f>
        <v>599</v>
      </c>
      <c r="AE741">
        <f>IFERROR(VLOOKUP(J741,Product_lookup!$A:$G,6,FALSE),"")</f>
        <v>216</v>
      </c>
      <c r="AF741">
        <f>IFERROR(VLOOKUP(J741,Product_lookup!$A:$G,7,FALSE),"")</f>
        <v>144</v>
      </c>
      <c r="AG741" s="33">
        <f t="shared" si="107"/>
        <v>0.39899833055091821</v>
      </c>
    </row>
    <row r="742" spans="1:33" x14ac:dyDescent="0.3">
      <c r="A742" s="27">
        <v>46272</v>
      </c>
      <c r="B742" s="8" t="s">
        <v>19</v>
      </c>
      <c r="C742" s="8" t="s">
        <v>249</v>
      </c>
      <c r="D742" s="8" t="s">
        <v>141</v>
      </c>
      <c r="E742" s="8" t="s">
        <v>142</v>
      </c>
      <c r="F742" s="8" t="s">
        <v>143</v>
      </c>
      <c r="G742" s="8" t="s">
        <v>344</v>
      </c>
      <c r="H742" s="8" t="s">
        <v>20</v>
      </c>
      <c r="I742" s="8" t="s">
        <v>344</v>
      </c>
      <c r="J742" s="8" t="s">
        <v>147</v>
      </c>
      <c r="K742" s="8" t="s">
        <v>7</v>
      </c>
      <c r="L742" s="12">
        <v>203</v>
      </c>
      <c r="M742" s="9">
        <v>3</v>
      </c>
      <c r="N742" s="10">
        <f t="shared" si="99"/>
        <v>1.4778325123152709E-2</v>
      </c>
      <c r="O742" s="11">
        <f t="shared" si="100"/>
        <v>5.33</v>
      </c>
      <c r="P742" s="11">
        <v>15.99</v>
      </c>
      <c r="Q742" s="11">
        <v>0</v>
      </c>
      <c r="R742" s="8">
        <v>0</v>
      </c>
      <c r="S742" s="8">
        <v>0</v>
      </c>
      <c r="T742" s="33" t="str">
        <f t="shared" si="101"/>
        <v/>
      </c>
      <c r="U742" s="12">
        <f t="shared" si="102"/>
        <v>0</v>
      </c>
      <c r="V742" s="10">
        <f t="shared" si="103"/>
        <v>0</v>
      </c>
      <c r="W742" s="11">
        <v>7.5</v>
      </c>
      <c r="X742" s="8" t="s">
        <v>148</v>
      </c>
      <c r="Y742" s="8" t="s">
        <v>149</v>
      </c>
      <c r="AA742">
        <f t="shared" si="104"/>
        <v>1</v>
      </c>
      <c r="AB742" s="32">
        <f t="shared" si="105"/>
        <v>-15.99</v>
      </c>
      <c r="AC742" t="str">
        <f t="shared" si="106"/>
        <v>No Sales</v>
      </c>
      <c r="AD742">
        <f>IFERROR(VLOOKUP(J742,Product_lookup!$A:$G,5,FALSE),"")</f>
        <v>599</v>
      </c>
      <c r="AE742">
        <f>IFERROR(VLOOKUP(J742,Product_lookup!$A:$G,6,FALSE),"")</f>
        <v>216</v>
      </c>
      <c r="AF742">
        <f>IFERROR(VLOOKUP(J742,Product_lookup!$A:$G,7,FALSE),"")</f>
        <v>144</v>
      </c>
      <c r="AG742" s="33">
        <f t="shared" si="107"/>
        <v>0.39899833055091821</v>
      </c>
    </row>
    <row r="743" spans="1:33" x14ac:dyDescent="0.3">
      <c r="A743" s="27">
        <v>46272</v>
      </c>
      <c r="B743" s="8" t="s">
        <v>19</v>
      </c>
      <c r="C743" s="8" t="s">
        <v>249</v>
      </c>
      <c r="D743" s="8" t="s">
        <v>141</v>
      </c>
      <c r="E743" s="8" t="s">
        <v>142</v>
      </c>
      <c r="F743" s="8" t="s">
        <v>143</v>
      </c>
      <c r="G743" s="8" t="s">
        <v>345</v>
      </c>
      <c r="H743" s="8" t="s">
        <v>20</v>
      </c>
      <c r="I743" s="8" t="s">
        <v>345</v>
      </c>
      <c r="J743" s="8" t="s">
        <v>147</v>
      </c>
      <c r="K743" s="8" t="s">
        <v>7</v>
      </c>
      <c r="L743" s="12">
        <v>138</v>
      </c>
      <c r="M743" s="9">
        <v>5</v>
      </c>
      <c r="N743" s="10">
        <f t="shared" si="99"/>
        <v>3.6231884057971016E-2</v>
      </c>
      <c r="O743" s="11">
        <f t="shared" si="100"/>
        <v>4.96</v>
      </c>
      <c r="P743" s="11">
        <v>24.8</v>
      </c>
      <c r="Q743" s="11">
        <v>599</v>
      </c>
      <c r="R743" s="8">
        <v>1</v>
      </c>
      <c r="S743" s="8">
        <v>1</v>
      </c>
      <c r="T743" s="33">
        <f t="shared" si="101"/>
        <v>4.1402337228714524E-2</v>
      </c>
      <c r="U743" s="12">
        <f t="shared" si="102"/>
        <v>24.153225806451612</v>
      </c>
      <c r="V743" s="10">
        <f t="shared" si="103"/>
        <v>0.2</v>
      </c>
      <c r="W743" s="11">
        <v>6.5</v>
      </c>
      <c r="X743" s="8" t="s">
        <v>148</v>
      </c>
      <c r="Y743" s="8" t="s">
        <v>149</v>
      </c>
      <c r="AA743">
        <f t="shared" si="104"/>
        <v>1</v>
      </c>
      <c r="AB743" s="32">
        <f t="shared" si="105"/>
        <v>214.2</v>
      </c>
      <c r="AC743" t="str">
        <f t="shared" si="106"/>
        <v>Profitable</v>
      </c>
      <c r="AD743">
        <f>IFERROR(VLOOKUP(J743,Product_lookup!$A:$G,5,FALSE),"")</f>
        <v>599</v>
      </c>
      <c r="AE743">
        <f>IFERROR(VLOOKUP(J743,Product_lookup!$A:$G,6,FALSE),"")</f>
        <v>216</v>
      </c>
      <c r="AF743">
        <f>IFERROR(VLOOKUP(J743,Product_lookup!$A:$G,7,FALSE),"")</f>
        <v>144</v>
      </c>
      <c r="AG743" s="33">
        <f t="shared" si="107"/>
        <v>0.39899833055091821</v>
      </c>
    </row>
    <row r="744" spans="1:33" x14ac:dyDescent="0.3">
      <c r="A744" s="27">
        <v>46272</v>
      </c>
      <c r="B744" s="8" t="s">
        <v>19</v>
      </c>
      <c r="C744" s="8" t="s">
        <v>249</v>
      </c>
      <c r="D744" s="8" t="s">
        <v>141</v>
      </c>
      <c r="E744" s="8" t="s">
        <v>164</v>
      </c>
      <c r="F744" s="8" t="s">
        <v>143</v>
      </c>
      <c r="G744" s="8" t="s">
        <v>347</v>
      </c>
      <c r="H744" s="8" t="s">
        <v>20</v>
      </c>
      <c r="I744" s="8" t="s">
        <v>347</v>
      </c>
      <c r="J744" s="8" t="s">
        <v>166</v>
      </c>
      <c r="K744" s="8" t="s">
        <v>21</v>
      </c>
      <c r="L744" s="12">
        <v>194</v>
      </c>
      <c r="M744" s="9">
        <v>13</v>
      </c>
      <c r="N744" s="10">
        <f t="shared" si="99"/>
        <v>6.7010309278350513E-2</v>
      </c>
      <c r="O744" s="11">
        <f t="shared" si="100"/>
        <v>4.0199999999999996</v>
      </c>
      <c r="P744" s="11">
        <v>52.26</v>
      </c>
      <c r="Q744" s="11">
        <v>0</v>
      </c>
      <c r="R744" s="8">
        <v>0</v>
      </c>
      <c r="S744" s="8">
        <v>0</v>
      </c>
      <c r="T744" s="33" t="str">
        <f t="shared" si="101"/>
        <v/>
      </c>
      <c r="U744" s="12">
        <f t="shared" si="102"/>
        <v>0</v>
      </c>
      <c r="V744" s="10">
        <f t="shared" si="103"/>
        <v>0</v>
      </c>
      <c r="W744" s="11">
        <v>5</v>
      </c>
      <c r="X744" s="8" t="s">
        <v>148</v>
      </c>
      <c r="Y744" s="8" t="s">
        <v>149</v>
      </c>
      <c r="AA744">
        <f t="shared" si="104"/>
        <v>1</v>
      </c>
      <c r="AB744" s="32">
        <f t="shared" si="105"/>
        <v>-52.26</v>
      </c>
      <c r="AC744" t="str">
        <f t="shared" si="106"/>
        <v>No Sales</v>
      </c>
      <c r="AD744">
        <f>IFERROR(VLOOKUP(J744,Product_lookup!$A:$G,5,FALSE),"")</f>
        <v>449</v>
      </c>
      <c r="AE744">
        <f>IFERROR(VLOOKUP(J744,Product_lookup!$A:$G,6,FALSE),"")</f>
        <v>162</v>
      </c>
      <c r="AF744">
        <f>IFERROR(VLOOKUP(J744,Product_lookup!$A:$G,7,FALSE),"")</f>
        <v>130</v>
      </c>
      <c r="AG744" s="33">
        <f t="shared" si="107"/>
        <v>0.34966592427616927</v>
      </c>
    </row>
    <row r="745" spans="1:33" x14ac:dyDescent="0.3">
      <c r="A745" s="27">
        <v>46272</v>
      </c>
      <c r="B745" s="8" t="s">
        <v>19</v>
      </c>
      <c r="C745" s="8" t="s">
        <v>249</v>
      </c>
      <c r="D745" s="8" t="s">
        <v>141</v>
      </c>
      <c r="E745" s="8" t="s">
        <v>164</v>
      </c>
      <c r="F745" s="8" t="s">
        <v>143</v>
      </c>
      <c r="G745" s="8" t="s">
        <v>431</v>
      </c>
      <c r="H745" s="8" t="s">
        <v>20</v>
      </c>
      <c r="I745" s="8" t="s">
        <v>431</v>
      </c>
      <c r="J745" s="8" t="s">
        <v>166</v>
      </c>
      <c r="K745" s="8" t="s">
        <v>21</v>
      </c>
      <c r="L745" s="12">
        <v>221</v>
      </c>
      <c r="M745" s="9">
        <v>5</v>
      </c>
      <c r="N745" s="10">
        <f t="shared" si="99"/>
        <v>2.2624434389140271E-2</v>
      </c>
      <c r="O745" s="11">
        <f t="shared" si="100"/>
        <v>5.08</v>
      </c>
      <c r="P745" s="11">
        <v>25.4</v>
      </c>
      <c r="Q745" s="11">
        <v>449</v>
      </c>
      <c r="R745" s="8">
        <v>1</v>
      </c>
      <c r="S745" s="8">
        <v>1</v>
      </c>
      <c r="T745" s="33">
        <f t="shared" si="101"/>
        <v>5.6570155902004454E-2</v>
      </c>
      <c r="U745" s="12">
        <f t="shared" si="102"/>
        <v>17.677165354330711</v>
      </c>
      <c r="V745" s="10">
        <f t="shared" si="103"/>
        <v>0.2</v>
      </c>
      <c r="W745" s="11">
        <v>5.5</v>
      </c>
      <c r="X745" s="8" t="s">
        <v>148</v>
      </c>
      <c r="Y745" s="8" t="s">
        <v>149</v>
      </c>
      <c r="AA745">
        <f t="shared" si="104"/>
        <v>1</v>
      </c>
      <c r="AB745" s="32">
        <f t="shared" si="105"/>
        <v>131.6</v>
      </c>
      <c r="AC745" t="str">
        <f t="shared" si="106"/>
        <v>Profitable</v>
      </c>
      <c r="AD745">
        <f>IFERROR(VLOOKUP(J745,Product_lookup!$A:$G,5,FALSE),"")</f>
        <v>449</v>
      </c>
      <c r="AE745">
        <f>IFERROR(VLOOKUP(J745,Product_lookup!$A:$G,6,FALSE),"")</f>
        <v>162</v>
      </c>
      <c r="AF745">
        <f>IFERROR(VLOOKUP(J745,Product_lookup!$A:$G,7,FALSE),"")</f>
        <v>130</v>
      </c>
      <c r="AG745" s="33">
        <f t="shared" si="107"/>
        <v>0.34966592427616927</v>
      </c>
    </row>
    <row r="746" spans="1:33" x14ac:dyDescent="0.3">
      <c r="A746" s="27">
        <v>46272</v>
      </c>
      <c r="B746" s="8" t="s">
        <v>19</v>
      </c>
      <c r="C746" s="8" t="s">
        <v>249</v>
      </c>
      <c r="D746" s="8" t="s">
        <v>141</v>
      </c>
      <c r="E746" s="8" t="s">
        <v>164</v>
      </c>
      <c r="F746" s="8" t="s">
        <v>143</v>
      </c>
      <c r="G746" s="8" t="s">
        <v>432</v>
      </c>
      <c r="H746" s="8" t="s">
        <v>20</v>
      </c>
      <c r="I746" s="8" t="s">
        <v>432</v>
      </c>
      <c r="J746" s="8" t="s">
        <v>166</v>
      </c>
      <c r="K746" s="8" t="s">
        <v>14</v>
      </c>
      <c r="L746" s="12">
        <v>273</v>
      </c>
      <c r="M746" s="9">
        <v>6</v>
      </c>
      <c r="N746" s="10">
        <f t="shared" si="99"/>
        <v>2.197802197802198E-2</v>
      </c>
      <c r="O746" s="11">
        <f t="shared" si="100"/>
        <v>4.7</v>
      </c>
      <c r="P746" s="11">
        <v>28.2</v>
      </c>
      <c r="Q746" s="11">
        <v>0</v>
      </c>
      <c r="R746" s="8">
        <v>0</v>
      </c>
      <c r="S746" s="8">
        <v>0</v>
      </c>
      <c r="T746" s="33" t="str">
        <f t="shared" si="101"/>
        <v/>
      </c>
      <c r="U746" s="12">
        <f t="shared" si="102"/>
        <v>0</v>
      </c>
      <c r="V746" s="10">
        <f t="shared" si="103"/>
        <v>0</v>
      </c>
      <c r="W746" s="11">
        <v>6</v>
      </c>
      <c r="X746" s="8" t="s">
        <v>148</v>
      </c>
      <c r="Y746" s="8" t="s">
        <v>149</v>
      </c>
      <c r="AA746">
        <f t="shared" si="104"/>
        <v>1</v>
      </c>
      <c r="AB746" s="32">
        <f t="shared" si="105"/>
        <v>-28.2</v>
      </c>
      <c r="AC746" t="str">
        <f t="shared" si="106"/>
        <v>No Sales</v>
      </c>
      <c r="AD746">
        <f>IFERROR(VLOOKUP(J746,Product_lookup!$A:$G,5,FALSE),"")</f>
        <v>449</v>
      </c>
      <c r="AE746">
        <f>IFERROR(VLOOKUP(J746,Product_lookup!$A:$G,6,FALSE),"")</f>
        <v>162</v>
      </c>
      <c r="AF746">
        <f>IFERROR(VLOOKUP(J746,Product_lookup!$A:$G,7,FALSE),"")</f>
        <v>130</v>
      </c>
      <c r="AG746" s="33">
        <f t="shared" si="107"/>
        <v>0.34966592427616927</v>
      </c>
    </row>
    <row r="747" spans="1:33" x14ac:dyDescent="0.3">
      <c r="A747" s="27">
        <v>46272</v>
      </c>
      <c r="B747" s="8" t="s">
        <v>19</v>
      </c>
      <c r="C747" s="8" t="s">
        <v>249</v>
      </c>
      <c r="D747" s="8" t="s">
        <v>141</v>
      </c>
      <c r="E747" s="8" t="s">
        <v>351</v>
      </c>
      <c r="F747" s="8" t="s">
        <v>143</v>
      </c>
      <c r="G747" s="8" t="s">
        <v>354</v>
      </c>
      <c r="H747" s="8" t="s">
        <v>20</v>
      </c>
      <c r="I747" s="8" t="s">
        <v>354</v>
      </c>
      <c r="J747" s="8" t="s">
        <v>353</v>
      </c>
      <c r="K747" s="8" t="s">
        <v>7</v>
      </c>
      <c r="L747" s="12">
        <v>196</v>
      </c>
      <c r="M747" s="9">
        <v>4</v>
      </c>
      <c r="N747" s="10">
        <f t="shared" si="99"/>
        <v>2.0408163265306121E-2</v>
      </c>
      <c r="O747" s="11">
        <f t="shared" si="100"/>
        <v>11.08</v>
      </c>
      <c r="P747" s="8">
        <v>44.32</v>
      </c>
      <c r="Q747" s="11">
        <v>0</v>
      </c>
      <c r="R747" s="8">
        <v>0</v>
      </c>
      <c r="S747" s="8">
        <v>0</v>
      </c>
      <c r="T747" s="33" t="str">
        <f t="shared" si="101"/>
        <v/>
      </c>
      <c r="U747" s="12">
        <f t="shared" si="102"/>
        <v>0</v>
      </c>
      <c r="V747" s="10">
        <f t="shared" si="103"/>
        <v>0</v>
      </c>
      <c r="W747" s="11">
        <v>16</v>
      </c>
      <c r="X747" s="8" t="s">
        <v>148</v>
      </c>
      <c r="Y747" s="8" t="s">
        <v>149</v>
      </c>
      <c r="AA747">
        <f t="shared" si="104"/>
        <v>1</v>
      </c>
      <c r="AB747" s="32" t="str">
        <f t="shared" si="105"/>
        <v/>
      </c>
      <c r="AC747" t="str">
        <f t="shared" si="106"/>
        <v>Cost missing</v>
      </c>
      <c r="AD747" t="str">
        <f>IFERROR(VLOOKUP(J747,Product_lookup!$A:$G,5,FALSE),"")</f>
        <v/>
      </c>
      <c r="AE747" t="str">
        <f>IFERROR(VLOOKUP(J747,Product_lookup!$A:$G,6,FALSE),"")</f>
        <v/>
      </c>
      <c r="AF747" t="str">
        <f>IFERROR(VLOOKUP(J747,Product_lookup!$A:$G,7,FALSE),"")</f>
        <v/>
      </c>
      <c r="AG747" s="33" t="str">
        <f t="shared" si="107"/>
        <v/>
      </c>
    </row>
    <row r="748" spans="1:33" x14ac:dyDescent="0.3">
      <c r="A748" s="27">
        <v>46272</v>
      </c>
      <c r="B748" s="8" t="s">
        <v>19</v>
      </c>
      <c r="C748" s="8" t="s">
        <v>249</v>
      </c>
      <c r="D748" s="8" t="s">
        <v>141</v>
      </c>
      <c r="E748" s="8" t="s">
        <v>351</v>
      </c>
      <c r="F748" s="8" t="s">
        <v>143</v>
      </c>
      <c r="G748" s="8" t="s">
        <v>352</v>
      </c>
      <c r="H748" s="8" t="s">
        <v>20</v>
      </c>
      <c r="I748" s="8" t="s">
        <v>352</v>
      </c>
      <c r="J748" s="8" t="s">
        <v>353</v>
      </c>
      <c r="K748" s="8" t="s">
        <v>14</v>
      </c>
      <c r="L748" s="12">
        <v>640</v>
      </c>
      <c r="M748" s="9">
        <v>9</v>
      </c>
      <c r="N748" s="10">
        <f t="shared" si="99"/>
        <v>1.40625E-2</v>
      </c>
      <c r="O748" s="11">
        <f t="shared" si="100"/>
        <v>10.74</v>
      </c>
      <c r="P748" s="8">
        <v>96.66</v>
      </c>
      <c r="Q748" s="11">
        <v>2598</v>
      </c>
      <c r="R748" s="8">
        <v>1</v>
      </c>
      <c r="S748" s="8">
        <v>2</v>
      </c>
      <c r="T748" s="33">
        <f t="shared" si="101"/>
        <v>3.7205542725173207E-2</v>
      </c>
      <c r="U748" s="12">
        <f t="shared" si="102"/>
        <v>26.877715704531347</v>
      </c>
      <c r="V748" s="10">
        <f t="shared" si="103"/>
        <v>0.1111111111111111</v>
      </c>
      <c r="W748" s="11">
        <v>16.5</v>
      </c>
      <c r="X748" s="8" t="s">
        <v>148</v>
      </c>
      <c r="Y748" s="8" t="s">
        <v>149</v>
      </c>
      <c r="AA748">
        <f t="shared" si="104"/>
        <v>1</v>
      </c>
      <c r="AB748" s="32" t="str">
        <f t="shared" si="105"/>
        <v/>
      </c>
      <c r="AC748" t="str">
        <f t="shared" si="106"/>
        <v>Cost missing</v>
      </c>
      <c r="AD748" t="str">
        <f>IFERROR(VLOOKUP(J748,Product_lookup!$A:$G,5,FALSE),"")</f>
        <v/>
      </c>
      <c r="AE748" t="str">
        <f>IFERROR(VLOOKUP(J748,Product_lookup!$A:$G,6,FALSE),"")</f>
        <v/>
      </c>
      <c r="AF748" t="str">
        <f>IFERROR(VLOOKUP(J748,Product_lookup!$A:$G,7,FALSE),"")</f>
        <v/>
      </c>
      <c r="AG748" s="33" t="str">
        <f t="shared" si="107"/>
        <v/>
      </c>
    </row>
    <row r="749" spans="1:33" x14ac:dyDescent="0.3">
      <c r="A749" s="27">
        <v>46272</v>
      </c>
      <c r="B749" s="8" t="s">
        <v>19</v>
      </c>
      <c r="C749" s="8" t="s">
        <v>249</v>
      </c>
      <c r="D749" s="8" t="s">
        <v>141</v>
      </c>
      <c r="E749" s="8" t="s">
        <v>351</v>
      </c>
      <c r="F749" s="8" t="s">
        <v>143</v>
      </c>
      <c r="G749" s="8" t="s">
        <v>706</v>
      </c>
      <c r="H749" s="8" t="s">
        <v>20</v>
      </c>
      <c r="I749" s="8" t="s">
        <v>706</v>
      </c>
      <c r="J749" s="8" t="s">
        <v>353</v>
      </c>
      <c r="K749" s="8" t="s">
        <v>7</v>
      </c>
      <c r="L749" s="12">
        <v>221</v>
      </c>
      <c r="M749" s="9">
        <v>2</v>
      </c>
      <c r="N749" s="10">
        <f t="shared" si="99"/>
        <v>9.0497737556561094E-3</v>
      </c>
      <c r="O749" s="11">
        <f t="shared" si="100"/>
        <v>8.11</v>
      </c>
      <c r="P749" s="11">
        <v>16.22</v>
      </c>
      <c r="Q749" s="11">
        <v>0</v>
      </c>
      <c r="R749" s="8">
        <v>0</v>
      </c>
      <c r="S749" s="8">
        <v>0</v>
      </c>
      <c r="T749" s="33" t="str">
        <f t="shared" si="101"/>
        <v/>
      </c>
      <c r="U749" s="12">
        <f t="shared" si="102"/>
        <v>0</v>
      </c>
      <c r="V749" s="10">
        <f t="shared" si="103"/>
        <v>0</v>
      </c>
      <c r="W749" s="11">
        <v>15.5</v>
      </c>
      <c r="X749" s="8" t="s">
        <v>148</v>
      </c>
      <c r="Y749" s="8" t="s">
        <v>149</v>
      </c>
      <c r="AA749">
        <f t="shared" si="104"/>
        <v>1</v>
      </c>
      <c r="AB749" s="32" t="str">
        <f t="shared" si="105"/>
        <v/>
      </c>
      <c r="AC749" t="str">
        <f t="shared" si="106"/>
        <v>Cost missing</v>
      </c>
      <c r="AD749" t="str">
        <f>IFERROR(VLOOKUP(J749,Product_lookup!$A:$G,5,FALSE),"")</f>
        <v/>
      </c>
      <c r="AE749" t="str">
        <f>IFERROR(VLOOKUP(J749,Product_lookup!$A:$G,6,FALSE),"")</f>
        <v/>
      </c>
      <c r="AF749" t="str">
        <f>IFERROR(VLOOKUP(J749,Product_lookup!$A:$G,7,FALSE),"")</f>
        <v/>
      </c>
      <c r="AG749" s="33" t="str">
        <f t="shared" si="107"/>
        <v/>
      </c>
    </row>
    <row r="750" spans="1:33" x14ac:dyDescent="0.3">
      <c r="A750" s="27">
        <v>46272</v>
      </c>
      <c r="B750" s="8" t="s">
        <v>19</v>
      </c>
      <c r="C750" s="8" t="s">
        <v>249</v>
      </c>
      <c r="D750" s="8" t="s">
        <v>141</v>
      </c>
      <c r="E750" s="8" t="s">
        <v>351</v>
      </c>
      <c r="F750" s="8" t="s">
        <v>143</v>
      </c>
      <c r="G750" s="8" t="s">
        <v>707</v>
      </c>
      <c r="H750" s="8" t="s">
        <v>20</v>
      </c>
      <c r="I750" s="8" t="s">
        <v>707</v>
      </c>
      <c r="J750" s="8" t="s">
        <v>353</v>
      </c>
      <c r="K750" s="8" t="s">
        <v>21</v>
      </c>
      <c r="L750" s="12">
        <v>72</v>
      </c>
      <c r="M750" s="9">
        <v>2</v>
      </c>
      <c r="N750" s="10">
        <f t="shared" si="99"/>
        <v>2.7777777777777776E-2</v>
      </c>
      <c r="O750" s="11">
        <f t="shared" si="100"/>
        <v>21.5</v>
      </c>
      <c r="P750" s="11">
        <v>43</v>
      </c>
      <c r="Q750" s="11">
        <v>0</v>
      </c>
      <c r="R750" s="8">
        <v>0</v>
      </c>
      <c r="S750" s="8">
        <v>0</v>
      </c>
      <c r="T750" s="33" t="str">
        <f t="shared" si="101"/>
        <v/>
      </c>
      <c r="U750" s="12">
        <f t="shared" si="102"/>
        <v>0</v>
      </c>
      <c r="V750" s="10">
        <f t="shared" si="103"/>
        <v>0</v>
      </c>
      <c r="W750" s="11">
        <v>21.5</v>
      </c>
      <c r="X750" s="8" t="s">
        <v>148</v>
      </c>
      <c r="Y750" s="8" t="s">
        <v>149</v>
      </c>
      <c r="AA750">
        <f t="shared" si="104"/>
        <v>1</v>
      </c>
      <c r="AB750" s="32" t="str">
        <f t="shared" si="105"/>
        <v/>
      </c>
      <c r="AC750" t="str">
        <f t="shared" si="106"/>
        <v>Cost missing</v>
      </c>
      <c r="AD750" t="str">
        <f>IFERROR(VLOOKUP(J750,Product_lookup!$A:$G,5,FALSE),"")</f>
        <v/>
      </c>
      <c r="AE750" t="str">
        <f>IFERROR(VLOOKUP(J750,Product_lookup!$A:$G,6,FALSE),"")</f>
        <v/>
      </c>
      <c r="AF750" t="str">
        <f>IFERROR(VLOOKUP(J750,Product_lookup!$A:$G,7,FALSE),"")</f>
        <v/>
      </c>
      <c r="AG750" s="33" t="str">
        <f t="shared" si="107"/>
        <v/>
      </c>
    </row>
    <row r="751" spans="1:33" x14ac:dyDescent="0.3">
      <c r="A751" s="27">
        <v>46273</v>
      </c>
      <c r="B751" s="8" t="s">
        <v>12</v>
      </c>
      <c r="C751" s="8" t="s">
        <v>140</v>
      </c>
      <c r="D751" s="8" t="s">
        <v>141</v>
      </c>
      <c r="E751" s="8" t="s">
        <v>150</v>
      </c>
      <c r="F751" s="8" t="s">
        <v>143</v>
      </c>
      <c r="G751" s="8" t="s">
        <v>178</v>
      </c>
      <c r="H751" s="8" t="s">
        <v>6</v>
      </c>
      <c r="I751" s="8" t="s">
        <v>221</v>
      </c>
      <c r="J751" s="8" t="s">
        <v>153</v>
      </c>
      <c r="K751" s="8" t="s">
        <v>21</v>
      </c>
      <c r="L751" s="12">
        <v>172</v>
      </c>
      <c r="M751" s="9">
        <v>0</v>
      </c>
      <c r="N751" s="10">
        <f t="shared" si="99"/>
        <v>0</v>
      </c>
      <c r="O751" s="11" t="str">
        <f t="shared" si="100"/>
        <v/>
      </c>
      <c r="P751" s="11">
        <v>0</v>
      </c>
      <c r="Q751" s="11">
        <v>0</v>
      </c>
      <c r="R751" s="8">
        <v>0</v>
      </c>
      <c r="S751" s="8">
        <v>0</v>
      </c>
      <c r="T751" s="33" t="str">
        <f t="shared" si="101"/>
        <v/>
      </c>
      <c r="U751" s="12" t="str">
        <f t="shared" si="102"/>
        <v/>
      </c>
      <c r="V751" s="10" t="str">
        <f t="shared" si="103"/>
        <v/>
      </c>
      <c r="W751" s="11">
        <v>12</v>
      </c>
      <c r="X751" s="8" t="s">
        <v>148</v>
      </c>
      <c r="Y751" s="8" t="s">
        <v>149</v>
      </c>
      <c r="AA751">
        <f t="shared" si="104"/>
        <v>2</v>
      </c>
      <c r="AB751" s="32">
        <f t="shared" si="105"/>
        <v>0</v>
      </c>
      <c r="AC751" t="str">
        <f t="shared" si="106"/>
        <v>No Spend</v>
      </c>
      <c r="AD751">
        <f>IFERROR(VLOOKUP(J751,Product_lookup!$A:$G,5,FALSE),"")</f>
        <v>549</v>
      </c>
      <c r="AE751">
        <f>IFERROR(VLOOKUP(J751,Product_lookup!$A:$G,6,FALSE),"")</f>
        <v>192</v>
      </c>
      <c r="AF751">
        <f>IFERROR(VLOOKUP(J751,Product_lookup!$A:$G,7,FALSE),"")</f>
        <v>139</v>
      </c>
      <c r="AG751" s="33">
        <f t="shared" si="107"/>
        <v>0.39708561020036431</v>
      </c>
    </row>
    <row r="752" spans="1:33" x14ac:dyDescent="0.3">
      <c r="A752" s="27">
        <v>46273</v>
      </c>
      <c r="B752" s="8" t="s">
        <v>12</v>
      </c>
      <c r="C752" s="8" t="s">
        <v>140</v>
      </c>
      <c r="D752" s="8" t="s">
        <v>141</v>
      </c>
      <c r="E752" s="8" t="s">
        <v>157</v>
      </c>
      <c r="F752" s="8" t="s">
        <v>143</v>
      </c>
      <c r="G752" s="8" t="s">
        <v>144</v>
      </c>
      <c r="H752" s="8" t="s">
        <v>6</v>
      </c>
      <c r="I752" s="8" t="s">
        <v>661</v>
      </c>
      <c r="J752" s="8" t="s">
        <v>159</v>
      </c>
      <c r="K752" s="8" t="s">
        <v>21</v>
      </c>
      <c r="L752" s="12">
        <v>111</v>
      </c>
      <c r="M752" s="9">
        <v>0</v>
      </c>
      <c r="N752" s="10">
        <f t="shared" si="99"/>
        <v>0</v>
      </c>
      <c r="O752" s="11" t="str">
        <f t="shared" si="100"/>
        <v/>
      </c>
      <c r="P752" s="11">
        <v>0</v>
      </c>
      <c r="Q752" s="11">
        <v>0</v>
      </c>
      <c r="R752" s="8">
        <v>0</v>
      </c>
      <c r="S752" s="8">
        <v>0</v>
      </c>
      <c r="T752" s="33" t="str">
        <f t="shared" si="101"/>
        <v/>
      </c>
      <c r="U752" s="12" t="str">
        <f t="shared" si="102"/>
        <v/>
      </c>
      <c r="V752" s="10" t="str">
        <f t="shared" si="103"/>
        <v/>
      </c>
      <c r="W752" s="11">
        <v>9</v>
      </c>
      <c r="X752" s="8" t="s">
        <v>148</v>
      </c>
      <c r="Y752" s="8" t="s">
        <v>149</v>
      </c>
      <c r="AA752">
        <f t="shared" si="104"/>
        <v>2</v>
      </c>
      <c r="AB752" s="32">
        <f t="shared" si="105"/>
        <v>0</v>
      </c>
      <c r="AC752" t="str">
        <f t="shared" si="106"/>
        <v>No Spend</v>
      </c>
      <c r="AD752">
        <f>IFERROR(VLOOKUP(J752,Product_lookup!$A:$G,5,FALSE),"")</f>
        <v>399</v>
      </c>
      <c r="AE752">
        <f>IFERROR(VLOOKUP(J752,Product_lookup!$A:$G,6,FALSE),"")</f>
        <v>148</v>
      </c>
      <c r="AF752">
        <f>IFERROR(VLOOKUP(J752,Product_lookup!$A:$G,7,FALSE),"")</f>
        <v>126</v>
      </c>
      <c r="AG752" s="33">
        <f t="shared" si="107"/>
        <v>0.31328320802005011</v>
      </c>
    </row>
    <row r="753" spans="1:33" x14ac:dyDescent="0.3">
      <c r="A753" s="27">
        <v>46273</v>
      </c>
      <c r="B753" s="8" t="s">
        <v>12</v>
      </c>
      <c r="C753" s="8" t="s">
        <v>140</v>
      </c>
      <c r="D753" s="8" t="s">
        <v>141</v>
      </c>
      <c r="E753" s="8" t="s">
        <v>157</v>
      </c>
      <c r="F753" s="8" t="s">
        <v>143</v>
      </c>
      <c r="G753" s="8" t="s">
        <v>151</v>
      </c>
      <c r="H753" s="8" t="s">
        <v>6</v>
      </c>
      <c r="I753" s="8" t="s">
        <v>660</v>
      </c>
      <c r="J753" s="8" t="s">
        <v>159</v>
      </c>
      <c r="K753" s="8" t="s">
        <v>14</v>
      </c>
      <c r="L753" s="12">
        <v>196</v>
      </c>
      <c r="M753" s="9">
        <v>1</v>
      </c>
      <c r="N753" s="10">
        <f t="shared" si="99"/>
        <v>5.1020408163265302E-3</v>
      </c>
      <c r="O753" s="11">
        <f t="shared" si="100"/>
        <v>7.17</v>
      </c>
      <c r="P753" s="11">
        <v>7.17</v>
      </c>
      <c r="Q753" s="11">
        <v>0</v>
      </c>
      <c r="R753" s="8">
        <v>0</v>
      </c>
      <c r="S753" s="8">
        <v>0</v>
      </c>
      <c r="T753" s="33" t="str">
        <f t="shared" si="101"/>
        <v/>
      </c>
      <c r="U753" s="12">
        <f t="shared" si="102"/>
        <v>0</v>
      </c>
      <c r="V753" s="10">
        <f t="shared" si="103"/>
        <v>0</v>
      </c>
      <c r="W753" s="11">
        <v>11</v>
      </c>
      <c r="X753" s="8" t="s">
        <v>148</v>
      </c>
      <c r="Y753" s="8" t="s">
        <v>149</v>
      </c>
      <c r="AA753">
        <f t="shared" si="104"/>
        <v>2</v>
      </c>
      <c r="AB753" s="32">
        <f t="shared" si="105"/>
        <v>-7.17</v>
      </c>
      <c r="AC753" t="str">
        <f t="shared" si="106"/>
        <v>No Sales</v>
      </c>
      <c r="AD753">
        <f>IFERROR(VLOOKUP(J753,Product_lookup!$A:$G,5,FALSE),"")</f>
        <v>399</v>
      </c>
      <c r="AE753">
        <f>IFERROR(VLOOKUP(J753,Product_lookup!$A:$G,6,FALSE),"")</f>
        <v>148</v>
      </c>
      <c r="AF753">
        <f>IFERROR(VLOOKUP(J753,Product_lookup!$A:$G,7,FALSE),"")</f>
        <v>126</v>
      </c>
      <c r="AG753" s="33">
        <f t="shared" si="107"/>
        <v>0.31328320802005011</v>
      </c>
    </row>
    <row r="754" spans="1:33" x14ac:dyDescent="0.3">
      <c r="A754" s="27">
        <v>46282</v>
      </c>
      <c r="B754" s="8" t="s">
        <v>32</v>
      </c>
      <c r="C754" s="8" t="s">
        <v>140</v>
      </c>
      <c r="D754" s="8" t="s">
        <v>141</v>
      </c>
      <c r="E754" s="8" t="s">
        <v>211</v>
      </c>
      <c r="F754" s="8" t="s">
        <v>143</v>
      </c>
      <c r="G754" s="8" t="s">
        <v>225</v>
      </c>
      <c r="H754" s="8" t="s">
        <v>20</v>
      </c>
      <c r="I754" s="8" t="s">
        <v>225</v>
      </c>
      <c r="J754" s="8" t="s">
        <v>214</v>
      </c>
      <c r="K754" s="8" t="s">
        <v>7</v>
      </c>
      <c r="L754" s="12">
        <v>2848</v>
      </c>
      <c r="M754" s="9">
        <v>28</v>
      </c>
      <c r="N754" s="10">
        <f t="shared" si="99"/>
        <v>9.8314606741573031E-3</v>
      </c>
      <c r="O754" s="11">
        <f t="shared" si="100"/>
        <v>0</v>
      </c>
      <c r="P754">
        <v>0</v>
      </c>
      <c r="Q754" s="11">
        <v>1947</v>
      </c>
      <c r="R754" s="8">
        <v>3</v>
      </c>
      <c r="S754" s="8">
        <v>3</v>
      </c>
      <c r="T754" s="33">
        <f t="shared" si="101"/>
        <v>0</v>
      </c>
      <c r="U754" s="12" t="str">
        <f t="shared" si="102"/>
        <v/>
      </c>
      <c r="V754" s="10">
        <f t="shared" si="103"/>
        <v>0.10714285714285714</v>
      </c>
      <c r="W754" s="11">
        <v>19.5</v>
      </c>
      <c r="X754" s="8" t="s">
        <v>148</v>
      </c>
      <c r="Y754" s="8" t="s">
        <v>149</v>
      </c>
      <c r="AA754">
        <f t="shared" si="104"/>
        <v>3</v>
      </c>
      <c r="AB754" s="32">
        <f t="shared" si="105"/>
        <v>801</v>
      </c>
      <c r="AC754" t="str">
        <f t="shared" si="106"/>
        <v>No Spend</v>
      </c>
      <c r="AD754">
        <f>IFERROR(VLOOKUP(J754,Product_lookup!$A:$G,5,FALSE),"")</f>
        <v>649</v>
      </c>
      <c r="AE754">
        <f>IFERROR(VLOOKUP(J754,Product_lookup!$A:$G,6,FALSE),"")</f>
        <v>234</v>
      </c>
      <c r="AF754">
        <f>IFERROR(VLOOKUP(J754,Product_lookup!$A:$G,7,FALSE),"")</f>
        <v>148</v>
      </c>
      <c r="AG754" s="33">
        <f t="shared" si="107"/>
        <v>0.41140215716486905</v>
      </c>
    </row>
    <row r="755" spans="1:33" x14ac:dyDescent="0.3">
      <c r="A755" s="27">
        <v>46273</v>
      </c>
      <c r="B755" s="8" t="s">
        <v>12</v>
      </c>
      <c r="C755" s="8" t="s">
        <v>140</v>
      </c>
      <c r="D755" s="8" t="s">
        <v>141</v>
      </c>
      <c r="E755" s="8" t="s">
        <v>157</v>
      </c>
      <c r="F755" s="8" t="s">
        <v>143</v>
      </c>
      <c r="G755" s="8" t="s">
        <v>178</v>
      </c>
      <c r="H755" s="8" t="s">
        <v>6</v>
      </c>
      <c r="I755" s="8" t="s">
        <v>710</v>
      </c>
      <c r="J755" s="8" t="s">
        <v>159</v>
      </c>
      <c r="K755" s="8" t="s">
        <v>7</v>
      </c>
      <c r="L755" s="12">
        <v>269</v>
      </c>
      <c r="M755" s="9">
        <v>1</v>
      </c>
      <c r="N755" s="10">
        <f t="shared" si="99"/>
        <v>3.7174721189591076E-3</v>
      </c>
      <c r="O755" s="11">
        <f t="shared" si="100"/>
        <v>5.97</v>
      </c>
      <c r="P755" s="11">
        <v>5.97</v>
      </c>
      <c r="Q755" s="11">
        <v>0</v>
      </c>
      <c r="R755" s="8">
        <v>0</v>
      </c>
      <c r="S755" s="8">
        <v>0</v>
      </c>
      <c r="T755" s="33" t="str">
        <f t="shared" si="101"/>
        <v/>
      </c>
      <c r="U755" s="12">
        <f t="shared" si="102"/>
        <v>0</v>
      </c>
      <c r="V755" s="10">
        <f t="shared" si="103"/>
        <v>0</v>
      </c>
      <c r="W755" s="11">
        <v>9</v>
      </c>
      <c r="X755" s="8" t="s">
        <v>148</v>
      </c>
      <c r="Y755" s="8" t="s">
        <v>149</v>
      </c>
      <c r="AA755">
        <f t="shared" si="104"/>
        <v>2</v>
      </c>
      <c r="AB755" s="32">
        <f t="shared" si="105"/>
        <v>-5.97</v>
      </c>
      <c r="AC755" t="str">
        <f t="shared" si="106"/>
        <v>No Sales</v>
      </c>
      <c r="AD755">
        <f>IFERROR(VLOOKUP(J755,Product_lookup!$A:$G,5,FALSE),"")</f>
        <v>399</v>
      </c>
      <c r="AE755">
        <f>IFERROR(VLOOKUP(J755,Product_lookup!$A:$G,6,FALSE),"")</f>
        <v>148</v>
      </c>
      <c r="AF755">
        <f>IFERROR(VLOOKUP(J755,Product_lookup!$A:$G,7,FALSE),"")</f>
        <v>126</v>
      </c>
      <c r="AG755" s="33">
        <f t="shared" si="107"/>
        <v>0.31328320802005011</v>
      </c>
    </row>
    <row r="756" spans="1:33" x14ac:dyDescent="0.3">
      <c r="A756" s="27">
        <v>46273</v>
      </c>
      <c r="B756" s="8" t="s">
        <v>12</v>
      </c>
      <c r="C756" s="8" t="s">
        <v>140</v>
      </c>
      <c r="D756" s="8" t="s">
        <v>141</v>
      </c>
      <c r="E756" s="8" t="s">
        <v>157</v>
      </c>
      <c r="F756" s="8" t="s">
        <v>143</v>
      </c>
      <c r="G756" s="8" t="s">
        <v>151</v>
      </c>
      <c r="H756" s="8" t="s">
        <v>6</v>
      </c>
      <c r="I756" s="8" t="s">
        <v>711</v>
      </c>
      <c r="J756" s="8" t="s">
        <v>159</v>
      </c>
      <c r="K756" s="8" t="s">
        <v>14</v>
      </c>
      <c r="L756" s="12">
        <v>158</v>
      </c>
      <c r="M756" s="9">
        <v>0</v>
      </c>
      <c r="N756" s="10">
        <f t="shared" si="99"/>
        <v>0</v>
      </c>
      <c r="O756" s="11" t="str">
        <f t="shared" si="100"/>
        <v/>
      </c>
      <c r="P756" s="11">
        <v>0</v>
      </c>
      <c r="Q756" s="11">
        <v>0</v>
      </c>
      <c r="R756" s="8">
        <v>0</v>
      </c>
      <c r="S756" s="8">
        <v>0</v>
      </c>
      <c r="T756" s="33" t="str">
        <f t="shared" si="101"/>
        <v/>
      </c>
      <c r="U756" s="12" t="str">
        <f t="shared" si="102"/>
        <v/>
      </c>
      <c r="V756" s="10" t="str">
        <f t="shared" si="103"/>
        <v/>
      </c>
      <c r="W756" s="11">
        <v>8.5</v>
      </c>
      <c r="X756" s="8" t="s">
        <v>148</v>
      </c>
      <c r="Y756" s="8" t="s">
        <v>149</v>
      </c>
      <c r="AA756">
        <f t="shared" si="104"/>
        <v>2</v>
      </c>
      <c r="AB756" s="32">
        <f t="shared" si="105"/>
        <v>0</v>
      </c>
      <c r="AC756" t="str">
        <f t="shared" si="106"/>
        <v>No Spend</v>
      </c>
      <c r="AD756">
        <f>IFERROR(VLOOKUP(J756,Product_lookup!$A:$G,5,FALSE),"")</f>
        <v>399</v>
      </c>
      <c r="AE756">
        <f>IFERROR(VLOOKUP(J756,Product_lookup!$A:$G,6,FALSE),"")</f>
        <v>148</v>
      </c>
      <c r="AF756">
        <f>IFERROR(VLOOKUP(J756,Product_lookup!$A:$G,7,FALSE),"")</f>
        <v>126</v>
      </c>
      <c r="AG756" s="33">
        <f t="shared" si="107"/>
        <v>0.31328320802005011</v>
      </c>
    </row>
    <row r="757" spans="1:33" x14ac:dyDescent="0.3">
      <c r="A757" s="27">
        <v>46273</v>
      </c>
      <c r="B757" s="8" t="s">
        <v>12</v>
      </c>
      <c r="C757" s="8" t="s">
        <v>140</v>
      </c>
      <c r="D757" s="8" t="s">
        <v>141</v>
      </c>
      <c r="E757" s="8" t="s">
        <v>164</v>
      </c>
      <c r="F757" s="8" t="s">
        <v>143</v>
      </c>
      <c r="G757" s="8" t="s">
        <v>144</v>
      </c>
      <c r="H757" s="8" t="s">
        <v>6</v>
      </c>
      <c r="I757" s="8" t="s">
        <v>233</v>
      </c>
      <c r="J757" s="8" t="s">
        <v>166</v>
      </c>
      <c r="K757" s="8" t="s">
        <v>14</v>
      </c>
      <c r="L757" s="12">
        <v>856</v>
      </c>
      <c r="M757" s="9">
        <v>4</v>
      </c>
      <c r="N757" s="10">
        <f t="shared" si="99"/>
        <v>4.6728971962616819E-3</v>
      </c>
      <c r="O757" s="11">
        <f t="shared" si="100"/>
        <v>9.4600000000000009</v>
      </c>
      <c r="P757" s="11">
        <v>37.840000000000003</v>
      </c>
      <c r="Q757" s="11">
        <v>0</v>
      </c>
      <c r="R757" s="8">
        <v>0</v>
      </c>
      <c r="S757" s="8">
        <v>0</v>
      </c>
      <c r="T757" s="33" t="str">
        <f t="shared" si="101"/>
        <v/>
      </c>
      <c r="U757" s="12">
        <f t="shared" si="102"/>
        <v>0</v>
      </c>
      <c r="V757" s="10">
        <f t="shared" si="103"/>
        <v>0</v>
      </c>
      <c r="W757" s="11">
        <v>12</v>
      </c>
      <c r="X757" s="8" t="s">
        <v>148</v>
      </c>
      <c r="Y757" s="8" t="s">
        <v>149</v>
      </c>
      <c r="AA757">
        <f t="shared" si="104"/>
        <v>2</v>
      </c>
      <c r="AB757" s="32">
        <f t="shared" si="105"/>
        <v>-37.840000000000003</v>
      </c>
      <c r="AC757" t="str">
        <f t="shared" si="106"/>
        <v>No Sales</v>
      </c>
      <c r="AD757">
        <f>IFERROR(VLOOKUP(J757,Product_lookup!$A:$G,5,FALSE),"")</f>
        <v>449</v>
      </c>
      <c r="AE757">
        <f>IFERROR(VLOOKUP(J757,Product_lookup!$A:$G,6,FALSE),"")</f>
        <v>162</v>
      </c>
      <c r="AF757">
        <f>IFERROR(VLOOKUP(J757,Product_lookup!$A:$G,7,FALSE),"")</f>
        <v>130</v>
      </c>
      <c r="AG757" s="33">
        <f t="shared" si="107"/>
        <v>0.34966592427616927</v>
      </c>
    </row>
    <row r="758" spans="1:33" x14ac:dyDescent="0.3">
      <c r="A758" s="27">
        <v>46273</v>
      </c>
      <c r="B758" s="8" t="s">
        <v>12</v>
      </c>
      <c r="C758" s="8" t="s">
        <v>140</v>
      </c>
      <c r="D758" s="8" t="s">
        <v>141</v>
      </c>
      <c r="E758" s="8" t="s">
        <v>164</v>
      </c>
      <c r="F758" s="8" t="s">
        <v>143</v>
      </c>
      <c r="G758" s="8" t="s">
        <v>151</v>
      </c>
      <c r="H758" s="8" t="s">
        <v>6</v>
      </c>
      <c r="I758" s="8" t="s">
        <v>508</v>
      </c>
      <c r="J758" s="8" t="s">
        <v>166</v>
      </c>
      <c r="K758" s="8" t="s">
        <v>7</v>
      </c>
      <c r="L758" s="12">
        <v>299</v>
      </c>
      <c r="M758" s="9">
        <v>2</v>
      </c>
      <c r="N758" s="10">
        <f t="shared" si="99"/>
        <v>6.688963210702341E-3</v>
      </c>
      <c r="O758" s="11">
        <f t="shared" si="100"/>
        <v>4.29</v>
      </c>
      <c r="P758" s="11">
        <v>8.58</v>
      </c>
      <c r="Q758" s="11">
        <v>0</v>
      </c>
      <c r="R758" s="8">
        <v>0</v>
      </c>
      <c r="S758" s="8">
        <v>0</v>
      </c>
      <c r="T758" s="33" t="str">
        <f t="shared" si="101"/>
        <v/>
      </c>
      <c r="U758" s="12">
        <f t="shared" si="102"/>
        <v>0</v>
      </c>
      <c r="V758" s="10">
        <f t="shared" si="103"/>
        <v>0</v>
      </c>
      <c r="W758" s="11">
        <v>8</v>
      </c>
      <c r="X758" s="8" t="s">
        <v>148</v>
      </c>
      <c r="Y758" s="8" t="s">
        <v>149</v>
      </c>
      <c r="AA758">
        <f t="shared" si="104"/>
        <v>2</v>
      </c>
      <c r="AB758" s="32">
        <f t="shared" si="105"/>
        <v>-8.58</v>
      </c>
      <c r="AC758" t="str">
        <f t="shared" si="106"/>
        <v>No Sales</v>
      </c>
      <c r="AD758">
        <f>IFERROR(VLOOKUP(J758,Product_lookup!$A:$G,5,FALSE),"")</f>
        <v>449</v>
      </c>
      <c r="AE758">
        <f>IFERROR(VLOOKUP(J758,Product_lookup!$A:$G,6,FALSE),"")</f>
        <v>162</v>
      </c>
      <c r="AF758">
        <f>IFERROR(VLOOKUP(J758,Product_lookup!$A:$G,7,FALSE),"")</f>
        <v>130</v>
      </c>
      <c r="AG758" s="33">
        <f t="shared" si="107"/>
        <v>0.34966592427616927</v>
      </c>
    </row>
    <row r="759" spans="1:33" x14ac:dyDescent="0.3">
      <c r="A759" s="27">
        <v>46273</v>
      </c>
      <c r="B759" s="8" t="s">
        <v>12</v>
      </c>
      <c r="C759" s="8" t="s">
        <v>140</v>
      </c>
      <c r="D759" s="8" t="s">
        <v>141</v>
      </c>
      <c r="E759" s="8" t="s">
        <v>239</v>
      </c>
      <c r="F759" s="8" t="s">
        <v>143</v>
      </c>
      <c r="G759" s="8" t="s">
        <v>151</v>
      </c>
      <c r="H759" s="8" t="s">
        <v>6</v>
      </c>
      <c r="I759" s="8" t="s">
        <v>388</v>
      </c>
      <c r="J759" s="8" t="s">
        <v>242</v>
      </c>
      <c r="K759" s="8" t="s">
        <v>21</v>
      </c>
      <c r="L759" s="12">
        <v>368</v>
      </c>
      <c r="M759" s="9">
        <v>3</v>
      </c>
      <c r="N759" s="10">
        <f t="shared" si="99"/>
        <v>8.152173913043478E-3</v>
      </c>
      <c r="O759" s="11">
        <f t="shared" si="100"/>
        <v>6</v>
      </c>
      <c r="P759" s="11">
        <v>18</v>
      </c>
      <c r="Q759" s="11">
        <v>0</v>
      </c>
      <c r="R759" s="8">
        <v>0</v>
      </c>
      <c r="S759" s="8">
        <v>0</v>
      </c>
      <c r="T759" s="33" t="str">
        <f t="shared" si="101"/>
        <v/>
      </c>
      <c r="U759" s="12">
        <f t="shared" si="102"/>
        <v>0</v>
      </c>
      <c r="V759" s="10">
        <f t="shared" si="103"/>
        <v>0</v>
      </c>
      <c r="W759" s="11">
        <v>6</v>
      </c>
      <c r="X759" s="8" t="s">
        <v>148</v>
      </c>
      <c r="Y759" s="8" t="s">
        <v>149</v>
      </c>
      <c r="AA759">
        <f t="shared" si="104"/>
        <v>2</v>
      </c>
      <c r="AB759" s="32">
        <f t="shared" si="105"/>
        <v>-18</v>
      </c>
      <c r="AC759" t="str">
        <f t="shared" si="106"/>
        <v>No Sales</v>
      </c>
      <c r="AD759">
        <f>IFERROR(VLOOKUP(J759,Product_lookup!$A:$G,5,FALSE),"")</f>
        <v>299</v>
      </c>
      <c r="AE759">
        <f>IFERROR(VLOOKUP(J759,Product_lookup!$A:$G,6,FALSE),"")</f>
        <v>114</v>
      </c>
      <c r="AF759">
        <f>IFERROR(VLOOKUP(J759,Product_lookup!$A:$G,7,FALSE),"")</f>
        <v>107</v>
      </c>
      <c r="AG759" s="33">
        <f t="shared" si="107"/>
        <v>0.2608695652173913</v>
      </c>
    </row>
    <row r="760" spans="1:33" x14ac:dyDescent="0.3">
      <c r="A760" s="27">
        <v>46273</v>
      </c>
      <c r="B760" s="8" t="s">
        <v>12</v>
      </c>
      <c r="C760" s="8" t="s">
        <v>140</v>
      </c>
      <c r="D760" s="8" t="s">
        <v>141</v>
      </c>
      <c r="E760" s="8" t="s">
        <v>239</v>
      </c>
      <c r="F760" s="8" t="s">
        <v>143</v>
      </c>
      <c r="G760" s="8" t="s">
        <v>144</v>
      </c>
      <c r="H760" s="8" t="s">
        <v>6</v>
      </c>
      <c r="I760" s="8" t="s">
        <v>712</v>
      </c>
      <c r="J760" s="8" t="s">
        <v>242</v>
      </c>
      <c r="K760" s="8" t="s">
        <v>14</v>
      </c>
      <c r="L760" s="12">
        <v>288</v>
      </c>
      <c r="M760" s="9">
        <v>6</v>
      </c>
      <c r="N760" s="10">
        <f t="shared" si="99"/>
        <v>2.0833333333333332E-2</v>
      </c>
      <c r="O760" s="11">
        <f t="shared" si="100"/>
        <v>6.1000000000000005</v>
      </c>
      <c r="P760" s="11">
        <v>36.6</v>
      </c>
      <c r="Q760" s="11">
        <v>0</v>
      </c>
      <c r="R760" s="8">
        <v>0</v>
      </c>
      <c r="S760" s="8">
        <v>0</v>
      </c>
      <c r="T760" s="33" t="str">
        <f t="shared" si="101"/>
        <v/>
      </c>
      <c r="U760" s="12">
        <f t="shared" si="102"/>
        <v>0</v>
      </c>
      <c r="V760" s="10">
        <f t="shared" si="103"/>
        <v>0</v>
      </c>
      <c r="W760" s="11">
        <v>9</v>
      </c>
      <c r="X760" s="8" t="s">
        <v>148</v>
      </c>
      <c r="Y760" s="8" t="s">
        <v>149</v>
      </c>
      <c r="AA760">
        <f t="shared" si="104"/>
        <v>2</v>
      </c>
      <c r="AB760" s="32">
        <f t="shared" si="105"/>
        <v>-36.6</v>
      </c>
      <c r="AC760" t="str">
        <f t="shared" si="106"/>
        <v>No Sales</v>
      </c>
      <c r="AD760">
        <f>IFERROR(VLOOKUP(J760,Product_lookup!$A:$G,5,FALSE),"")</f>
        <v>299</v>
      </c>
      <c r="AE760">
        <f>IFERROR(VLOOKUP(J760,Product_lookup!$A:$G,6,FALSE),"")</f>
        <v>114</v>
      </c>
      <c r="AF760">
        <f>IFERROR(VLOOKUP(J760,Product_lookup!$A:$G,7,FALSE),"")</f>
        <v>107</v>
      </c>
      <c r="AG760" s="33">
        <f t="shared" si="107"/>
        <v>0.2608695652173913</v>
      </c>
    </row>
    <row r="761" spans="1:33" x14ac:dyDescent="0.3">
      <c r="A761" s="27">
        <v>46273</v>
      </c>
      <c r="B761" s="8" t="s">
        <v>12</v>
      </c>
      <c r="C761" s="8" t="s">
        <v>140</v>
      </c>
      <c r="D761" s="8" t="s">
        <v>141</v>
      </c>
      <c r="E761" s="8" t="s">
        <v>239</v>
      </c>
      <c r="F761" s="8" t="s">
        <v>143</v>
      </c>
      <c r="G761" s="8" t="s">
        <v>178</v>
      </c>
      <c r="H761" s="8" t="s">
        <v>6</v>
      </c>
      <c r="I761" s="8" t="s">
        <v>713</v>
      </c>
      <c r="J761" s="8" t="s">
        <v>242</v>
      </c>
      <c r="K761" s="8" t="s">
        <v>7</v>
      </c>
      <c r="L761" s="12">
        <v>215</v>
      </c>
      <c r="M761" s="9">
        <v>2</v>
      </c>
      <c r="N761" s="10">
        <f t="shared" si="99"/>
        <v>9.3023255813953487E-3</v>
      </c>
      <c r="O761" s="11">
        <f t="shared" si="100"/>
        <v>4.13</v>
      </c>
      <c r="P761" s="11">
        <v>8.26</v>
      </c>
      <c r="Q761" s="11">
        <v>0</v>
      </c>
      <c r="R761" s="8">
        <v>0</v>
      </c>
      <c r="S761" s="8">
        <v>0</v>
      </c>
      <c r="T761" s="33" t="str">
        <f t="shared" si="101"/>
        <v/>
      </c>
      <c r="U761" s="12">
        <f t="shared" si="102"/>
        <v>0</v>
      </c>
      <c r="V761" s="10">
        <f t="shared" si="103"/>
        <v>0</v>
      </c>
      <c r="W761" s="11">
        <v>5.5</v>
      </c>
      <c r="X761" s="8" t="s">
        <v>148</v>
      </c>
      <c r="Y761" s="8" t="s">
        <v>149</v>
      </c>
      <c r="AA761">
        <f t="shared" si="104"/>
        <v>2</v>
      </c>
      <c r="AB761" s="32">
        <f t="shared" si="105"/>
        <v>-8.26</v>
      </c>
      <c r="AC761" t="str">
        <f t="shared" si="106"/>
        <v>No Sales</v>
      </c>
      <c r="AD761">
        <f>IFERROR(VLOOKUP(J761,Product_lookup!$A:$G,5,FALSE),"")</f>
        <v>299</v>
      </c>
      <c r="AE761">
        <f>IFERROR(VLOOKUP(J761,Product_lookup!$A:$G,6,FALSE),"")</f>
        <v>114</v>
      </c>
      <c r="AF761">
        <f>IFERROR(VLOOKUP(J761,Product_lookup!$A:$G,7,FALSE),"")</f>
        <v>107</v>
      </c>
      <c r="AG761" s="33">
        <f t="shared" si="107"/>
        <v>0.2608695652173913</v>
      </c>
    </row>
    <row r="762" spans="1:33" x14ac:dyDescent="0.3">
      <c r="A762" s="27">
        <v>46273</v>
      </c>
      <c r="B762" s="8" t="s">
        <v>12</v>
      </c>
      <c r="C762" s="8" t="s">
        <v>140</v>
      </c>
      <c r="D762" s="8" t="s">
        <v>141</v>
      </c>
      <c r="E762" s="8" t="s">
        <v>167</v>
      </c>
      <c r="F762" s="8" t="s">
        <v>143</v>
      </c>
      <c r="G762" s="8" t="s">
        <v>151</v>
      </c>
      <c r="H762" s="8" t="s">
        <v>6</v>
      </c>
      <c r="I762" s="8" t="s">
        <v>396</v>
      </c>
      <c r="J762" s="8" t="s">
        <v>169</v>
      </c>
      <c r="K762" s="8" t="s">
        <v>21</v>
      </c>
      <c r="L762" s="12">
        <v>183</v>
      </c>
      <c r="M762" s="9">
        <v>0</v>
      </c>
      <c r="N762" s="10">
        <f t="shared" si="99"/>
        <v>0</v>
      </c>
      <c r="O762" s="11" t="str">
        <f t="shared" si="100"/>
        <v/>
      </c>
      <c r="P762" s="11">
        <v>0</v>
      </c>
      <c r="Q762" s="11">
        <v>0</v>
      </c>
      <c r="R762" s="8">
        <v>0</v>
      </c>
      <c r="S762" s="8">
        <v>0</v>
      </c>
      <c r="T762" s="33" t="str">
        <f t="shared" si="101"/>
        <v/>
      </c>
      <c r="U762" s="12" t="str">
        <f t="shared" si="102"/>
        <v/>
      </c>
      <c r="V762" s="10" t="str">
        <f t="shared" si="103"/>
        <v/>
      </c>
      <c r="W762" s="11">
        <v>6.5</v>
      </c>
      <c r="X762" s="8" t="s">
        <v>148</v>
      </c>
      <c r="Y762" s="8" t="s">
        <v>149</v>
      </c>
      <c r="AA762">
        <f t="shared" si="104"/>
        <v>2</v>
      </c>
      <c r="AB762" s="32">
        <f t="shared" si="105"/>
        <v>0</v>
      </c>
      <c r="AC762" t="str">
        <f t="shared" si="106"/>
        <v>No Spend</v>
      </c>
      <c r="AD762">
        <f>IFERROR(VLOOKUP(J762,Product_lookup!$A:$G,5,FALSE),"")</f>
        <v>249</v>
      </c>
      <c r="AE762">
        <f>IFERROR(VLOOKUP(J762,Product_lookup!$A:$G,6,FALSE),"")</f>
        <v>100</v>
      </c>
      <c r="AF762">
        <f>IFERROR(VLOOKUP(J762,Product_lookup!$A:$G,7,FALSE),"")</f>
        <v>102</v>
      </c>
      <c r="AG762" s="33">
        <f t="shared" si="107"/>
        <v>0.18875502008032127</v>
      </c>
    </row>
    <row r="763" spans="1:33" x14ac:dyDescent="0.3">
      <c r="A763" s="27">
        <v>46273</v>
      </c>
      <c r="B763" s="8" t="s">
        <v>5</v>
      </c>
      <c r="C763" s="8" t="s">
        <v>173</v>
      </c>
      <c r="D763" s="8" t="s">
        <v>141</v>
      </c>
      <c r="E763" s="8" t="s">
        <v>174</v>
      </c>
      <c r="F763" s="8" t="s">
        <v>143</v>
      </c>
      <c r="G763" s="8" t="s">
        <v>151</v>
      </c>
      <c r="H763" s="8" t="s">
        <v>6</v>
      </c>
      <c r="I763" s="8" t="s">
        <v>411</v>
      </c>
      <c r="J763" s="8" t="s">
        <v>176</v>
      </c>
      <c r="K763" s="8" t="s">
        <v>7</v>
      </c>
      <c r="L763" s="12">
        <v>1048</v>
      </c>
      <c r="M763" s="9">
        <v>14</v>
      </c>
      <c r="N763" s="10">
        <f t="shared" si="99"/>
        <v>1.3358778625954198E-2</v>
      </c>
      <c r="O763" s="11">
        <f t="shared" si="100"/>
        <v>6.42</v>
      </c>
      <c r="P763" s="11">
        <v>89.88</v>
      </c>
      <c r="Q763" s="11">
        <v>0</v>
      </c>
      <c r="R763" s="8">
        <v>0</v>
      </c>
      <c r="S763" s="8">
        <v>0</v>
      </c>
      <c r="T763" s="33" t="str">
        <f t="shared" si="101"/>
        <v/>
      </c>
      <c r="U763" s="12">
        <f t="shared" si="102"/>
        <v>0</v>
      </c>
      <c r="V763" s="10">
        <f t="shared" si="103"/>
        <v>0</v>
      </c>
      <c r="W763" s="11">
        <v>9</v>
      </c>
      <c r="X763" s="8" t="s">
        <v>148</v>
      </c>
      <c r="Y763" s="8" t="s">
        <v>149</v>
      </c>
      <c r="AA763">
        <f t="shared" si="104"/>
        <v>2</v>
      </c>
      <c r="AB763" s="32">
        <f t="shared" si="105"/>
        <v>-89.88</v>
      </c>
      <c r="AC763" t="str">
        <f t="shared" si="106"/>
        <v>No Sales</v>
      </c>
      <c r="AD763">
        <f>IFERROR(VLOOKUP(J763,Product_lookup!$A:$G,5,FALSE),"")</f>
        <v>449</v>
      </c>
      <c r="AE763">
        <f>IFERROR(VLOOKUP(J763,Product_lookup!$A:$G,6,FALSE),"")</f>
        <v>166</v>
      </c>
      <c r="AF763">
        <f>IFERROR(VLOOKUP(J763,Product_lookup!$A:$G,7,FALSE),"")</f>
        <v>140</v>
      </c>
      <c r="AG763" s="33">
        <f t="shared" si="107"/>
        <v>0.31848552338530067</v>
      </c>
    </row>
    <row r="764" spans="1:33" x14ac:dyDescent="0.3">
      <c r="A764" s="27">
        <v>46273</v>
      </c>
      <c r="B764" s="8" t="s">
        <v>5</v>
      </c>
      <c r="C764" s="8" t="s">
        <v>173</v>
      </c>
      <c r="D764" s="8" t="s">
        <v>141</v>
      </c>
      <c r="E764" s="8" t="s">
        <v>174</v>
      </c>
      <c r="F764" s="8" t="s">
        <v>143</v>
      </c>
      <c r="G764" s="8" t="s">
        <v>151</v>
      </c>
      <c r="H764" s="8" t="s">
        <v>6</v>
      </c>
      <c r="I764" s="8" t="s">
        <v>715</v>
      </c>
      <c r="J764" s="8" t="s">
        <v>176</v>
      </c>
      <c r="K764" s="8" t="s">
        <v>21</v>
      </c>
      <c r="L764" s="12">
        <v>172</v>
      </c>
      <c r="M764" s="9">
        <v>3</v>
      </c>
      <c r="N764" s="10">
        <f t="shared" si="99"/>
        <v>1.7441860465116279E-2</v>
      </c>
      <c r="O764" s="11">
        <f t="shared" si="100"/>
        <v>12</v>
      </c>
      <c r="P764" s="11">
        <v>36</v>
      </c>
      <c r="Q764" s="11">
        <v>0</v>
      </c>
      <c r="R764" s="8">
        <v>0</v>
      </c>
      <c r="S764" s="8">
        <v>0</v>
      </c>
      <c r="T764" s="33" t="str">
        <f t="shared" si="101"/>
        <v/>
      </c>
      <c r="U764" s="12">
        <f t="shared" si="102"/>
        <v>0</v>
      </c>
      <c r="V764" s="10">
        <f t="shared" si="103"/>
        <v>0</v>
      </c>
      <c r="W764" s="11">
        <v>12</v>
      </c>
      <c r="X764" s="8" t="s">
        <v>148</v>
      </c>
      <c r="Y764" s="8" t="s">
        <v>149</v>
      </c>
      <c r="AA764">
        <f t="shared" si="104"/>
        <v>2</v>
      </c>
      <c r="AB764" s="32">
        <f t="shared" si="105"/>
        <v>-36</v>
      </c>
      <c r="AC764" t="str">
        <f t="shared" si="106"/>
        <v>No Sales</v>
      </c>
      <c r="AD764">
        <f>IFERROR(VLOOKUP(J764,Product_lookup!$A:$G,5,FALSE),"")</f>
        <v>449</v>
      </c>
      <c r="AE764">
        <f>IFERROR(VLOOKUP(J764,Product_lookup!$A:$G,6,FALSE),"")</f>
        <v>166</v>
      </c>
      <c r="AF764">
        <f>IFERROR(VLOOKUP(J764,Product_lookup!$A:$G,7,FALSE),"")</f>
        <v>140</v>
      </c>
      <c r="AG764" s="33">
        <f t="shared" si="107"/>
        <v>0.31848552338530067</v>
      </c>
    </row>
    <row r="765" spans="1:33" x14ac:dyDescent="0.3">
      <c r="A765" s="27">
        <v>46273</v>
      </c>
      <c r="B765" s="8" t="s">
        <v>5</v>
      </c>
      <c r="C765" s="8" t="s">
        <v>173</v>
      </c>
      <c r="D765" s="8" t="s">
        <v>141</v>
      </c>
      <c r="E765" s="8" t="s">
        <v>174</v>
      </c>
      <c r="F765" s="8" t="s">
        <v>143</v>
      </c>
      <c r="G765" s="8" t="s">
        <v>151</v>
      </c>
      <c r="H765" s="8" t="s">
        <v>6</v>
      </c>
      <c r="I765" s="8" t="s">
        <v>408</v>
      </c>
      <c r="J765" s="8" t="s">
        <v>176</v>
      </c>
      <c r="K765" s="8" t="s">
        <v>21</v>
      </c>
      <c r="L765" s="12">
        <v>2813</v>
      </c>
      <c r="M765" s="9">
        <v>51</v>
      </c>
      <c r="N765" s="10">
        <f t="shared" si="99"/>
        <v>1.8130110202630643E-2</v>
      </c>
      <c r="O765" s="11">
        <f t="shared" si="100"/>
        <v>14</v>
      </c>
      <c r="P765" s="11">
        <v>714</v>
      </c>
      <c r="Q765" s="11">
        <v>1796</v>
      </c>
      <c r="R765" s="8">
        <v>3</v>
      </c>
      <c r="S765" s="8">
        <v>4</v>
      </c>
      <c r="T765" s="33">
        <f t="shared" si="101"/>
        <v>0.3975501113585746</v>
      </c>
      <c r="U765" s="12">
        <f t="shared" si="102"/>
        <v>2.5154061624649859</v>
      </c>
      <c r="V765" s="10">
        <f t="shared" si="103"/>
        <v>5.8823529411764705E-2</v>
      </c>
      <c r="W765" s="11">
        <v>14</v>
      </c>
      <c r="X765" s="8" t="s">
        <v>148</v>
      </c>
      <c r="Y765" s="8" t="s">
        <v>149</v>
      </c>
      <c r="AA765">
        <f t="shared" si="104"/>
        <v>2</v>
      </c>
      <c r="AB765" s="32">
        <f t="shared" si="105"/>
        <v>-142</v>
      </c>
      <c r="AC765" t="str">
        <f t="shared" si="106"/>
        <v>Losing</v>
      </c>
      <c r="AD765">
        <f>IFERROR(VLOOKUP(J765,Product_lookup!$A:$G,5,FALSE),"")</f>
        <v>449</v>
      </c>
      <c r="AE765">
        <f>IFERROR(VLOOKUP(J765,Product_lookup!$A:$G,6,FALSE),"")</f>
        <v>166</v>
      </c>
      <c r="AF765">
        <f>IFERROR(VLOOKUP(J765,Product_lookup!$A:$G,7,FALSE),"")</f>
        <v>140</v>
      </c>
      <c r="AG765" s="33">
        <f t="shared" si="107"/>
        <v>0.31848552338530067</v>
      </c>
    </row>
    <row r="766" spans="1:33" x14ac:dyDescent="0.3">
      <c r="A766" s="27">
        <v>46273</v>
      </c>
      <c r="B766" s="8" t="s">
        <v>5</v>
      </c>
      <c r="C766" s="8" t="s">
        <v>173</v>
      </c>
      <c r="D766" s="8" t="s">
        <v>141</v>
      </c>
      <c r="E766" s="8" t="s">
        <v>174</v>
      </c>
      <c r="F766" s="8" t="s">
        <v>143</v>
      </c>
      <c r="G766" s="8" t="s">
        <v>170</v>
      </c>
      <c r="H766" s="8" t="s">
        <v>6</v>
      </c>
      <c r="I766" s="8" t="s">
        <v>716</v>
      </c>
      <c r="J766" s="8" t="s">
        <v>176</v>
      </c>
      <c r="K766" s="8" t="s">
        <v>14</v>
      </c>
      <c r="L766" s="12">
        <v>1551</v>
      </c>
      <c r="M766" s="9">
        <v>7</v>
      </c>
      <c r="N766" s="10">
        <f t="shared" si="99"/>
        <v>4.5132172791747258E-3</v>
      </c>
      <c r="O766" s="11">
        <f t="shared" si="100"/>
        <v>8.879999999999999</v>
      </c>
      <c r="P766" s="11">
        <v>62.16</v>
      </c>
      <c r="Q766" s="11">
        <v>0</v>
      </c>
      <c r="R766" s="8">
        <v>0</v>
      </c>
      <c r="S766" s="8">
        <v>0</v>
      </c>
      <c r="T766" s="33" t="str">
        <f t="shared" si="101"/>
        <v/>
      </c>
      <c r="U766" s="12">
        <f t="shared" si="102"/>
        <v>0</v>
      </c>
      <c r="V766" s="10">
        <f t="shared" si="103"/>
        <v>0</v>
      </c>
      <c r="W766" s="11">
        <v>10.5</v>
      </c>
      <c r="X766" s="8" t="s">
        <v>148</v>
      </c>
      <c r="Y766" s="8" t="s">
        <v>149</v>
      </c>
      <c r="AA766">
        <f t="shared" si="104"/>
        <v>2</v>
      </c>
      <c r="AB766" s="32">
        <f t="shared" si="105"/>
        <v>-62.16</v>
      </c>
      <c r="AC766" t="str">
        <f t="shared" si="106"/>
        <v>No Sales</v>
      </c>
      <c r="AD766">
        <f>IFERROR(VLOOKUP(J766,Product_lookup!$A:$G,5,FALSE),"")</f>
        <v>449</v>
      </c>
      <c r="AE766">
        <f>IFERROR(VLOOKUP(J766,Product_lookup!$A:$G,6,FALSE),"")</f>
        <v>166</v>
      </c>
      <c r="AF766">
        <f>IFERROR(VLOOKUP(J766,Product_lookup!$A:$G,7,FALSE),"")</f>
        <v>140</v>
      </c>
      <c r="AG766" s="33">
        <f t="shared" si="107"/>
        <v>0.31848552338530067</v>
      </c>
    </row>
    <row r="767" spans="1:33" x14ac:dyDescent="0.3">
      <c r="A767" s="27">
        <v>46273</v>
      </c>
      <c r="B767" s="8" t="s">
        <v>5</v>
      </c>
      <c r="C767" s="8" t="s">
        <v>173</v>
      </c>
      <c r="D767" s="8" t="s">
        <v>141</v>
      </c>
      <c r="E767" s="8" t="s">
        <v>174</v>
      </c>
      <c r="F767" s="8" t="s">
        <v>143</v>
      </c>
      <c r="G767" s="8" t="s">
        <v>144</v>
      </c>
      <c r="H767" s="8" t="s">
        <v>6</v>
      </c>
      <c r="I767" s="8" t="s">
        <v>614</v>
      </c>
      <c r="J767" s="8" t="s">
        <v>176</v>
      </c>
      <c r="K767" s="8" t="s">
        <v>14</v>
      </c>
      <c r="L767" s="12">
        <v>503</v>
      </c>
      <c r="M767" s="9">
        <v>2</v>
      </c>
      <c r="N767" s="10">
        <f t="shared" si="99"/>
        <v>3.9761431411530811E-3</v>
      </c>
      <c r="O767" s="11">
        <f t="shared" si="100"/>
        <v>7.55</v>
      </c>
      <c r="P767" s="11">
        <v>15.1</v>
      </c>
      <c r="Q767" s="11">
        <v>0</v>
      </c>
      <c r="R767" s="8">
        <v>0</v>
      </c>
      <c r="S767" s="8">
        <v>0</v>
      </c>
      <c r="T767" s="33" t="str">
        <f t="shared" si="101"/>
        <v/>
      </c>
      <c r="U767" s="12">
        <f t="shared" si="102"/>
        <v>0</v>
      </c>
      <c r="V767" s="10">
        <f t="shared" si="103"/>
        <v>0</v>
      </c>
      <c r="W767" s="11">
        <v>9</v>
      </c>
      <c r="X767" s="8" t="s">
        <v>148</v>
      </c>
      <c r="Y767" s="8" t="s">
        <v>149</v>
      </c>
      <c r="AA767">
        <f t="shared" si="104"/>
        <v>2</v>
      </c>
      <c r="AB767" s="32">
        <f t="shared" si="105"/>
        <v>-15.1</v>
      </c>
      <c r="AC767" t="str">
        <f t="shared" si="106"/>
        <v>No Sales</v>
      </c>
      <c r="AD767">
        <f>IFERROR(VLOOKUP(J767,Product_lookup!$A:$G,5,FALSE),"")</f>
        <v>449</v>
      </c>
      <c r="AE767">
        <f>IFERROR(VLOOKUP(J767,Product_lookup!$A:$G,6,FALSE),"")</f>
        <v>166</v>
      </c>
      <c r="AF767">
        <f>IFERROR(VLOOKUP(J767,Product_lookup!$A:$G,7,FALSE),"")</f>
        <v>140</v>
      </c>
      <c r="AG767" s="33">
        <f t="shared" si="107"/>
        <v>0.31848552338530067</v>
      </c>
    </row>
    <row r="768" spans="1:33" x14ac:dyDescent="0.3">
      <c r="A768" s="27">
        <v>46273</v>
      </c>
      <c r="B768" s="8" t="s">
        <v>5</v>
      </c>
      <c r="C768" s="8" t="s">
        <v>173</v>
      </c>
      <c r="D768" s="8" t="s">
        <v>141</v>
      </c>
      <c r="E768" s="8" t="s">
        <v>186</v>
      </c>
      <c r="F768" s="8" t="s">
        <v>143</v>
      </c>
      <c r="G768" s="8" t="s">
        <v>144</v>
      </c>
      <c r="H768" s="8" t="s">
        <v>6</v>
      </c>
      <c r="I768" s="8" t="s">
        <v>413</v>
      </c>
      <c r="J768" s="8" t="s">
        <v>188</v>
      </c>
      <c r="K768" s="8" t="s">
        <v>21</v>
      </c>
      <c r="L768" s="12">
        <v>143</v>
      </c>
      <c r="M768" s="9">
        <v>4</v>
      </c>
      <c r="N768" s="10">
        <f t="shared" si="99"/>
        <v>2.7972027972027972E-2</v>
      </c>
      <c r="O768" s="11">
        <f t="shared" si="100"/>
        <v>10.5</v>
      </c>
      <c r="P768" s="11">
        <v>42</v>
      </c>
      <c r="Q768" s="11">
        <v>0</v>
      </c>
      <c r="R768" s="8">
        <v>0</v>
      </c>
      <c r="S768" s="8">
        <v>0</v>
      </c>
      <c r="T768" s="33" t="str">
        <f t="shared" si="101"/>
        <v/>
      </c>
      <c r="U768" s="12">
        <f t="shared" si="102"/>
        <v>0</v>
      </c>
      <c r="V768" s="10">
        <f t="shared" si="103"/>
        <v>0</v>
      </c>
      <c r="W768" s="11">
        <v>10.5</v>
      </c>
      <c r="X768" s="8" t="s">
        <v>148</v>
      </c>
      <c r="Y768" s="8" t="s">
        <v>149</v>
      </c>
      <c r="AA768">
        <f t="shared" si="104"/>
        <v>2</v>
      </c>
      <c r="AB768" s="32">
        <f t="shared" si="105"/>
        <v>-42</v>
      </c>
      <c r="AC768" t="str">
        <f t="shared" si="106"/>
        <v>No Sales</v>
      </c>
      <c r="AD768">
        <f>IFERROR(VLOOKUP(J768,Product_lookup!$A:$G,5,FALSE),"")</f>
        <v>349</v>
      </c>
      <c r="AE768">
        <f>IFERROR(VLOOKUP(J768,Product_lookup!$A:$G,6,FALSE),"")</f>
        <v>133</v>
      </c>
      <c r="AF768">
        <f>IFERROR(VLOOKUP(J768,Product_lookup!$A:$G,7,FALSE),"")</f>
        <v>121</v>
      </c>
      <c r="AG768" s="33">
        <f t="shared" si="107"/>
        <v>0.27220630372492838</v>
      </c>
    </row>
    <row r="769" spans="1:33" x14ac:dyDescent="0.3">
      <c r="A769" s="27">
        <v>46273</v>
      </c>
      <c r="B769" s="8" t="s">
        <v>5</v>
      </c>
      <c r="C769" s="8" t="s">
        <v>173</v>
      </c>
      <c r="D769" s="8" t="s">
        <v>141</v>
      </c>
      <c r="E769" s="8" t="s">
        <v>186</v>
      </c>
      <c r="F769" s="8" t="s">
        <v>143</v>
      </c>
      <c r="G769" s="8" t="s">
        <v>170</v>
      </c>
      <c r="H769" s="8" t="s">
        <v>6</v>
      </c>
      <c r="I769" s="8" t="s">
        <v>718</v>
      </c>
      <c r="J769" s="8" t="s">
        <v>188</v>
      </c>
      <c r="K769" s="8" t="s">
        <v>14</v>
      </c>
      <c r="L769" s="12">
        <v>373</v>
      </c>
      <c r="M769" s="9">
        <v>4</v>
      </c>
      <c r="N769" s="10">
        <f t="shared" si="99"/>
        <v>1.0723860589812333E-2</v>
      </c>
      <c r="O769" s="11">
        <f t="shared" si="100"/>
        <v>5.75</v>
      </c>
      <c r="P769" s="11">
        <v>23</v>
      </c>
      <c r="Q769" s="11">
        <v>0</v>
      </c>
      <c r="R769" s="8">
        <v>0</v>
      </c>
      <c r="S769" s="8">
        <v>0</v>
      </c>
      <c r="T769" s="33" t="str">
        <f t="shared" si="101"/>
        <v/>
      </c>
      <c r="U769" s="12">
        <f t="shared" si="102"/>
        <v>0</v>
      </c>
      <c r="V769" s="10">
        <f t="shared" si="103"/>
        <v>0</v>
      </c>
      <c r="W769" s="11">
        <v>7</v>
      </c>
      <c r="X769" s="8" t="s">
        <v>148</v>
      </c>
      <c r="Y769" s="8" t="s">
        <v>149</v>
      </c>
      <c r="AA769">
        <f t="shared" si="104"/>
        <v>2</v>
      </c>
      <c r="AB769" s="32">
        <f t="shared" si="105"/>
        <v>-23</v>
      </c>
      <c r="AC769" t="str">
        <f t="shared" si="106"/>
        <v>No Sales</v>
      </c>
      <c r="AD769">
        <f>IFERROR(VLOOKUP(J769,Product_lookup!$A:$G,5,FALSE),"")</f>
        <v>349</v>
      </c>
      <c r="AE769">
        <f>IFERROR(VLOOKUP(J769,Product_lookup!$A:$G,6,FALSE),"")</f>
        <v>133</v>
      </c>
      <c r="AF769">
        <f>IFERROR(VLOOKUP(J769,Product_lookup!$A:$G,7,FALSE),"")</f>
        <v>121</v>
      </c>
      <c r="AG769" s="33">
        <f t="shared" si="107"/>
        <v>0.27220630372492838</v>
      </c>
    </row>
    <row r="770" spans="1:33" x14ac:dyDescent="0.3">
      <c r="A770" s="27">
        <v>46273</v>
      </c>
      <c r="B770" s="8" t="s">
        <v>5</v>
      </c>
      <c r="C770" s="8" t="s">
        <v>173</v>
      </c>
      <c r="D770" s="8" t="s">
        <v>141</v>
      </c>
      <c r="E770" s="8" t="s">
        <v>193</v>
      </c>
      <c r="F770" s="8" t="s">
        <v>143</v>
      </c>
      <c r="G770" s="8" t="s">
        <v>151</v>
      </c>
      <c r="H770" s="8" t="s">
        <v>6</v>
      </c>
      <c r="I770" s="8" t="s">
        <v>194</v>
      </c>
      <c r="J770" s="8" t="s">
        <v>195</v>
      </c>
      <c r="K770" s="8" t="s">
        <v>7</v>
      </c>
      <c r="L770" s="12">
        <v>1572</v>
      </c>
      <c r="M770" s="9">
        <v>8</v>
      </c>
      <c r="N770" s="10">
        <f t="shared" ref="N770:N833" si="108">IF(L770=0,"",M770/L770)</f>
        <v>5.0890585241730284E-3</v>
      </c>
      <c r="O770" s="11">
        <f t="shared" ref="O770:O833" si="109">IF(M770=0,"",P770/M770)</f>
        <v>6.79</v>
      </c>
      <c r="P770" s="11">
        <v>54.32</v>
      </c>
      <c r="Q770" s="11">
        <v>0</v>
      </c>
      <c r="R770" s="8">
        <v>0</v>
      </c>
      <c r="S770" s="8">
        <v>0</v>
      </c>
      <c r="T770" s="33" t="str">
        <f t="shared" ref="T770:T833" si="110">IF(Q770=0,"",P770/Q770)</f>
        <v/>
      </c>
      <c r="U770" s="12">
        <f t="shared" ref="U770:U833" si="111">IF(P770=0,"",Q770/P770)</f>
        <v>0</v>
      </c>
      <c r="V770" s="10">
        <f t="shared" ref="V770:V833" si="112">IF(M770=0,"",R770/M770)</f>
        <v>0</v>
      </c>
      <c r="W770" s="11">
        <v>9.5</v>
      </c>
      <c r="X770" s="8" t="s">
        <v>148</v>
      </c>
      <c r="Y770" s="8" t="s">
        <v>149</v>
      </c>
      <c r="AA770">
        <f t="shared" ref="AA770:AA833" si="113">IF(OR(A770&lt;DATE(2026,9,1),A770&gt;DATE(2026,9,28)),"Check Date",INT((A770-DATE(2026,9,1))/7)+1)</f>
        <v>2</v>
      </c>
      <c r="AB770" s="32">
        <f t="shared" ref="AB770:AB833" si="114">IF(OR(AD770="",AE770="",AF770=""),"",S770*(AD770-AE770-AF770)-P770)</f>
        <v>-54.32</v>
      </c>
      <c r="AC770" t="str">
        <f t="shared" ref="AC770:AC833" si="115">IF(P770&lt;0,"Review",IF(OR(AD770="",AE770="",AF770=""),"Cost missing",IF(P770=0,"No Spend",IF(Q770=0,"No Sales",IF(P770/Q770&lt;AG770,"Profitable","Losing")))))</f>
        <v>No Sales</v>
      </c>
      <c r="AD770">
        <f>IFERROR(VLOOKUP(J770,Product_lookup!$A:$G,5,FALSE),"")</f>
        <v>399</v>
      </c>
      <c r="AE770">
        <f>IFERROR(VLOOKUP(J770,Product_lookup!$A:$G,6,FALSE),"")</f>
        <v>148</v>
      </c>
      <c r="AF770">
        <f>IFERROR(VLOOKUP(J770,Product_lookup!$A:$G,7,FALSE),"")</f>
        <v>126</v>
      </c>
      <c r="AG770" s="33">
        <f t="shared" ref="AG770:AG833" si="116">IFERROR((AD770-AE770-AF770)/AD770,"")</f>
        <v>0.31328320802005011</v>
      </c>
    </row>
    <row r="771" spans="1:33" x14ac:dyDescent="0.3">
      <c r="A771" s="27">
        <v>46273</v>
      </c>
      <c r="B771" s="8" t="s">
        <v>5</v>
      </c>
      <c r="C771" s="8" t="s">
        <v>173</v>
      </c>
      <c r="D771" s="8" t="s">
        <v>141</v>
      </c>
      <c r="E771" s="8" t="s">
        <v>193</v>
      </c>
      <c r="F771" s="8" t="s">
        <v>143</v>
      </c>
      <c r="G771" s="8" t="s">
        <v>144</v>
      </c>
      <c r="H771" s="8" t="s">
        <v>6</v>
      </c>
      <c r="I771" s="8" t="s">
        <v>264</v>
      </c>
      <c r="J771" s="8" t="s">
        <v>195</v>
      </c>
      <c r="K771" s="8" t="s">
        <v>14</v>
      </c>
      <c r="L771" s="12">
        <v>1460</v>
      </c>
      <c r="M771" s="9">
        <v>11</v>
      </c>
      <c r="N771" s="10">
        <f t="shared" si="108"/>
        <v>7.534246575342466E-3</v>
      </c>
      <c r="O771" s="11">
        <f t="shared" si="109"/>
        <v>5.71</v>
      </c>
      <c r="P771" s="11">
        <v>62.81</v>
      </c>
      <c r="Q771" s="11">
        <v>399</v>
      </c>
      <c r="R771" s="8">
        <v>1</v>
      </c>
      <c r="S771" s="8">
        <v>1</v>
      </c>
      <c r="T771" s="33">
        <f t="shared" si="110"/>
        <v>0.15741854636591479</v>
      </c>
      <c r="U771" s="12">
        <f t="shared" si="111"/>
        <v>6.3524916414583661</v>
      </c>
      <c r="V771" s="10">
        <f t="shared" si="112"/>
        <v>9.0909090909090912E-2</v>
      </c>
      <c r="W771" s="11">
        <v>9</v>
      </c>
      <c r="X771" s="8" t="s">
        <v>148</v>
      </c>
      <c r="Y771" s="8" t="s">
        <v>149</v>
      </c>
      <c r="AA771">
        <f t="shared" si="113"/>
        <v>2</v>
      </c>
      <c r="AB771" s="32">
        <f t="shared" si="114"/>
        <v>62.19</v>
      </c>
      <c r="AC771" t="str">
        <f t="shared" si="115"/>
        <v>Profitable</v>
      </c>
      <c r="AD771">
        <f>IFERROR(VLOOKUP(J771,Product_lookup!$A:$G,5,FALSE),"")</f>
        <v>399</v>
      </c>
      <c r="AE771">
        <f>IFERROR(VLOOKUP(J771,Product_lookup!$A:$G,6,FALSE),"")</f>
        <v>148</v>
      </c>
      <c r="AF771">
        <f>IFERROR(VLOOKUP(J771,Product_lookup!$A:$G,7,FALSE),"")</f>
        <v>126</v>
      </c>
      <c r="AG771" s="33">
        <f t="shared" si="116"/>
        <v>0.31328320802005011</v>
      </c>
    </row>
    <row r="772" spans="1:33" x14ac:dyDescent="0.3">
      <c r="A772" s="27">
        <v>46273</v>
      </c>
      <c r="B772" s="8" t="s">
        <v>5</v>
      </c>
      <c r="C772" s="8" t="s">
        <v>173</v>
      </c>
      <c r="D772" s="8" t="s">
        <v>141</v>
      </c>
      <c r="E772" s="8" t="s">
        <v>193</v>
      </c>
      <c r="F772" s="8" t="s">
        <v>143</v>
      </c>
      <c r="G772" s="8" t="s">
        <v>144</v>
      </c>
      <c r="H772" s="8" t="s">
        <v>6</v>
      </c>
      <c r="I772" s="8" t="s">
        <v>547</v>
      </c>
      <c r="J772" s="8" t="s">
        <v>195</v>
      </c>
      <c r="K772" s="8" t="s">
        <v>14</v>
      </c>
      <c r="L772" s="12">
        <v>555</v>
      </c>
      <c r="M772" s="9">
        <v>4</v>
      </c>
      <c r="N772" s="10">
        <f t="shared" si="108"/>
        <v>7.2072072072072073E-3</v>
      </c>
      <c r="O772" s="11">
        <f t="shared" si="109"/>
        <v>8.5</v>
      </c>
      <c r="P772" s="11">
        <v>34</v>
      </c>
      <c r="Q772" s="11">
        <v>0</v>
      </c>
      <c r="R772" s="8">
        <v>0</v>
      </c>
      <c r="S772" s="8">
        <v>0</v>
      </c>
      <c r="T772" s="33" t="str">
        <f t="shared" si="110"/>
        <v/>
      </c>
      <c r="U772" s="12">
        <f t="shared" si="111"/>
        <v>0</v>
      </c>
      <c r="V772" s="10">
        <f t="shared" si="112"/>
        <v>0</v>
      </c>
      <c r="W772" s="11">
        <v>10</v>
      </c>
      <c r="X772" s="8" t="s">
        <v>148</v>
      </c>
      <c r="Y772" s="8" t="s">
        <v>149</v>
      </c>
      <c r="AA772">
        <f t="shared" si="113"/>
        <v>2</v>
      </c>
      <c r="AB772" s="32">
        <f t="shared" si="114"/>
        <v>-34</v>
      </c>
      <c r="AC772" t="str">
        <f t="shared" si="115"/>
        <v>No Sales</v>
      </c>
      <c r="AD772">
        <f>IFERROR(VLOOKUP(J772,Product_lookup!$A:$G,5,FALSE),"")</f>
        <v>399</v>
      </c>
      <c r="AE772">
        <f>IFERROR(VLOOKUP(J772,Product_lookup!$A:$G,6,FALSE),"")</f>
        <v>148</v>
      </c>
      <c r="AF772">
        <f>IFERROR(VLOOKUP(J772,Product_lookup!$A:$G,7,FALSE),"")</f>
        <v>126</v>
      </c>
      <c r="AG772" s="33">
        <f t="shared" si="116"/>
        <v>0.31328320802005011</v>
      </c>
    </row>
    <row r="773" spans="1:33" x14ac:dyDescent="0.3">
      <c r="A773" s="27">
        <v>46273</v>
      </c>
      <c r="B773" s="8" t="s">
        <v>5</v>
      </c>
      <c r="C773" s="8" t="s">
        <v>173</v>
      </c>
      <c r="D773" s="8" t="s">
        <v>141</v>
      </c>
      <c r="E773" s="8" t="s">
        <v>193</v>
      </c>
      <c r="F773" s="8" t="s">
        <v>143</v>
      </c>
      <c r="G773" s="8" t="s">
        <v>144</v>
      </c>
      <c r="H773" s="8" t="s">
        <v>6</v>
      </c>
      <c r="I773" s="8" t="s">
        <v>719</v>
      </c>
      <c r="J773" s="8" t="s">
        <v>195</v>
      </c>
      <c r="K773" s="8" t="s">
        <v>21</v>
      </c>
      <c r="L773" s="12">
        <v>131</v>
      </c>
      <c r="M773" s="9">
        <v>1</v>
      </c>
      <c r="N773" s="10">
        <f t="shared" si="108"/>
        <v>7.6335877862595417E-3</v>
      </c>
      <c r="O773" s="11">
        <f t="shared" si="109"/>
        <v>11.5</v>
      </c>
      <c r="P773" s="11">
        <v>11.5</v>
      </c>
      <c r="Q773" s="11">
        <v>0</v>
      </c>
      <c r="R773" s="8">
        <v>0</v>
      </c>
      <c r="S773" s="8">
        <v>0</v>
      </c>
      <c r="T773" s="33" t="str">
        <f t="shared" si="110"/>
        <v/>
      </c>
      <c r="U773" s="12">
        <f t="shared" si="111"/>
        <v>0</v>
      </c>
      <c r="V773" s="10">
        <f t="shared" si="112"/>
        <v>0</v>
      </c>
      <c r="W773" s="11">
        <v>11.5</v>
      </c>
      <c r="X773" s="8" t="s">
        <v>148</v>
      </c>
      <c r="Y773" s="8" t="s">
        <v>149</v>
      </c>
      <c r="AA773">
        <f t="shared" si="113"/>
        <v>2</v>
      </c>
      <c r="AB773" s="32">
        <f t="shared" si="114"/>
        <v>-11.5</v>
      </c>
      <c r="AC773" t="str">
        <f t="shared" si="115"/>
        <v>No Sales</v>
      </c>
      <c r="AD773">
        <f>IFERROR(VLOOKUP(J773,Product_lookup!$A:$G,5,FALSE),"")</f>
        <v>399</v>
      </c>
      <c r="AE773">
        <f>IFERROR(VLOOKUP(J773,Product_lookup!$A:$G,6,FALSE),"")</f>
        <v>148</v>
      </c>
      <c r="AF773">
        <f>IFERROR(VLOOKUP(J773,Product_lookup!$A:$G,7,FALSE),"")</f>
        <v>126</v>
      </c>
      <c r="AG773" s="33">
        <f t="shared" si="116"/>
        <v>0.31328320802005011</v>
      </c>
    </row>
    <row r="774" spans="1:33" x14ac:dyDescent="0.3">
      <c r="A774" s="27">
        <v>46273</v>
      </c>
      <c r="B774" s="8" t="s">
        <v>5</v>
      </c>
      <c r="C774" s="8" t="s">
        <v>173</v>
      </c>
      <c r="D774" s="8" t="s">
        <v>141</v>
      </c>
      <c r="E774" s="8" t="s">
        <v>193</v>
      </c>
      <c r="F774" s="8" t="s">
        <v>143</v>
      </c>
      <c r="G774" s="8" t="s">
        <v>151</v>
      </c>
      <c r="H774" s="8" t="s">
        <v>6</v>
      </c>
      <c r="I774" s="8" t="s">
        <v>469</v>
      </c>
      <c r="J774" s="8" t="s">
        <v>195</v>
      </c>
      <c r="K774" s="8" t="s">
        <v>14</v>
      </c>
      <c r="L774" s="12">
        <v>163</v>
      </c>
      <c r="M774" s="9">
        <v>0</v>
      </c>
      <c r="N774" s="10">
        <f t="shared" si="108"/>
        <v>0</v>
      </c>
      <c r="O774" s="11" t="str">
        <f t="shared" si="109"/>
        <v/>
      </c>
      <c r="P774" s="11">
        <v>0</v>
      </c>
      <c r="Q774" s="11">
        <v>0</v>
      </c>
      <c r="R774" s="8">
        <v>0</v>
      </c>
      <c r="S774" s="8">
        <v>0</v>
      </c>
      <c r="T774" s="33" t="str">
        <f t="shared" si="110"/>
        <v/>
      </c>
      <c r="U774" s="12" t="str">
        <f t="shared" si="111"/>
        <v/>
      </c>
      <c r="V774" s="10" t="str">
        <f t="shared" si="112"/>
        <v/>
      </c>
      <c r="W774" s="11">
        <v>11</v>
      </c>
      <c r="X774" s="8" t="s">
        <v>148</v>
      </c>
      <c r="Y774" s="8" t="s">
        <v>149</v>
      </c>
      <c r="AA774">
        <f t="shared" si="113"/>
        <v>2</v>
      </c>
      <c r="AB774" s="32">
        <f t="shared" si="114"/>
        <v>0</v>
      </c>
      <c r="AC774" t="str">
        <f t="shared" si="115"/>
        <v>No Spend</v>
      </c>
      <c r="AD774">
        <f>IFERROR(VLOOKUP(J774,Product_lookup!$A:$G,5,FALSE),"")</f>
        <v>399</v>
      </c>
      <c r="AE774">
        <f>IFERROR(VLOOKUP(J774,Product_lookup!$A:$G,6,FALSE),"")</f>
        <v>148</v>
      </c>
      <c r="AF774">
        <f>IFERROR(VLOOKUP(J774,Product_lookup!$A:$G,7,FALSE),"")</f>
        <v>126</v>
      </c>
      <c r="AG774" s="33">
        <f t="shared" si="116"/>
        <v>0.31328320802005011</v>
      </c>
    </row>
    <row r="775" spans="1:33" x14ac:dyDescent="0.3">
      <c r="A775" s="27">
        <v>46273</v>
      </c>
      <c r="B775" s="8" t="s">
        <v>5</v>
      </c>
      <c r="C775" s="8" t="s">
        <v>173</v>
      </c>
      <c r="D775" s="8" t="s">
        <v>141</v>
      </c>
      <c r="E775" s="8" t="s">
        <v>193</v>
      </c>
      <c r="F775" s="8" t="s">
        <v>143</v>
      </c>
      <c r="G775" s="8" t="s">
        <v>151</v>
      </c>
      <c r="H775" s="8" t="s">
        <v>6</v>
      </c>
      <c r="I775" s="8" t="s">
        <v>720</v>
      </c>
      <c r="J775" s="8" t="s">
        <v>195</v>
      </c>
      <c r="K775" s="8" t="s">
        <v>21</v>
      </c>
      <c r="L775" s="12">
        <v>109</v>
      </c>
      <c r="M775" s="9">
        <v>0</v>
      </c>
      <c r="N775" s="10">
        <f t="shared" si="108"/>
        <v>0</v>
      </c>
      <c r="O775" s="11" t="str">
        <f t="shared" si="109"/>
        <v/>
      </c>
      <c r="P775" s="11">
        <v>0</v>
      </c>
      <c r="Q775" s="11">
        <v>0</v>
      </c>
      <c r="R775" s="8">
        <v>0</v>
      </c>
      <c r="S775" s="8">
        <v>0</v>
      </c>
      <c r="T775" s="33" t="str">
        <f t="shared" si="110"/>
        <v/>
      </c>
      <c r="U775" s="12" t="str">
        <f t="shared" si="111"/>
        <v/>
      </c>
      <c r="V775" s="10" t="str">
        <f t="shared" si="112"/>
        <v/>
      </c>
      <c r="W775" s="11">
        <v>12.5</v>
      </c>
      <c r="X775" s="8" t="s">
        <v>148</v>
      </c>
      <c r="Y775" s="8" t="s">
        <v>149</v>
      </c>
      <c r="AA775">
        <f t="shared" si="113"/>
        <v>2</v>
      </c>
      <c r="AB775" s="32">
        <f t="shared" si="114"/>
        <v>0</v>
      </c>
      <c r="AC775" t="str">
        <f t="shared" si="115"/>
        <v>No Spend</v>
      </c>
      <c r="AD775">
        <f>IFERROR(VLOOKUP(J775,Product_lookup!$A:$G,5,FALSE),"")</f>
        <v>399</v>
      </c>
      <c r="AE775">
        <f>IFERROR(VLOOKUP(J775,Product_lookup!$A:$G,6,FALSE),"")</f>
        <v>148</v>
      </c>
      <c r="AF775">
        <f>IFERROR(VLOOKUP(J775,Product_lookup!$A:$G,7,FALSE),"")</f>
        <v>126</v>
      </c>
      <c r="AG775" s="33">
        <f t="shared" si="116"/>
        <v>0.31328320802005011</v>
      </c>
    </row>
    <row r="776" spans="1:33" x14ac:dyDescent="0.3">
      <c r="A776" s="27">
        <v>46273</v>
      </c>
      <c r="B776" s="8" t="s">
        <v>5</v>
      </c>
      <c r="C776" s="8" t="s">
        <v>173</v>
      </c>
      <c r="D776" s="8" t="s">
        <v>141</v>
      </c>
      <c r="E776" s="8" t="s">
        <v>193</v>
      </c>
      <c r="F776" s="8" t="s">
        <v>143</v>
      </c>
      <c r="G776" s="8" t="s">
        <v>178</v>
      </c>
      <c r="H776" s="8" t="s">
        <v>6</v>
      </c>
      <c r="I776" s="8" t="s">
        <v>265</v>
      </c>
      <c r="J776" s="8" t="s">
        <v>195</v>
      </c>
      <c r="K776" s="8" t="s">
        <v>7</v>
      </c>
      <c r="L776" s="12">
        <v>382</v>
      </c>
      <c r="M776" s="9">
        <v>2</v>
      </c>
      <c r="N776" s="10">
        <f t="shared" si="108"/>
        <v>5.235602094240838E-3</v>
      </c>
      <c r="O776" s="11">
        <f t="shared" si="109"/>
        <v>8.0500000000000007</v>
      </c>
      <c r="P776" s="11">
        <v>16.100000000000001</v>
      </c>
      <c r="Q776" s="11">
        <v>0</v>
      </c>
      <c r="R776" s="8">
        <v>0</v>
      </c>
      <c r="S776" s="8">
        <v>0</v>
      </c>
      <c r="T776" s="33" t="str">
        <f t="shared" si="110"/>
        <v/>
      </c>
      <c r="U776" s="12">
        <f t="shared" si="111"/>
        <v>0</v>
      </c>
      <c r="V776" s="10">
        <f t="shared" si="112"/>
        <v>0</v>
      </c>
      <c r="W776" s="11">
        <v>10</v>
      </c>
      <c r="X776" s="8" t="s">
        <v>148</v>
      </c>
      <c r="Y776" s="8" t="s">
        <v>149</v>
      </c>
      <c r="AA776">
        <f t="shared" si="113"/>
        <v>2</v>
      </c>
      <c r="AB776" s="32">
        <f t="shared" si="114"/>
        <v>-16.100000000000001</v>
      </c>
      <c r="AC776" t="str">
        <f t="shared" si="115"/>
        <v>No Sales</v>
      </c>
      <c r="AD776">
        <f>IFERROR(VLOOKUP(J776,Product_lookup!$A:$G,5,FALSE),"")</f>
        <v>399</v>
      </c>
      <c r="AE776">
        <f>IFERROR(VLOOKUP(J776,Product_lookup!$A:$G,6,FALSE),"")</f>
        <v>148</v>
      </c>
      <c r="AF776">
        <f>IFERROR(VLOOKUP(J776,Product_lookup!$A:$G,7,FALSE),"")</f>
        <v>126</v>
      </c>
      <c r="AG776" s="33">
        <f t="shared" si="116"/>
        <v>0.31328320802005011</v>
      </c>
    </row>
    <row r="777" spans="1:33" x14ac:dyDescent="0.3">
      <c r="A777" s="27">
        <v>46273</v>
      </c>
      <c r="B777" s="8" t="s">
        <v>5</v>
      </c>
      <c r="C777" s="8" t="s">
        <v>173</v>
      </c>
      <c r="D777" s="8" t="s">
        <v>141</v>
      </c>
      <c r="E777" s="8" t="s">
        <v>200</v>
      </c>
      <c r="F777" s="8" t="s">
        <v>143</v>
      </c>
      <c r="G777" s="8" t="s">
        <v>151</v>
      </c>
      <c r="H777" s="8" t="s">
        <v>6</v>
      </c>
      <c r="I777" s="8" t="s">
        <v>268</v>
      </c>
      <c r="J777" s="8" t="s">
        <v>202</v>
      </c>
      <c r="K777" s="8" t="s">
        <v>21</v>
      </c>
      <c r="L777" s="12">
        <v>801</v>
      </c>
      <c r="M777" s="9">
        <v>6</v>
      </c>
      <c r="N777" s="10">
        <f t="shared" si="108"/>
        <v>7.4906367041198503E-3</v>
      </c>
      <c r="O777" s="11">
        <f t="shared" si="109"/>
        <v>10.17</v>
      </c>
      <c r="P777" s="11">
        <v>61.02</v>
      </c>
      <c r="Q777" s="11">
        <v>0</v>
      </c>
      <c r="R777" s="8">
        <v>0</v>
      </c>
      <c r="S777" s="8">
        <v>0</v>
      </c>
      <c r="T777" s="33" t="str">
        <f t="shared" si="110"/>
        <v/>
      </c>
      <c r="U777" s="12">
        <f t="shared" si="111"/>
        <v>0</v>
      </c>
      <c r="V777" s="10">
        <f t="shared" si="112"/>
        <v>0</v>
      </c>
      <c r="W777" s="11">
        <v>11.5</v>
      </c>
      <c r="X777" s="8" t="s">
        <v>148</v>
      </c>
      <c r="Y777" s="8" t="s">
        <v>149</v>
      </c>
      <c r="AA777">
        <f t="shared" si="113"/>
        <v>2</v>
      </c>
      <c r="AB777" s="32">
        <f t="shared" si="114"/>
        <v>-61.02</v>
      </c>
      <c r="AC777" t="str">
        <f t="shared" si="115"/>
        <v>No Sales</v>
      </c>
      <c r="AD777">
        <f>IFERROR(VLOOKUP(J777,Product_lookup!$A:$G,5,FALSE),"")</f>
        <v>429</v>
      </c>
      <c r="AE777">
        <f>IFERROR(VLOOKUP(J777,Product_lookup!$A:$G,6,FALSE),"")</f>
        <v>159</v>
      </c>
      <c r="AF777">
        <f>IFERROR(VLOOKUP(J777,Product_lookup!$A:$G,7,FALSE),"")</f>
        <v>139</v>
      </c>
      <c r="AG777" s="33">
        <f t="shared" si="116"/>
        <v>0.30536130536130535</v>
      </c>
    </row>
    <row r="778" spans="1:33" x14ac:dyDescent="0.3">
      <c r="A778" s="27">
        <v>46287</v>
      </c>
      <c r="C778" s="8" t="s">
        <v>140</v>
      </c>
      <c r="D778" s="8" t="s">
        <v>141</v>
      </c>
      <c r="E778" s="8" t="s">
        <v>322</v>
      </c>
      <c r="F778" s="8" t="s">
        <v>143</v>
      </c>
      <c r="G778" s="8" t="s">
        <v>560</v>
      </c>
      <c r="H778" s="8" t="s">
        <v>20</v>
      </c>
      <c r="I778" s="8" t="s">
        <v>560</v>
      </c>
      <c r="J778" s="8" t="s">
        <v>324</v>
      </c>
      <c r="K778" s="8" t="s">
        <v>14</v>
      </c>
      <c r="L778" s="12">
        <v>567</v>
      </c>
      <c r="M778" s="9">
        <v>4</v>
      </c>
      <c r="N778" s="10">
        <f t="shared" si="108"/>
        <v>7.0546737213403876E-3</v>
      </c>
      <c r="O778" s="11">
        <f t="shared" si="109"/>
        <v>13.35</v>
      </c>
      <c r="P778" s="11">
        <v>53.4</v>
      </c>
      <c r="Q778" s="11">
        <v>499</v>
      </c>
      <c r="R778" s="8">
        <v>1</v>
      </c>
      <c r="S778" s="8">
        <v>1</v>
      </c>
      <c r="T778" s="33">
        <f t="shared" si="110"/>
        <v>0.10701402805611222</v>
      </c>
      <c r="U778" s="12">
        <f t="shared" si="111"/>
        <v>9.3445692883895131</v>
      </c>
      <c r="V778" s="10">
        <f t="shared" si="112"/>
        <v>0.25</v>
      </c>
      <c r="W778" s="11">
        <v>19</v>
      </c>
      <c r="X778" s="8" t="s">
        <v>148</v>
      </c>
      <c r="Y778" s="8" t="s">
        <v>149</v>
      </c>
      <c r="AA778">
        <f t="shared" si="113"/>
        <v>4</v>
      </c>
      <c r="AB778" s="32">
        <f t="shared" si="114"/>
        <v>140.6</v>
      </c>
      <c r="AC778" t="str">
        <f t="shared" si="115"/>
        <v>Profitable</v>
      </c>
      <c r="AD778">
        <f>IFERROR(VLOOKUP(J778,Product_lookup!$A:$G,5,FALSE),"")</f>
        <v>499</v>
      </c>
      <c r="AE778">
        <f>IFERROR(VLOOKUP(J778,Product_lookup!$A:$G,6,FALSE),"")</f>
        <v>180</v>
      </c>
      <c r="AF778">
        <f>IFERROR(VLOOKUP(J778,Product_lookup!$A:$G,7,FALSE),"")</f>
        <v>125</v>
      </c>
      <c r="AG778" s="33">
        <f t="shared" si="116"/>
        <v>0.38877755511022044</v>
      </c>
    </row>
    <row r="779" spans="1:33" x14ac:dyDescent="0.3">
      <c r="A779" s="27">
        <v>46273</v>
      </c>
      <c r="B779" s="8" t="s">
        <v>5</v>
      </c>
      <c r="C779" s="8" t="s">
        <v>173</v>
      </c>
      <c r="D779" s="8" t="s">
        <v>141</v>
      </c>
      <c r="E779" s="8" t="s">
        <v>200</v>
      </c>
      <c r="F779" s="8" t="s">
        <v>143</v>
      </c>
      <c r="G779" s="8" t="s">
        <v>144</v>
      </c>
      <c r="H779" s="8" t="s">
        <v>6</v>
      </c>
      <c r="I779" s="8" t="s">
        <v>471</v>
      </c>
      <c r="J779" s="8" t="s">
        <v>202</v>
      </c>
      <c r="K779" s="8" t="s">
        <v>14</v>
      </c>
      <c r="L779" s="12">
        <v>706</v>
      </c>
      <c r="M779" s="9">
        <v>7</v>
      </c>
      <c r="N779" s="10">
        <f t="shared" si="108"/>
        <v>9.9150141643059488E-3</v>
      </c>
      <c r="O779" s="11">
        <f t="shared" si="109"/>
        <v>6.75</v>
      </c>
      <c r="P779" s="11">
        <v>47.25</v>
      </c>
      <c r="Q779" s="11">
        <v>0</v>
      </c>
      <c r="R779" s="8">
        <v>0</v>
      </c>
      <c r="S779" s="8">
        <v>0</v>
      </c>
      <c r="T779" s="33" t="str">
        <f t="shared" si="110"/>
        <v/>
      </c>
      <c r="U779" s="12">
        <f t="shared" si="111"/>
        <v>0</v>
      </c>
      <c r="V779" s="10">
        <f t="shared" si="112"/>
        <v>0</v>
      </c>
      <c r="W779" s="11">
        <v>11</v>
      </c>
      <c r="X779" s="8" t="s">
        <v>148</v>
      </c>
      <c r="Y779" s="8" t="s">
        <v>149</v>
      </c>
      <c r="AA779">
        <f t="shared" si="113"/>
        <v>2</v>
      </c>
      <c r="AB779" s="32">
        <f t="shared" si="114"/>
        <v>-47.25</v>
      </c>
      <c r="AC779" t="str">
        <f t="shared" si="115"/>
        <v>No Sales</v>
      </c>
      <c r="AD779">
        <f>IFERROR(VLOOKUP(J779,Product_lookup!$A:$G,5,FALSE),"")</f>
        <v>429</v>
      </c>
      <c r="AE779">
        <f>IFERROR(VLOOKUP(J779,Product_lookup!$A:$G,6,FALSE),"")</f>
        <v>159</v>
      </c>
      <c r="AF779">
        <f>IFERROR(VLOOKUP(J779,Product_lookup!$A:$G,7,FALSE),"")</f>
        <v>139</v>
      </c>
      <c r="AG779" s="33">
        <f t="shared" si="116"/>
        <v>0.30536130536130535</v>
      </c>
    </row>
    <row r="780" spans="1:33" x14ac:dyDescent="0.3">
      <c r="A780" s="27">
        <v>46273</v>
      </c>
      <c r="B780" s="8" t="s">
        <v>5</v>
      </c>
      <c r="C780" s="8" t="s">
        <v>173</v>
      </c>
      <c r="D780" s="8" t="s">
        <v>141</v>
      </c>
      <c r="E780" s="8" t="s">
        <v>200</v>
      </c>
      <c r="F780" s="8" t="s">
        <v>143</v>
      </c>
      <c r="G780" s="8" t="s">
        <v>151</v>
      </c>
      <c r="H780" s="8" t="s">
        <v>6</v>
      </c>
      <c r="I780" s="8" t="s">
        <v>474</v>
      </c>
      <c r="J780" s="8" t="s">
        <v>202</v>
      </c>
      <c r="K780" s="8" t="s">
        <v>14</v>
      </c>
      <c r="L780" s="12">
        <v>664</v>
      </c>
      <c r="M780" s="9">
        <v>4</v>
      </c>
      <c r="N780" s="10">
        <f t="shared" si="108"/>
        <v>6.024096385542169E-3</v>
      </c>
      <c r="O780" s="11">
        <f t="shared" si="109"/>
        <v>4.4000000000000004</v>
      </c>
      <c r="P780" s="11">
        <v>17.600000000000001</v>
      </c>
      <c r="Q780" s="11">
        <v>0</v>
      </c>
      <c r="R780" s="8">
        <v>0</v>
      </c>
      <c r="S780" s="8">
        <v>0</v>
      </c>
      <c r="T780" s="33" t="str">
        <f t="shared" si="110"/>
        <v/>
      </c>
      <c r="U780" s="12">
        <f t="shared" si="111"/>
        <v>0</v>
      </c>
      <c r="V780" s="10">
        <f t="shared" si="112"/>
        <v>0</v>
      </c>
      <c r="W780" s="11">
        <v>7.5</v>
      </c>
      <c r="X780" s="8" t="s">
        <v>148</v>
      </c>
      <c r="Y780" s="8" t="s">
        <v>149</v>
      </c>
      <c r="AA780">
        <f t="shared" si="113"/>
        <v>2</v>
      </c>
      <c r="AB780" s="32">
        <f t="shared" si="114"/>
        <v>-17.600000000000001</v>
      </c>
      <c r="AC780" t="str">
        <f t="shared" si="115"/>
        <v>No Sales</v>
      </c>
      <c r="AD780">
        <f>IFERROR(VLOOKUP(J780,Product_lookup!$A:$G,5,FALSE),"")</f>
        <v>429</v>
      </c>
      <c r="AE780">
        <f>IFERROR(VLOOKUP(J780,Product_lookup!$A:$G,6,FALSE),"")</f>
        <v>159</v>
      </c>
      <c r="AF780">
        <f>IFERROR(VLOOKUP(J780,Product_lookup!$A:$G,7,FALSE),"")</f>
        <v>139</v>
      </c>
      <c r="AG780" s="33">
        <f t="shared" si="116"/>
        <v>0.30536130536130535</v>
      </c>
    </row>
    <row r="781" spans="1:33" x14ac:dyDescent="0.3">
      <c r="A781" s="27">
        <v>46273</v>
      </c>
      <c r="B781" s="8" t="s">
        <v>32</v>
      </c>
      <c r="C781" s="8" t="s">
        <v>140</v>
      </c>
      <c r="D781" s="8" t="s">
        <v>141</v>
      </c>
      <c r="E781" s="8" t="s">
        <v>142</v>
      </c>
      <c r="F781" s="8" t="s">
        <v>143</v>
      </c>
      <c r="G781" s="8" t="s">
        <v>455</v>
      </c>
      <c r="H781" s="8" t="s">
        <v>20</v>
      </c>
      <c r="I781" s="8" t="s">
        <v>455</v>
      </c>
      <c r="J781" s="8" t="s">
        <v>147</v>
      </c>
      <c r="K781" s="8" t="s">
        <v>14</v>
      </c>
      <c r="L781" s="12">
        <v>1035</v>
      </c>
      <c r="M781" s="9">
        <v>2</v>
      </c>
      <c r="N781" s="10">
        <f t="shared" si="108"/>
        <v>1.9323671497584541E-3</v>
      </c>
      <c r="O781" s="11">
        <f t="shared" si="109"/>
        <v>13.67</v>
      </c>
      <c r="P781" s="11">
        <v>27.34</v>
      </c>
      <c r="Q781" s="11">
        <v>0</v>
      </c>
      <c r="R781" s="8">
        <v>0</v>
      </c>
      <c r="S781" s="8">
        <v>0</v>
      </c>
      <c r="T781" s="33" t="str">
        <f t="shared" si="110"/>
        <v/>
      </c>
      <c r="U781" s="12">
        <f t="shared" si="111"/>
        <v>0</v>
      </c>
      <c r="V781" s="10">
        <f t="shared" si="112"/>
        <v>0</v>
      </c>
      <c r="W781" s="11">
        <v>20</v>
      </c>
      <c r="X781" s="8" t="s">
        <v>148</v>
      </c>
      <c r="Y781" s="8" t="s">
        <v>149</v>
      </c>
      <c r="AA781">
        <f t="shared" si="113"/>
        <v>2</v>
      </c>
      <c r="AB781" s="32">
        <f t="shared" si="114"/>
        <v>-27.34</v>
      </c>
      <c r="AC781" t="str">
        <f t="shared" si="115"/>
        <v>No Sales</v>
      </c>
      <c r="AD781">
        <f>IFERROR(VLOOKUP(J781,Product_lookup!$A:$G,5,FALSE),"")</f>
        <v>599</v>
      </c>
      <c r="AE781">
        <f>IFERROR(VLOOKUP(J781,Product_lookup!$A:$G,6,FALSE),"")</f>
        <v>216</v>
      </c>
      <c r="AF781">
        <f>IFERROR(VLOOKUP(J781,Product_lookup!$A:$G,7,FALSE),"")</f>
        <v>144</v>
      </c>
      <c r="AG781" s="33">
        <f t="shared" si="116"/>
        <v>0.39899833055091821</v>
      </c>
    </row>
    <row r="782" spans="1:33" x14ac:dyDescent="0.3">
      <c r="A782" s="27">
        <v>46273</v>
      </c>
      <c r="B782" s="8" t="s">
        <v>32</v>
      </c>
      <c r="C782" s="8" t="s">
        <v>140</v>
      </c>
      <c r="D782" s="8" t="s">
        <v>141</v>
      </c>
      <c r="E782" s="8" t="s">
        <v>142</v>
      </c>
      <c r="F782" s="8" t="s">
        <v>143</v>
      </c>
      <c r="G782" s="8" t="s">
        <v>205</v>
      </c>
      <c r="H782" s="8" t="s">
        <v>20</v>
      </c>
      <c r="I782" s="8" t="s">
        <v>205</v>
      </c>
      <c r="J782" s="8" t="s">
        <v>147</v>
      </c>
      <c r="K782" s="8" t="s">
        <v>14</v>
      </c>
      <c r="L782" s="12">
        <v>901</v>
      </c>
      <c r="M782" s="9">
        <v>11</v>
      </c>
      <c r="N782" s="10">
        <f t="shared" si="108"/>
        <v>1.2208657047724751E-2</v>
      </c>
      <c r="O782" s="11">
        <f t="shared" si="109"/>
        <v>11.5</v>
      </c>
      <c r="P782" s="11">
        <v>126.5</v>
      </c>
      <c r="Q782" s="11">
        <v>599</v>
      </c>
      <c r="R782" s="8">
        <v>1</v>
      </c>
      <c r="S782" s="8">
        <v>1</v>
      </c>
      <c r="T782" s="33">
        <f t="shared" si="110"/>
        <v>0.21118530884808012</v>
      </c>
      <c r="U782" s="12">
        <f t="shared" si="111"/>
        <v>4.7351778656126484</v>
      </c>
      <c r="V782" s="10">
        <f t="shared" si="112"/>
        <v>9.0909090909090912E-2</v>
      </c>
      <c r="W782" s="11">
        <v>14</v>
      </c>
      <c r="X782" s="8" t="s">
        <v>148</v>
      </c>
      <c r="Y782" s="8" t="s">
        <v>149</v>
      </c>
      <c r="AA782">
        <f t="shared" si="113"/>
        <v>2</v>
      </c>
      <c r="AB782" s="32">
        <f t="shared" si="114"/>
        <v>112.5</v>
      </c>
      <c r="AC782" t="str">
        <f t="shared" si="115"/>
        <v>Profitable</v>
      </c>
      <c r="AD782">
        <f>IFERROR(VLOOKUP(J782,Product_lookup!$A:$G,5,FALSE),"")</f>
        <v>599</v>
      </c>
      <c r="AE782">
        <f>IFERROR(VLOOKUP(J782,Product_lookup!$A:$G,6,FALSE),"")</f>
        <v>216</v>
      </c>
      <c r="AF782">
        <f>IFERROR(VLOOKUP(J782,Product_lookup!$A:$G,7,FALSE),"")</f>
        <v>144</v>
      </c>
      <c r="AG782" s="33">
        <f t="shared" si="116"/>
        <v>0.39899833055091821</v>
      </c>
    </row>
    <row r="783" spans="1:33" x14ac:dyDescent="0.3">
      <c r="A783" s="27">
        <v>46273</v>
      </c>
      <c r="B783" s="8" t="s">
        <v>32</v>
      </c>
      <c r="C783" s="8" t="s">
        <v>140</v>
      </c>
      <c r="D783" s="8" t="s">
        <v>141</v>
      </c>
      <c r="E783" s="8" t="s">
        <v>150</v>
      </c>
      <c r="F783" s="8" t="s">
        <v>143</v>
      </c>
      <c r="G783" s="8" t="s">
        <v>374</v>
      </c>
      <c r="H783" s="8" t="s">
        <v>20</v>
      </c>
      <c r="I783" s="8" t="s">
        <v>374</v>
      </c>
      <c r="J783" s="8" t="s">
        <v>153</v>
      </c>
      <c r="K783" s="8" t="s">
        <v>21</v>
      </c>
      <c r="L783" s="12">
        <v>303</v>
      </c>
      <c r="M783" s="9">
        <v>5</v>
      </c>
      <c r="N783" s="10">
        <f t="shared" si="108"/>
        <v>1.65016501650165E-2</v>
      </c>
      <c r="O783" s="11">
        <f t="shared" si="109"/>
        <v>16.73</v>
      </c>
      <c r="P783" s="11">
        <v>83.65</v>
      </c>
      <c r="Q783" s="11">
        <v>2196</v>
      </c>
      <c r="R783" s="8">
        <v>2</v>
      </c>
      <c r="S783" s="8">
        <v>4</v>
      </c>
      <c r="T783" s="33">
        <f t="shared" si="110"/>
        <v>3.8091985428051006E-2</v>
      </c>
      <c r="U783" s="12">
        <f t="shared" si="111"/>
        <v>26.252241482367005</v>
      </c>
      <c r="V783" s="10">
        <f t="shared" si="112"/>
        <v>0.4</v>
      </c>
      <c r="W783" s="11">
        <v>20</v>
      </c>
      <c r="X783" s="8" t="s">
        <v>148</v>
      </c>
      <c r="Y783" s="8" t="s">
        <v>149</v>
      </c>
      <c r="AA783">
        <f t="shared" si="113"/>
        <v>2</v>
      </c>
      <c r="AB783" s="32">
        <f t="shared" si="114"/>
        <v>788.35</v>
      </c>
      <c r="AC783" t="str">
        <f t="shared" si="115"/>
        <v>Profitable</v>
      </c>
      <c r="AD783">
        <f>IFERROR(VLOOKUP(J783,Product_lookup!$A:$G,5,FALSE),"")</f>
        <v>549</v>
      </c>
      <c r="AE783">
        <f>IFERROR(VLOOKUP(J783,Product_lookup!$A:$G,6,FALSE),"")</f>
        <v>192</v>
      </c>
      <c r="AF783">
        <f>IFERROR(VLOOKUP(J783,Product_lookup!$A:$G,7,FALSE),"")</f>
        <v>139</v>
      </c>
      <c r="AG783" s="33">
        <f t="shared" si="116"/>
        <v>0.39708561020036431</v>
      </c>
    </row>
    <row r="784" spans="1:33" x14ac:dyDescent="0.3">
      <c r="A784" s="27">
        <v>46273</v>
      </c>
      <c r="B784" s="8" t="s">
        <v>32</v>
      </c>
      <c r="C784" s="8" t="s">
        <v>140</v>
      </c>
      <c r="D784" s="8" t="s">
        <v>141</v>
      </c>
      <c r="E784" s="8" t="s">
        <v>150</v>
      </c>
      <c r="F784" s="8" t="s">
        <v>143</v>
      </c>
      <c r="G784" s="8" t="s">
        <v>210</v>
      </c>
      <c r="H784" s="8" t="s">
        <v>20</v>
      </c>
      <c r="I784" s="8" t="s">
        <v>210</v>
      </c>
      <c r="J784" s="8" t="s">
        <v>153</v>
      </c>
      <c r="K784" s="8" t="s">
        <v>14</v>
      </c>
      <c r="L784" s="12">
        <v>1293</v>
      </c>
      <c r="M784" s="9">
        <v>12</v>
      </c>
      <c r="N784" s="10">
        <f t="shared" si="108"/>
        <v>9.2807424593967514E-3</v>
      </c>
      <c r="O784" s="11">
        <f t="shared" si="109"/>
        <v>10.549999999999999</v>
      </c>
      <c r="P784" s="11">
        <v>126.6</v>
      </c>
      <c r="Q784" s="11">
        <v>0</v>
      </c>
      <c r="R784" s="8">
        <v>0</v>
      </c>
      <c r="S784" s="8">
        <v>0</v>
      </c>
      <c r="T784" s="33" t="str">
        <f t="shared" si="110"/>
        <v/>
      </c>
      <c r="U784" s="12">
        <f t="shared" si="111"/>
        <v>0</v>
      </c>
      <c r="V784" s="10">
        <f t="shared" si="112"/>
        <v>0</v>
      </c>
      <c r="W784" s="11">
        <v>15</v>
      </c>
      <c r="X784" s="8" t="s">
        <v>148</v>
      </c>
      <c r="Y784" s="8" t="s">
        <v>149</v>
      </c>
      <c r="AA784">
        <f t="shared" si="113"/>
        <v>2</v>
      </c>
      <c r="AB784" s="32">
        <f t="shared" si="114"/>
        <v>-126.6</v>
      </c>
      <c r="AC784" t="str">
        <f t="shared" si="115"/>
        <v>No Sales</v>
      </c>
      <c r="AD784">
        <f>IFERROR(VLOOKUP(J784,Product_lookup!$A:$G,5,FALSE),"")</f>
        <v>549</v>
      </c>
      <c r="AE784">
        <f>IFERROR(VLOOKUP(J784,Product_lookup!$A:$G,6,FALSE),"")</f>
        <v>192</v>
      </c>
      <c r="AF784">
        <f>IFERROR(VLOOKUP(J784,Product_lookup!$A:$G,7,FALSE),"")</f>
        <v>139</v>
      </c>
      <c r="AG784" s="33">
        <f t="shared" si="116"/>
        <v>0.39708561020036431</v>
      </c>
    </row>
    <row r="785" spans="1:33" x14ac:dyDescent="0.3">
      <c r="A785" s="27">
        <v>46273</v>
      </c>
      <c r="B785" s="8" t="s">
        <v>32</v>
      </c>
      <c r="C785" s="8" t="s">
        <v>140</v>
      </c>
      <c r="D785" s="8" t="s">
        <v>141</v>
      </c>
      <c r="E785" s="8" t="s">
        <v>150</v>
      </c>
      <c r="F785" s="8" t="s">
        <v>143</v>
      </c>
      <c r="G785" s="8" t="s">
        <v>156</v>
      </c>
      <c r="H785" s="8" t="s">
        <v>20</v>
      </c>
      <c r="I785" s="8" t="s">
        <v>156</v>
      </c>
      <c r="J785" s="8" t="s">
        <v>153</v>
      </c>
      <c r="K785" s="8" t="s">
        <v>7</v>
      </c>
      <c r="L785" s="12">
        <v>1121</v>
      </c>
      <c r="M785" s="9">
        <v>5</v>
      </c>
      <c r="N785" s="10">
        <f t="shared" si="108"/>
        <v>4.4603033006244425E-3</v>
      </c>
      <c r="O785" s="11">
        <f t="shared" si="109"/>
        <v>9.59</v>
      </c>
      <c r="P785" s="11">
        <v>47.95</v>
      </c>
      <c r="Q785" s="11">
        <v>0</v>
      </c>
      <c r="R785" s="8">
        <v>0</v>
      </c>
      <c r="S785" s="8">
        <v>0</v>
      </c>
      <c r="T785" s="33" t="str">
        <f t="shared" si="110"/>
        <v/>
      </c>
      <c r="U785" s="12">
        <f t="shared" si="111"/>
        <v>0</v>
      </c>
      <c r="V785" s="10">
        <f t="shared" si="112"/>
        <v>0</v>
      </c>
      <c r="W785" s="11">
        <v>15</v>
      </c>
      <c r="X785" s="8" t="s">
        <v>148</v>
      </c>
      <c r="Y785" s="8" t="s">
        <v>149</v>
      </c>
      <c r="AA785">
        <f t="shared" si="113"/>
        <v>2</v>
      </c>
      <c r="AB785" s="32">
        <f t="shared" si="114"/>
        <v>-47.95</v>
      </c>
      <c r="AC785" t="str">
        <f t="shared" si="115"/>
        <v>No Sales</v>
      </c>
      <c r="AD785">
        <f>IFERROR(VLOOKUP(J785,Product_lookup!$A:$G,5,FALSE),"")</f>
        <v>549</v>
      </c>
      <c r="AE785">
        <f>IFERROR(VLOOKUP(J785,Product_lookup!$A:$G,6,FALSE),"")</f>
        <v>192</v>
      </c>
      <c r="AF785">
        <f>IFERROR(VLOOKUP(J785,Product_lookup!$A:$G,7,FALSE),"")</f>
        <v>139</v>
      </c>
      <c r="AG785" s="33">
        <f t="shared" si="116"/>
        <v>0.39708561020036431</v>
      </c>
    </row>
    <row r="786" spans="1:33" x14ac:dyDescent="0.3">
      <c r="A786" s="27">
        <v>46273</v>
      </c>
      <c r="B786" s="8" t="s">
        <v>32</v>
      </c>
      <c r="C786" s="8" t="s">
        <v>140</v>
      </c>
      <c r="D786" s="8" t="s">
        <v>141</v>
      </c>
      <c r="E786" s="8" t="s">
        <v>150</v>
      </c>
      <c r="F786" s="8" t="s">
        <v>143</v>
      </c>
      <c r="G786" s="8" t="s">
        <v>209</v>
      </c>
      <c r="H786" s="8" t="s">
        <v>20</v>
      </c>
      <c r="I786" s="8" t="s">
        <v>209</v>
      </c>
      <c r="J786" s="8" t="s">
        <v>153</v>
      </c>
      <c r="K786" s="8" t="s">
        <v>14</v>
      </c>
      <c r="L786" s="12">
        <v>414</v>
      </c>
      <c r="M786" s="9">
        <v>3</v>
      </c>
      <c r="N786" s="10">
        <f t="shared" si="108"/>
        <v>7.246376811594203E-3</v>
      </c>
      <c r="O786" s="11">
        <f t="shared" si="109"/>
        <v>10.029999999999999</v>
      </c>
      <c r="P786" s="11">
        <v>30.09</v>
      </c>
      <c r="Q786" s="11">
        <v>1098</v>
      </c>
      <c r="R786" s="8">
        <v>2</v>
      </c>
      <c r="S786" s="8">
        <v>2</v>
      </c>
      <c r="T786" s="33">
        <f t="shared" si="110"/>
        <v>2.7404371584699452E-2</v>
      </c>
      <c r="U786" s="12">
        <f t="shared" si="111"/>
        <v>36.49052841475573</v>
      </c>
      <c r="V786" s="10">
        <f t="shared" si="112"/>
        <v>0.66666666666666663</v>
      </c>
      <c r="W786" s="11">
        <v>13</v>
      </c>
      <c r="X786" s="8" t="s">
        <v>148</v>
      </c>
      <c r="Y786" s="8" t="s">
        <v>149</v>
      </c>
      <c r="AA786">
        <f t="shared" si="113"/>
        <v>2</v>
      </c>
      <c r="AB786" s="32">
        <f t="shared" si="114"/>
        <v>405.91</v>
      </c>
      <c r="AC786" t="str">
        <f t="shared" si="115"/>
        <v>Profitable</v>
      </c>
      <c r="AD786">
        <f>IFERROR(VLOOKUP(J786,Product_lookup!$A:$G,5,FALSE),"")</f>
        <v>549</v>
      </c>
      <c r="AE786">
        <f>IFERROR(VLOOKUP(J786,Product_lookup!$A:$G,6,FALSE),"")</f>
        <v>192</v>
      </c>
      <c r="AF786">
        <f>IFERROR(VLOOKUP(J786,Product_lookup!$A:$G,7,FALSE),"")</f>
        <v>139</v>
      </c>
      <c r="AG786" s="33">
        <f t="shared" si="116"/>
        <v>0.39708561020036431</v>
      </c>
    </row>
    <row r="787" spans="1:33" x14ac:dyDescent="0.3">
      <c r="A787" s="27">
        <v>46273</v>
      </c>
      <c r="B787" s="8" t="s">
        <v>32</v>
      </c>
      <c r="C787" s="8" t="s">
        <v>140</v>
      </c>
      <c r="D787" s="8" t="s">
        <v>141</v>
      </c>
      <c r="E787" s="8" t="s">
        <v>211</v>
      </c>
      <c r="F787" s="8" t="s">
        <v>143</v>
      </c>
      <c r="G787" s="8" t="s">
        <v>723</v>
      </c>
      <c r="H787" s="8" t="s">
        <v>20</v>
      </c>
      <c r="I787" s="8" t="s">
        <v>723</v>
      </c>
      <c r="J787" s="8" t="s">
        <v>214</v>
      </c>
      <c r="K787" s="8" t="s">
        <v>21</v>
      </c>
      <c r="L787" s="12">
        <v>264</v>
      </c>
      <c r="M787" s="9">
        <v>2</v>
      </c>
      <c r="N787" s="10">
        <f t="shared" si="108"/>
        <v>7.575757575757576E-3</v>
      </c>
      <c r="O787" s="11">
        <f t="shared" si="109"/>
        <v>15</v>
      </c>
      <c r="P787" s="11">
        <v>30</v>
      </c>
      <c r="Q787" s="11">
        <v>649</v>
      </c>
      <c r="R787" s="8">
        <v>1</v>
      </c>
      <c r="S787" s="8">
        <v>1</v>
      </c>
      <c r="T787" s="33">
        <f t="shared" si="110"/>
        <v>4.6224961479198766E-2</v>
      </c>
      <c r="U787" s="12">
        <f t="shared" si="111"/>
        <v>21.633333333333333</v>
      </c>
      <c r="V787" s="10">
        <f t="shared" si="112"/>
        <v>0.5</v>
      </c>
      <c r="W787" s="11">
        <v>17</v>
      </c>
      <c r="X787" s="8" t="s">
        <v>148</v>
      </c>
      <c r="Y787" s="8" t="s">
        <v>149</v>
      </c>
      <c r="AA787">
        <f t="shared" si="113"/>
        <v>2</v>
      </c>
      <c r="AB787" s="32">
        <f t="shared" si="114"/>
        <v>237</v>
      </c>
      <c r="AC787" t="str">
        <f t="shared" si="115"/>
        <v>Profitable</v>
      </c>
      <c r="AD787">
        <f>IFERROR(VLOOKUP(J787,Product_lookup!$A:$G,5,FALSE),"")</f>
        <v>649</v>
      </c>
      <c r="AE787">
        <f>IFERROR(VLOOKUP(J787,Product_lookup!$A:$G,6,FALSE),"")</f>
        <v>234</v>
      </c>
      <c r="AF787">
        <f>IFERROR(VLOOKUP(J787,Product_lookup!$A:$G,7,FALSE),"")</f>
        <v>148</v>
      </c>
      <c r="AG787" s="33">
        <f t="shared" si="116"/>
        <v>0.41140215716486905</v>
      </c>
    </row>
    <row r="788" spans="1:33" x14ac:dyDescent="0.3">
      <c r="A788" s="27">
        <v>46273</v>
      </c>
      <c r="B788" s="8" t="s">
        <v>32</v>
      </c>
      <c r="C788" s="8" t="s">
        <v>140</v>
      </c>
      <c r="D788" s="8" t="s">
        <v>141</v>
      </c>
      <c r="E788" s="8" t="s">
        <v>211</v>
      </c>
      <c r="F788" s="8" t="s">
        <v>143</v>
      </c>
      <c r="G788" s="8" t="s">
        <v>225</v>
      </c>
      <c r="H788" s="8" t="s">
        <v>20</v>
      </c>
      <c r="I788" s="8" t="s">
        <v>225</v>
      </c>
      <c r="J788" s="8" t="s">
        <v>214</v>
      </c>
      <c r="K788" s="8" t="s">
        <v>7</v>
      </c>
      <c r="L788" s="12">
        <v>1176</v>
      </c>
      <c r="M788" s="9">
        <v>11</v>
      </c>
      <c r="N788" s="10">
        <f t="shared" si="108"/>
        <v>9.3537414965986394E-3</v>
      </c>
      <c r="O788" s="11">
        <f t="shared" si="109"/>
        <v>15.29</v>
      </c>
      <c r="P788" s="11">
        <v>168.19</v>
      </c>
      <c r="Q788" s="11">
        <v>0</v>
      </c>
      <c r="R788" s="8">
        <v>0</v>
      </c>
      <c r="S788" s="8">
        <v>0</v>
      </c>
      <c r="T788" s="33" t="str">
        <f t="shared" si="110"/>
        <v/>
      </c>
      <c r="U788" s="12">
        <f t="shared" si="111"/>
        <v>0</v>
      </c>
      <c r="V788" s="10">
        <f t="shared" si="112"/>
        <v>0</v>
      </c>
      <c r="W788" s="11">
        <v>19.5</v>
      </c>
      <c r="X788" s="8" t="s">
        <v>148</v>
      </c>
      <c r="Y788" s="8" t="s">
        <v>149</v>
      </c>
      <c r="AA788">
        <f t="shared" si="113"/>
        <v>2</v>
      </c>
      <c r="AB788" s="32">
        <f t="shared" si="114"/>
        <v>-168.19</v>
      </c>
      <c r="AC788" t="str">
        <f t="shared" si="115"/>
        <v>No Sales</v>
      </c>
      <c r="AD788">
        <f>IFERROR(VLOOKUP(J788,Product_lookup!$A:$G,5,FALSE),"")</f>
        <v>649</v>
      </c>
      <c r="AE788">
        <f>IFERROR(VLOOKUP(J788,Product_lookup!$A:$G,6,FALSE),"")</f>
        <v>234</v>
      </c>
      <c r="AF788">
        <f>IFERROR(VLOOKUP(J788,Product_lookup!$A:$G,7,FALSE),"")</f>
        <v>148</v>
      </c>
      <c r="AG788" s="33">
        <f t="shared" si="116"/>
        <v>0.41140215716486905</v>
      </c>
    </row>
    <row r="789" spans="1:33" x14ac:dyDescent="0.3">
      <c r="A789" s="27">
        <v>46273</v>
      </c>
      <c r="B789" s="8" t="s">
        <v>32</v>
      </c>
      <c r="C789" s="8" t="s">
        <v>140</v>
      </c>
      <c r="D789" s="8" t="s">
        <v>141</v>
      </c>
      <c r="E789" s="8" t="s">
        <v>211</v>
      </c>
      <c r="F789" s="8" t="s">
        <v>143</v>
      </c>
      <c r="G789" s="8" t="s">
        <v>368</v>
      </c>
      <c r="H789" s="8" t="s">
        <v>20</v>
      </c>
      <c r="I789" s="8" t="s">
        <v>368</v>
      </c>
      <c r="J789" s="8" t="s">
        <v>214</v>
      </c>
      <c r="K789" s="8" t="s">
        <v>14</v>
      </c>
      <c r="L789" s="12">
        <v>785</v>
      </c>
      <c r="M789" s="9">
        <v>5</v>
      </c>
      <c r="N789" s="10">
        <f t="shared" si="108"/>
        <v>6.369426751592357E-3</v>
      </c>
      <c r="O789" s="11">
        <f t="shared" si="109"/>
        <v>15.91</v>
      </c>
      <c r="P789" s="11">
        <v>79.55</v>
      </c>
      <c r="Q789" s="11">
        <v>0</v>
      </c>
      <c r="R789" s="8">
        <v>0</v>
      </c>
      <c r="S789" s="8">
        <v>0</v>
      </c>
      <c r="T789" s="33" t="str">
        <f t="shared" si="110"/>
        <v/>
      </c>
      <c r="U789" s="12">
        <f t="shared" si="111"/>
        <v>0</v>
      </c>
      <c r="V789" s="10">
        <f t="shared" si="112"/>
        <v>0</v>
      </c>
      <c r="W789" s="11">
        <v>20.5</v>
      </c>
      <c r="X789" s="8" t="s">
        <v>148</v>
      </c>
      <c r="Y789" s="8" t="s">
        <v>149</v>
      </c>
      <c r="AA789">
        <f t="shared" si="113"/>
        <v>2</v>
      </c>
      <c r="AB789" s="32">
        <f t="shared" si="114"/>
        <v>-79.55</v>
      </c>
      <c r="AC789" t="str">
        <f t="shared" si="115"/>
        <v>No Sales</v>
      </c>
      <c r="AD789">
        <f>IFERROR(VLOOKUP(J789,Product_lookup!$A:$G,5,FALSE),"")</f>
        <v>649</v>
      </c>
      <c r="AE789">
        <f>IFERROR(VLOOKUP(J789,Product_lookup!$A:$G,6,FALSE),"")</f>
        <v>234</v>
      </c>
      <c r="AF789">
        <f>IFERROR(VLOOKUP(J789,Product_lookup!$A:$G,7,FALSE),"")</f>
        <v>148</v>
      </c>
      <c r="AG789" s="33">
        <f t="shared" si="116"/>
        <v>0.41140215716486905</v>
      </c>
    </row>
    <row r="790" spans="1:33" x14ac:dyDescent="0.3">
      <c r="A790" s="27">
        <v>46273</v>
      </c>
      <c r="B790" s="8" t="s">
        <v>32</v>
      </c>
      <c r="C790" s="8" t="s">
        <v>140</v>
      </c>
      <c r="D790" s="8" t="s">
        <v>141</v>
      </c>
      <c r="E790" s="8" t="s">
        <v>217</v>
      </c>
      <c r="F790" s="8" t="s">
        <v>143</v>
      </c>
      <c r="G790" s="8" t="s">
        <v>449</v>
      </c>
      <c r="H790" s="8" t="s">
        <v>20</v>
      </c>
      <c r="I790" s="8" t="s">
        <v>449</v>
      </c>
      <c r="J790" s="8" t="s">
        <v>219</v>
      </c>
      <c r="K790" s="8" t="s">
        <v>21</v>
      </c>
      <c r="L790" s="12">
        <v>794</v>
      </c>
      <c r="M790" s="9">
        <v>13</v>
      </c>
      <c r="N790" s="10">
        <f t="shared" si="108"/>
        <v>1.6372795969773299E-2</v>
      </c>
      <c r="O790" s="11">
        <f t="shared" si="109"/>
        <v>21.62</v>
      </c>
      <c r="P790" s="11">
        <v>281.06</v>
      </c>
      <c r="Q790" s="11">
        <v>3196</v>
      </c>
      <c r="R790" s="8">
        <v>3</v>
      </c>
      <c r="S790" s="8">
        <v>4</v>
      </c>
      <c r="T790" s="33">
        <f t="shared" si="110"/>
        <v>8.7941176470588231E-2</v>
      </c>
      <c r="U790" s="12">
        <f t="shared" si="111"/>
        <v>11.371237458193979</v>
      </c>
      <c r="V790" s="10">
        <f t="shared" si="112"/>
        <v>0.23076923076923078</v>
      </c>
      <c r="W790" s="11">
        <v>22.5</v>
      </c>
      <c r="X790" s="8" t="s">
        <v>148</v>
      </c>
      <c r="Y790" s="8" t="s">
        <v>149</v>
      </c>
      <c r="AA790">
        <f t="shared" si="113"/>
        <v>2</v>
      </c>
      <c r="AB790" s="32">
        <f t="shared" si="114"/>
        <v>1178.94</v>
      </c>
      <c r="AC790" t="str">
        <f t="shared" si="115"/>
        <v>Profitable</v>
      </c>
      <c r="AD790">
        <f>IFERROR(VLOOKUP(J790,Product_lookup!$A:$G,5,FALSE),"")</f>
        <v>799</v>
      </c>
      <c r="AE790">
        <f>IFERROR(VLOOKUP(J790,Product_lookup!$A:$G,6,FALSE),"")</f>
        <v>272</v>
      </c>
      <c r="AF790">
        <f>IFERROR(VLOOKUP(J790,Product_lookup!$A:$G,7,FALSE),"")</f>
        <v>162</v>
      </c>
      <c r="AG790" s="33">
        <f t="shared" si="116"/>
        <v>0.45682102628285359</v>
      </c>
    </row>
    <row r="791" spans="1:33" x14ac:dyDescent="0.3">
      <c r="A791" s="27">
        <v>46273</v>
      </c>
      <c r="B791" s="8" t="s">
        <v>26</v>
      </c>
      <c r="C791" s="8" t="s">
        <v>140</v>
      </c>
      <c r="D791" s="8" t="s">
        <v>141</v>
      </c>
      <c r="E791" s="8" t="s">
        <v>142</v>
      </c>
      <c r="F791" s="8" t="s">
        <v>143</v>
      </c>
      <c r="G791" s="8" t="s">
        <v>205</v>
      </c>
      <c r="H791" s="8" t="s">
        <v>13</v>
      </c>
      <c r="I791" s="8" t="s">
        <v>457</v>
      </c>
      <c r="J791" s="8" t="s">
        <v>147</v>
      </c>
      <c r="K791" s="8" t="s">
        <v>7</v>
      </c>
      <c r="L791" s="12">
        <v>196</v>
      </c>
      <c r="M791" s="9">
        <v>0</v>
      </c>
      <c r="N791" s="10">
        <f t="shared" si="108"/>
        <v>0</v>
      </c>
      <c r="O791" s="11" t="str">
        <f t="shared" si="109"/>
        <v/>
      </c>
      <c r="P791" s="11">
        <v>0</v>
      </c>
      <c r="Q791" s="11">
        <v>0</v>
      </c>
      <c r="R791" s="8">
        <v>0</v>
      </c>
      <c r="S791" s="8">
        <v>0</v>
      </c>
      <c r="T791" s="33" t="str">
        <f t="shared" si="110"/>
        <v/>
      </c>
      <c r="U791" s="12" t="str">
        <f t="shared" si="111"/>
        <v/>
      </c>
      <c r="V791" s="10" t="str">
        <f t="shared" si="112"/>
        <v/>
      </c>
      <c r="W791" s="11">
        <v>14.5</v>
      </c>
      <c r="X791" s="8" t="s">
        <v>148</v>
      </c>
      <c r="Y791" s="8" t="s">
        <v>149</v>
      </c>
      <c r="AA791">
        <f t="shared" si="113"/>
        <v>2</v>
      </c>
      <c r="AB791" s="32">
        <f t="shared" si="114"/>
        <v>0</v>
      </c>
      <c r="AC791" t="str">
        <f t="shared" si="115"/>
        <v>No Spend</v>
      </c>
      <c r="AD791">
        <f>IFERROR(VLOOKUP(J791,Product_lookup!$A:$G,5,FALSE),"")</f>
        <v>599</v>
      </c>
      <c r="AE791">
        <f>IFERROR(VLOOKUP(J791,Product_lookup!$A:$G,6,FALSE),"")</f>
        <v>216</v>
      </c>
      <c r="AF791">
        <f>IFERROR(VLOOKUP(J791,Product_lookup!$A:$G,7,FALSE),"")</f>
        <v>144</v>
      </c>
      <c r="AG791" s="33">
        <f t="shared" si="116"/>
        <v>0.39899833055091821</v>
      </c>
    </row>
    <row r="792" spans="1:33" x14ac:dyDescent="0.3">
      <c r="A792" s="27">
        <v>46273</v>
      </c>
      <c r="B792" s="8" t="s">
        <v>26</v>
      </c>
      <c r="C792" s="8" t="s">
        <v>140</v>
      </c>
      <c r="D792" s="8" t="s">
        <v>141</v>
      </c>
      <c r="E792" s="8" t="s">
        <v>142</v>
      </c>
      <c r="F792" s="8" t="s">
        <v>143</v>
      </c>
      <c r="G792" s="8" t="s">
        <v>454</v>
      </c>
      <c r="H792" s="8" t="s">
        <v>13</v>
      </c>
      <c r="I792" s="8" t="s">
        <v>526</v>
      </c>
      <c r="J792" s="8" t="s">
        <v>147</v>
      </c>
      <c r="K792" s="8" t="s">
        <v>7</v>
      </c>
      <c r="L792" s="12">
        <v>456</v>
      </c>
      <c r="M792" s="9">
        <v>0</v>
      </c>
      <c r="N792" s="10">
        <f t="shared" si="108"/>
        <v>0</v>
      </c>
      <c r="O792" s="11" t="str">
        <f t="shared" si="109"/>
        <v/>
      </c>
      <c r="P792" s="11">
        <v>0</v>
      </c>
      <c r="Q792" s="11">
        <v>0</v>
      </c>
      <c r="R792" s="8">
        <v>0</v>
      </c>
      <c r="S792" s="8">
        <v>0</v>
      </c>
      <c r="T792" s="33" t="str">
        <f t="shared" si="110"/>
        <v/>
      </c>
      <c r="U792" s="12" t="str">
        <f t="shared" si="111"/>
        <v/>
      </c>
      <c r="V792" s="10" t="str">
        <f t="shared" si="112"/>
        <v/>
      </c>
      <c r="W792" s="11">
        <v>13</v>
      </c>
      <c r="X792" s="8" t="s">
        <v>148</v>
      </c>
      <c r="Y792" s="8" t="s">
        <v>149</v>
      </c>
      <c r="AA792">
        <f t="shared" si="113"/>
        <v>2</v>
      </c>
      <c r="AB792" s="32">
        <f t="shared" si="114"/>
        <v>0</v>
      </c>
      <c r="AC792" t="str">
        <f t="shared" si="115"/>
        <v>No Spend</v>
      </c>
      <c r="AD792">
        <f>IFERROR(VLOOKUP(J792,Product_lookup!$A:$G,5,FALSE),"")</f>
        <v>599</v>
      </c>
      <c r="AE792">
        <f>IFERROR(VLOOKUP(J792,Product_lookup!$A:$G,6,FALSE),"")</f>
        <v>216</v>
      </c>
      <c r="AF792">
        <f>IFERROR(VLOOKUP(J792,Product_lookup!$A:$G,7,FALSE),"")</f>
        <v>144</v>
      </c>
      <c r="AG792" s="33">
        <f t="shared" si="116"/>
        <v>0.39899833055091821</v>
      </c>
    </row>
    <row r="793" spans="1:33" x14ac:dyDescent="0.3">
      <c r="A793" s="27">
        <v>46273</v>
      </c>
      <c r="B793" s="8" t="s">
        <v>26</v>
      </c>
      <c r="C793" s="8" t="s">
        <v>140</v>
      </c>
      <c r="D793" s="8" t="s">
        <v>141</v>
      </c>
      <c r="E793" s="8" t="s">
        <v>142</v>
      </c>
      <c r="F793" s="8" t="s">
        <v>143</v>
      </c>
      <c r="G793" s="8" t="s">
        <v>454</v>
      </c>
      <c r="H793" s="8" t="s">
        <v>13</v>
      </c>
      <c r="I793" s="8" t="s">
        <v>623</v>
      </c>
      <c r="J793" s="8" t="s">
        <v>147</v>
      </c>
      <c r="K793" s="8" t="s">
        <v>14</v>
      </c>
      <c r="L793" s="12">
        <v>336</v>
      </c>
      <c r="M793" s="9">
        <v>0</v>
      </c>
      <c r="N793" s="10">
        <f t="shared" si="108"/>
        <v>0</v>
      </c>
      <c r="O793" s="11" t="str">
        <f t="shared" si="109"/>
        <v/>
      </c>
      <c r="P793" s="11">
        <v>0</v>
      </c>
      <c r="Q793" s="11">
        <v>0</v>
      </c>
      <c r="R793" s="8">
        <v>0</v>
      </c>
      <c r="S793" s="8">
        <v>0</v>
      </c>
      <c r="T793" s="33" t="str">
        <f t="shared" si="110"/>
        <v/>
      </c>
      <c r="U793" s="12" t="str">
        <f t="shared" si="111"/>
        <v/>
      </c>
      <c r="V793" s="10" t="str">
        <f t="shared" si="112"/>
        <v/>
      </c>
      <c r="W793" s="11">
        <v>19</v>
      </c>
      <c r="X793" s="8" t="s">
        <v>148</v>
      </c>
      <c r="Y793" s="8" t="s">
        <v>149</v>
      </c>
      <c r="AA793">
        <f t="shared" si="113"/>
        <v>2</v>
      </c>
      <c r="AB793" s="32">
        <f t="shared" si="114"/>
        <v>0</v>
      </c>
      <c r="AC793" t="str">
        <f t="shared" si="115"/>
        <v>No Spend</v>
      </c>
      <c r="AD793">
        <f>IFERROR(VLOOKUP(J793,Product_lookup!$A:$G,5,FALSE),"")</f>
        <v>599</v>
      </c>
      <c r="AE793">
        <f>IFERROR(VLOOKUP(J793,Product_lookup!$A:$G,6,FALSE),"")</f>
        <v>216</v>
      </c>
      <c r="AF793">
        <f>IFERROR(VLOOKUP(J793,Product_lookup!$A:$G,7,FALSE),"")</f>
        <v>144</v>
      </c>
      <c r="AG793" s="33">
        <f t="shared" si="116"/>
        <v>0.39899833055091821</v>
      </c>
    </row>
    <row r="794" spans="1:33" x14ac:dyDescent="0.3">
      <c r="A794" s="27">
        <v>46273</v>
      </c>
      <c r="B794" s="8" t="s">
        <v>26</v>
      </c>
      <c r="C794" s="8" t="s">
        <v>140</v>
      </c>
      <c r="D794" s="8" t="s">
        <v>141</v>
      </c>
      <c r="E794" s="8" t="s">
        <v>142</v>
      </c>
      <c r="F794" s="8" t="s">
        <v>143</v>
      </c>
      <c r="G794" s="8" t="s">
        <v>454</v>
      </c>
      <c r="H794" s="8" t="s">
        <v>13</v>
      </c>
      <c r="I794" s="8" t="s">
        <v>146</v>
      </c>
      <c r="J794" s="8" t="s">
        <v>147</v>
      </c>
      <c r="K794" s="8" t="s">
        <v>21</v>
      </c>
      <c r="L794" s="12">
        <v>78</v>
      </c>
      <c r="M794" s="9">
        <v>3</v>
      </c>
      <c r="N794" s="10">
        <f t="shared" si="108"/>
        <v>3.8461538461538464E-2</v>
      </c>
      <c r="O794" s="11">
        <f t="shared" si="109"/>
        <v>12</v>
      </c>
      <c r="P794" s="11">
        <v>36</v>
      </c>
      <c r="Q794" s="11">
        <v>0</v>
      </c>
      <c r="R794" s="8">
        <v>0</v>
      </c>
      <c r="S794" s="8">
        <v>0</v>
      </c>
      <c r="T794" s="33" t="str">
        <f t="shared" si="110"/>
        <v/>
      </c>
      <c r="U794" s="12">
        <f t="shared" si="111"/>
        <v>0</v>
      </c>
      <c r="V794" s="10">
        <f t="shared" si="112"/>
        <v>0</v>
      </c>
      <c r="W794" s="11">
        <v>12</v>
      </c>
      <c r="X794" s="8" t="s">
        <v>148</v>
      </c>
      <c r="Y794" s="8" t="s">
        <v>149</v>
      </c>
      <c r="AA794">
        <f t="shared" si="113"/>
        <v>2</v>
      </c>
      <c r="AB794" s="32">
        <f t="shared" si="114"/>
        <v>-36</v>
      </c>
      <c r="AC794" t="str">
        <f t="shared" si="115"/>
        <v>No Sales</v>
      </c>
      <c r="AD794">
        <f>IFERROR(VLOOKUP(J794,Product_lookup!$A:$G,5,FALSE),"")</f>
        <v>599</v>
      </c>
      <c r="AE794">
        <f>IFERROR(VLOOKUP(J794,Product_lookup!$A:$G,6,FALSE),"")</f>
        <v>216</v>
      </c>
      <c r="AF794">
        <f>IFERROR(VLOOKUP(J794,Product_lookup!$A:$G,7,FALSE),"")</f>
        <v>144</v>
      </c>
      <c r="AG794" s="33">
        <f t="shared" si="116"/>
        <v>0.39899833055091821</v>
      </c>
    </row>
    <row r="795" spans="1:33" x14ac:dyDescent="0.3">
      <c r="A795" s="27">
        <v>46273</v>
      </c>
      <c r="B795" s="8" t="s">
        <v>26</v>
      </c>
      <c r="C795" s="8" t="s">
        <v>140</v>
      </c>
      <c r="D795" s="8" t="s">
        <v>141</v>
      </c>
      <c r="E795" s="8" t="s">
        <v>150</v>
      </c>
      <c r="F795" s="8" t="s">
        <v>143</v>
      </c>
      <c r="G795" s="8" t="s">
        <v>156</v>
      </c>
      <c r="H795" s="8" t="s">
        <v>13</v>
      </c>
      <c r="I795" s="8" t="s">
        <v>584</v>
      </c>
      <c r="J795" s="8" t="s">
        <v>153</v>
      </c>
      <c r="K795" s="8" t="s">
        <v>14</v>
      </c>
      <c r="L795" s="12">
        <v>154</v>
      </c>
      <c r="M795" s="9">
        <v>0</v>
      </c>
      <c r="N795" s="10">
        <f t="shared" si="108"/>
        <v>0</v>
      </c>
      <c r="O795" s="11" t="str">
        <f t="shared" si="109"/>
        <v/>
      </c>
      <c r="P795" s="11">
        <v>0</v>
      </c>
      <c r="Q795" s="11">
        <v>0</v>
      </c>
      <c r="R795" s="8">
        <v>0</v>
      </c>
      <c r="S795" s="8">
        <v>0</v>
      </c>
      <c r="T795" s="33" t="str">
        <f t="shared" si="110"/>
        <v/>
      </c>
      <c r="U795" s="12" t="str">
        <f t="shared" si="111"/>
        <v/>
      </c>
      <c r="V795" s="10" t="str">
        <f t="shared" si="112"/>
        <v/>
      </c>
      <c r="W795" s="11">
        <v>15.5</v>
      </c>
      <c r="X795" s="8" t="s">
        <v>148</v>
      </c>
      <c r="Y795" s="8" t="s">
        <v>149</v>
      </c>
      <c r="AA795">
        <f t="shared" si="113"/>
        <v>2</v>
      </c>
      <c r="AB795" s="32">
        <f t="shared" si="114"/>
        <v>0</v>
      </c>
      <c r="AC795" t="str">
        <f t="shared" si="115"/>
        <v>No Spend</v>
      </c>
      <c r="AD795">
        <f>IFERROR(VLOOKUP(J795,Product_lookup!$A:$G,5,FALSE),"")</f>
        <v>549</v>
      </c>
      <c r="AE795">
        <f>IFERROR(VLOOKUP(J795,Product_lookup!$A:$G,6,FALSE),"")</f>
        <v>192</v>
      </c>
      <c r="AF795">
        <f>IFERROR(VLOOKUP(J795,Product_lookup!$A:$G,7,FALSE),"")</f>
        <v>139</v>
      </c>
      <c r="AG795" s="33">
        <f t="shared" si="116"/>
        <v>0.39708561020036431</v>
      </c>
    </row>
    <row r="796" spans="1:33" x14ac:dyDescent="0.3">
      <c r="A796" s="27">
        <v>46273</v>
      </c>
      <c r="B796" s="8" t="s">
        <v>26</v>
      </c>
      <c r="C796" s="8" t="s">
        <v>140</v>
      </c>
      <c r="D796" s="8" t="s">
        <v>141</v>
      </c>
      <c r="E796" s="8" t="s">
        <v>150</v>
      </c>
      <c r="F796" s="8" t="s">
        <v>143</v>
      </c>
      <c r="G796" s="8" t="s">
        <v>210</v>
      </c>
      <c r="H796" s="8" t="s">
        <v>13</v>
      </c>
      <c r="I796" s="8" t="s">
        <v>724</v>
      </c>
      <c r="J796" s="8" t="s">
        <v>153</v>
      </c>
      <c r="K796" s="8" t="s">
        <v>14</v>
      </c>
      <c r="L796" s="12">
        <v>284</v>
      </c>
      <c r="M796" s="9">
        <v>2</v>
      </c>
      <c r="N796" s="10">
        <f t="shared" si="108"/>
        <v>7.0422535211267607E-3</v>
      </c>
      <c r="O796" s="11">
        <f t="shared" si="109"/>
        <v>7.54</v>
      </c>
      <c r="P796" s="11">
        <v>15.08</v>
      </c>
      <c r="Q796" s="11">
        <v>0</v>
      </c>
      <c r="R796" s="8">
        <v>0</v>
      </c>
      <c r="S796" s="8">
        <v>0</v>
      </c>
      <c r="T796" s="33" t="str">
        <f t="shared" si="110"/>
        <v/>
      </c>
      <c r="U796" s="12">
        <f t="shared" si="111"/>
        <v>0</v>
      </c>
      <c r="V796" s="10">
        <f t="shared" si="112"/>
        <v>0</v>
      </c>
      <c r="W796" s="11">
        <v>12.5</v>
      </c>
      <c r="X796" s="8" t="s">
        <v>148</v>
      </c>
      <c r="Y796" s="8" t="s">
        <v>149</v>
      </c>
      <c r="AA796">
        <f t="shared" si="113"/>
        <v>2</v>
      </c>
      <c r="AB796" s="32">
        <f t="shared" si="114"/>
        <v>-15.08</v>
      </c>
      <c r="AC796" t="str">
        <f t="shared" si="115"/>
        <v>No Sales</v>
      </c>
      <c r="AD796">
        <f>IFERROR(VLOOKUP(J796,Product_lookup!$A:$G,5,FALSE),"")</f>
        <v>549</v>
      </c>
      <c r="AE796">
        <f>IFERROR(VLOOKUP(J796,Product_lookup!$A:$G,6,FALSE),"")</f>
        <v>192</v>
      </c>
      <c r="AF796">
        <f>IFERROR(VLOOKUP(J796,Product_lookup!$A:$G,7,FALSE),"")</f>
        <v>139</v>
      </c>
      <c r="AG796" s="33">
        <f t="shared" si="116"/>
        <v>0.39708561020036431</v>
      </c>
    </row>
    <row r="797" spans="1:33" x14ac:dyDescent="0.3">
      <c r="A797" s="27">
        <v>46273</v>
      </c>
      <c r="B797" s="8" t="s">
        <v>26</v>
      </c>
      <c r="C797" s="8" t="s">
        <v>140</v>
      </c>
      <c r="D797" s="8" t="s">
        <v>141</v>
      </c>
      <c r="E797" s="8" t="s">
        <v>150</v>
      </c>
      <c r="F797" s="8" t="s">
        <v>143</v>
      </c>
      <c r="G797" s="8" t="s">
        <v>210</v>
      </c>
      <c r="H797" s="8" t="s">
        <v>13</v>
      </c>
      <c r="I797" s="8" t="s">
        <v>725</v>
      </c>
      <c r="J797" s="8" t="s">
        <v>153</v>
      </c>
      <c r="K797" s="8" t="s">
        <v>7</v>
      </c>
      <c r="L797" s="12">
        <v>180</v>
      </c>
      <c r="M797" s="9">
        <v>1</v>
      </c>
      <c r="N797" s="10">
        <f t="shared" si="108"/>
        <v>5.5555555555555558E-3</v>
      </c>
      <c r="O797" s="11">
        <f t="shared" si="109"/>
        <v>7.55</v>
      </c>
      <c r="P797" s="11">
        <v>7.55</v>
      </c>
      <c r="Q797" s="11">
        <v>0</v>
      </c>
      <c r="R797" s="8">
        <v>0</v>
      </c>
      <c r="S797" s="8">
        <v>0</v>
      </c>
      <c r="T797" s="33" t="str">
        <f t="shared" si="110"/>
        <v/>
      </c>
      <c r="U797" s="12">
        <f t="shared" si="111"/>
        <v>0</v>
      </c>
      <c r="V797" s="10">
        <f t="shared" si="112"/>
        <v>0</v>
      </c>
      <c r="W797" s="11">
        <v>12</v>
      </c>
      <c r="X797" s="8" t="s">
        <v>148</v>
      </c>
      <c r="Y797" s="8" t="s">
        <v>149</v>
      </c>
      <c r="AA797">
        <f t="shared" si="113"/>
        <v>2</v>
      </c>
      <c r="AB797" s="32">
        <f t="shared" si="114"/>
        <v>-7.55</v>
      </c>
      <c r="AC797" t="str">
        <f t="shared" si="115"/>
        <v>No Sales</v>
      </c>
      <c r="AD797">
        <f>IFERROR(VLOOKUP(J797,Product_lookup!$A:$G,5,FALSE),"")</f>
        <v>549</v>
      </c>
      <c r="AE797">
        <f>IFERROR(VLOOKUP(J797,Product_lookup!$A:$G,6,FALSE),"")</f>
        <v>192</v>
      </c>
      <c r="AF797">
        <f>IFERROR(VLOOKUP(J797,Product_lookup!$A:$G,7,FALSE),"")</f>
        <v>139</v>
      </c>
      <c r="AG797" s="33">
        <f t="shared" si="116"/>
        <v>0.39708561020036431</v>
      </c>
    </row>
    <row r="798" spans="1:33" x14ac:dyDescent="0.3">
      <c r="A798" s="27">
        <v>46273</v>
      </c>
      <c r="B798" s="8" t="s">
        <v>26</v>
      </c>
      <c r="C798" s="8" t="s">
        <v>140</v>
      </c>
      <c r="D798" s="8" t="s">
        <v>141</v>
      </c>
      <c r="E798" s="8" t="s">
        <v>211</v>
      </c>
      <c r="F798" s="8" t="s">
        <v>143</v>
      </c>
      <c r="G798" s="8" t="s">
        <v>225</v>
      </c>
      <c r="H798" s="8" t="s">
        <v>13</v>
      </c>
      <c r="I798" s="8" t="s">
        <v>225</v>
      </c>
      <c r="J798" s="8" t="s">
        <v>214</v>
      </c>
      <c r="K798" s="8" t="s">
        <v>7</v>
      </c>
      <c r="L798" s="12">
        <v>1219</v>
      </c>
      <c r="M798" s="9">
        <v>8</v>
      </c>
      <c r="N798" s="10">
        <f t="shared" si="108"/>
        <v>6.5627563576702219E-3</v>
      </c>
      <c r="O798" s="11">
        <f t="shared" si="109"/>
        <v>9.07</v>
      </c>
      <c r="P798" s="11">
        <v>72.56</v>
      </c>
      <c r="Q798" s="11">
        <v>649</v>
      </c>
      <c r="R798" s="8">
        <v>1</v>
      </c>
      <c r="S798" s="8">
        <v>1</v>
      </c>
      <c r="T798" s="33">
        <f t="shared" si="110"/>
        <v>0.11180277349768876</v>
      </c>
      <c r="U798" s="12">
        <f t="shared" si="111"/>
        <v>8.9443219404630643</v>
      </c>
      <c r="V798" s="10">
        <f t="shared" si="112"/>
        <v>0.125</v>
      </c>
      <c r="W798" s="11">
        <v>16</v>
      </c>
      <c r="X798" s="8" t="s">
        <v>148</v>
      </c>
      <c r="Y798" s="8" t="s">
        <v>149</v>
      </c>
      <c r="AA798">
        <f t="shared" si="113"/>
        <v>2</v>
      </c>
      <c r="AB798" s="32">
        <f t="shared" si="114"/>
        <v>194.44</v>
      </c>
      <c r="AC798" t="str">
        <f t="shared" si="115"/>
        <v>Profitable</v>
      </c>
      <c r="AD798">
        <f>IFERROR(VLOOKUP(J798,Product_lookup!$A:$G,5,FALSE),"")</f>
        <v>649</v>
      </c>
      <c r="AE798">
        <f>IFERROR(VLOOKUP(J798,Product_lookup!$A:$G,6,FALSE),"")</f>
        <v>234</v>
      </c>
      <c r="AF798">
        <f>IFERROR(VLOOKUP(J798,Product_lookup!$A:$G,7,FALSE),"")</f>
        <v>148</v>
      </c>
      <c r="AG798" s="33">
        <f t="shared" si="116"/>
        <v>0.41140215716486905</v>
      </c>
    </row>
    <row r="799" spans="1:33" x14ac:dyDescent="0.3">
      <c r="A799" s="27">
        <v>46273</v>
      </c>
      <c r="B799" s="8" t="s">
        <v>26</v>
      </c>
      <c r="C799" s="8" t="s">
        <v>140</v>
      </c>
      <c r="D799" s="8" t="s">
        <v>141</v>
      </c>
      <c r="E799" s="8" t="s">
        <v>211</v>
      </c>
      <c r="F799" s="8" t="s">
        <v>143</v>
      </c>
      <c r="G799" s="8" t="s">
        <v>215</v>
      </c>
      <c r="H799" s="8" t="s">
        <v>13</v>
      </c>
      <c r="I799" s="8" t="s">
        <v>215</v>
      </c>
      <c r="J799" s="8" t="s">
        <v>214</v>
      </c>
      <c r="K799" s="8" t="s">
        <v>21</v>
      </c>
      <c r="L799" s="12">
        <v>213</v>
      </c>
      <c r="M799" s="9">
        <v>3</v>
      </c>
      <c r="N799" s="10">
        <f t="shared" si="108"/>
        <v>1.4084507042253521E-2</v>
      </c>
      <c r="O799" s="11">
        <f t="shared" si="109"/>
        <v>14</v>
      </c>
      <c r="P799" s="11">
        <v>42</v>
      </c>
      <c r="Q799" s="11">
        <v>0</v>
      </c>
      <c r="R799" s="8">
        <v>0</v>
      </c>
      <c r="S799" s="8">
        <v>0</v>
      </c>
      <c r="T799" s="33" t="str">
        <f t="shared" si="110"/>
        <v/>
      </c>
      <c r="U799" s="12">
        <f t="shared" si="111"/>
        <v>0</v>
      </c>
      <c r="V799" s="10">
        <f t="shared" si="112"/>
        <v>0</v>
      </c>
      <c r="W799" s="11">
        <v>14</v>
      </c>
      <c r="X799" s="8" t="s">
        <v>148</v>
      </c>
      <c r="Y799" s="8" t="s">
        <v>149</v>
      </c>
      <c r="AA799">
        <f t="shared" si="113"/>
        <v>2</v>
      </c>
      <c r="AB799" s="32">
        <f t="shared" si="114"/>
        <v>-42</v>
      </c>
      <c r="AC799" t="str">
        <f t="shared" si="115"/>
        <v>No Sales</v>
      </c>
      <c r="AD799">
        <f>IFERROR(VLOOKUP(J799,Product_lookup!$A:$G,5,FALSE),"")</f>
        <v>649</v>
      </c>
      <c r="AE799">
        <f>IFERROR(VLOOKUP(J799,Product_lookup!$A:$G,6,FALSE),"")</f>
        <v>234</v>
      </c>
      <c r="AF799">
        <f>IFERROR(VLOOKUP(J799,Product_lookup!$A:$G,7,FALSE),"")</f>
        <v>148</v>
      </c>
      <c r="AG799" s="33">
        <f t="shared" si="116"/>
        <v>0.41140215716486905</v>
      </c>
    </row>
    <row r="800" spans="1:33" x14ac:dyDescent="0.3">
      <c r="A800" s="27">
        <v>46273</v>
      </c>
      <c r="B800" s="8" t="s">
        <v>42</v>
      </c>
      <c r="C800" s="8" t="s">
        <v>140</v>
      </c>
      <c r="D800" s="8" t="s">
        <v>141</v>
      </c>
      <c r="E800" s="8" t="s">
        <v>164</v>
      </c>
      <c r="F800" s="8" t="s">
        <v>143</v>
      </c>
      <c r="G800" s="8" t="s">
        <v>228</v>
      </c>
      <c r="H800" s="8" t="s">
        <v>24</v>
      </c>
      <c r="I800" s="8" t="s">
        <v>165</v>
      </c>
      <c r="J800" s="8" t="s">
        <v>166</v>
      </c>
      <c r="K800" s="8" t="s">
        <v>14</v>
      </c>
      <c r="L800" s="12">
        <v>943</v>
      </c>
      <c r="M800" s="9">
        <v>3</v>
      </c>
      <c r="N800" s="10">
        <f t="shared" si="108"/>
        <v>3.1813361611876989E-3</v>
      </c>
      <c r="O800" s="11">
        <f t="shared" si="109"/>
        <v>9.2900000000000009</v>
      </c>
      <c r="P800" s="11">
        <v>27.87</v>
      </c>
      <c r="Q800" s="11">
        <v>0</v>
      </c>
      <c r="R800" s="8">
        <v>0</v>
      </c>
      <c r="S800" s="8">
        <v>0</v>
      </c>
      <c r="T800" s="33" t="str">
        <f t="shared" si="110"/>
        <v/>
      </c>
      <c r="U800" s="12">
        <f t="shared" si="111"/>
        <v>0</v>
      </c>
      <c r="V800" s="10">
        <f t="shared" si="112"/>
        <v>0</v>
      </c>
      <c r="W800" s="11">
        <v>11</v>
      </c>
      <c r="X800" s="8" t="s">
        <v>148</v>
      </c>
      <c r="Y800" s="8" t="s">
        <v>149</v>
      </c>
      <c r="AA800">
        <f t="shared" si="113"/>
        <v>2</v>
      </c>
      <c r="AB800" s="32">
        <f t="shared" si="114"/>
        <v>-27.87</v>
      </c>
      <c r="AC800" t="str">
        <f t="shared" si="115"/>
        <v>No Sales</v>
      </c>
      <c r="AD800">
        <f>IFERROR(VLOOKUP(J800,Product_lookup!$A:$G,5,FALSE),"")</f>
        <v>449</v>
      </c>
      <c r="AE800">
        <f>IFERROR(VLOOKUP(J800,Product_lookup!$A:$G,6,FALSE),"")</f>
        <v>162</v>
      </c>
      <c r="AF800">
        <f>IFERROR(VLOOKUP(J800,Product_lookup!$A:$G,7,FALSE),"")</f>
        <v>130</v>
      </c>
      <c r="AG800" s="33">
        <f t="shared" si="116"/>
        <v>0.34966592427616927</v>
      </c>
    </row>
    <row r="801" spans="1:33" x14ac:dyDescent="0.3">
      <c r="A801" s="27">
        <v>46273</v>
      </c>
      <c r="B801" s="8" t="s">
        <v>42</v>
      </c>
      <c r="C801" s="8" t="s">
        <v>140</v>
      </c>
      <c r="D801" s="8" t="s">
        <v>141</v>
      </c>
      <c r="E801" s="8" t="s">
        <v>164</v>
      </c>
      <c r="F801" s="8" t="s">
        <v>143</v>
      </c>
      <c r="G801" s="8" t="s">
        <v>228</v>
      </c>
      <c r="H801" s="8" t="s">
        <v>24</v>
      </c>
      <c r="I801" s="8" t="s">
        <v>376</v>
      </c>
      <c r="J801" s="8" t="s">
        <v>166</v>
      </c>
      <c r="K801" s="8" t="s">
        <v>14</v>
      </c>
      <c r="L801" s="12">
        <v>311</v>
      </c>
      <c r="M801" s="9">
        <v>1</v>
      </c>
      <c r="N801" s="10">
        <f t="shared" si="108"/>
        <v>3.2154340836012861E-3</v>
      </c>
      <c r="O801" s="11">
        <f t="shared" si="109"/>
        <v>10.97</v>
      </c>
      <c r="P801" s="11">
        <v>10.97</v>
      </c>
      <c r="Q801" s="11">
        <v>0</v>
      </c>
      <c r="R801" s="8">
        <v>0</v>
      </c>
      <c r="S801" s="8">
        <v>0</v>
      </c>
      <c r="T801" s="33" t="str">
        <f t="shared" si="110"/>
        <v/>
      </c>
      <c r="U801" s="12">
        <f t="shared" si="111"/>
        <v>0</v>
      </c>
      <c r="V801" s="10">
        <f t="shared" si="112"/>
        <v>0</v>
      </c>
      <c r="W801" s="11">
        <v>13</v>
      </c>
      <c r="X801" s="8" t="s">
        <v>148</v>
      </c>
      <c r="Y801" s="8" t="s">
        <v>149</v>
      </c>
      <c r="AA801">
        <f t="shared" si="113"/>
        <v>2</v>
      </c>
      <c r="AB801" s="32">
        <f t="shared" si="114"/>
        <v>-10.97</v>
      </c>
      <c r="AC801" t="str">
        <f t="shared" si="115"/>
        <v>No Sales</v>
      </c>
      <c r="AD801">
        <f>IFERROR(VLOOKUP(J801,Product_lookup!$A:$G,5,FALSE),"")</f>
        <v>449</v>
      </c>
      <c r="AE801">
        <f>IFERROR(VLOOKUP(J801,Product_lookup!$A:$G,6,FALSE),"")</f>
        <v>162</v>
      </c>
      <c r="AF801">
        <f>IFERROR(VLOOKUP(J801,Product_lookup!$A:$G,7,FALSE),"")</f>
        <v>130</v>
      </c>
      <c r="AG801" s="33">
        <f t="shared" si="116"/>
        <v>0.34966592427616927</v>
      </c>
    </row>
    <row r="802" spans="1:33" x14ac:dyDescent="0.3">
      <c r="A802" s="27">
        <v>46273</v>
      </c>
      <c r="B802" s="8" t="s">
        <v>42</v>
      </c>
      <c r="C802" s="8" t="s">
        <v>140</v>
      </c>
      <c r="D802" s="8" t="s">
        <v>141</v>
      </c>
      <c r="E802" s="8" t="s">
        <v>377</v>
      </c>
      <c r="F802" s="8" t="s">
        <v>143</v>
      </c>
      <c r="G802" s="8" t="s">
        <v>378</v>
      </c>
      <c r="H802" s="8" t="s">
        <v>24</v>
      </c>
      <c r="I802" s="8" t="s">
        <v>532</v>
      </c>
      <c r="J802" s="8" t="s">
        <v>380</v>
      </c>
      <c r="K802" s="8" t="s">
        <v>14</v>
      </c>
      <c r="L802" s="12">
        <v>324</v>
      </c>
      <c r="M802" s="9">
        <v>0</v>
      </c>
      <c r="N802" s="10">
        <f t="shared" si="108"/>
        <v>0</v>
      </c>
      <c r="O802" s="11" t="str">
        <f t="shared" si="109"/>
        <v/>
      </c>
      <c r="P802" s="11">
        <v>0</v>
      </c>
      <c r="Q802" s="11">
        <v>0</v>
      </c>
      <c r="R802" s="8">
        <v>0</v>
      </c>
      <c r="S802" s="8">
        <v>0</v>
      </c>
      <c r="T802" s="33" t="str">
        <f t="shared" si="110"/>
        <v/>
      </c>
      <c r="U802" s="12" t="str">
        <f t="shared" si="111"/>
        <v/>
      </c>
      <c r="V802" s="10" t="str">
        <f t="shared" si="112"/>
        <v/>
      </c>
      <c r="W802" s="11">
        <v>15.5</v>
      </c>
      <c r="X802" s="8" t="s">
        <v>148</v>
      </c>
      <c r="Y802" s="8" t="s">
        <v>149</v>
      </c>
      <c r="AA802">
        <f t="shared" si="113"/>
        <v>2</v>
      </c>
      <c r="AB802" s="32">
        <f t="shared" si="114"/>
        <v>0</v>
      </c>
      <c r="AC802" t="str">
        <f t="shared" si="115"/>
        <v>No Spend</v>
      </c>
      <c r="AD802">
        <f>IFERROR(VLOOKUP(J802,Product_lookup!$A:$G,5,FALSE),"")</f>
        <v>549</v>
      </c>
      <c r="AE802">
        <f>IFERROR(VLOOKUP(J802,Product_lookup!$A:$G,6,FALSE),"")</f>
        <v>203</v>
      </c>
      <c r="AF802">
        <f>IFERROR(VLOOKUP(J802,Product_lookup!$A:$G,7,FALSE),"")</f>
        <v>139</v>
      </c>
      <c r="AG802" s="33">
        <f t="shared" si="116"/>
        <v>0.37704918032786883</v>
      </c>
    </row>
    <row r="803" spans="1:33" x14ac:dyDescent="0.3">
      <c r="A803" s="27">
        <v>46273</v>
      </c>
      <c r="B803" s="8" t="s">
        <v>42</v>
      </c>
      <c r="C803" s="8" t="s">
        <v>140</v>
      </c>
      <c r="D803" s="8" t="s">
        <v>141</v>
      </c>
      <c r="E803" s="8" t="s">
        <v>377</v>
      </c>
      <c r="F803" s="8" t="s">
        <v>143</v>
      </c>
      <c r="G803" s="8" t="s">
        <v>378</v>
      </c>
      <c r="H803" s="8" t="s">
        <v>24</v>
      </c>
      <c r="I803" s="8" t="s">
        <v>381</v>
      </c>
      <c r="J803" s="8" t="s">
        <v>380</v>
      </c>
      <c r="K803" s="8" t="s">
        <v>7</v>
      </c>
      <c r="L803" s="12">
        <v>1193</v>
      </c>
      <c r="M803" s="9">
        <v>14</v>
      </c>
      <c r="N803" s="10">
        <f t="shared" si="108"/>
        <v>1.173512154233026E-2</v>
      </c>
      <c r="O803" s="11">
        <f t="shared" si="109"/>
        <v>7.43</v>
      </c>
      <c r="P803" s="11">
        <v>104.02</v>
      </c>
      <c r="Q803" s="11">
        <v>1647</v>
      </c>
      <c r="R803" s="8">
        <v>3</v>
      </c>
      <c r="S803" s="8">
        <v>3</v>
      </c>
      <c r="T803" s="33">
        <f t="shared" si="110"/>
        <v>6.3157255616272001E-2</v>
      </c>
      <c r="U803" s="12">
        <f t="shared" si="111"/>
        <v>15.833493558930975</v>
      </c>
      <c r="V803" s="10">
        <f t="shared" si="112"/>
        <v>0.21428571428571427</v>
      </c>
      <c r="W803" s="11">
        <v>12</v>
      </c>
      <c r="X803" s="8" t="s">
        <v>148</v>
      </c>
      <c r="Y803" s="8" t="s">
        <v>149</v>
      </c>
      <c r="AA803">
        <f t="shared" si="113"/>
        <v>2</v>
      </c>
      <c r="AB803" s="32">
        <f t="shared" si="114"/>
        <v>516.98</v>
      </c>
      <c r="AC803" t="str">
        <f t="shared" si="115"/>
        <v>Profitable</v>
      </c>
      <c r="AD803">
        <f>IFERROR(VLOOKUP(J803,Product_lookup!$A:$G,5,FALSE),"")</f>
        <v>549</v>
      </c>
      <c r="AE803">
        <f>IFERROR(VLOOKUP(J803,Product_lookup!$A:$G,6,FALSE),"")</f>
        <v>203</v>
      </c>
      <c r="AF803">
        <f>IFERROR(VLOOKUP(J803,Product_lookup!$A:$G,7,FALSE),"")</f>
        <v>139</v>
      </c>
      <c r="AG803" s="33">
        <f t="shared" si="116"/>
        <v>0.37704918032786883</v>
      </c>
    </row>
    <row r="804" spans="1:33" x14ac:dyDescent="0.3">
      <c r="A804" s="27">
        <v>46273</v>
      </c>
      <c r="B804" s="8" t="s">
        <v>42</v>
      </c>
      <c r="C804" s="8" t="s">
        <v>140</v>
      </c>
      <c r="D804" s="8" t="s">
        <v>141</v>
      </c>
      <c r="E804" s="8" t="s">
        <v>377</v>
      </c>
      <c r="F804" s="8" t="s">
        <v>143</v>
      </c>
      <c r="G804" s="8" t="s">
        <v>381</v>
      </c>
      <c r="H804" s="8" t="s">
        <v>24</v>
      </c>
      <c r="I804" s="8" t="s">
        <v>534</v>
      </c>
      <c r="J804" s="8" t="s">
        <v>380</v>
      </c>
      <c r="K804" s="8" t="s">
        <v>14</v>
      </c>
      <c r="L804" s="12">
        <v>1811</v>
      </c>
      <c r="M804" s="9">
        <v>4</v>
      </c>
      <c r="N804" s="10">
        <f t="shared" si="108"/>
        <v>2.2087244616234127E-3</v>
      </c>
      <c r="O804" s="11">
        <f t="shared" si="109"/>
        <v>8.77</v>
      </c>
      <c r="P804" s="11">
        <v>35.08</v>
      </c>
      <c r="Q804" s="11">
        <v>1098</v>
      </c>
      <c r="R804" s="8">
        <v>1</v>
      </c>
      <c r="S804" s="8">
        <v>2</v>
      </c>
      <c r="T804" s="33">
        <f t="shared" si="110"/>
        <v>3.1948998178506376E-2</v>
      </c>
      <c r="U804" s="12">
        <f t="shared" si="111"/>
        <v>31.299885974914481</v>
      </c>
      <c r="V804" s="10">
        <f t="shared" si="112"/>
        <v>0.25</v>
      </c>
      <c r="W804" s="11">
        <v>15</v>
      </c>
      <c r="X804" s="8" t="s">
        <v>148</v>
      </c>
      <c r="Y804" s="8" t="s">
        <v>149</v>
      </c>
      <c r="AA804">
        <f t="shared" si="113"/>
        <v>2</v>
      </c>
      <c r="AB804" s="32">
        <f t="shared" si="114"/>
        <v>378.92</v>
      </c>
      <c r="AC804" t="str">
        <f t="shared" si="115"/>
        <v>Profitable</v>
      </c>
      <c r="AD804">
        <f>IFERROR(VLOOKUP(J804,Product_lookup!$A:$G,5,FALSE),"")</f>
        <v>549</v>
      </c>
      <c r="AE804">
        <f>IFERROR(VLOOKUP(J804,Product_lookup!$A:$G,6,FALSE),"")</f>
        <v>203</v>
      </c>
      <c r="AF804">
        <f>IFERROR(VLOOKUP(J804,Product_lookup!$A:$G,7,FALSE),"")</f>
        <v>139</v>
      </c>
      <c r="AG804" s="33">
        <f t="shared" si="116"/>
        <v>0.37704918032786883</v>
      </c>
    </row>
    <row r="805" spans="1:33" x14ac:dyDescent="0.3">
      <c r="A805" s="27">
        <v>46273</v>
      </c>
      <c r="B805" s="8" t="s">
        <v>42</v>
      </c>
      <c r="C805" s="8" t="s">
        <v>140</v>
      </c>
      <c r="D805" s="8" t="s">
        <v>141</v>
      </c>
      <c r="E805" s="8" t="s">
        <v>377</v>
      </c>
      <c r="F805" s="8" t="s">
        <v>143</v>
      </c>
      <c r="G805" s="8" t="s">
        <v>378</v>
      </c>
      <c r="H805" s="8" t="s">
        <v>24</v>
      </c>
      <c r="I805" s="8" t="s">
        <v>727</v>
      </c>
      <c r="J805" s="8" t="s">
        <v>380</v>
      </c>
      <c r="K805" s="8" t="s">
        <v>7</v>
      </c>
      <c r="L805" s="12">
        <v>373</v>
      </c>
      <c r="M805" s="9">
        <v>4</v>
      </c>
      <c r="N805" s="10">
        <f t="shared" si="108"/>
        <v>1.0723860589812333E-2</v>
      </c>
      <c r="O805" s="11">
        <f t="shared" si="109"/>
        <v>7.14</v>
      </c>
      <c r="P805" s="11">
        <v>28.56</v>
      </c>
      <c r="Q805" s="11">
        <v>0</v>
      </c>
      <c r="R805" s="8">
        <v>0</v>
      </c>
      <c r="S805" s="8">
        <v>0</v>
      </c>
      <c r="T805" s="33" t="str">
        <f t="shared" si="110"/>
        <v/>
      </c>
      <c r="U805" s="12">
        <f t="shared" si="111"/>
        <v>0</v>
      </c>
      <c r="V805" s="10">
        <f t="shared" si="112"/>
        <v>0</v>
      </c>
      <c r="W805" s="11">
        <v>13</v>
      </c>
      <c r="X805" s="8" t="s">
        <v>148</v>
      </c>
      <c r="Y805" s="8" t="s">
        <v>149</v>
      </c>
      <c r="AA805">
        <f t="shared" si="113"/>
        <v>2</v>
      </c>
      <c r="AB805" s="32">
        <f t="shared" si="114"/>
        <v>-28.56</v>
      </c>
      <c r="AC805" t="str">
        <f t="shared" si="115"/>
        <v>No Sales</v>
      </c>
      <c r="AD805">
        <f>IFERROR(VLOOKUP(J805,Product_lookup!$A:$G,5,FALSE),"")</f>
        <v>549</v>
      </c>
      <c r="AE805">
        <f>IFERROR(VLOOKUP(J805,Product_lookup!$A:$G,6,FALSE),"")</f>
        <v>203</v>
      </c>
      <c r="AF805">
        <f>IFERROR(VLOOKUP(J805,Product_lookup!$A:$G,7,FALSE),"")</f>
        <v>139</v>
      </c>
      <c r="AG805" s="33">
        <f t="shared" si="116"/>
        <v>0.37704918032786883</v>
      </c>
    </row>
    <row r="806" spans="1:33" x14ac:dyDescent="0.3">
      <c r="A806" s="27">
        <v>46273</v>
      </c>
      <c r="B806" s="8" t="s">
        <v>37</v>
      </c>
      <c r="C806" s="8" t="s">
        <v>140</v>
      </c>
      <c r="D806" s="8" t="s">
        <v>141</v>
      </c>
      <c r="E806" s="8" t="s">
        <v>157</v>
      </c>
      <c r="F806" s="8" t="s">
        <v>143</v>
      </c>
      <c r="G806" s="8" t="s">
        <v>234</v>
      </c>
      <c r="H806" s="8" t="s">
        <v>13</v>
      </c>
      <c r="I806" s="8" t="s">
        <v>386</v>
      </c>
      <c r="J806" s="8" t="s">
        <v>159</v>
      </c>
      <c r="K806" s="8" t="s">
        <v>14</v>
      </c>
      <c r="L806" s="12">
        <v>546</v>
      </c>
      <c r="M806" s="9">
        <v>8</v>
      </c>
      <c r="N806" s="10">
        <f t="shared" si="108"/>
        <v>1.4652014652014652E-2</v>
      </c>
      <c r="O806" s="11">
        <f t="shared" si="109"/>
        <v>8.6199999999999992</v>
      </c>
      <c r="P806" s="11">
        <v>68.959999999999994</v>
      </c>
      <c r="Q806" s="11">
        <v>0</v>
      </c>
      <c r="R806" s="8">
        <v>0</v>
      </c>
      <c r="S806" s="8">
        <v>0</v>
      </c>
      <c r="T806" s="33" t="str">
        <f t="shared" si="110"/>
        <v/>
      </c>
      <c r="U806" s="12">
        <f t="shared" si="111"/>
        <v>0</v>
      </c>
      <c r="V806" s="10">
        <f t="shared" si="112"/>
        <v>0</v>
      </c>
      <c r="W806" s="11">
        <v>11</v>
      </c>
      <c r="X806" s="8" t="s">
        <v>148</v>
      </c>
      <c r="Y806" s="8" t="s">
        <v>149</v>
      </c>
      <c r="AA806">
        <f t="shared" si="113"/>
        <v>2</v>
      </c>
      <c r="AB806" s="32">
        <f t="shared" si="114"/>
        <v>-68.959999999999994</v>
      </c>
      <c r="AC806" t="str">
        <f t="shared" si="115"/>
        <v>No Sales</v>
      </c>
      <c r="AD806">
        <f>IFERROR(VLOOKUP(J806,Product_lookup!$A:$G,5,FALSE),"")</f>
        <v>399</v>
      </c>
      <c r="AE806">
        <f>IFERROR(VLOOKUP(J806,Product_lookup!$A:$G,6,FALSE),"")</f>
        <v>148</v>
      </c>
      <c r="AF806">
        <f>IFERROR(VLOOKUP(J806,Product_lookup!$A:$G,7,FALSE),"")</f>
        <v>126</v>
      </c>
      <c r="AG806" s="33">
        <f t="shared" si="116"/>
        <v>0.31328320802005011</v>
      </c>
    </row>
    <row r="807" spans="1:33" x14ac:dyDescent="0.3">
      <c r="A807" s="27">
        <v>46273</v>
      </c>
      <c r="B807" s="8" t="s">
        <v>37</v>
      </c>
      <c r="C807" s="8" t="s">
        <v>140</v>
      </c>
      <c r="D807" s="8" t="s">
        <v>141</v>
      </c>
      <c r="E807" s="8" t="s">
        <v>239</v>
      </c>
      <c r="F807" s="8" t="s">
        <v>143</v>
      </c>
      <c r="G807" s="8" t="s">
        <v>388</v>
      </c>
      <c r="H807" s="8" t="s">
        <v>13</v>
      </c>
      <c r="I807" s="8" t="s">
        <v>540</v>
      </c>
      <c r="J807" s="8" t="s">
        <v>242</v>
      </c>
      <c r="K807" s="8" t="s">
        <v>14</v>
      </c>
      <c r="L807" s="12">
        <v>115</v>
      </c>
      <c r="M807" s="9">
        <v>1</v>
      </c>
      <c r="N807" s="10">
        <f t="shared" si="108"/>
        <v>8.6956521739130436E-3</v>
      </c>
      <c r="O807" s="11">
        <f t="shared" si="109"/>
        <v>5.61</v>
      </c>
      <c r="P807" s="11">
        <v>5.61</v>
      </c>
      <c r="Q807" s="11">
        <v>0</v>
      </c>
      <c r="R807" s="8">
        <v>0</v>
      </c>
      <c r="S807" s="8">
        <v>0</v>
      </c>
      <c r="T807" s="33" t="str">
        <f t="shared" si="110"/>
        <v/>
      </c>
      <c r="U807" s="12">
        <f t="shared" si="111"/>
        <v>0</v>
      </c>
      <c r="V807" s="10">
        <f t="shared" si="112"/>
        <v>0</v>
      </c>
      <c r="W807" s="11">
        <v>8</v>
      </c>
      <c r="X807" s="8" t="s">
        <v>148</v>
      </c>
      <c r="Y807" s="8" t="s">
        <v>149</v>
      </c>
      <c r="AA807">
        <f t="shared" si="113"/>
        <v>2</v>
      </c>
      <c r="AB807" s="32">
        <f t="shared" si="114"/>
        <v>-5.61</v>
      </c>
      <c r="AC807" t="str">
        <f t="shared" si="115"/>
        <v>No Sales</v>
      </c>
      <c r="AD807">
        <f>IFERROR(VLOOKUP(J807,Product_lookup!$A:$G,5,FALSE),"")</f>
        <v>299</v>
      </c>
      <c r="AE807">
        <f>IFERROR(VLOOKUP(J807,Product_lookup!$A:$G,6,FALSE),"")</f>
        <v>114</v>
      </c>
      <c r="AF807">
        <f>IFERROR(VLOOKUP(J807,Product_lookup!$A:$G,7,FALSE),"")</f>
        <v>107</v>
      </c>
      <c r="AG807" s="33">
        <f t="shared" si="116"/>
        <v>0.2608695652173913</v>
      </c>
    </row>
    <row r="808" spans="1:33" x14ac:dyDescent="0.3">
      <c r="A808" s="27">
        <v>46273</v>
      </c>
      <c r="B808" s="8" t="s">
        <v>37</v>
      </c>
      <c r="C808" s="8" t="s">
        <v>140</v>
      </c>
      <c r="D808" s="8" t="s">
        <v>141</v>
      </c>
      <c r="E808" s="8" t="s">
        <v>239</v>
      </c>
      <c r="F808" s="8" t="s">
        <v>143</v>
      </c>
      <c r="G808" s="8" t="s">
        <v>240</v>
      </c>
      <c r="H808" s="8" t="s">
        <v>13</v>
      </c>
      <c r="I808" s="8" t="s">
        <v>712</v>
      </c>
      <c r="J808" s="8" t="s">
        <v>242</v>
      </c>
      <c r="K808" s="8" t="s">
        <v>14</v>
      </c>
      <c r="L808" s="12">
        <v>260</v>
      </c>
      <c r="M808" s="9">
        <v>3</v>
      </c>
      <c r="N808" s="10">
        <f t="shared" si="108"/>
        <v>1.1538461538461539E-2</v>
      </c>
      <c r="O808" s="11">
        <f t="shared" si="109"/>
        <v>4.3500000000000005</v>
      </c>
      <c r="P808" s="11">
        <v>13.05</v>
      </c>
      <c r="Q808" s="11">
        <v>0</v>
      </c>
      <c r="R808" s="8">
        <v>0</v>
      </c>
      <c r="S808" s="8">
        <v>0</v>
      </c>
      <c r="T808" s="33" t="str">
        <f t="shared" si="110"/>
        <v/>
      </c>
      <c r="U808" s="12">
        <f t="shared" si="111"/>
        <v>0</v>
      </c>
      <c r="V808" s="10">
        <f t="shared" si="112"/>
        <v>0</v>
      </c>
      <c r="W808" s="11">
        <v>5.5</v>
      </c>
      <c r="X808" s="8" t="s">
        <v>148</v>
      </c>
      <c r="Y808" s="8" t="s">
        <v>149</v>
      </c>
      <c r="AA808">
        <f t="shared" si="113"/>
        <v>2</v>
      </c>
      <c r="AB808" s="32">
        <f t="shared" si="114"/>
        <v>-13.05</v>
      </c>
      <c r="AC808" t="str">
        <f t="shared" si="115"/>
        <v>No Sales</v>
      </c>
      <c r="AD808">
        <f>IFERROR(VLOOKUP(J808,Product_lookup!$A:$G,5,FALSE),"")</f>
        <v>299</v>
      </c>
      <c r="AE808">
        <f>IFERROR(VLOOKUP(J808,Product_lookup!$A:$G,6,FALSE),"")</f>
        <v>114</v>
      </c>
      <c r="AF808">
        <f>IFERROR(VLOOKUP(J808,Product_lookup!$A:$G,7,FALSE),"")</f>
        <v>107</v>
      </c>
      <c r="AG808" s="33">
        <f t="shared" si="116"/>
        <v>0.2608695652173913</v>
      </c>
    </row>
    <row r="809" spans="1:33" x14ac:dyDescent="0.3">
      <c r="A809" s="27">
        <v>46273</v>
      </c>
      <c r="B809" s="8" t="s">
        <v>37</v>
      </c>
      <c r="C809" s="8" t="s">
        <v>140</v>
      </c>
      <c r="D809" s="8" t="s">
        <v>141</v>
      </c>
      <c r="E809" s="8" t="s">
        <v>244</v>
      </c>
      <c r="F809" s="8" t="s">
        <v>143</v>
      </c>
      <c r="G809" s="8" t="s">
        <v>245</v>
      </c>
      <c r="H809" s="8" t="s">
        <v>13</v>
      </c>
      <c r="I809" s="8" t="s">
        <v>440</v>
      </c>
      <c r="J809" s="8" t="s">
        <v>247</v>
      </c>
      <c r="K809" s="8" t="s">
        <v>21</v>
      </c>
      <c r="L809" s="12">
        <v>617</v>
      </c>
      <c r="M809" s="9">
        <v>5</v>
      </c>
      <c r="N809" s="10">
        <f t="shared" si="108"/>
        <v>8.1037277147487843E-3</v>
      </c>
      <c r="O809" s="11">
        <f t="shared" si="109"/>
        <v>8.5</v>
      </c>
      <c r="P809" s="11">
        <v>42.5</v>
      </c>
      <c r="Q809" s="11">
        <v>0</v>
      </c>
      <c r="R809" s="8">
        <v>0</v>
      </c>
      <c r="S809" s="8">
        <v>0</v>
      </c>
      <c r="T809" s="33" t="str">
        <f t="shared" si="110"/>
        <v/>
      </c>
      <c r="U809" s="12">
        <f t="shared" si="111"/>
        <v>0</v>
      </c>
      <c r="V809" s="10">
        <f t="shared" si="112"/>
        <v>0</v>
      </c>
      <c r="W809" s="11">
        <v>8.5</v>
      </c>
      <c r="X809" s="8" t="s">
        <v>148</v>
      </c>
      <c r="Y809" s="8" t="s">
        <v>149</v>
      </c>
      <c r="AA809">
        <f t="shared" si="113"/>
        <v>2</v>
      </c>
      <c r="AB809" s="32">
        <f t="shared" si="114"/>
        <v>-42.5</v>
      </c>
      <c r="AC809" t="str">
        <f t="shared" si="115"/>
        <v>No Sales</v>
      </c>
      <c r="AD809">
        <f>IFERROR(VLOOKUP(J809,Product_lookup!$A:$G,5,FALSE),"")</f>
        <v>279</v>
      </c>
      <c r="AE809">
        <f>IFERROR(VLOOKUP(J809,Product_lookup!$A:$G,6,FALSE),"")</f>
        <v>106</v>
      </c>
      <c r="AF809">
        <f>IFERROR(VLOOKUP(J809,Product_lookup!$A:$G,7,FALSE),"")</f>
        <v>105</v>
      </c>
      <c r="AG809" s="33">
        <f t="shared" si="116"/>
        <v>0.24372759856630824</v>
      </c>
    </row>
    <row r="810" spans="1:33" x14ac:dyDescent="0.3">
      <c r="A810" s="27">
        <v>46273</v>
      </c>
      <c r="B810" s="8" t="s">
        <v>37</v>
      </c>
      <c r="C810" s="8" t="s">
        <v>140</v>
      </c>
      <c r="D810" s="8" t="s">
        <v>141</v>
      </c>
      <c r="E810" s="8" t="s">
        <v>244</v>
      </c>
      <c r="F810" s="8" t="s">
        <v>143</v>
      </c>
      <c r="G810" s="8" t="s">
        <v>394</v>
      </c>
      <c r="H810" s="8" t="s">
        <v>13</v>
      </c>
      <c r="I810" s="8" t="s">
        <v>729</v>
      </c>
      <c r="J810" s="8" t="s">
        <v>247</v>
      </c>
      <c r="K810" s="8" t="s">
        <v>21</v>
      </c>
      <c r="L810" s="12">
        <v>192</v>
      </c>
      <c r="M810" s="9">
        <v>4</v>
      </c>
      <c r="N810" s="10">
        <f t="shared" si="108"/>
        <v>2.0833333333333332E-2</v>
      </c>
      <c r="O810" s="11">
        <f t="shared" si="109"/>
        <v>5.53</v>
      </c>
      <c r="P810" s="11">
        <v>22.12</v>
      </c>
      <c r="Q810" s="11">
        <v>0</v>
      </c>
      <c r="R810" s="8">
        <v>0</v>
      </c>
      <c r="S810" s="8">
        <v>0</v>
      </c>
      <c r="T810" s="33" t="str">
        <f t="shared" si="110"/>
        <v/>
      </c>
      <c r="U810" s="12">
        <f t="shared" si="111"/>
        <v>0</v>
      </c>
      <c r="V810" s="10">
        <f t="shared" si="112"/>
        <v>0</v>
      </c>
      <c r="W810" s="11">
        <v>6</v>
      </c>
      <c r="X810" s="8" t="s">
        <v>148</v>
      </c>
      <c r="Y810" s="8" t="s">
        <v>149</v>
      </c>
      <c r="AA810">
        <f t="shared" si="113"/>
        <v>2</v>
      </c>
      <c r="AB810" s="32">
        <f t="shared" si="114"/>
        <v>-22.12</v>
      </c>
      <c r="AC810" t="str">
        <f t="shared" si="115"/>
        <v>No Sales</v>
      </c>
      <c r="AD810">
        <f>IFERROR(VLOOKUP(J810,Product_lookup!$A:$G,5,FALSE),"")</f>
        <v>279</v>
      </c>
      <c r="AE810">
        <f>IFERROR(VLOOKUP(J810,Product_lookup!$A:$G,6,FALSE),"")</f>
        <v>106</v>
      </c>
      <c r="AF810">
        <f>IFERROR(VLOOKUP(J810,Product_lookup!$A:$G,7,FALSE),"")</f>
        <v>105</v>
      </c>
      <c r="AG810" s="33">
        <f t="shared" si="116"/>
        <v>0.24372759856630824</v>
      </c>
    </row>
    <row r="811" spans="1:33" x14ac:dyDescent="0.3">
      <c r="A811" s="27">
        <v>46273</v>
      </c>
      <c r="B811" s="8" t="s">
        <v>37</v>
      </c>
      <c r="C811" s="8" t="s">
        <v>140</v>
      </c>
      <c r="D811" s="8" t="s">
        <v>141</v>
      </c>
      <c r="E811" s="8" t="s">
        <v>244</v>
      </c>
      <c r="F811" s="8" t="s">
        <v>143</v>
      </c>
      <c r="G811" s="8" t="s">
        <v>394</v>
      </c>
      <c r="H811" s="8" t="s">
        <v>13</v>
      </c>
      <c r="I811" s="8" t="s">
        <v>394</v>
      </c>
      <c r="J811" s="8" t="s">
        <v>247</v>
      </c>
      <c r="K811" s="8" t="s">
        <v>7</v>
      </c>
      <c r="L811" s="12">
        <v>1435</v>
      </c>
      <c r="M811" s="9">
        <v>9</v>
      </c>
      <c r="N811" s="10">
        <f t="shared" si="108"/>
        <v>6.2717770034843206E-3</v>
      </c>
      <c r="O811" s="11">
        <f t="shared" si="109"/>
        <v>3.8499999999999996</v>
      </c>
      <c r="P811" s="11">
        <v>34.65</v>
      </c>
      <c r="Q811" s="11">
        <v>0</v>
      </c>
      <c r="R811" s="8">
        <v>0</v>
      </c>
      <c r="S811" s="8">
        <v>0</v>
      </c>
      <c r="T811" s="33" t="str">
        <f t="shared" si="110"/>
        <v/>
      </c>
      <c r="U811" s="12">
        <f t="shared" si="111"/>
        <v>0</v>
      </c>
      <c r="V811" s="10">
        <f t="shared" si="112"/>
        <v>0</v>
      </c>
      <c r="W811" s="11">
        <v>5.5</v>
      </c>
      <c r="X811" s="8" t="s">
        <v>148</v>
      </c>
      <c r="Y811" s="8" t="s">
        <v>149</v>
      </c>
      <c r="AA811">
        <f t="shared" si="113"/>
        <v>2</v>
      </c>
      <c r="AB811" s="32">
        <f t="shared" si="114"/>
        <v>-34.65</v>
      </c>
      <c r="AC811" t="str">
        <f t="shared" si="115"/>
        <v>No Sales</v>
      </c>
      <c r="AD811">
        <f>IFERROR(VLOOKUP(J811,Product_lookup!$A:$G,5,FALSE),"")</f>
        <v>279</v>
      </c>
      <c r="AE811">
        <f>IFERROR(VLOOKUP(J811,Product_lookup!$A:$G,6,FALSE),"")</f>
        <v>106</v>
      </c>
      <c r="AF811">
        <f>IFERROR(VLOOKUP(J811,Product_lookup!$A:$G,7,FALSE),"")</f>
        <v>105</v>
      </c>
      <c r="AG811" s="33">
        <f t="shared" si="116"/>
        <v>0.24372759856630824</v>
      </c>
    </row>
    <row r="812" spans="1:33" x14ac:dyDescent="0.3">
      <c r="A812" s="27">
        <v>46273</v>
      </c>
      <c r="B812" s="8" t="s">
        <v>37</v>
      </c>
      <c r="C812" s="8" t="s">
        <v>140</v>
      </c>
      <c r="D812" s="8" t="s">
        <v>141</v>
      </c>
      <c r="E812" s="8" t="s">
        <v>244</v>
      </c>
      <c r="F812" s="8" t="s">
        <v>143</v>
      </c>
      <c r="G812" s="8" t="s">
        <v>245</v>
      </c>
      <c r="H812" s="8" t="s">
        <v>13</v>
      </c>
      <c r="I812" s="8" t="s">
        <v>248</v>
      </c>
      <c r="J812" s="8" t="s">
        <v>247</v>
      </c>
      <c r="K812" s="8" t="s">
        <v>14</v>
      </c>
      <c r="L812" s="12">
        <v>233</v>
      </c>
      <c r="M812" s="9">
        <v>3</v>
      </c>
      <c r="N812" s="10">
        <f t="shared" si="108"/>
        <v>1.2875536480686695E-2</v>
      </c>
      <c r="O812" s="11">
        <f t="shared" si="109"/>
        <v>3.4299999999999997</v>
      </c>
      <c r="P812" s="11">
        <v>10.29</v>
      </c>
      <c r="Q812" s="11">
        <v>0</v>
      </c>
      <c r="R812" s="8">
        <v>0</v>
      </c>
      <c r="S812" s="8">
        <v>0</v>
      </c>
      <c r="T812" s="33" t="str">
        <f t="shared" si="110"/>
        <v/>
      </c>
      <c r="U812" s="12">
        <f t="shared" si="111"/>
        <v>0</v>
      </c>
      <c r="V812" s="10">
        <f t="shared" si="112"/>
        <v>0</v>
      </c>
      <c r="W812" s="11">
        <v>6</v>
      </c>
      <c r="X812" s="8" t="s">
        <v>148</v>
      </c>
      <c r="Y812" s="8" t="s">
        <v>149</v>
      </c>
      <c r="AA812">
        <f t="shared" si="113"/>
        <v>2</v>
      </c>
      <c r="AB812" s="32">
        <f t="shared" si="114"/>
        <v>-10.29</v>
      </c>
      <c r="AC812" t="str">
        <f t="shared" si="115"/>
        <v>No Sales</v>
      </c>
      <c r="AD812">
        <f>IFERROR(VLOOKUP(J812,Product_lookup!$A:$G,5,FALSE),"")</f>
        <v>279</v>
      </c>
      <c r="AE812">
        <f>IFERROR(VLOOKUP(J812,Product_lookup!$A:$G,6,FALSE),"")</f>
        <v>106</v>
      </c>
      <c r="AF812">
        <f>IFERROR(VLOOKUP(J812,Product_lookup!$A:$G,7,FALSE),"")</f>
        <v>105</v>
      </c>
      <c r="AG812" s="33">
        <f t="shared" si="116"/>
        <v>0.24372759856630824</v>
      </c>
    </row>
    <row r="813" spans="1:33" x14ac:dyDescent="0.3">
      <c r="A813" s="27">
        <v>46273</v>
      </c>
      <c r="B813" s="8" t="s">
        <v>37</v>
      </c>
      <c r="C813" s="8" t="s">
        <v>140</v>
      </c>
      <c r="D813" s="8" t="s">
        <v>141</v>
      </c>
      <c r="E813" s="8" t="s">
        <v>167</v>
      </c>
      <c r="F813" s="8" t="s">
        <v>143</v>
      </c>
      <c r="G813" s="8" t="s">
        <v>168</v>
      </c>
      <c r="H813" s="8" t="s">
        <v>13</v>
      </c>
      <c r="I813" s="8" t="s">
        <v>545</v>
      </c>
      <c r="J813" s="8" t="s">
        <v>169</v>
      </c>
      <c r="K813" s="8" t="s">
        <v>21</v>
      </c>
      <c r="L813" s="12">
        <v>80</v>
      </c>
      <c r="M813" s="9">
        <v>2</v>
      </c>
      <c r="N813" s="10">
        <f t="shared" si="108"/>
        <v>2.5000000000000001E-2</v>
      </c>
      <c r="O813" s="11">
        <f t="shared" si="109"/>
        <v>5.5</v>
      </c>
      <c r="P813" s="11">
        <v>11</v>
      </c>
      <c r="Q813" s="11">
        <v>0</v>
      </c>
      <c r="R813" s="8">
        <v>0</v>
      </c>
      <c r="S813" s="8">
        <v>0</v>
      </c>
      <c r="T813" s="33" t="str">
        <f t="shared" si="110"/>
        <v/>
      </c>
      <c r="U813" s="12">
        <f t="shared" si="111"/>
        <v>0</v>
      </c>
      <c r="V813" s="10">
        <f t="shared" si="112"/>
        <v>0</v>
      </c>
      <c r="W813" s="11">
        <v>5.5</v>
      </c>
      <c r="X813" s="8" t="s">
        <v>148</v>
      </c>
      <c r="Y813" s="8" t="s">
        <v>149</v>
      </c>
      <c r="AA813">
        <f t="shared" si="113"/>
        <v>2</v>
      </c>
      <c r="AB813" s="32">
        <f t="shared" si="114"/>
        <v>-11</v>
      </c>
      <c r="AC813" t="str">
        <f t="shared" si="115"/>
        <v>No Sales</v>
      </c>
      <c r="AD813">
        <f>IFERROR(VLOOKUP(J813,Product_lookup!$A:$G,5,FALSE),"")</f>
        <v>249</v>
      </c>
      <c r="AE813">
        <f>IFERROR(VLOOKUP(J813,Product_lookup!$A:$G,6,FALSE),"")</f>
        <v>100</v>
      </c>
      <c r="AF813">
        <f>IFERROR(VLOOKUP(J813,Product_lookup!$A:$G,7,FALSE),"")</f>
        <v>102</v>
      </c>
      <c r="AG813" s="33">
        <f t="shared" si="116"/>
        <v>0.18875502008032127</v>
      </c>
    </row>
    <row r="814" spans="1:33" x14ac:dyDescent="0.3">
      <c r="A814" s="27">
        <v>46273</v>
      </c>
      <c r="B814" s="8" t="s">
        <v>37</v>
      </c>
      <c r="C814" s="8" t="s">
        <v>140</v>
      </c>
      <c r="D814" s="8" t="s">
        <v>141</v>
      </c>
      <c r="E814" s="8" t="s">
        <v>167</v>
      </c>
      <c r="F814" s="8" t="s">
        <v>143</v>
      </c>
      <c r="G814" s="8" t="s">
        <v>255</v>
      </c>
      <c r="H814" s="8" t="s">
        <v>13</v>
      </c>
      <c r="I814" s="8" t="s">
        <v>457</v>
      </c>
      <c r="J814" s="8" t="s">
        <v>169</v>
      </c>
      <c r="K814" s="8" t="s">
        <v>7</v>
      </c>
      <c r="L814" s="12">
        <v>389</v>
      </c>
      <c r="M814" s="9">
        <v>1</v>
      </c>
      <c r="N814" s="10">
        <f t="shared" si="108"/>
        <v>2.5706940874035988E-3</v>
      </c>
      <c r="O814" s="11">
        <f t="shared" si="109"/>
        <v>3.07</v>
      </c>
      <c r="P814" s="11">
        <v>3.07</v>
      </c>
      <c r="Q814" s="11">
        <v>0</v>
      </c>
      <c r="R814" s="8">
        <v>0</v>
      </c>
      <c r="S814" s="8">
        <v>0</v>
      </c>
      <c r="T814" s="33" t="str">
        <f t="shared" si="110"/>
        <v/>
      </c>
      <c r="U814" s="12">
        <f t="shared" si="111"/>
        <v>0</v>
      </c>
      <c r="V814" s="10">
        <f t="shared" si="112"/>
        <v>0</v>
      </c>
      <c r="W814" s="11">
        <v>5</v>
      </c>
      <c r="X814" s="8" t="s">
        <v>148</v>
      </c>
      <c r="Y814" s="8" t="s">
        <v>149</v>
      </c>
      <c r="AA814">
        <f t="shared" si="113"/>
        <v>2</v>
      </c>
      <c r="AB814" s="32">
        <f t="shared" si="114"/>
        <v>-3.07</v>
      </c>
      <c r="AC814" t="str">
        <f t="shared" si="115"/>
        <v>No Sales</v>
      </c>
      <c r="AD814">
        <f>IFERROR(VLOOKUP(J814,Product_lookup!$A:$G,5,FALSE),"")</f>
        <v>249</v>
      </c>
      <c r="AE814">
        <f>IFERROR(VLOOKUP(J814,Product_lookup!$A:$G,6,FALSE),"")</f>
        <v>100</v>
      </c>
      <c r="AF814">
        <f>IFERROR(VLOOKUP(J814,Product_lookup!$A:$G,7,FALSE),"")</f>
        <v>102</v>
      </c>
      <c r="AG814" s="33">
        <f t="shared" si="116"/>
        <v>0.18875502008032127</v>
      </c>
    </row>
    <row r="815" spans="1:33" x14ac:dyDescent="0.3">
      <c r="A815" s="27">
        <v>46273</v>
      </c>
      <c r="B815" s="8" t="s">
        <v>37</v>
      </c>
      <c r="C815" s="8" t="s">
        <v>140</v>
      </c>
      <c r="D815" s="8" t="s">
        <v>141</v>
      </c>
      <c r="E815" s="8" t="s">
        <v>167</v>
      </c>
      <c r="F815" s="8" t="s">
        <v>143</v>
      </c>
      <c r="G815" s="8" t="s">
        <v>168</v>
      </c>
      <c r="H815" s="8" t="s">
        <v>13</v>
      </c>
      <c r="I815" s="8" t="s">
        <v>172</v>
      </c>
      <c r="J815" s="8" t="s">
        <v>169</v>
      </c>
      <c r="K815" s="8" t="s">
        <v>14</v>
      </c>
      <c r="L815" s="12">
        <v>511</v>
      </c>
      <c r="M815" s="9">
        <v>6</v>
      </c>
      <c r="N815" s="10">
        <f t="shared" si="108"/>
        <v>1.1741682974559686E-2</v>
      </c>
      <c r="O815" s="11">
        <f t="shared" si="109"/>
        <v>5.26</v>
      </c>
      <c r="P815" s="11">
        <v>31.56</v>
      </c>
      <c r="Q815" s="11">
        <v>0</v>
      </c>
      <c r="R815" s="8">
        <v>0</v>
      </c>
      <c r="S815" s="8">
        <v>0</v>
      </c>
      <c r="T815" s="33" t="str">
        <f t="shared" si="110"/>
        <v/>
      </c>
      <c r="U815" s="12">
        <f t="shared" si="111"/>
        <v>0</v>
      </c>
      <c r="V815" s="10">
        <f t="shared" si="112"/>
        <v>0</v>
      </c>
      <c r="W815" s="11">
        <v>7</v>
      </c>
      <c r="X815" s="8" t="s">
        <v>148</v>
      </c>
      <c r="Y815" s="8" t="s">
        <v>149</v>
      </c>
      <c r="AA815">
        <f t="shared" si="113"/>
        <v>2</v>
      </c>
      <c r="AB815" s="32">
        <f t="shared" si="114"/>
        <v>-31.56</v>
      </c>
      <c r="AC815" t="str">
        <f t="shared" si="115"/>
        <v>No Sales</v>
      </c>
      <c r="AD815">
        <f>IFERROR(VLOOKUP(J815,Product_lookup!$A:$G,5,FALSE),"")</f>
        <v>249</v>
      </c>
      <c r="AE815">
        <f>IFERROR(VLOOKUP(J815,Product_lookup!$A:$G,6,FALSE),"")</f>
        <v>100</v>
      </c>
      <c r="AF815">
        <f>IFERROR(VLOOKUP(J815,Product_lookup!$A:$G,7,FALSE),"")</f>
        <v>102</v>
      </c>
      <c r="AG815" s="33">
        <f t="shared" si="116"/>
        <v>0.18875502008032127</v>
      </c>
    </row>
    <row r="816" spans="1:33" x14ac:dyDescent="0.3">
      <c r="A816" s="27">
        <v>46273</v>
      </c>
      <c r="B816" s="8" t="s">
        <v>37</v>
      </c>
      <c r="C816" s="8" t="s">
        <v>140</v>
      </c>
      <c r="D816" s="8" t="s">
        <v>141</v>
      </c>
      <c r="E816" s="8" t="s">
        <v>257</v>
      </c>
      <c r="F816" s="8" t="s">
        <v>143</v>
      </c>
      <c r="G816" s="8" t="s">
        <v>262</v>
      </c>
      <c r="H816" s="8" t="s">
        <v>13</v>
      </c>
      <c r="I816" s="8" t="s">
        <v>730</v>
      </c>
      <c r="J816" s="8" t="s">
        <v>260</v>
      </c>
      <c r="K816" s="8" t="s">
        <v>21</v>
      </c>
      <c r="L816" s="12">
        <v>68</v>
      </c>
      <c r="M816" s="9">
        <v>1</v>
      </c>
      <c r="N816" s="10">
        <f t="shared" si="108"/>
        <v>1.4705882352941176E-2</v>
      </c>
      <c r="O816" s="11">
        <f t="shared" si="109"/>
        <v>8.5</v>
      </c>
      <c r="P816" s="11">
        <v>8.5</v>
      </c>
      <c r="Q816" s="11">
        <v>0</v>
      </c>
      <c r="R816" s="8">
        <v>0</v>
      </c>
      <c r="S816" s="8">
        <v>0</v>
      </c>
      <c r="T816" s="33" t="str">
        <f t="shared" si="110"/>
        <v/>
      </c>
      <c r="U816" s="12">
        <f t="shared" si="111"/>
        <v>0</v>
      </c>
      <c r="V816" s="10">
        <f t="shared" si="112"/>
        <v>0</v>
      </c>
      <c r="W816" s="11">
        <v>8.5</v>
      </c>
      <c r="X816" s="8" t="s">
        <v>148</v>
      </c>
      <c r="Y816" s="8" t="s">
        <v>149</v>
      </c>
      <c r="AA816">
        <f t="shared" si="113"/>
        <v>2</v>
      </c>
      <c r="AB816" s="32">
        <f t="shared" si="114"/>
        <v>-8.5</v>
      </c>
      <c r="AC816" t="str">
        <f t="shared" si="115"/>
        <v>No Sales</v>
      </c>
      <c r="AD816">
        <f>IFERROR(VLOOKUP(J816,Product_lookup!$A:$G,5,FALSE),"")</f>
        <v>349</v>
      </c>
      <c r="AE816">
        <f>IFERROR(VLOOKUP(J816,Product_lookup!$A:$G,6,FALSE),"")</f>
        <v>133</v>
      </c>
      <c r="AF816">
        <f>IFERROR(VLOOKUP(J816,Product_lookup!$A:$G,7,FALSE),"")</f>
        <v>111</v>
      </c>
      <c r="AG816" s="33">
        <f t="shared" si="116"/>
        <v>0.3008595988538682</v>
      </c>
    </row>
    <row r="817" spans="1:33" x14ac:dyDescent="0.3">
      <c r="A817" s="27">
        <v>46273</v>
      </c>
      <c r="B817" s="8" t="s">
        <v>37</v>
      </c>
      <c r="C817" s="8" t="s">
        <v>140</v>
      </c>
      <c r="D817" s="8" t="s">
        <v>141</v>
      </c>
      <c r="E817" s="8" t="s">
        <v>257</v>
      </c>
      <c r="F817" s="8" t="s">
        <v>143</v>
      </c>
      <c r="G817" s="8" t="s">
        <v>258</v>
      </c>
      <c r="H817" s="8" t="s">
        <v>13</v>
      </c>
      <c r="I817" s="8" t="s">
        <v>731</v>
      </c>
      <c r="J817" s="8" t="s">
        <v>260</v>
      </c>
      <c r="K817" s="8" t="s">
        <v>7</v>
      </c>
      <c r="L817" s="12">
        <v>319</v>
      </c>
      <c r="M817" s="9">
        <v>2</v>
      </c>
      <c r="N817" s="10">
        <f t="shared" si="108"/>
        <v>6.269592476489028E-3</v>
      </c>
      <c r="O817" s="11">
        <f t="shared" si="109"/>
        <v>3.65</v>
      </c>
      <c r="P817" s="11">
        <v>7.3</v>
      </c>
      <c r="Q817" s="11">
        <v>0</v>
      </c>
      <c r="R817" s="8">
        <v>0</v>
      </c>
      <c r="S817" s="8">
        <v>0</v>
      </c>
      <c r="T817" s="33" t="str">
        <f t="shared" si="110"/>
        <v/>
      </c>
      <c r="U817" s="12">
        <f t="shared" si="111"/>
        <v>0</v>
      </c>
      <c r="V817" s="10">
        <f t="shared" si="112"/>
        <v>0</v>
      </c>
      <c r="W817" s="11">
        <v>6.5</v>
      </c>
      <c r="X817" s="8" t="s">
        <v>148</v>
      </c>
      <c r="Y817" s="8" t="s">
        <v>149</v>
      </c>
      <c r="AA817">
        <f t="shared" si="113"/>
        <v>2</v>
      </c>
      <c r="AB817" s="32">
        <f t="shared" si="114"/>
        <v>-7.3</v>
      </c>
      <c r="AC817" t="str">
        <f t="shared" si="115"/>
        <v>No Sales</v>
      </c>
      <c r="AD817">
        <f>IFERROR(VLOOKUP(J817,Product_lookup!$A:$G,5,FALSE),"")</f>
        <v>349</v>
      </c>
      <c r="AE817">
        <f>IFERROR(VLOOKUP(J817,Product_lookup!$A:$G,6,FALSE),"")</f>
        <v>133</v>
      </c>
      <c r="AF817">
        <f>IFERROR(VLOOKUP(J817,Product_lookup!$A:$G,7,FALSE),"")</f>
        <v>111</v>
      </c>
      <c r="AG817" s="33">
        <f t="shared" si="116"/>
        <v>0.3008595988538682</v>
      </c>
    </row>
    <row r="818" spans="1:33" x14ac:dyDescent="0.3">
      <c r="A818" s="27">
        <v>46273</v>
      </c>
      <c r="B818" s="8" t="s">
        <v>33</v>
      </c>
      <c r="C818" s="8" t="s">
        <v>173</v>
      </c>
      <c r="D818" s="8" t="s">
        <v>141</v>
      </c>
      <c r="E818" s="8" t="s">
        <v>193</v>
      </c>
      <c r="F818" s="8" t="s">
        <v>143</v>
      </c>
      <c r="G818" s="8" t="s">
        <v>194</v>
      </c>
      <c r="H818" s="8" t="s">
        <v>24</v>
      </c>
      <c r="I818" s="8" t="s">
        <v>264</v>
      </c>
      <c r="J818" s="8" t="s">
        <v>195</v>
      </c>
      <c r="K818" s="8" t="s">
        <v>21</v>
      </c>
      <c r="L818" s="12">
        <v>981</v>
      </c>
      <c r="M818" s="9">
        <v>15</v>
      </c>
      <c r="N818" s="10">
        <f t="shared" si="108"/>
        <v>1.5290519877675841E-2</v>
      </c>
      <c r="O818" s="11">
        <f t="shared" si="109"/>
        <v>6.85</v>
      </c>
      <c r="P818" s="11">
        <v>102.75</v>
      </c>
      <c r="Q818" s="11">
        <v>399</v>
      </c>
      <c r="R818" s="8">
        <v>1</v>
      </c>
      <c r="S818" s="8">
        <v>1</v>
      </c>
      <c r="T818" s="33">
        <f t="shared" si="110"/>
        <v>0.2575187969924812</v>
      </c>
      <c r="U818" s="12">
        <f t="shared" si="111"/>
        <v>3.8832116788321169</v>
      </c>
      <c r="V818" s="10">
        <f t="shared" si="112"/>
        <v>6.6666666666666666E-2</v>
      </c>
      <c r="W818" s="11">
        <v>8.5</v>
      </c>
      <c r="X818" s="8" t="s">
        <v>148</v>
      </c>
      <c r="Y818" s="8" t="s">
        <v>149</v>
      </c>
      <c r="AA818">
        <f t="shared" si="113"/>
        <v>2</v>
      </c>
      <c r="AB818" s="32">
        <f t="shared" si="114"/>
        <v>22.25</v>
      </c>
      <c r="AC818" t="str">
        <f t="shared" si="115"/>
        <v>Profitable</v>
      </c>
      <c r="AD818">
        <f>IFERROR(VLOOKUP(J818,Product_lookup!$A:$G,5,FALSE),"")</f>
        <v>399</v>
      </c>
      <c r="AE818">
        <f>IFERROR(VLOOKUP(J818,Product_lookup!$A:$G,6,FALSE),"")</f>
        <v>148</v>
      </c>
      <c r="AF818">
        <f>IFERROR(VLOOKUP(J818,Product_lookup!$A:$G,7,FALSE),"")</f>
        <v>126</v>
      </c>
      <c r="AG818" s="33">
        <f t="shared" si="116"/>
        <v>0.31328320802005011</v>
      </c>
    </row>
    <row r="819" spans="1:33" x14ac:dyDescent="0.3">
      <c r="A819" s="27">
        <v>46273</v>
      </c>
      <c r="B819" s="8" t="s">
        <v>33</v>
      </c>
      <c r="C819" s="8" t="s">
        <v>173</v>
      </c>
      <c r="D819" s="8" t="s">
        <v>141</v>
      </c>
      <c r="E819" s="8" t="s">
        <v>193</v>
      </c>
      <c r="F819" s="8" t="s">
        <v>143</v>
      </c>
      <c r="G819" s="8" t="s">
        <v>194</v>
      </c>
      <c r="H819" s="8" t="s">
        <v>24</v>
      </c>
      <c r="I819" s="8" t="s">
        <v>197</v>
      </c>
      <c r="J819" s="8" t="s">
        <v>195</v>
      </c>
      <c r="K819" s="8" t="s">
        <v>14</v>
      </c>
      <c r="L819" s="12">
        <v>729</v>
      </c>
      <c r="M819" s="9">
        <v>6</v>
      </c>
      <c r="N819" s="10">
        <f t="shared" si="108"/>
        <v>8.23045267489712E-3</v>
      </c>
      <c r="O819" s="11">
        <f t="shared" si="109"/>
        <v>6.2</v>
      </c>
      <c r="P819" s="11">
        <v>37.200000000000003</v>
      </c>
      <c r="Q819" s="11">
        <v>0</v>
      </c>
      <c r="R819" s="8">
        <v>0</v>
      </c>
      <c r="S819" s="8">
        <v>0</v>
      </c>
      <c r="T819" s="33" t="str">
        <f t="shared" si="110"/>
        <v/>
      </c>
      <c r="U819" s="12">
        <f t="shared" si="111"/>
        <v>0</v>
      </c>
      <c r="V819" s="10">
        <f t="shared" si="112"/>
        <v>0</v>
      </c>
      <c r="W819" s="11">
        <v>9</v>
      </c>
      <c r="X819" s="8" t="s">
        <v>148</v>
      </c>
      <c r="Y819" s="8" t="s">
        <v>149</v>
      </c>
      <c r="AA819">
        <f t="shared" si="113"/>
        <v>2</v>
      </c>
      <c r="AB819" s="32">
        <f t="shared" si="114"/>
        <v>-37.200000000000003</v>
      </c>
      <c r="AC819" t="str">
        <f t="shared" si="115"/>
        <v>No Sales</v>
      </c>
      <c r="AD819">
        <f>IFERROR(VLOOKUP(J819,Product_lookup!$A:$G,5,FALSE),"")</f>
        <v>399</v>
      </c>
      <c r="AE819">
        <f>IFERROR(VLOOKUP(J819,Product_lookup!$A:$G,6,FALSE),"")</f>
        <v>148</v>
      </c>
      <c r="AF819">
        <f>IFERROR(VLOOKUP(J819,Product_lookup!$A:$G,7,FALSE),"")</f>
        <v>126</v>
      </c>
      <c r="AG819" s="33">
        <f t="shared" si="116"/>
        <v>0.31328320802005011</v>
      </c>
    </row>
    <row r="820" spans="1:33" x14ac:dyDescent="0.3">
      <c r="A820" s="27">
        <v>46273</v>
      </c>
      <c r="B820" s="8" t="s">
        <v>33</v>
      </c>
      <c r="C820" s="8" t="s">
        <v>173</v>
      </c>
      <c r="D820" s="8" t="s">
        <v>141</v>
      </c>
      <c r="E820" s="8" t="s">
        <v>200</v>
      </c>
      <c r="F820" s="8" t="s">
        <v>143</v>
      </c>
      <c r="G820" s="8" t="s">
        <v>268</v>
      </c>
      <c r="H820" s="8" t="s">
        <v>24</v>
      </c>
      <c r="I820" s="8" t="s">
        <v>472</v>
      </c>
      <c r="J820" s="8" t="s">
        <v>202</v>
      </c>
      <c r="K820" s="8" t="s">
        <v>21</v>
      </c>
      <c r="L820" s="12">
        <v>548</v>
      </c>
      <c r="M820" s="9">
        <v>14</v>
      </c>
      <c r="N820" s="10">
        <f t="shared" si="108"/>
        <v>2.5547445255474453E-2</v>
      </c>
      <c r="O820" s="11">
        <f t="shared" si="109"/>
        <v>13</v>
      </c>
      <c r="P820" s="11">
        <v>182</v>
      </c>
      <c r="Q820" s="11">
        <v>0</v>
      </c>
      <c r="R820" s="8">
        <v>0</v>
      </c>
      <c r="S820" s="8">
        <v>0</v>
      </c>
      <c r="T820" s="33" t="str">
        <f t="shared" si="110"/>
        <v/>
      </c>
      <c r="U820" s="12">
        <f t="shared" si="111"/>
        <v>0</v>
      </c>
      <c r="V820" s="10">
        <f t="shared" si="112"/>
        <v>0</v>
      </c>
      <c r="W820" s="11">
        <v>13</v>
      </c>
      <c r="X820" s="8" t="s">
        <v>148</v>
      </c>
      <c r="Y820" s="8" t="s">
        <v>149</v>
      </c>
      <c r="AA820">
        <f t="shared" si="113"/>
        <v>2</v>
      </c>
      <c r="AB820" s="32">
        <f t="shared" si="114"/>
        <v>-182</v>
      </c>
      <c r="AC820" t="str">
        <f t="shared" si="115"/>
        <v>No Sales</v>
      </c>
      <c r="AD820">
        <f>IFERROR(VLOOKUP(J820,Product_lookup!$A:$G,5,FALSE),"")</f>
        <v>429</v>
      </c>
      <c r="AE820">
        <f>IFERROR(VLOOKUP(J820,Product_lookup!$A:$G,6,FALSE),"")</f>
        <v>159</v>
      </c>
      <c r="AF820">
        <f>IFERROR(VLOOKUP(J820,Product_lookup!$A:$G,7,FALSE),"")</f>
        <v>139</v>
      </c>
      <c r="AG820" s="33">
        <f t="shared" si="116"/>
        <v>0.30536130536130535</v>
      </c>
    </row>
    <row r="821" spans="1:33" x14ac:dyDescent="0.3">
      <c r="A821" s="27">
        <v>46273</v>
      </c>
      <c r="B821" s="8" t="s">
        <v>33</v>
      </c>
      <c r="C821" s="8" t="s">
        <v>173</v>
      </c>
      <c r="D821" s="8" t="s">
        <v>141</v>
      </c>
      <c r="E821" s="8" t="s">
        <v>200</v>
      </c>
      <c r="F821" s="8" t="s">
        <v>143</v>
      </c>
      <c r="G821" s="8" t="s">
        <v>268</v>
      </c>
      <c r="H821" s="8" t="s">
        <v>24</v>
      </c>
      <c r="I821" s="8" t="s">
        <v>575</v>
      </c>
      <c r="J821" s="8" t="s">
        <v>202</v>
      </c>
      <c r="K821" s="8" t="s">
        <v>7</v>
      </c>
      <c r="L821" s="12">
        <v>678</v>
      </c>
      <c r="M821" s="9">
        <v>7</v>
      </c>
      <c r="N821" s="10">
        <f t="shared" si="108"/>
        <v>1.0324483775811209E-2</v>
      </c>
      <c r="O821" s="11">
        <f t="shared" si="109"/>
        <v>5.74</v>
      </c>
      <c r="P821" s="11">
        <v>40.18</v>
      </c>
      <c r="Q821" s="11">
        <v>0</v>
      </c>
      <c r="R821" s="8">
        <v>0</v>
      </c>
      <c r="S821" s="8">
        <v>0</v>
      </c>
      <c r="T821" s="33" t="str">
        <f t="shared" si="110"/>
        <v/>
      </c>
      <c r="U821" s="12">
        <f t="shared" si="111"/>
        <v>0</v>
      </c>
      <c r="V821" s="10">
        <f t="shared" si="112"/>
        <v>0</v>
      </c>
      <c r="W821" s="11">
        <v>10.5</v>
      </c>
      <c r="X821" s="8" t="s">
        <v>148</v>
      </c>
      <c r="Y821" s="8" t="s">
        <v>149</v>
      </c>
      <c r="AA821">
        <f t="shared" si="113"/>
        <v>2</v>
      </c>
      <c r="AB821" s="32">
        <f t="shared" si="114"/>
        <v>-40.18</v>
      </c>
      <c r="AC821" t="str">
        <f t="shared" si="115"/>
        <v>No Sales</v>
      </c>
      <c r="AD821">
        <f>IFERROR(VLOOKUP(J821,Product_lookup!$A:$G,5,FALSE),"")</f>
        <v>429</v>
      </c>
      <c r="AE821">
        <f>IFERROR(VLOOKUP(J821,Product_lookup!$A:$G,6,FALSE),"")</f>
        <v>159</v>
      </c>
      <c r="AF821">
        <f>IFERROR(VLOOKUP(J821,Product_lookup!$A:$G,7,FALSE),"")</f>
        <v>139</v>
      </c>
      <c r="AG821" s="33">
        <f t="shared" si="116"/>
        <v>0.30536130536130535</v>
      </c>
    </row>
    <row r="822" spans="1:33" x14ac:dyDescent="0.3">
      <c r="A822" s="27">
        <v>46273</v>
      </c>
      <c r="B822" s="8" t="s">
        <v>33</v>
      </c>
      <c r="C822" s="8" t="s">
        <v>173</v>
      </c>
      <c r="D822" s="8" t="s">
        <v>141</v>
      </c>
      <c r="E822" s="8" t="s">
        <v>200</v>
      </c>
      <c r="F822" s="8" t="s">
        <v>143</v>
      </c>
      <c r="G822" s="8" t="s">
        <v>270</v>
      </c>
      <c r="H822" s="8" t="s">
        <v>24</v>
      </c>
      <c r="I822" s="8" t="s">
        <v>474</v>
      </c>
      <c r="J822" s="8" t="s">
        <v>202</v>
      </c>
      <c r="K822" s="8" t="s">
        <v>21</v>
      </c>
      <c r="L822" s="12">
        <v>724</v>
      </c>
      <c r="M822" s="9">
        <v>12</v>
      </c>
      <c r="N822" s="10">
        <f t="shared" si="108"/>
        <v>1.6574585635359115E-2</v>
      </c>
      <c r="O822" s="11">
        <f t="shared" si="109"/>
        <v>7.6700000000000008</v>
      </c>
      <c r="P822" s="11">
        <v>92.04</v>
      </c>
      <c r="Q822" s="11">
        <v>858</v>
      </c>
      <c r="R822" s="8">
        <v>2</v>
      </c>
      <c r="S822" s="8">
        <v>2</v>
      </c>
      <c r="T822" s="33">
        <f t="shared" si="110"/>
        <v>0.10727272727272728</v>
      </c>
      <c r="U822" s="12">
        <f t="shared" si="111"/>
        <v>9.3220338983050848</v>
      </c>
      <c r="V822" s="10">
        <f t="shared" si="112"/>
        <v>0.16666666666666666</v>
      </c>
      <c r="W822" s="11">
        <v>9.5</v>
      </c>
      <c r="X822" s="8" t="s">
        <v>148</v>
      </c>
      <c r="Y822" s="8" t="s">
        <v>149</v>
      </c>
      <c r="AA822">
        <f t="shared" si="113"/>
        <v>2</v>
      </c>
      <c r="AB822" s="32">
        <f t="shared" si="114"/>
        <v>169.95999999999998</v>
      </c>
      <c r="AC822" t="str">
        <f t="shared" si="115"/>
        <v>Profitable</v>
      </c>
      <c r="AD822">
        <f>IFERROR(VLOOKUP(J822,Product_lookup!$A:$G,5,FALSE),"")</f>
        <v>429</v>
      </c>
      <c r="AE822">
        <f>IFERROR(VLOOKUP(J822,Product_lookup!$A:$G,6,FALSE),"")</f>
        <v>159</v>
      </c>
      <c r="AF822">
        <f>IFERROR(VLOOKUP(J822,Product_lookup!$A:$G,7,FALSE),"")</f>
        <v>139</v>
      </c>
      <c r="AG822" s="33">
        <f t="shared" si="116"/>
        <v>0.30536130536130535</v>
      </c>
    </row>
    <row r="823" spans="1:33" x14ac:dyDescent="0.3">
      <c r="A823" s="27">
        <v>46273</v>
      </c>
      <c r="B823" s="8" t="s">
        <v>33</v>
      </c>
      <c r="C823" s="8" t="s">
        <v>173</v>
      </c>
      <c r="D823" s="8" t="s">
        <v>141</v>
      </c>
      <c r="E823" s="8" t="s">
        <v>271</v>
      </c>
      <c r="F823" s="8" t="s">
        <v>143</v>
      </c>
      <c r="G823" s="8" t="s">
        <v>272</v>
      </c>
      <c r="H823" s="8" t="s">
        <v>24</v>
      </c>
      <c r="I823" s="8" t="s">
        <v>733</v>
      </c>
      <c r="J823" s="8" t="s">
        <v>274</v>
      </c>
      <c r="K823" s="8" t="s">
        <v>14</v>
      </c>
      <c r="L823" s="12">
        <v>459</v>
      </c>
      <c r="M823" s="9">
        <v>2</v>
      </c>
      <c r="N823" s="10">
        <f t="shared" si="108"/>
        <v>4.3572984749455342E-3</v>
      </c>
      <c r="O823" s="11">
        <f t="shared" si="109"/>
        <v>12.91</v>
      </c>
      <c r="P823" s="11">
        <v>25.82</v>
      </c>
      <c r="Q823" s="11">
        <v>0</v>
      </c>
      <c r="R823" s="8">
        <v>0</v>
      </c>
      <c r="S823" s="8">
        <v>0</v>
      </c>
      <c r="T823" s="33" t="str">
        <f t="shared" si="110"/>
        <v/>
      </c>
      <c r="U823" s="12">
        <f t="shared" si="111"/>
        <v>0</v>
      </c>
      <c r="V823" s="10">
        <f t="shared" si="112"/>
        <v>0</v>
      </c>
      <c r="W823" s="11">
        <v>17</v>
      </c>
      <c r="X823" s="8" t="s">
        <v>148</v>
      </c>
      <c r="Y823" s="8" t="s">
        <v>149</v>
      </c>
      <c r="AA823">
        <f t="shared" si="113"/>
        <v>2</v>
      </c>
      <c r="AB823" s="32">
        <f t="shared" si="114"/>
        <v>-25.82</v>
      </c>
      <c r="AC823" t="str">
        <f t="shared" si="115"/>
        <v>No Sales</v>
      </c>
      <c r="AD823">
        <f>IFERROR(VLOOKUP(J823,Product_lookup!$A:$G,5,FALSE),"")</f>
        <v>549</v>
      </c>
      <c r="AE823">
        <f>IFERROR(VLOOKUP(J823,Product_lookup!$A:$G,6,FALSE),"")</f>
        <v>198</v>
      </c>
      <c r="AF823">
        <f>IFERROR(VLOOKUP(J823,Product_lookup!$A:$G,7,FALSE),"")</f>
        <v>139</v>
      </c>
      <c r="AG823" s="33">
        <f t="shared" si="116"/>
        <v>0.38615664845173042</v>
      </c>
    </row>
    <row r="824" spans="1:33" x14ac:dyDescent="0.3">
      <c r="A824" s="27">
        <v>46273</v>
      </c>
      <c r="B824" s="8" t="s">
        <v>33</v>
      </c>
      <c r="C824" s="8" t="s">
        <v>173</v>
      </c>
      <c r="D824" s="8" t="s">
        <v>141</v>
      </c>
      <c r="E824" s="8" t="s">
        <v>271</v>
      </c>
      <c r="F824" s="8" t="s">
        <v>143</v>
      </c>
      <c r="G824" s="8" t="s">
        <v>275</v>
      </c>
      <c r="H824" s="8" t="s">
        <v>24</v>
      </c>
      <c r="I824" s="8" t="s">
        <v>571</v>
      </c>
      <c r="J824" s="8" t="s">
        <v>274</v>
      </c>
      <c r="K824" s="8" t="s">
        <v>21</v>
      </c>
      <c r="L824" s="12">
        <v>442</v>
      </c>
      <c r="M824" s="9">
        <v>3</v>
      </c>
      <c r="N824" s="10">
        <f t="shared" si="108"/>
        <v>6.7873303167420816E-3</v>
      </c>
      <c r="O824" s="11">
        <f t="shared" si="109"/>
        <v>12.280000000000001</v>
      </c>
      <c r="P824" s="11">
        <v>36.840000000000003</v>
      </c>
      <c r="Q824" s="11">
        <v>549</v>
      </c>
      <c r="R824" s="8">
        <v>1</v>
      </c>
      <c r="S824" s="8">
        <v>1</v>
      </c>
      <c r="T824" s="33">
        <f t="shared" si="110"/>
        <v>6.7103825136612033E-2</v>
      </c>
      <c r="U824" s="12">
        <f t="shared" si="111"/>
        <v>14.902280130293159</v>
      </c>
      <c r="V824" s="10">
        <f t="shared" si="112"/>
        <v>0.33333333333333331</v>
      </c>
      <c r="W824" s="11">
        <v>13.5</v>
      </c>
      <c r="X824" s="8" t="s">
        <v>148</v>
      </c>
      <c r="Y824" s="8" t="s">
        <v>149</v>
      </c>
      <c r="AA824">
        <f t="shared" si="113"/>
        <v>2</v>
      </c>
      <c r="AB824" s="32">
        <f t="shared" si="114"/>
        <v>175.16</v>
      </c>
      <c r="AC824" t="str">
        <f t="shared" si="115"/>
        <v>Profitable</v>
      </c>
      <c r="AD824">
        <f>IFERROR(VLOOKUP(J824,Product_lookup!$A:$G,5,FALSE),"")</f>
        <v>549</v>
      </c>
      <c r="AE824">
        <f>IFERROR(VLOOKUP(J824,Product_lookup!$A:$G,6,FALSE),"")</f>
        <v>198</v>
      </c>
      <c r="AF824">
        <f>IFERROR(VLOOKUP(J824,Product_lookup!$A:$G,7,FALSE),"")</f>
        <v>139</v>
      </c>
      <c r="AG824" s="33">
        <f t="shared" si="116"/>
        <v>0.38615664845173042</v>
      </c>
    </row>
    <row r="825" spans="1:33" x14ac:dyDescent="0.3">
      <c r="A825" s="27">
        <v>46273</v>
      </c>
      <c r="B825" s="8" t="s">
        <v>23</v>
      </c>
      <c r="C825" s="8" t="s">
        <v>173</v>
      </c>
      <c r="D825" s="8" t="s">
        <v>141</v>
      </c>
      <c r="E825" s="8" t="s">
        <v>174</v>
      </c>
      <c r="F825" s="8" t="s">
        <v>143</v>
      </c>
      <c r="G825" s="8" t="s">
        <v>688</v>
      </c>
      <c r="H825" s="8" t="s">
        <v>20</v>
      </c>
      <c r="I825" s="8" t="s">
        <v>688</v>
      </c>
      <c r="J825" s="8" t="s">
        <v>176</v>
      </c>
      <c r="K825" s="8" t="s">
        <v>21</v>
      </c>
      <c r="L825" s="12">
        <v>675</v>
      </c>
      <c r="M825" s="9">
        <v>1</v>
      </c>
      <c r="N825" s="10">
        <f t="shared" si="108"/>
        <v>1.4814814814814814E-3</v>
      </c>
      <c r="O825" s="11">
        <f t="shared" si="109"/>
        <v>12.5</v>
      </c>
      <c r="P825" s="11">
        <v>12.5</v>
      </c>
      <c r="Q825" s="11">
        <v>0</v>
      </c>
      <c r="R825" s="8">
        <v>0</v>
      </c>
      <c r="S825" s="8">
        <v>0</v>
      </c>
      <c r="T825" s="33" t="str">
        <f t="shared" si="110"/>
        <v/>
      </c>
      <c r="U825" s="12">
        <f t="shared" si="111"/>
        <v>0</v>
      </c>
      <c r="V825" s="10">
        <f t="shared" si="112"/>
        <v>0</v>
      </c>
      <c r="W825" s="11">
        <v>12.5</v>
      </c>
      <c r="X825" s="8" t="s">
        <v>148</v>
      </c>
      <c r="Y825" s="8" t="s">
        <v>149</v>
      </c>
      <c r="AA825">
        <f t="shared" si="113"/>
        <v>2</v>
      </c>
      <c r="AB825" s="32">
        <f t="shared" si="114"/>
        <v>-12.5</v>
      </c>
      <c r="AC825" t="str">
        <f t="shared" si="115"/>
        <v>No Sales</v>
      </c>
      <c r="AD825">
        <f>IFERROR(VLOOKUP(J825,Product_lookup!$A:$G,5,FALSE),"")</f>
        <v>449</v>
      </c>
      <c r="AE825">
        <f>IFERROR(VLOOKUP(J825,Product_lookup!$A:$G,6,FALSE),"")</f>
        <v>166</v>
      </c>
      <c r="AF825">
        <f>IFERROR(VLOOKUP(J825,Product_lookup!$A:$G,7,FALSE),"")</f>
        <v>140</v>
      </c>
      <c r="AG825" s="33">
        <f t="shared" si="116"/>
        <v>0.31848552338530067</v>
      </c>
    </row>
    <row r="826" spans="1:33" x14ac:dyDescent="0.3">
      <c r="A826" s="27">
        <v>46273</v>
      </c>
      <c r="B826" s="8" t="s">
        <v>23</v>
      </c>
      <c r="C826" s="8" t="s">
        <v>173</v>
      </c>
      <c r="D826" s="8" t="s">
        <v>141</v>
      </c>
      <c r="E826" s="8" t="s">
        <v>174</v>
      </c>
      <c r="F826" s="8" t="s">
        <v>143</v>
      </c>
      <c r="G826" s="8" t="s">
        <v>175</v>
      </c>
      <c r="H826" s="8" t="s">
        <v>20</v>
      </c>
      <c r="I826" s="8" t="s">
        <v>175</v>
      </c>
      <c r="J826" s="8" t="s">
        <v>176</v>
      </c>
      <c r="K826" s="8" t="s">
        <v>14</v>
      </c>
      <c r="L826" s="12">
        <v>832</v>
      </c>
      <c r="M826" s="9">
        <v>8</v>
      </c>
      <c r="N826" s="10">
        <f t="shared" si="108"/>
        <v>9.6153846153846159E-3</v>
      </c>
      <c r="O826" s="11">
        <f t="shared" si="109"/>
        <v>11.06</v>
      </c>
      <c r="P826" s="11">
        <v>88.48</v>
      </c>
      <c r="Q826" s="11">
        <v>0</v>
      </c>
      <c r="R826" s="8">
        <v>0</v>
      </c>
      <c r="S826" s="8">
        <v>0</v>
      </c>
      <c r="T826" s="33" t="str">
        <f t="shared" si="110"/>
        <v/>
      </c>
      <c r="U826" s="12">
        <f t="shared" si="111"/>
        <v>0</v>
      </c>
      <c r="V826" s="10">
        <f t="shared" si="112"/>
        <v>0</v>
      </c>
      <c r="W826" s="11">
        <v>15</v>
      </c>
      <c r="X826" s="8" t="s">
        <v>148</v>
      </c>
      <c r="Y826" s="8" t="s">
        <v>149</v>
      </c>
      <c r="AA826">
        <f t="shared" si="113"/>
        <v>2</v>
      </c>
      <c r="AB826" s="32">
        <f t="shared" si="114"/>
        <v>-88.48</v>
      </c>
      <c r="AC826" t="str">
        <f t="shared" si="115"/>
        <v>No Sales</v>
      </c>
      <c r="AD826">
        <f>IFERROR(VLOOKUP(J826,Product_lookup!$A:$G,5,FALSE),"")</f>
        <v>449</v>
      </c>
      <c r="AE826">
        <f>IFERROR(VLOOKUP(J826,Product_lookup!$A:$G,6,FALSE),"")</f>
        <v>166</v>
      </c>
      <c r="AF826">
        <f>IFERROR(VLOOKUP(J826,Product_lookup!$A:$G,7,FALSE),"")</f>
        <v>140</v>
      </c>
      <c r="AG826" s="33">
        <f t="shared" si="116"/>
        <v>0.31848552338530067</v>
      </c>
    </row>
    <row r="827" spans="1:33" x14ac:dyDescent="0.3">
      <c r="A827" s="27">
        <v>46273</v>
      </c>
      <c r="B827" s="8" t="s">
        <v>23</v>
      </c>
      <c r="C827" s="8" t="s">
        <v>173</v>
      </c>
      <c r="D827" s="8" t="s">
        <v>141</v>
      </c>
      <c r="E827" s="8" t="s">
        <v>174</v>
      </c>
      <c r="F827" s="8" t="s">
        <v>143</v>
      </c>
      <c r="G827" s="8" t="s">
        <v>407</v>
      </c>
      <c r="H827" s="8" t="s">
        <v>20</v>
      </c>
      <c r="I827" s="8" t="s">
        <v>407</v>
      </c>
      <c r="J827" s="8" t="s">
        <v>176</v>
      </c>
      <c r="K827" s="8" t="s">
        <v>21</v>
      </c>
      <c r="L827" s="12">
        <v>236</v>
      </c>
      <c r="M827" s="9">
        <v>3</v>
      </c>
      <c r="N827" s="10">
        <f t="shared" si="108"/>
        <v>1.2711864406779662E-2</v>
      </c>
      <c r="O827" s="11">
        <f t="shared" si="109"/>
        <v>18</v>
      </c>
      <c r="P827" s="11">
        <v>54</v>
      </c>
      <c r="Q827" s="11">
        <v>0</v>
      </c>
      <c r="R827" s="8">
        <v>0</v>
      </c>
      <c r="S827" s="8">
        <v>0</v>
      </c>
      <c r="T827" s="33" t="str">
        <f t="shared" si="110"/>
        <v/>
      </c>
      <c r="U827" s="12">
        <f t="shared" si="111"/>
        <v>0</v>
      </c>
      <c r="V827" s="10">
        <f t="shared" si="112"/>
        <v>0</v>
      </c>
      <c r="W827" s="11">
        <v>18</v>
      </c>
      <c r="X827" s="8" t="s">
        <v>148</v>
      </c>
      <c r="Y827" s="8" t="s">
        <v>149</v>
      </c>
      <c r="AA827">
        <f t="shared" si="113"/>
        <v>2</v>
      </c>
      <c r="AB827" s="32">
        <f t="shared" si="114"/>
        <v>-54</v>
      </c>
      <c r="AC827" t="str">
        <f t="shared" si="115"/>
        <v>No Sales</v>
      </c>
      <c r="AD827">
        <f>IFERROR(VLOOKUP(J827,Product_lookup!$A:$G,5,FALSE),"")</f>
        <v>449</v>
      </c>
      <c r="AE827">
        <f>IFERROR(VLOOKUP(J827,Product_lookup!$A:$G,6,FALSE),"")</f>
        <v>166</v>
      </c>
      <c r="AF827">
        <f>IFERROR(VLOOKUP(J827,Product_lookup!$A:$G,7,FALSE),"")</f>
        <v>140</v>
      </c>
      <c r="AG827" s="33">
        <f t="shared" si="116"/>
        <v>0.31848552338530067</v>
      </c>
    </row>
    <row r="828" spans="1:33" x14ac:dyDescent="0.3">
      <c r="A828" s="27">
        <v>46273</v>
      </c>
      <c r="B828" s="8" t="s">
        <v>23</v>
      </c>
      <c r="C828" s="8" t="s">
        <v>173</v>
      </c>
      <c r="D828" s="8" t="s">
        <v>141</v>
      </c>
      <c r="E828" s="8" t="s">
        <v>174</v>
      </c>
      <c r="F828" s="8" t="s">
        <v>143</v>
      </c>
      <c r="G828" s="8" t="s">
        <v>411</v>
      </c>
      <c r="H828" s="8" t="s">
        <v>20</v>
      </c>
      <c r="I828" s="8" t="s">
        <v>411</v>
      </c>
      <c r="J828" s="8" t="s">
        <v>176</v>
      </c>
      <c r="K828" s="8" t="s">
        <v>14</v>
      </c>
      <c r="L828" s="12">
        <v>2995</v>
      </c>
      <c r="M828" s="9">
        <v>17</v>
      </c>
      <c r="N828" s="10">
        <f t="shared" si="108"/>
        <v>5.6761268781302171E-3</v>
      </c>
      <c r="O828" s="11">
        <f t="shared" si="109"/>
        <v>11.84</v>
      </c>
      <c r="P828" s="11">
        <v>201.28</v>
      </c>
      <c r="Q828" s="11">
        <v>0</v>
      </c>
      <c r="R828" s="8">
        <v>0</v>
      </c>
      <c r="S828" s="8">
        <v>0</v>
      </c>
      <c r="T828" s="33" t="str">
        <f t="shared" si="110"/>
        <v/>
      </c>
      <c r="U828" s="12">
        <f t="shared" si="111"/>
        <v>0</v>
      </c>
      <c r="V828" s="10">
        <f t="shared" si="112"/>
        <v>0</v>
      </c>
      <c r="W828" s="11">
        <v>14.5</v>
      </c>
      <c r="X828" s="8" t="s">
        <v>148</v>
      </c>
      <c r="Y828" s="8" t="s">
        <v>149</v>
      </c>
      <c r="AA828">
        <f t="shared" si="113"/>
        <v>2</v>
      </c>
      <c r="AB828" s="32">
        <f t="shared" si="114"/>
        <v>-201.28</v>
      </c>
      <c r="AC828" t="str">
        <f t="shared" si="115"/>
        <v>No Sales</v>
      </c>
      <c r="AD828">
        <f>IFERROR(VLOOKUP(J828,Product_lookup!$A:$G,5,FALSE),"")</f>
        <v>449</v>
      </c>
      <c r="AE828">
        <f>IFERROR(VLOOKUP(J828,Product_lookup!$A:$G,6,FALSE),"")</f>
        <v>166</v>
      </c>
      <c r="AF828">
        <f>IFERROR(VLOOKUP(J828,Product_lookup!$A:$G,7,FALSE),"")</f>
        <v>140</v>
      </c>
      <c r="AG828" s="33">
        <f t="shared" si="116"/>
        <v>0.31848552338530067</v>
      </c>
    </row>
    <row r="829" spans="1:33" x14ac:dyDescent="0.3">
      <c r="A829" s="27">
        <v>46273</v>
      </c>
      <c r="B829" s="8" t="s">
        <v>23</v>
      </c>
      <c r="C829" s="8" t="s">
        <v>173</v>
      </c>
      <c r="D829" s="8" t="s">
        <v>141</v>
      </c>
      <c r="E829" s="8" t="s">
        <v>281</v>
      </c>
      <c r="F829" s="8" t="s">
        <v>143</v>
      </c>
      <c r="G829" s="8" t="s">
        <v>598</v>
      </c>
      <c r="H829" s="8" t="s">
        <v>20</v>
      </c>
      <c r="I829" s="8" t="s">
        <v>598</v>
      </c>
      <c r="J829" s="8" t="s">
        <v>283</v>
      </c>
      <c r="K829" s="8" t="s">
        <v>14</v>
      </c>
      <c r="L829" s="12">
        <v>1621</v>
      </c>
      <c r="M829" s="9">
        <v>10</v>
      </c>
      <c r="N829" s="10">
        <f t="shared" si="108"/>
        <v>6.1690314620604569E-3</v>
      </c>
      <c r="O829" s="11">
        <f t="shared" si="109"/>
        <v>5.4700000000000006</v>
      </c>
      <c r="P829" s="11">
        <v>54.7</v>
      </c>
      <c r="Q829" s="11">
        <v>299</v>
      </c>
      <c r="R829" s="8">
        <v>1</v>
      </c>
      <c r="S829" s="8">
        <v>1</v>
      </c>
      <c r="T829" s="33">
        <f t="shared" si="110"/>
        <v>0.18294314381270904</v>
      </c>
      <c r="U829" s="12">
        <f t="shared" si="111"/>
        <v>5.4661791590493598</v>
      </c>
      <c r="V829" s="10">
        <f t="shared" si="112"/>
        <v>0.1</v>
      </c>
      <c r="W829" s="11">
        <v>8</v>
      </c>
      <c r="X829" s="8" t="s">
        <v>148</v>
      </c>
      <c r="Y829" s="8" t="s">
        <v>149</v>
      </c>
      <c r="AA829">
        <f t="shared" si="113"/>
        <v>2</v>
      </c>
      <c r="AB829" s="32">
        <f t="shared" si="114"/>
        <v>26.299999999999997</v>
      </c>
      <c r="AC829" t="str">
        <f t="shared" si="115"/>
        <v>Profitable</v>
      </c>
      <c r="AD829">
        <f>IFERROR(VLOOKUP(J829,Product_lookup!$A:$G,5,FALSE),"")</f>
        <v>299</v>
      </c>
      <c r="AE829">
        <f>IFERROR(VLOOKUP(J829,Product_lookup!$A:$G,6,FALSE),"")</f>
        <v>111</v>
      </c>
      <c r="AF829">
        <f>IFERROR(VLOOKUP(J829,Product_lookup!$A:$G,7,FALSE),"")</f>
        <v>107</v>
      </c>
      <c r="AG829" s="33">
        <f t="shared" si="116"/>
        <v>0.2709030100334448</v>
      </c>
    </row>
    <row r="830" spans="1:33" x14ac:dyDescent="0.3">
      <c r="A830" s="27">
        <v>46273</v>
      </c>
      <c r="B830" s="8" t="s">
        <v>23</v>
      </c>
      <c r="C830" s="8" t="s">
        <v>173</v>
      </c>
      <c r="D830" s="8" t="s">
        <v>141</v>
      </c>
      <c r="E830" s="8" t="s">
        <v>281</v>
      </c>
      <c r="F830" s="8" t="s">
        <v>143</v>
      </c>
      <c r="G830" s="8" t="s">
        <v>690</v>
      </c>
      <c r="H830" s="8" t="s">
        <v>20</v>
      </c>
      <c r="I830" s="8" t="s">
        <v>690</v>
      </c>
      <c r="J830" s="8" t="s">
        <v>283</v>
      </c>
      <c r="K830" s="8" t="s">
        <v>14</v>
      </c>
      <c r="L830" s="12">
        <v>902</v>
      </c>
      <c r="M830" s="9">
        <v>3</v>
      </c>
      <c r="N830" s="10">
        <f t="shared" si="108"/>
        <v>3.3259423503325942E-3</v>
      </c>
      <c r="O830" s="11">
        <f t="shared" si="109"/>
        <v>6.7</v>
      </c>
      <c r="P830" s="11">
        <v>20.100000000000001</v>
      </c>
      <c r="Q830" s="11">
        <v>0</v>
      </c>
      <c r="R830" s="8">
        <v>0</v>
      </c>
      <c r="S830" s="8">
        <v>0</v>
      </c>
      <c r="T830" s="33" t="str">
        <f t="shared" si="110"/>
        <v/>
      </c>
      <c r="U830" s="12">
        <f t="shared" si="111"/>
        <v>0</v>
      </c>
      <c r="V830" s="10">
        <f t="shared" si="112"/>
        <v>0</v>
      </c>
      <c r="W830" s="11">
        <v>9</v>
      </c>
      <c r="X830" s="8" t="s">
        <v>148</v>
      </c>
      <c r="Y830" s="8" t="s">
        <v>149</v>
      </c>
      <c r="AA830">
        <f t="shared" si="113"/>
        <v>2</v>
      </c>
      <c r="AB830" s="32">
        <f t="shared" si="114"/>
        <v>-20.100000000000001</v>
      </c>
      <c r="AC830" t="str">
        <f t="shared" si="115"/>
        <v>No Sales</v>
      </c>
      <c r="AD830">
        <f>IFERROR(VLOOKUP(J830,Product_lookup!$A:$G,5,FALSE),"")</f>
        <v>299</v>
      </c>
      <c r="AE830">
        <f>IFERROR(VLOOKUP(J830,Product_lookup!$A:$G,6,FALSE),"")</f>
        <v>111</v>
      </c>
      <c r="AF830">
        <f>IFERROR(VLOOKUP(J830,Product_lookup!$A:$G,7,FALSE),"")</f>
        <v>107</v>
      </c>
      <c r="AG830" s="33">
        <f t="shared" si="116"/>
        <v>0.2709030100334448</v>
      </c>
    </row>
    <row r="831" spans="1:33" x14ac:dyDescent="0.3">
      <c r="A831" s="27">
        <v>46270</v>
      </c>
      <c r="B831" s="8" t="s">
        <v>5</v>
      </c>
      <c r="C831" s="8" t="s">
        <v>173</v>
      </c>
      <c r="D831" s="8" t="s">
        <v>141</v>
      </c>
      <c r="E831" s="8" t="s">
        <v>200</v>
      </c>
      <c r="F831" s="8" t="s">
        <v>143</v>
      </c>
      <c r="G831" s="8" t="s">
        <v>144</v>
      </c>
      <c r="H831" s="8" t="s">
        <v>6</v>
      </c>
      <c r="I831" s="8" t="s">
        <v>573</v>
      </c>
      <c r="J831" s="8" t="s">
        <v>202</v>
      </c>
      <c r="K831" s="8" t="s">
        <v>7</v>
      </c>
      <c r="L831" s="12">
        <v>43</v>
      </c>
      <c r="M831" s="9">
        <v>71</v>
      </c>
      <c r="N831" s="10">
        <f t="shared" si="108"/>
        <v>1.6511627906976745</v>
      </c>
      <c r="O831" s="11">
        <f t="shared" si="109"/>
        <v>12</v>
      </c>
      <c r="P831" s="11">
        <v>852</v>
      </c>
      <c r="Q831" s="11">
        <v>0</v>
      </c>
      <c r="R831" s="8">
        <v>0</v>
      </c>
      <c r="S831" s="8">
        <v>0</v>
      </c>
      <c r="T831" s="33" t="str">
        <f t="shared" si="110"/>
        <v/>
      </c>
      <c r="U831" s="12">
        <f t="shared" si="111"/>
        <v>0</v>
      </c>
      <c r="V831" s="10">
        <f t="shared" si="112"/>
        <v>0</v>
      </c>
      <c r="W831" s="11">
        <v>12</v>
      </c>
      <c r="X831" s="8" t="s">
        <v>148</v>
      </c>
      <c r="Y831" s="8" t="s">
        <v>149</v>
      </c>
      <c r="AA831">
        <f t="shared" si="113"/>
        <v>1</v>
      </c>
      <c r="AB831" s="32">
        <f t="shared" si="114"/>
        <v>-852</v>
      </c>
      <c r="AC831" t="str">
        <f t="shared" si="115"/>
        <v>No Sales</v>
      </c>
      <c r="AD831">
        <f>IFERROR(VLOOKUP(J831,Product_lookup!$A:$G,5,FALSE),"")</f>
        <v>429</v>
      </c>
      <c r="AE831">
        <f>IFERROR(VLOOKUP(J831,Product_lookup!$A:$G,6,FALSE),"")</f>
        <v>159</v>
      </c>
      <c r="AF831">
        <f>IFERROR(VLOOKUP(J831,Product_lookup!$A:$G,7,FALSE),"")</f>
        <v>139</v>
      </c>
      <c r="AG831" s="33">
        <f t="shared" si="116"/>
        <v>0.30536130536130535</v>
      </c>
    </row>
    <row r="832" spans="1:33" x14ac:dyDescent="0.3">
      <c r="A832" s="27">
        <v>46273</v>
      </c>
      <c r="B832" s="8" t="s">
        <v>23</v>
      </c>
      <c r="C832" s="8" t="s">
        <v>173</v>
      </c>
      <c r="D832" s="8" t="s">
        <v>141</v>
      </c>
      <c r="E832" s="8" t="s">
        <v>281</v>
      </c>
      <c r="F832" s="8" t="s">
        <v>143</v>
      </c>
      <c r="G832" s="8" t="s">
        <v>479</v>
      </c>
      <c r="H832" s="8" t="s">
        <v>20</v>
      </c>
      <c r="I832" s="8" t="s">
        <v>479</v>
      </c>
      <c r="J832" s="8" t="s">
        <v>283</v>
      </c>
      <c r="K832" s="8" t="s">
        <v>14</v>
      </c>
      <c r="L832" s="12">
        <v>4462</v>
      </c>
      <c r="M832" s="9">
        <v>17</v>
      </c>
      <c r="N832" s="10">
        <f t="shared" si="108"/>
        <v>3.8099506947557151E-3</v>
      </c>
      <c r="O832" s="11">
        <f t="shared" si="109"/>
        <v>9.07</v>
      </c>
      <c r="P832" s="8">
        <v>154.19</v>
      </c>
      <c r="Q832" s="11">
        <v>897</v>
      </c>
      <c r="R832" s="8">
        <v>2</v>
      </c>
      <c r="S832" s="8">
        <v>3</v>
      </c>
      <c r="T832" s="33">
        <f t="shared" si="110"/>
        <v>0.17189520624303234</v>
      </c>
      <c r="U832" s="12">
        <f t="shared" si="111"/>
        <v>5.8174978922109091</v>
      </c>
      <c r="V832" s="10">
        <f t="shared" si="112"/>
        <v>0.11764705882352941</v>
      </c>
      <c r="W832" s="11">
        <v>11</v>
      </c>
      <c r="X832" s="8" t="s">
        <v>148</v>
      </c>
      <c r="Y832" s="8" t="s">
        <v>149</v>
      </c>
      <c r="AA832">
        <f t="shared" si="113"/>
        <v>2</v>
      </c>
      <c r="AB832" s="32">
        <f t="shared" si="114"/>
        <v>88.81</v>
      </c>
      <c r="AC832" t="str">
        <f t="shared" si="115"/>
        <v>Profitable</v>
      </c>
      <c r="AD832">
        <f>IFERROR(VLOOKUP(J832,Product_lookup!$A:$G,5,FALSE),"")</f>
        <v>299</v>
      </c>
      <c r="AE832">
        <f>IFERROR(VLOOKUP(J832,Product_lookup!$A:$G,6,FALSE),"")</f>
        <v>111</v>
      </c>
      <c r="AF832">
        <f>IFERROR(VLOOKUP(J832,Product_lookup!$A:$G,7,FALSE),"")</f>
        <v>107</v>
      </c>
      <c r="AG832" s="33">
        <f t="shared" si="116"/>
        <v>0.2709030100334448</v>
      </c>
    </row>
    <row r="833" spans="1:33" x14ac:dyDescent="0.3">
      <c r="A833" s="27">
        <v>46273</v>
      </c>
      <c r="B833" s="8" t="s">
        <v>23</v>
      </c>
      <c r="C833" s="8" t="s">
        <v>173</v>
      </c>
      <c r="D833" s="8" t="s">
        <v>141</v>
      </c>
      <c r="E833" s="8" t="s">
        <v>285</v>
      </c>
      <c r="F833" s="8" t="s">
        <v>143</v>
      </c>
      <c r="G833" s="8" t="s">
        <v>482</v>
      </c>
      <c r="H833" s="8" t="s">
        <v>20</v>
      </c>
      <c r="I833" s="8" t="s">
        <v>482</v>
      </c>
      <c r="J833" s="8" t="s">
        <v>287</v>
      </c>
      <c r="K833" s="8" t="s">
        <v>21</v>
      </c>
      <c r="L833" s="12">
        <v>364</v>
      </c>
      <c r="M833" s="9">
        <v>2</v>
      </c>
      <c r="N833" s="10">
        <f t="shared" si="108"/>
        <v>5.4945054945054949E-3</v>
      </c>
      <c r="O833" s="11">
        <f t="shared" si="109"/>
        <v>7</v>
      </c>
      <c r="P833" s="11">
        <v>14</v>
      </c>
      <c r="Q833" s="11">
        <v>0</v>
      </c>
      <c r="R833" s="8">
        <v>0</v>
      </c>
      <c r="S833" s="8">
        <v>0</v>
      </c>
      <c r="T833" s="33" t="str">
        <f t="shared" si="110"/>
        <v/>
      </c>
      <c r="U833" s="12">
        <f t="shared" si="111"/>
        <v>0</v>
      </c>
      <c r="V833" s="10">
        <f t="shared" si="112"/>
        <v>0</v>
      </c>
      <c r="W833" s="11">
        <v>7</v>
      </c>
      <c r="X833" s="8" t="s">
        <v>148</v>
      </c>
      <c r="Y833" s="8" t="s">
        <v>149</v>
      </c>
      <c r="AA833">
        <f t="shared" si="113"/>
        <v>2</v>
      </c>
      <c r="AB833" s="32">
        <f t="shared" si="114"/>
        <v>-14</v>
      </c>
      <c r="AC833" t="str">
        <f t="shared" si="115"/>
        <v>No Sales</v>
      </c>
      <c r="AD833">
        <f>IFERROR(VLOOKUP(J833,Product_lookup!$A:$G,5,FALSE),"")</f>
        <v>249</v>
      </c>
      <c r="AE833">
        <f>IFERROR(VLOOKUP(J833,Product_lookup!$A:$G,6,FALSE),"")</f>
        <v>95</v>
      </c>
      <c r="AF833">
        <f>IFERROR(VLOOKUP(J833,Product_lookup!$A:$G,7,FALSE),"")</f>
        <v>92</v>
      </c>
      <c r="AG833" s="33">
        <f t="shared" si="116"/>
        <v>0.24899598393574296</v>
      </c>
    </row>
    <row r="834" spans="1:33" x14ac:dyDescent="0.3">
      <c r="A834" s="27">
        <v>46273</v>
      </c>
      <c r="B834" s="8" t="s">
        <v>23</v>
      </c>
      <c r="C834" s="8" t="s">
        <v>173</v>
      </c>
      <c r="D834" s="8" t="s">
        <v>141</v>
      </c>
      <c r="E834" s="8" t="s">
        <v>285</v>
      </c>
      <c r="F834" s="8" t="s">
        <v>143</v>
      </c>
      <c r="G834" s="8" t="s">
        <v>286</v>
      </c>
      <c r="H834" s="8" t="s">
        <v>20</v>
      </c>
      <c r="I834" s="8" t="s">
        <v>286</v>
      </c>
      <c r="J834" s="8" t="s">
        <v>287</v>
      </c>
      <c r="K834" s="8" t="s">
        <v>7</v>
      </c>
      <c r="L834" s="12">
        <v>2349</v>
      </c>
      <c r="M834" s="9">
        <v>7</v>
      </c>
      <c r="N834" s="10">
        <f t="shared" ref="N834:N897" si="117">IF(L834=0,"",M834/L834)</f>
        <v>2.9799914857386121E-3</v>
      </c>
      <c r="O834" s="11">
        <f t="shared" ref="O834:O897" si="118">IF(M834=0,"",P834/M834)</f>
        <v>6.61</v>
      </c>
      <c r="P834" s="11">
        <v>46.27</v>
      </c>
      <c r="Q834" s="11">
        <v>0</v>
      </c>
      <c r="R834" s="8">
        <v>0</v>
      </c>
      <c r="S834" s="8">
        <v>0</v>
      </c>
      <c r="T834" s="33" t="str">
        <f t="shared" ref="T834:T897" si="119">IF(Q834=0,"",P834/Q834)</f>
        <v/>
      </c>
      <c r="U834" s="12">
        <f t="shared" ref="U834:U897" si="120">IF(P834=0,"",Q834/P834)</f>
        <v>0</v>
      </c>
      <c r="V834" s="10">
        <f t="shared" ref="V834:V897" si="121">IF(M834=0,"",R834/M834)</f>
        <v>0</v>
      </c>
      <c r="W834" s="11">
        <v>9.5</v>
      </c>
      <c r="X834" s="8" t="s">
        <v>148</v>
      </c>
      <c r="Y834" s="8" t="s">
        <v>149</v>
      </c>
      <c r="AA834">
        <f t="shared" ref="AA834:AA897" si="122">IF(OR(A834&lt;DATE(2026,9,1),A834&gt;DATE(2026,9,28)),"Check Date",INT((A834-DATE(2026,9,1))/7)+1)</f>
        <v>2</v>
      </c>
      <c r="AB834" s="32">
        <f t="shared" ref="AB834:AB897" si="123">IF(OR(AD834="",AE834="",AF834=""),"",S834*(AD834-AE834-AF834)-P834)</f>
        <v>-46.27</v>
      </c>
      <c r="AC834" t="str">
        <f t="shared" ref="AC834:AC897" si="124">IF(P834&lt;0,"Review",IF(OR(AD834="",AE834="",AF834=""),"Cost missing",IF(P834=0,"No Spend",IF(Q834=0,"No Sales",IF(P834/Q834&lt;AG834,"Profitable","Losing")))))</f>
        <v>No Sales</v>
      </c>
      <c r="AD834">
        <f>IFERROR(VLOOKUP(J834,Product_lookup!$A:$G,5,FALSE),"")</f>
        <v>249</v>
      </c>
      <c r="AE834">
        <f>IFERROR(VLOOKUP(J834,Product_lookup!$A:$G,6,FALSE),"")</f>
        <v>95</v>
      </c>
      <c r="AF834">
        <f>IFERROR(VLOOKUP(J834,Product_lookup!$A:$G,7,FALSE),"")</f>
        <v>92</v>
      </c>
      <c r="AG834" s="33">
        <f t="shared" ref="AG834:AG897" si="125">IFERROR((AD834-AE834-AF834)/AD834,"")</f>
        <v>0.24899598393574296</v>
      </c>
    </row>
    <row r="835" spans="1:33" x14ac:dyDescent="0.3">
      <c r="A835" s="27">
        <v>46273</v>
      </c>
      <c r="B835" s="8" t="s">
        <v>23</v>
      </c>
      <c r="C835" s="8" t="s">
        <v>173</v>
      </c>
      <c r="D835" s="8" t="s">
        <v>141</v>
      </c>
      <c r="E835" s="8" t="s">
        <v>285</v>
      </c>
      <c r="F835" s="8" t="s">
        <v>143</v>
      </c>
      <c r="G835" s="8" t="s">
        <v>736</v>
      </c>
      <c r="H835" s="8" t="s">
        <v>20</v>
      </c>
      <c r="I835" s="8" t="s">
        <v>736</v>
      </c>
      <c r="J835" s="8" t="s">
        <v>287</v>
      </c>
      <c r="K835" s="8" t="s">
        <v>14</v>
      </c>
      <c r="L835" s="12">
        <v>1992</v>
      </c>
      <c r="M835" s="9">
        <v>10</v>
      </c>
      <c r="N835" s="10">
        <f t="shared" si="117"/>
        <v>5.0200803212851405E-3</v>
      </c>
      <c r="O835" s="11">
        <f t="shared" si="118"/>
        <v>4.0299999999999994</v>
      </c>
      <c r="P835" s="11">
        <v>40.299999999999997</v>
      </c>
      <c r="Q835" s="11">
        <v>747</v>
      </c>
      <c r="R835" s="8">
        <v>2</v>
      </c>
      <c r="S835" s="8">
        <v>3</v>
      </c>
      <c r="T835" s="33">
        <f t="shared" si="119"/>
        <v>5.3949129852744304E-2</v>
      </c>
      <c r="U835" s="12">
        <f t="shared" si="120"/>
        <v>18.535980148883375</v>
      </c>
      <c r="V835" s="10">
        <f t="shared" si="121"/>
        <v>0.2</v>
      </c>
      <c r="W835" s="11">
        <v>6</v>
      </c>
      <c r="X835" s="8" t="s">
        <v>148</v>
      </c>
      <c r="Y835" s="8" t="s">
        <v>149</v>
      </c>
      <c r="AA835">
        <f t="shared" si="122"/>
        <v>2</v>
      </c>
      <c r="AB835" s="32">
        <f t="shared" si="123"/>
        <v>145.69999999999999</v>
      </c>
      <c r="AC835" t="str">
        <f t="shared" si="124"/>
        <v>Profitable</v>
      </c>
      <c r="AD835">
        <f>IFERROR(VLOOKUP(J835,Product_lookup!$A:$G,5,FALSE),"")</f>
        <v>249</v>
      </c>
      <c r="AE835">
        <f>IFERROR(VLOOKUP(J835,Product_lookup!$A:$G,6,FALSE),"")</f>
        <v>95</v>
      </c>
      <c r="AF835">
        <f>IFERROR(VLOOKUP(J835,Product_lookup!$A:$G,7,FALSE),"")</f>
        <v>92</v>
      </c>
      <c r="AG835" s="33">
        <f t="shared" si="125"/>
        <v>0.24899598393574296</v>
      </c>
    </row>
    <row r="836" spans="1:33" x14ac:dyDescent="0.3">
      <c r="A836" s="27">
        <v>46273</v>
      </c>
      <c r="B836" s="8" t="s">
        <v>43</v>
      </c>
      <c r="C836" s="8" t="s">
        <v>140</v>
      </c>
      <c r="D836" s="8" t="s">
        <v>141</v>
      </c>
      <c r="E836" s="8" t="s">
        <v>142</v>
      </c>
      <c r="F836" s="8" t="s">
        <v>143</v>
      </c>
      <c r="G836" s="8" t="s">
        <v>1584</v>
      </c>
      <c r="H836" s="8" t="s">
        <v>27</v>
      </c>
      <c r="I836" s="8" t="s">
        <v>556</v>
      </c>
      <c r="J836" s="8" t="s">
        <v>147</v>
      </c>
      <c r="K836" s="8" t="s">
        <v>7</v>
      </c>
      <c r="L836" s="12">
        <v>2352</v>
      </c>
      <c r="M836" s="9">
        <v>10</v>
      </c>
      <c r="N836" s="10">
        <f t="shared" si="117"/>
        <v>4.2517006802721092E-3</v>
      </c>
      <c r="O836" s="11">
        <f t="shared" si="118"/>
        <v>9.4599999999999991</v>
      </c>
      <c r="P836" s="11">
        <v>94.6</v>
      </c>
      <c r="Q836" s="11">
        <v>0</v>
      </c>
      <c r="R836" s="8">
        <v>0</v>
      </c>
      <c r="S836" s="8">
        <v>0</v>
      </c>
      <c r="T836" s="33" t="str">
        <f t="shared" si="119"/>
        <v/>
      </c>
      <c r="U836" s="12">
        <f t="shared" si="120"/>
        <v>0</v>
      </c>
      <c r="V836" s="10">
        <f t="shared" si="121"/>
        <v>0</v>
      </c>
      <c r="W836" s="11">
        <v>12.5</v>
      </c>
      <c r="X836" s="8" t="s">
        <v>148</v>
      </c>
      <c r="Y836" s="8" t="s">
        <v>149</v>
      </c>
      <c r="AA836">
        <f t="shared" si="122"/>
        <v>2</v>
      </c>
      <c r="AB836" s="32">
        <f t="shared" si="123"/>
        <v>-94.6</v>
      </c>
      <c r="AC836" t="str">
        <f t="shared" si="124"/>
        <v>No Sales</v>
      </c>
      <c r="AD836">
        <f>IFERROR(VLOOKUP(J836,Product_lookup!$A:$G,5,FALSE),"")</f>
        <v>599</v>
      </c>
      <c r="AE836">
        <f>IFERROR(VLOOKUP(J836,Product_lookup!$A:$G,6,FALSE),"")</f>
        <v>216</v>
      </c>
      <c r="AF836">
        <f>IFERROR(VLOOKUP(J836,Product_lookup!$A:$G,7,FALSE),"")</f>
        <v>144</v>
      </c>
      <c r="AG836" s="33">
        <f t="shared" si="125"/>
        <v>0.39899833055091821</v>
      </c>
    </row>
    <row r="837" spans="1:33" x14ac:dyDescent="0.3">
      <c r="A837" s="27">
        <v>46273</v>
      </c>
      <c r="B837" s="8" t="s">
        <v>43</v>
      </c>
      <c r="C837" s="8" t="s">
        <v>140</v>
      </c>
      <c r="D837" s="8" t="s">
        <v>141</v>
      </c>
      <c r="E837" s="8" t="s">
        <v>142</v>
      </c>
      <c r="F837" s="8" t="s">
        <v>143</v>
      </c>
      <c r="G837" s="8" t="s">
        <v>1585</v>
      </c>
      <c r="H837" s="8" t="s">
        <v>27</v>
      </c>
      <c r="I837" s="8" t="s">
        <v>558</v>
      </c>
      <c r="J837" s="8" t="s">
        <v>147</v>
      </c>
      <c r="K837" s="8" t="s">
        <v>7</v>
      </c>
      <c r="L837" s="12">
        <v>754</v>
      </c>
      <c r="M837" s="9">
        <v>7</v>
      </c>
      <c r="N837" s="10">
        <f t="shared" si="117"/>
        <v>9.2838196286472146E-3</v>
      </c>
      <c r="O837" s="11">
        <f t="shared" si="118"/>
        <v>10.64</v>
      </c>
      <c r="P837" s="11">
        <v>74.48</v>
      </c>
      <c r="Q837" s="11">
        <v>0</v>
      </c>
      <c r="R837" s="8">
        <v>0</v>
      </c>
      <c r="S837" s="8">
        <v>0</v>
      </c>
      <c r="T837" s="33" t="str">
        <f t="shared" si="119"/>
        <v/>
      </c>
      <c r="U837" s="12">
        <f t="shared" si="120"/>
        <v>0</v>
      </c>
      <c r="V837" s="10">
        <f t="shared" si="121"/>
        <v>0</v>
      </c>
      <c r="W837" s="11">
        <v>16</v>
      </c>
      <c r="X837" s="8" t="s">
        <v>148</v>
      </c>
      <c r="Y837" s="8" t="s">
        <v>149</v>
      </c>
      <c r="Z837" s="8" t="s">
        <v>387</v>
      </c>
      <c r="AA837">
        <f t="shared" si="122"/>
        <v>2</v>
      </c>
      <c r="AB837" s="32">
        <f t="shared" si="123"/>
        <v>-74.48</v>
      </c>
      <c r="AC837" t="str">
        <f t="shared" si="124"/>
        <v>No Sales</v>
      </c>
      <c r="AD837">
        <f>IFERROR(VLOOKUP(J837,Product_lookup!$A:$G,5,FALSE),"")</f>
        <v>599</v>
      </c>
      <c r="AE837">
        <f>IFERROR(VLOOKUP(J837,Product_lookup!$A:$G,6,FALSE),"")</f>
        <v>216</v>
      </c>
      <c r="AF837">
        <f>IFERROR(VLOOKUP(J837,Product_lookup!$A:$G,7,FALSE),"")</f>
        <v>144</v>
      </c>
      <c r="AG837" s="33">
        <f t="shared" si="125"/>
        <v>0.39899833055091821</v>
      </c>
    </row>
    <row r="838" spans="1:33" x14ac:dyDescent="0.3">
      <c r="A838" s="27">
        <v>46273</v>
      </c>
      <c r="B838" s="8" t="s">
        <v>43</v>
      </c>
      <c r="C838" s="8" t="s">
        <v>140</v>
      </c>
      <c r="D838" s="8" t="s">
        <v>141</v>
      </c>
      <c r="E838" s="8" t="s">
        <v>142</v>
      </c>
      <c r="F838" s="8" t="s">
        <v>143</v>
      </c>
      <c r="G838" s="8" t="s">
        <v>1568</v>
      </c>
      <c r="H838" s="8" t="s">
        <v>27</v>
      </c>
      <c r="I838" s="8" t="s">
        <v>295</v>
      </c>
      <c r="J838" s="8" t="s">
        <v>147</v>
      </c>
      <c r="K838" s="8" t="s">
        <v>7</v>
      </c>
      <c r="L838" s="12">
        <v>790</v>
      </c>
      <c r="M838" s="9">
        <v>4</v>
      </c>
      <c r="N838" s="10">
        <f t="shared" si="117"/>
        <v>5.0632911392405064E-3</v>
      </c>
      <c r="O838" s="11">
        <f t="shared" si="118"/>
        <v>9.0299999999999994</v>
      </c>
      <c r="P838" s="11">
        <v>36.119999999999997</v>
      </c>
      <c r="Q838" s="11">
        <v>0</v>
      </c>
      <c r="R838" s="8">
        <v>0</v>
      </c>
      <c r="S838" s="8">
        <v>0</v>
      </c>
      <c r="T838" s="33" t="str">
        <f t="shared" si="119"/>
        <v/>
      </c>
      <c r="U838" s="12">
        <f t="shared" si="120"/>
        <v>0</v>
      </c>
      <c r="V838" s="10">
        <f t="shared" si="121"/>
        <v>0</v>
      </c>
      <c r="W838" s="11">
        <v>12</v>
      </c>
      <c r="X838" s="8" t="s">
        <v>148</v>
      </c>
      <c r="Y838" s="8" t="s">
        <v>149</v>
      </c>
      <c r="AA838">
        <f t="shared" si="122"/>
        <v>2</v>
      </c>
      <c r="AB838" s="32">
        <f t="shared" si="123"/>
        <v>-36.119999999999997</v>
      </c>
      <c r="AC838" t="str">
        <f t="shared" si="124"/>
        <v>No Sales</v>
      </c>
      <c r="AD838">
        <f>IFERROR(VLOOKUP(J838,Product_lookup!$A:$G,5,FALSE),"")</f>
        <v>599</v>
      </c>
      <c r="AE838">
        <f>IFERROR(VLOOKUP(J838,Product_lookup!$A:$G,6,FALSE),"")</f>
        <v>216</v>
      </c>
      <c r="AF838">
        <f>IFERROR(VLOOKUP(J838,Product_lookup!$A:$G,7,FALSE),"")</f>
        <v>144</v>
      </c>
      <c r="AG838" s="33">
        <f t="shared" si="125"/>
        <v>0.39899833055091821</v>
      </c>
    </row>
    <row r="839" spans="1:33" x14ac:dyDescent="0.3">
      <c r="A839" s="27">
        <v>46273</v>
      </c>
      <c r="B839" s="8" t="s">
        <v>43</v>
      </c>
      <c r="C839" s="8" t="s">
        <v>140</v>
      </c>
      <c r="D839" s="8" t="s">
        <v>141</v>
      </c>
      <c r="E839" s="8" t="s">
        <v>164</v>
      </c>
      <c r="F839" s="8" t="s">
        <v>143</v>
      </c>
      <c r="G839" s="8" t="s">
        <v>1587</v>
      </c>
      <c r="H839" s="8" t="s">
        <v>27</v>
      </c>
      <c r="I839" s="8" t="s">
        <v>604</v>
      </c>
      <c r="J839" s="8" t="s">
        <v>166</v>
      </c>
      <c r="K839" s="8" t="s">
        <v>7</v>
      </c>
      <c r="L839" s="12">
        <v>782</v>
      </c>
      <c r="M839" s="9">
        <v>4</v>
      </c>
      <c r="N839" s="10">
        <f t="shared" si="117"/>
        <v>5.1150895140664966E-3</v>
      </c>
      <c r="O839" s="11">
        <f t="shared" si="118"/>
        <v>8.69</v>
      </c>
      <c r="P839" s="11">
        <v>34.76</v>
      </c>
      <c r="Q839" s="11">
        <v>0</v>
      </c>
      <c r="R839" s="8">
        <v>0</v>
      </c>
      <c r="S839" s="8">
        <v>0</v>
      </c>
      <c r="T839" s="33" t="str">
        <f t="shared" si="119"/>
        <v/>
      </c>
      <c r="U839" s="12">
        <f t="shared" si="120"/>
        <v>0</v>
      </c>
      <c r="V839" s="10">
        <f t="shared" si="121"/>
        <v>0</v>
      </c>
      <c r="W839" s="11">
        <v>11.5</v>
      </c>
      <c r="X839" s="8" t="s">
        <v>148</v>
      </c>
      <c r="Y839" s="8" t="s">
        <v>149</v>
      </c>
      <c r="AA839">
        <f t="shared" si="122"/>
        <v>2</v>
      </c>
      <c r="AB839" s="32">
        <f t="shared" si="123"/>
        <v>-34.76</v>
      </c>
      <c r="AC839" t="str">
        <f t="shared" si="124"/>
        <v>No Sales</v>
      </c>
      <c r="AD839">
        <f>IFERROR(VLOOKUP(J839,Product_lookup!$A:$G,5,FALSE),"")</f>
        <v>449</v>
      </c>
      <c r="AE839">
        <f>IFERROR(VLOOKUP(J839,Product_lookup!$A:$G,6,FALSE),"")</f>
        <v>162</v>
      </c>
      <c r="AF839">
        <f>IFERROR(VLOOKUP(J839,Product_lookup!$A:$G,7,FALSE),"")</f>
        <v>130</v>
      </c>
      <c r="AG839" s="33">
        <f t="shared" si="125"/>
        <v>0.34966592427616927</v>
      </c>
    </row>
    <row r="840" spans="1:33" x14ac:dyDescent="0.3">
      <c r="A840" s="27">
        <v>46273</v>
      </c>
      <c r="B840" s="8" t="s">
        <v>43</v>
      </c>
      <c r="C840" s="8" t="s">
        <v>140</v>
      </c>
      <c r="D840" s="8" t="s">
        <v>141</v>
      </c>
      <c r="E840" s="8" t="s">
        <v>239</v>
      </c>
      <c r="F840" s="8" t="s">
        <v>143</v>
      </c>
      <c r="G840" s="8" t="s">
        <v>1577</v>
      </c>
      <c r="H840" s="8" t="s">
        <v>27</v>
      </c>
      <c r="I840" s="8" t="s">
        <v>317</v>
      </c>
      <c r="J840" s="8" t="s">
        <v>242</v>
      </c>
      <c r="K840" s="8" t="s">
        <v>7</v>
      </c>
      <c r="L840" s="12">
        <v>545</v>
      </c>
      <c r="M840" s="9">
        <v>4</v>
      </c>
      <c r="N840" s="10">
        <f t="shared" si="117"/>
        <v>7.3394495412844041E-3</v>
      </c>
      <c r="O840" s="11">
        <f t="shared" si="118"/>
        <v>4.53</v>
      </c>
      <c r="P840" s="11">
        <v>18.12</v>
      </c>
      <c r="Q840" s="11">
        <v>0</v>
      </c>
      <c r="R840" s="8">
        <v>0</v>
      </c>
      <c r="S840" s="8">
        <v>0</v>
      </c>
      <c r="T840" s="33" t="str">
        <f t="shared" si="119"/>
        <v/>
      </c>
      <c r="U840" s="12">
        <f t="shared" si="120"/>
        <v>0</v>
      </c>
      <c r="V840" s="10">
        <f t="shared" si="121"/>
        <v>0</v>
      </c>
      <c r="W840" s="11">
        <v>8.5</v>
      </c>
      <c r="X840" s="8" t="s">
        <v>148</v>
      </c>
      <c r="Y840" s="8" t="s">
        <v>149</v>
      </c>
      <c r="AA840">
        <f t="shared" si="122"/>
        <v>2</v>
      </c>
      <c r="AB840" s="32">
        <f t="shared" si="123"/>
        <v>-18.12</v>
      </c>
      <c r="AC840" t="str">
        <f t="shared" si="124"/>
        <v>No Sales</v>
      </c>
      <c r="AD840">
        <f>IFERROR(VLOOKUP(J840,Product_lookup!$A:$G,5,FALSE),"")</f>
        <v>299</v>
      </c>
      <c r="AE840">
        <f>IFERROR(VLOOKUP(J840,Product_lookup!$A:$G,6,FALSE),"")</f>
        <v>114</v>
      </c>
      <c r="AF840">
        <f>IFERROR(VLOOKUP(J840,Product_lookup!$A:$G,7,FALSE),"")</f>
        <v>107</v>
      </c>
      <c r="AG840" s="33">
        <f t="shared" si="125"/>
        <v>0.2608695652173913</v>
      </c>
    </row>
    <row r="841" spans="1:33" x14ac:dyDescent="0.3">
      <c r="A841" s="27">
        <v>46273</v>
      </c>
      <c r="B841" s="8" t="s">
        <v>43</v>
      </c>
      <c r="C841" s="8" t="s">
        <v>140</v>
      </c>
      <c r="D841" s="8" t="s">
        <v>141</v>
      </c>
      <c r="E841" s="8" t="s">
        <v>239</v>
      </c>
      <c r="F841" s="8" t="s">
        <v>143</v>
      </c>
      <c r="G841" s="8" t="s">
        <v>1581</v>
      </c>
      <c r="H841" s="8" t="s">
        <v>27</v>
      </c>
      <c r="I841" s="8" t="s">
        <v>420</v>
      </c>
      <c r="J841" s="8" t="s">
        <v>242</v>
      </c>
      <c r="K841" s="8" t="s">
        <v>7</v>
      </c>
      <c r="L841" s="12">
        <v>214</v>
      </c>
      <c r="M841" s="9">
        <v>3</v>
      </c>
      <c r="N841" s="10">
        <f t="shared" si="117"/>
        <v>1.4018691588785047E-2</v>
      </c>
      <c r="O841" s="11">
        <f t="shared" si="118"/>
        <v>4.0599999999999996</v>
      </c>
      <c r="P841" s="11">
        <v>12.18</v>
      </c>
      <c r="Q841" s="11">
        <v>0</v>
      </c>
      <c r="R841" s="8">
        <v>0</v>
      </c>
      <c r="S841" s="8">
        <v>0</v>
      </c>
      <c r="T841" s="33" t="str">
        <f t="shared" si="119"/>
        <v/>
      </c>
      <c r="U841" s="12">
        <f t="shared" si="120"/>
        <v>0</v>
      </c>
      <c r="V841" s="10">
        <f t="shared" si="121"/>
        <v>0</v>
      </c>
      <c r="W841" s="11">
        <v>7.5</v>
      </c>
      <c r="X841" s="8" t="s">
        <v>148</v>
      </c>
      <c r="Y841" s="8" t="s">
        <v>149</v>
      </c>
      <c r="AA841">
        <f t="shared" si="122"/>
        <v>2</v>
      </c>
      <c r="AB841" s="32">
        <f t="shared" si="123"/>
        <v>-12.18</v>
      </c>
      <c r="AC841" t="str">
        <f t="shared" si="124"/>
        <v>No Sales</v>
      </c>
      <c r="AD841">
        <f>IFERROR(VLOOKUP(J841,Product_lookup!$A:$G,5,FALSE),"")</f>
        <v>299</v>
      </c>
      <c r="AE841">
        <f>IFERROR(VLOOKUP(J841,Product_lookup!$A:$G,6,FALSE),"")</f>
        <v>114</v>
      </c>
      <c r="AF841">
        <f>IFERROR(VLOOKUP(J841,Product_lookup!$A:$G,7,FALSE),"")</f>
        <v>107</v>
      </c>
      <c r="AG841" s="33">
        <f t="shared" si="125"/>
        <v>0.2608695652173913</v>
      </c>
    </row>
    <row r="842" spans="1:33" x14ac:dyDescent="0.3">
      <c r="A842" s="27">
        <v>46273</v>
      </c>
      <c r="B842" s="8" t="s">
        <v>43</v>
      </c>
      <c r="C842" s="8" t="s">
        <v>140</v>
      </c>
      <c r="D842" s="8" t="s">
        <v>141</v>
      </c>
      <c r="E842" s="8" t="s">
        <v>239</v>
      </c>
      <c r="F842" s="8" t="s">
        <v>143</v>
      </c>
      <c r="G842" s="8" t="s">
        <v>1591</v>
      </c>
      <c r="H842" s="8" t="s">
        <v>27</v>
      </c>
      <c r="I842" s="8" t="s">
        <v>738</v>
      </c>
      <c r="J842" s="8" t="s">
        <v>242</v>
      </c>
      <c r="K842" s="8" t="s">
        <v>7</v>
      </c>
      <c r="L842" s="12">
        <v>420</v>
      </c>
      <c r="M842" s="9">
        <v>0</v>
      </c>
      <c r="N842" s="10">
        <f t="shared" si="117"/>
        <v>0</v>
      </c>
      <c r="O842" s="11" t="str">
        <f t="shared" si="118"/>
        <v/>
      </c>
      <c r="P842" s="11">
        <v>0</v>
      </c>
      <c r="Q842" s="11">
        <v>0</v>
      </c>
      <c r="R842" s="8">
        <v>0</v>
      </c>
      <c r="S842" s="8">
        <v>0</v>
      </c>
      <c r="T842" s="33" t="str">
        <f t="shared" si="119"/>
        <v/>
      </c>
      <c r="U842" s="12" t="str">
        <f t="shared" si="120"/>
        <v/>
      </c>
      <c r="V842" s="10" t="str">
        <f t="shared" si="121"/>
        <v/>
      </c>
      <c r="W842" s="11">
        <v>8</v>
      </c>
      <c r="X842" s="8" t="s">
        <v>148</v>
      </c>
      <c r="Y842" s="8" t="s">
        <v>149</v>
      </c>
      <c r="AA842">
        <f t="shared" si="122"/>
        <v>2</v>
      </c>
      <c r="AB842" s="32">
        <f t="shared" si="123"/>
        <v>0</v>
      </c>
      <c r="AC842" t="str">
        <f t="shared" si="124"/>
        <v>No Spend</v>
      </c>
      <c r="AD842">
        <f>IFERROR(VLOOKUP(J842,Product_lookup!$A:$G,5,FALSE),"")</f>
        <v>299</v>
      </c>
      <c r="AE842">
        <f>IFERROR(VLOOKUP(J842,Product_lookup!$A:$G,6,FALSE),"")</f>
        <v>114</v>
      </c>
      <c r="AF842">
        <f>IFERROR(VLOOKUP(J842,Product_lookup!$A:$G,7,FALSE),"")</f>
        <v>107</v>
      </c>
      <c r="AG842" s="33">
        <f t="shared" si="125"/>
        <v>0.2608695652173913</v>
      </c>
    </row>
    <row r="843" spans="1:33" x14ac:dyDescent="0.3">
      <c r="A843" s="27">
        <v>46273</v>
      </c>
      <c r="B843" s="8" t="s">
        <v>34</v>
      </c>
      <c r="C843" s="8" t="s">
        <v>140</v>
      </c>
      <c r="D843" s="8" t="s">
        <v>141</v>
      </c>
      <c r="E843" s="8" t="s">
        <v>322</v>
      </c>
      <c r="F843" s="8" t="s">
        <v>143</v>
      </c>
      <c r="G843" s="8" t="s">
        <v>739</v>
      </c>
      <c r="H843" s="8" t="s">
        <v>20</v>
      </c>
      <c r="I843" s="8" t="s">
        <v>739</v>
      </c>
      <c r="J843" s="8" t="s">
        <v>324</v>
      </c>
      <c r="K843" s="8" t="s">
        <v>14</v>
      </c>
      <c r="L843" s="12">
        <v>721</v>
      </c>
      <c r="M843" s="9">
        <v>1</v>
      </c>
      <c r="N843" s="10">
        <f t="shared" si="117"/>
        <v>1.3869625520110957E-3</v>
      </c>
      <c r="O843" s="11">
        <f t="shared" si="118"/>
        <v>9.9</v>
      </c>
      <c r="P843" s="11">
        <v>9.9</v>
      </c>
      <c r="Q843" s="11">
        <v>0</v>
      </c>
      <c r="R843" s="8">
        <v>0</v>
      </c>
      <c r="S843" s="8">
        <v>0</v>
      </c>
      <c r="T843" s="33" t="str">
        <f t="shared" si="119"/>
        <v/>
      </c>
      <c r="U843" s="12">
        <f t="shared" si="120"/>
        <v>0</v>
      </c>
      <c r="V843" s="10">
        <f t="shared" si="121"/>
        <v>0</v>
      </c>
      <c r="W843" s="11">
        <v>16</v>
      </c>
      <c r="X843" s="8" t="s">
        <v>148</v>
      </c>
      <c r="Y843" s="8" t="s">
        <v>149</v>
      </c>
      <c r="AA843">
        <f t="shared" si="122"/>
        <v>2</v>
      </c>
      <c r="AB843" s="32">
        <f t="shared" si="123"/>
        <v>-9.9</v>
      </c>
      <c r="AC843" t="str">
        <f t="shared" si="124"/>
        <v>No Sales</v>
      </c>
      <c r="AD843">
        <f>IFERROR(VLOOKUP(J843,Product_lookup!$A:$G,5,FALSE),"")</f>
        <v>499</v>
      </c>
      <c r="AE843">
        <f>IFERROR(VLOOKUP(J843,Product_lookup!$A:$G,6,FALSE),"")</f>
        <v>180</v>
      </c>
      <c r="AF843">
        <f>IFERROR(VLOOKUP(J843,Product_lookup!$A:$G,7,FALSE),"")</f>
        <v>125</v>
      </c>
      <c r="AG843" s="33">
        <f t="shared" si="125"/>
        <v>0.38877755511022044</v>
      </c>
    </row>
    <row r="844" spans="1:33" x14ac:dyDescent="0.3">
      <c r="A844" s="27">
        <v>46273</v>
      </c>
      <c r="B844" s="8" t="s">
        <v>34</v>
      </c>
      <c r="C844" s="8" t="s">
        <v>140</v>
      </c>
      <c r="D844" s="8" t="s">
        <v>141</v>
      </c>
      <c r="E844" s="8" t="s">
        <v>325</v>
      </c>
      <c r="F844" s="8" t="s">
        <v>143</v>
      </c>
      <c r="G844" s="8" t="s">
        <v>696</v>
      </c>
      <c r="H844" s="8" t="s">
        <v>20</v>
      </c>
      <c r="I844" s="8" t="s">
        <v>696</v>
      </c>
      <c r="J844" s="8" t="s">
        <v>327</v>
      </c>
      <c r="K844" s="8" t="s">
        <v>7</v>
      </c>
      <c r="L844" s="12">
        <v>771</v>
      </c>
      <c r="M844" s="9">
        <v>5</v>
      </c>
      <c r="N844" s="10">
        <f t="shared" si="117"/>
        <v>6.4850843060959796E-3</v>
      </c>
      <c r="O844" s="11">
        <f t="shared" si="118"/>
        <v>4.5200000000000005</v>
      </c>
      <c r="P844" s="8">
        <v>22.6</v>
      </c>
      <c r="Q844" s="11">
        <v>199</v>
      </c>
      <c r="R844" s="8">
        <v>1</v>
      </c>
      <c r="S844" s="8">
        <v>1</v>
      </c>
      <c r="T844" s="33">
        <f t="shared" si="119"/>
        <v>0.1135678391959799</v>
      </c>
      <c r="U844" s="12">
        <f t="shared" si="120"/>
        <v>8.8053097345132745</v>
      </c>
      <c r="V844" s="10">
        <f t="shared" si="121"/>
        <v>0.2</v>
      </c>
      <c r="W844" s="11">
        <v>7.5</v>
      </c>
      <c r="X844" s="8" t="s">
        <v>148</v>
      </c>
      <c r="Y844" s="8" t="s">
        <v>149</v>
      </c>
      <c r="AA844">
        <f t="shared" si="122"/>
        <v>2</v>
      </c>
      <c r="AB844" s="32">
        <f t="shared" si="123"/>
        <v>12.399999999999999</v>
      </c>
      <c r="AC844" t="str">
        <f t="shared" si="124"/>
        <v>Profitable</v>
      </c>
      <c r="AD844">
        <f>IFERROR(VLOOKUP(J844,Product_lookup!$A:$G,5,FALSE),"")</f>
        <v>199</v>
      </c>
      <c r="AE844">
        <f>IFERROR(VLOOKUP(J844,Product_lookup!$A:$G,6,FALSE),"")</f>
        <v>76</v>
      </c>
      <c r="AF844">
        <f>IFERROR(VLOOKUP(J844,Product_lookup!$A:$G,7,FALSE),"")</f>
        <v>88</v>
      </c>
      <c r="AG844" s="33">
        <f t="shared" si="125"/>
        <v>0.17587939698492464</v>
      </c>
    </row>
    <row r="845" spans="1:33" x14ac:dyDescent="0.3">
      <c r="A845" s="27">
        <v>46273</v>
      </c>
      <c r="B845" s="8" t="s">
        <v>34</v>
      </c>
      <c r="C845" s="8" t="s">
        <v>140</v>
      </c>
      <c r="D845" s="8" t="s">
        <v>141</v>
      </c>
      <c r="E845" s="8" t="s">
        <v>325</v>
      </c>
      <c r="F845" s="8" t="s">
        <v>143</v>
      </c>
      <c r="G845" s="8" t="s">
        <v>425</v>
      </c>
      <c r="H845" s="8" t="s">
        <v>20</v>
      </c>
      <c r="I845" s="8" t="s">
        <v>425</v>
      </c>
      <c r="J845" s="8" t="s">
        <v>327</v>
      </c>
      <c r="K845" s="8" t="s">
        <v>14</v>
      </c>
      <c r="L845" s="12">
        <v>1155</v>
      </c>
      <c r="M845" s="9">
        <v>6</v>
      </c>
      <c r="N845" s="10">
        <f t="shared" si="117"/>
        <v>5.1948051948051948E-3</v>
      </c>
      <c r="O845" s="11">
        <f t="shared" si="118"/>
        <v>4.79</v>
      </c>
      <c r="P845" s="11">
        <v>28.74</v>
      </c>
      <c r="Q845" s="11">
        <v>0</v>
      </c>
      <c r="R845" s="8">
        <v>0</v>
      </c>
      <c r="S845" s="8">
        <v>0</v>
      </c>
      <c r="T845" s="33" t="str">
        <f t="shared" si="119"/>
        <v/>
      </c>
      <c r="U845" s="12">
        <f t="shared" si="120"/>
        <v>0</v>
      </c>
      <c r="V845" s="10">
        <f t="shared" si="121"/>
        <v>0</v>
      </c>
      <c r="W845" s="11">
        <v>6</v>
      </c>
      <c r="X845" s="8" t="s">
        <v>148</v>
      </c>
      <c r="Y845" s="8" t="s">
        <v>149</v>
      </c>
      <c r="AA845">
        <f t="shared" si="122"/>
        <v>2</v>
      </c>
      <c r="AB845" s="32">
        <f t="shared" si="123"/>
        <v>-28.74</v>
      </c>
      <c r="AC845" t="str">
        <f t="shared" si="124"/>
        <v>No Sales</v>
      </c>
      <c r="AD845">
        <f>IFERROR(VLOOKUP(J845,Product_lookup!$A:$G,5,FALSE),"")</f>
        <v>199</v>
      </c>
      <c r="AE845">
        <f>IFERROR(VLOOKUP(J845,Product_lookup!$A:$G,6,FALSE),"")</f>
        <v>76</v>
      </c>
      <c r="AF845">
        <f>IFERROR(VLOOKUP(J845,Product_lookup!$A:$G,7,FALSE),"")</f>
        <v>88</v>
      </c>
      <c r="AG845" s="33">
        <f t="shared" si="125"/>
        <v>0.17587939698492464</v>
      </c>
    </row>
    <row r="846" spans="1:33" x14ac:dyDescent="0.3">
      <c r="A846" s="27">
        <v>46273</v>
      </c>
      <c r="B846" s="8" t="s">
        <v>34</v>
      </c>
      <c r="C846" s="8" t="s">
        <v>140</v>
      </c>
      <c r="D846" s="8" t="s">
        <v>141</v>
      </c>
      <c r="E846" s="8" t="s">
        <v>325</v>
      </c>
      <c r="F846" s="8" t="s">
        <v>143</v>
      </c>
      <c r="G846" s="8" t="s">
        <v>326</v>
      </c>
      <c r="H846" s="8" t="s">
        <v>20</v>
      </c>
      <c r="I846" s="8" t="s">
        <v>326</v>
      </c>
      <c r="J846" s="8" t="s">
        <v>327</v>
      </c>
      <c r="K846" s="8" t="s">
        <v>21</v>
      </c>
      <c r="L846" s="12">
        <v>902</v>
      </c>
      <c r="M846" s="9">
        <v>12</v>
      </c>
      <c r="N846" s="10">
        <f t="shared" si="117"/>
        <v>1.3303769401330377E-2</v>
      </c>
      <c r="O846" s="11">
        <f t="shared" si="118"/>
        <v>6</v>
      </c>
      <c r="P846" s="11">
        <v>72</v>
      </c>
      <c r="Q846" s="11">
        <v>597</v>
      </c>
      <c r="R846" s="8">
        <v>3</v>
      </c>
      <c r="S846" s="8">
        <v>3</v>
      </c>
      <c r="T846" s="33">
        <f t="shared" si="119"/>
        <v>0.12060301507537688</v>
      </c>
      <c r="U846" s="12">
        <f t="shared" si="120"/>
        <v>8.2916666666666661</v>
      </c>
      <c r="V846" s="10">
        <f t="shared" si="121"/>
        <v>0.25</v>
      </c>
      <c r="W846" s="11">
        <v>6</v>
      </c>
      <c r="X846" s="8" t="s">
        <v>148</v>
      </c>
      <c r="Y846" s="8" t="s">
        <v>149</v>
      </c>
      <c r="AA846">
        <f t="shared" si="122"/>
        <v>2</v>
      </c>
      <c r="AB846" s="32">
        <f t="shared" si="123"/>
        <v>33</v>
      </c>
      <c r="AC846" t="str">
        <f t="shared" si="124"/>
        <v>Profitable</v>
      </c>
      <c r="AD846">
        <f>IFERROR(VLOOKUP(J846,Product_lookup!$A:$G,5,FALSE),"")</f>
        <v>199</v>
      </c>
      <c r="AE846">
        <f>IFERROR(VLOOKUP(J846,Product_lookup!$A:$G,6,FALSE),"")</f>
        <v>76</v>
      </c>
      <c r="AF846">
        <f>IFERROR(VLOOKUP(J846,Product_lookup!$A:$G,7,FALSE),"")</f>
        <v>88</v>
      </c>
      <c r="AG846" s="33">
        <f t="shared" si="125"/>
        <v>0.17587939698492464</v>
      </c>
    </row>
    <row r="847" spans="1:33" x14ac:dyDescent="0.3">
      <c r="A847" s="27">
        <v>46273</v>
      </c>
      <c r="B847" s="8" t="s">
        <v>34</v>
      </c>
      <c r="C847" s="8" t="s">
        <v>140</v>
      </c>
      <c r="D847" s="8" t="s">
        <v>141</v>
      </c>
      <c r="E847" s="8" t="s">
        <v>328</v>
      </c>
      <c r="F847" s="8" t="s">
        <v>143</v>
      </c>
      <c r="G847" s="8" t="s">
        <v>329</v>
      </c>
      <c r="H847" s="8" t="s">
        <v>20</v>
      </c>
      <c r="I847" s="8" t="s">
        <v>329</v>
      </c>
      <c r="J847" s="8" t="s">
        <v>330</v>
      </c>
      <c r="K847" s="8" t="s">
        <v>7</v>
      </c>
      <c r="L847" s="12">
        <v>1654</v>
      </c>
      <c r="M847" s="9">
        <v>23</v>
      </c>
      <c r="N847" s="10">
        <f t="shared" si="117"/>
        <v>1.3905683192261185E-2</v>
      </c>
      <c r="O847" s="11">
        <f t="shared" si="118"/>
        <v>6.7299999999999995</v>
      </c>
      <c r="P847" s="11">
        <v>154.79</v>
      </c>
      <c r="Q847" s="11">
        <v>0</v>
      </c>
      <c r="R847" s="8">
        <v>0</v>
      </c>
      <c r="S847" s="8">
        <v>0</v>
      </c>
      <c r="T847" s="33" t="str">
        <f t="shared" si="119"/>
        <v/>
      </c>
      <c r="U847" s="12">
        <f t="shared" si="120"/>
        <v>0</v>
      </c>
      <c r="V847" s="10">
        <f t="shared" si="121"/>
        <v>0</v>
      </c>
      <c r="W847" s="11">
        <v>10</v>
      </c>
      <c r="X847" s="8" t="s">
        <v>148</v>
      </c>
      <c r="Y847" s="8" t="s">
        <v>149</v>
      </c>
      <c r="AA847">
        <f t="shared" si="122"/>
        <v>2</v>
      </c>
      <c r="AB847" s="32">
        <f t="shared" si="123"/>
        <v>-154.79</v>
      </c>
      <c r="AC847" t="str">
        <f t="shared" si="124"/>
        <v>No Sales</v>
      </c>
      <c r="AD847">
        <f>IFERROR(VLOOKUP(J847,Product_lookup!$A:$G,5,FALSE),"")</f>
        <v>299</v>
      </c>
      <c r="AE847">
        <f>IFERROR(VLOOKUP(J847,Product_lookup!$A:$G,6,FALSE),"")</f>
        <v>114</v>
      </c>
      <c r="AF847">
        <f>IFERROR(VLOOKUP(J847,Product_lookup!$A:$G,7,FALSE),"")</f>
        <v>97</v>
      </c>
      <c r="AG847" s="33">
        <f t="shared" si="125"/>
        <v>0.29431438127090304</v>
      </c>
    </row>
    <row r="848" spans="1:33" x14ac:dyDescent="0.3">
      <c r="A848" s="27">
        <v>46273</v>
      </c>
      <c r="B848" s="8" t="s">
        <v>34</v>
      </c>
      <c r="C848" s="8" t="s">
        <v>140</v>
      </c>
      <c r="D848" s="8" t="s">
        <v>141</v>
      </c>
      <c r="E848" s="8" t="s">
        <v>328</v>
      </c>
      <c r="F848" s="8" t="s">
        <v>143</v>
      </c>
      <c r="G848" s="8" t="s">
        <v>699</v>
      </c>
      <c r="H848" s="8" t="s">
        <v>20</v>
      </c>
      <c r="I848" s="8" t="s">
        <v>699</v>
      </c>
      <c r="J848" s="8" t="s">
        <v>330</v>
      </c>
      <c r="K848" s="8" t="s">
        <v>14</v>
      </c>
      <c r="L848" s="12">
        <v>1154</v>
      </c>
      <c r="M848" s="9">
        <v>6</v>
      </c>
      <c r="N848" s="10">
        <f t="shared" si="117"/>
        <v>5.1993067590987872E-3</v>
      </c>
      <c r="O848" s="11">
        <f t="shared" si="118"/>
        <v>6.69</v>
      </c>
      <c r="P848" s="11">
        <v>40.14</v>
      </c>
      <c r="Q848" s="11">
        <v>299</v>
      </c>
      <c r="R848" s="8">
        <v>1</v>
      </c>
      <c r="S848" s="8">
        <v>1</v>
      </c>
      <c r="T848" s="33">
        <f t="shared" si="119"/>
        <v>0.13424749163879598</v>
      </c>
      <c r="U848" s="12">
        <f t="shared" si="120"/>
        <v>7.4489287493771794</v>
      </c>
      <c r="V848" s="10">
        <f t="shared" si="121"/>
        <v>0.16666666666666666</v>
      </c>
      <c r="W848" s="11">
        <v>8</v>
      </c>
      <c r="X848" s="8" t="s">
        <v>148</v>
      </c>
      <c r="Y848" s="8" t="s">
        <v>149</v>
      </c>
      <c r="AA848">
        <f t="shared" si="122"/>
        <v>2</v>
      </c>
      <c r="AB848" s="32">
        <f t="shared" si="123"/>
        <v>47.86</v>
      </c>
      <c r="AC848" t="str">
        <f t="shared" si="124"/>
        <v>Profitable</v>
      </c>
      <c r="AD848">
        <f>IFERROR(VLOOKUP(J848,Product_lookup!$A:$G,5,FALSE),"")</f>
        <v>299</v>
      </c>
      <c r="AE848">
        <f>IFERROR(VLOOKUP(J848,Product_lookup!$A:$G,6,FALSE),"")</f>
        <v>114</v>
      </c>
      <c r="AF848">
        <f>IFERROR(VLOOKUP(J848,Product_lookup!$A:$G,7,FALSE),"")</f>
        <v>97</v>
      </c>
      <c r="AG848" s="33">
        <f t="shared" si="125"/>
        <v>0.29431438127090304</v>
      </c>
    </row>
    <row r="849" spans="1:33" x14ac:dyDescent="0.3">
      <c r="A849" s="27">
        <v>46273</v>
      </c>
      <c r="B849" s="8" t="s">
        <v>34</v>
      </c>
      <c r="C849" s="8" t="s">
        <v>140</v>
      </c>
      <c r="D849" s="8" t="s">
        <v>141</v>
      </c>
      <c r="E849" s="8" t="s">
        <v>328</v>
      </c>
      <c r="F849" s="8" t="s">
        <v>143</v>
      </c>
      <c r="G849" s="8" t="s">
        <v>491</v>
      </c>
      <c r="H849" s="8" t="s">
        <v>20</v>
      </c>
      <c r="I849" s="8" t="s">
        <v>491</v>
      </c>
      <c r="J849" s="8" t="s">
        <v>330</v>
      </c>
      <c r="K849" s="8" t="s">
        <v>14</v>
      </c>
      <c r="L849" s="12">
        <v>1002</v>
      </c>
      <c r="M849" s="9">
        <v>1</v>
      </c>
      <c r="N849" s="10">
        <f t="shared" si="117"/>
        <v>9.9800399201596798E-4</v>
      </c>
      <c r="O849" s="11">
        <f t="shared" si="118"/>
        <v>6.4</v>
      </c>
      <c r="P849" s="11">
        <v>6.4</v>
      </c>
      <c r="Q849" s="11">
        <v>0</v>
      </c>
      <c r="R849" s="8">
        <v>0</v>
      </c>
      <c r="S849" s="8">
        <v>0</v>
      </c>
      <c r="T849" s="33" t="str">
        <f t="shared" si="119"/>
        <v/>
      </c>
      <c r="U849" s="12">
        <f t="shared" si="120"/>
        <v>0</v>
      </c>
      <c r="V849" s="10">
        <f t="shared" si="121"/>
        <v>0</v>
      </c>
      <c r="W849" s="11">
        <v>9</v>
      </c>
      <c r="X849" s="8" t="s">
        <v>148</v>
      </c>
      <c r="Y849" s="8" t="s">
        <v>149</v>
      </c>
      <c r="AA849">
        <f t="shared" si="122"/>
        <v>2</v>
      </c>
      <c r="AB849" s="32">
        <f t="shared" si="123"/>
        <v>-6.4</v>
      </c>
      <c r="AC849" t="str">
        <f t="shared" si="124"/>
        <v>No Sales</v>
      </c>
      <c r="AD849">
        <f>IFERROR(VLOOKUP(J849,Product_lookup!$A:$G,5,FALSE),"")</f>
        <v>299</v>
      </c>
      <c r="AE849">
        <f>IFERROR(VLOOKUP(J849,Product_lookup!$A:$G,6,FALSE),"")</f>
        <v>114</v>
      </c>
      <c r="AF849">
        <f>IFERROR(VLOOKUP(J849,Product_lookup!$A:$G,7,FALSE),"")</f>
        <v>97</v>
      </c>
      <c r="AG849" s="33">
        <f t="shared" si="125"/>
        <v>0.29431438127090304</v>
      </c>
    </row>
    <row r="850" spans="1:33" x14ac:dyDescent="0.3">
      <c r="A850" s="27">
        <v>46273</v>
      </c>
      <c r="B850" s="8" t="s">
        <v>34</v>
      </c>
      <c r="C850" s="8" t="s">
        <v>140</v>
      </c>
      <c r="D850" s="8" t="s">
        <v>141</v>
      </c>
      <c r="E850" s="8" t="s">
        <v>328</v>
      </c>
      <c r="F850" s="8" t="s">
        <v>143</v>
      </c>
      <c r="G850" s="8" t="s">
        <v>331</v>
      </c>
      <c r="H850" s="8" t="s">
        <v>20</v>
      </c>
      <c r="I850" s="8" t="s">
        <v>331</v>
      </c>
      <c r="J850" s="8" t="s">
        <v>330</v>
      </c>
      <c r="K850" s="8" t="s">
        <v>7</v>
      </c>
      <c r="L850" s="12">
        <v>570</v>
      </c>
      <c r="M850" s="9">
        <v>3</v>
      </c>
      <c r="N850" s="10">
        <f t="shared" si="117"/>
        <v>5.263157894736842E-3</v>
      </c>
      <c r="O850" s="11">
        <f t="shared" si="118"/>
        <v>5.13</v>
      </c>
      <c r="P850" s="11">
        <v>15.39</v>
      </c>
      <c r="Q850" s="8">
        <v>299</v>
      </c>
      <c r="R850" s="8">
        <v>1</v>
      </c>
      <c r="S850" s="8">
        <v>1</v>
      </c>
      <c r="T850" s="33">
        <f t="shared" si="119"/>
        <v>5.147157190635452E-2</v>
      </c>
      <c r="U850" s="12">
        <f t="shared" si="120"/>
        <v>19.428200129954515</v>
      </c>
      <c r="V850" s="10">
        <f t="shared" si="121"/>
        <v>0.33333333333333331</v>
      </c>
      <c r="W850" s="11">
        <v>10</v>
      </c>
      <c r="X850" s="8" t="s">
        <v>148</v>
      </c>
      <c r="Y850" s="8" t="s">
        <v>149</v>
      </c>
      <c r="AA850">
        <f t="shared" si="122"/>
        <v>2</v>
      </c>
      <c r="AB850" s="32">
        <f t="shared" si="123"/>
        <v>72.61</v>
      </c>
      <c r="AC850" t="str">
        <f t="shared" si="124"/>
        <v>Profitable</v>
      </c>
      <c r="AD850">
        <f>IFERROR(VLOOKUP(J850,Product_lookup!$A:$G,5,FALSE),"")</f>
        <v>299</v>
      </c>
      <c r="AE850">
        <f>IFERROR(VLOOKUP(J850,Product_lookup!$A:$G,6,FALSE),"")</f>
        <v>114</v>
      </c>
      <c r="AF850">
        <f>IFERROR(VLOOKUP(J850,Product_lookup!$A:$G,7,FALSE),"")</f>
        <v>97</v>
      </c>
      <c r="AG850" s="33">
        <f t="shared" si="125"/>
        <v>0.29431438127090304</v>
      </c>
    </row>
    <row r="851" spans="1:33" x14ac:dyDescent="0.3">
      <c r="A851" s="27">
        <v>46273</v>
      </c>
      <c r="B851" s="8" t="s">
        <v>34</v>
      </c>
      <c r="C851" s="8" t="s">
        <v>140</v>
      </c>
      <c r="D851" s="8" t="s">
        <v>141</v>
      </c>
      <c r="E851" s="8" t="s">
        <v>328</v>
      </c>
      <c r="F851" s="8" t="s">
        <v>143</v>
      </c>
      <c r="G851" s="8" t="s">
        <v>332</v>
      </c>
      <c r="H851" s="8" t="s">
        <v>20</v>
      </c>
      <c r="I851" s="8" t="s">
        <v>332</v>
      </c>
      <c r="J851" s="8" t="s">
        <v>330</v>
      </c>
      <c r="K851" s="8" t="s">
        <v>21</v>
      </c>
      <c r="L851" s="12">
        <v>453</v>
      </c>
      <c r="M851" s="9">
        <v>9</v>
      </c>
      <c r="N851" s="10">
        <f t="shared" si="117"/>
        <v>1.9867549668874173E-2</v>
      </c>
      <c r="O851" s="11">
        <f t="shared" si="118"/>
        <v>12</v>
      </c>
      <c r="P851" s="11">
        <v>108</v>
      </c>
      <c r="Q851" s="11">
        <v>299</v>
      </c>
      <c r="R851" s="8">
        <v>1</v>
      </c>
      <c r="S851" s="8">
        <v>1</v>
      </c>
      <c r="T851" s="33">
        <f t="shared" si="119"/>
        <v>0.3612040133779264</v>
      </c>
      <c r="U851" s="12">
        <f t="shared" si="120"/>
        <v>2.7685185185185186</v>
      </c>
      <c r="V851" s="10">
        <f t="shared" si="121"/>
        <v>0.1111111111111111</v>
      </c>
      <c r="W851" s="11">
        <v>12</v>
      </c>
      <c r="X851" s="8" t="s">
        <v>148</v>
      </c>
      <c r="Y851" s="8" t="s">
        <v>149</v>
      </c>
      <c r="AA851">
        <f t="shared" si="122"/>
        <v>2</v>
      </c>
      <c r="AB851" s="32">
        <f t="shared" si="123"/>
        <v>-20</v>
      </c>
      <c r="AC851" t="str">
        <f t="shared" si="124"/>
        <v>Losing</v>
      </c>
      <c r="AD851">
        <f>IFERROR(VLOOKUP(J851,Product_lookup!$A:$G,5,FALSE),"")</f>
        <v>299</v>
      </c>
      <c r="AE851">
        <f>IFERROR(VLOOKUP(J851,Product_lookup!$A:$G,6,FALSE),"")</f>
        <v>114</v>
      </c>
      <c r="AF851">
        <f>IFERROR(VLOOKUP(J851,Product_lookup!$A:$G,7,FALSE),"")</f>
        <v>97</v>
      </c>
      <c r="AG851" s="33">
        <f t="shared" si="125"/>
        <v>0.29431438127090304</v>
      </c>
    </row>
    <row r="852" spans="1:33" x14ac:dyDescent="0.3">
      <c r="A852" s="27">
        <v>46273</v>
      </c>
      <c r="B852" s="8" t="s">
        <v>36</v>
      </c>
      <c r="C852" s="8" t="s">
        <v>140</v>
      </c>
      <c r="D852" s="8" t="s">
        <v>180</v>
      </c>
      <c r="E852" s="8" t="s">
        <v>181</v>
      </c>
      <c r="F852" s="8" t="s">
        <v>143</v>
      </c>
      <c r="G852" s="8" t="s">
        <v>335</v>
      </c>
      <c r="H852" s="8" t="s">
        <v>13</v>
      </c>
      <c r="I852" s="8" t="s">
        <v>743</v>
      </c>
      <c r="J852" s="8" t="s">
        <v>184</v>
      </c>
      <c r="K852" s="8" t="s">
        <v>21</v>
      </c>
      <c r="L852" s="12">
        <v>144</v>
      </c>
      <c r="M852" s="9">
        <v>2</v>
      </c>
      <c r="N852" s="10">
        <f t="shared" si="117"/>
        <v>1.3888888888888888E-2</v>
      </c>
      <c r="O852" s="11">
        <f t="shared" si="118"/>
        <v>10.5</v>
      </c>
      <c r="P852" s="11">
        <v>21</v>
      </c>
      <c r="Q852" s="11">
        <v>0</v>
      </c>
      <c r="R852" s="8">
        <v>0</v>
      </c>
      <c r="S852" s="8">
        <v>0</v>
      </c>
      <c r="T852" s="33" t="str">
        <f t="shared" si="119"/>
        <v/>
      </c>
      <c r="U852" s="12">
        <f t="shared" si="120"/>
        <v>0</v>
      </c>
      <c r="V852" s="10">
        <f t="shared" si="121"/>
        <v>0</v>
      </c>
      <c r="W852" s="11">
        <v>10.5</v>
      </c>
      <c r="X852" s="8" t="s">
        <v>148</v>
      </c>
      <c r="Y852" s="8" t="s">
        <v>149</v>
      </c>
      <c r="AA852">
        <f t="shared" si="122"/>
        <v>2</v>
      </c>
      <c r="AB852" s="32">
        <f t="shared" si="123"/>
        <v>-21</v>
      </c>
      <c r="AC852" t="str">
        <f t="shared" si="124"/>
        <v>No Sales</v>
      </c>
      <c r="AD852">
        <f>IFERROR(VLOOKUP(J852,Product_lookup!$A:$G,5,FALSE),"")</f>
        <v>379</v>
      </c>
      <c r="AE852">
        <f>IFERROR(VLOOKUP(J852,Product_lookup!$A:$G,6,FALSE),"")</f>
        <v>140</v>
      </c>
      <c r="AF852">
        <f>IFERROR(VLOOKUP(J852,Product_lookup!$A:$G,7,FALSE),"")</f>
        <v>114</v>
      </c>
      <c r="AG852" s="33">
        <f t="shared" si="125"/>
        <v>0.32981530343007914</v>
      </c>
    </row>
    <row r="853" spans="1:33" x14ac:dyDescent="0.3">
      <c r="A853" s="27">
        <v>46273</v>
      </c>
      <c r="B853" s="8" t="s">
        <v>36</v>
      </c>
      <c r="C853" s="8" t="s">
        <v>140</v>
      </c>
      <c r="D853" s="8" t="s">
        <v>180</v>
      </c>
      <c r="E853" s="8" t="s">
        <v>181</v>
      </c>
      <c r="F853" s="8" t="s">
        <v>143</v>
      </c>
      <c r="G853" s="8" t="s">
        <v>335</v>
      </c>
      <c r="H853" s="8" t="s">
        <v>13</v>
      </c>
      <c r="I853" s="8" t="s">
        <v>335</v>
      </c>
      <c r="J853" s="8" t="s">
        <v>184</v>
      </c>
      <c r="K853" s="8" t="s">
        <v>7</v>
      </c>
      <c r="L853" s="12">
        <v>1526</v>
      </c>
      <c r="M853" s="9">
        <v>6</v>
      </c>
      <c r="N853" s="10">
        <f t="shared" si="117"/>
        <v>3.9318479685452159E-3</v>
      </c>
      <c r="O853" s="11">
        <f t="shared" si="118"/>
        <v>8.09</v>
      </c>
      <c r="P853" s="11">
        <v>48.54</v>
      </c>
      <c r="Q853" s="11">
        <v>0</v>
      </c>
      <c r="R853" s="8">
        <v>0</v>
      </c>
      <c r="S853" s="8">
        <v>0</v>
      </c>
      <c r="T853" s="33" t="str">
        <f t="shared" si="119"/>
        <v/>
      </c>
      <c r="U853" s="12">
        <f t="shared" si="120"/>
        <v>0</v>
      </c>
      <c r="V853" s="10">
        <f t="shared" si="121"/>
        <v>0</v>
      </c>
      <c r="W853" s="11">
        <v>11</v>
      </c>
      <c r="X853" s="8" t="s">
        <v>148</v>
      </c>
      <c r="Y853" s="8" t="s">
        <v>149</v>
      </c>
      <c r="AA853">
        <f t="shared" si="122"/>
        <v>2</v>
      </c>
      <c r="AB853" s="32">
        <f t="shared" si="123"/>
        <v>-48.54</v>
      </c>
      <c r="AC853" t="str">
        <f t="shared" si="124"/>
        <v>No Sales</v>
      </c>
      <c r="AD853">
        <f>IFERROR(VLOOKUP(J853,Product_lookup!$A:$G,5,FALSE),"")</f>
        <v>379</v>
      </c>
      <c r="AE853">
        <f>IFERROR(VLOOKUP(J853,Product_lookup!$A:$G,6,FALSE),"")</f>
        <v>140</v>
      </c>
      <c r="AF853">
        <f>IFERROR(VLOOKUP(J853,Product_lookup!$A:$G,7,FALSE),"")</f>
        <v>114</v>
      </c>
      <c r="AG853" s="33">
        <f t="shared" si="125"/>
        <v>0.32981530343007914</v>
      </c>
    </row>
    <row r="854" spans="1:33" x14ac:dyDescent="0.3">
      <c r="A854" s="27">
        <v>46273</v>
      </c>
      <c r="B854" s="8" t="s">
        <v>36</v>
      </c>
      <c r="C854" s="8" t="s">
        <v>140</v>
      </c>
      <c r="D854" s="8" t="s">
        <v>180</v>
      </c>
      <c r="E854" s="8" t="s">
        <v>181</v>
      </c>
      <c r="F854" s="8" t="s">
        <v>143</v>
      </c>
      <c r="G854" s="8" t="s">
        <v>182</v>
      </c>
      <c r="H854" s="8" t="s">
        <v>13</v>
      </c>
      <c r="I854" s="8" t="s">
        <v>428</v>
      </c>
      <c r="J854" s="8" t="s">
        <v>184</v>
      </c>
      <c r="K854" s="8" t="s">
        <v>21</v>
      </c>
      <c r="L854" s="12">
        <v>667</v>
      </c>
      <c r="M854" s="9">
        <v>4</v>
      </c>
      <c r="N854" s="10">
        <f t="shared" si="117"/>
        <v>5.9970014992503746E-3</v>
      </c>
      <c r="O854" s="11">
        <f t="shared" si="118"/>
        <v>10</v>
      </c>
      <c r="P854" s="11">
        <v>40</v>
      </c>
      <c r="Q854" s="11">
        <v>0</v>
      </c>
      <c r="R854" s="8">
        <v>0</v>
      </c>
      <c r="S854" s="8">
        <v>0</v>
      </c>
      <c r="T854" s="33" t="str">
        <f t="shared" si="119"/>
        <v/>
      </c>
      <c r="U854" s="12">
        <f t="shared" si="120"/>
        <v>0</v>
      </c>
      <c r="V854" s="10">
        <f t="shared" si="121"/>
        <v>0</v>
      </c>
      <c r="W854" s="11">
        <v>10</v>
      </c>
      <c r="X854" s="8" t="s">
        <v>148</v>
      </c>
      <c r="Y854" s="8" t="s">
        <v>149</v>
      </c>
      <c r="AA854">
        <f t="shared" si="122"/>
        <v>2</v>
      </c>
      <c r="AB854" s="32">
        <f t="shared" si="123"/>
        <v>-40</v>
      </c>
      <c r="AC854" t="str">
        <f t="shared" si="124"/>
        <v>No Sales</v>
      </c>
      <c r="AD854">
        <f>IFERROR(VLOOKUP(J854,Product_lookup!$A:$G,5,FALSE),"")</f>
        <v>379</v>
      </c>
      <c r="AE854">
        <f>IFERROR(VLOOKUP(J854,Product_lookup!$A:$G,6,FALSE),"")</f>
        <v>140</v>
      </c>
      <c r="AF854">
        <f>IFERROR(VLOOKUP(J854,Product_lookup!$A:$G,7,FALSE),"")</f>
        <v>114</v>
      </c>
      <c r="AG854" s="33">
        <f t="shared" si="125"/>
        <v>0.32981530343007914</v>
      </c>
    </row>
    <row r="855" spans="1:33" x14ac:dyDescent="0.3">
      <c r="A855" s="27">
        <v>46273</v>
      </c>
      <c r="B855" s="8" t="s">
        <v>36</v>
      </c>
      <c r="C855" s="8" t="s">
        <v>140</v>
      </c>
      <c r="D855" s="8" t="s">
        <v>180</v>
      </c>
      <c r="E855" s="8" t="s">
        <v>181</v>
      </c>
      <c r="F855" s="8" t="s">
        <v>143</v>
      </c>
      <c r="G855" s="8" t="s">
        <v>182</v>
      </c>
      <c r="H855" s="8" t="s">
        <v>13</v>
      </c>
      <c r="I855" s="8" t="s">
        <v>744</v>
      </c>
      <c r="J855" s="8" t="s">
        <v>184</v>
      </c>
      <c r="K855" s="8" t="s">
        <v>21</v>
      </c>
      <c r="L855" s="12">
        <v>276</v>
      </c>
      <c r="M855" s="9">
        <v>4</v>
      </c>
      <c r="N855" s="10">
        <f t="shared" si="117"/>
        <v>1.4492753623188406E-2</v>
      </c>
      <c r="O855" s="11">
        <f t="shared" si="118"/>
        <v>6.12</v>
      </c>
      <c r="P855" s="11">
        <v>24.48</v>
      </c>
      <c r="Q855" s="11">
        <v>0</v>
      </c>
      <c r="R855" s="8">
        <v>0</v>
      </c>
      <c r="S855" s="8">
        <v>0</v>
      </c>
      <c r="T855" s="33" t="str">
        <f t="shared" si="119"/>
        <v/>
      </c>
      <c r="U855" s="12">
        <f t="shared" si="120"/>
        <v>0</v>
      </c>
      <c r="V855" s="10">
        <f t="shared" si="121"/>
        <v>0</v>
      </c>
      <c r="W855" s="11">
        <v>7</v>
      </c>
      <c r="X855" s="8" t="s">
        <v>148</v>
      </c>
      <c r="Y855" s="8" t="s">
        <v>149</v>
      </c>
      <c r="AA855">
        <f t="shared" si="122"/>
        <v>2</v>
      </c>
      <c r="AB855" s="32">
        <f t="shared" si="123"/>
        <v>-24.48</v>
      </c>
      <c r="AC855" t="str">
        <f t="shared" si="124"/>
        <v>No Sales</v>
      </c>
      <c r="AD855">
        <f>IFERROR(VLOOKUP(J855,Product_lookup!$A:$G,5,FALSE),"")</f>
        <v>379</v>
      </c>
      <c r="AE855">
        <f>IFERROR(VLOOKUP(J855,Product_lookup!$A:$G,6,FALSE),"")</f>
        <v>140</v>
      </c>
      <c r="AF855">
        <f>IFERROR(VLOOKUP(J855,Product_lookup!$A:$G,7,FALSE),"")</f>
        <v>114</v>
      </c>
      <c r="AG855" s="33">
        <f t="shared" si="125"/>
        <v>0.32981530343007914</v>
      </c>
    </row>
    <row r="856" spans="1:33" x14ac:dyDescent="0.3">
      <c r="A856" s="27">
        <v>46273</v>
      </c>
      <c r="B856" s="8" t="s">
        <v>36</v>
      </c>
      <c r="C856" s="8" t="s">
        <v>140</v>
      </c>
      <c r="D856" s="8" t="s">
        <v>180</v>
      </c>
      <c r="E856" s="8" t="s">
        <v>181</v>
      </c>
      <c r="F856" s="8" t="s">
        <v>143</v>
      </c>
      <c r="G856" s="8" t="s">
        <v>182</v>
      </c>
      <c r="H856" s="8" t="s">
        <v>13</v>
      </c>
      <c r="I856" s="8" t="s">
        <v>494</v>
      </c>
      <c r="J856" s="8" t="s">
        <v>184</v>
      </c>
      <c r="K856" s="8" t="s">
        <v>21</v>
      </c>
      <c r="L856" s="12">
        <v>96</v>
      </c>
      <c r="M856" s="9">
        <v>2</v>
      </c>
      <c r="N856" s="10">
        <f t="shared" si="117"/>
        <v>2.0833333333333332E-2</v>
      </c>
      <c r="O856" s="11">
        <f t="shared" si="118"/>
        <v>11.5</v>
      </c>
      <c r="P856" s="11">
        <v>23</v>
      </c>
      <c r="Q856" s="11">
        <v>379</v>
      </c>
      <c r="R856" s="8">
        <v>1</v>
      </c>
      <c r="S856" s="8">
        <v>1</v>
      </c>
      <c r="T856" s="33">
        <f t="shared" si="119"/>
        <v>6.0686015831134567E-2</v>
      </c>
      <c r="U856" s="12">
        <f t="shared" si="120"/>
        <v>16.478260869565219</v>
      </c>
      <c r="V856" s="10">
        <f t="shared" si="121"/>
        <v>0.5</v>
      </c>
      <c r="W856" s="11">
        <v>11.5</v>
      </c>
      <c r="X856" s="8" t="s">
        <v>148</v>
      </c>
      <c r="Y856" s="8" t="s">
        <v>149</v>
      </c>
      <c r="AA856">
        <f t="shared" si="122"/>
        <v>2</v>
      </c>
      <c r="AB856" s="32">
        <f t="shared" si="123"/>
        <v>102</v>
      </c>
      <c r="AC856" t="str">
        <f t="shared" si="124"/>
        <v>Profitable</v>
      </c>
      <c r="AD856">
        <f>IFERROR(VLOOKUP(J856,Product_lookup!$A:$G,5,FALSE),"")</f>
        <v>379</v>
      </c>
      <c r="AE856">
        <f>IFERROR(VLOOKUP(J856,Product_lookup!$A:$G,6,FALSE),"")</f>
        <v>140</v>
      </c>
      <c r="AF856">
        <f>IFERROR(VLOOKUP(J856,Product_lookup!$A:$G,7,FALSE),"")</f>
        <v>114</v>
      </c>
      <c r="AG856" s="33">
        <f t="shared" si="125"/>
        <v>0.32981530343007914</v>
      </c>
    </row>
    <row r="857" spans="1:33" x14ac:dyDescent="0.3">
      <c r="A857" s="27">
        <v>46273</v>
      </c>
      <c r="B857" s="8" t="s">
        <v>36</v>
      </c>
      <c r="C857" s="8" t="s">
        <v>140</v>
      </c>
      <c r="D857" s="8" t="s">
        <v>180</v>
      </c>
      <c r="E857" s="8" t="s">
        <v>181</v>
      </c>
      <c r="F857" s="8" t="s">
        <v>143</v>
      </c>
      <c r="G857" s="8" t="s">
        <v>335</v>
      </c>
      <c r="H857" s="8" t="s">
        <v>13</v>
      </c>
      <c r="I857" s="8" t="s">
        <v>493</v>
      </c>
      <c r="J857" s="8" t="s">
        <v>184</v>
      </c>
      <c r="K857" s="8" t="s">
        <v>21</v>
      </c>
      <c r="L857" s="12">
        <v>552</v>
      </c>
      <c r="M857" s="9">
        <v>4</v>
      </c>
      <c r="N857" s="10">
        <f t="shared" si="117"/>
        <v>7.246376811594203E-3</v>
      </c>
      <c r="O857" s="11">
        <f t="shared" si="118"/>
        <v>8.5</v>
      </c>
      <c r="P857" s="11">
        <v>34</v>
      </c>
      <c r="Q857" s="11">
        <v>0</v>
      </c>
      <c r="R857" s="8">
        <v>0</v>
      </c>
      <c r="S857" s="8">
        <v>0</v>
      </c>
      <c r="T857" s="33" t="str">
        <f t="shared" si="119"/>
        <v/>
      </c>
      <c r="U857" s="12">
        <f t="shared" si="120"/>
        <v>0</v>
      </c>
      <c r="V857" s="10">
        <f t="shared" si="121"/>
        <v>0</v>
      </c>
      <c r="W857" s="11">
        <v>8.5</v>
      </c>
      <c r="X857" s="8" t="s">
        <v>148</v>
      </c>
      <c r="Y857" s="8" t="s">
        <v>149</v>
      </c>
      <c r="Z857" s="8" t="s">
        <v>296</v>
      </c>
      <c r="AA857">
        <f t="shared" si="122"/>
        <v>2</v>
      </c>
      <c r="AB857" s="32">
        <f t="shared" si="123"/>
        <v>-34</v>
      </c>
      <c r="AC857" t="str">
        <f t="shared" si="124"/>
        <v>No Sales</v>
      </c>
      <c r="AD857">
        <f>IFERROR(VLOOKUP(J857,Product_lookup!$A:$G,5,FALSE),"")</f>
        <v>379</v>
      </c>
      <c r="AE857">
        <f>IFERROR(VLOOKUP(J857,Product_lookup!$A:$G,6,FALSE),"")</f>
        <v>140</v>
      </c>
      <c r="AF857">
        <f>IFERROR(VLOOKUP(J857,Product_lookup!$A:$G,7,FALSE),"")</f>
        <v>114</v>
      </c>
      <c r="AG857" s="33">
        <f t="shared" si="125"/>
        <v>0.32981530343007914</v>
      </c>
    </row>
    <row r="858" spans="1:33" x14ac:dyDescent="0.3">
      <c r="A858" s="27">
        <v>46273</v>
      </c>
      <c r="B858" s="8" t="s">
        <v>36</v>
      </c>
      <c r="C858" s="8" t="s">
        <v>140</v>
      </c>
      <c r="D858" s="8" t="s">
        <v>180</v>
      </c>
      <c r="E858" s="8" t="s">
        <v>337</v>
      </c>
      <c r="F858" s="8" t="s">
        <v>143</v>
      </c>
      <c r="G858" s="8" t="s">
        <v>341</v>
      </c>
      <c r="H858" s="8" t="s">
        <v>13</v>
      </c>
      <c r="I858" s="8" t="s">
        <v>440</v>
      </c>
      <c r="J858" s="8" t="s">
        <v>340</v>
      </c>
      <c r="K858" s="8" t="s">
        <v>14</v>
      </c>
      <c r="L858" s="12">
        <v>3541</v>
      </c>
      <c r="M858" s="9">
        <v>5</v>
      </c>
      <c r="N858" s="10">
        <f t="shared" si="117"/>
        <v>1.412030499858797E-3</v>
      </c>
      <c r="O858" s="11">
        <f t="shared" si="118"/>
        <v>5.3100000000000005</v>
      </c>
      <c r="P858" s="11">
        <v>26.55</v>
      </c>
      <c r="Q858" s="11">
        <v>0</v>
      </c>
      <c r="R858" s="8">
        <v>0</v>
      </c>
      <c r="S858" s="8">
        <v>0</v>
      </c>
      <c r="T858" s="33" t="str">
        <f t="shared" si="119"/>
        <v/>
      </c>
      <c r="U858" s="12">
        <f t="shared" si="120"/>
        <v>0</v>
      </c>
      <c r="V858" s="10">
        <f t="shared" si="121"/>
        <v>0</v>
      </c>
      <c r="W858" s="11">
        <v>6.5</v>
      </c>
      <c r="X858" s="8" t="s">
        <v>148</v>
      </c>
      <c r="Y858" s="8" t="s">
        <v>149</v>
      </c>
      <c r="AA858">
        <f t="shared" si="122"/>
        <v>2</v>
      </c>
      <c r="AB858" s="32">
        <f t="shared" si="123"/>
        <v>-26.55</v>
      </c>
      <c r="AC858" t="str">
        <f t="shared" si="124"/>
        <v>No Sales</v>
      </c>
      <c r="AD858">
        <f>IFERROR(VLOOKUP(J858,Product_lookup!$A:$G,5,FALSE),"")</f>
        <v>249</v>
      </c>
      <c r="AE858">
        <f>IFERROR(VLOOKUP(J858,Product_lookup!$A:$G,6,FALSE),"")</f>
        <v>100</v>
      </c>
      <c r="AF858">
        <f>IFERROR(VLOOKUP(J858,Product_lookup!$A:$G,7,FALSE),"")</f>
        <v>112</v>
      </c>
      <c r="AG858" s="33">
        <f t="shared" si="125"/>
        <v>0.14859437751004015</v>
      </c>
    </row>
    <row r="859" spans="1:33" x14ac:dyDescent="0.3">
      <c r="A859" s="27">
        <v>46273</v>
      </c>
      <c r="B859" s="8" t="s">
        <v>36</v>
      </c>
      <c r="C859" s="8" t="s">
        <v>140</v>
      </c>
      <c r="D859" s="8" t="s">
        <v>180</v>
      </c>
      <c r="E859" s="8" t="s">
        <v>337</v>
      </c>
      <c r="F859" s="8" t="s">
        <v>143</v>
      </c>
      <c r="G859" s="8" t="s">
        <v>341</v>
      </c>
      <c r="H859" s="8" t="s">
        <v>13</v>
      </c>
      <c r="I859" s="8" t="s">
        <v>612</v>
      </c>
      <c r="J859" s="8" t="s">
        <v>340</v>
      </c>
      <c r="K859" s="8" t="s">
        <v>14</v>
      </c>
      <c r="L859" s="12">
        <v>122</v>
      </c>
      <c r="M859" s="9">
        <v>0</v>
      </c>
      <c r="N859" s="10">
        <f t="shared" si="117"/>
        <v>0</v>
      </c>
      <c r="O859" s="11" t="str">
        <f t="shared" si="118"/>
        <v/>
      </c>
      <c r="P859" s="11">
        <v>0</v>
      </c>
      <c r="Q859" s="11">
        <v>0</v>
      </c>
      <c r="R859" s="8">
        <v>0</v>
      </c>
      <c r="S859" s="8">
        <v>0</v>
      </c>
      <c r="T859" s="33" t="str">
        <f t="shared" si="119"/>
        <v/>
      </c>
      <c r="U859" s="12" t="str">
        <f t="shared" si="120"/>
        <v/>
      </c>
      <c r="V859" s="10" t="str">
        <f t="shared" si="121"/>
        <v/>
      </c>
      <c r="W859" s="11">
        <v>7</v>
      </c>
      <c r="X859" s="8" t="s">
        <v>148</v>
      </c>
      <c r="Y859" s="8" t="s">
        <v>149</v>
      </c>
      <c r="AA859">
        <f t="shared" si="122"/>
        <v>2</v>
      </c>
      <c r="AB859" s="32">
        <f t="shared" si="123"/>
        <v>0</v>
      </c>
      <c r="AC859" t="str">
        <f t="shared" si="124"/>
        <v>No Spend</v>
      </c>
      <c r="AD859">
        <f>IFERROR(VLOOKUP(J859,Product_lookup!$A:$G,5,FALSE),"")</f>
        <v>249</v>
      </c>
      <c r="AE859">
        <f>IFERROR(VLOOKUP(J859,Product_lookup!$A:$G,6,FALSE),"")</f>
        <v>100</v>
      </c>
      <c r="AF859">
        <f>IFERROR(VLOOKUP(J859,Product_lookup!$A:$G,7,FALSE),"")</f>
        <v>112</v>
      </c>
      <c r="AG859" s="33">
        <f t="shared" si="125"/>
        <v>0.14859437751004015</v>
      </c>
    </row>
    <row r="860" spans="1:33" x14ac:dyDescent="0.3">
      <c r="A860" s="27">
        <v>46273</v>
      </c>
      <c r="B860" s="8" t="s">
        <v>36</v>
      </c>
      <c r="C860" s="8" t="s">
        <v>140</v>
      </c>
      <c r="D860" s="8" t="s">
        <v>180</v>
      </c>
      <c r="E860" s="8" t="s">
        <v>337</v>
      </c>
      <c r="F860" s="8" t="s">
        <v>143</v>
      </c>
      <c r="G860" s="8" t="s">
        <v>341</v>
      </c>
      <c r="H860" s="8" t="s">
        <v>13</v>
      </c>
      <c r="I860" s="8" t="s">
        <v>237</v>
      </c>
      <c r="J860" s="8" t="s">
        <v>340</v>
      </c>
      <c r="K860" s="8" t="s">
        <v>7</v>
      </c>
      <c r="L860" s="12">
        <v>434</v>
      </c>
      <c r="M860" s="9">
        <v>2</v>
      </c>
      <c r="N860" s="10">
        <f t="shared" si="117"/>
        <v>4.608294930875576E-3</v>
      </c>
      <c r="O860" s="11">
        <f t="shared" si="118"/>
        <v>4.53</v>
      </c>
      <c r="P860" s="11">
        <v>9.06</v>
      </c>
      <c r="Q860" s="11">
        <v>0</v>
      </c>
      <c r="R860" s="8">
        <v>0</v>
      </c>
      <c r="S860" s="8">
        <v>0</v>
      </c>
      <c r="T860" s="33" t="str">
        <f t="shared" si="119"/>
        <v/>
      </c>
      <c r="U860" s="12">
        <f t="shared" si="120"/>
        <v>0</v>
      </c>
      <c r="V860" s="10">
        <f t="shared" si="121"/>
        <v>0</v>
      </c>
      <c r="W860" s="11">
        <v>6</v>
      </c>
      <c r="X860" s="8" t="s">
        <v>148</v>
      </c>
      <c r="Y860" s="8" t="s">
        <v>149</v>
      </c>
      <c r="AA860">
        <f t="shared" si="122"/>
        <v>2</v>
      </c>
      <c r="AB860" s="32">
        <f t="shared" si="123"/>
        <v>-9.06</v>
      </c>
      <c r="AC860" t="str">
        <f t="shared" si="124"/>
        <v>No Sales</v>
      </c>
      <c r="AD860">
        <f>IFERROR(VLOOKUP(J860,Product_lookup!$A:$G,5,FALSE),"")</f>
        <v>249</v>
      </c>
      <c r="AE860">
        <f>IFERROR(VLOOKUP(J860,Product_lookup!$A:$G,6,FALSE),"")</f>
        <v>100</v>
      </c>
      <c r="AF860">
        <f>IFERROR(VLOOKUP(J860,Product_lookup!$A:$G,7,FALSE),"")</f>
        <v>112</v>
      </c>
      <c r="AG860" s="33">
        <f t="shared" si="125"/>
        <v>0.14859437751004015</v>
      </c>
    </row>
    <row r="861" spans="1:33" x14ac:dyDescent="0.3">
      <c r="A861" s="27">
        <v>46273</v>
      </c>
      <c r="B861" s="8" t="s">
        <v>36</v>
      </c>
      <c r="C861" s="8" t="s">
        <v>140</v>
      </c>
      <c r="D861" s="8" t="s">
        <v>180</v>
      </c>
      <c r="E861" s="8" t="s">
        <v>337</v>
      </c>
      <c r="F861" s="8" t="s">
        <v>143</v>
      </c>
      <c r="G861" s="8" t="s">
        <v>341</v>
      </c>
      <c r="H861" s="8" t="s">
        <v>13</v>
      </c>
      <c r="I861" s="8" t="s">
        <v>429</v>
      </c>
      <c r="J861" s="8" t="s">
        <v>340</v>
      </c>
      <c r="K861" s="8" t="s">
        <v>14</v>
      </c>
      <c r="L861" s="12">
        <v>262</v>
      </c>
      <c r="M861" s="9">
        <v>1</v>
      </c>
      <c r="N861" s="10">
        <f t="shared" si="117"/>
        <v>3.8167938931297708E-3</v>
      </c>
      <c r="O861" s="11">
        <f t="shared" si="118"/>
        <v>4.33</v>
      </c>
      <c r="P861" s="11">
        <v>4.33</v>
      </c>
      <c r="Q861" s="11">
        <v>0</v>
      </c>
      <c r="R861" s="8">
        <v>0</v>
      </c>
      <c r="S861" s="8">
        <v>0</v>
      </c>
      <c r="T861" s="33" t="str">
        <f t="shared" si="119"/>
        <v/>
      </c>
      <c r="U861" s="12">
        <f t="shared" si="120"/>
        <v>0</v>
      </c>
      <c r="V861" s="10">
        <f t="shared" si="121"/>
        <v>0</v>
      </c>
      <c r="W861" s="11">
        <v>6.5</v>
      </c>
      <c r="X861" s="8" t="s">
        <v>148</v>
      </c>
      <c r="Y861" s="8" t="s">
        <v>149</v>
      </c>
      <c r="AA861">
        <f t="shared" si="122"/>
        <v>2</v>
      </c>
      <c r="AB861" s="32">
        <f t="shared" si="123"/>
        <v>-4.33</v>
      </c>
      <c r="AC861" t="str">
        <f t="shared" si="124"/>
        <v>No Sales</v>
      </c>
      <c r="AD861">
        <f>IFERROR(VLOOKUP(J861,Product_lookup!$A:$G,5,FALSE),"")</f>
        <v>249</v>
      </c>
      <c r="AE861">
        <f>IFERROR(VLOOKUP(J861,Product_lookup!$A:$G,6,FALSE),"")</f>
        <v>100</v>
      </c>
      <c r="AF861">
        <f>IFERROR(VLOOKUP(J861,Product_lookup!$A:$G,7,FALSE),"")</f>
        <v>112</v>
      </c>
      <c r="AG861" s="33">
        <f t="shared" si="125"/>
        <v>0.14859437751004015</v>
      </c>
    </row>
    <row r="862" spans="1:33" x14ac:dyDescent="0.3">
      <c r="A862" s="27">
        <v>46273</v>
      </c>
      <c r="B862" s="8" t="s">
        <v>36</v>
      </c>
      <c r="C862" s="8" t="s">
        <v>140</v>
      </c>
      <c r="D862" s="8" t="s">
        <v>180</v>
      </c>
      <c r="E862" s="8" t="s">
        <v>337</v>
      </c>
      <c r="F862" s="8" t="s">
        <v>143</v>
      </c>
      <c r="G862" s="8" t="s">
        <v>338</v>
      </c>
      <c r="H862" s="8" t="s">
        <v>13</v>
      </c>
      <c r="I862" s="8" t="s">
        <v>745</v>
      </c>
      <c r="J862" s="8" t="s">
        <v>340</v>
      </c>
      <c r="K862" s="8" t="s">
        <v>7</v>
      </c>
      <c r="L862" s="12">
        <v>150</v>
      </c>
      <c r="M862" s="9">
        <v>3</v>
      </c>
      <c r="N862" s="10">
        <f t="shared" si="117"/>
        <v>0.02</v>
      </c>
      <c r="O862" s="11">
        <f t="shared" si="118"/>
        <v>3.0500000000000003</v>
      </c>
      <c r="P862" s="11">
        <v>9.15</v>
      </c>
      <c r="Q862" s="11">
        <v>0</v>
      </c>
      <c r="R862" s="8">
        <v>0</v>
      </c>
      <c r="S862" s="8">
        <v>0</v>
      </c>
      <c r="T862" s="33" t="str">
        <f t="shared" si="119"/>
        <v/>
      </c>
      <c r="U862" s="12">
        <f t="shared" si="120"/>
        <v>0</v>
      </c>
      <c r="V862" s="10">
        <f t="shared" si="121"/>
        <v>0</v>
      </c>
      <c r="W862" s="11">
        <v>5</v>
      </c>
      <c r="X862" s="8" t="s">
        <v>148</v>
      </c>
      <c r="Y862" s="8" t="s">
        <v>149</v>
      </c>
      <c r="AA862">
        <f t="shared" si="122"/>
        <v>2</v>
      </c>
      <c r="AB862" s="32">
        <f t="shared" si="123"/>
        <v>-9.15</v>
      </c>
      <c r="AC862" t="str">
        <f t="shared" si="124"/>
        <v>No Sales</v>
      </c>
      <c r="AD862">
        <f>IFERROR(VLOOKUP(J862,Product_lookup!$A:$G,5,FALSE),"")</f>
        <v>249</v>
      </c>
      <c r="AE862">
        <f>IFERROR(VLOOKUP(J862,Product_lookup!$A:$G,6,FALSE),"")</f>
        <v>100</v>
      </c>
      <c r="AF862">
        <f>IFERROR(VLOOKUP(J862,Product_lookup!$A:$G,7,FALSE),"")</f>
        <v>112</v>
      </c>
      <c r="AG862" s="33">
        <f t="shared" si="125"/>
        <v>0.14859437751004015</v>
      </c>
    </row>
    <row r="863" spans="1:33" x14ac:dyDescent="0.3">
      <c r="A863" s="27">
        <v>46273</v>
      </c>
      <c r="B863" s="8" t="s">
        <v>19</v>
      </c>
      <c r="C863" s="8" t="s">
        <v>249</v>
      </c>
      <c r="D863" s="8" t="s">
        <v>141</v>
      </c>
      <c r="E863" s="8" t="s">
        <v>142</v>
      </c>
      <c r="F863" s="8" t="s">
        <v>143</v>
      </c>
      <c r="G863" s="8" t="s">
        <v>345</v>
      </c>
      <c r="H863" s="8" t="s">
        <v>20</v>
      </c>
      <c r="I863" s="8" t="s">
        <v>345</v>
      </c>
      <c r="J863" s="8" t="s">
        <v>147</v>
      </c>
      <c r="K863" s="8" t="s">
        <v>21</v>
      </c>
      <c r="L863" s="12">
        <v>171</v>
      </c>
      <c r="M863" s="9">
        <v>3</v>
      </c>
      <c r="N863" s="10">
        <f t="shared" si="117"/>
        <v>1.7543859649122806E-2</v>
      </c>
      <c r="O863" s="11">
        <f t="shared" si="118"/>
        <v>6.5</v>
      </c>
      <c r="P863" s="8">
        <v>19.5</v>
      </c>
      <c r="Q863" s="11">
        <v>0</v>
      </c>
      <c r="R863" s="8">
        <v>0</v>
      </c>
      <c r="S863" s="8">
        <v>0</v>
      </c>
      <c r="T863" s="33" t="str">
        <f t="shared" si="119"/>
        <v/>
      </c>
      <c r="U863" s="12">
        <f t="shared" si="120"/>
        <v>0</v>
      </c>
      <c r="V863" s="10">
        <f t="shared" si="121"/>
        <v>0</v>
      </c>
      <c r="W863" s="11">
        <v>6.5</v>
      </c>
      <c r="X863" s="8" t="s">
        <v>148</v>
      </c>
      <c r="Y863" s="8" t="s">
        <v>149</v>
      </c>
      <c r="AA863">
        <f t="shared" si="122"/>
        <v>2</v>
      </c>
      <c r="AB863" s="32">
        <f t="shared" si="123"/>
        <v>-19.5</v>
      </c>
      <c r="AC863" t="str">
        <f t="shared" si="124"/>
        <v>No Sales</v>
      </c>
      <c r="AD863">
        <f>IFERROR(VLOOKUP(J863,Product_lookup!$A:$G,5,FALSE),"")</f>
        <v>599</v>
      </c>
      <c r="AE863">
        <f>IFERROR(VLOOKUP(J863,Product_lookup!$A:$G,6,FALSE),"")</f>
        <v>216</v>
      </c>
      <c r="AF863">
        <f>IFERROR(VLOOKUP(J863,Product_lookup!$A:$G,7,FALSE),"")</f>
        <v>144</v>
      </c>
      <c r="AG863" s="33">
        <f t="shared" si="125"/>
        <v>0.39899833055091821</v>
      </c>
    </row>
    <row r="864" spans="1:33" x14ac:dyDescent="0.3">
      <c r="A864" s="27">
        <v>46273</v>
      </c>
      <c r="B864" s="8" t="s">
        <v>19</v>
      </c>
      <c r="C864" s="8" t="s">
        <v>249</v>
      </c>
      <c r="D864" s="8" t="s">
        <v>141</v>
      </c>
      <c r="E864" s="8" t="s">
        <v>142</v>
      </c>
      <c r="F864" s="8" t="s">
        <v>143</v>
      </c>
      <c r="G864" s="8" t="s">
        <v>350</v>
      </c>
      <c r="H864" s="8" t="s">
        <v>20</v>
      </c>
      <c r="I864" s="8" t="s">
        <v>350</v>
      </c>
      <c r="J864" s="8" t="s">
        <v>147</v>
      </c>
      <c r="K864" s="8" t="s">
        <v>21</v>
      </c>
      <c r="L864" s="12">
        <v>121</v>
      </c>
      <c r="M864" s="9">
        <v>6</v>
      </c>
      <c r="N864" s="10">
        <f t="shared" si="117"/>
        <v>4.9586776859504134E-2</v>
      </c>
      <c r="O864" s="11">
        <f t="shared" si="118"/>
        <v>8.5</v>
      </c>
      <c r="P864" s="11">
        <v>51</v>
      </c>
      <c r="Q864" s="11">
        <v>0</v>
      </c>
      <c r="R864" s="8">
        <v>0</v>
      </c>
      <c r="S864" s="8">
        <v>0</v>
      </c>
      <c r="T864" s="33" t="str">
        <f t="shared" si="119"/>
        <v/>
      </c>
      <c r="U864" s="12">
        <f t="shared" si="120"/>
        <v>0</v>
      </c>
      <c r="V864" s="10">
        <f t="shared" si="121"/>
        <v>0</v>
      </c>
      <c r="W864" s="11">
        <v>8.5</v>
      </c>
      <c r="X864" s="8" t="s">
        <v>148</v>
      </c>
      <c r="Y864" s="8" t="s">
        <v>149</v>
      </c>
      <c r="AA864">
        <f t="shared" si="122"/>
        <v>2</v>
      </c>
      <c r="AB864" s="32">
        <f t="shared" si="123"/>
        <v>-51</v>
      </c>
      <c r="AC864" t="str">
        <f t="shared" si="124"/>
        <v>No Sales</v>
      </c>
      <c r="AD864">
        <f>IFERROR(VLOOKUP(J864,Product_lookup!$A:$G,5,FALSE),"")</f>
        <v>599</v>
      </c>
      <c r="AE864">
        <f>IFERROR(VLOOKUP(J864,Product_lookup!$A:$G,6,FALSE),"")</f>
        <v>216</v>
      </c>
      <c r="AF864">
        <f>IFERROR(VLOOKUP(J864,Product_lookup!$A:$G,7,FALSE),"")</f>
        <v>144</v>
      </c>
      <c r="AG864" s="33">
        <f t="shared" si="125"/>
        <v>0.39899833055091821</v>
      </c>
    </row>
    <row r="865" spans="1:33" x14ac:dyDescent="0.3">
      <c r="A865" s="27">
        <v>46273</v>
      </c>
      <c r="B865" s="8" t="s">
        <v>19</v>
      </c>
      <c r="C865" s="8" t="s">
        <v>249</v>
      </c>
      <c r="D865" s="8" t="s">
        <v>141</v>
      </c>
      <c r="E865" s="8" t="s">
        <v>164</v>
      </c>
      <c r="F865" s="8" t="s">
        <v>143</v>
      </c>
      <c r="G865" s="8" t="s">
        <v>349</v>
      </c>
      <c r="H865" s="8" t="s">
        <v>20</v>
      </c>
      <c r="I865" s="8" t="s">
        <v>349</v>
      </c>
      <c r="J865" s="8" t="s">
        <v>166</v>
      </c>
      <c r="K865" s="8" t="s">
        <v>14</v>
      </c>
      <c r="L865" s="12">
        <v>926</v>
      </c>
      <c r="M865" s="9">
        <v>13</v>
      </c>
      <c r="N865" s="10">
        <f t="shared" si="117"/>
        <v>1.4038876889848811E-2</v>
      </c>
      <c r="O865" s="11">
        <f t="shared" si="118"/>
        <v>4.1899999999999995</v>
      </c>
      <c r="P865" s="11">
        <v>54.47</v>
      </c>
      <c r="Q865" s="11">
        <v>449</v>
      </c>
      <c r="R865" s="8">
        <v>1</v>
      </c>
      <c r="S865" s="8">
        <v>1</v>
      </c>
      <c r="T865" s="33">
        <f t="shared" si="119"/>
        <v>0.12131403118040089</v>
      </c>
      <c r="U865" s="12">
        <f t="shared" si="120"/>
        <v>8.243069579585093</v>
      </c>
      <c r="V865" s="10">
        <f t="shared" si="121"/>
        <v>7.6923076923076927E-2</v>
      </c>
      <c r="W865" s="11">
        <v>6.5</v>
      </c>
      <c r="X865" s="8" t="s">
        <v>148</v>
      </c>
      <c r="Y865" s="8" t="s">
        <v>149</v>
      </c>
      <c r="AA865">
        <f t="shared" si="122"/>
        <v>2</v>
      </c>
      <c r="AB865" s="32">
        <f t="shared" si="123"/>
        <v>102.53</v>
      </c>
      <c r="AC865" t="str">
        <f t="shared" si="124"/>
        <v>Profitable</v>
      </c>
      <c r="AD865">
        <f>IFERROR(VLOOKUP(J865,Product_lookup!$A:$G,5,FALSE),"")</f>
        <v>449</v>
      </c>
      <c r="AE865">
        <f>IFERROR(VLOOKUP(J865,Product_lookup!$A:$G,6,FALSE),"")</f>
        <v>162</v>
      </c>
      <c r="AF865">
        <f>IFERROR(VLOOKUP(J865,Product_lookup!$A:$G,7,FALSE),"")</f>
        <v>130</v>
      </c>
      <c r="AG865" s="33">
        <f t="shared" si="125"/>
        <v>0.34966592427616927</v>
      </c>
    </row>
    <row r="866" spans="1:33" x14ac:dyDescent="0.3">
      <c r="A866" s="27">
        <v>46288</v>
      </c>
      <c r="B866" s="8" t="s">
        <v>32</v>
      </c>
      <c r="C866" s="8" t="s">
        <v>140</v>
      </c>
      <c r="D866" s="8" t="s">
        <v>141</v>
      </c>
      <c r="E866" s="8" t="s">
        <v>142</v>
      </c>
      <c r="F866" s="8" t="s">
        <v>143</v>
      </c>
      <c r="G866" s="8" t="s">
        <v>455</v>
      </c>
      <c r="H866" s="8" t="s">
        <v>20</v>
      </c>
      <c r="I866" s="8" t="s">
        <v>455</v>
      </c>
      <c r="J866" s="8" t="s">
        <v>147</v>
      </c>
      <c r="K866" s="8" t="s">
        <v>7</v>
      </c>
      <c r="L866" s="12">
        <v>638</v>
      </c>
      <c r="M866" s="9">
        <v>4</v>
      </c>
      <c r="N866" s="10">
        <f t="shared" si="117"/>
        <v>6.269592476489028E-3</v>
      </c>
      <c r="O866" s="11">
        <f t="shared" si="118"/>
        <v>11.28</v>
      </c>
      <c r="P866" s="11">
        <v>45.12</v>
      </c>
      <c r="Q866" s="11">
        <v>1198</v>
      </c>
      <c r="R866" s="8">
        <v>2</v>
      </c>
      <c r="S866" s="8">
        <v>2</v>
      </c>
      <c r="T866" s="33">
        <f t="shared" si="119"/>
        <v>3.7662771285475793E-2</v>
      </c>
      <c r="U866" s="12">
        <f t="shared" si="120"/>
        <v>26.551418439716315</v>
      </c>
      <c r="V866" s="10">
        <f t="shared" si="121"/>
        <v>0.5</v>
      </c>
      <c r="W866" s="11">
        <v>20</v>
      </c>
      <c r="X866" s="8" t="s">
        <v>148</v>
      </c>
      <c r="Y866" s="8" t="s">
        <v>149</v>
      </c>
      <c r="AA866">
        <f t="shared" si="122"/>
        <v>4</v>
      </c>
      <c r="AB866" s="32">
        <f t="shared" si="123"/>
        <v>432.88</v>
      </c>
      <c r="AC866" t="str">
        <f t="shared" si="124"/>
        <v>Profitable</v>
      </c>
      <c r="AD866">
        <f>IFERROR(VLOOKUP(J866,Product_lookup!$A:$G,5,FALSE),"")</f>
        <v>599</v>
      </c>
      <c r="AE866">
        <f>IFERROR(VLOOKUP(J866,Product_lookup!$A:$G,6,FALSE),"")</f>
        <v>216</v>
      </c>
      <c r="AF866">
        <f>IFERROR(VLOOKUP(J866,Product_lookup!$A:$G,7,FALSE),"")</f>
        <v>144</v>
      </c>
      <c r="AG866" s="33">
        <f t="shared" si="125"/>
        <v>0.39899833055091821</v>
      </c>
    </row>
    <row r="867" spans="1:33" x14ac:dyDescent="0.3">
      <c r="A867" s="27">
        <v>46273</v>
      </c>
      <c r="B867" s="8" t="s">
        <v>19</v>
      </c>
      <c r="C867" s="8" t="s">
        <v>249</v>
      </c>
      <c r="D867" s="8" t="s">
        <v>141</v>
      </c>
      <c r="E867" s="8" t="s">
        <v>351</v>
      </c>
      <c r="F867" s="8" t="s">
        <v>143</v>
      </c>
      <c r="G867" s="8" t="s">
        <v>706</v>
      </c>
      <c r="H867" s="8" t="s">
        <v>20</v>
      </c>
      <c r="I867" s="8" t="s">
        <v>706</v>
      </c>
      <c r="J867" s="8" t="s">
        <v>353</v>
      </c>
      <c r="K867" s="8" t="s">
        <v>21</v>
      </c>
      <c r="L867" s="8">
        <v>94</v>
      </c>
      <c r="M867" s="9">
        <v>3</v>
      </c>
      <c r="N867" s="10">
        <f t="shared" si="117"/>
        <v>3.1914893617021274E-2</v>
      </c>
      <c r="O867" s="11">
        <f t="shared" si="118"/>
        <v>15.5</v>
      </c>
      <c r="P867" s="11">
        <v>46.5</v>
      </c>
      <c r="Q867" s="11">
        <v>0</v>
      </c>
      <c r="R867" s="8">
        <v>0</v>
      </c>
      <c r="S867" s="8">
        <v>0</v>
      </c>
      <c r="T867" s="33" t="str">
        <f t="shared" si="119"/>
        <v/>
      </c>
      <c r="U867" s="12">
        <f t="shared" si="120"/>
        <v>0</v>
      </c>
      <c r="V867" s="10">
        <f t="shared" si="121"/>
        <v>0</v>
      </c>
      <c r="W867" s="11">
        <v>15.5</v>
      </c>
      <c r="X867" s="8" t="s">
        <v>148</v>
      </c>
      <c r="Y867" s="8" t="s">
        <v>149</v>
      </c>
      <c r="AA867">
        <f t="shared" si="122"/>
        <v>2</v>
      </c>
      <c r="AB867" s="32" t="str">
        <f t="shared" si="123"/>
        <v/>
      </c>
      <c r="AC867" t="str">
        <f t="shared" si="124"/>
        <v>Cost missing</v>
      </c>
      <c r="AD867" t="str">
        <f>IFERROR(VLOOKUP(J867,Product_lookup!$A:$G,5,FALSE),"")</f>
        <v/>
      </c>
      <c r="AE867" t="str">
        <f>IFERROR(VLOOKUP(J867,Product_lookup!$A:$G,6,FALSE),"")</f>
        <v/>
      </c>
      <c r="AF867" t="str">
        <f>IFERROR(VLOOKUP(J867,Product_lookup!$A:$G,7,FALSE),"")</f>
        <v/>
      </c>
      <c r="AG867" s="33" t="str">
        <f t="shared" si="125"/>
        <v/>
      </c>
    </row>
    <row r="868" spans="1:33" x14ac:dyDescent="0.3">
      <c r="A868" s="27">
        <v>46273</v>
      </c>
      <c r="B868" s="8" t="s">
        <v>19</v>
      </c>
      <c r="C868" s="8" t="s">
        <v>249</v>
      </c>
      <c r="D868" s="8" t="s">
        <v>141</v>
      </c>
      <c r="E868" s="8" t="s">
        <v>351</v>
      </c>
      <c r="F868" s="8" t="s">
        <v>143</v>
      </c>
      <c r="G868" s="8" t="s">
        <v>707</v>
      </c>
      <c r="H868" s="8" t="s">
        <v>20</v>
      </c>
      <c r="I868" s="8" t="s">
        <v>707</v>
      </c>
      <c r="J868" s="8" t="s">
        <v>353</v>
      </c>
      <c r="K868" s="8" t="s">
        <v>14</v>
      </c>
      <c r="L868" s="12">
        <v>308</v>
      </c>
      <c r="M868" s="9">
        <v>3</v>
      </c>
      <c r="N868" s="10">
        <f t="shared" si="117"/>
        <v>9.74025974025974E-3</v>
      </c>
      <c r="O868" s="11">
        <f t="shared" si="118"/>
        <v>12.93</v>
      </c>
      <c r="P868" s="11">
        <v>38.79</v>
      </c>
      <c r="Q868" s="11">
        <v>1299</v>
      </c>
      <c r="R868" s="8">
        <v>1</v>
      </c>
      <c r="S868" s="8">
        <v>1</v>
      </c>
      <c r="T868" s="33">
        <f t="shared" si="119"/>
        <v>2.9861431870669745E-2</v>
      </c>
      <c r="U868" s="12">
        <f t="shared" si="120"/>
        <v>33.488012374323283</v>
      </c>
      <c r="V868" s="10">
        <f t="shared" si="121"/>
        <v>0.33333333333333331</v>
      </c>
      <c r="W868" s="11">
        <v>21.5</v>
      </c>
      <c r="X868" s="8" t="s">
        <v>148</v>
      </c>
      <c r="Y868" s="8" t="s">
        <v>149</v>
      </c>
      <c r="AA868">
        <f t="shared" si="122"/>
        <v>2</v>
      </c>
      <c r="AB868" s="32" t="str">
        <f t="shared" si="123"/>
        <v/>
      </c>
      <c r="AC868" t="str">
        <f t="shared" si="124"/>
        <v>Cost missing</v>
      </c>
      <c r="AD868" t="str">
        <f>IFERROR(VLOOKUP(J868,Product_lookup!$A:$G,5,FALSE),"")</f>
        <v/>
      </c>
      <c r="AE868" t="str">
        <f>IFERROR(VLOOKUP(J868,Product_lookup!$A:$G,6,FALSE),"")</f>
        <v/>
      </c>
      <c r="AF868" t="str">
        <f>IFERROR(VLOOKUP(J868,Product_lookup!$A:$G,7,FALSE),"")</f>
        <v/>
      </c>
      <c r="AG868" s="33" t="str">
        <f t="shared" si="125"/>
        <v/>
      </c>
    </row>
    <row r="869" spans="1:33" x14ac:dyDescent="0.3">
      <c r="A869" s="27">
        <v>46274</v>
      </c>
      <c r="B869" s="8" t="s">
        <v>12</v>
      </c>
      <c r="C869" s="8" t="s">
        <v>140</v>
      </c>
      <c r="D869" s="8" t="s">
        <v>141</v>
      </c>
      <c r="E869" s="8" t="s">
        <v>142</v>
      </c>
      <c r="F869" s="8" t="s">
        <v>143</v>
      </c>
      <c r="G869" s="8" t="s">
        <v>151</v>
      </c>
      <c r="H869" s="8" t="s">
        <v>6</v>
      </c>
      <c r="I869" s="8" t="s">
        <v>656</v>
      </c>
      <c r="J869" s="8" t="s">
        <v>147</v>
      </c>
      <c r="K869" s="8" t="s">
        <v>7</v>
      </c>
      <c r="L869" s="12">
        <v>169</v>
      </c>
      <c r="M869" s="9">
        <v>0</v>
      </c>
      <c r="N869" s="10">
        <f t="shared" si="117"/>
        <v>0</v>
      </c>
      <c r="O869" s="11" t="str">
        <f t="shared" si="118"/>
        <v/>
      </c>
      <c r="P869" s="11">
        <v>0</v>
      </c>
      <c r="Q869" s="11">
        <v>0</v>
      </c>
      <c r="R869" s="8">
        <v>0</v>
      </c>
      <c r="S869" s="8">
        <v>0</v>
      </c>
      <c r="T869" s="33" t="str">
        <f t="shared" si="119"/>
        <v/>
      </c>
      <c r="U869" s="12" t="str">
        <f t="shared" si="120"/>
        <v/>
      </c>
      <c r="V869" s="10" t="str">
        <f t="shared" si="121"/>
        <v/>
      </c>
      <c r="W869" s="11">
        <v>16</v>
      </c>
      <c r="X869" s="8" t="s">
        <v>148</v>
      </c>
      <c r="Y869" s="8" t="s">
        <v>149</v>
      </c>
      <c r="AA869">
        <f t="shared" si="122"/>
        <v>2</v>
      </c>
      <c r="AB869" s="32">
        <f t="shared" si="123"/>
        <v>0</v>
      </c>
      <c r="AC869" t="str">
        <f t="shared" si="124"/>
        <v>No Spend</v>
      </c>
      <c r="AD869">
        <f>IFERROR(VLOOKUP(J869,Product_lookup!$A:$G,5,FALSE),"")</f>
        <v>599</v>
      </c>
      <c r="AE869">
        <f>IFERROR(VLOOKUP(J869,Product_lookup!$A:$G,6,FALSE),"")</f>
        <v>216</v>
      </c>
      <c r="AF869">
        <f>IFERROR(VLOOKUP(J869,Product_lookup!$A:$G,7,FALSE),"")</f>
        <v>144</v>
      </c>
      <c r="AG869" s="33">
        <f t="shared" si="125"/>
        <v>0.39899833055091821</v>
      </c>
    </row>
    <row r="870" spans="1:33" x14ac:dyDescent="0.3">
      <c r="A870" s="27">
        <v>46274</v>
      </c>
      <c r="B870" s="8" t="s">
        <v>12</v>
      </c>
      <c r="C870" s="8" t="s">
        <v>140</v>
      </c>
      <c r="D870" s="8" t="s">
        <v>141</v>
      </c>
      <c r="E870" s="8" t="s">
        <v>150</v>
      </c>
      <c r="F870" s="8" t="s">
        <v>143</v>
      </c>
      <c r="G870" s="8" t="s">
        <v>144</v>
      </c>
      <c r="H870" s="8" t="s">
        <v>6</v>
      </c>
      <c r="I870" s="8" t="s">
        <v>210</v>
      </c>
      <c r="J870" s="8" t="s">
        <v>153</v>
      </c>
      <c r="K870" s="8" t="s">
        <v>21</v>
      </c>
      <c r="L870" s="12">
        <v>1822</v>
      </c>
      <c r="M870" s="9">
        <v>33</v>
      </c>
      <c r="N870" s="10">
        <f t="shared" si="117"/>
        <v>1.8111964873765093E-2</v>
      </c>
      <c r="O870" s="11">
        <f t="shared" si="118"/>
        <v>9.4799999999999986</v>
      </c>
      <c r="P870" s="11">
        <v>312.83999999999997</v>
      </c>
      <c r="Q870" s="11">
        <v>0</v>
      </c>
      <c r="R870" s="8">
        <v>0</v>
      </c>
      <c r="S870" s="8">
        <v>0</v>
      </c>
      <c r="T870" s="33" t="str">
        <f t="shared" si="119"/>
        <v/>
      </c>
      <c r="U870" s="12">
        <f t="shared" si="120"/>
        <v>0</v>
      </c>
      <c r="V870" s="10">
        <f t="shared" si="121"/>
        <v>0</v>
      </c>
      <c r="W870" s="11">
        <v>10</v>
      </c>
      <c r="X870" s="8" t="s">
        <v>148</v>
      </c>
      <c r="Y870" s="8" t="s">
        <v>149</v>
      </c>
      <c r="AA870">
        <f t="shared" si="122"/>
        <v>2</v>
      </c>
      <c r="AB870" s="32">
        <f t="shared" si="123"/>
        <v>-312.83999999999997</v>
      </c>
      <c r="AC870" t="str">
        <f t="shared" si="124"/>
        <v>No Sales</v>
      </c>
      <c r="AD870">
        <f>IFERROR(VLOOKUP(J870,Product_lookup!$A:$G,5,FALSE),"")</f>
        <v>549</v>
      </c>
      <c r="AE870">
        <f>IFERROR(VLOOKUP(J870,Product_lookup!$A:$G,6,FALSE),"")</f>
        <v>192</v>
      </c>
      <c r="AF870">
        <f>IFERROR(VLOOKUP(J870,Product_lookup!$A:$G,7,FALSE),"")</f>
        <v>139</v>
      </c>
      <c r="AG870" s="33">
        <f t="shared" si="125"/>
        <v>0.39708561020036431</v>
      </c>
    </row>
    <row r="871" spans="1:33" x14ac:dyDescent="0.3">
      <c r="A871" s="27">
        <v>46274</v>
      </c>
      <c r="B871" s="8" t="s">
        <v>12</v>
      </c>
      <c r="C871" s="8" t="s">
        <v>140</v>
      </c>
      <c r="D871" s="8" t="s">
        <v>141</v>
      </c>
      <c r="E871" s="8" t="s">
        <v>157</v>
      </c>
      <c r="F871" s="8" t="s">
        <v>143</v>
      </c>
      <c r="G871" s="8" t="s">
        <v>144</v>
      </c>
      <c r="H871" s="8" t="s">
        <v>6</v>
      </c>
      <c r="I871" s="8" t="s">
        <v>162</v>
      </c>
      <c r="J871" s="8" t="s">
        <v>159</v>
      </c>
      <c r="K871" s="8" t="s">
        <v>14</v>
      </c>
      <c r="L871" s="12">
        <v>1405</v>
      </c>
      <c r="M871" s="9">
        <v>9</v>
      </c>
      <c r="N871" s="10">
        <f t="shared" si="117"/>
        <v>6.405693950177936E-3</v>
      </c>
      <c r="O871" s="11">
        <f t="shared" si="118"/>
        <v>9.9700000000000006</v>
      </c>
      <c r="P871" s="11">
        <v>89.73</v>
      </c>
      <c r="Q871" s="11">
        <v>0</v>
      </c>
      <c r="R871" s="8">
        <v>0</v>
      </c>
      <c r="S871" s="8">
        <v>0</v>
      </c>
      <c r="T871" s="33" t="str">
        <f t="shared" si="119"/>
        <v/>
      </c>
      <c r="U871" s="12">
        <f t="shared" si="120"/>
        <v>0</v>
      </c>
      <c r="V871" s="10">
        <f t="shared" si="121"/>
        <v>0</v>
      </c>
      <c r="W871" s="11">
        <v>12</v>
      </c>
      <c r="X871" s="8" t="s">
        <v>148</v>
      </c>
      <c r="Y871" s="8" t="s">
        <v>149</v>
      </c>
      <c r="AA871">
        <f t="shared" si="122"/>
        <v>2</v>
      </c>
      <c r="AB871" s="32">
        <f t="shared" si="123"/>
        <v>-89.73</v>
      </c>
      <c r="AC871" t="str">
        <f t="shared" si="124"/>
        <v>No Sales</v>
      </c>
      <c r="AD871">
        <f>IFERROR(VLOOKUP(J871,Product_lookup!$A:$G,5,FALSE),"")</f>
        <v>399</v>
      </c>
      <c r="AE871">
        <f>IFERROR(VLOOKUP(J871,Product_lookup!$A:$G,6,FALSE),"")</f>
        <v>148</v>
      </c>
      <c r="AF871">
        <f>IFERROR(VLOOKUP(J871,Product_lookup!$A:$G,7,FALSE),"")</f>
        <v>126</v>
      </c>
      <c r="AG871" s="33">
        <f t="shared" si="125"/>
        <v>0.31328320802005011</v>
      </c>
    </row>
    <row r="872" spans="1:33" x14ac:dyDescent="0.3">
      <c r="A872" s="27">
        <v>46274</v>
      </c>
      <c r="B872" s="8" t="s">
        <v>12</v>
      </c>
      <c r="C872" s="8" t="s">
        <v>140</v>
      </c>
      <c r="D872" s="8" t="s">
        <v>141</v>
      </c>
      <c r="E872" s="8" t="s">
        <v>157</v>
      </c>
      <c r="F872" s="8" t="s">
        <v>143</v>
      </c>
      <c r="G872" s="8" t="s">
        <v>144</v>
      </c>
      <c r="H872" s="8" t="s">
        <v>6</v>
      </c>
      <c r="I872" s="8" t="s">
        <v>750</v>
      </c>
      <c r="J872" s="8" t="s">
        <v>159</v>
      </c>
      <c r="K872" s="8" t="s">
        <v>7</v>
      </c>
      <c r="L872" s="12">
        <v>249</v>
      </c>
      <c r="M872" s="9">
        <v>2</v>
      </c>
      <c r="N872" s="10">
        <f t="shared" si="117"/>
        <v>8.0321285140562242E-3</v>
      </c>
      <c r="O872" s="11">
        <f t="shared" si="118"/>
        <v>7.19</v>
      </c>
      <c r="P872" s="11">
        <v>14.38</v>
      </c>
      <c r="Q872" s="11">
        <v>0</v>
      </c>
      <c r="R872" s="8">
        <v>0</v>
      </c>
      <c r="S872" s="8">
        <v>0</v>
      </c>
      <c r="T872" s="33" t="str">
        <f t="shared" si="119"/>
        <v/>
      </c>
      <c r="U872" s="12">
        <f t="shared" si="120"/>
        <v>0</v>
      </c>
      <c r="V872" s="10">
        <f t="shared" si="121"/>
        <v>0</v>
      </c>
      <c r="W872" s="11">
        <v>11.5</v>
      </c>
      <c r="X872" s="8" t="s">
        <v>148</v>
      </c>
      <c r="Y872" s="8" t="s">
        <v>149</v>
      </c>
      <c r="AA872">
        <f t="shared" si="122"/>
        <v>2</v>
      </c>
      <c r="AB872" s="32">
        <f t="shared" si="123"/>
        <v>-14.38</v>
      </c>
      <c r="AC872" t="str">
        <f t="shared" si="124"/>
        <v>No Sales</v>
      </c>
      <c r="AD872">
        <f>IFERROR(VLOOKUP(J872,Product_lookup!$A:$G,5,FALSE),"")</f>
        <v>399</v>
      </c>
      <c r="AE872">
        <f>IFERROR(VLOOKUP(J872,Product_lookup!$A:$G,6,FALSE),"")</f>
        <v>148</v>
      </c>
      <c r="AF872">
        <f>IFERROR(VLOOKUP(J872,Product_lookup!$A:$G,7,FALSE),"")</f>
        <v>126</v>
      </c>
      <c r="AG872" s="33">
        <f t="shared" si="125"/>
        <v>0.31328320802005011</v>
      </c>
    </row>
    <row r="873" spans="1:33" x14ac:dyDescent="0.3">
      <c r="A873" s="27">
        <v>46274</v>
      </c>
      <c r="B873" s="8" t="s">
        <v>12</v>
      </c>
      <c r="C873" s="8" t="s">
        <v>140</v>
      </c>
      <c r="D873" s="8" t="s">
        <v>141</v>
      </c>
      <c r="E873" s="8" t="s">
        <v>157</v>
      </c>
      <c r="F873" s="8" t="s">
        <v>143</v>
      </c>
      <c r="G873" s="8" t="s">
        <v>144</v>
      </c>
      <c r="H873" s="8" t="s">
        <v>6</v>
      </c>
      <c r="I873" s="8" t="s">
        <v>751</v>
      </c>
      <c r="J873" s="8" t="s">
        <v>159</v>
      </c>
      <c r="K873" s="8" t="s">
        <v>21</v>
      </c>
      <c r="L873" s="12">
        <v>296</v>
      </c>
      <c r="M873" s="9">
        <v>8</v>
      </c>
      <c r="N873" s="10">
        <f t="shared" si="117"/>
        <v>2.7027027027027029E-2</v>
      </c>
      <c r="O873" s="11">
        <f t="shared" si="118"/>
        <v>8</v>
      </c>
      <c r="P873" s="11">
        <v>64</v>
      </c>
      <c r="Q873" s="11">
        <v>0</v>
      </c>
      <c r="R873" s="8">
        <v>0</v>
      </c>
      <c r="S873" s="8">
        <v>0</v>
      </c>
      <c r="T873" s="33" t="str">
        <f t="shared" si="119"/>
        <v/>
      </c>
      <c r="U873" s="12">
        <f t="shared" si="120"/>
        <v>0</v>
      </c>
      <c r="V873" s="10">
        <f t="shared" si="121"/>
        <v>0</v>
      </c>
      <c r="W873" s="11">
        <v>8</v>
      </c>
      <c r="X873" s="8" t="s">
        <v>148</v>
      </c>
      <c r="Y873" s="8" t="s">
        <v>149</v>
      </c>
      <c r="AA873">
        <f t="shared" si="122"/>
        <v>2</v>
      </c>
      <c r="AB873" s="32">
        <f t="shared" si="123"/>
        <v>-64</v>
      </c>
      <c r="AC873" t="str">
        <f t="shared" si="124"/>
        <v>No Sales</v>
      </c>
      <c r="AD873">
        <f>IFERROR(VLOOKUP(J873,Product_lookup!$A:$G,5,FALSE),"")</f>
        <v>399</v>
      </c>
      <c r="AE873">
        <f>IFERROR(VLOOKUP(J873,Product_lookup!$A:$G,6,FALSE),"")</f>
        <v>148</v>
      </c>
      <c r="AF873">
        <f>IFERROR(VLOOKUP(J873,Product_lookup!$A:$G,7,FALSE),"")</f>
        <v>126</v>
      </c>
      <c r="AG873" s="33">
        <f t="shared" si="125"/>
        <v>0.31328320802005011</v>
      </c>
    </row>
    <row r="874" spans="1:33" x14ac:dyDescent="0.3">
      <c r="A874" s="27">
        <v>46274</v>
      </c>
      <c r="B874" s="8" t="s">
        <v>12</v>
      </c>
      <c r="C874" s="8" t="s">
        <v>140</v>
      </c>
      <c r="D874" s="8" t="s">
        <v>141</v>
      </c>
      <c r="E874" s="8" t="s">
        <v>164</v>
      </c>
      <c r="F874" s="8" t="s">
        <v>143</v>
      </c>
      <c r="G874" s="8" t="s">
        <v>144</v>
      </c>
      <c r="H874" s="8" t="s">
        <v>6</v>
      </c>
      <c r="I874" s="8" t="s">
        <v>752</v>
      </c>
      <c r="J874" s="8" t="s">
        <v>166</v>
      </c>
      <c r="K874" s="8" t="s">
        <v>21</v>
      </c>
      <c r="L874" s="12">
        <v>87</v>
      </c>
      <c r="M874" s="9">
        <v>1</v>
      </c>
      <c r="N874" s="10">
        <f t="shared" si="117"/>
        <v>1.1494252873563218E-2</v>
      </c>
      <c r="O874" s="11">
        <f t="shared" si="118"/>
        <v>11</v>
      </c>
      <c r="P874" s="11">
        <v>11</v>
      </c>
      <c r="Q874" s="11">
        <v>0</v>
      </c>
      <c r="R874" s="8">
        <v>0</v>
      </c>
      <c r="S874" s="8">
        <v>0</v>
      </c>
      <c r="T874" s="33" t="str">
        <f t="shared" si="119"/>
        <v/>
      </c>
      <c r="U874" s="12">
        <f t="shared" si="120"/>
        <v>0</v>
      </c>
      <c r="V874" s="10">
        <f t="shared" si="121"/>
        <v>0</v>
      </c>
      <c r="W874" s="11">
        <v>11</v>
      </c>
      <c r="X874" s="8" t="s">
        <v>148</v>
      </c>
      <c r="Y874" s="8" t="s">
        <v>149</v>
      </c>
      <c r="AA874">
        <f t="shared" si="122"/>
        <v>2</v>
      </c>
      <c r="AB874" s="32">
        <f t="shared" si="123"/>
        <v>-11</v>
      </c>
      <c r="AC874" t="str">
        <f t="shared" si="124"/>
        <v>No Sales</v>
      </c>
      <c r="AD874">
        <f>IFERROR(VLOOKUP(J874,Product_lookup!$A:$G,5,FALSE),"")</f>
        <v>449</v>
      </c>
      <c r="AE874">
        <f>IFERROR(VLOOKUP(J874,Product_lookup!$A:$G,6,FALSE),"")</f>
        <v>162</v>
      </c>
      <c r="AF874">
        <f>IFERROR(VLOOKUP(J874,Product_lookup!$A:$G,7,FALSE),"")</f>
        <v>130</v>
      </c>
      <c r="AG874" s="33">
        <f t="shared" si="125"/>
        <v>0.34966592427616927</v>
      </c>
    </row>
    <row r="875" spans="1:33" x14ac:dyDescent="0.3">
      <c r="A875" s="27">
        <v>46274</v>
      </c>
      <c r="B875" s="8" t="s">
        <v>12</v>
      </c>
      <c r="C875" s="8" t="s">
        <v>140</v>
      </c>
      <c r="D875" s="8" t="s">
        <v>141</v>
      </c>
      <c r="E875" s="8" t="s">
        <v>239</v>
      </c>
      <c r="F875" s="8" t="s">
        <v>143</v>
      </c>
      <c r="G875" s="8" t="s">
        <v>144</v>
      </c>
      <c r="H875" s="8" t="s">
        <v>6</v>
      </c>
      <c r="I875" s="8" t="s">
        <v>240</v>
      </c>
      <c r="J875" s="8" t="s">
        <v>242</v>
      </c>
      <c r="K875" s="8" t="s">
        <v>21</v>
      </c>
      <c r="L875" s="12">
        <v>460</v>
      </c>
      <c r="M875" s="9">
        <v>12</v>
      </c>
      <c r="N875" s="10">
        <f t="shared" si="117"/>
        <v>2.6086956521739129E-2</v>
      </c>
      <c r="O875" s="11">
        <f t="shared" si="118"/>
        <v>5.96</v>
      </c>
      <c r="P875" s="11">
        <v>71.52</v>
      </c>
      <c r="Q875" s="11">
        <v>598</v>
      </c>
      <c r="R875" s="8">
        <v>1</v>
      </c>
      <c r="S875" s="8">
        <v>2</v>
      </c>
      <c r="T875" s="33">
        <f t="shared" si="119"/>
        <v>0.11959866220735785</v>
      </c>
      <c r="U875" s="12">
        <f t="shared" si="120"/>
        <v>8.3612975391498878</v>
      </c>
      <c r="V875" s="10">
        <f t="shared" si="121"/>
        <v>8.3333333333333329E-2</v>
      </c>
      <c r="W875" s="11">
        <v>6</v>
      </c>
      <c r="X875" s="8" t="s">
        <v>148</v>
      </c>
      <c r="Y875" s="8" t="s">
        <v>149</v>
      </c>
      <c r="AA875">
        <f t="shared" si="122"/>
        <v>2</v>
      </c>
      <c r="AB875" s="32">
        <f t="shared" si="123"/>
        <v>84.48</v>
      </c>
      <c r="AC875" t="str">
        <f t="shared" si="124"/>
        <v>Profitable</v>
      </c>
      <c r="AD875">
        <f>IFERROR(VLOOKUP(J875,Product_lookup!$A:$G,5,FALSE),"")</f>
        <v>299</v>
      </c>
      <c r="AE875">
        <f>IFERROR(VLOOKUP(J875,Product_lookup!$A:$G,6,FALSE),"")</f>
        <v>114</v>
      </c>
      <c r="AF875">
        <f>IFERROR(VLOOKUP(J875,Product_lookup!$A:$G,7,FALSE),"")</f>
        <v>107</v>
      </c>
      <c r="AG875" s="33">
        <f t="shared" si="125"/>
        <v>0.2608695652173913</v>
      </c>
    </row>
    <row r="876" spans="1:33" x14ac:dyDescent="0.3">
      <c r="A876" s="27">
        <v>46274</v>
      </c>
      <c r="B876" s="8" t="s">
        <v>12</v>
      </c>
      <c r="C876" s="8" t="s">
        <v>140</v>
      </c>
      <c r="D876" s="8" t="s">
        <v>141</v>
      </c>
      <c r="E876" s="8" t="s">
        <v>167</v>
      </c>
      <c r="F876" s="8" t="s">
        <v>143</v>
      </c>
      <c r="G876" s="8" t="s">
        <v>144</v>
      </c>
      <c r="H876" s="8" t="s">
        <v>6</v>
      </c>
      <c r="I876" s="8" t="s">
        <v>256</v>
      </c>
      <c r="J876" s="8" t="s">
        <v>169</v>
      </c>
      <c r="K876" s="8" t="s">
        <v>14</v>
      </c>
      <c r="L876" s="12">
        <v>335</v>
      </c>
      <c r="M876" s="9">
        <v>1</v>
      </c>
      <c r="N876" s="10">
        <f t="shared" si="117"/>
        <v>2.9850746268656717E-3</v>
      </c>
      <c r="O876" s="11">
        <f t="shared" si="118"/>
        <v>4.83</v>
      </c>
      <c r="P876" s="11">
        <v>4.83</v>
      </c>
      <c r="Q876" s="11">
        <v>0</v>
      </c>
      <c r="R876" s="8">
        <v>0</v>
      </c>
      <c r="S876" s="8">
        <v>0</v>
      </c>
      <c r="T876" s="33" t="str">
        <f t="shared" si="119"/>
        <v/>
      </c>
      <c r="U876" s="12">
        <f t="shared" si="120"/>
        <v>0</v>
      </c>
      <c r="V876" s="10">
        <f t="shared" si="121"/>
        <v>0</v>
      </c>
      <c r="W876" s="11">
        <v>6.5</v>
      </c>
      <c r="X876" s="8" t="s">
        <v>148</v>
      </c>
      <c r="Y876" s="8" t="s">
        <v>149</v>
      </c>
      <c r="AA876">
        <f t="shared" si="122"/>
        <v>2</v>
      </c>
      <c r="AB876" s="32">
        <f t="shared" si="123"/>
        <v>-4.83</v>
      </c>
      <c r="AC876" t="str">
        <f t="shared" si="124"/>
        <v>No Sales</v>
      </c>
      <c r="AD876">
        <f>IFERROR(VLOOKUP(J876,Product_lookup!$A:$G,5,FALSE),"")</f>
        <v>249</v>
      </c>
      <c r="AE876">
        <f>IFERROR(VLOOKUP(J876,Product_lookup!$A:$G,6,FALSE),"")</f>
        <v>100</v>
      </c>
      <c r="AF876">
        <f>IFERROR(VLOOKUP(J876,Product_lookup!$A:$G,7,FALSE),"")</f>
        <v>102</v>
      </c>
      <c r="AG876" s="33">
        <f t="shared" si="125"/>
        <v>0.18875502008032127</v>
      </c>
    </row>
    <row r="877" spans="1:33" x14ac:dyDescent="0.3">
      <c r="A877" s="27">
        <v>46274</v>
      </c>
      <c r="B877" s="8" t="s">
        <v>5</v>
      </c>
      <c r="C877" s="8" t="s">
        <v>173</v>
      </c>
      <c r="D877" s="8" t="s">
        <v>141</v>
      </c>
      <c r="E877" s="8" t="s">
        <v>174</v>
      </c>
      <c r="F877" s="8" t="s">
        <v>143</v>
      </c>
      <c r="G877" s="8" t="s">
        <v>144</v>
      </c>
      <c r="H877" s="8" t="s">
        <v>6</v>
      </c>
      <c r="I877" s="8" t="s">
        <v>175</v>
      </c>
      <c r="J877" s="8" t="s">
        <v>176</v>
      </c>
      <c r="K877" s="8" t="s">
        <v>7</v>
      </c>
      <c r="L877" s="12">
        <v>716</v>
      </c>
      <c r="M877" s="9">
        <v>7</v>
      </c>
      <c r="N877" s="10">
        <f t="shared" si="117"/>
        <v>9.7765363128491621E-3</v>
      </c>
      <c r="O877" s="11">
        <f t="shared" si="118"/>
        <v>7.4099999999999993</v>
      </c>
      <c r="P877" s="11">
        <v>51.87</v>
      </c>
      <c r="Q877" s="11">
        <v>0</v>
      </c>
      <c r="R877" s="8">
        <v>0</v>
      </c>
      <c r="S877" s="8">
        <v>0</v>
      </c>
      <c r="T877" s="33" t="str">
        <f t="shared" si="119"/>
        <v/>
      </c>
      <c r="U877" s="12">
        <f t="shared" si="120"/>
        <v>0</v>
      </c>
      <c r="V877" s="10">
        <f t="shared" si="121"/>
        <v>0</v>
      </c>
      <c r="W877" s="11">
        <v>12</v>
      </c>
      <c r="X877" s="8" t="s">
        <v>148</v>
      </c>
      <c r="Y877" s="8" t="s">
        <v>149</v>
      </c>
      <c r="AA877">
        <f t="shared" si="122"/>
        <v>2</v>
      </c>
      <c r="AB877" s="32">
        <f t="shared" si="123"/>
        <v>-51.87</v>
      </c>
      <c r="AC877" t="str">
        <f t="shared" si="124"/>
        <v>No Sales</v>
      </c>
      <c r="AD877">
        <f>IFERROR(VLOOKUP(J877,Product_lookup!$A:$G,5,FALSE),"")</f>
        <v>449</v>
      </c>
      <c r="AE877">
        <f>IFERROR(VLOOKUP(J877,Product_lookup!$A:$G,6,FALSE),"")</f>
        <v>166</v>
      </c>
      <c r="AF877">
        <f>IFERROR(VLOOKUP(J877,Product_lookup!$A:$G,7,FALSE),"")</f>
        <v>140</v>
      </c>
      <c r="AG877" s="33">
        <f t="shared" si="125"/>
        <v>0.31848552338530067</v>
      </c>
    </row>
    <row r="878" spans="1:33" x14ac:dyDescent="0.3">
      <c r="A878" s="27">
        <v>46274</v>
      </c>
      <c r="B878" s="8" t="s">
        <v>5</v>
      </c>
      <c r="C878" s="8" t="s">
        <v>173</v>
      </c>
      <c r="D878" s="8" t="s">
        <v>141</v>
      </c>
      <c r="E878" s="8" t="s">
        <v>174</v>
      </c>
      <c r="F878" s="8" t="s">
        <v>143</v>
      </c>
      <c r="G878" s="8" t="s">
        <v>144</v>
      </c>
      <c r="H878" s="8" t="s">
        <v>6</v>
      </c>
      <c r="I878" s="8" t="s">
        <v>567</v>
      </c>
      <c r="J878" s="8" t="s">
        <v>176</v>
      </c>
      <c r="K878" s="8" t="s">
        <v>21</v>
      </c>
      <c r="L878" s="12">
        <v>205</v>
      </c>
      <c r="M878" s="9">
        <v>1</v>
      </c>
      <c r="N878" s="10">
        <f t="shared" si="117"/>
        <v>4.8780487804878049E-3</v>
      </c>
      <c r="O878" s="11">
        <f t="shared" si="118"/>
        <v>9.31</v>
      </c>
      <c r="P878" s="11">
        <v>9.31</v>
      </c>
      <c r="Q878" s="11">
        <v>0</v>
      </c>
      <c r="R878" s="8">
        <v>0</v>
      </c>
      <c r="S878" s="8">
        <v>0</v>
      </c>
      <c r="T878" s="33" t="str">
        <f t="shared" si="119"/>
        <v/>
      </c>
      <c r="U878" s="12">
        <f t="shared" si="120"/>
        <v>0</v>
      </c>
      <c r="V878" s="10">
        <f t="shared" si="121"/>
        <v>0</v>
      </c>
      <c r="W878" s="11">
        <v>9.5</v>
      </c>
      <c r="X878" s="8" t="s">
        <v>148</v>
      </c>
      <c r="Y878" s="8" t="s">
        <v>149</v>
      </c>
      <c r="AA878">
        <f t="shared" si="122"/>
        <v>2</v>
      </c>
      <c r="AB878" s="32">
        <f t="shared" si="123"/>
        <v>-9.31</v>
      </c>
      <c r="AC878" t="str">
        <f t="shared" si="124"/>
        <v>No Sales</v>
      </c>
      <c r="AD878">
        <f>IFERROR(VLOOKUP(J878,Product_lookup!$A:$G,5,FALSE),"")</f>
        <v>449</v>
      </c>
      <c r="AE878">
        <f>IFERROR(VLOOKUP(J878,Product_lookup!$A:$G,6,FALSE),"")</f>
        <v>166</v>
      </c>
      <c r="AF878">
        <f>IFERROR(VLOOKUP(J878,Product_lookup!$A:$G,7,FALSE),"")</f>
        <v>140</v>
      </c>
      <c r="AG878" s="33">
        <f t="shared" si="125"/>
        <v>0.31848552338530067</v>
      </c>
    </row>
    <row r="879" spans="1:33" x14ac:dyDescent="0.3">
      <c r="A879" s="27">
        <v>46274</v>
      </c>
      <c r="B879" s="8" t="s">
        <v>5</v>
      </c>
      <c r="C879" s="8" t="s">
        <v>173</v>
      </c>
      <c r="D879" s="8" t="s">
        <v>141</v>
      </c>
      <c r="E879" s="8" t="s">
        <v>174</v>
      </c>
      <c r="F879" s="8" t="s">
        <v>143</v>
      </c>
      <c r="G879" s="8" t="s">
        <v>144</v>
      </c>
      <c r="H879" s="8" t="s">
        <v>6</v>
      </c>
      <c r="I879" s="8" t="s">
        <v>552</v>
      </c>
      <c r="J879" s="8" t="s">
        <v>176</v>
      </c>
      <c r="K879" s="8" t="s">
        <v>21</v>
      </c>
      <c r="L879" s="8">
        <v>487</v>
      </c>
      <c r="M879" s="9">
        <v>9</v>
      </c>
      <c r="N879" s="10">
        <f t="shared" si="117"/>
        <v>1.8480492813141684E-2</v>
      </c>
      <c r="O879" s="11">
        <f t="shared" si="118"/>
        <v>11.05</v>
      </c>
      <c r="P879" s="11">
        <v>99.45</v>
      </c>
      <c r="Q879" s="11">
        <v>0</v>
      </c>
      <c r="R879" s="8">
        <v>0</v>
      </c>
      <c r="S879" s="8">
        <v>0</v>
      </c>
      <c r="T879" s="33" t="str">
        <f t="shared" si="119"/>
        <v/>
      </c>
      <c r="U879" s="12">
        <f t="shared" si="120"/>
        <v>0</v>
      </c>
      <c r="V879" s="10">
        <f t="shared" si="121"/>
        <v>0</v>
      </c>
      <c r="W879" s="11">
        <v>13</v>
      </c>
      <c r="X879" s="8" t="s">
        <v>148</v>
      </c>
      <c r="Y879" s="8" t="s">
        <v>149</v>
      </c>
      <c r="AA879">
        <f t="shared" si="122"/>
        <v>2</v>
      </c>
      <c r="AB879" s="32">
        <f t="shared" si="123"/>
        <v>-99.45</v>
      </c>
      <c r="AC879" t="str">
        <f t="shared" si="124"/>
        <v>No Sales</v>
      </c>
      <c r="AD879">
        <f>IFERROR(VLOOKUP(J879,Product_lookup!$A:$G,5,FALSE),"")</f>
        <v>449</v>
      </c>
      <c r="AE879">
        <f>IFERROR(VLOOKUP(J879,Product_lookup!$A:$G,6,FALSE),"")</f>
        <v>166</v>
      </c>
      <c r="AF879">
        <f>IFERROR(VLOOKUP(J879,Product_lookup!$A:$G,7,FALSE),"")</f>
        <v>140</v>
      </c>
      <c r="AG879" s="33">
        <f t="shared" si="125"/>
        <v>0.31848552338530067</v>
      </c>
    </row>
    <row r="880" spans="1:33" x14ac:dyDescent="0.3">
      <c r="A880" s="27">
        <v>46274</v>
      </c>
      <c r="B880" s="8" t="s">
        <v>5</v>
      </c>
      <c r="C880" s="8" t="s">
        <v>173</v>
      </c>
      <c r="D880" s="8" t="s">
        <v>141</v>
      </c>
      <c r="E880" s="8" t="s">
        <v>174</v>
      </c>
      <c r="F880" s="8" t="s">
        <v>143</v>
      </c>
      <c r="G880" s="8" t="s">
        <v>151</v>
      </c>
      <c r="H880" s="8" t="s">
        <v>6</v>
      </c>
      <c r="I880" s="8" t="s">
        <v>408</v>
      </c>
      <c r="J880" s="8" t="s">
        <v>176</v>
      </c>
      <c r="K880" s="8" t="s">
        <v>21</v>
      </c>
      <c r="L880" s="12">
        <v>1230</v>
      </c>
      <c r="M880" s="9">
        <v>25</v>
      </c>
      <c r="N880" s="10">
        <f t="shared" si="117"/>
        <v>2.032520325203252E-2</v>
      </c>
      <c r="O880" s="11">
        <f t="shared" si="118"/>
        <v>14</v>
      </c>
      <c r="P880" s="11">
        <v>350</v>
      </c>
      <c r="Q880" s="11">
        <v>0</v>
      </c>
      <c r="R880" s="8">
        <v>0</v>
      </c>
      <c r="S880" s="8">
        <v>0</v>
      </c>
      <c r="T880" s="33" t="str">
        <f t="shared" si="119"/>
        <v/>
      </c>
      <c r="U880" s="12">
        <f t="shared" si="120"/>
        <v>0</v>
      </c>
      <c r="V880" s="10">
        <f t="shared" si="121"/>
        <v>0</v>
      </c>
      <c r="W880" s="11">
        <v>14</v>
      </c>
      <c r="X880" s="8" t="s">
        <v>148</v>
      </c>
      <c r="Y880" s="8" t="s">
        <v>149</v>
      </c>
      <c r="AA880">
        <f t="shared" si="122"/>
        <v>2</v>
      </c>
      <c r="AB880" s="32">
        <f t="shared" si="123"/>
        <v>-350</v>
      </c>
      <c r="AC880" t="str">
        <f t="shared" si="124"/>
        <v>No Sales</v>
      </c>
      <c r="AD880">
        <f>IFERROR(VLOOKUP(J880,Product_lookup!$A:$G,5,FALSE),"")</f>
        <v>449</v>
      </c>
      <c r="AE880">
        <f>IFERROR(VLOOKUP(J880,Product_lookup!$A:$G,6,FALSE),"")</f>
        <v>166</v>
      </c>
      <c r="AF880">
        <f>IFERROR(VLOOKUP(J880,Product_lookup!$A:$G,7,FALSE),"")</f>
        <v>140</v>
      </c>
      <c r="AG880" s="33">
        <f t="shared" si="125"/>
        <v>0.31848552338530067</v>
      </c>
    </row>
    <row r="881" spans="1:33" x14ac:dyDescent="0.3">
      <c r="A881" s="27">
        <v>46274</v>
      </c>
      <c r="B881" s="8" t="s">
        <v>5</v>
      </c>
      <c r="C881" s="8" t="s">
        <v>173</v>
      </c>
      <c r="D881" s="8" t="s">
        <v>141</v>
      </c>
      <c r="E881" s="8" t="s">
        <v>186</v>
      </c>
      <c r="F881" s="8" t="s">
        <v>143</v>
      </c>
      <c r="G881" s="8" t="s">
        <v>151</v>
      </c>
      <c r="H881" s="8" t="s">
        <v>6</v>
      </c>
      <c r="I881" s="8" t="s">
        <v>755</v>
      </c>
      <c r="J881" s="8" t="s">
        <v>188</v>
      </c>
      <c r="K881" s="8" t="s">
        <v>21</v>
      </c>
      <c r="L881" s="12">
        <v>97</v>
      </c>
      <c r="M881" s="9">
        <v>1</v>
      </c>
      <c r="N881" s="10">
        <f t="shared" si="117"/>
        <v>1.0309278350515464E-2</v>
      </c>
      <c r="O881" s="11">
        <f t="shared" si="118"/>
        <v>8.5</v>
      </c>
      <c r="P881" s="11">
        <v>8.5</v>
      </c>
      <c r="Q881" s="11">
        <v>0</v>
      </c>
      <c r="R881" s="8">
        <v>0</v>
      </c>
      <c r="S881" s="8">
        <v>0</v>
      </c>
      <c r="T881" s="33" t="str">
        <f t="shared" si="119"/>
        <v/>
      </c>
      <c r="U881" s="12">
        <f t="shared" si="120"/>
        <v>0</v>
      </c>
      <c r="V881" s="10">
        <f t="shared" si="121"/>
        <v>0</v>
      </c>
      <c r="W881" s="11">
        <v>8.5</v>
      </c>
      <c r="X881" s="8" t="s">
        <v>148</v>
      </c>
      <c r="Y881" s="8" t="s">
        <v>149</v>
      </c>
      <c r="AA881">
        <f t="shared" si="122"/>
        <v>2</v>
      </c>
      <c r="AB881" s="32">
        <f t="shared" si="123"/>
        <v>-8.5</v>
      </c>
      <c r="AC881" t="str">
        <f t="shared" si="124"/>
        <v>No Sales</v>
      </c>
      <c r="AD881">
        <f>IFERROR(VLOOKUP(J881,Product_lookup!$A:$G,5,FALSE),"")</f>
        <v>349</v>
      </c>
      <c r="AE881">
        <f>IFERROR(VLOOKUP(J881,Product_lookup!$A:$G,6,FALSE),"")</f>
        <v>133</v>
      </c>
      <c r="AF881">
        <f>IFERROR(VLOOKUP(J881,Product_lookup!$A:$G,7,FALSE),"")</f>
        <v>121</v>
      </c>
      <c r="AG881" s="33">
        <f t="shared" si="125"/>
        <v>0.27220630372492838</v>
      </c>
    </row>
    <row r="882" spans="1:33" x14ac:dyDescent="0.3">
      <c r="A882" s="27">
        <v>46274</v>
      </c>
      <c r="B882" s="8" t="s">
        <v>5</v>
      </c>
      <c r="C882" s="8" t="s">
        <v>173</v>
      </c>
      <c r="D882" s="8" t="s">
        <v>141</v>
      </c>
      <c r="E882" s="8" t="s">
        <v>193</v>
      </c>
      <c r="F882" s="8" t="s">
        <v>143</v>
      </c>
      <c r="G882" s="8" t="s">
        <v>151</v>
      </c>
      <c r="H882" s="8" t="s">
        <v>6</v>
      </c>
      <c r="I882" s="8" t="s">
        <v>571</v>
      </c>
      <c r="J882" s="8" t="s">
        <v>195</v>
      </c>
      <c r="K882" s="8" t="s">
        <v>21</v>
      </c>
      <c r="L882" s="12">
        <v>222</v>
      </c>
      <c r="M882" s="9">
        <v>3</v>
      </c>
      <c r="N882" s="10">
        <f t="shared" si="117"/>
        <v>1.3513513513513514E-2</v>
      </c>
      <c r="O882" s="11">
        <f t="shared" si="118"/>
        <v>9.58</v>
      </c>
      <c r="P882" s="11">
        <v>28.74</v>
      </c>
      <c r="Q882" s="11">
        <v>0</v>
      </c>
      <c r="R882" s="8">
        <v>0</v>
      </c>
      <c r="S882" s="8">
        <v>0</v>
      </c>
      <c r="T882" s="33" t="str">
        <f t="shared" si="119"/>
        <v/>
      </c>
      <c r="U882" s="12">
        <f t="shared" si="120"/>
        <v>0</v>
      </c>
      <c r="V882" s="10">
        <f t="shared" si="121"/>
        <v>0</v>
      </c>
      <c r="W882" s="11">
        <v>10.5</v>
      </c>
      <c r="X882" s="8" t="s">
        <v>148</v>
      </c>
      <c r="Y882" s="8" t="s">
        <v>149</v>
      </c>
      <c r="AA882">
        <f t="shared" si="122"/>
        <v>2</v>
      </c>
      <c r="AB882" s="32">
        <f t="shared" si="123"/>
        <v>-28.74</v>
      </c>
      <c r="AC882" t="str">
        <f t="shared" si="124"/>
        <v>No Sales</v>
      </c>
      <c r="AD882">
        <f>IFERROR(VLOOKUP(J882,Product_lookup!$A:$G,5,FALSE),"")</f>
        <v>399</v>
      </c>
      <c r="AE882">
        <f>IFERROR(VLOOKUP(J882,Product_lookup!$A:$G,6,FALSE),"")</f>
        <v>148</v>
      </c>
      <c r="AF882">
        <f>IFERROR(VLOOKUP(J882,Product_lookup!$A:$G,7,FALSE),"")</f>
        <v>126</v>
      </c>
      <c r="AG882" s="33">
        <f t="shared" si="125"/>
        <v>0.31328320802005011</v>
      </c>
    </row>
    <row r="883" spans="1:33" x14ac:dyDescent="0.3">
      <c r="A883" s="27">
        <v>46274</v>
      </c>
      <c r="B883" s="8" t="s">
        <v>5</v>
      </c>
      <c r="C883" s="8" t="s">
        <v>173</v>
      </c>
      <c r="D883" s="8" t="s">
        <v>141</v>
      </c>
      <c r="E883" s="8" t="s">
        <v>193</v>
      </c>
      <c r="F883" s="8" t="s">
        <v>143</v>
      </c>
      <c r="G883" s="8" t="s">
        <v>144</v>
      </c>
      <c r="H883" s="8" t="s">
        <v>6</v>
      </c>
      <c r="I883" s="8" t="s">
        <v>264</v>
      </c>
      <c r="J883" s="8" t="s">
        <v>195</v>
      </c>
      <c r="K883" s="8" t="s">
        <v>21</v>
      </c>
      <c r="L883" s="12">
        <v>280</v>
      </c>
      <c r="M883" s="9">
        <v>7</v>
      </c>
      <c r="N883" s="10">
        <f t="shared" si="117"/>
        <v>2.5000000000000001E-2</v>
      </c>
      <c r="O883" s="11">
        <f t="shared" si="118"/>
        <v>9</v>
      </c>
      <c r="P883" s="11">
        <v>63</v>
      </c>
      <c r="Q883" s="11">
        <v>0</v>
      </c>
      <c r="R883" s="8">
        <v>0</v>
      </c>
      <c r="S883" s="8">
        <v>0</v>
      </c>
      <c r="T883" s="33" t="str">
        <f t="shared" si="119"/>
        <v/>
      </c>
      <c r="U883" s="12">
        <f t="shared" si="120"/>
        <v>0</v>
      </c>
      <c r="V883" s="10">
        <f t="shared" si="121"/>
        <v>0</v>
      </c>
      <c r="W883" s="11">
        <v>9</v>
      </c>
      <c r="X883" s="8" t="s">
        <v>148</v>
      </c>
      <c r="Y883" s="8" t="s">
        <v>149</v>
      </c>
      <c r="AA883">
        <f t="shared" si="122"/>
        <v>2</v>
      </c>
      <c r="AB883" s="32">
        <f t="shared" si="123"/>
        <v>-63</v>
      </c>
      <c r="AC883" t="str">
        <f t="shared" si="124"/>
        <v>No Sales</v>
      </c>
      <c r="AD883">
        <f>IFERROR(VLOOKUP(J883,Product_lookup!$A:$G,5,FALSE),"")</f>
        <v>399</v>
      </c>
      <c r="AE883">
        <f>IFERROR(VLOOKUP(J883,Product_lookup!$A:$G,6,FALSE),"")</f>
        <v>148</v>
      </c>
      <c r="AF883">
        <f>IFERROR(VLOOKUP(J883,Product_lookup!$A:$G,7,FALSE),"")</f>
        <v>126</v>
      </c>
      <c r="AG883" s="33">
        <f t="shared" si="125"/>
        <v>0.31328320802005011</v>
      </c>
    </row>
    <row r="884" spans="1:33" x14ac:dyDescent="0.3">
      <c r="A884" s="27">
        <v>46274</v>
      </c>
      <c r="B884" s="8" t="s">
        <v>5</v>
      </c>
      <c r="C884" s="8" t="s">
        <v>173</v>
      </c>
      <c r="D884" s="8" t="s">
        <v>141</v>
      </c>
      <c r="E884" s="8" t="s">
        <v>193</v>
      </c>
      <c r="F884" s="8" t="s">
        <v>143</v>
      </c>
      <c r="G884" s="8" t="s">
        <v>151</v>
      </c>
      <c r="H884" s="8" t="s">
        <v>6</v>
      </c>
      <c r="I884" s="8" t="s">
        <v>194</v>
      </c>
      <c r="J884" s="8" t="s">
        <v>195</v>
      </c>
      <c r="K884" s="8" t="s">
        <v>21</v>
      </c>
      <c r="L884" s="12">
        <v>1130</v>
      </c>
      <c r="M884" s="9">
        <v>10</v>
      </c>
      <c r="N884" s="10">
        <f t="shared" si="117"/>
        <v>8.8495575221238937E-3</v>
      </c>
      <c r="O884" s="11">
        <f t="shared" si="118"/>
        <v>9.5</v>
      </c>
      <c r="P884" s="11">
        <v>95</v>
      </c>
      <c r="Q884" s="11">
        <v>0</v>
      </c>
      <c r="R884" s="8">
        <v>0</v>
      </c>
      <c r="S884" s="8">
        <v>0</v>
      </c>
      <c r="T884" s="33" t="str">
        <f t="shared" si="119"/>
        <v/>
      </c>
      <c r="U884" s="12">
        <f t="shared" si="120"/>
        <v>0</v>
      </c>
      <c r="V884" s="10">
        <f t="shared" si="121"/>
        <v>0</v>
      </c>
      <c r="W884" s="11">
        <v>9.5</v>
      </c>
      <c r="X884" s="8" t="s">
        <v>148</v>
      </c>
      <c r="Y884" s="8" t="s">
        <v>149</v>
      </c>
      <c r="AA884">
        <f t="shared" si="122"/>
        <v>2</v>
      </c>
      <c r="AB884" s="32">
        <f t="shared" si="123"/>
        <v>-95</v>
      </c>
      <c r="AC884" t="str">
        <f t="shared" si="124"/>
        <v>No Sales</v>
      </c>
      <c r="AD884">
        <f>IFERROR(VLOOKUP(J884,Product_lookup!$A:$G,5,FALSE),"")</f>
        <v>399</v>
      </c>
      <c r="AE884">
        <f>IFERROR(VLOOKUP(J884,Product_lookup!$A:$G,6,FALSE),"")</f>
        <v>148</v>
      </c>
      <c r="AF884">
        <f>IFERROR(VLOOKUP(J884,Product_lookup!$A:$G,7,FALSE),"")</f>
        <v>126</v>
      </c>
      <c r="AG884" s="33">
        <f t="shared" si="125"/>
        <v>0.31328320802005011</v>
      </c>
    </row>
    <row r="885" spans="1:33" x14ac:dyDescent="0.3">
      <c r="A885" s="27">
        <v>46274</v>
      </c>
      <c r="B885" s="8" t="s">
        <v>5</v>
      </c>
      <c r="C885" s="8" t="s">
        <v>173</v>
      </c>
      <c r="D885" s="8" t="s">
        <v>141</v>
      </c>
      <c r="E885" s="8" t="s">
        <v>200</v>
      </c>
      <c r="F885" s="8" t="s">
        <v>143</v>
      </c>
      <c r="G885" s="8" t="s">
        <v>151</v>
      </c>
      <c r="H885" s="8" t="s">
        <v>6</v>
      </c>
      <c r="I885" s="8" t="s">
        <v>268</v>
      </c>
      <c r="J885" s="8" t="s">
        <v>202</v>
      </c>
      <c r="K885" s="8" t="s">
        <v>14</v>
      </c>
      <c r="L885" s="12">
        <v>4520</v>
      </c>
      <c r="M885" s="9">
        <v>18</v>
      </c>
      <c r="N885" s="10">
        <f t="shared" si="117"/>
        <v>3.9823008849557522E-3</v>
      </c>
      <c r="O885" s="11">
        <f t="shared" si="118"/>
        <v>7.2700000000000005</v>
      </c>
      <c r="P885" s="11">
        <v>130.86000000000001</v>
      </c>
      <c r="Q885" s="11">
        <v>0</v>
      </c>
      <c r="R885" s="8">
        <v>0</v>
      </c>
      <c r="S885" s="8">
        <v>0</v>
      </c>
      <c r="T885" s="33" t="str">
        <f t="shared" si="119"/>
        <v/>
      </c>
      <c r="U885" s="12">
        <f t="shared" si="120"/>
        <v>0</v>
      </c>
      <c r="V885" s="10">
        <f t="shared" si="121"/>
        <v>0</v>
      </c>
      <c r="W885" s="11">
        <v>11.5</v>
      </c>
      <c r="X885" s="8" t="s">
        <v>148</v>
      </c>
      <c r="Y885" s="8" t="s">
        <v>149</v>
      </c>
      <c r="AA885">
        <f t="shared" si="122"/>
        <v>2</v>
      </c>
      <c r="AB885" s="32">
        <f t="shared" si="123"/>
        <v>-130.86000000000001</v>
      </c>
      <c r="AC885" t="str">
        <f t="shared" si="124"/>
        <v>No Sales</v>
      </c>
      <c r="AD885">
        <f>IFERROR(VLOOKUP(J885,Product_lookup!$A:$G,5,FALSE),"")</f>
        <v>429</v>
      </c>
      <c r="AE885">
        <f>IFERROR(VLOOKUP(J885,Product_lookup!$A:$G,6,FALSE),"")</f>
        <v>159</v>
      </c>
      <c r="AF885">
        <f>IFERROR(VLOOKUP(J885,Product_lookup!$A:$G,7,FALSE),"")</f>
        <v>139</v>
      </c>
      <c r="AG885" s="33">
        <f t="shared" si="125"/>
        <v>0.30536130536130535</v>
      </c>
    </row>
    <row r="886" spans="1:33" x14ac:dyDescent="0.3">
      <c r="A886" s="27">
        <v>46274</v>
      </c>
      <c r="B886" s="8" t="s">
        <v>5</v>
      </c>
      <c r="C886" s="8" t="s">
        <v>173</v>
      </c>
      <c r="D886" s="8" t="s">
        <v>141</v>
      </c>
      <c r="E886" s="8" t="s">
        <v>200</v>
      </c>
      <c r="F886" s="8" t="s">
        <v>143</v>
      </c>
      <c r="G886" s="8" t="s">
        <v>144</v>
      </c>
      <c r="H886" s="8" t="s">
        <v>6</v>
      </c>
      <c r="I886" s="8" t="s">
        <v>471</v>
      </c>
      <c r="J886" s="8" t="s">
        <v>202</v>
      </c>
      <c r="K886" s="8" t="s">
        <v>14</v>
      </c>
      <c r="L886" s="9">
        <v>1053</v>
      </c>
      <c r="M886" s="9">
        <v>9</v>
      </c>
      <c r="N886" s="10">
        <f t="shared" si="117"/>
        <v>8.5470085470085479E-3</v>
      </c>
      <c r="O886" s="11">
        <f t="shared" si="118"/>
        <v>9.1999999999999993</v>
      </c>
      <c r="P886" s="11">
        <v>82.8</v>
      </c>
      <c r="Q886" s="11">
        <v>0</v>
      </c>
      <c r="R886" s="8">
        <v>0</v>
      </c>
      <c r="S886" s="8">
        <v>0</v>
      </c>
      <c r="T886" s="33" t="str">
        <f t="shared" si="119"/>
        <v/>
      </c>
      <c r="U886" s="12">
        <f t="shared" si="120"/>
        <v>0</v>
      </c>
      <c r="V886" s="10">
        <f t="shared" si="121"/>
        <v>0</v>
      </c>
      <c r="W886" s="11">
        <v>11</v>
      </c>
      <c r="X886" s="8" t="s">
        <v>148</v>
      </c>
      <c r="Y886" s="8" t="s">
        <v>149</v>
      </c>
      <c r="AA886">
        <f t="shared" si="122"/>
        <v>2</v>
      </c>
      <c r="AB886" s="32">
        <f t="shared" si="123"/>
        <v>-82.8</v>
      </c>
      <c r="AC886" t="str">
        <f t="shared" si="124"/>
        <v>No Sales</v>
      </c>
      <c r="AD886">
        <f>IFERROR(VLOOKUP(J886,Product_lookup!$A:$G,5,FALSE),"")</f>
        <v>429</v>
      </c>
      <c r="AE886">
        <f>IFERROR(VLOOKUP(J886,Product_lookup!$A:$G,6,FALSE),"")</f>
        <v>159</v>
      </c>
      <c r="AF886">
        <f>IFERROR(VLOOKUP(J886,Product_lookup!$A:$G,7,FALSE),"")</f>
        <v>139</v>
      </c>
      <c r="AG886" s="33">
        <f t="shared" si="125"/>
        <v>0.30536130536130535</v>
      </c>
    </row>
    <row r="887" spans="1:33" x14ac:dyDescent="0.3">
      <c r="A887" s="27">
        <v>46274</v>
      </c>
      <c r="B887" s="8" t="s">
        <v>5</v>
      </c>
      <c r="C887" s="8" t="s">
        <v>173</v>
      </c>
      <c r="D887" s="8" t="s">
        <v>141</v>
      </c>
      <c r="E887" s="8" t="s">
        <v>200</v>
      </c>
      <c r="F887" s="8" t="s">
        <v>143</v>
      </c>
      <c r="G887" s="8" t="s">
        <v>151</v>
      </c>
      <c r="H887" s="8" t="s">
        <v>6</v>
      </c>
      <c r="I887" s="8" t="s">
        <v>574</v>
      </c>
      <c r="J887" s="8" t="s">
        <v>202</v>
      </c>
      <c r="K887" s="8" t="s">
        <v>14</v>
      </c>
      <c r="L887" s="12">
        <v>878</v>
      </c>
      <c r="M887" s="9">
        <v>1</v>
      </c>
      <c r="N887" s="10">
        <f t="shared" si="117"/>
        <v>1.1389521640091116E-3</v>
      </c>
      <c r="O887" s="11">
        <f t="shared" si="118"/>
        <v>5.92</v>
      </c>
      <c r="P887" s="11">
        <v>5.92</v>
      </c>
      <c r="Q887" s="11">
        <v>0</v>
      </c>
      <c r="R887" s="8">
        <v>0</v>
      </c>
      <c r="S887" s="8">
        <v>0</v>
      </c>
      <c r="T887" s="33" t="str">
        <f t="shared" si="119"/>
        <v/>
      </c>
      <c r="U887" s="12">
        <f t="shared" si="120"/>
        <v>0</v>
      </c>
      <c r="V887" s="10">
        <f t="shared" si="121"/>
        <v>0</v>
      </c>
      <c r="W887" s="11">
        <v>8.5</v>
      </c>
      <c r="X887" s="8" t="s">
        <v>148</v>
      </c>
      <c r="Y887" s="8" t="s">
        <v>149</v>
      </c>
      <c r="AA887">
        <f t="shared" si="122"/>
        <v>2</v>
      </c>
      <c r="AB887" s="32">
        <f t="shared" si="123"/>
        <v>-5.92</v>
      </c>
      <c r="AC887" t="str">
        <f t="shared" si="124"/>
        <v>No Sales</v>
      </c>
      <c r="AD887">
        <f>IFERROR(VLOOKUP(J887,Product_lookup!$A:$G,5,FALSE),"")</f>
        <v>429</v>
      </c>
      <c r="AE887">
        <f>IFERROR(VLOOKUP(J887,Product_lookup!$A:$G,6,FALSE),"")</f>
        <v>159</v>
      </c>
      <c r="AF887">
        <f>IFERROR(VLOOKUP(J887,Product_lookup!$A:$G,7,FALSE),"")</f>
        <v>139</v>
      </c>
      <c r="AG887" s="33">
        <f t="shared" si="125"/>
        <v>0.30536130536130535</v>
      </c>
    </row>
    <row r="888" spans="1:33" x14ac:dyDescent="0.3">
      <c r="A888" s="27">
        <v>46274</v>
      </c>
      <c r="B888" s="8" t="s">
        <v>5</v>
      </c>
      <c r="C888" s="8" t="s">
        <v>173</v>
      </c>
      <c r="D888" s="8" t="s">
        <v>141</v>
      </c>
      <c r="E888" s="8" t="s">
        <v>200</v>
      </c>
      <c r="F888" s="8" t="s">
        <v>143</v>
      </c>
      <c r="G888" s="8" t="s">
        <v>144</v>
      </c>
      <c r="H888" s="8" t="s">
        <v>6</v>
      </c>
      <c r="I888" s="8" t="s">
        <v>757</v>
      </c>
      <c r="J888" s="8" t="s">
        <v>202</v>
      </c>
      <c r="K888" s="8" t="s">
        <v>21</v>
      </c>
      <c r="L888" s="12">
        <v>142</v>
      </c>
      <c r="M888" s="9">
        <v>0</v>
      </c>
      <c r="N888" s="10">
        <f t="shared" si="117"/>
        <v>0</v>
      </c>
      <c r="O888" s="11" t="str">
        <f t="shared" si="118"/>
        <v/>
      </c>
      <c r="P888" s="11">
        <v>0</v>
      </c>
      <c r="Q888" s="11">
        <v>0</v>
      </c>
      <c r="R888" s="8">
        <v>0</v>
      </c>
      <c r="S888" s="8">
        <v>0</v>
      </c>
      <c r="T888" s="33" t="str">
        <f t="shared" si="119"/>
        <v/>
      </c>
      <c r="U888" s="12" t="str">
        <f t="shared" si="120"/>
        <v/>
      </c>
      <c r="V888" s="10" t="str">
        <f t="shared" si="121"/>
        <v/>
      </c>
      <c r="W888" s="11">
        <v>10</v>
      </c>
      <c r="X888" s="8" t="s">
        <v>148</v>
      </c>
      <c r="Y888" s="8" t="s">
        <v>149</v>
      </c>
      <c r="AA888">
        <f t="shared" si="122"/>
        <v>2</v>
      </c>
      <c r="AB888" s="32">
        <f t="shared" si="123"/>
        <v>0</v>
      </c>
      <c r="AC888" t="str">
        <f t="shared" si="124"/>
        <v>No Spend</v>
      </c>
      <c r="AD888">
        <f>IFERROR(VLOOKUP(J888,Product_lookup!$A:$G,5,FALSE),"")</f>
        <v>429</v>
      </c>
      <c r="AE888">
        <f>IFERROR(VLOOKUP(J888,Product_lookup!$A:$G,6,FALSE),"")</f>
        <v>159</v>
      </c>
      <c r="AF888">
        <f>IFERROR(VLOOKUP(J888,Product_lookup!$A:$G,7,FALSE),"")</f>
        <v>139</v>
      </c>
      <c r="AG888" s="33">
        <f t="shared" si="125"/>
        <v>0.30536130536130535</v>
      </c>
    </row>
    <row r="889" spans="1:33" x14ac:dyDescent="0.3">
      <c r="A889" s="27">
        <v>46274</v>
      </c>
      <c r="B889" s="8" t="s">
        <v>5</v>
      </c>
      <c r="C889" s="8" t="s">
        <v>173</v>
      </c>
      <c r="D889" s="8" t="s">
        <v>141</v>
      </c>
      <c r="E889" s="8" t="s">
        <v>200</v>
      </c>
      <c r="F889" s="8" t="s">
        <v>143</v>
      </c>
      <c r="G889" s="8" t="s">
        <v>151</v>
      </c>
      <c r="H889" s="8" t="s">
        <v>6</v>
      </c>
      <c r="I889" s="8" t="s">
        <v>472</v>
      </c>
      <c r="J889" s="8" t="s">
        <v>202</v>
      </c>
      <c r="K889" s="8" t="s">
        <v>7</v>
      </c>
      <c r="L889" s="12">
        <v>750</v>
      </c>
      <c r="M889" s="9">
        <v>3</v>
      </c>
      <c r="N889" s="10">
        <f t="shared" si="117"/>
        <v>4.0000000000000001E-3</v>
      </c>
      <c r="O889" s="11">
        <f t="shared" si="118"/>
        <v>6.56</v>
      </c>
      <c r="P889" s="11">
        <v>19.68</v>
      </c>
      <c r="Q889" s="11">
        <v>0</v>
      </c>
      <c r="R889" s="8">
        <v>0</v>
      </c>
      <c r="S889" s="8">
        <v>0</v>
      </c>
      <c r="T889" s="33" t="str">
        <f t="shared" si="119"/>
        <v/>
      </c>
      <c r="U889" s="12">
        <f t="shared" si="120"/>
        <v>0</v>
      </c>
      <c r="V889" s="10">
        <f t="shared" si="121"/>
        <v>0</v>
      </c>
      <c r="W889" s="11">
        <v>10</v>
      </c>
      <c r="X889" s="8" t="s">
        <v>148</v>
      </c>
      <c r="Y889" s="8" t="s">
        <v>149</v>
      </c>
      <c r="AA889">
        <f t="shared" si="122"/>
        <v>2</v>
      </c>
      <c r="AB889" s="32">
        <f t="shared" si="123"/>
        <v>-19.68</v>
      </c>
      <c r="AC889" t="str">
        <f t="shared" si="124"/>
        <v>No Sales</v>
      </c>
      <c r="AD889">
        <f>IFERROR(VLOOKUP(J889,Product_lookup!$A:$G,5,FALSE),"")</f>
        <v>429</v>
      </c>
      <c r="AE889">
        <f>IFERROR(VLOOKUP(J889,Product_lookup!$A:$G,6,FALSE),"")</f>
        <v>159</v>
      </c>
      <c r="AF889">
        <f>IFERROR(VLOOKUP(J889,Product_lookup!$A:$G,7,FALSE),"")</f>
        <v>139</v>
      </c>
      <c r="AG889" s="33">
        <f t="shared" si="125"/>
        <v>0.30536130536130535</v>
      </c>
    </row>
    <row r="890" spans="1:33" x14ac:dyDescent="0.3">
      <c r="A890" s="27">
        <v>46274</v>
      </c>
      <c r="B890" s="8" t="s">
        <v>32</v>
      </c>
      <c r="C890" s="8" t="s">
        <v>140</v>
      </c>
      <c r="D890" s="8" t="s">
        <v>141</v>
      </c>
      <c r="E890" s="8" t="s">
        <v>150</v>
      </c>
      <c r="F890" s="8" t="s">
        <v>143</v>
      </c>
      <c r="G890" s="8" t="s">
        <v>209</v>
      </c>
      <c r="H890" s="8" t="s">
        <v>20</v>
      </c>
      <c r="I890" s="8" t="s">
        <v>209</v>
      </c>
      <c r="J890" s="8" t="s">
        <v>153</v>
      </c>
      <c r="K890" s="8" t="s">
        <v>21</v>
      </c>
      <c r="L890" s="12">
        <v>344</v>
      </c>
      <c r="M890" s="9">
        <v>7</v>
      </c>
      <c r="N890" s="10">
        <f t="shared" si="117"/>
        <v>2.0348837209302327E-2</v>
      </c>
      <c r="O890" s="11">
        <f t="shared" si="118"/>
        <v>13</v>
      </c>
      <c r="P890" s="11">
        <v>91</v>
      </c>
      <c r="Q890" s="11">
        <v>549</v>
      </c>
      <c r="R890" s="8">
        <v>1</v>
      </c>
      <c r="S890" s="8">
        <v>1</v>
      </c>
      <c r="T890" s="33">
        <f t="shared" si="119"/>
        <v>0.16575591985428051</v>
      </c>
      <c r="U890" s="12">
        <f t="shared" si="120"/>
        <v>6.0329670329670328</v>
      </c>
      <c r="V890" s="10">
        <f t="shared" si="121"/>
        <v>0.14285714285714285</v>
      </c>
      <c r="W890" s="11">
        <v>13</v>
      </c>
      <c r="X890" s="8" t="s">
        <v>148</v>
      </c>
      <c r="Y890" s="8" t="s">
        <v>149</v>
      </c>
      <c r="AA890">
        <f t="shared" si="122"/>
        <v>2</v>
      </c>
      <c r="AB890" s="32">
        <f t="shared" si="123"/>
        <v>127</v>
      </c>
      <c r="AC890" t="str">
        <f t="shared" si="124"/>
        <v>Profitable</v>
      </c>
      <c r="AD890">
        <f>IFERROR(VLOOKUP(J890,Product_lookup!$A:$G,5,FALSE),"")</f>
        <v>549</v>
      </c>
      <c r="AE890">
        <f>IFERROR(VLOOKUP(J890,Product_lookup!$A:$G,6,FALSE),"")</f>
        <v>192</v>
      </c>
      <c r="AF890">
        <f>IFERROR(VLOOKUP(J890,Product_lookup!$A:$G,7,FALSE),"")</f>
        <v>139</v>
      </c>
      <c r="AG890" s="33">
        <f t="shared" si="125"/>
        <v>0.39708561020036431</v>
      </c>
    </row>
    <row r="891" spans="1:33" x14ac:dyDescent="0.3">
      <c r="A891" s="27">
        <v>46274</v>
      </c>
      <c r="B891" s="8" t="s">
        <v>32</v>
      </c>
      <c r="C891" s="8" t="s">
        <v>140</v>
      </c>
      <c r="D891" s="8" t="s">
        <v>141</v>
      </c>
      <c r="E891" s="8" t="s">
        <v>150</v>
      </c>
      <c r="F891" s="8" t="s">
        <v>143</v>
      </c>
      <c r="G891" s="8" t="s">
        <v>374</v>
      </c>
      <c r="H891" s="8" t="s">
        <v>20</v>
      </c>
      <c r="I891" s="8" t="s">
        <v>374</v>
      </c>
      <c r="J891" s="8" t="s">
        <v>153</v>
      </c>
      <c r="K891" s="8" t="s">
        <v>21</v>
      </c>
      <c r="L891" s="12">
        <v>435</v>
      </c>
      <c r="M891" s="9">
        <v>6</v>
      </c>
      <c r="N891" s="10">
        <f t="shared" si="117"/>
        <v>1.3793103448275862E-2</v>
      </c>
      <c r="O891" s="11">
        <f t="shared" si="118"/>
        <v>20</v>
      </c>
      <c r="P891" s="11">
        <v>120</v>
      </c>
      <c r="Q891" s="11">
        <v>549</v>
      </c>
      <c r="R891" s="8">
        <v>1</v>
      </c>
      <c r="S891" s="8">
        <v>1</v>
      </c>
      <c r="T891" s="33">
        <f t="shared" si="119"/>
        <v>0.21857923497267759</v>
      </c>
      <c r="U891" s="12">
        <f t="shared" si="120"/>
        <v>4.5750000000000002</v>
      </c>
      <c r="V891" s="10">
        <f t="shared" si="121"/>
        <v>0.16666666666666666</v>
      </c>
      <c r="W891" s="11">
        <v>20</v>
      </c>
      <c r="X891" s="8" t="s">
        <v>148</v>
      </c>
      <c r="Y891" s="8" t="s">
        <v>149</v>
      </c>
      <c r="AA891">
        <f t="shared" si="122"/>
        <v>2</v>
      </c>
      <c r="AB891" s="32">
        <f t="shared" si="123"/>
        <v>98</v>
      </c>
      <c r="AC891" t="str">
        <f t="shared" si="124"/>
        <v>Profitable</v>
      </c>
      <c r="AD891">
        <f>IFERROR(VLOOKUP(J891,Product_lookup!$A:$G,5,FALSE),"")</f>
        <v>549</v>
      </c>
      <c r="AE891">
        <f>IFERROR(VLOOKUP(J891,Product_lookup!$A:$G,6,FALSE),"")</f>
        <v>192</v>
      </c>
      <c r="AF891">
        <f>IFERROR(VLOOKUP(J891,Product_lookup!$A:$G,7,FALSE),"")</f>
        <v>139</v>
      </c>
      <c r="AG891" s="33">
        <f t="shared" si="125"/>
        <v>0.39708561020036431</v>
      </c>
    </row>
    <row r="892" spans="1:33" x14ac:dyDescent="0.3">
      <c r="A892" s="27">
        <v>46274</v>
      </c>
      <c r="B892" s="8" t="s">
        <v>32</v>
      </c>
      <c r="C892" s="8" t="s">
        <v>140</v>
      </c>
      <c r="D892" s="8" t="s">
        <v>141</v>
      </c>
      <c r="E892" s="8" t="s">
        <v>150</v>
      </c>
      <c r="F892" s="8" t="s">
        <v>143</v>
      </c>
      <c r="G892" s="8" t="s">
        <v>446</v>
      </c>
      <c r="H892" s="8" t="s">
        <v>20</v>
      </c>
      <c r="I892" s="8" t="s">
        <v>446</v>
      </c>
      <c r="J892" s="8" t="s">
        <v>153</v>
      </c>
      <c r="K892" s="8" t="s">
        <v>21</v>
      </c>
      <c r="L892" s="12">
        <v>274</v>
      </c>
      <c r="M892" s="9">
        <v>3</v>
      </c>
      <c r="N892" s="10">
        <f t="shared" si="117"/>
        <v>1.0948905109489052E-2</v>
      </c>
      <c r="O892" s="11">
        <f t="shared" si="118"/>
        <v>11.17</v>
      </c>
      <c r="P892" s="11">
        <v>33.51</v>
      </c>
      <c r="Q892" s="11">
        <v>549</v>
      </c>
      <c r="R892" s="8">
        <v>1</v>
      </c>
      <c r="S892" s="8">
        <v>1</v>
      </c>
      <c r="T892" s="33">
        <f t="shared" si="119"/>
        <v>6.1038251366120212E-2</v>
      </c>
      <c r="U892" s="12">
        <f t="shared" si="120"/>
        <v>16.38316920322292</v>
      </c>
      <c r="V892" s="10">
        <f t="shared" si="121"/>
        <v>0.33333333333333331</v>
      </c>
      <c r="W892" s="11">
        <v>13.5</v>
      </c>
      <c r="X892" s="8" t="s">
        <v>148</v>
      </c>
      <c r="Y892" s="8" t="s">
        <v>149</v>
      </c>
      <c r="AA892">
        <f t="shared" si="122"/>
        <v>2</v>
      </c>
      <c r="AB892" s="32">
        <f t="shared" si="123"/>
        <v>184.49</v>
      </c>
      <c r="AC892" t="str">
        <f t="shared" si="124"/>
        <v>Profitable</v>
      </c>
      <c r="AD892">
        <f>IFERROR(VLOOKUP(J892,Product_lookup!$A:$G,5,FALSE),"")</f>
        <v>549</v>
      </c>
      <c r="AE892">
        <f>IFERROR(VLOOKUP(J892,Product_lookup!$A:$G,6,FALSE),"")</f>
        <v>192</v>
      </c>
      <c r="AF892">
        <f>IFERROR(VLOOKUP(J892,Product_lookup!$A:$G,7,FALSE),"")</f>
        <v>139</v>
      </c>
      <c r="AG892" s="33">
        <f t="shared" si="125"/>
        <v>0.39708561020036431</v>
      </c>
    </row>
    <row r="893" spans="1:33" x14ac:dyDescent="0.3">
      <c r="A893" s="27">
        <v>46274</v>
      </c>
      <c r="B893" s="8" t="s">
        <v>32</v>
      </c>
      <c r="C893" s="8" t="s">
        <v>140</v>
      </c>
      <c r="D893" s="8" t="s">
        <v>141</v>
      </c>
      <c r="E893" s="8" t="s">
        <v>150</v>
      </c>
      <c r="F893" s="8" t="s">
        <v>143</v>
      </c>
      <c r="G893" s="8" t="s">
        <v>156</v>
      </c>
      <c r="H893" s="8" t="s">
        <v>20</v>
      </c>
      <c r="I893" s="8" t="s">
        <v>156</v>
      </c>
      <c r="J893" s="8" t="s">
        <v>153</v>
      </c>
      <c r="K893" s="8" t="s">
        <v>21</v>
      </c>
      <c r="L893" s="12">
        <v>715</v>
      </c>
      <c r="M893" s="9">
        <v>5</v>
      </c>
      <c r="N893" s="10">
        <f t="shared" si="117"/>
        <v>6.993006993006993E-3</v>
      </c>
      <c r="O893" s="11">
        <f t="shared" si="118"/>
        <v>12.09</v>
      </c>
      <c r="P893" s="11">
        <v>60.45</v>
      </c>
      <c r="Q893" s="11">
        <v>0</v>
      </c>
      <c r="R893" s="8">
        <v>0</v>
      </c>
      <c r="S893" s="8">
        <v>0</v>
      </c>
      <c r="T893" s="33" t="str">
        <f t="shared" si="119"/>
        <v/>
      </c>
      <c r="U893" s="12">
        <f t="shared" si="120"/>
        <v>0</v>
      </c>
      <c r="V893" s="10">
        <f t="shared" si="121"/>
        <v>0</v>
      </c>
      <c r="W893" s="11">
        <v>15</v>
      </c>
      <c r="X893" s="8" t="s">
        <v>148</v>
      </c>
      <c r="Y893" s="8" t="s">
        <v>149</v>
      </c>
      <c r="AA893">
        <f t="shared" si="122"/>
        <v>2</v>
      </c>
      <c r="AB893" s="32">
        <f t="shared" si="123"/>
        <v>-60.45</v>
      </c>
      <c r="AC893" t="str">
        <f t="shared" si="124"/>
        <v>No Sales</v>
      </c>
      <c r="AD893">
        <f>IFERROR(VLOOKUP(J893,Product_lookup!$A:$G,5,FALSE),"")</f>
        <v>549</v>
      </c>
      <c r="AE893">
        <f>IFERROR(VLOOKUP(J893,Product_lookup!$A:$G,6,FALSE),"")</f>
        <v>192</v>
      </c>
      <c r="AF893">
        <f>IFERROR(VLOOKUP(J893,Product_lookup!$A:$G,7,FALSE),"")</f>
        <v>139</v>
      </c>
      <c r="AG893" s="33">
        <f t="shared" si="125"/>
        <v>0.39708561020036431</v>
      </c>
    </row>
    <row r="894" spans="1:33" x14ac:dyDescent="0.3">
      <c r="A894" s="27">
        <v>46274</v>
      </c>
      <c r="B894" s="8" t="s">
        <v>32</v>
      </c>
      <c r="C894" s="8" t="s">
        <v>140</v>
      </c>
      <c r="D894" s="8" t="s">
        <v>141</v>
      </c>
      <c r="E894" s="8" t="s">
        <v>211</v>
      </c>
      <c r="F894" s="8" t="s">
        <v>143</v>
      </c>
      <c r="G894" s="8" t="s">
        <v>215</v>
      </c>
      <c r="H894" s="8" t="s">
        <v>20</v>
      </c>
      <c r="I894" s="8" t="s">
        <v>215</v>
      </c>
      <c r="J894" s="8" t="s">
        <v>214</v>
      </c>
      <c r="K894" s="8" t="s">
        <v>14</v>
      </c>
      <c r="L894" s="12">
        <v>737</v>
      </c>
      <c r="M894" s="9">
        <v>4</v>
      </c>
      <c r="N894" s="10">
        <f t="shared" si="117"/>
        <v>5.4274084124830389E-3</v>
      </c>
      <c r="O894" s="11">
        <f t="shared" si="118"/>
        <v>17.059999999999999</v>
      </c>
      <c r="P894" s="11">
        <v>68.239999999999995</v>
      </c>
      <c r="Q894" s="11">
        <v>649</v>
      </c>
      <c r="R894" s="8">
        <v>1</v>
      </c>
      <c r="S894" s="8">
        <v>1</v>
      </c>
      <c r="T894" s="33">
        <f t="shared" si="119"/>
        <v>0.10514637904468412</v>
      </c>
      <c r="U894" s="12">
        <f t="shared" si="120"/>
        <v>9.5105509964830013</v>
      </c>
      <c r="V894" s="10">
        <f t="shared" si="121"/>
        <v>0.25</v>
      </c>
      <c r="W894" s="11">
        <v>25</v>
      </c>
      <c r="X894" s="8" t="s">
        <v>148</v>
      </c>
      <c r="Y894" s="8" t="s">
        <v>149</v>
      </c>
      <c r="AA894">
        <f t="shared" si="122"/>
        <v>2</v>
      </c>
      <c r="AB894" s="32">
        <f t="shared" si="123"/>
        <v>198.76</v>
      </c>
      <c r="AC894" t="str">
        <f t="shared" si="124"/>
        <v>Profitable</v>
      </c>
      <c r="AD894">
        <f>IFERROR(VLOOKUP(J894,Product_lookup!$A:$G,5,FALSE),"")</f>
        <v>649</v>
      </c>
      <c r="AE894">
        <f>IFERROR(VLOOKUP(J894,Product_lookup!$A:$G,6,FALSE),"")</f>
        <v>234</v>
      </c>
      <c r="AF894">
        <f>IFERROR(VLOOKUP(J894,Product_lookup!$A:$G,7,FALSE),"")</f>
        <v>148</v>
      </c>
      <c r="AG894" s="33">
        <f t="shared" si="125"/>
        <v>0.41140215716486905</v>
      </c>
    </row>
    <row r="895" spans="1:33" x14ac:dyDescent="0.3">
      <c r="A895" s="27">
        <v>46274</v>
      </c>
      <c r="B895" s="8" t="s">
        <v>32</v>
      </c>
      <c r="C895" s="8" t="s">
        <v>140</v>
      </c>
      <c r="D895" s="8" t="s">
        <v>141</v>
      </c>
      <c r="E895" s="8" t="s">
        <v>211</v>
      </c>
      <c r="F895" s="8" t="s">
        <v>143</v>
      </c>
      <c r="G895" s="8" t="s">
        <v>225</v>
      </c>
      <c r="H895" s="8" t="s">
        <v>20</v>
      </c>
      <c r="I895" s="8" t="s">
        <v>225</v>
      </c>
      <c r="J895" s="8" t="s">
        <v>214</v>
      </c>
      <c r="K895" s="8" t="s">
        <v>14</v>
      </c>
      <c r="L895" s="12">
        <v>1563</v>
      </c>
      <c r="M895" s="9">
        <v>7</v>
      </c>
      <c r="N895" s="10">
        <f t="shared" si="117"/>
        <v>4.4785668586052466E-3</v>
      </c>
      <c r="O895" s="11">
        <f t="shared" si="118"/>
        <v>16.43</v>
      </c>
      <c r="P895" s="11">
        <v>115.01</v>
      </c>
      <c r="Q895" s="11">
        <v>649</v>
      </c>
      <c r="R895" s="8">
        <v>1</v>
      </c>
      <c r="S895" s="8">
        <v>1</v>
      </c>
      <c r="T895" s="33">
        <f t="shared" si="119"/>
        <v>0.17721109399075502</v>
      </c>
      <c r="U895" s="12">
        <f t="shared" si="120"/>
        <v>5.6429875662985829</v>
      </c>
      <c r="V895" s="10">
        <f t="shared" si="121"/>
        <v>0.14285714285714285</v>
      </c>
      <c r="W895" s="11">
        <v>19.5</v>
      </c>
      <c r="X895" s="8" t="s">
        <v>148</v>
      </c>
      <c r="Y895" s="8" t="s">
        <v>149</v>
      </c>
      <c r="AA895">
        <f t="shared" si="122"/>
        <v>2</v>
      </c>
      <c r="AB895" s="32">
        <f t="shared" si="123"/>
        <v>151.99</v>
      </c>
      <c r="AC895" t="str">
        <f t="shared" si="124"/>
        <v>Profitable</v>
      </c>
      <c r="AD895">
        <f>IFERROR(VLOOKUP(J895,Product_lookup!$A:$G,5,FALSE),"")</f>
        <v>649</v>
      </c>
      <c r="AE895">
        <f>IFERROR(VLOOKUP(J895,Product_lookup!$A:$G,6,FALSE),"")</f>
        <v>234</v>
      </c>
      <c r="AF895">
        <f>IFERROR(VLOOKUP(J895,Product_lookup!$A:$G,7,FALSE),"")</f>
        <v>148</v>
      </c>
      <c r="AG895" s="33">
        <f t="shared" si="125"/>
        <v>0.41140215716486905</v>
      </c>
    </row>
    <row r="896" spans="1:33" x14ac:dyDescent="0.3">
      <c r="A896" s="27">
        <v>46274</v>
      </c>
      <c r="B896" s="8" t="s">
        <v>32</v>
      </c>
      <c r="C896" s="8" t="s">
        <v>140</v>
      </c>
      <c r="D896" s="8" t="s">
        <v>141</v>
      </c>
      <c r="E896" s="8" t="s">
        <v>217</v>
      </c>
      <c r="F896" s="8" t="s">
        <v>143</v>
      </c>
      <c r="G896" s="8" t="s">
        <v>372</v>
      </c>
      <c r="H896" s="8" t="s">
        <v>20</v>
      </c>
      <c r="I896" s="8" t="s">
        <v>372</v>
      </c>
      <c r="J896" s="8" t="s">
        <v>219</v>
      </c>
      <c r="K896" s="8" t="s">
        <v>21</v>
      </c>
      <c r="L896" s="12">
        <v>521</v>
      </c>
      <c r="M896" s="9">
        <v>6</v>
      </c>
      <c r="N896" s="10">
        <f t="shared" si="117"/>
        <v>1.1516314779270634E-2</v>
      </c>
      <c r="O896" s="11">
        <f t="shared" si="118"/>
        <v>17.400000000000002</v>
      </c>
      <c r="P896" s="11">
        <v>104.4</v>
      </c>
      <c r="Q896" s="11">
        <v>0</v>
      </c>
      <c r="R896" s="8">
        <v>0</v>
      </c>
      <c r="S896" s="8">
        <v>0</v>
      </c>
      <c r="T896" s="33" t="str">
        <f t="shared" si="119"/>
        <v/>
      </c>
      <c r="U896" s="12">
        <f t="shared" si="120"/>
        <v>0</v>
      </c>
      <c r="V896" s="10">
        <f t="shared" si="121"/>
        <v>0</v>
      </c>
      <c r="W896" s="11">
        <v>21.5</v>
      </c>
      <c r="X896" s="8" t="s">
        <v>148</v>
      </c>
      <c r="Y896" s="8" t="s">
        <v>149</v>
      </c>
      <c r="AA896">
        <f t="shared" si="122"/>
        <v>2</v>
      </c>
      <c r="AB896" s="32">
        <f t="shared" si="123"/>
        <v>-104.4</v>
      </c>
      <c r="AC896" t="str">
        <f t="shared" si="124"/>
        <v>No Sales</v>
      </c>
      <c r="AD896">
        <f>IFERROR(VLOOKUP(J896,Product_lookup!$A:$G,5,FALSE),"")</f>
        <v>799</v>
      </c>
      <c r="AE896">
        <f>IFERROR(VLOOKUP(J896,Product_lookup!$A:$G,6,FALSE),"")</f>
        <v>272</v>
      </c>
      <c r="AF896">
        <f>IFERROR(VLOOKUP(J896,Product_lookup!$A:$G,7,FALSE),"")</f>
        <v>162</v>
      </c>
      <c r="AG896" s="33">
        <f t="shared" si="125"/>
        <v>0.45682102628285359</v>
      </c>
    </row>
    <row r="897" spans="1:33" x14ac:dyDescent="0.3">
      <c r="A897" s="27">
        <v>46274</v>
      </c>
      <c r="B897" s="8" t="s">
        <v>26</v>
      </c>
      <c r="C897" s="8" t="s">
        <v>140</v>
      </c>
      <c r="D897" s="8" t="s">
        <v>141</v>
      </c>
      <c r="E897" s="8" t="s">
        <v>142</v>
      </c>
      <c r="F897" s="8" t="s">
        <v>143</v>
      </c>
      <c r="G897" s="8" t="s">
        <v>205</v>
      </c>
      <c r="H897" s="8" t="s">
        <v>13</v>
      </c>
      <c r="I897" s="8" t="s">
        <v>759</v>
      </c>
      <c r="J897" s="8" t="s">
        <v>147</v>
      </c>
      <c r="K897" s="8" t="s">
        <v>14</v>
      </c>
      <c r="L897" s="12">
        <v>177</v>
      </c>
      <c r="M897" s="9">
        <v>2</v>
      </c>
      <c r="N897" s="10">
        <f t="shared" si="117"/>
        <v>1.1299435028248588E-2</v>
      </c>
      <c r="O897" s="11">
        <f t="shared" si="118"/>
        <v>14.89</v>
      </c>
      <c r="P897" s="11">
        <v>29.78</v>
      </c>
      <c r="Q897" s="11">
        <v>0</v>
      </c>
      <c r="R897" s="8">
        <v>0</v>
      </c>
      <c r="S897" s="8">
        <v>0</v>
      </c>
      <c r="T897" s="33" t="str">
        <f t="shared" si="119"/>
        <v/>
      </c>
      <c r="U897" s="12">
        <f t="shared" si="120"/>
        <v>0</v>
      </c>
      <c r="V897" s="10">
        <f t="shared" si="121"/>
        <v>0</v>
      </c>
      <c r="W897" s="11">
        <v>17.5</v>
      </c>
      <c r="X897" s="8" t="s">
        <v>148</v>
      </c>
      <c r="Y897" s="8" t="s">
        <v>149</v>
      </c>
      <c r="AA897">
        <f t="shared" si="122"/>
        <v>2</v>
      </c>
      <c r="AB897" s="32">
        <f t="shared" si="123"/>
        <v>-29.78</v>
      </c>
      <c r="AC897" t="str">
        <f t="shared" si="124"/>
        <v>No Sales</v>
      </c>
      <c r="AD897">
        <f>IFERROR(VLOOKUP(J897,Product_lookup!$A:$G,5,FALSE),"")</f>
        <v>599</v>
      </c>
      <c r="AE897">
        <f>IFERROR(VLOOKUP(J897,Product_lookup!$A:$G,6,FALSE),"")</f>
        <v>216</v>
      </c>
      <c r="AF897">
        <f>IFERROR(VLOOKUP(J897,Product_lookup!$A:$G,7,FALSE),"")</f>
        <v>144</v>
      </c>
      <c r="AG897" s="33">
        <f t="shared" si="125"/>
        <v>0.39899833055091821</v>
      </c>
    </row>
    <row r="898" spans="1:33" x14ac:dyDescent="0.3">
      <c r="A898" s="27">
        <v>46274</v>
      </c>
      <c r="B898" s="8" t="s">
        <v>26</v>
      </c>
      <c r="C898" s="8" t="s">
        <v>140</v>
      </c>
      <c r="D898" s="8" t="s">
        <v>141</v>
      </c>
      <c r="E898" s="8" t="s">
        <v>150</v>
      </c>
      <c r="F898" s="8" t="s">
        <v>143</v>
      </c>
      <c r="G898" s="8" t="s">
        <v>210</v>
      </c>
      <c r="H898" s="8" t="s">
        <v>13</v>
      </c>
      <c r="I898" s="8" t="s">
        <v>209</v>
      </c>
      <c r="J898" s="8" t="s">
        <v>153</v>
      </c>
      <c r="K898" s="8" t="s">
        <v>21</v>
      </c>
      <c r="L898" s="12">
        <v>177</v>
      </c>
      <c r="M898" s="9">
        <v>5</v>
      </c>
      <c r="N898" s="10">
        <f t="shared" ref="N898:N961" si="126">IF(L898=0,"",M898/L898)</f>
        <v>2.8248587570621469E-2</v>
      </c>
      <c r="O898" s="11">
        <f t="shared" ref="O898:O961" si="127">IF(M898=0,"",P898/M898)</f>
        <v>14.66</v>
      </c>
      <c r="P898" s="11">
        <v>73.3</v>
      </c>
      <c r="Q898" s="11">
        <v>1098</v>
      </c>
      <c r="R898" s="8">
        <v>2</v>
      </c>
      <c r="S898" s="8">
        <v>2</v>
      </c>
      <c r="T898" s="33">
        <f t="shared" ref="T898:T961" si="128">IF(Q898=0,"",P898/Q898)</f>
        <v>6.6757741347905283E-2</v>
      </c>
      <c r="U898" s="12">
        <f t="shared" ref="U898:U961" si="129">IF(P898=0,"",Q898/P898)</f>
        <v>14.979536152796726</v>
      </c>
      <c r="V898" s="10">
        <f t="shared" ref="V898:V961" si="130">IF(M898=0,"",R898/M898)</f>
        <v>0.4</v>
      </c>
      <c r="W898" s="11">
        <v>15</v>
      </c>
      <c r="X898" s="8" t="s">
        <v>148</v>
      </c>
      <c r="Y898" s="8" t="s">
        <v>149</v>
      </c>
      <c r="AA898">
        <f t="shared" ref="AA898:AA961" si="131">IF(OR(A898&lt;DATE(2026,9,1),A898&gt;DATE(2026,9,28)),"Check Date",INT((A898-DATE(2026,9,1))/7)+1)</f>
        <v>2</v>
      </c>
      <c r="AB898" s="32">
        <f t="shared" ref="AB898:AB961" si="132">IF(OR(AD898="",AE898="",AF898=""),"",S898*(AD898-AE898-AF898)-P898)</f>
        <v>362.7</v>
      </c>
      <c r="AC898" t="str">
        <f t="shared" ref="AC898:AC961" si="133">IF(P898&lt;0,"Review",IF(OR(AD898="",AE898="",AF898=""),"Cost missing",IF(P898=0,"No Spend",IF(Q898=0,"No Sales",IF(P898/Q898&lt;AG898,"Profitable","Losing")))))</f>
        <v>Profitable</v>
      </c>
      <c r="AD898">
        <f>IFERROR(VLOOKUP(J898,Product_lookup!$A:$G,5,FALSE),"")</f>
        <v>549</v>
      </c>
      <c r="AE898">
        <f>IFERROR(VLOOKUP(J898,Product_lookup!$A:$G,6,FALSE),"")</f>
        <v>192</v>
      </c>
      <c r="AF898">
        <f>IFERROR(VLOOKUP(J898,Product_lookup!$A:$G,7,FALSE),"")</f>
        <v>139</v>
      </c>
      <c r="AG898" s="33">
        <f t="shared" ref="AG898:AG961" si="134">IFERROR((AD898-AE898-AF898)/AD898,"")</f>
        <v>0.39708561020036431</v>
      </c>
    </row>
    <row r="899" spans="1:33" x14ac:dyDescent="0.3">
      <c r="A899" s="27">
        <v>46274</v>
      </c>
      <c r="B899" s="8" t="s">
        <v>26</v>
      </c>
      <c r="C899" s="8" t="s">
        <v>140</v>
      </c>
      <c r="D899" s="8" t="s">
        <v>141</v>
      </c>
      <c r="E899" s="8" t="s">
        <v>150</v>
      </c>
      <c r="F899" s="8" t="s">
        <v>143</v>
      </c>
      <c r="G899" s="8" t="s">
        <v>156</v>
      </c>
      <c r="H899" s="8" t="s">
        <v>13</v>
      </c>
      <c r="I899" s="8" t="s">
        <v>576</v>
      </c>
      <c r="J899" s="8" t="s">
        <v>153</v>
      </c>
      <c r="K899" s="8" t="s">
        <v>14</v>
      </c>
      <c r="L899" s="12">
        <v>672</v>
      </c>
      <c r="M899" s="9">
        <v>2</v>
      </c>
      <c r="N899" s="10">
        <f t="shared" si="126"/>
        <v>2.976190476190476E-3</v>
      </c>
      <c r="O899" s="11">
        <f t="shared" si="127"/>
        <v>6.5</v>
      </c>
      <c r="P899" s="11">
        <v>13</v>
      </c>
      <c r="Q899" s="11">
        <v>0</v>
      </c>
      <c r="R899" s="8">
        <v>0</v>
      </c>
      <c r="S899" s="8">
        <v>0</v>
      </c>
      <c r="T899" s="33" t="str">
        <f t="shared" si="128"/>
        <v/>
      </c>
      <c r="U899" s="12">
        <f t="shared" si="129"/>
        <v>0</v>
      </c>
      <c r="V899" s="10">
        <f t="shared" si="130"/>
        <v>0</v>
      </c>
      <c r="W899" s="11">
        <v>10.5</v>
      </c>
      <c r="X899" s="8" t="s">
        <v>148</v>
      </c>
      <c r="Y899" s="8" t="s">
        <v>149</v>
      </c>
      <c r="AA899">
        <f t="shared" si="131"/>
        <v>2</v>
      </c>
      <c r="AB899" s="32">
        <f t="shared" si="132"/>
        <v>-13</v>
      </c>
      <c r="AC899" t="str">
        <f t="shared" si="133"/>
        <v>No Sales</v>
      </c>
      <c r="AD899">
        <f>IFERROR(VLOOKUP(J899,Product_lookup!$A:$G,5,FALSE),"")</f>
        <v>549</v>
      </c>
      <c r="AE899">
        <f>IFERROR(VLOOKUP(J899,Product_lookup!$A:$G,6,FALSE),"")</f>
        <v>192</v>
      </c>
      <c r="AF899">
        <f>IFERROR(VLOOKUP(J899,Product_lookup!$A:$G,7,FALSE),"")</f>
        <v>139</v>
      </c>
      <c r="AG899" s="33">
        <f t="shared" si="134"/>
        <v>0.39708561020036431</v>
      </c>
    </row>
    <row r="900" spans="1:33" x14ac:dyDescent="0.3">
      <c r="A900" s="27">
        <v>46274</v>
      </c>
      <c r="B900" s="8" t="s">
        <v>26</v>
      </c>
      <c r="C900" s="8" t="s">
        <v>140</v>
      </c>
      <c r="D900" s="8" t="s">
        <v>141</v>
      </c>
      <c r="E900" s="8" t="s">
        <v>150</v>
      </c>
      <c r="F900" s="8" t="s">
        <v>143</v>
      </c>
      <c r="G900" s="8" t="s">
        <v>210</v>
      </c>
      <c r="H900" s="8" t="s">
        <v>13</v>
      </c>
      <c r="I900" s="8" t="s">
        <v>374</v>
      </c>
      <c r="J900" s="8" t="s">
        <v>153</v>
      </c>
      <c r="K900" s="8" t="s">
        <v>21</v>
      </c>
      <c r="L900" s="12">
        <v>659</v>
      </c>
      <c r="M900" s="9">
        <v>8</v>
      </c>
      <c r="N900" s="10">
        <f t="shared" si="126"/>
        <v>1.2139605462822459E-2</v>
      </c>
      <c r="O900" s="11">
        <f t="shared" si="127"/>
        <v>10.65</v>
      </c>
      <c r="P900" s="11">
        <v>85.2</v>
      </c>
      <c r="Q900" s="11">
        <v>0</v>
      </c>
      <c r="R900" s="8">
        <v>0</v>
      </c>
      <c r="S900" s="8">
        <v>0</v>
      </c>
      <c r="T900" s="33" t="str">
        <f t="shared" si="128"/>
        <v/>
      </c>
      <c r="U900" s="12">
        <f t="shared" si="129"/>
        <v>0</v>
      </c>
      <c r="V900" s="10">
        <f t="shared" si="130"/>
        <v>0</v>
      </c>
      <c r="W900" s="11">
        <v>12.5</v>
      </c>
      <c r="X900" s="8" t="s">
        <v>148</v>
      </c>
      <c r="Y900" s="8" t="s">
        <v>149</v>
      </c>
      <c r="AA900">
        <f t="shared" si="131"/>
        <v>2</v>
      </c>
      <c r="AB900" s="32">
        <f t="shared" si="132"/>
        <v>-85.2</v>
      </c>
      <c r="AC900" t="str">
        <f t="shared" si="133"/>
        <v>No Sales</v>
      </c>
      <c r="AD900">
        <f>IFERROR(VLOOKUP(J900,Product_lookup!$A:$G,5,FALSE),"")</f>
        <v>549</v>
      </c>
      <c r="AE900">
        <f>IFERROR(VLOOKUP(J900,Product_lookup!$A:$G,6,FALSE),"")</f>
        <v>192</v>
      </c>
      <c r="AF900">
        <f>IFERROR(VLOOKUP(J900,Product_lookup!$A:$G,7,FALSE),"")</f>
        <v>139</v>
      </c>
      <c r="AG900" s="33">
        <f t="shared" si="134"/>
        <v>0.39708561020036431</v>
      </c>
    </row>
    <row r="901" spans="1:33" x14ac:dyDescent="0.3">
      <c r="A901" s="27">
        <v>46274</v>
      </c>
      <c r="B901" s="8" t="s">
        <v>26</v>
      </c>
      <c r="C901" s="8" t="s">
        <v>140</v>
      </c>
      <c r="D901" s="8" t="s">
        <v>141</v>
      </c>
      <c r="E901" s="8" t="s">
        <v>150</v>
      </c>
      <c r="F901" s="8" t="s">
        <v>143</v>
      </c>
      <c r="G901" s="8" t="s">
        <v>156</v>
      </c>
      <c r="H901" s="8" t="s">
        <v>13</v>
      </c>
      <c r="I901" s="8" t="s">
        <v>156</v>
      </c>
      <c r="J901" s="8" t="s">
        <v>153</v>
      </c>
      <c r="K901" s="8" t="s">
        <v>7</v>
      </c>
      <c r="L901" s="12">
        <v>1300</v>
      </c>
      <c r="M901" s="9">
        <v>7</v>
      </c>
      <c r="N901" s="10">
        <f t="shared" si="126"/>
        <v>5.3846153846153844E-3</v>
      </c>
      <c r="O901" s="11">
        <f t="shared" si="127"/>
        <v>7.17</v>
      </c>
      <c r="P901" s="11">
        <v>50.19</v>
      </c>
      <c r="Q901" s="11">
        <v>0</v>
      </c>
      <c r="R901" s="8">
        <v>0</v>
      </c>
      <c r="S901" s="8">
        <v>0</v>
      </c>
      <c r="T901" s="33" t="str">
        <f t="shared" si="128"/>
        <v/>
      </c>
      <c r="U901" s="12">
        <f t="shared" si="129"/>
        <v>0</v>
      </c>
      <c r="V901" s="10">
        <f t="shared" si="130"/>
        <v>0</v>
      </c>
      <c r="W901" s="11">
        <v>11</v>
      </c>
      <c r="X901" s="8" t="s">
        <v>148</v>
      </c>
      <c r="Y901" s="8" t="s">
        <v>149</v>
      </c>
      <c r="AA901">
        <f t="shared" si="131"/>
        <v>2</v>
      </c>
      <c r="AB901" s="32">
        <f t="shared" si="132"/>
        <v>-50.19</v>
      </c>
      <c r="AC901" t="str">
        <f t="shared" si="133"/>
        <v>No Sales</v>
      </c>
      <c r="AD901">
        <f>IFERROR(VLOOKUP(J901,Product_lookup!$A:$G,5,FALSE),"")</f>
        <v>549</v>
      </c>
      <c r="AE901">
        <f>IFERROR(VLOOKUP(J901,Product_lookup!$A:$G,6,FALSE),"")</f>
        <v>192</v>
      </c>
      <c r="AF901">
        <f>IFERROR(VLOOKUP(J901,Product_lookup!$A:$G,7,FALSE),"")</f>
        <v>139</v>
      </c>
      <c r="AG901" s="33">
        <f t="shared" si="134"/>
        <v>0.39708561020036431</v>
      </c>
    </row>
    <row r="902" spans="1:33" x14ac:dyDescent="0.3">
      <c r="A902" s="27">
        <v>46274</v>
      </c>
      <c r="B902" s="8" t="s">
        <v>26</v>
      </c>
      <c r="C902" s="8" t="s">
        <v>140</v>
      </c>
      <c r="D902" s="8" t="s">
        <v>141</v>
      </c>
      <c r="E902" s="8" t="s">
        <v>211</v>
      </c>
      <c r="F902" s="8" t="s">
        <v>143</v>
      </c>
      <c r="G902" s="8" t="s">
        <v>215</v>
      </c>
      <c r="H902" s="8" t="s">
        <v>13</v>
      </c>
      <c r="I902" s="8" t="s">
        <v>762</v>
      </c>
      <c r="J902" s="8" t="s">
        <v>214</v>
      </c>
      <c r="K902" s="8" t="s">
        <v>7</v>
      </c>
      <c r="L902" s="12">
        <v>480</v>
      </c>
      <c r="M902" s="9">
        <v>2</v>
      </c>
      <c r="N902" s="10">
        <f t="shared" si="126"/>
        <v>4.1666666666666666E-3</v>
      </c>
      <c r="O902" s="11">
        <f t="shared" si="127"/>
        <v>14.74</v>
      </c>
      <c r="P902" s="11">
        <v>29.48</v>
      </c>
      <c r="Q902" s="11">
        <v>0</v>
      </c>
      <c r="R902" s="8">
        <v>0</v>
      </c>
      <c r="S902" s="8">
        <v>0</v>
      </c>
      <c r="T902" s="33" t="str">
        <f t="shared" si="128"/>
        <v/>
      </c>
      <c r="U902" s="12">
        <f t="shared" si="129"/>
        <v>0</v>
      </c>
      <c r="V902" s="10">
        <f t="shared" si="130"/>
        <v>0</v>
      </c>
      <c r="W902" s="11">
        <v>18.5</v>
      </c>
      <c r="X902" s="8" t="s">
        <v>148</v>
      </c>
      <c r="Y902" s="8" t="s">
        <v>149</v>
      </c>
      <c r="AA902">
        <f t="shared" si="131"/>
        <v>2</v>
      </c>
      <c r="AB902" s="32">
        <f t="shared" si="132"/>
        <v>-29.48</v>
      </c>
      <c r="AC902" t="str">
        <f t="shared" si="133"/>
        <v>No Sales</v>
      </c>
      <c r="AD902">
        <f>IFERROR(VLOOKUP(J902,Product_lookup!$A:$G,5,FALSE),"")</f>
        <v>649</v>
      </c>
      <c r="AE902">
        <f>IFERROR(VLOOKUP(J902,Product_lookup!$A:$G,6,FALSE),"")</f>
        <v>234</v>
      </c>
      <c r="AF902">
        <f>IFERROR(VLOOKUP(J902,Product_lookup!$A:$G,7,FALSE),"")</f>
        <v>148</v>
      </c>
      <c r="AG902" s="33">
        <f t="shared" si="134"/>
        <v>0.41140215716486905</v>
      </c>
    </row>
    <row r="903" spans="1:33" x14ac:dyDescent="0.3">
      <c r="A903" s="27">
        <v>46274</v>
      </c>
      <c r="B903" s="8" t="s">
        <v>26</v>
      </c>
      <c r="C903" s="8" t="s">
        <v>140</v>
      </c>
      <c r="D903" s="8" t="s">
        <v>141</v>
      </c>
      <c r="E903" s="8" t="s">
        <v>211</v>
      </c>
      <c r="F903" s="8" t="s">
        <v>143</v>
      </c>
      <c r="G903" s="8" t="s">
        <v>225</v>
      </c>
      <c r="H903" s="8" t="s">
        <v>13</v>
      </c>
      <c r="I903" s="8" t="s">
        <v>619</v>
      </c>
      <c r="J903" s="8" t="s">
        <v>214</v>
      </c>
      <c r="K903" s="8" t="s">
        <v>7</v>
      </c>
      <c r="L903" s="12">
        <v>1780</v>
      </c>
      <c r="M903" s="9">
        <v>21</v>
      </c>
      <c r="N903" s="10">
        <f t="shared" si="126"/>
        <v>1.1797752808988765E-2</v>
      </c>
      <c r="O903" s="11">
        <f t="shared" si="127"/>
        <v>13.399999999999999</v>
      </c>
      <c r="P903" s="11">
        <v>281.39999999999998</v>
      </c>
      <c r="Q903" s="11">
        <v>2596</v>
      </c>
      <c r="R903" s="8">
        <v>3</v>
      </c>
      <c r="S903" s="8">
        <v>4</v>
      </c>
      <c r="T903" s="33">
        <f t="shared" si="128"/>
        <v>0.1083975346687211</v>
      </c>
      <c r="U903" s="12">
        <f t="shared" si="129"/>
        <v>9.2253020611229566</v>
      </c>
      <c r="V903" s="10">
        <f t="shared" si="130"/>
        <v>0.14285714285714285</v>
      </c>
      <c r="W903" s="11">
        <v>20</v>
      </c>
      <c r="X903" s="8" t="s">
        <v>148</v>
      </c>
      <c r="Y903" s="8" t="s">
        <v>149</v>
      </c>
      <c r="AA903">
        <f t="shared" si="131"/>
        <v>2</v>
      </c>
      <c r="AB903" s="32">
        <f t="shared" si="132"/>
        <v>786.6</v>
      </c>
      <c r="AC903" t="str">
        <f t="shared" si="133"/>
        <v>Profitable</v>
      </c>
      <c r="AD903">
        <f>IFERROR(VLOOKUP(J903,Product_lookup!$A:$G,5,FALSE),"")</f>
        <v>649</v>
      </c>
      <c r="AE903">
        <f>IFERROR(VLOOKUP(J903,Product_lookup!$A:$G,6,FALSE),"")</f>
        <v>234</v>
      </c>
      <c r="AF903">
        <f>IFERROR(VLOOKUP(J903,Product_lookup!$A:$G,7,FALSE),"")</f>
        <v>148</v>
      </c>
      <c r="AG903" s="33">
        <f t="shared" si="134"/>
        <v>0.41140215716486905</v>
      </c>
    </row>
    <row r="904" spans="1:33" x14ac:dyDescent="0.3">
      <c r="A904" s="27">
        <v>46274</v>
      </c>
      <c r="B904" s="8" t="s">
        <v>26</v>
      </c>
      <c r="C904" s="8" t="s">
        <v>140</v>
      </c>
      <c r="D904" s="8" t="s">
        <v>141</v>
      </c>
      <c r="E904" s="8" t="s">
        <v>211</v>
      </c>
      <c r="F904" s="8" t="s">
        <v>143</v>
      </c>
      <c r="G904" s="8" t="s">
        <v>215</v>
      </c>
      <c r="H904" s="8" t="s">
        <v>13</v>
      </c>
      <c r="I904" s="8" t="s">
        <v>261</v>
      </c>
      <c r="J904" s="8" t="s">
        <v>214</v>
      </c>
      <c r="K904" s="8" t="s">
        <v>21</v>
      </c>
      <c r="L904" s="12">
        <v>197</v>
      </c>
      <c r="M904" s="9">
        <v>1</v>
      </c>
      <c r="N904" s="10">
        <f t="shared" si="126"/>
        <v>5.076142131979695E-3</v>
      </c>
      <c r="O904" s="11">
        <f t="shared" si="127"/>
        <v>11.94</v>
      </c>
      <c r="P904" s="11">
        <v>11.94</v>
      </c>
      <c r="Q904" s="11">
        <v>0</v>
      </c>
      <c r="R904" s="8">
        <v>0</v>
      </c>
      <c r="S904" s="8">
        <v>0</v>
      </c>
      <c r="T904" s="33" t="str">
        <f t="shared" si="128"/>
        <v/>
      </c>
      <c r="U904" s="12">
        <f t="shared" si="129"/>
        <v>0</v>
      </c>
      <c r="V904" s="10">
        <f t="shared" si="130"/>
        <v>0</v>
      </c>
      <c r="W904" s="11">
        <v>15</v>
      </c>
      <c r="X904" s="8" t="s">
        <v>148</v>
      </c>
      <c r="Y904" s="8" t="s">
        <v>149</v>
      </c>
      <c r="AA904">
        <f t="shared" si="131"/>
        <v>2</v>
      </c>
      <c r="AB904" s="32">
        <f t="shared" si="132"/>
        <v>-11.94</v>
      </c>
      <c r="AC904" t="str">
        <f t="shared" si="133"/>
        <v>No Sales</v>
      </c>
      <c r="AD904">
        <f>IFERROR(VLOOKUP(J904,Product_lookup!$A:$G,5,FALSE),"")</f>
        <v>649</v>
      </c>
      <c r="AE904">
        <f>IFERROR(VLOOKUP(J904,Product_lookup!$A:$G,6,FALSE),"")</f>
        <v>234</v>
      </c>
      <c r="AF904">
        <f>IFERROR(VLOOKUP(J904,Product_lookup!$A:$G,7,FALSE),"")</f>
        <v>148</v>
      </c>
      <c r="AG904" s="33">
        <f t="shared" si="134"/>
        <v>0.41140215716486905</v>
      </c>
    </row>
    <row r="905" spans="1:33" x14ac:dyDescent="0.3">
      <c r="A905" s="27">
        <v>46274</v>
      </c>
      <c r="B905" s="8" t="s">
        <v>26</v>
      </c>
      <c r="C905" s="8" t="s">
        <v>140</v>
      </c>
      <c r="D905" s="8" t="s">
        <v>141</v>
      </c>
      <c r="E905" s="8" t="s">
        <v>211</v>
      </c>
      <c r="F905" s="8" t="s">
        <v>143</v>
      </c>
      <c r="G905" s="8" t="s">
        <v>225</v>
      </c>
      <c r="H905" s="8" t="s">
        <v>13</v>
      </c>
      <c r="I905" s="8" t="s">
        <v>723</v>
      </c>
      <c r="J905" s="8" t="s">
        <v>214</v>
      </c>
      <c r="K905" s="8" t="s">
        <v>14</v>
      </c>
      <c r="L905" s="12">
        <v>671</v>
      </c>
      <c r="M905" s="9">
        <v>4</v>
      </c>
      <c r="N905" s="10">
        <f t="shared" si="126"/>
        <v>5.9612518628912071E-3</v>
      </c>
      <c r="O905" s="11">
        <f t="shared" si="127"/>
        <v>16.670000000000002</v>
      </c>
      <c r="P905" s="11">
        <v>66.680000000000007</v>
      </c>
      <c r="Q905" s="11">
        <v>0</v>
      </c>
      <c r="R905" s="8">
        <v>0</v>
      </c>
      <c r="S905" s="8">
        <v>0</v>
      </c>
      <c r="T905" s="33" t="str">
        <f t="shared" si="128"/>
        <v/>
      </c>
      <c r="U905" s="12">
        <f t="shared" si="129"/>
        <v>0</v>
      </c>
      <c r="V905" s="10">
        <f t="shared" si="130"/>
        <v>0</v>
      </c>
      <c r="W905" s="11">
        <v>19.5</v>
      </c>
      <c r="X905" s="8" t="s">
        <v>148</v>
      </c>
      <c r="Y905" s="8" t="s">
        <v>149</v>
      </c>
      <c r="AA905">
        <f t="shared" si="131"/>
        <v>2</v>
      </c>
      <c r="AB905" s="32">
        <f t="shared" si="132"/>
        <v>-66.680000000000007</v>
      </c>
      <c r="AC905" t="str">
        <f t="shared" si="133"/>
        <v>No Sales</v>
      </c>
      <c r="AD905">
        <f>IFERROR(VLOOKUP(J905,Product_lookup!$A:$G,5,FALSE),"")</f>
        <v>649</v>
      </c>
      <c r="AE905">
        <f>IFERROR(VLOOKUP(J905,Product_lookup!$A:$G,6,FALSE),"")</f>
        <v>234</v>
      </c>
      <c r="AF905">
        <f>IFERROR(VLOOKUP(J905,Product_lookup!$A:$G,7,FALSE),"")</f>
        <v>148</v>
      </c>
      <c r="AG905" s="33">
        <f t="shared" si="134"/>
        <v>0.41140215716486905</v>
      </c>
    </row>
    <row r="906" spans="1:33" x14ac:dyDescent="0.3">
      <c r="A906" s="27">
        <v>46280</v>
      </c>
      <c r="B906" s="8" t="s">
        <v>12</v>
      </c>
      <c r="C906" s="8" t="s">
        <v>140</v>
      </c>
      <c r="D906" s="8" t="s">
        <v>141</v>
      </c>
      <c r="E906" s="8" t="s">
        <v>157</v>
      </c>
      <c r="F906" s="8" t="s">
        <v>143</v>
      </c>
      <c r="G906" s="8" t="s">
        <v>144</v>
      </c>
      <c r="H906" s="8" t="s">
        <v>6</v>
      </c>
      <c r="I906" s="8" t="s">
        <v>162</v>
      </c>
      <c r="J906" s="8" t="s">
        <v>159</v>
      </c>
      <c r="K906" s="8" t="s">
        <v>21</v>
      </c>
      <c r="L906" s="12">
        <v>0</v>
      </c>
      <c r="M906" s="9">
        <v>0</v>
      </c>
      <c r="N906" s="10" t="str">
        <f t="shared" si="126"/>
        <v/>
      </c>
      <c r="O906" s="11" t="str">
        <f t="shared" si="127"/>
        <v/>
      </c>
      <c r="P906" s="11">
        <v>42.73</v>
      </c>
      <c r="Q906" s="11">
        <v>0</v>
      </c>
      <c r="R906" s="8">
        <v>0</v>
      </c>
      <c r="S906" s="8">
        <v>0</v>
      </c>
      <c r="T906" s="33" t="str">
        <f t="shared" si="128"/>
        <v/>
      </c>
      <c r="U906" s="12">
        <f t="shared" si="129"/>
        <v>0</v>
      </c>
      <c r="V906" s="10" t="str">
        <f t="shared" si="130"/>
        <v/>
      </c>
      <c r="W906" s="11">
        <v>12</v>
      </c>
      <c r="X906" s="8" t="s">
        <v>148</v>
      </c>
      <c r="Y906" s="8" t="s">
        <v>149</v>
      </c>
      <c r="AA906">
        <f t="shared" si="131"/>
        <v>3</v>
      </c>
      <c r="AB906" s="32">
        <f t="shared" si="132"/>
        <v>-42.73</v>
      </c>
      <c r="AC906" t="str">
        <f t="shared" si="133"/>
        <v>No Sales</v>
      </c>
      <c r="AD906">
        <f>IFERROR(VLOOKUP(J906,Product_lookup!$A:$G,5,FALSE),"")</f>
        <v>399</v>
      </c>
      <c r="AE906">
        <f>IFERROR(VLOOKUP(J906,Product_lookup!$A:$G,6,FALSE),"")</f>
        <v>148</v>
      </c>
      <c r="AF906">
        <f>IFERROR(VLOOKUP(J906,Product_lookup!$A:$G,7,FALSE),"")</f>
        <v>126</v>
      </c>
      <c r="AG906" s="33">
        <f t="shared" si="134"/>
        <v>0.31328320802005011</v>
      </c>
    </row>
    <row r="907" spans="1:33" x14ac:dyDescent="0.3">
      <c r="A907" s="27">
        <v>46274</v>
      </c>
      <c r="B907" s="8" t="s">
        <v>26</v>
      </c>
      <c r="C907" s="8" t="s">
        <v>140</v>
      </c>
      <c r="D907" s="8" t="s">
        <v>141</v>
      </c>
      <c r="E907" s="8" t="s">
        <v>211</v>
      </c>
      <c r="F907" s="8" t="s">
        <v>143</v>
      </c>
      <c r="G907" s="8" t="s">
        <v>215</v>
      </c>
      <c r="H907" s="8" t="s">
        <v>13</v>
      </c>
      <c r="I907" s="8" t="s">
        <v>763</v>
      </c>
      <c r="J907" s="8" t="s">
        <v>214</v>
      </c>
      <c r="K907" s="8" t="s">
        <v>14</v>
      </c>
      <c r="L907" s="12">
        <v>205</v>
      </c>
      <c r="M907" s="9">
        <v>2</v>
      </c>
      <c r="N907" s="10">
        <f t="shared" si="126"/>
        <v>9.7560975609756097E-3</v>
      </c>
      <c r="O907" s="11">
        <f t="shared" si="127"/>
        <v>10.11</v>
      </c>
      <c r="P907" s="11">
        <v>20.22</v>
      </c>
      <c r="Q907" s="11">
        <v>0</v>
      </c>
      <c r="R907" s="8">
        <v>0</v>
      </c>
      <c r="S907" s="8">
        <v>0</v>
      </c>
      <c r="T907" s="33" t="str">
        <f t="shared" si="128"/>
        <v/>
      </c>
      <c r="U907" s="12">
        <f t="shared" si="129"/>
        <v>0</v>
      </c>
      <c r="V907" s="10">
        <f t="shared" si="130"/>
        <v>0</v>
      </c>
      <c r="W907" s="11">
        <v>18</v>
      </c>
      <c r="X907" s="8" t="s">
        <v>148</v>
      </c>
      <c r="Y907" s="8" t="s">
        <v>149</v>
      </c>
      <c r="AA907">
        <f t="shared" si="131"/>
        <v>2</v>
      </c>
      <c r="AB907" s="32">
        <f t="shared" si="132"/>
        <v>-20.22</v>
      </c>
      <c r="AC907" t="str">
        <f t="shared" si="133"/>
        <v>No Sales</v>
      </c>
      <c r="AD907">
        <f>IFERROR(VLOOKUP(J907,Product_lookup!$A:$G,5,FALSE),"")</f>
        <v>649</v>
      </c>
      <c r="AE907">
        <f>IFERROR(VLOOKUP(J907,Product_lookup!$A:$G,6,FALSE),"")</f>
        <v>234</v>
      </c>
      <c r="AF907">
        <f>IFERROR(VLOOKUP(J907,Product_lookup!$A:$G,7,FALSE),"")</f>
        <v>148</v>
      </c>
      <c r="AG907" s="33">
        <f t="shared" si="134"/>
        <v>0.41140215716486905</v>
      </c>
    </row>
    <row r="908" spans="1:33" x14ac:dyDescent="0.3">
      <c r="A908" s="27">
        <v>46274</v>
      </c>
      <c r="B908" s="8" t="s">
        <v>42</v>
      </c>
      <c r="C908" s="8" t="s">
        <v>140</v>
      </c>
      <c r="D908" s="8" t="s">
        <v>141</v>
      </c>
      <c r="E908" s="8" t="s">
        <v>164</v>
      </c>
      <c r="F908" s="8" t="s">
        <v>143</v>
      </c>
      <c r="G908" s="8" t="s">
        <v>165</v>
      </c>
      <c r="H908" s="8" t="s">
        <v>24</v>
      </c>
      <c r="I908" s="8" t="s">
        <v>626</v>
      </c>
      <c r="J908" s="8" t="s">
        <v>166</v>
      </c>
      <c r="K908" s="8" t="s">
        <v>14</v>
      </c>
      <c r="L908" s="12">
        <v>292</v>
      </c>
      <c r="M908" s="9">
        <v>4</v>
      </c>
      <c r="N908" s="10">
        <f t="shared" si="126"/>
        <v>1.3698630136986301E-2</v>
      </c>
      <c r="O908" s="11">
        <f t="shared" si="127"/>
        <v>7</v>
      </c>
      <c r="P908" s="11">
        <v>28</v>
      </c>
      <c r="Q908" s="11">
        <v>0</v>
      </c>
      <c r="R908" s="8">
        <v>0</v>
      </c>
      <c r="S908" s="8">
        <v>0</v>
      </c>
      <c r="T908" s="33" t="str">
        <f t="shared" si="128"/>
        <v/>
      </c>
      <c r="U908" s="12">
        <f t="shared" si="129"/>
        <v>0</v>
      </c>
      <c r="V908" s="10">
        <f t="shared" si="130"/>
        <v>0</v>
      </c>
      <c r="W908" s="11">
        <v>9</v>
      </c>
      <c r="X908" s="8" t="s">
        <v>148</v>
      </c>
      <c r="Y908" s="8" t="s">
        <v>149</v>
      </c>
      <c r="AA908">
        <f t="shared" si="131"/>
        <v>2</v>
      </c>
      <c r="AB908" s="32">
        <f t="shared" si="132"/>
        <v>-28</v>
      </c>
      <c r="AC908" t="str">
        <f t="shared" si="133"/>
        <v>No Sales</v>
      </c>
      <c r="AD908">
        <f>IFERROR(VLOOKUP(J908,Product_lookup!$A:$G,5,FALSE),"")</f>
        <v>449</v>
      </c>
      <c r="AE908">
        <f>IFERROR(VLOOKUP(J908,Product_lookup!$A:$G,6,FALSE),"")</f>
        <v>162</v>
      </c>
      <c r="AF908">
        <f>IFERROR(VLOOKUP(J908,Product_lookup!$A:$G,7,FALSE),"")</f>
        <v>130</v>
      </c>
      <c r="AG908" s="33">
        <f t="shared" si="134"/>
        <v>0.34966592427616927</v>
      </c>
    </row>
    <row r="909" spans="1:33" x14ac:dyDescent="0.3">
      <c r="A909" s="27">
        <v>46274</v>
      </c>
      <c r="B909" s="8" t="s">
        <v>42</v>
      </c>
      <c r="C909" s="8" t="s">
        <v>140</v>
      </c>
      <c r="D909" s="8" t="s">
        <v>141</v>
      </c>
      <c r="E909" s="8" t="s">
        <v>164</v>
      </c>
      <c r="F909" s="8" t="s">
        <v>143</v>
      </c>
      <c r="G909" s="8" t="s">
        <v>228</v>
      </c>
      <c r="H909" s="8" t="s">
        <v>24</v>
      </c>
      <c r="I909" s="8" t="s">
        <v>165</v>
      </c>
      <c r="J909" s="8" t="s">
        <v>166</v>
      </c>
      <c r="K909" s="8" t="s">
        <v>14</v>
      </c>
      <c r="L909" s="12">
        <v>2123</v>
      </c>
      <c r="M909" s="9">
        <v>6</v>
      </c>
      <c r="N909" s="10">
        <f t="shared" si="126"/>
        <v>2.8261893546867641E-3</v>
      </c>
      <c r="O909" s="11">
        <f t="shared" si="127"/>
        <v>8.9</v>
      </c>
      <c r="P909" s="11">
        <v>53.4</v>
      </c>
      <c r="Q909" s="11">
        <v>0</v>
      </c>
      <c r="R909" s="8">
        <v>0</v>
      </c>
      <c r="S909" s="8">
        <v>0</v>
      </c>
      <c r="T909" s="33" t="str">
        <f t="shared" si="128"/>
        <v/>
      </c>
      <c r="U909" s="12">
        <f t="shared" si="129"/>
        <v>0</v>
      </c>
      <c r="V909" s="10">
        <f t="shared" si="130"/>
        <v>0</v>
      </c>
      <c r="W909" s="11">
        <v>11</v>
      </c>
      <c r="X909" s="8" t="s">
        <v>148</v>
      </c>
      <c r="Y909" s="8" t="s">
        <v>149</v>
      </c>
      <c r="AA909">
        <f t="shared" si="131"/>
        <v>2</v>
      </c>
      <c r="AB909" s="32">
        <f t="shared" si="132"/>
        <v>-53.4</v>
      </c>
      <c r="AC909" t="str">
        <f t="shared" si="133"/>
        <v>No Sales</v>
      </c>
      <c r="AD909">
        <f>IFERROR(VLOOKUP(J909,Product_lookup!$A:$G,5,FALSE),"")</f>
        <v>449</v>
      </c>
      <c r="AE909">
        <f>IFERROR(VLOOKUP(J909,Product_lookup!$A:$G,6,FALSE),"")</f>
        <v>162</v>
      </c>
      <c r="AF909">
        <f>IFERROR(VLOOKUP(J909,Product_lookup!$A:$G,7,FALSE),"")</f>
        <v>130</v>
      </c>
      <c r="AG909" s="33">
        <f t="shared" si="134"/>
        <v>0.34966592427616927</v>
      </c>
    </row>
    <row r="910" spans="1:33" x14ac:dyDescent="0.3">
      <c r="A910" s="27">
        <v>46274</v>
      </c>
      <c r="B910" s="8" t="s">
        <v>42</v>
      </c>
      <c r="C910" s="8" t="s">
        <v>140</v>
      </c>
      <c r="D910" s="8" t="s">
        <v>141</v>
      </c>
      <c r="E910" s="8" t="s">
        <v>164</v>
      </c>
      <c r="F910" s="8" t="s">
        <v>143</v>
      </c>
      <c r="G910" s="8" t="s">
        <v>228</v>
      </c>
      <c r="H910" s="8" t="s">
        <v>24</v>
      </c>
      <c r="I910" s="8" t="s">
        <v>233</v>
      </c>
      <c r="J910" s="8" t="s">
        <v>166</v>
      </c>
      <c r="K910" s="8" t="s">
        <v>21</v>
      </c>
      <c r="L910" s="12">
        <v>387</v>
      </c>
      <c r="M910" s="9">
        <v>2</v>
      </c>
      <c r="N910" s="10">
        <f t="shared" si="126"/>
        <v>5.1679586563307496E-3</v>
      </c>
      <c r="O910" s="11">
        <f t="shared" si="127"/>
        <v>13</v>
      </c>
      <c r="P910" s="11">
        <v>26</v>
      </c>
      <c r="Q910" s="11">
        <v>0</v>
      </c>
      <c r="R910" s="8">
        <v>0</v>
      </c>
      <c r="S910" s="8">
        <v>0</v>
      </c>
      <c r="T910" s="33" t="str">
        <f t="shared" si="128"/>
        <v/>
      </c>
      <c r="U910" s="12">
        <f t="shared" si="129"/>
        <v>0</v>
      </c>
      <c r="V910" s="10">
        <f t="shared" si="130"/>
        <v>0</v>
      </c>
      <c r="W910" s="11">
        <v>13</v>
      </c>
      <c r="X910" s="8" t="s">
        <v>148</v>
      </c>
      <c r="Y910" s="8" t="s">
        <v>149</v>
      </c>
      <c r="AA910">
        <f t="shared" si="131"/>
        <v>2</v>
      </c>
      <c r="AB910" s="32">
        <f t="shared" si="132"/>
        <v>-26</v>
      </c>
      <c r="AC910" t="str">
        <f t="shared" si="133"/>
        <v>No Sales</v>
      </c>
      <c r="AD910">
        <f>IFERROR(VLOOKUP(J910,Product_lookup!$A:$G,5,FALSE),"")</f>
        <v>449</v>
      </c>
      <c r="AE910">
        <f>IFERROR(VLOOKUP(J910,Product_lookup!$A:$G,6,FALSE),"")</f>
        <v>162</v>
      </c>
      <c r="AF910">
        <f>IFERROR(VLOOKUP(J910,Product_lookup!$A:$G,7,FALSE),"")</f>
        <v>130</v>
      </c>
      <c r="AG910" s="33">
        <f t="shared" si="134"/>
        <v>0.34966592427616927</v>
      </c>
    </row>
    <row r="911" spans="1:33" x14ac:dyDescent="0.3">
      <c r="A911" s="27">
        <v>46274</v>
      </c>
      <c r="B911" s="8" t="s">
        <v>42</v>
      </c>
      <c r="C911" s="8" t="s">
        <v>140</v>
      </c>
      <c r="D911" s="8" t="s">
        <v>141</v>
      </c>
      <c r="E911" s="8" t="s">
        <v>164</v>
      </c>
      <c r="F911" s="8" t="s">
        <v>143</v>
      </c>
      <c r="G911" s="8" t="s">
        <v>165</v>
      </c>
      <c r="H911" s="8" t="s">
        <v>24</v>
      </c>
      <c r="I911" s="8" t="s">
        <v>628</v>
      </c>
      <c r="J911" s="8" t="s">
        <v>166</v>
      </c>
      <c r="K911" s="8" t="s">
        <v>7</v>
      </c>
      <c r="L911" s="12">
        <v>85</v>
      </c>
      <c r="M911" s="9">
        <v>0</v>
      </c>
      <c r="N911" s="10">
        <f t="shared" si="126"/>
        <v>0</v>
      </c>
      <c r="O911" s="11" t="str">
        <f t="shared" si="127"/>
        <v/>
      </c>
      <c r="P911" s="11">
        <v>0</v>
      </c>
      <c r="Q911" s="11">
        <v>0</v>
      </c>
      <c r="R911" s="8">
        <v>0</v>
      </c>
      <c r="S911" s="8">
        <v>0</v>
      </c>
      <c r="T911" s="33" t="str">
        <f t="shared" si="128"/>
        <v/>
      </c>
      <c r="U911" s="12" t="str">
        <f t="shared" si="129"/>
        <v/>
      </c>
      <c r="V911" s="10" t="str">
        <f t="shared" si="130"/>
        <v/>
      </c>
      <c r="W911" s="11">
        <v>10</v>
      </c>
      <c r="X911" s="8" t="s">
        <v>148</v>
      </c>
      <c r="Y911" s="8" t="s">
        <v>149</v>
      </c>
      <c r="AA911">
        <f t="shared" si="131"/>
        <v>2</v>
      </c>
      <c r="AB911" s="32">
        <f t="shared" si="132"/>
        <v>0</v>
      </c>
      <c r="AC911" t="str">
        <f t="shared" si="133"/>
        <v>No Spend</v>
      </c>
      <c r="AD911">
        <f>IFERROR(VLOOKUP(J911,Product_lookup!$A:$G,5,FALSE),"")</f>
        <v>449</v>
      </c>
      <c r="AE911">
        <f>IFERROR(VLOOKUP(J911,Product_lookup!$A:$G,6,FALSE),"")</f>
        <v>162</v>
      </c>
      <c r="AF911">
        <f>IFERROR(VLOOKUP(J911,Product_lookup!$A:$G,7,FALSE),"")</f>
        <v>130</v>
      </c>
      <c r="AG911" s="33">
        <f t="shared" si="134"/>
        <v>0.34966592427616927</v>
      </c>
    </row>
    <row r="912" spans="1:33" x14ac:dyDescent="0.3">
      <c r="A912" s="27">
        <v>46274</v>
      </c>
      <c r="B912" s="8" t="s">
        <v>42</v>
      </c>
      <c r="C912" s="8" t="s">
        <v>140</v>
      </c>
      <c r="D912" s="8" t="s">
        <v>141</v>
      </c>
      <c r="E912" s="8" t="s">
        <v>377</v>
      </c>
      <c r="F912" s="8" t="s">
        <v>143</v>
      </c>
      <c r="G912" s="8" t="s">
        <v>381</v>
      </c>
      <c r="H912" s="8" t="s">
        <v>24</v>
      </c>
      <c r="I912" s="8" t="s">
        <v>378</v>
      </c>
      <c r="J912" s="8" t="s">
        <v>380</v>
      </c>
      <c r="K912" s="8" t="s">
        <v>21</v>
      </c>
      <c r="L912" s="12">
        <v>929</v>
      </c>
      <c r="M912" s="9">
        <v>24</v>
      </c>
      <c r="N912" s="10">
        <f t="shared" si="126"/>
        <v>2.5834230355220669E-2</v>
      </c>
      <c r="O912" s="11">
        <f t="shared" si="127"/>
        <v>19</v>
      </c>
      <c r="P912" s="11">
        <v>456</v>
      </c>
      <c r="Q912" s="11">
        <v>1098</v>
      </c>
      <c r="R912" s="8">
        <v>1</v>
      </c>
      <c r="S912" s="8">
        <v>2</v>
      </c>
      <c r="T912" s="33">
        <f t="shared" si="128"/>
        <v>0.41530054644808745</v>
      </c>
      <c r="U912" s="12">
        <f t="shared" si="129"/>
        <v>2.4078947368421053</v>
      </c>
      <c r="V912" s="10">
        <f t="shared" si="130"/>
        <v>4.1666666666666664E-2</v>
      </c>
      <c r="W912" s="11">
        <v>19</v>
      </c>
      <c r="X912" s="8" t="s">
        <v>148</v>
      </c>
      <c r="Y912" s="8" t="s">
        <v>149</v>
      </c>
      <c r="AA912">
        <f t="shared" si="131"/>
        <v>2</v>
      </c>
      <c r="AB912" s="32">
        <f t="shared" si="132"/>
        <v>-42</v>
      </c>
      <c r="AC912" t="str">
        <f t="shared" si="133"/>
        <v>Losing</v>
      </c>
      <c r="AD912">
        <f>IFERROR(VLOOKUP(J912,Product_lookup!$A:$G,5,FALSE),"")</f>
        <v>549</v>
      </c>
      <c r="AE912">
        <f>IFERROR(VLOOKUP(J912,Product_lookup!$A:$G,6,FALSE),"")</f>
        <v>203</v>
      </c>
      <c r="AF912">
        <f>IFERROR(VLOOKUP(J912,Product_lookup!$A:$G,7,FALSE),"")</f>
        <v>139</v>
      </c>
      <c r="AG912" s="33">
        <f t="shared" si="134"/>
        <v>0.37704918032786883</v>
      </c>
    </row>
    <row r="913" spans="1:33" x14ac:dyDescent="0.3">
      <c r="A913" s="27">
        <v>46274</v>
      </c>
      <c r="B913" s="8" t="s">
        <v>42</v>
      </c>
      <c r="C913" s="8" t="s">
        <v>140</v>
      </c>
      <c r="D913" s="8" t="s">
        <v>141</v>
      </c>
      <c r="E913" s="8" t="s">
        <v>377</v>
      </c>
      <c r="F913" s="8" t="s">
        <v>143</v>
      </c>
      <c r="G913" s="8" t="s">
        <v>378</v>
      </c>
      <c r="H913" s="8" t="s">
        <v>24</v>
      </c>
      <c r="I913" s="8" t="s">
        <v>674</v>
      </c>
      <c r="J913" s="8" t="s">
        <v>380</v>
      </c>
      <c r="K913" s="8" t="s">
        <v>7</v>
      </c>
      <c r="L913" s="12">
        <v>737</v>
      </c>
      <c r="M913" s="9">
        <v>5</v>
      </c>
      <c r="N913" s="10">
        <f t="shared" si="126"/>
        <v>6.7842605156037995E-3</v>
      </c>
      <c r="O913" s="11">
        <f t="shared" si="127"/>
        <v>8.5</v>
      </c>
      <c r="P913" s="11">
        <v>42.5</v>
      </c>
      <c r="Q913" s="11">
        <v>549</v>
      </c>
      <c r="R913" s="8">
        <v>1</v>
      </c>
      <c r="S913" s="8">
        <v>1</v>
      </c>
      <c r="T913" s="33">
        <f t="shared" si="128"/>
        <v>7.7413479052823309E-2</v>
      </c>
      <c r="U913" s="12">
        <f t="shared" si="129"/>
        <v>12.91764705882353</v>
      </c>
      <c r="V913" s="10">
        <f t="shared" si="130"/>
        <v>0.2</v>
      </c>
      <c r="W913" s="11">
        <v>12.5</v>
      </c>
      <c r="X913" s="8" t="s">
        <v>148</v>
      </c>
      <c r="Y913" s="8" t="s">
        <v>149</v>
      </c>
      <c r="AA913">
        <f t="shared" si="131"/>
        <v>2</v>
      </c>
      <c r="AB913" s="32">
        <f t="shared" si="132"/>
        <v>164.5</v>
      </c>
      <c r="AC913" t="str">
        <f t="shared" si="133"/>
        <v>Profitable</v>
      </c>
      <c r="AD913">
        <f>IFERROR(VLOOKUP(J913,Product_lookup!$A:$G,5,FALSE),"")</f>
        <v>549</v>
      </c>
      <c r="AE913">
        <f>IFERROR(VLOOKUP(J913,Product_lookup!$A:$G,6,FALSE),"")</f>
        <v>203</v>
      </c>
      <c r="AF913">
        <f>IFERROR(VLOOKUP(J913,Product_lookup!$A:$G,7,FALSE),"")</f>
        <v>139</v>
      </c>
      <c r="AG913" s="33">
        <f t="shared" si="134"/>
        <v>0.37704918032786883</v>
      </c>
    </row>
    <row r="914" spans="1:33" x14ac:dyDescent="0.3">
      <c r="A914" s="27">
        <v>46274</v>
      </c>
      <c r="B914" s="8" t="s">
        <v>37</v>
      </c>
      <c r="C914" s="8" t="s">
        <v>140</v>
      </c>
      <c r="D914" s="8" t="s">
        <v>141</v>
      </c>
      <c r="E914" s="8" t="s">
        <v>239</v>
      </c>
      <c r="F914" s="8" t="s">
        <v>143</v>
      </c>
      <c r="G914" s="8" t="s">
        <v>240</v>
      </c>
      <c r="H914" s="8" t="s">
        <v>13</v>
      </c>
      <c r="I914" s="8" t="s">
        <v>388</v>
      </c>
      <c r="J914" s="8" t="s">
        <v>242</v>
      </c>
      <c r="K914" s="8" t="s">
        <v>7</v>
      </c>
      <c r="L914" s="12">
        <v>1351</v>
      </c>
      <c r="M914" s="9">
        <v>7</v>
      </c>
      <c r="N914" s="10">
        <f t="shared" si="126"/>
        <v>5.1813471502590676E-3</v>
      </c>
      <c r="O914" s="11">
        <f t="shared" si="127"/>
        <v>4.88</v>
      </c>
      <c r="P914" s="11">
        <v>34.159999999999997</v>
      </c>
      <c r="Q914" s="11">
        <v>0</v>
      </c>
      <c r="R914" s="8">
        <v>0</v>
      </c>
      <c r="S914" s="8">
        <v>0</v>
      </c>
      <c r="T914" s="33" t="str">
        <f t="shared" si="128"/>
        <v/>
      </c>
      <c r="U914" s="12">
        <f t="shared" si="129"/>
        <v>0</v>
      </c>
      <c r="V914" s="10">
        <f t="shared" si="130"/>
        <v>0</v>
      </c>
      <c r="W914" s="11">
        <v>9</v>
      </c>
      <c r="X914" s="8" t="s">
        <v>148</v>
      </c>
      <c r="Y914" s="8" t="s">
        <v>149</v>
      </c>
      <c r="AA914">
        <f t="shared" si="131"/>
        <v>2</v>
      </c>
      <c r="AB914" s="32">
        <f t="shared" si="132"/>
        <v>-34.159999999999997</v>
      </c>
      <c r="AC914" t="str">
        <f t="shared" si="133"/>
        <v>No Sales</v>
      </c>
      <c r="AD914">
        <f>IFERROR(VLOOKUP(J914,Product_lookup!$A:$G,5,FALSE),"")</f>
        <v>299</v>
      </c>
      <c r="AE914">
        <f>IFERROR(VLOOKUP(J914,Product_lookup!$A:$G,6,FALSE),"")</f>
        <v>114</v>
      </c>
      <c r="AF914">
        <f>IFERROR(VLOOKUP(J914,Product_lookup!$A:$G,7,FALSE),"")</f>
        <v>107</v>
      </c>
      <c r="AG914" s="33">
        <f t="shared" si="134"/>
        <v>0.2608695652173913</v>
      </c>
    </row>
    <row r="915" spans="1:33" x14ac:dyDescent="0.3">
      <c r="A915" s="27">
        <v>46274</v>
      </c>
      <c r="B915" s="8" t="s">
        <v>37</v>
      </c>
      <c r="C915" s="8" t="s">
        <v>140</v>
      </c>
      <c r="D915" s="8" t="s">
        <v>141</v>
      </c>
      <c r="E915" s="8" t="s">
        <v>239</v>
      </c>
      <c r="F915" s="8" t="s">
        <v>143</v>
      </c>
      <c r="G915" s="8" t="s">
        <v>388</v>
      </c>
      <c r="H915" s="8" t="s">
        <v>13</v>
      </c>
      <c r="I915" s="8" t="s">
        <v>584</v>
      </c>
      <c r="J915" s="8" t="s">
        <v>242</v>
      </c>
      <c r="K915" s="8" t="s">
        <v>7</v>
      </c>
      <c r="L915" s="12">
        <v>247</v>
      </c>
      <c r="M915" s="9">
        <v>1</v>
      </c>
      <c r="N915" s="10">
        <f t="shared" si="126"/>
        <v>4.048582995951417E-3</v>
      </c>
      <c r="O915" s="11">
        <f t="shared" si="127"/>
        <v>5.8</v>
      </c>
      <c r="P915" s="11">
        <v>5.8</v>
      </c>
      <c r="Q915" s="11">
        <v>0</v>
      </c>
      <c r="R915" s="8">
        <v>0</v>
      </c>
      <c r="S915" s="8">
        <v>0</v>
      </c>
      <c r="T915" s="33" t="str">
        <f t="shared" si="128"/>
        <v/>
      </c>
      <c r="U915" s="12">
        <f t="shared" si="129"/>
        <v>0</v>
      </c>
      <c r="V915" s="10">
        <f t="shared" si="130"/>
        <v>0</v>
      </c>
      <c r="W915" s="11">
        <v>8</v>
      </c>
      <c r="X915" s="8" t="s">
        <v>148</v>
      </c>
      <c r="Y915" s="8" t="s">
        <v>149</v>
      </c>
      <c r="AA915">
        <f t="shared" si="131"/>
        <v>2</v>
      </c>
      <c r="AB915" s="32">
        <f t="shared" si="132"/>
        <v>-5.8</v>
      </c>
      <c r="AC915" t="str">
        <f t="shared" si="133"/>
        <v>No Sales</v>
      </c>
      <c r="AD915">
        <f>IFERROR(VLOOKUP(J915,Product_lookup!$A:$G,5,FALSE),"")</f>
        <v>299</v>
      </c>
      <c r="AE915">
        <f>IFERROR(VLOOKUP(J915,Product_lookup!$A:$G,6,FALSE),"")</f>
        <v>114</v>
      </c>
      <c r="AF915">
        <f>IFERROR(VLOOKUP(J915,Product_lookup!$A:$G,7,FALSE),"")</f>
        <v>107</v>
      </c>
      <c r="AG915" s="33">
        <f t="shared" si="134"/>
        <v>0.2608695652173913</v>
      </c>
    </row>
    <row r="916" spans="1:33" x14ac:dyDescent="0.3">
      <c r="A916" s="27">
        <v>46274</v>
      </c>
      <c r="B916" s="8" t="s">
        <v>37</v>
      </c>
      <c r="C916" s="8" t="s">
        <v>140</v>
      </c>
      <c r="D916" s="8" t="s">
        <v>141</v>
      </c>
      <c r="E916" s="8" t="s">
        <v>244</v>
      </c>
      <c r="F916" s="8" t="s">
        <v>143</v>
      </c>
      <c r="G916" s="8" t="s">
        <v>394</v>
      </c>
      <c r="H916" s="8" t="s">
        <v>13</v>
      </c>
      <c r="I916" s="8" t="s">
        <v>394</v>
      </c>
      <c r="J916" s="8" t="s">
        <v>247</v>
      </c>
      <c r="K916" s="8" t="s">
        <v>14</v>
      </c>
      <c r="L916" s="12">
        <v>3853</v>
      </c>
      <c r="M916" s="9">
        <v>18</v>
      </c>
      <c r="N916" s="10">
        <f t="shared" si="126"/>
        <v>4.671684401764859E-3</v>
      </c>
      <c r="O916" s="11">
        <f t="shared" si="127"/>
        <v>4.47</v>
      </c>
      <c r="P916" s="11">
        <v>80.459999999999994</v>
      </c>
      <c r="Q916" s="11">
        <v>837</v>
      </c>
      <c r="R916" s="8">
        <v>3</v>
      </c>
      <c r="S916" s="8">
        <v>3</v>
      </c>
      <c r="T916" s="33">
        <f t="shared" si="128"/>
        <v>9.6129032258064503E-2</v>
      </c>
      <c r="U916" s="12">
        <f t="shared" si="129"/>
        <v>10.40268456375839</v>
      </c>
      <c r="V916" s="10">
        <f t="shared" si="130"/>
        <v>0.16666666666666666</v>
      </c>
      <c r="W916" s="11">
        <v>5.5</v>
      </c>
      <c r="X916" s="8" t="s">
        <v>148</v>
      </c>
      <c r="Y916" s="8" t="s">
        <v>149</v>
      </c>
      <c r="AA916">
        <f t="shared" si="131"/>
        <v>2</v>
      </c>
      <c r="AB916" s="32">
        <f t="shared" si="132"/>
        <v>123.54</v>
      </c>
      <c r="AC916" t="str">
        <f t="shared" si="133"/>
        <v>Profitable</v>
      </c>
      <c r="AD916">
        <f>IFERROR(VLOOKUP(J916,Product_lookup!$A:$G,5,FALSE),"")</f>
        <v>279</v>
      </c>
      <c r="AE916">
        <f>IFERROR(VLOOKUP(J916,Product_lookup!$A:$G,6,FALSE),"")</f>
        <v>106</v>
      </c>
      <c r="AF916">
        <f>IFERROR(VLOOKUP(J916,Product_lookup!$A:$G,7,FALSE),"")</f>
        <v>105</v>
      </c>
      <c r="AG916" s="33">
        <f t="shared" si="134"/>
        <v>0.24372759856630824</v>
      </c>
    </row>
    <row r="917" spans="1:33" x14ac:dyDescent="0.3">
      <c r="A917" s="27">
        <v>46274</v>
      </c>
      <c r="B917" s="8" t="s">
        <v>37</v>
      </c>
      <c r="C917" s="8" t="s">
        <v>140</v>
      </c>
      <c r="D917" s="8" t="s">
        <v>141</v>
      </c>
      <c r="E917" s="8" t="s">
        <v>244</v>
      </c>
      <c r="F917" s="8" t="s">
        <v>143</v>
      </c>
      <c r="G917" s="8" t="s">
        <v>245</v>
      </c>
      <c r="H917" s="8" t="s">
        <v>13</v>
      </c>
      <c r="I917" s="8" t="s">
        <v>633</v>
      </c>
      <c r="J917" s="8" t="s">
        <v>247</v>
      </c>
      <c r="K917" s="8" t="s">
        <v>14</v>
      </c>
      <c r="L917" s="12">
        <v>1095</v>
      </c>
      <c r="M917" s="9">
        <v>9</v>
      </c>
      <c r="N917" s="10">
        <f t="shared" si="126"/>
        <v>8.21917808219178E-3</v>
      </c>
      <c r="O917" s="11">
        <f t="shared" si="127"/>
        <v>6.9</v>
      </c>
      <c r="P917" s="11">
        <v>62.1</v>
      </c>
      <c r="Q917" s="11">
        <v>0</v>
      </c>
      <c r="R917" s="8">
        <v>0</v>
      </c>
      <c r="S917" s="8">
        <v>0</v>
      </c>
      <c r="T917" s="33" t="str">
        <f t="shared" si="128"/>
        <v/>
      </c>
      <c r="U917" s="12">
        <f t="shared" si="129"/>
        <v>0</v>
      </c>
      <c r="V917" s="10">
        <f t="shared" si="130"/>
        <v>0</v>
      </c>
      <c r="W917" s="11">
        <v>8.5</v>
      </c>
      <c r="X917" s="8" t="s">
        <v>148</v>
      </c>
      <c r="Y917" s="8" t="s">
        <v>149</v>
      </c>
      <c r="AA917">
        <f t="shared" si="131"/>
        <v>2</v>
      </c>
      <c r="AB917" s="32">
        <f t="shared" si="132"/>
        <v>-62.1</v>
      </c>
      <c r="AC917" t="str">
        <f t="shared" si="133"/>
        <v>No Sales</v>
      </c>
      <c r="AD917">
        <f>IFERROR(VLOOKUP(J917,Product_lookup!$A:$G,5,FALSE),"")</f>
        <v>279</v>
      </c>
      <c r="AE917">
        <f>IFERROR(VLOOKUP(J917,Product_lookup!$A:$G,6,FALSE),"")</f>
        <v>106</v>
      </c>
      <c r="AF917">
        <f>IFERROR(VLOOKUP(J917,Product_lookup!$A:$G,7,FALSE),"")</f>
        <v>105</v>
      </c>
      <c r="AG917" s="33">
        <f t="shared" si="134"/>
        <v>0.24372759856630824</v>
      </c>
    </row>
    <row r="918" spans="1:33" x14ac:dyDescent="0.3">
      <c r="A918" s="27">
        <v>46274</v>
      </c>
      <c r="B918" s="8" t="s">
        <v>37</v>
      </c>
      <c r="C918" s="8" t="s">
        <v>140</v>
      </c>
      <c r="D918" s="8" t="s">
        <v>141</v>
      </c>
      <c r="E918" s="8" t="s">
        <v>244</v>
      </c>
      <c r="F918" s="8" t="s">
        <v>143</v>
      </c>
      <c r="G918" s="8" t="s">
        <v>245</v>
      </c>
      <c r="H918" s="8" t="s">
        <v>13</v>
      </c>
      <c r="I918" s="8" t="s">
        <v>245</v>
      </c>
      <c r="J918" s="8" t="s">
        <v>247</v>
      </c>
      <c r="K918" s="8" t="s">
        <v>7</v>
      </c>
      <c r="L918" s="12">
        <v>1700</v>
      </c>
      <c r="M918" s="9">
        <v>10</v>
      </c>
      <c r="N918" s="10">
        <f t="shared" si="126"/>
        <v>5.8823529411764705E-3</v>
      </c>
      <c r="O918" s="11">
        <f t="shared" si="127"/>
        <v>5.16</v>
      </c>
      <c r="P918" s="11">
        <v>51.6</v>
      </c>
      <c r="Q918" s="11">
        <v>279</v>
      </c>
      <c r="R918" s="8">
        <v>1</v>
      </c>
      <c r="S918" s="8">
        <v>1</v>
      </c>
      <c r="T918" s="33">
        <f t="shared" si="128"/>
        <v>0.1849462365591398</v>
      </c>
      <c r="U918" s="12">
        <f t="shared" si="129"/>
        <v>5.4069767441860463</v>
      </c>
      <c r="V918" s="10">
        <f t="shared" si="130"/>
        <v>0.1</v>
      </c>
      <c r="W918" s="11">
        <v>8</v>
      </c>
      <c r="X918" s="8" t="s">
        <v>148</v>
      </c>
      <c r="Y918" s="8" t="s">
        <v>149</v>
      </c>
      <c r="AA918">
        <f t="shared" si="131"/>
        <v>2</v>
      </c>
      <c r="AB918" s="32">
        <f t="shared" si="132"/>
        <v>16.399999999999999</v>
      </c>
      <c r="AC918" t="str">
        <f t="shared" si="133"/>
        <v>Profitable</v>
      </c>
      <c r="AD918">
        <f>IFERROR(VLOOKUP(J918,Product_lookup!$A:$G,5,FALSE),"")</f>
        <v>279</v>
      </c>
      <c r="AE918">
        <f>IFERROR(VLOOKUP(J918,Product_lookup!$A:$G,6,FALSE),"")</f>
        <v>106</v>
      </c>
      <c r="AF918">
        <f>IFERROR(VLOOKUP(J918,Product_lookup!$A:$G,7,FALSE),"")</f>
        <v>105</v>
      </c>
      <c r="AG918" s="33">
        <f t="shared" si="134"/>
        <v>0.24372759856630824</v>
      </c>
    </row>
    <row r="919" spans="1:33" x14ac:dyDescent="0.3">
      <c r="A919" s="27">
        <v>46274</v>
      </c>
      <c r="B919" s="8" t="s">
        <v>37</v>
      </c>
      <c r="C919" s="8" t="s">
        <v>140</v>
      </c>
      <c r="D919" s="8" t="s">
        <v>141</v>
      </c>
      <c r="E919" s="8" t="s">
        <v>244</v>
      </c>
      <c r="F919" s="8" t="s">
        <v>143</v>
      </c>
      <c r="G919" s="8" t="s">
        <v>394</v>
      </c>
      <c r="H919" s="8" t="s">
        <v>13</v>
      </c>
      <c r="I919" s="8" t="s">
        <v>766</v>
      </c>
      <c r="J919" s="8" t="s">
        <v>247</v>
      </c>
      <c r="K919" s="8" t="s">
        <v>14</v>
      </c>
      <c r="L919" s="12">
        <v>347</v>
      </c>
      <c r="M919" s="9">
        <v>2</v>
      </c>
      <c r="N919" s="10">
        <f t="shared" si="126"/>
        <v>5.763688760806916E-3</v>
      </c>
      <c r="O919" s="11">
        <f t="shared" si="127"/>
        <v>5.46</v>
      </c>
      <c r="P919" s="11">
        <v>10.92</v>
      </c>
      <c r="Q919" s="11">
        <v>0</v>
      </c>
      <c r="R919" s="8">
        <v>0</v>
      </c>
      <c r="S919" s="8">
        <v>0</v>
      </c>
      <c r="T919" s="33" t="str">
        <f t="shared" si="128"/>
        <v/>
      </c>
      <c r="U919" s="12">
        <f t="shared" si="129"/>
        <v>0</v>
      </c>
      <c r="V919" s="10">
        <f t="shared" si="130"/>
        <v>0</v>
      </c>
      <c r="W919" s="11">
        <v>8.5</v>
      </c>
      <c r="X919" s="8" t="s">
        <v>148</v>
      </c>
      <c r="Y919" s="8" t="s">
        <v>149</v>
      </c>
      <c r="AA919">
        <f t="shared" si="131"/>
        <v>2</v>
      </c>
      <c r="AB919" s="32">
        <f t="shared" si="132"/>
        <v>-10.92</v>
      </c>
      <c r="AC919" t="str">
        <f t="shared" si="133"/>
        <v>No Sales</v>
      </c>
      <c r="AD919">
        <f>IFERROR(VLOOKUP(J919,Product_lookup!$A:$G,5,FALSE),"")</f>
        <v>279</v>
      </c>
      <c r="AE919">
        <f>IFERROR(VLOOKUP(J919,Product_lookup!$A:$G,6,FALSE),"")</f>
        <v>106</v>
      </c>
      <c r="AF919">
        <f>IFERROR(VLOOKUP(J919,Product_lookup!$A:$G,7,FALSE),"")</f>
        <v>105</v>
      </c>
      <c r="AG919" s="33">
        <f t="shared" si="134"/>
        <v>0.24372759856630824</v>
      </c>
    </row>
    <row r="920" spans="1:33" x14ac:dyDescent="0.3">
      <c r="A920" s="27">
        <v>46274</v>
      </c>
      <c r="B920" s="8" t="s">
        <v>37</v>
      </c>
      <c r="C920" s="8" t="s">
        <v>140</v>
      </c>
      <c r="D920" s="8" t="s">
        <v>141</v>
      </c>
      <c r="E920" s="8" t="s">
        <v>167</v>
      </c>
      <c r="F920" s="8" t="s">
        <v>143</v>
      </c>
      <c r="G920" s="8" t="s">
        <v>255</v>
      </c>
      <c r="H920" s="8" t="s">
        <v>13</v>
      </c>
      <c r="I920" s="8" t="s">
        <v>767</v>
      </c>
      <c r="J920" s="8" t="s">
        <v>169</v>
      </c>
      <c r="K920" s="8" t="s">
        <v>14</v>
      </c>
      <c r="L920" s="12">
        <v>343</v>
      </c>
      <c r="M920" s="9">
        <v>5</v>
      </c>
      <c r="N920" s="10">
        <f t="shared" si="126"/>
        <v>1.4577259475218658E-2</v>
      </c>
      <c r="O920" s="11">
        <f t="shared" si="127"/>
        <v>2.7</v>
      </c>
      <c r="P920" s="11">
        <v>13.5</v>
      </c>
      <c r="Q920" s="11">
        <v>0</v>
      </c>
      <c r="R920" s="8">
        <v>0</v>
      </c>
      <c r="S920" s="8">
        <v>0</v>
      </c>
      <c r="T920" s="33" t="str">
        <f t="shared" si="128"/>
        <v/>
      </c>
      <c r="U920" s="12">
        <f t="shared" si="129"/>
        <v>0</v>
      </c>
      <c r="V920" s="10">
        <f t="shared" si="130"/>
        <v>0</v>
      </c>
      <c r="W920" s="11">
        <v>4.5</v>
      </c>
      <c r="X920" s="8" t="s">
        <v>148</v>
      </c>
      <c r="Y920" s="8" t="s">
        <v>149</v>
      </c>
      <c r="AA920">
        <f t="shared" si="131"/>
        <v>2</v>
      </c>
      <c r="AB920" s="32">
        <f t="shared" si="132"/>
        <v>-13.5</v>
      </c>
      <c r="AC920" t="str">
        <f t="shared" si="133"/>
        <v>No Sales</v>
      </c>
      <c r="AD920">
        <f>IFERROR(VLOOKUP(J920,Product_lookup!$A:$G,5,FALSE),"")</f>
        <v>249</v>
      </c>
      <c r="AE920">
        <f>IFERROR(VLOOKUP(J920,Product_lookup!$A:$G,6,FALSE),"")</f>
        <v>100</v>
      </c>
      <c r="AF920">
        <f>IFERROR(VLOOKUP(J920,Product_lookup!$A:$G,7,FALSE),"")</f>
        <v>102</v>
      </c>
      <c r="AG920" s="33">
        <f t="shared" si="134"/>
        <v>0.18875502008032127</v>
      </c>
    </row>
    <row r="921" spans="1:33" x14ac:dyDescent="0.3">
      <c r="A921" s="27">
        <v>46274</v>
      </c>
      <c r="B921" s="8" t="s">
        <v>37</v>
      </c>
      <c r="C921" s="8" t="s">
        <v>140</v>
      </c>
      <c r="D921" s="8" t="s">
        <v>141</v>
      </c>
      <c r="E921" s="8" t="s">
        <v>167</v>
      </c>
      <c r="F921" s="8" t="s">
        <v>143</v>
      </c>
      <c r="G921" s="8" t="s">
        <v>255</v>
      </c>
      <c r="H921" s="8" t="s">
        <v>13</v>
      </c>
      <c r="I921" s="8" t="s">
        <v>512</v>
      </c>
      <c r="J921" s="8" t="s">
        <v>169</v>
      </c>
      <c r="K921" s="8" t="s">
        <v>7</v>
      </c>
      <c r="L921" s="12">
        <v>557</v>
      </c>
      <c r="M921" s="9">
        <v>8</v>
      </c>
      <c r="N921" s="10">
        <f t="shared" si="126"/>
        <v>1.4362657091561939E-2</v>
      </c>
      <c r="O921" s="11">
        <f t="shared" si="127"/>
        <v>2.36</v>
      </c>
      <c r="P921" s="11">
        <v>18.88</v>
      </c>
      <c r="Q921" s="11">
        <v>0</v>
      </c>
      <c r="R921" s="8">
        <v>0</v>
      </c>
      <c r="S921" s="8">
        <v>0</v>
      </c>
      <c r="T921" s="33" t="str">
        <f t="shared" si="128"/>
        <v/>
      </c>
      <c r="U921" s="12">
        <f t="shared" si="129"/>
        <v>0</v>
      </c>
      <c r="V921" s="10">
        <f t="shared" si="130"/>
        <v>0</v>
      </c>
      <c r="W921" s="11">
        <v>4.5</v>
      </c>
      <c r="X921" s="8" t="s">
        <v>148</v>
      </c>
      <c r="Y921" s="8" t="s">
        <v>149</v>
      </c>
      <c r="AA921">
        <f t="shared" si="131"/>
        <v>2</v>
      </c>
      <c r="AB921" s="32">
        <f t="shared" si="132"/>
        <v>-18.88</v>
      </c>
      <c r="AC921" t="str">
        <f t="shared" si="133"/>
        <v>No Sales</v>
      </c>
      <c r="AD921">
        <f>IFERROR(VLOOKUP(J921,Product_lookup!$A:$G,5,FALSE),"")</f>
        <v>249</v>
      </c>
      <c r="AE921">
        <f>IFERROR(VLOOKUP(J921,Product_lookup!$A:$G,6,FALSE),"")</f>
        <v>100</v>
      </c>
      <c r="AF921">
        <f>IFERROR(VLOOKUP(J921,Product_lookup!$A:$G,7,FALSE),"")</f>
        <v>102</v>
      </c>
      <c r="AG921" s="33">
        <f t="shared" si="134"/>
        <v>0.18875502008032127</v>
      </c>
    </row>
    <row r="922" spans="1:33" x14ac:dyDescent="0.3">
      <c r="A922" s="27">
        <v>46274</v>
      </c>
      <c r="B922" s="8" t="s">
        <v>37</v>
      </c>
      <c r="C922" s="8" t="s">
        <v>140</v>
      </c>
      <c r="D922" s="8" t="s">
        <v>141</v>
      </c>
      <c r="E922" s="8" t="s">
        <v>167</v>
      </c>
      <c r="F922" s="8" t="s">
        <v>143</v>
      </c>
      <c r="G922" s="8" t="s">
        <v>255</v>
      </c>
      <c r="H922" s="8" t="s">
        <v>13</v>
      </c>
      <c r="I922" s="8" t="s">
        <v>255</v>
      </c>
      <c r="J922" s="8" t="s">
        <v>169</v>
      </c>
      <c r="K922" s="8" t="s">
        <v>21</v>
      </c>
      <c r="L922" s="12">
        <v>634</v>
      </c>
      <c r="M922" s="9">
        <v>11</v>
      </c>
      <c r="N922" s="10">
        <f t="shared" si="126"/>
        <v>1.7350157728706624E-2</v>
      </c>
      <c r="O922" s="11">
        <f t="shared" si="127"/>
        <v>6</v>
      </c>
      <c r="P922" s="8">
        <v>66</v>
      </c>
      <c r="Q922" s="11">
        <v>0</v>
      </c>
      <c r="R922" s="8">
        <v>0</v>
      </c>
      <c r="S922" s="8">
        <v>0</v>
      </c>
      <c r="T922" s="33" t="str">
        <f t="shared" si="128"/>
        <v/>
      </c>
      <c r="U922" s="12">
        <f t="shared" si="129"/>
        <v>0</v>
      </c>
      <c r="V922" s="10">
        <f t="shared" si="130"/>
        <v>0</v>
      </c>
      <c r="W922" s="11">
        <v>6</v>
      </c>
      <c r="X922" s="8" t="s">
        <v>148</v>
      </c>
      <c r="Y922" s="8" t="s">
        <v>149</v>
      </c>
      <c r="AA922">
        <f t="shared" si="131"/>
        <v>2</v>
      </c>
      <c r="AB922" s="32">
        <f t="shared" si="132"/>
        <v>-66</v>
      </c>
      <c r="AC922" t="str">
        <f t="shared" si="133"/>
        <v>No Sales</v>
      </c>
      <c r="AD922">
        <f>IFERROR(VLOOKUP(J922,Product_lookup!$A:$G,5,FALSE),"")</f>
        <v>249</v>
      </c>
      <c r="AE922">
        <f>IFERROR(VLOOKUP(J922,Product_lookup!$A:$G,6,FALSE),"")</f>
        <v>100</v>
      </c>
      <c r="AF922">
        <f>IFERROR(VLOOKUP(J922,Product_lookup!$A:$G,7,FALSE),"")</f>
        <v>102</v>
      </c>
      <c r="AG922" s="33">
        <f t="shared" si="134"/>
        <v>0.18875502008032127</v>
      </c>
    </row>
    <row r="923" spans="1:33" x14ac:dyDescent="0.3">
      <c r="A923" s="27">
        <v>46274</v>
      </c>
      <c r="B923" s="8" t="s">
        <v>37</v>
      </c>
      <c r="C923" s="8" t="s">
        <v>140</v>
      </c>
      <c r="D923" s="8" t="s">
        <v>141</v>
      </c>
      <c r="E923" s="8" t="s">
        <v>167</v>
      </c>
      <c r="F923" s="8" t="s">
        <v>143</v>
      </c>
      <c r="G923" s="8" t="s">
        <v>255</v>
      </c>
      <c r="H923" s="8" t="s">
        <v>13</v>
      </c>
      <c r="I923" s="8" t="s">
        <v>457</v>
      </c>
      <c r="J923" s="8" t="s">
        <v>169</v>
      </c>
      <c r="K923" s="8" t="s">
        <v>21</v>
      </c>
      <c r="L923" s="12">
        <v>215</v>
      </c>
      <c r="M923" s="9">
        <v>3</v>
      </c>
      <c r="N923" s="10">
        <f t="shared" si="126"/>
        <v>1.3953488372093023E-2</v>
      </c>
      <c r="O923" s="11">
        <f t="shared" si="127"/>
        <v>5</v>
      </c>
      <c r="P923" s="11">
        <v>15</v>
      </c>
      <c r="Q923" s="11">
        <v>0</v>
      </c>
      <c r="R923" s="8">
        <v>0</v>
      </c>
      <c r="S923" s="8">
        <v>0</v>
      </c>
      <c r="T923" s="33" t="str">
        <f t="shared" si="128"/>
        <v/>
      </c>
      <c r="U923" s="12">
        <f t="shared" si="129"/>
        <v>0</v>
      </c>
      <c r="V923" s="10">
        <f t="shared" si="130"/>
        <v>0</v>
      </c>
      <c r="W923" s="11">
        <v>5</v>
      </c>
      <c r="X923" s="8" t="s">
        <v>148</v>
      </c>
      <c r="Y923" s="8" t="s">
        <v>149</v>
      </c>
      <c r="AA923">
        <f t="shared" si="131"/>
        <v>2</v>
      </c>
      <c r="AB923" s="32">
        <f t="shared" si="132"/>
        <v>-15</v>
      </c>
      <c r="AC923" t="str">
        <f t="shared" si="133"/>
        <v>No Sales</v>
      </c>
      <c r="AD923">
        <f>IFERROR(VLOOKUP(J923,Product_lookup!$A:$G,5,FALSE),"")</f>
        <v>249</v>
      </c>
      <c r="AE923">
        <f>IFERROR(VLOOKUP(J923,Product_lookup!$A:$G,6,FALSE),"")</f>
        <v>100</v>
      </c>
      <c r="AF923">
        <f>IFERROR(VLOOKUP(J923,Product_lookup!$A:$G,7,FALSE),"")</f>
        <v>102</v>
      </c>
      <c r="AG923" s="33">
        <f t="shared" si="134"/>
        <v>0.18875502008032127</v>
      </c>
    </row>
    <row r="924" spans="1:33" x14ac:dyDescent="0.3">
      <c r="A924" s="27">
        <v>46274</v>
      </c>
      <c r="B924" s="8" t="s">
        <v>37</v>
      </c>
      <c r="C924" s="8" t="s">
        <v>140</v>
      </c>
      <c r="D924" s="8" t="s">
        <v>141</v>
      </c>
      <c r="E924" s="8" t="s">
        <v>257</v>
      </c>
      <c r="F924" s="8" t="s">
        <v>143</v>
      </c>
      <c r="G924" s="8" t="s">
        <v>258</v>
      </c>
      <c r="H924" s="8" t="s">
        <v>13</v>
      </c>
      <c r="I924" s="8" t="s">
        <v>440</v>
      </c>
      <c r="J924" s="8" t="s">
        <v>260</v>
      </c>
      <c r="K924" s="8" t="s">
        <v>14</v>
      </c>
      <c r="L924" s="12">
        <v>1074</v>
      </c>
      <c r="M924" s="9">
        <v>5</v>
      </c>
      <c r="N924" s="10">
        <f t="shared" si="126"/>
        <v>4.6554934823091251E-3</v>
      </c>
      <c r="O924" s="11">
        <f t="shared" si="127"/>
        <v>6.58</v>
      </c>
      <c r="P924" s="11">
        <v>32.9</v>
      </c>
      <c r="Q924" s="11">
        <v>0</v>
      </c>
      <c r="R924" s="8">
        <v>0</v>
      </c>
      <c r="S924" s="8">
        <v>0</v>
      </c>
      <c r="T924" s="33" t="str">
        <f t="shared" si="128"/>
        <v/>
      </c>
      <c r="U924" s="12">
        <f t="shared" si="129"/>
        <v>0</v>
      </c>
      <c r="V924" s="10">
        <f t="shared" si="130"/>
        <v>0</v>
      </c>
      <c r="W924" s="11">
        <v>9</v>
      </c>
      <c r="X924" s="8" t="s">
        <v>148</v>
      </c>
      <c r="Y924" s="8" t="s">
        <v>149</v>
      </c>
      <c r="AA924">
        <f t="shared" si="131"/>
        <v>2</v>
      </c>
      <c r="AB924" s="32">
        <f t="shared" si="132"/>
        <v>-32.9</v>
      </c>
      <c r="AC924" t="str">
        <f t="shared" si="133"/>
        <v>No Sales</v>
      </c>
      <c r="AD924">
        <f>IFERROR(VLOOKUP(J924,Product_lookup!$A:$G,5,FALSE),"")</f>
        <v>349</v>
      </c>
      <c r="AE924">
        <f>IFERROR(VLOOKUP(J924,Product_lookup!$A:$G,6,FALSE),"")</f>
        <v>133</v>
      </c>
      <c r="AF924">
        <f>IFERROR(VLOOKUP(J924,Product_lookup!$A:$G,7,FALSE),"")</f>
        <v>111</v>
      </c>
      <c r="AG924" s="33">
        <f t="shared" si="134"/>
        <v>0.3008595988538682</v>
      </c>
    </row>
    <row r="925" spans="1:33" x14ac:dyDescent="0.3">
      <c r="A925" s="27">
        <v>46274</v>
      </c>
      <c r="B925" s="8" t="s">
        <v>37</v>
      </c>
      <c r="C925" s="8" t="s">
        <v>140</v>
      </c>
      <c r="D925" s="8" t="s">
        <v>141</v>
      </c>
      <c r="E925" s="8" t="s">
        <v>257</v>
      </c>
      <c r="F925" s="8" t="s">
        <v>143</v>
      </c>
      <c r="G925" s="8" t="s">
        <v>262</v>
      </c>
      <c r="H925" s="8" t="s">
        <v>13</v>
      </c>
      <c r="I925" s="8" t="s">
        <v>770</v>
      </c>
      <c r="J925" s="8" t="s">
        <v>260</v>
      </c>
      <c r="K925" s="8" t="s">
        <v>21</v>
      </c>
      <c r="L925" s="12">
        <v>277</v>
      </c>
      <c r="M925" s="9">
        <v>5</v>
      </c>
      <c r="N925" s="10">
        <f t="shared" si="126"/>
        <v>1.8050541516245487E-2</v>
      </c>
      <c r="O925" s="11">
        <f t="shared" si="127"/>
        <v>7.5200000000000005</v>
      </c>
      <c r="P925" s="11">
        <v>37.6</v>
      </c>
      <c r="Q925" s="11">
        <v>0</v>
      </c>
      <c r="R925" s="8">
        <v>0</v>
      </c>
      <c r="S925" s="8">
        <v>0</v>
      </c>
      <c r="T925" s="33" t="str">
        <f t="shared" si="128"/>
        <v/>
      </c>
      <c r="U925" s="12">
        <f t="shared" si="129"/>
        <v>0</v>
      </c>
      <c r="V925" s="10">
        <f t="shared" si="130"/>
        <v>0</v>
      </c>
      <c r="W925" s="11">
        <v>9.5</v>
      </c>
      <c r="X925" s="8" t="s">
        <v>148</v>
      </c>
      <c r="Y925" s="8" t="s">
        <v>149</v>
      </c>
      <c r="AA925">
        <f t="shared" si="131"/>
        <v>2</v>
      </c>
      <c r="AB925" s="32">
        <f t="shared" si="132"/>
        <v>-37.6</v>
      </c>
      <c r="AC925" t="str">
        <f t="shared" si="133"/>
        <v>No Sales</v>
      </c>
      <c r="AD925">
        <f>IFERROR(VLOOKUP(J925,Product_lookup!$A:$G,5,FALSE),"")</f>
        <v>349</v>
      </c>
      <c r="AE925">
        <f>IFERROR(VLOOKUP(J925,Product_lookup!$A:$G,6,FALSE),"")</f>
        <v>133</v>
      </c>
      <c r="AF925">
        <f>IFERROR(VLOOKUP(J925,Product_lookup!$A:$G,7,FALSE),"")</f>
        <v>111</v>
      </c>
      <c r="AG925" s="33">
        <f t="shared" si="134"/>
        <v>0.3008595988538682</v>
      </c>
    </row>
    <row r="926" spans="1:33" x14ac:dyDescent="0.3">
      <c r="A926" s="27">
        <v>46274</v>
      </c>
      <c r="B926" s="8" t="s">
        <v>37</v>
      </c>
      <c r="C926" s="8" t="s">
        <v>140</v>
      </c>
      <c r="D926" s="8" t="s">
        <v>141</v>
      </c>
      <c r="E926" s="8" t="s">
        <v>257</v>
      </c>
      <c r="F926" s="8" t="s">
        <v>143</v>
      </c>
      <c r="G926" s="8" t="s">
        <v>262</v>
      </c>
      <c r="H926" s="8" t="s">
        <v>13</v>
      </c>
      <c r="I926" s="8" t="s">
        <v>771</v>
      </c>
      <c r="J926" s="8" t="s">
        <v>260</v>
      </c>
      <c r="K926" s="8" t="s">
        <v>7</v>
      </c>
      <c r="L926" s="12">
        <v>221</v>
      </c>
      <c r="M926" s="9">
        <v>0</v>
      </c>
      <c r="N926" s="10">
        <f t="shared" si="126"/>
        <v>0</v>
      </c>
      <c r="O926" s="11" t="str">
        <f t="shared" si="127"/>
        <v/>
      </c>
      <c r="P926" s="11">
        <v>0</v>
      </c>
      <c r="Q926" s="11">
        <v>0</v>
      </c>
      <c r="R926" s="8">
        <v>0</v>
      </c>
      <c r="S926" s="8">
        <v>0</v>
      </c>
      <c r="T926" s="33" t="str">
        <f t="shared" si="128"/>
        <v/>
      </c>
      <c r="U926" s="12" t="str">
        <f t="shared" si="129"/>
        <v/>
      </c>
      <c r="V926" s="10" t="str">
        <f t="shared" si="130"/>
        <v/>
      </c>
      <c r="W926" s="11">
        <v>10.5</v>
      </c>
      <c r="X926" s="8" t="s">
        <v>148</v>
      </c>
      <c r="Y926" s="8" t="s">
        <v>149</v>
      </c>
      <c r="AA926">
        <f t="shared" si="131"/>
        <v>2</v>
      </c>
      <c r="AB926" s="32">
        <f t="shared" si="132"/>
        <v>0</v>
      </c>
      <c r="AC926" t="str">
        <f t="shared" si="133"/>
        <v>No Spend</v>
      </c>
      <c r="AD926">
        <f>IFERROR(VLOOKUP(J926,Product_lookup!$A:$G,5,FALSE),"")</f>
        <v>349</v>
      </c>
      <c r="AE926">
        <f>IFERROR(VLOOKUP(J926,Product_lookup!$A:$G,6,FALSE),"")</f>
        <v>133</v>
      </c>
      <c r="AF926">
        <f>IFERROR(VLOOKUP(J926,Product_lookup!$A:$G,7,FALSE),"")</f>
        <v>111</v>
      </c>
      <c r="AG926" s="33">
        <f t="shared" si="134"/>
        <v>0.3008595988538682</v>
      </c>
    </row>
    <row r="927" spans="1:33" x14ac:dyDescent="0.3">
      <c r="A927" s="27">
        <v>46274</v>
      </c>
      <c r="B927" s="8" t="s">
        <v>33</v>
      </c>
      <c r="C927" s="8" t="s">
        <v>173</v>
      </c>
      <c r="D927" s="8" t="s">
        <v>141</v>
      </c>
      <c r="E927" s="8" t="s">
        <v>193</v>
      </c>
      <c r="F927" s="8" t="s">
        <v>143</v>
      </c>
      <c r="G927" s="8" t="s">
        <v>194</v>
      </c>
      <c r="H927" s="8" t="s">
        <v>24</v>
      </c>
      <c r="I927" s="8" t="s">
        <v>772</v>
      </c>
      <c r="J927" s="8" t="s">
        <v>195</v>
      </c>
      <c r="K927" s="8" t="s">
        <v>7</v>
      </c>
      <c r="L927" s="12">
        <v>97</v>
      </c>
      <c r="M927" s="9">
        <v>0</v>
      </c>
      <c r="N927" s="10">
        <f t="shared" si="126"/>
        <v>0</v>
      </c>
      <c r="O927" s="11" t="str">
        <f t="shared" si="127"/>
        <v/>
      </c>
      <c r="P927" s="11">
        <v>0</v>
      </c>
      <c r="Q927" s="11">
        <v>0</v>
      </c>
      <c r="R927" s="8">
        <v>0</v>
      </c>
      <c r="S927" s="8">
        <v>0</v>
      </c>
      <c r="T927" s="33" t="str">
        <f t="shared" si="128"/>
        <v/>
      </c>
      <c r="U927" s="12" t="str">
        <f t="shared" si="129"/>
        <v/>
      </c>
      <c r="V927" s="10" t="str">
        <f t="shared" si="130"/>
        <v/>
      </c>
      <c r="W927" s="11">
        <v>9.5</v>
      </c>
      <c r="X927" s="8" t="s">
        <v>148</v>
      </c>
      <c r="Y927" s="8" t="s">
        <v>149</v>
      </c>
      <c r="AA927">
        <f t="shared" si="131"/>
        <v>2</v>
      </c>
      <c r="AB927" s="32">
        <f t="shared" si="132"/>
        <v>0</v>
      </c>
      <c r="AC927" t="str">
        <f t="shared" si="133"/>
        <v>No Spend</v>
      </c>
      <c r="AD927">
        <f>IFERROR(VLOOKUP(J927,Product_lookup!$A:$G,5,FALSE),"")</f>
        <v>399</v>
      </c>
      <c r="AE927">
        <f>IFERROR(VLOOKUP(J927,Product_lookup!$A:$G,6,FALSE),"")</f>
        <v>148</v>
      </c>
      <c r="AF927">
        <f>IFERROR(VLOOKUP(J927,Product_lookup!$A:$G,7,FALSE),"")</f>
        <v>126</v>
      </c>
      <c r="AG927" s="33">
        <f t="shared" si="134"/>
        <v>0.31328320802005011</v>
      </c>
    </row>
    <row r="928" spans="1:33" x14ac:dyDescent="0.3">
      <c r="A928" s="27">
        <v>46274</v>
      </c>
      <c r="B928" s="8" t="s">
        <v>33</v>
      </c>
      <c r="C928" s="8" t="s">
        <v>173</v>
      </c>
      <c r="D928" s="8" t="s">
        <v>141</v>
      </c>
      <c r="E928" s="8" t="s">
        <v>193</v>
      </c>
      <c r="F928" s="8" t="s">
        <v>143</v>
      </c>
      <c r="G928" s="8" t="s">
        <v>194</v>
      </c>
      <c r="H928" s="8" t="s">
        <v>24</v>
      </c>
      <c r="I928" s="8" t="s">
        <v>266</v>
      </c>
      <c r="J928" s="8" t="s">
        <v>195</v>
      </c>
      <c r="K928" s="8" t="s">
        <v>14</v>
      </c>
      <c r="L928" s="12">
        <v>1351</v>
      </c>
      <c r="M928" s="9">
        <v>5</v>
      </c>
      <c r="N928" s="10">
        <f t="shared" si="126"/>
        <v>3.7009622501850479E-3</v>
      </c>
      <c r="O928" s="11">
        <f t="shared" si="127"/>
        <v>7.5400000000000009</v>
      </c>
      <c r="P928" s="11">
        <v>37.700000000000003</v>
      </c>
      <c r="Q928" s="11">
        <v>0</v>
      </c>
      <c r="R928" s="8">
        <v>0</v>
      </c>
      <c r="S928" s="8">
        <v>0</v>
      </c>
      <c r="T928" s="33" t="str">
        <f t="shared" si="128"/>
        <v/>
      </c>
      <c r="U928" s="12">
        <f t="shared" si="129"/>
        <v>0</v>
      </c>
      <c r="V928" s="10">
        <f t="shared" si="130"/>
        <v>0</v>
      </c>
      <c r="W928" s="11">
        <v>10</v>
      </c>
      <c r="X928" s="8" t="s">
        <v>148</v>
      </c>
      <c r="Y928" s="8" t="s">
        <v>149</v>
      </c>
      <c r="AA928">
        <f t="shared" si="131"/>
        <v>2</v>
      </c>
      <c r="AB928" s="32">
        <f t="shared" si="132"/>
        <v>-37.700000000000003</v>
      </c>
      <c r="AC928" t="str">
        <f t="shared" si="133"/>
        <v>No Sales</v>
      </c>
      <c r="AD928">
        <f>IFERROR(VLOOKUP(J928,Product_lookup!$A:$G,5,FALSE),"")</f>
        <v>399</v>
      </c>
      <c r="AE928">
        <f>IFERROR(VLOOKUP(J928,Product_lookup!$A:$G,6,FALSE),"")</f>
        <v>148</v>
      </c>
      <c r="AF928">
        <f>IFERROR(VLOOKUP(J928,Product_lookup!$A:$G,7,FALSE),"")</f>
        <v>126</v>
      </c>
      <c r="AG928" s="33">
        <f t="shared" si="134"/>
        <v>0.31328320802005011</v>
      </c>
    </row>
    <row r="929" spans="1:33" x14ac:dyDescent="0.3">
      <c r="A929" s="27">
        <v>46274</v>
      </c>
      <c r="B929" s="8" t="s">
        <v>33</v>
      </c>
      <c r="C929" s="8" t="s">
        <v>173</v>
      </c>
      <c r="D929" s="8" t="s">
        <v>141</v>
      </c>
      <c r="E929" s="8" t="s">
        <v>193</v>
      </c>
      <c r="F929" s="8" t="s">
        <v>143</v>
      </c>
      <c r="G929" s="8" t="s">
        <v>264</v>
      </c>
      <c r="H929" s="8" t="s">
        <v>24</v>
      </c>
      <c r="I929" s="8" t="s">
        <v>517</v>
      </c>
      <c r="J929" s="8" t="s">
        <v>195</v>
      </c>
      <c r="K929" s="8" t="s">
        <v>14</v>
      </c>
      <c r="L929" s="12">
        <v>289</v>
      </c>
      <c r="M929" s="9">
        <v>2</v>
      </c>
      <c r="N929" s="10">
        <f t="shared" si="126"/>
        <v>6.920415224913495E-3</v>
      </c>
      <c r="O929" s="11">
        <f t="shared" si="127"/>
        <v>6.9</v>
      </c>
      <c r="P929" s="11">
        <v>13.8</v>
      </c>
      <c r="Q929" s="11">
        <v>0</v>
      </c>
      <c r="R929" s="8">
        <v>0</v>
      </c>
      <c r="S929" s="8">
        <v>0</v>
      </c>
      <c r="T929" s="33" t="str">
        <f t="shared" si="128"/>
        <v/>
      </c>
      <c r="U929" s="12">
        <f t="shared" si="129"/>
        <v>0</v>
      </c>
      <c r="V929" s="10">
        <f t="shared" si="130"/>
        <v>0</v>
      </c>
      <c r="W929" s="11">
        <v>12.5</v>
      </c>
      <c r="X929" s="8" t="s">
        <v>148</v>
      </c>
      <c r="Y929" s="8" t="s">
        <v>149</v>
      </c>
      <c r="AA929">
        <f t="shared" si="131"/>
        <v>2</v>
      </c>
      <c r="AB929" s="32">
        <f t="shared" si="132"/>
        <v>-13.8</v>
      </c>
      <c r="AC929" t="str">
        <f t="shared" si="133"/>
        <v>No Sales</v>
      </c>
      <c r="AD929">
        <f>IFERROR(VLOOKUP(J929,Product_lookup!$A:$G,5,FALSE),"")</f>
        <v>399</v>
      </c>
      <c r="AE929">
        <f>IFERROR(VLOOKUP(J929,Product_lookup!$A:$G,6,FALSE),"")</f>
        <v>148</v>
      </c>
      <c r="AF929">
        <f>IFERROR(VLOOKUP(J929,Product_lookup!$A:$G,7,FALSE),"")</f>
        <v>126</v>
      </c>
      <c r="AG929" s="33">
        <f t="shared" si="134"/>
        <v>0.31328320802005011</v>
      </c>
    </row>
    <row r="930" spans="1:33" x14ac:dyDescent="0.3">
      <c r="A930" s="27">
        <v>46274</v>
      </c>
      <c r="B930" s="8" t="s">
        <v>33</v>
      </c>
      <c r="C930" s="8" t="s">
        <v>173</v>
      </c>
      <c r="D930" s="8" t="s">
        <v>141</v>
      </c>
      <c r="E930" s="8" t="s">
        <v>193</v>
      </c>
      <c r="F930" s="8" t="s">
        <v>143</v>
      </c>
      <c r="G930" s="8" t="s">
        <v>264</v>
      </c>
      <c r="H930" s="8" t="s">
        <v>24</v>
      </c>
      <c r="I930" s="8" t="s">
        <v>194</v>
      </c>
      <c r="J930" s="8" t="s">
        <v>195</v>
      </c>
      <c r="K930" s="8" t="s">
        <v>21</v>
      </c>
      <c r="L930" s="12">
        <v>747</v>
      </c>
      <c r="M930" s="9">
        <v>7</v>
      </c>
      <c r="N930" s="10">
        <f t="shared" si="126"/>
        <v>9.3708165997322627E-3</v>
      </c>
      <c r="O930" s="11">
        <f t="shared" si="127"/>
        <v>12.94</v>
      </c>
      <c r="P930" s="11">
        <v>90.58</v>
      </c>
      <c r="Q930" s="11">
        <v>0</v>
      </c>
      <c r="R930" s="8">
        <v>0</v>
      </c>
      <c r="S930" s="8">
        <v>0</v>
      </c>
      <c r="T930" s="33" t="str">
        <f t="shared" si="128"/>
        <v/>
      </c>
      <c r="U930" s="12">
        <f t="shared" si="129"/>
        <v>0</v>
      </c>
      <c r="V930" s="10">
        <f t="shared" si="130"/>
        <v>0</v>
      </c>
      <c r="W930" s="11">
        <v>13.5</v>
      </c>
      <c r="X930" s="8" t="s">
        <v>148</v>
      </c>
      <c r="Y930" s="8" t="s">
        <v>149</v>
      </c>
      <c r="AA930">
        <f t="shared" si="131"/>
        <v>2</v>
      </c>
      <c r="AB930" s="32">
        <f t="shared" si="132"/>
        <v>-90.58</v>
      </c>
      <c r="AC930" t="str">
        <f t="shared" si="133"/>
        <v>No Sales</v>
      </c>
      <c r="AD930">
        <f>IFERROR(VLOOKUP(J930,Product_lookup!$A:$G,5,FALSE),"")</f>
        <v>399</v>
      </c>
      <c r="AE930">
        <f>IFERROR(VLOOKUP(J930,Product_lookup!$A:$G,6,FALSE),"")</f>
        <v>148</v>
      </c>
      <c r="AF930">
        <f>IFERROR(VLOOKUP(J930,Product_lookup!$A:$G,7,FALSE),"")</f>
        <v>126</v>
      </c>
      <c r="AG930" s="33">
        <f t="shared" si="134"/>
        <v>0.31328320802005011</v>
      </c>
    </row>
    <row r="931" spans="1:33" x14ac:dyDescent="0.3">
      <c r="A931" s="27">
        <v>46274</v>
      </c>
      <c r="B931" s="8" t="s">
        <v>33</v>
      </c>
      <c r="C931" s="8" t="s">
        <v>173</v>
      </c>
      <c r="D931" s="8" t="s">
        <v>141</v>
      </c>
      <c r="E931" s="8" t="s">
        <v>193</v>
      </c>
      <c r="F931" s="8" t="s">
        <v>143</v>
      </c>
      <c r="G931" s="8" t="s">
        <v>264</v>
      </c>
      <c r="H931" s="8" t="s">
        <v>24</v>
      </c>
      <c r="I931" s="8" t="s">
        <v>685</v>
      </c>
      <c r="J931" s="8" t="s">
        <v>195</v>
      </c>
      <c r="K931" s="8" t="s">
        <v>14</v>
      </c>
      <c r="L931" s="12">
        <v>967</v>
      </c>
      <c r="M931" s="9">
        <v>4</v>
      </c>
      <c r="N931" s="10">
        <f t="shared" si="126"/>
        <v>4.1365046535677356E-3</v>
      </c>
      <c r="O931" s="11">
        <f t="shared" si="127"/>
        <v>10.199999999999999</v>
      </c>
      <c r="P931" s="8">
        <v>40.799999999999997</v>
      </c>
      <c r="Q931" s="11">
        <v>0</v>
      </c>
      <c r="R931" s="8">
        <v>0</v>
      </c>
      <c r="S931" s="8">
        <v>0</v>
      </c>
      <c r="T931" s="33" t="str">
        <f t="shared" si="128"/>
        <v/>
      </c>
      <c r="U931" s="12">
        <f t="shared" si="129"/>
        <v>0</v>
      </c>
      <c r="V931" s="10">
        <f t="shared" si="130"/>
        <v>0</v>
      </c>
      <c r="W931" s="11">
        <v>12.5</v>
      </c>
      <c r="X931" s="8" t="s">
        <v>148</v>
      </c>
      <c r="Y931" s="8" t="s">
        <v>149</v>
      </c>
      <c r="AA931">
        <f t="shared" si="131"/>
        <v>2</v>
      </c>
      <c r="AB931" s="32">
        <f t="shared" si="132"/>
        <v>-40.799999999999997</v>
      </c>
      <c r="AC931" t="str">
        <f t="shared" si="133"/>
        <v>No Sales</v>
      </c>
      <c r="AD931">
        <f>IFERROR(VLOOKUP(J931,Product_lookup!$A:$G,5,FALSE),"")</f>
        <v>399</v>
      </c>
      <c r="AE931">
        <f>IFERROR(VLOOKUP(J931,Product_lookup!$A:$G,6,FALSE),"")</f>
        <v>148</v>
      </c>
      <c r="AF931">
        <f>IFERROR(VLOOKUP(J931,Product_lookup!$A:$G,7,FALSE),"")</f>
        <v>126</v>
      </c>
      <c r="AG931" s="33">
        <f t="shared" si="134"/>
        <v>0.31328320802005011</v>
      </c>
    </row>
    <row r="932" spans="1:33" x14ac:dyDescent="0.3">
      <c r="A932" s="27">
        <v>46274</v>
      </c>
      <c r="B932" s="8" t="s">
        <v>33</v>
      </c>
      <c r="C932" s="8" t="s">
        <v>173</v>
      </c>
      <c r="D932" s="8" t="s">
        <v>141</v>
      </c>
      <c r="E932" s="8" t="s">
        <v>200</v>
      </c>
      <c r="F932" s="8" t="s">
        <v>143</v>
      </c>
      <c r="G932" s="8" t="s">
        <v>270</v>
      </c>
      <c r="H932" s="8" t="s">
        <v>24</v>
      </c>
      <c r="I932" s="8" t="s">
        <v>268</v>
      </c>
      <c r="J932" s="8" t="s">
        <v>202</v>
      </c>
      <c r="K932" s="8" t="s">
        <v>14</v>
      </c>
      <c r="L932" s="12">
        <v>1513</v>
      </c>
      <c r="M932" s="9">
        <v>7</v>
      </c>
      <c r="N932" s="10">
        <f t="shared" si="126"/>
        <v>4.626569729015202E-3</v>
      </c>
      <c r="O932" s="11">
        <f t="shared" si="127"/>
        <v>10.42</v>
      </c>
      <c r="P932" s="11">
        <v>72.94</v>
      </c>
      <c r="Q932" s="11">
        <v>0</v>
      </c>
      <c r="R932" s="8">
        <v>0</v>
      </c>
      <c r="S932" s="8">
        <v>0</v>
      </c>
      <c r="T932" s="33" t="str">
        <f t="shared" si="128"/>
        <v/>
      </c>
      <c r="U932" s="12">
        <f t="shared" si="129"/>
        <v>0</v>
      </c>
      <c r="V932" s="10">
        <f t="shared" si="130"/>
        <v>0</v>
      </c>
      <c r="W932" s="11">
        <v>13.5</v>
      </c>
      <c r="X932" s="8" t="s">
        <v>148</v>
      </c>
      <c r="Y932" s="8" t="s">
        <v>149</v>
      </c>
      <c r="AA932">
        <f t="shared" si="131"/>
        <v>2</v>
      </c>
      <c r="AB932" s="32">
        <f t="shared" si="132"/>
        <v>-72.94</v>
      </c>
      <c r="AC932" t="str">
        <f t="shared" si="133"/>
        <v>No Sales</v>
      </c>
      <c r="AD932">
        <f>IFERROR(VLOOKUP(J932,Product_lookup!$A:$G,5,FALSE),"")</f>
        <v>429</v>
      </c>
      <c r="AE932">
        <f>IFERROR(VLOOKUP(J932,Product_lookup!$A:$G,6,FALSE),"")</f>
        <v>159</v>
      </c>
      <c r="AF932">
        <f>IFERROR(VLOOKUP(J932,Product_lookup!$A:$G,7,FALSE),"")</f>
        <v>139</v>
      </c>
      <c r="AG932" s="33">
        <f t="shared" si="134"/>
        <v>0.30536130536130535</v>
      </c>
    </row>
    <row r="933" spans="1:33" x14ac:dyDescent="0.3">
      <c r="A933" s="27">
        <v>46274</v>
      </c>
      <c r="B933" s="8" t="s">
        <v>33</v>
      </c>
      <c r="C933" s="8" t="s">
        <v>173</v>
      </c>
      <c r="D933" s="8" t="s">
        <v>141</v>
      </c>
      <c r="E933" s="8" t="s">
        <v>200</v>
      </c>
      <c r="F933" s="8" t="s">
        <v>143</v>
      </c>
      <c r="G933" s="8" t="s">
        <v>270</v>
      </c>
      <c r="H933" s="8" t="s">
        <v>24</v>
      </c>
      <c r="I933" s="8" t="s">
        <v>686</v>
      </c>
      <c r="J933" s="8" t="s">
        <v>202</v>
      </c>
      <c r="K933" s="8" t="s">
        <v>21</v>
      </c>
      <c r="L933" s="12">
        <v>95</v>
      </c>
      <c r="M933" s="9">
        <v>3</v>
      </c>
      <c r="N933" s="10">
        <f t="shared" si="126"/>
        <v>3.1578947368421054E-2</v>
      </c>
      <c r="O933" s="11">
        <f t="shared" si="127"/>
        <v>11</v>
      </c>
      <c r="P933" s="11">
        <v>33</v>
      </c>
      <c r="Q933" s="11">
        <v>429</v>
      </c>
      <c r="R933" s="8">
        <v>1</v>
      </c>
      <c r="S933" s="8">
        <v>1</v>
      </c>
      <c r="T933" s="33">
        <f t="shared" si="128"/>
        <v>7.6923076923076927E-2</v>
      </c>
      <c r="U933" s="12">
        <f t="shared" si="129"/>
        <v>13</v>
      </c>
      <c r="V933" s="10">
        <f t="shared" si="130"/>
        <v>0.33333333333333331</v>
      </c>
      <c r="W933" s="11">
        <v>11</v>
      </c>
      <c r="X933" s="8" t="s">
        <v>148</v>
      </c>
      <c r="Y933" s="8" t="s">
        <v>149</v>
      </c>
      <c r="AA933">
        <f t="shared" si="131"/>
        <v>2</v>
      </c>
      <c r="AB933" s="32">
        <f t="shared" si="132"/>
        <v>98</v>
      </c>
      <c r="AC933" t="str">
        <f t="shared" si="133"/>
        <v>Profitable</v>
      </c>
      <c r="AD933">
        <f>IFERROR(VLOOKUP(J933,Product_lookup!$A:$G,5,FALSE),"")</f>
        <v>429</v>
      </c>
      <c r="AE933">
        <f>IFERROR(VLOOKUP(J933,Product_lookup!$A:$G,6,FALSE),"")</f>
        <v>159</v>
      </c>
      <c r="AF933">
        <f>IFERROR(VLOOKUP(J933,Product_lookup!$A:$G,7,FALSE),"")</f>
        <v>139</v>
      </c>
      <c r="AG933" s="33">
        <f t="shared" si="134"/>
        <v>0.30536130536130535</v>
      </c>
    </row>
    <row r="934" spans="1:33" x14ac:dyDescent="0.3">
      <c r="A934" s="27">
        <v>46274</v>
      </c>
      <c r="B934" s="8" t="s">
        <v>33</v>
      </c>
      <c r="C934" s="8" t="s">
        <v>173</v>
      </c>
      <c r="D934" s="8" t="s">
        <v>141</v>
      </c>
      <c r="E934" s="8" t="s">
        <v>200</v>
      </c>
      <c r="F934" s="8" t="s">
        <v>143</v>
      </c>
      <c r="G934" s="8" t="s">
        <v>270</v>
      </c>
      <c r="H934" s="8" t="s">
        <v>24</v>
      </c>
      <c r="I934" s="8" t="s">
        <v>572</v>
      </c>
      <c r="J934" s="8" t="s">
        <v>202</v>
      </c>
      <c r="K934" s="8" t="s">
        <v>21</v>
      </c>
      <c r="L934" s="12">
        <v>236</v>
      </c>
      <c r="M934" s="9">
        <v>5</v>
      </c>
      <c r="N934" s="10">
        <f t="shared" si="126"/>
        <v>2.1186440677966101E-2</v>
      </c>
      <c r="O934" s="11">
        <f t="shared" si="127"/>
        <v>12.5</v>
      </c>
      <c r="P934" s="11">
        <v>62.5</v>
      </c>
      <c r="Q934" s="11">
        <v>0</v>
      </c>
      <c r="R934" s="8">
        <v>0</v>
      </c>
      <c r="S934" s="8">
        <v>0</v>
      </c>
      <c r="T934" s="33" t="str">
        <f t="shared" si="128"/>
        <v/>
      </c>
      <c r="U934" s="12">
        <f t="shared" si="129"/>
        <v>0</v>
      </c>
      <c r="V934" s="10">
        <f t="shared" si="130"/>
        <v>0</v>
      </c>
      <c r="W934" s="11">
        <v>12.5</v>
      </c>
      <c r="X934" s="8" t="s">
        <v>148</v>
      </c>
      <c r="Y934" s="8" t="s">
        <v>149</v>
      </c>
      <c r="AA934">
        <f t="shared" si="131"/>
        <v>2</v>
      </c>
      <c r="AB934" s="32">
        <f t="shared" si="132"/>
        <v>-62.5</v>
      </c>
      <c r="AC934" t="str">
        <f t="shared" si="133"/>
        <v>No Sales</v>
      </c>
      <c r="AD934">
        <f>IFERROR(VLOOKUP(J934,Product_lookup!$A:$G,5,FALSE),"")</f>
        <v>429</v>
      </c>
      <c r="AE934">
        <f>IFERROR(VLOOKUP(J934,Product_lookup!$A:$G,6,FALSE),"")</f>
        <v>159</v>
      </c>
      <c r="AF934">
        <f>IFERROR(VLOOKUP(J934,Product_lookup!$A:$G,7,FALSE),"")</f>
        <v>139</v>
      </c>
      <c r="AG934" s="33">
        <f t="shared" si="134"/>
        <v>0.30536130536130535</v>
      </c>
    </row>
    <row r="935" spans="1:33" x14ac:dyDescent="0.3">
      <c r="A935" s="27">
        <v>46274</v>
      </c>
      <c r="B935" s="8" t="s">
        <v>33</v>
      </c>
      <c r="C935" s="8" t="s">
        <v>173</v>
      </c>
      <c r="D935" s="8" t="s">
        <v>141</v>
      </c>
      <c r="E935" s="8" t="s">
        <v>200</v>
      </c>
      <c r="F935" s="8" t="s">
        <v>143</v>
      </c>
      <c r="G935" s="8" t="s">
        <v>268</v>
      </c>
      <c r="H935" s="8" t="s">
        <v>24</v>
      </c>
      <c r="I935" s="8" t="s">
        <v>775</v>
      </c>
      <c r="J935" s="8" t="s">
        <v>202</v>
      </c>
      <c r="K935" s="8" t="s">
        <v>21</v>
      </c>
      <c r="L935" s="12">
        <v>223</v>
      </c>
      <c r="M935" s="9">
        <v>2</v>
      </c>
      <c r="N935" s="10">
        <f t="shared" si="126"/>
        <v>8.9686098654708519E-3</v>
      </c>
      <c r="O935" s="11">
        <f t="shared" si="127"/>
        <v>9.92</v>
      </c>
      <c r="P935" s="11">
        <v>19.84</v>
      </c>
      <c r="Q935" s="11">
        <v>0</v>
      </c>
      <c r="R935" s="8">
        <v>0</v>
      </c>
      <c r="S935" s="8">
        <v>0</v>
      </c>
      <c r="T935" s="33" t="str">
        <f t="shared" si="128"/>
        <v/>
      </c>
      <c r="U935" s="12">
        <f t="shared" si="129"/>
        <v>0</v>
      </c>
      <c r="V935" s="10">
        <f t="shared" si="130"/>
        <v>0</v>
      </c>
      <c r="W935" s="11">
        <v>12</v>
      </c>
      <c r="X935" s="8" t="s">
        <v>148</v>
      </c>
      <c r="Y935" s="8" t="s">
        <v>149</v>
      </c>
      <c r="AA935">
        <f t="shared" si="131"/>
        <v>2</v>
      </c>
      <c r="AB935" s="32">
        <f t="shared" si="132"/>
        <v>-19.84</v>
      </c>
      <c r="AC935" t="str">
        <f t="shared" si="133"/>
        <v>No Sales</v>
      </c>
      <c r="AD935">
        <f>IFERROR(VLOOKUP(J935,Product_lookup!$A:$G,5,FALSE),"")</f>
        <v>429</v>
      </c>
      <c r="AE935">
        <f>IFERROR(VLOOKUP(J935,Product_lookup!$A:$G,6,FALSE),"")</f>
        <v>159</v>
      </c>
      <c r="AF935">
        <f>IFERROR(VLOOKUP(J935,Product_lookup!$A:$G,7,FALSE),"")</f>
        <v>139</v>
      </c>
      <c r="AG935" s="33">
        <f t="shared" si="134"/>
        <v>0.30536130536130535</v>
      </c>
    </row>
    <row r="936" spans="1:33" x14ac:dyDescent="0.3">
      <c r="A936" s="27">
        <v>46274</v>
      </c>
      <c r="B936" s="8" t="s">
        <v>33</v>
      </c>
      <c r="C936" s="8" t="s">
        <v>173</v>
      </c>
      <c r="D936" s="8" t="s">
        <v>141</v>
      </c>
      <c r="E936" s="8" t="s">
        <v>271</v>
      </c>
      <c r="F936" s="8" t="s">
        <v>143</v>
      </c>
      <c r="G936" s="8" t="s">
        <v>272</v>
      </c>
      <c r="H936" s="8" t="s">
        <v>24</v>
      </c>
      <c r="I936" s="8" t="s">
        <v>277</v>
      </c>
      <c r="J936" s="8" t="s">
        <v>274</v>
      </c>
      <c r="K936" s="8" t="s">
        <v>21</v>
      </c>
      <c r="L936" s="12">
        <v>151</v>
      </c>
      <c r="M936" s="9">
        <v>4</v>
      </c>
      <c r="N936" s="10">
        <f t="shared" si="126"/>
        <v>2.6490066225165563E-2</v>
      </c>
      <c r="O936" s="11">
        <f t="shared" si="127"/>
        <v>10.9</v>
      </c>
      <c r="P936" s="11">
        <v>43.6</v>
      </c>
      <c r="Q936" s="11">
        <v>0</v>
      </c>
      <c r="R936" s="8">
        <v>0</v>
      </c>
      <c r="S936" s="8">
        <v>0</v>
      </c>
      <c r="T936" s="33" t="str">
        <f t="shared" si="128"/>
        <v/>
      </c>
      <c r="U936" s="12">
        <f t="shared" si="129"/>
        <v>0</v>
      </c>
      <c r="V936" s="10">
        <f t="shared" si="130"/>
        <v>0</v>
      </c>
      <c r="W936" s="11">
        <v>12</v>
      </c>
      <c r="X936" s="8" t="s">
        <v>148</v>
      </c>
      <c r="Y936" s="8" t="s">
        <v>149</v>
      </c>
      <c r="AA936">
        <f t="shared" si="131"/>
        <v>2</v>
      </c>
      <c r="AB936" s="32">
        <f t="shared" si="132"/>
        <v>-43.6</v>
      </c>
      <c r="AC936" t="str">
        <f t="shared" si="133"/>
        <v>No Sales</v>
      </c>
      <c r="AD936">
        <f>IFERROR(VLOOKUP(J936,Product_lookup!$A:$G,5,FALSE),"")</f>
        <v>549</v>
      </c>
      <c r="AE936">
        <f>IFERROR(VLOOKUP(J936,Product_lookup!$A:$G,6,FALSE),"")</f>
        <v>198</v>
      </c>
      <c r="AF936">
        <f>IFERROR(VLOOKUP(J936,Product_lookup!$A:$G,7,FALSE),"")</f>
        <v>139</v>
      </c>
      <c r="AG936" s="33">
        <f t="shared" si="134"/>
        <v>0.38615664845173042</v>
      </c>
    </row>
    <row r="937" spans="1:33" x14ac:dyDescent="0.3">
      <c r="A937" s="27">
        <v>46274</v>
      </c>
      <c r="B937" s="8" t="s">
        <v>33</v>
      </c>
      <c r="C937" s="8" t="s">
        <v>173</v>
      </c>
      <c r="D937" s="8" t="s">
        <v>141</v>
      </c>
      <c r="E937" s="8" t="s">
        <v>271</v>
      </c>
      <c r="F937" s="8" t="s">
        <v>143</v>
      </c>
      <c r="G937" s="8" t="s">
        <v>275</v>
      </c>
      <c r="H937" s="8" t="s">
        <v>24</v>
      </c>
      <c r="I937" s="8" t="s">
        <v>272</v>
      </c>
      <c r="J937" s="8" t="s">
        <v>274</v>
      </c>
      <c r="K937" s="8" t="s">
        <v>7</v>
      </c>
      <c r="L937" s="12">
        <v>1383</v>
      </c>
      <c r="M937" s="9">
        <v>8</v>
      </c>
      <c r="N937" s="10">
        <f t="shared" si="126"/>
        <v>5.7845263919016629E-3</v>
      </c>
      <c r="O937" s="11">
        <f t="shared" si="127"/>
        <v>6.69</v>
      </c>
      <c r="P937" s="11">
        <v>53.52</v>
      </c>
      <c r="Q937" s="11">
        <v>0</v>
      </c>
      <c r="R937" s="8">
        <v>0</v>
      </c>
      <c r="S937" s="8">
        <v>0</v>
      </c>
      <c r="T937" s="33" t="str">
        <f t="shared" si="128"/>
        <v/>
      </c>
      <c r="U937" s="12">
        <f t="shared" si="129"/>
        <v>0</v>
      </c>
      <c r="V937" s="10">
        <f t="shared" si="130"/>
        <v>0</v>
      </c>
      <c r="W937" s="11">
        <v>12.5</v>
      </c>
      <c r="X937" s="8" t="s">
        <v>148</v>
      </c>
      <c r="Y937" s="8" t="s">
        <v>149</v>
      </c>
      <c r="AA937">
        <f t="shared" si="131"/>
        <v>2</v>
      </c>
      <c r="AB937" s="32">
        <f t="shared" si="132"/>
        <v>-53.52</v>
      </c>
      <c r="AC937" t="str">
        <f t="shared" si="133"/>
        <v>No Sales</v>
      </c>
      <c r="AD937">
        <f>IFERROR(VLOOKUP(J937,Product_lookup!$A:$G,5,FALSE),"")</f>
        <v>549</v>
      </c>
      <c r="AE937">
        <f>IFERROR(VLOOKUP(J937,Product_lookup!$A:$G,6,FALSE),"")</f>
        <v>198</v>
      </c>
      <c r="AF937">
        <f>IFERROR(VLOOKUP(J937,Product_lookup!$A:$G,7,FALSE),"")</f>
        <v>139</v>
      </c>
      <c r="AG937" s="33">
        <f t="shared" si="134"/>
        <v>0.38615664845173042</v>
      </c>
    </row>
    <row r="938" spans="1:33" x14ac:dyDescent="0.3">
      <c r="A938" s="27">
        <v>46274</v>
      </c>
      <c r="B938" s="8" t="s">
        <v>33</v>
      </c>
      <c r="C938" s="8" t="s">
        <v>173</v>
      </c>
      <c r="D938" s="8" t="s">
        <v>141</v>
      </c>
      <c r="E938" s="8" t="s">
        <v>271</v>
      </c>
      <c r="F938" s="8" t="s">
        <v>143</v>
      </c>
      <c r="G938" s="8" t="s">
        <v>272</v>
      </c>
      <c r="H938" s="8" t="s">
        <v>24</v>
      </c>
      <c r="I938" s="8" t="s">
        <v>273</v>
      </c>
      <c r="J938" s="8" t="s">
        <v>274</v>
      </c>
      <c r="K938" s="8" t="s">
        <v>14</v>
      </c>
      <c r="L938" s="12">
        <v>1131</v>
      </c>
      <c r="M938" s="9">
        <v>7</v>
      </c>
      <c r="N938" s="10">
        <f t="shared" si="126"/>
        <v>6.18921308576481E-3</v>
      </c>
      <c r="O938" s="11">
        <f t="shared" si="127"/>
        <v>8.73</v>
      </c>
      <c r="P938" s="11">
        <v>61.11</v>
      </c>
      <c r="Q938" s="11">
        <v>0</v>
      </c>
      <c r="R938" s="8">
        <v>0</v>
      </c>
      <c r="S938" s="8">
        <v>0</v>
      </c>
      <c r="T938" s="33" t="str">
        <f t="shared" si="128"/>
        <v/>
      </c>
      <c r="U938" s="12">
        <f t="shared" si="129"/>
        <v>0</v>
      </c>
      <c r="V938" s="10">
        <f t="shared" si="130"/>
        <v>0</v>
      </c>
      <c r="W938" s="11">
        <v>12</v>
      </c>
      <c r="X938" s="8" t="s">
        <v>148</v>
      </c>
      <c r="Y938" s="8" t="s">
        <v>149</v>
      </c>
      <c r="AA938">
        <f t="shared" si="131"/>
        <v>2</v>
      </c>
      <c r="AB938" s="32">
        <f t="shared" si="132"/>
        <v>-61.11</v>
      </c>
      <c r="AC938" t="str">
        <f t="shared" si="133"/>
        <v>No Sales</v>
      </c>
      <c r="AD938">
        <f>IFERROR(VLOOKUP(J938,Product_lookup!$A:$G,5,FALSE),"")</f>
        <v>549</v>
      </c>
      <c r="AE938">
        <f>IFERROR(VLOOKUP(J938,Product_lookup!$A:$G,6,FALSE),"")</f>
        <v>198</v>
      </c>
      <c r="AF938">
        <f>IFERROR(VLOOKUP(J938,Product_lookup!$A:$G,7,FALSE),"")</f>
        <v>139</v>
      </c>
      <c r="AG938" s="33">
        <f t="shared" si="134"/>
        <v>0.38615664845173042</v>
      </c>
    </row>
    <row r="939" spans="1:33" x14ac:dyDescent="0.3">
      <c r="A939" s="27">
        <v>46274</v>
      </c>
      <c r="B939" s="8" t="s">
        <v>23</v>
      </c>
      <c r="C939" s="8" t="s">
        <v>173</v>
      </c>
      <c r="D939" s="8" t="s">
        <v>141</v>
      </c>
      <c r="E939" s="8" t="s">
        <v>174</v>
      </c>
      <c r="F939" s="8" t="s">
        <v>143</v>
      </c>
      <c r="G939" s="8" t="s">
        <v>175</v>
      </c>
      <c r="H939" s="8" t="s">
        <v>20</v>
      </c>
      <c r="I939" s="8" t="s">
        <v>175</v>
      </c>
      <c r="J939" s="8" t="s">
        <v>176</v>
      </c>
      <c r="K939" s="8" t="s">
        <v>14</v>
      </c>
      <c r="L939" s="12">
        <v>813</v>
      </c>
      <c r="M939" s="9">
        <v>2</v>
      </c>
      <c r="N939" s="10">
        <f t="shared" si="126"/>
        <v>2.4600246002460025E-3</v>
      </c>
      <c r="O939" s="11">
        <f t="shared" si="127"/>
        <v>11.87</v>
      </c>
      <c r="P939" s="11">
        <v>23.74</v>
      </c>
      <c r="Q939" s="11">
        <v>0</v>
      </c>
      <c r="R939" s="8">
        <v>0</v>
      </c>
      <c r="S939" s="8">
        <v>0</v>
      </c>
      <c r="T939" s="33" t="str">
        <f t="shared" si="128"/>
        <v/>
      </c>
      <c r="U939" s="12">
        <f t="shared" si="129"/>
        <v>0</v>
      </c>
      <c r="V939" s="10">
        <f t="shared" si="130"/>
        <v>0</v>
      </c>
      <c r="W939" s="11">
        <v>15</v>
      </c>
      <c r="X939" s="8" t="s">
        <v>148</v>
      </c>
      <c r="Y939" s="8" t="s">
        <v>149</v>
      </c>
      <c r="AA939">
        <f t="shared" si="131"/>
        <v>2</v>
      </c>
      <c r="AB939" s="32">
        <f t="shared" si="132"/>
        <v>-23.74</v>
      </c>
      <c r="AC939" t="str">
        <f t="shared" si="133"/>
        <v>No Sales</v>
      </c>
      <c r="AD939">
        <f>IFERROR(VLOOKUP(J939,Product_lookup!$A:$G,5,FALSE),"")</f>
        <v>449</v>
      </c>
      <c r="AE939">
        <f>IFERROR(VLOOKUP(J939,Product_lookup!$A:$G,6,FALSE),"")</f>
        <v>166</v>
      </c>
      <c r="AF939">
        <f>IFERROR(VLOOKUP(J939,Product_lookup!$A:$G,7,FALSE),"")</f>
        <v>140</v>
      </c>
      <c r="AG939" s="33">
        <f t="shared" si="134"/>
        <v>0.31848552338530067</v>
      </c>
    </row>
    <row r="940" spans="1:33" x14ac:dyDescent="0.3">
      <c r="A940" s="27">
        <v>46274</v>
      </c>
      <c r="B940" s="8" t="s">
        <v>23</v>
      </c>
      <c r="C940" s="8" t="s">
        <v>173</v>
      </c>
      <c r="D940" s="8" t="s">
        <v>141</v>
      </c>
      <c r="E940" s="8" t="s">
        <v>174</v>
      </c>
      <c r="F940" s="8" t="s">
        <v>143</v>
      </c>
      <c r="G940" s="8" t="s">
        <v>408</v>
      </c>
      <c r="H940" s="8" t="s">
        <v>20</v>
      </c>
      <c r="I940" s="8" t="s">
        <v>408</v>
      </c>
      <c r="J940" s="8" t="s">
        <v>176</v>
      </c>
      <c r="K940" s="8" t="s">
        <v>14</v>
      </c>
      <c r="L940" s="12">
        <v>2511</v>
      </c>
      <c r="M940" s="9">
        <v>20</v>
      </c>
      <c r="N940" s="10">
        <f t="shared" si="126"/>
        <v>7.9649542015133405E-3</v>
      </c>
      <c r="O940" s="11">
        <f t="shared" si="127"/>
        <v>11.540000000000001</v>
      </c>
      <c r="P940" s="11">
        <v>230.8</v>
      </c>
      <c r="Q940" s="11">
        <v>0</v>
      </c>
      <c r="R940" s="8">
        <v>0</v>
      </c>
      <c r="S940" s="8">
        <v>0</v>
      </c>
      <c r="T940" s="33" t="str">
        <f t="shared" si="128"/>
        <v/>
      </c>
      <c r="U940" s="12">
        <f t="shared" si="129"/>
        <v>0</v>
      </c>
      <c r="V940" s="10">
        <f t="shared" si="130"/>
        <v>0</v>
      </c>
      <c r="W940" s="11">
        <v>15.5</v>
      </c>
      <c r="X940" s="8" t="s">
        <v>148</v>
      </c>
      <c r="Y940" s="8" t="s">
        <v>149</v>
      </c>
      <c r="AA940">
        <f t="shared" si="131"/>
        <v>2</v>
      </c>
      <c r="AB940" s="32">
        <f t="shared" si="132"/>
        <v>-230.8</v>
      </c>
      <c r="AC940" t="str">
        <f t="shared" si="133"/>
        <v>No Sales</v>
      </c>
      <c r="AD940">
        <f>IFERROR(VLOOKUP(J940,Product_lookup!$A:$G,5,FALSE),"")</f>
        <v>449</v>
      </c>
      <c r="AE940">
        <f>IFERROR(VLOOKUP(J940,Product_lookup!$A:$G,6,FALSE),"")</f>
        <v>166</v>
      </c>
      <c r="AF940">
        <f>IFERROR(VLOOKUP(J940,Product_lookup!$A:$G,7,FALSE),"")</f>
        <v>140</v>
      </c>
      <c r="AG940" s="33">
        <f t="shared" si="134"/>
        <v>0.31848552338530067</v>
      </c>
    </row>
    <row r="941" spans="1:33" x14ac:dyDescent="0.3">
      <c r="A941" s="27">
        <v>46274</v>
      </c>
      <c r="B941" s="8" t="s">
        <v>23</v>
      </c>
      <c r="C941" s="8" t="s">
        <v>173</v>
      </c>
      <c r="D941" s="8" t="s">
        <v>141</v>
      </c>
      <c r="E941" s="8" t="s">
        <v>174</v>
      </c>
      <c r="F941" s="8" t="s">
        <v>143</v>
      </c>
      <c r="G941" s="8" t="s">
        <v>409</v>
      </c>
      <c r="H941" s="8" t="s">
        <v>20</v>
      </c>
      <c r="I941" s="8" t="s">
        <v>409</v>
      </c>
      <c r="J941" s="8" t="s">
        <v>176</v>
      </c>
      <c r="K941" s="8" t="s">
        <v>14</v>
      </c>
      <c r="L941" s="12">
        <v>503</v>
      </c>
      <c r="M941" s="9">
        <v>3</v>
      </c>
      <c r="N941" s="10">
        <f t="shared" si="126"/>
        <v>5.9642147117296221E-3</v>
      </c>
      <c r="O941" s="11">
        <f t="shared" si="127"/>
        <v>13.18</v>
      </c>
      <c r="P941" s="11">
        <v>39.54</v>
      </c>
      <c r="Q941" s="11">
        <v>0</v>
      </c>
      <c r="R941" s="8">
        <v>0</v>
      </c>
      <c r="S941" s="8">
        <v>0</v>
      </c>
      <c r="T941" s="33" t="str">
        <f t="shared" si="128"/>
        <v/>
      </c>
      <c r="U941" s="12">
        <f t="shared" si="129"/>
        <v>0</v>
      </c>
      <c r="V941" s="10">
        <f t="shared" si="130"/>
        <v>0</v>
      </c>
      <c r="W941" s="11">
        <v>16.5</v>
      </c>
      <c r="X941" s="8" t="s">
        <v>148</v>
      </c>
      <c r="Y941" s="8" t="s">
        <v>149</v>
      </c>
      <c r="AA941">
        <f t="shared" si="131"/>
        <v>2</v>
      </c>
      <c r="AB941" s="32">
        <f t="shared" si="132"/>
        <v>-39.54</v>
      </c>
      <c r="AC941" t="str">
        <f t="shared" si="133"/>
        <v>No Sales</v>
      </c>
      <c r="AD941">
        <f>IFERROR(VLOOKUP(J941,Product_lookup!$A:$G,5,FALSE),"")</f>
        <v>449</v>
      </c>
      <c r="AE941">
        <f>IFERROR(VLOOKUP(J941,Product_lookup!$A:$G,6,FALSE),"")</f>
        <v>166</v>
      </c>
      <c r="AF941">
        <f>IFERROR(VLOOKUP(J941,Product_lookup!$A:$G,7,FALSE),"")</f>
        <v>140</v>
      </c>
      <c r="AG941" s="33">
        <f t="shared" si="134"/>
        <v>0.31848552338530067</v>
      </c>
    </row>
    <row r="942" spans="1:33" x14ac:dyDescent="0.3">
      <c r="A942" s="27">
        <v>46274</v>
      </c>
      <c r="B942" s="8" t="s">
        <v>23</v>
      </c>
      <c r="C942" s="8" t="s">
        <v>173</v>
      </c>
      <c r="D942" s="8" t="s">
        <v>141</v>
      </c>
      <c r="E942" s="8" t="s">
        <v>186</v>
      </c>
      <c r="F942" s="8" t="s">
        <v>143</v>
      </c>
      <c r="G942" s="8" t="s">
        <v>189</v>
      </c>
      <c r="H942" s="8" t="s">
        <v>20</v>
      </c>
      <c r="I942" s="8" t="s">
        <v>189</v>
      </c>
      <c r="J942" s="8" t="s">
        <v>188</v>
      </c>
      <c r="K942" s="8" t="s">
        <v>14</v>
      </c>
      <c r="L942" s="12">
        <v>1365</v>
      </c>
      <c r="M942" s="9">
        <v>12</v>
      </c>
      <c r="N942" s="10">
        <f t="shared" si="126"/>
        <v>8.7912087912087912E-3</v>
      </c>
      <c r="O942" s="11">
        <f t="shared" si="127"/>
        <v>6.16</v>
      </c>
      <c r="P942" s="11">
        <v>73.92</v>
      </c>
      <c r="Q942" s="11">
        <v>0</v>
      </c>
      <c r="R942" s="8">
        <v>0</v>
      </c>
      <c r="S942" s="8">
        <v>0</v>
      </c>
      <c r="T942" s="33" t="str">
        <f t="shared" si="128"/>
        <v/>
      </c>
      <c r="U942" s="12">
        <f t="shared" si="129"/>
        <v>0</v>
      </c>
      <c r="V942" s="10">
        <f t="shared" si="130"/>
        <v>0</v>
      </c>
      <c r="W942" s="11">
        <v>8.5</v>
      </c>
      <c r="X942" s="8" t="s">
        <v>148</v>
      </c>
      <c r="Y942" s="8" t="s">
        <v>149</v>
      </c>
      <c r="AA942">
        <f t="shared" si="131"/>
        <v>2</v>
      </c>
      <c r="AB942" s="32">
        <f t="shared" si="132"/>
        <v>-73.92</v>
      </c>
      <c r="AC942" t="str">
        <f t="shared" si="133"/>
        <v>No Sales</v>
      </c>
      <c r="AD942">
        <f>IFERROR(VLOOKUP(J942,Product_lookup!$A:$G,5,FALSE),"")</f>
        <v>349</v>
      </c>
      <c r="AE942">
        <f>IFERROR(VLOOKUP(J942,Product_lookup!$A:$G,6,FALSE),"")</f>
        <v>133</v>
      </c>
      <c r="AF942">
        <f>IFERROR(VLOOKUP(J942,Product_lookup!$A:$G,7,FALSE),"")</f>
        <v>121</v>
      </c>
      <c r="AG942" s="33">
        <f t="shared" si="134"/>
        <v>0.27220630372492838</v>
      </c>
    </row>
    <row r="943" spans="1:33" x14ac:dyDescent="0.3">
      <c r="A943" s="27">
        <v>46274</v>
      </c>
      <c r="B943" s="8" t="s">
        <v>23</v>
      </c>
      <c r="C943" s="8" t="s">
        <v>173</v>
      </c>
      <c r="D943" s="8" t="s">
        <v>141</v>
      </c>
      <c r="E943" s="8" t="s">
        <v>186</v>
      </c>
      <c r="F943" s="8" t="s">
        <v>143</v>
      </c>
      <c r="G943" s="8" t="s">
        <v>280</v>
      </c>
      <c r="H943" s="8" t="s">
        <v>20</v>
      </c>
      <c r="I943" s="8" t="s">
        <v>280</v>
      </c>
      <c r="J943" s="8" t="s">
        <v>188</v>
      </c>
      <c r="K943" s="8" t="s">
        <v>14</v>
      </c>
      <c r="L943" s="12">
        <v>1223</v>
      </c>
      <c r="M943" s="9">
        <v>9</v>
      </c>
      <c r="N943" s="10">
        <f t="shared" si="126"/>
        <v>7.3589533932951756E-3</v>
      </c>
      <c r="O943" s="11">
        <f t="shared" si="127"/>
        <v>7.1999999999999993</v>
      </c>
      <c r="P943" s="11">
        <v>64.8</v>
      </c>
      <c r="Q943" s="11">
        <v>349</v>
      </c>
      <c r="R943" s="8">
        <v>1</v>
      </c>
      <c r="S943" s="8">
        <v>1</v>
      </c>
      <c r="T943" s="33">
        <f t="shared" si="128"/>
        <v>0.18567335243553007</v>
      </c>
      <c r="U943" s="12">
        <f t="shared" si="129"/>
        <v>5.3858024691358031</v>
      </c>
      <c r="V943" s="10">
        <f t="shared" si="130"/>
        <v>0.1111111111111111</v>
      </c>
      <c r="W943" s="11">
        <v>13</v>
      </c>
      <c r="X943" s="8" t="s">
        <v>148</v>
      </c>
      <c r="Y943" s="8" t="s">
        <v>149</v>
      </c>
      <c r="AA943">
        <f t="shared" si="131"/>
        <v>2</v>
      </c>
      <c r="AB943" s="32">
        <f t="shared" si="132"/>
        <v>30.200000000000003</v>
      </c>
      <c r="AC943" t="str">
        <f t="shared" si="133"/>
        <v>Profitable</v>
      </c>
      <c r="AD943">
        <f>IFERROR(VLOOKUP(J943,Product_lookup!$A:$G,5,FALSE),"")</f>
        <v>349</v>
      </c>
      <c r="AE943">
        <f>IFERROR(VLOOKUP(J943,Product_lookup!$A:$G,6,FALSE),"")</f>
        <v>133</v>
      </c>
      <c r="AF943">
        <f>IFERROR(VLOOKUP(J943,Product_lookup!$A:$G,7,FALSE),"")</f>
        <v>121</v>
      </c>
      <c r="AG943" s="33">
        <f t="shared" si="134"/>
        <v>0.27220630372492838</v>
      </c>
    </row>
    <row r="944" spans="1:33" x14ac:dyDescent="0.3">
      <c r="A944" s="27">
        <v>46274</v>
      </c>
      <c r="B944" s="8" t="s">
        <v>23</v>
      </c>
      <c r="C944" s="8" t="s">
        <v>173</v>
      </c>
      <c r="D944" s="8" t="s">
        <v>141</v>
      </c>
      <c r="E944" s="8" t="s">
        <v>281</v>
      </c>
      <c r="F944" s="8" t="s">
        <v>143</v>
      </c>
      <c r="G944" s="8" t="s">
        <v>479</v>
      </c>
      <c r="H944" s="8" t="s">
        <v>20</v>
      </c>
      <c r="I944" s="8" t="s">
        <v>479</v>
      </c>
      <c r="J944" s="8" t="s">
        <v>283</v>
      </c>
      <c r="K944" s="8" t="s">
        <v>7</v>
      </c>
      <c r="L944" s="12">
        <v>799</v>
      </c>
      <c r="M944" s="9">
        <v>3</v>
      </c>
      <c r="N944" s="10">
        <f t="shared" si="126"/>
        <v>3.7546933667083854E-3</v>
      </c>
      <c r="O944" s="11">
        <f t="shared" si="127"/>
        <v>6.6099999999999994</v>
      </c>
      <c r="P944" s="11">
        <v>19.829999999999998</v>
      </c>
      <c r="Q944" s="11">
        <v>0</v>
      </c>
      <c r="R944" s="8">
        <v>0</v>
      </c>
      <c r="S944" s="8">
        <v>0</v>
      </c>
      <c r="T944" s="33" t="str">
        <f t="shared" si="128"/>
        <v/>
      </c>
      <c r="U944" s="12">
        <f t="shared" si="129"/>
        <v>0</v>
      </c>
      <c r="V944" s="10">
        <f t="shared" si="130"/>
        <v>0</v>
      </c>
      <c r="W944" s="11">
        <v>11</v>
      </c>
      <c r="X944" s="8" t="s">
        <v>148</v>
      </c>
      <c r="Y944" s="8" t="s">
        <v>149</v>
      </c>
      <c r="AA944">
        <f t="shared" si="131"/>
        <v>2</v>
      </c>
      <c r="AB944" s="32">
        <f t="shared" si="132"/>
        <v>-19.829999999999998</v>
      </c>
      <c r="AC944" t="str">
        <f t="shared" si="133"/>
        <v>No Sales</v>
      </c>
      <c r="AD944">
        <f>IFERROR(VLOOKUP(J944,Product_lookup!$A:$G,5,FALSE),"")</f>
        <v>299</v>
      </c>
      <c r="AE944">
        <f>IFERROR(VLOOKUP(J944,Product_lookup!$A:$G,6,FALSE),"")</f>
        <v>111</v>
      </c>
      <c r="AF944">
        <f>IFERROR(VLOOKUP(J944,Product_lookup!$A:$G,7,FALSE),"")</f>
        <v>107</v>
      </c>
      <c r="AG944" s="33">
        <f t="shared" si="134"/>
        <v>0.2709030100334448</v>
      </c>
    </row>
    <row r="945" spans="1:33" x14ac:dyDescent="0.3">
      <c r="A945" s="27">
        <v>46274</v>
      </c>
      <c r="B945" s="8" t="s">
        <v>23</v>
      </c>
      <c r="C945" s="8" t="s">
        <v>173</v>
      </c>
      <c r="D945" s="8" t="s">
        <v>141</v>
      </c>
      <c r="E945" s="8" t="s">
        <v>281</v>
      </c>
      <c r="F945" s="8" t="s">
        <v>143</v>
      </c>
      <c r="G945" s="8" t="s">
        <v>282</v>
      </c>
      <c r="H945" s="8" t="s">
        <v>20</v>
      </c>
      <c r="I945" s="8" t="s">
        <v>282</v>
      </c>
      <c r="J945" s="8" t="s">
        <v>283</v>
      </c>
      <c r="K945" s="8" t="s">
        <v>21</v>
      </c>
      <c r="L945" s="12">
        <v>442</v>
      </c>
      <c r="M945" s="9">
        <v>6</v>
      </c>
      <c r="N945" s="10">
        <f t="shared" si="126"/>
        <v>1.3574660633484163E-2</v>
      </c>
      <c r="O945" s="11">
        <f t="shared" si="127"/>
        <v>8</v>
      </c>
      <c r="P945" s="11">
        <v>48</v>
      </c>
      <c r="Q945" s="11">
        <v>299</v>
      </c>
      <c r="R945" s="8">
        <v>1</v>
      </c>
      <c r="S945" s="8">
        <v>1</v>
      </c>
      <c r="T945" s="33">
        <f t="shared" si="128"/>
        <v>0.16053511705685619</v>
      </c>
      <c r="U945" s="12">
        <f t="shared" si="129"/>
        <v>6.229166666666667</v>
      </c>
      <c r="V945" s="10">
        <f t="shared" si="130"/>
        <v>0.16666666666666666</v>
      </c>
      <c r="W945" s="11">
        <v>8</v>
      </c>
      <c r="X945" s="8" t="s">
        <v>148</v>
      </c>
      <c r="Y945" s="8" t="s">
        <v>149</v>
      </c>
      <c r="AA945">
        <f t="shared" si="131"/>
        <v>2</v>
      </c>
      <c r="AB945" s="32">
        <f t="shared" si="132"/>
        <v>33</v>
      </c>
      <c r="AC945" t="str">
        <f t="shared" si="133"/>
        <v>Profitable</v>
      </c>
      <c r="AD945">
        <f>IFERROR(VLOOKUP(J945,Product_lookup!$A:$G,5,FALSE),"")</f>
        <v>299</v>
      </c>
      <c r="AE945">
        <f>IFERROR(VLOOKUP(J945,Product_lookup!$A:$G,6,FALSE),"")</f>
        <v>111</v>
      </c>
      <c r="AF945">
        <f>IFERROR(VLOOKUP(J945,Product_lookup!$A:$G,7,FALSE),"")</f>
        <v>107</v>
      </c>
      <c r="AG945" s="33">
        <f t="shared" si="134"/>
        <v>0.2709030100334448</v>
      </c>
    </row>
    <row r="946" spans="1:33" x14ac:dyDescent="0.3">
      <c r="A946" s="27">
        <v>46274</v>
      </c>
      <c r="B946" s="8" t="s">
        <v>23</v>
      </c>
      <c r="C946" s="8" t="s">
        <v>173</v>
      </c>
      <c r="D946" s="8" t="s">
        <v>141</v>
      </c>
      <c r="E946" s="8" t="s">
        <v>281</v>
      </c>
      <c r="F946" s="8" t="s">
        <v>143</v>
      </c>
      <c r="G946" s="8" t="s">
        <v>643</v>
      </c>
      <c r="H946" s="8" t="s">
        <v>20</v>
      </c>
      <c r="I946" s="8" t="s">
        <v>643</v>
      </c>
      <c r="J946" s="8" t="s">
        <v>283</v>
      </c>
      <c r="K946" s="8" t="s">
        <v>21</v>
      </c>
      <c r="L946" s="12">
        <v>276</v>
      </c>
      <c r="M946" s="9">
        <v>6</v>
      </c>
      <c r="N946" s="10">
        <f t="shared" si="126"/>
        <v>2.1739130434782608E-2</v>
      </c>
      <c r="O946" s="11">
        <f t="shared" si="127"/>
        <v>12</v>
      </c>
      <c r="P946" s="11">
        <v>72</v>
      </c>
      <c r="Q946" s="11">
        <v>299</v>
      </c>
      <c r="R946" s="8">
        <v>1</v>
      </c>
      <c r="S946" s="8">
        <v>1</v>
      </c>
      <c r="T946" s="33">
        <f t="shared" si="128"/>
        <v>0.24080267558528429</v>
      </c>
      <c r="U946" s="12">
        <f t="shared" si="129"/>
        <v>4.1527777777777777</v>
      </c>
      <c r="V946" s="10">
        <f t="shared" si="130"/>
        <v>0.16666666666666666</v>
      </c>
      <c r="W946" s="11">
        <v>12</v>
      </c>
      <c r="X946" s="8" t="s">
        <v>148</v>
      </c>
      <c r="Y946" s="8" t="s">
        <v>149</v>
      </c>
      <c r="AA946">
        <f t="shared" si="131"/>
        <v>2</v>
      </c>
      <c r="AB946" s="32">
        <f t="shared" si="132"/>
        <v>9</v>
      </c>
      <c r="AC946" t="str">
        <f t="shared" si="133"/>
        <v>Profitable</v>
      </c>
      <c r="AD946">
        <f>IFERROR(VLOOKUP(J946,Product_lookup!$A:$G,5,FALSE),"")</f>
        <v>299</v>
      </c>
      <c r="AE946">
        <f>IFERROR(VLOOKUP(J946,Product_lookup!$A:$G,6,FALSE),"")</f>
        <v>111</v>
      </c>
      <c r="AF946">
        <f>IFERROR(VLOOKUP(J946,Product_lookup!$A:$G,7,FALSE),"")</f>
        <v>107</v>
      </c>
      <c r="AG946" s="33">
        <f t="shared" si="134"/>
        <v>0.2709030100334448</v>
      </c>
    </row>
    <row r="947" spans="1:33" x14ac:dyDescent="0.3">
      <c r="A947" s="27">
        <v>46274</v>
      </c>
      <c r="B947" s="8" t="s">
        <v>23</v>
      </c>
      <c r="C947" s="8" t="s">
        <v>173</v>
      </c>
      <c r="D947" s="8" t="s">
        <v>141</v>
      </c>
      <c r="E947" s="8" t="s">
        <v>281</v>
      </c>
      <c r="F947" s="8" t="s">
        <v>143</v>
      </c>
      <c r="G947" s="8" t="s">
        <v>779</v>
      </c>
      <c r="H947" s="8" t="s">
        <v>20</v>
      </c>
      <c r="I947" s="8" t="s">
        <v>779</v>
      </c>
      <c r="J947" s="8" t="s">
        <v>283</v>
      </c>
      <c r="K947" s="8" t="s">
        <v>7</v>
      </c>
      <c r="L947" s="12">
        <v>751</v>
      </c>
      <c r="M947" s="9">
        <v>6</v>
      </c>
      <c r="N947" s="10">
        <f t="shared" si="126"/>
        <v>7.989347536617843E-3</v>
      </c>
      <c r="O947" s="11">
        <f t="shared" si="127"/>
        <v>5.82</v>
      </c>
      <c r="P947" s="11">
        <v>34.92</v>
      </c>
      <c r="Q947" s="11">
        <v>0</v>
      </c>
      <c r="R947" s="8">
        <v>0</v>
      </c>
      <c r="S947" s="8">
        <v>0</v>
      </c>
      <c r="T947" s="33" t="str">
        <f t="shared" si="128"/>
        <v/>
      </c>
      <c r="U947" s="12">
        <f t="shared" si="129"/>
        <v>0</v>
      </c>
      <c r="V947" s="10">
        <f t="shared" si="130"/>
        <v>0</v>
      </c>
      <c r="W947" s="11">
        <v>9</v>
      </c>
      <c r="X947" s="8" t="s">
        <v>148</v>
      </c>
      <c r="Y947" s="8" t="s">
        <v>149</v>
      </c>
      <c r="AA947">
        <f t="shared" si="131"/>
        <v>2</v>
      </c>
      <c r="AB947" s="32">
        <f t="shared" si="132"/>
        <v>-34.92</v>
      </c>
      <c r="AC947" t="str">
        <f t="shared" si="133"/>
        <v>No Sales</v>
      </c>
      <c r="AD947">
        <f>IFERROR(VLOOKUP(J947,Product_lookup!$A:$G,5,FALSE),"")</f>
        <v>299</v>
      </c>
      <c r="AE947">
        <f>IFERROR(VLOOKUP(J947,Product_lookup!$A:$G,6,FALSE),"")</f>
        <v>111</v>
      </c>
      <c r="AF947">
        <f>IFERROR(VLOOKUP(J947,Product_lookup!$A:$G,7,FALSE),"")</f>
        <v>107</v>
      </c>
      <c r="AG947" s="33">
        <f t="shared" si="134"/>
        <v>0.2709030100334448</v>
      </c>
    </row>
    <row r="948" spans="1:33" x14ac:dyDescent="0.3">
      <c r="A948" s="27">
        <v>46274</v>
      </c>
      <c r="B948" s="8" t="s">
        <v>23</v>
      </c>
      <c r="C948" s="8" t="s">
        <v>173</v>
      </c>
      <c r="D948" s="8" t="s">
        <v>141</v>
      </c>
      <c r="E948" s="8" t="s">
        <v>281</v>
      </c>
      <c r="F948" s="8" t="s">
        <v>143</v>
      </c>
      <c r="G948" s="8" t="s">
        <v>478</v>
      </c>
      <c r="H948" s="8" t="s">
        <v>20</v>
      </c>
      <c r="I948" s="8" t="s">
        <v>478</v>
      </c>
      <c r="J948" s="8" t="s">
        <v>283</v>
      </c>
      <c r="K948" s="8" t="s">
        <v>7</v>
      </c>
      <c r="L948" s="12">
        <v>299</v>
      </c>
      <c r="M948" s="9">
        <v>1</v>
      </c>
      <c r="N948" s="10">
        <f t="shared" si="126"/>
        <v>3.3444816053511705E-3</v>
      </c>
      <c r="O948" s="11">
        <f t="shared" si="127"/>
        <v>5.55</v>
      </c>
      <c r="P948" s="11">
        <v>5.55</v>
      </c>
      <c r="Q948" s="11">
        <v>0</v>
      </c>
      <c r="R948" s="8">
        <v>0</v>
      </c>
      <c r="S948" s="8">
        <v>0</v>
      </c>
      <c r="T948" s="33" t="str">
        <f t="shared" si="128"/>
        <v/>
      </c>
      <c r="U948" s="12">
        <f t="shared" si="129"/>
        <v>0</v>
      </c>
      <c r="V948" s="10">
        <f t="shared" si="130"/>
        <v>0</v>
      </c>
      <c r="W948" s="11">
        <v>8.5</v>
      </c>
      <c r="X948" s="8" t="s">
        <v>148</v>
      </c>
      <c r="Y948" s="8" t="s">
        <v>149</v>
      </c>
      <c r="AA948">
        <f t="shared" si="131"/>
        <v>2</v>
      </c>
      <c r="AB948" s="32">
        <f t="shared" si="132"/>
        <v>-5.55</v>
      </c>
      <c r="AC948" t="str">
        <f t="shared" si="133"/>
        <v>No Sales</v>
      </c>
      <c r="AD948">
        <f>IFERROR(VLOOKUP(J948,Product_lookup!$A:$G,5,FALSE),"")</f>
        <v>299</v>
      </c>
      <c r="AE948">
        <f>IFERROR(VLOOKUP(J948,Product_lookup!$A:$G,6,FALSE),"")</f>
        <v>111</v>
      </c>
      <c r="AF948">
        <f>IFERROR(VLOOKUP(J948,Product_lookup!$A:$G,7,FALSE),"")</f>
        <v>107</v>
      </c>
      <c r="AG948" s="33">
        <f t="shared" si="134"/>
        <v>0.2709030100334448</v>
      </c>
    </row>
    <row r="949" spans="1:33" x14ac:dyDescent="0.3">
      <c r="A949" s="27">
        <v>46274</v>
      </c>
      <c r="B949" s="8" t="s">
        <v>23</v>
      </c>
      <c r="C949" s="8" t="s">
        <v>173</v>
      </c>
      <c r="D949" s="8" t="s">
        <v>141</v>
      </c>
      <c r="E949" s="8" t="s">
        <v>281</v>
      </c>
      <c r="F949" s="8" t="s">
        <v>143</v>
      </c>
      <c r="G949" s="8" t="s">
        <v>284</v>
      </c>
      <c r="H949" s="8" t="s">
        <v>20</v>
      </c>
      <c r="I949" s="8" t="s">
        <v>284</v>
      </c>
      <c r="J949" s="8" t="s">
        <v>283</v>
      </c>
      <c r="K949" s="8" t="s">
        <v>14</v>
      </c>
      <c r="L949" s="9">
        <v>1451</v>
      </c>
      <c r="M949" s="9">
        <v>13</v>
      </c>
      <c r="N949" s="10">
        <f t="shared" si="126"/>
        <v>8.9593383873190907E-3</v>
      </c>
      <c r="O949" s="11">
        <f t="shared" si="127"/>
        <v>5.38</v>
      </c>
      <c r="P949" s="11">
        <v>69.94</v>
      </c>
      <c r="Q949" s="11">
        <v>0</v>
      </c>
      <c r="R949" s="8">
        <v>0</v>
      </c>
      <c r="S949" s="8">
        <v>0</v>
      </c>
      <c r="T949" s="33" t="str">
        <f t="shared" si="128"/>
        <v/>
      </c>
      <c r="U949" s="12">
        <f t="shared" si="129"/>
        <v>0</v>
      </c>
      <c r="V949" s="10">
        <f t="shared" si="130"/>
        <v>0</v>
      </c>
      <c r="W949" s="11">
        <v>8</v>
      </c>
      <c r="X949" s="8" t="s">
        <v>148</v>
      </c>
      <c r="Y949" s="8" t="s">
        <v>149</v>
      </c>
      <c r="AA949">
        <f t="shared" si="131"/>
        <v>2</v>
      </c>
      <c r="AB949" s="32">
        <f t="shared" si="132"/>
        <v>-69.94</v>
      </c>
      <c r="AC949" t="str">
        <f t="shared" si="133"/>
        <v>No Sales</v>
      </c>
      <c r="AD949">
        <f>IFERROR(VLOOKUP(J949,Product_lookup!$A:$G,5,FALSE),"")</f>
        <v>299</v>
      </c>
      <c r="AE949">
        <f>IFERROR(VLOOKUP(J949,Product_lookup!$A:$G,6,FALSE),"")</f>
        <v>111</v>
      </c>
      <c r="AF949">
        <f>IFERROR(VLOOKUP(J949,Product_lookup!$A:$G,7,FALSE),"")</f>
        <v>107</v>
      </c>
      <c r="AG949" s="33">
        <f t="shared" si="134"/>
        <v>0.2709030100334448</v>
      </c>
    </row>
    <row r="950" spans="1:33" x14ac:dyDescent="0.3">
      <c r="A950" s="27">
        <v>46274</v>
      </c>
      <c r="B950" s="8" t="s">
        <v>23</v>
      </c>
      <c r="C950" s="8" t="s">
        <v>173</v>
      </c>
      <c r="D950" s="8" t="s">
        <v>141</v>
      </c>
      <c r="E950" s="8" t="s">
        <v>281</v>
      </c>
      <c r="F950" s="8" t="s">
        <v>143</v>
      </c>
      <c r="G950" s="8" t="s">
        <v>598</v>
      </c>
      <c r="H950" s="8" t="s">
        <v>20</v>
      </c>
      <c r="I950" s="8" t="s">
        <v>598</v>
      </c>
      <c r="J950" s="8" t="s">
        <v>283</v>
      </c>
      <c r="K950" s="8" t="s">
        <v>7</v>
      </c>
      <c r="L950" s="12">
        <v>213</v>
      </c>
      <c r="M950" s="9">
        <v>1</v>
      </c>
      <c r="N950" s="10">
        <f t="shared" si="126"/>
        <v>4.6948356807511738E-3</v>
      </c>
      <c r="O950" s="11">
        <f t="shared" si="127"/>
        <v>4.0999999999999996</v>
      </c>
      <c r="P950" s="11">
        <v>4.0999999999999996</v>
      </c>
      <c r="Q950" s="11">
        <v>0</v>
      </c>
      <c r="R950" s="8">
        <v>0</v>
      </c>
      <c r="S950" s="8">
        <v>0</v>
      </c>
      <c r="T950" s="33" t="str">
        <f t="shared" si="128"/>
        <v/>
      </c>
      <c r="U950" s="12">
        <f t="shared" si="129"/>
        <v>0</v>
      </c>
      <c r="V950" s="10">
        <f t="shared" si="130"/>
        <v>0</v>
      </c>
      <c r="W950" s="11">
        <v>8</v>
      </c>
      <c r="X950" s="8" t="s">
        <v>148</v>
      </c>
      <c r="Y950" s="8" t="s">
        <v>149</v>
      </c>
      <c r="AA950">
        <f t="shared" si="131"/>
        <v>2</v>
      </c>
      <c r="AB950" s="32">
        <f t="shared" si="132"/>
        <v>-4.0999999999999996</v>
      </c>
      <c r="AC950" t="str">
        <f t="shared" si="133"/>
        <v>No Sales</v>
      </c>
      <c r="AD950">
        <f>IFERROR(VLOOKUP(J950,Product_lookup!$A:$G,5,FALSE),"")</f>
        <v>299</v>
      </c>
      <c r="AE950">
        <f>IFERROR(VLOOKUP(J950,Product_lookup!$A:$G,6,FALSE),"")</f>
        <v>111</v>
      </c>
      <c r="AF950">
        <f>IFERROR(VLOOKUP(J950,Product_lookup!$A:$G,7,FALSE),"")</f>
        <v>107</v>
      </c>
      <c r="AG950" s="33">
        <f t="shared" si="134"/>
        <v>0.2709030100334448</v>
      </c>
    </row>
    <row r="951" spans="1:33" x14ac:dyDescent="0.3">
      <c r="A951" s="27">
        <v>46274</v>
      </c>
      <c r="B951" s="8" t="s">
        <v>23</v>
      </c>
      <c r="C951" s="8" t="s">
        <v>173</v>
      </c>
      <c r="D951" s="8" t="s">
        <v>141</v>
      </c>
      <c r="E951" s="8" t="s">
        <v>285</v>
      </c>
      <c r="F951" s="8" t="s">
        <v>143</v>
      </c>
      <c r="G951" s="8" t="s">
        <v>480</v>
      </c>
      <c r="H951" s="8" t="s">
        <v>20</v>
      </c>
      <c r="I951" s="8" t="s">
        <v>480</v>
      </c>
      <c r="J951" s="8" t="s">
        <v>287</v>
      </c>
      <c r="K951" s="8" t="s">
        <v>7</v>
      </c>
      <c r="L951" s="12">
        <v>362</v>
      </c>
      <c r="M951" s="9">
        <v>2</v>
      </c>
      <c r="N951" s="10">
        <f t="shared" si="126"/>
        <v>5.5248618784530384E-3</v>
      </c>
      <c r="O951" s="11">
        <f t="shared" si="127"/>
        <v>4.6900000000000004</v>
      </c>
      <c r="P951" s="11">
        <v>9.3800000000000008</v>
      </c>
      <c r="Q951" s="11">
        <v>0</v>
      </c>
      <c r="R951" s="8">
        <v>0</v>
      </c>
      <c r="S951" s="8">
        <v>0</v>
      </c>
      <c r="T951" s="33" t="str">
        <f t="shared" si="128"/>
        <v/>
      </c>
      <c r="U951" s="12">
        <f t="shared" si="129"/>
        <v>0</v>
      </c>
      <c r="V951" s="10">
        <f t="shared" si="130"/>
        <v>0</v>
      </c>
      <c r="W951" s="11">
        <v>8.5</v>
      </c>
      <c r="X951" s="8" t="s">
        <v>148</v>
      </c>
      <c r="Y951" s="8" t="s">
        <v>149</v>
      </c>
      <c r="AA951">
        <f t="shared" si="131"/>
        <v>2</v>
      </c>
      <c r="AB951" s="32">
        <f t="shared" si="132"/>
        <v>-9.3800000000000008</v>
      </c>
      <c r="AC951" t="str">
        <f t="shared" si="133"/>
        <v>No Sales</v>
      </c>
      <c r="AD951">
        <f>IFERROR(VLOOKUP(J951,Product_lookup!$A:$G,5,FALSE),"")</f>
        <v>249</v>
      </c>
      <c r="AE951">
        <f>IFERROR(VLOOKUP(J951,Product_lookup!$A:$G,6,FALSE),"")</f>
        <v>95</v>
      </c>
      <c r="AF951">
        <f>IFERROR(VLOOKUP(J951,Product_lookup!$A:$G,7,FALSE),"")</f>
        <v>92</v>
      </c>
      <c r="AG951" s="33">
        <f t="shared" si="134"/>
        <v>0.24899598393574296</v>
      </c>
    </row>
    <row r="952" spans="1:33" x14ac:dyDescent="0.3">
      <c r="A952" s="27">
        <v>46274</v>
      </c>
      <c r="B952" s="8" t="s">
        <v>23</v>
      </c>
      <c r="C952" s="8" t="s">
        <v>173</v>
      </c>
      <c r="D952" s="8" t="s">
        <v>141</v>
      </c>
      <c r="E952" s="8" t="s">
        <v>285</v>
      </c>
      <c r="F952" s="8" t="s">
        <v>143</v>
      </c>
      <c r="G952" s="8" t="s">
        <v>286</v>
      </c>
      <c r="H952" s="8" t="s">
        <v>20</v>
      </c>
      <c r="I952" s="8" t="s">
        <v>286</v>
      </c>
      <c r="J952" s="8" t="s">
        <v>287</v>
      </c>
      <c r="K952" s="8" t="s">
        <v>7</v>
      </c>
      <c r="L952" s="12">
        <v>2170</v>
      </c>
      <c r="M952" s="9">
        <v>12</v>
      </c>
      <c r="N952" s="10">
        <f t="shared" si="126"/>
        <v>5.5299539170506912E-3</v>
      </c>
      <c r="O952" s="11">
        <f t="shared" si="127"/>
        <v>7.32</v>
      </c>
      <c r="P952" s="11">
        <v>87.84</v>
      </c>
      <c r="Q952" s="11">
        <v>498</v>
      </c>
      <c r="R952" s="8">
        <v>2</v>
      </c>
      <c r="S952" s="8">
        <v>2</v>
      </c>
      <c r="T952" s="33">
        <f t="shared" si="128"/>
        <v>0.17638554216867472</v>
      </c>
      <c r="U952" s="12">
        <f t="shared" si="129"/>
        <v>5.6693989071038251</v>
      </c>
      <c r="V952" s="10">
        <f t="shared" si="130"/>
        <v>0.16666666666666666</v>
      </c>
      <c r="W952" s="11">
        <v>9.5</v>
      </c>
      <c r="X952" s="8" t="s">
        <v>148</v>
      </c>
      <c r="Y952" s="8" t="s">
        <v>149</v>
      </c>
      <c r="AA952">
        <f t="shared" si="131"/>
        <v>2</v>
      </c>
      <c r="AB952" s="32">
        <f t="shared" si="132"/>
        <v>36.159999999999997</v>
      </c>
      <c r="AC952" t="str">
        <f t="shared" si="133"/>
        <v>Profitable</v>
      </c>
      <c r="AD952">
        <f>IFERROR(VLOOKUP(J952,Product_lookup!$A:$G,5,FALSE),"")</f>
        <v>249</v>
      </c>
      <c r="AE952">
        <f>IFERROR(VLOOKUP(J952,Product_lookup!$A:$G,6,FALSE),"")</f>
        <v>95</v>
      </c>
      <c r="AF952">
        <f>IFERROR(VLOOKUP(J952,Product_lookup!$A:$G,7,FALSE),"")</f>
        <v>92</v>
      </c>
      <c r="AG952" s="33">
        <f t="shared" si="134"/>
        <v>0.24899598393574296</v>
      </c>
    </row>
    <row r="953" spans="1:33" x14ac:dyDescent="0.3">
      <c r="A953" s="27">
        <v>46274</v>
      </c>
      <c r="B953" s="8" t="s">
        <v>23</v>
      </c>
      <c r="C953" s="8" t="s">
        <v>173</v>
      </c>
      <c r="D953" s="8" t="s">
        <v>141</v>
      </c>
      <c r="E953" s="8" t="s">
        <v>285</v>
      </c>
      <c r="F953" s="8" t="s">
        <v>143</v>
      </c>
      <c r="G953" s="8" t="s">
        <v>288</v>
      </c>
      <c r="H953" s="8" t="s">
        <v>20</v>
      </c>
      <c r="I953" s="8" t="s">
        <v>288</v>
      </c>
      <c r="J953" s="8" t="s">
        <v>287</v>
      </c>
      <c r="K953" s="8" t="s">
        <v>14</v>
      </c>
      <c r="L953" s="12">
        <v>567</v>
      </c>
      <c r="M953" s="9">
        <v>4</v>
      </c>
      <c r="N953" s="10">
        <f t="shared" si="126"/>
        <v>7.0546737213403876E-3</v>
      </c>
      <c r="O953" s="11">
        <f t="shared" si="127"/>
        <v>4.4000000000000004</v>
      </c>
      <c r="P953" s="11">
        <v>17.600000000000001</v>
      </c>
      <c r="Q953" s="11">
        <v>0</v>
      </c>
      <c r="R953" s="8">
        <v>0</v>
      </c>
      <c r="S953" s="8">
        <v>0</v>
      </c>
      <c r="T953" s="33" t="str">
        <f t="shared" si="128"/>
        <v/>
      </c>
      <c r="U953" s="12">
        <f t="shared" si="129"/>
        <v>0</v>
      </c>
      <c r="V953" s="10">
        <f t="shared" si="130"/>
        <v>0</v>
      </c>
      <c r="W953" s="11">
        <v>6</v>
      </c>
      <c r="X953" s="8" t="s">
        <v>148</v>
      </c>
      <c r="Y953" s="8" t="s">
        <v>149</v>
      </c>
      <c r="AA953">
        <f t="shared" si="131"/>
        <v>2</v>
      </c>
      <c r="AB953" s="32">
        <f t="shared" si="132"/>
        <v>-17.600000000000001</v>
      </c>
      <c r="AC953" t="str">
        <f t="shared" si="133"/>
        <v>No Sales</v>
      </c>
      <c r="AD953">
        <f>IFERROR(VLOOKUP(J953,Product_lookup!$A:$G,5,FALSE),"")</f>
        <v>249</v>
      </c>
      <c r="AE953">
        <f>IFERROR(VLOOKUP(J953,Product_lookup!$A:$G,6,FALSE),"")</f>
        <v>95</v>
      </c>
      <c r="AF953">
        <f>IFERROR(VLOOKUP(J953,Product_lookup!$A:$G,7,FALSE),"")</f>
        <v>92</v>
      </c>
      <c r="AG953" s="33">
        <f t="shared" si="134"/>
        <v>0.24899598393574296</v>
      </c>
    </row>
    <row r="954" spans="1:33" x14ac:dyDescent="0.3">
      <c r="A954" s="27">
        <v>46274</v>
      </c>
      <c r="B954" s="8" t="s">
        <v>23</v>
      </c>
      <c r="C954" s="8" t="s">
        <v>173</v>
      </c>
      <c r="D954" s="8" t="s">
        <v>141</v>
      </c>
      <c r="E954" s="8" t="s">
        <v>285</v>
      </c>
      <c r="F954" s="8" t="s">
        <v>143</v>
      </c>
      <c r="G954" s="8" t="s">
        <v>736</v>
      </c>
      <c r="H954" s="8" t="s">
        <v>20</v>
      </c>
      <c r="I954" s="8" t="s">
        <v>736</v>
      </c>
      <c r="J954" s="8" t="s">
        <v>287</v>
      </c>
      <c r="K954" s="8" t="s">
        <v>7</v>
      </c>
      <c r="L954" s="12">
        <v>264</v>
      </c>
      <c r="M954" s="9">
        <v>0</v>
      </c>
      <c r="N954" s="10">
        <f t="shared" si="126"/>
        <v>0</v>
      </c>
      <c r="O954" s="11" t="str">
        <f t="shared" si="127"/>
        <v/>
      </c>
      <c r="P954" s="11">
        <v>0</v>
      </c>
      <c r="Q954" s="11">
        <v>0</v>
      </c>
      <c r="R954" s="8">
        <v>0</v>
      </c>
      <c r="S954" s="8">
        <v>0</v>
      </c>
      <c r="T954" s="33" t="str">
        <f t="shared" si="128"/>
        <v/>
      </c>
      <c r="U954" s="12" t="str">
        <f t="shared" si="129"/>
        <v/>
      </c>
      <c r="V954" s="10" t="str">
        <f t="shared" si="130"/>
        <v/>
      </c>
      <c r="W954" s="11">
        <v>6</v>
      </c>
      <c r="X954" s="8" t="s">
        <v>148</v>
      </c>
      <c r="Y954" s="8" t="s">
        <v>149</v>
      </c>
      <c r="AA954">
        <f t="shared" si="131"/>
        <v>2</v>
      </c>
      <c r="AB954" s="32">
        <f t="shared" si="132"/>
        <v>0</v>
      </c>
      <c r="AC954" t="str">
        <f t="shared" si="133"/>
        <v>No Spend</v>
      </c>
      <c r="AD954">
        <f>IFERROR(VLOOKUP(J954,Product_lookup!$A:$G,5,FALSE),"")</f>
        <v>249</v>
      </c>
      <c r="AE954">
        <f>IFERROR(VLOOKUP(J954,Product_lookup!$A:$G,6,FALSE),"")</f>
        <v>95</v>
      </c>
      <c r="AF954">
        <f>IFERROR(VLOOKUP(J954,Product_lookup!$A:$G,7,FALSE),"")</f>
        <v>92</v>
      </c>
      <c r="AG954" s="33">
        <f t="shared" si="134"/>
        <v>0.24899598393574296</v>
      </c>
    </row>
    <row r="955" spans="1:33" x14ac:dyDescent="0.3">
      <c r="A955" s="27">
        <v>46274</v>
      </c>
      <c r="B955" s="8" t="s">
        <v>23</v>
      </c>
      <c r="C955" s="8" t="s">
        <v>173</v>
      </c>
      <c r="D955" s="8" t="s">
        <v>141</v>
      </c>
      <c r="E955" s="8" t="s">
        <v>285</v>
      </c>
      <c r="F955" s="8" t="s">
        <v>143</v>
      </c>
      <c r="G955" s="8" t="s">
        <v>482</v>
      </c>
      <c r="H955" s="8" t="s">
        <v>20</v>
      </c>
      <c r="I955" s="8" t="s">
        <v>482</v>
      </c>
      <c r="J955" s="8" t="s">
        <v>287</v>
      </c>
      <c r="K955" s="8" t="s">
        <v>7</v>
      </c>
      <c r="L955" s="12">
        <v>463</v>
      </c>
      <c r="M955" s="9">
        <v>0</v>
      </c>
      <c r="N955" s="10">
        <f t="shared" si="126"/>
        <v>0</v>
      </c>
      <c r="O955" s="11" t="str">
        <f t="shared" si="127"/>
        <v/>
      </c>
      <c r="P955" s="11">
        <v>0</v>
      </c>
      <c r="Q955" s="11">
        <v>0</v>
      </c>
      <c r="R955" s="8">
        <v>0</v>
      </c>
      <c r="S955" s="8">
        <v>0</v>
      </c>
      <c r="T955" s="33" t="str">
        <f t="shared" si="128"/>
        <v/>
      </c>
      <c r="U955" s="12" t="str">
        <f t="shared" si="129"/>
        <v/>
      </c>
      <c r="V955" s="10" t="str">
        <f t="shared" si="130"/>
        <v/>
      </c>
      <c r="W955" s="11">
        <v>7</v>
      </c>
      <c r="X955" s="8" t="s">
        <v>148</v>
      </c>
      <c r="Y955" s="8" t="s">
        <v>149</v>
      </c>
      <c r="AA955">
        <f t="shared" si="131"/>
        <v>2</v>
      </c>
      <c r="AB955" s="32">
        <f t="shared" si="132"/>
        <v>0</v>
      </c>
      <c r="AC955" t="str">
        <f t="shared" si="133"/>
        <v>No Spend</v>
      </c>
      <c r="AD955">
        <f>IFERROR(VLOOKUP(J955,Product_lookup!$A:$G,5,FALSE),"")</f>
        <v>249</v>
      </c>
      <c r="AE955">
        <f>IFERROR(VLOOKUP(J955,Product_lookup!$A:$G,6,FALSE),"")</f>
        <v>95</v>
      </c>
      <c r="AF955">
        <f>IFERROR(VLOOKUP(J955,Product_lookup!$A:$G,7,FALSE),"")</f>
        <v>92</v>
      </c>
      <c r="AG955" s="33">
        <f t="shared" si="134"/>
        <v>0.24899598393574296</v>
      </c>
    </row>
    <row r="956" spans="1:33" x14ac:dyDescent="0.3">
      <c r="A956" s="27">
        <v>46274</v>
      </c>
      <c r="B956" s="8" t="s">
        <v>23</v>
      </c>
      <c r="C956" s="8" t="s">
        <v>173</v>
      </c>
      <c r="D956" s="8" t="s">
        <v>141</v>
      </c>
      <c r="E956" s="8" t="s">
        <v>285</v>
      </c>
      <c r="F956" s="8" t="s">
        <v>143</v>
      </c>
      <c r="G956" s="8" t="s">
        <v>289</v>
      </c>
      <c r="H956" s="8" t="s">
        <v>20</v>
      </c>
      <c r="I956" s="8" t="s">
        <v>289</v>
      </c>
      <c r="J956" s="8" t="s">
        <v>287</v>
      </c>
      <c r="K956" s="8" t="s">
        <v>14</v>
      </c>
      <c r="L956" s="12">
        <v>550</v>
      </c>
      <c r="M956" s="9">
        <v>5</v>
      </c>
      <c r="N956" s="10">
        <f t="shared" si="126"/>
        <v>9.0909090909090905E-3</v>
      </c>
      <c r="O956" s="11">
        <f t="shared" si="127"/>
        <v>3.9899999999999998</v>
      </c>
      <c r="P956" s="11">
        <v>19.95</v>
      </c>
      <c r="Q956" s="11">
        <v>0</v>
      </c>
      <c r="R956" s="8">
        <v>0</v>
      </c>
      <c r="S956" s="8">
        <v>0</v>
      </c>
      <c r="T956" s="33" t="str">
        <f t="shared" si="128"/>
        <v/>
      </c>
      <c r="U956" s="12">
        <f t="shared" si="129"/>
        <v>0</v>
      </c>
      <c r="V956" s="10">
        <f t="shared" si="130"/>
        <v>0</v>
      </c>
      <c r="W956" s="11">
        <v>6.5</v>
      </c>
      <c r="X956" s="8" t="s">
        <v>148</v>
      </c>
      <c r="Y956" s="8" t="s">
        <v>149</v>
      </c>
      <c r="AA956">
        <f t="shared" si="131"/>
        <v>2</v>
      </c>
      <c r="AB956" s="32">
        <f t="shared" si="132"/>
        <v>-19.95</v>
      </c>
      <c r="AC956" t="str">
        <f t="shared" si="133"/>
        <v>No Sales</v>
      </c>
      <c r="AD956">
        <f>IFERROR(VLOOKUP(J956,Product_lookup!$A:$G,5,FALSE),"")</f>
        <v>249</v>
      </c>
      <c r="AE956">
        <f>IFERROR(VLOOKUP(J956,Product_lookup!$A:$G,6,FALSE),"")</f>
        <v>95</v>
      </c>
      <c r="AF956">
        <f>IFERROR(VLOOKUP(J956,Product_lookup!$A:$G,7,FALSE),"")</f>
        <v>92</v>
      </c>
      <c r="AG956" s="33">
        <f t="shared" si="134"/>
        <v>0.24899598393574296</v>
      </c>
    </row>
    <row r="957" spans="1:33" x14ac:dyDescent="0.3">
      <c r="A957" s="27">
        <v>46274</v>
      </c>
      <c r="B957" s="8" t="s">
        <v>23</v>
      </c>
      <c r="C957" s="8" t="s">
        <v>173</v>
      </c>
      <c r="D957" s="8" t="s">
        <v>141</v>
      </c>
      <c r="E957" s="8" t="s">
        <v>285</v>
      </c>
      <c r="F957" s="8" t="s">
        <v>143</v>
      </c>
      <c r="G957" s="8" t="s">
        <v>600</v>
      </c>
      <c r="H957" s="8" t="s">
        <v>20</v>
      </c>
      <c r="I957" s="8" t="s">
        <v>600</v>
      </c>
      <c r="J957" s="8" t="s">
        <v>287</v>
      </c>
      <c r="K957" s="8" t="s">
        <v>21</v>
      </c>
      <c r="L957" s="12">
        <v>178</v>
      </c>
      <c r="M957" s="9">
        <v>1</v>
      </c>
      <c r="N957" s="10">
        <f t="shared" si="126"/>
        <v>5.6179775280898875E-3</v>
      </c>
      <c r="O957" s="11">
        <f t="shared" si="127"/>
        <v>8</v>
      </c>
      <c r="P957" s="11">
        <v>8</v>
      </c>
      <c r="Q957" s="11">
        <v>0</v>
      </c>
      <c r="R957" s="8">
        <v>0</v>
      </c>
      <c r="S957" s="8">
        <v>0</v>
      </c>
      <c r="T957" s="33" t="str">
        <f t="shared" si="128"/>
        <v/>
      </c>
      <c r="U957" s="12">
        <f t="shared" si="129"/>
        <v>0</v>
      </c>
      <c r="V957" s="10">
        <f t="shared" si="130"/>
        <v>0</v>
      </c>
      <c r="W957" s="11">
        <v>8</v>
      </c>
      <c r="X957" s="8" t="s">
        <v>148</v>
      </c>
      <c r="Y957" s="8" t="s">
        <v>149</v>
      </c>
      <c r="AA957">
        <f t="shared" si="131"/>
        <v>2</v>
      </c>
      <c r="AB957" s="32">
        <f t="shared" si="132"/>
        <v>-8</v>
      </c>
      <c r="AC957" t="str">
        <f t="shared" si="133"/>
        <v>No Sales</v>
      </c>
      <c r="AD957">
        <f>IFERROR(VLOOKUP(J957,Product_lookup!$A:$G,5,FALSE),"")</f>
        <v>249</v>
      </c>
      <c r="AE957">
        <f>IFERROR(VLOOKUP(J957,Product_lookup!$A:$G,6,FALSE),"")</f>
        <v>95</v>
      </c>
      <c r="AF957">
        <f>IFERROR(VLOOKUP(J957,Product_lookup!$A:$G,7,FALSE),"")</f>
        <v>92</v>
      </c>
      <c r="AG957" s="33">
        <f t="shared" si="134"/>
        <v>0.24899598393574296</v>
      </c>
    </row>
    <row r="958" spans="1:33" x14ac:dyDescent="0.3">
      <c r="A958" s="27">
        <v>46274</v>
      </c>
      <c r="B958" s="8" t="s">
        <v>43</v>
      </c>
      <c r="C958" s="8" t="s">
        <v>140</v>
      </c>
      <c r="D958" s="8" t="s">
        <v>141</v>
      </c>
      <c r="E958" s="8" t="s">
        <v>142</v>
      </c>
      <c r="F958" s="8" t="s">
        <v>143</v>
      </c>
      <c r="G958" s="8" t="s">
        <v>1580</v>
      </c>
      <c r="H958" s="8" t="s">
        <v>27</v>
      </c>
      <c r="I958" s="8" t="s">
        <v>416</v>
      </c>
      <c r="J958" s="8" t="s">
        <v>147</v>
      </c>
      <c r="K958" s="8" t="s">
        <v>7</v>
      </c>
      <c r="L958" s="12">
        <v>675</v>
      </c>
      <c r="M958" s="9">
        <v>3</v>
      </c>
      <c r="N958" s="10">
        <f t="shared" si="126"/>
        <v>4.4444444444444444E-3</v>
      </c>
      <c r="O958" s="11">
        <f t="shared" si="127"/>
        <v>8.6199999999999992</v>
      </c>
      <c r="P958" s="11">
        <v>25.86</v>
      </c>
      <c r="Q958" s="11">
        <v>0</v>
      </c>
      <c r="R958" s="8">
        <v>0</v>
      </c>
      <c r="S958" s="8">
        <v>0</v>
      </c>
      <c r="T958" s="33" t="str">
        <f t="shared" si="128"/>
        <v/>
      </c>
      <c r="U958" s="12">
        <f t="shared" si="129"/>
        <v>0</v>
      </c>
      <c r="V958" s="10">
        <f t="shared" si="130"/>
        <v>0</v>
      </c>
      <c r="W958" s="11">
        <v>11.5</v>
      </c>
      <c r="X958" s="8" t="s">
        <v>148</v>
      </c>
      <c r="Y958" s="8" t="s">
        <v>149</v>
      </c>
      <c r="AA958">
        <f t="shared" si="131"/>
        <v>2</v>
      </c>
      <c r="AB958" s="32">
        <f t="shared" si="132"/>
        <v>-25.86</v>
      </c>
      <c r="AC958" t="str">
        <f t="shared" si="133"/>
        <v>No Sales</v>
      </c>
      <c r="AD958">
        <f>IFERROR(VLOOKUP(J958,Product_lookup!$A:$G,5,FALSE),"")</f>
        <v>599</v>
      </c>
      <c r="AE958">
        <f>IFERROR(VLOOKUP(J958,Product_lookup!$A:$G,6,FALSE),"")</f>
        <v>216</v>
      </c>
      <c r="AF958">
        <f>IFERROR(VLOOKUP(J958,Product_lookup!$A:$G,7,FALSE),"")</f>
        <v>144</v>
      </c>
      <c r="AG958" s="33">
        <f t="shared" si="134"/>
        <v>0.39899833055091821</v>
      </c>
    </row>
    <row r="959" spans="1:33" x14ac:dyDescent="0.3">
      <c r="A959" s="27">
        <v>46274</v>
      </c>
      <c r="B959" s="8" t="s">
        <v>43</v>
      </c>
      <c r="C959" s="8" t="s">
        <v>140</v>
      </c>
      <c r="D959" s="8" t="s">
        <v>141</v>
      </c>
      <c r="E959" s="8" t="s">
        <v>142</v>
      </c>
      <c r="F959" s="8" t="s">
        <v>143</v>
      </c>
      <c r="G959" s="8" t="s">
        <v>1592</v>
      </c>
      <c r="H959" s="8" t="s">
        <v>27</v>
      </c>
      <c r="I959" s="8" t="s">
        <v>783</v>
      </c>
      <c r="J959" s="8" t="s">
        <v>147</v>
      </c>
      <c r="K959" s="8" t="s">
        <v>7</v>
      </c>
      <c r="L959" s="12">
        <v>286</v>
      </c>
      <c r="M959" s="9">
        <v>0</v>
      </c>
      <c r="N959" s="10">
        <f t="shared" si="126"/>
        <v>0</v>
      </c>
      <c r="O959" s="11" t="str">
        <f t="shared" si="127"/>
        <v/>
      </c>
      <c r="P959" s="11">
        <v>0</v>
      </c>
      <c r="Q959" s="11">
        <v>0</v>
      </c>
      <c r="R959" s="8">
        <v>0</v>
      </c>
      <c r="S959" s="8">
        <v>0</v>
      </c>
      <c r="T959" s="33" t="str">
        <f t="shared" si="128"/>
        <v/>
      </c>
      <c r="U959" s="12" t="str">
        <f t="shared" si="129"/>
        <v/>
      </c>
      <c r="V959" s="10" t="str">
        <f t="shared" si="130"/>
        <v/>
      </c>
      <c r="W959" s="11">
        <v>13</v>
      </c>
      <c r="X959" s="8" t="s">
        <v>148</v>
      </c>
      <c r="Y959" s="8" t="s">
        <v>149</v>
      </c>
      <c r="AA959">
        <f t="shared" si="131"/>
        <v>2</v>
      </c>
      <c r="AB959" s="32">
        <f t="shared" si="132"/>
        <v>0</v>
      </c>
      <c r="AC959" t="str">
        <f t="shared" si="133"/>
        <v>No Spend</v>
      </c>
      <c r="AD959">
        <f>IFERROR(VLOOKUP(J959,Product_lookup!$A:$G,5,FALSE),"")</f>
        <v>599</v>
      </c>
      <c r="AE959">
        <f>IFERROR(VLOOKUP(J959,Product_lookup!$A:$G,6,FALSE),"")</f>
        <v>216</v>
      </c>
      <c r="AF959">
        <f>IFERROR(VLOOKUP(J959,Product_lookup!$A:$G,7,FALSE),"")</f>
        <v>144</v>
      </c>
      <c r="AG959" s="33">
        <f t="shared" si="134"/>
        <v>0.39899833055091821</v>
      </c>
    </row>
    <row r="960" spans="1:33" x14ac:dyDescent="0.3">
      <c r="A960" s="27">
        <v>46274</v>
      </c>
      <c r="B960" s="8" t="s">
        <v>43</v>
      </c>
      <c r="C960" s="8" t="s">
        <v>140</v>
      </c>
      <c r="D960" s="8" t="s">
        <v>141</v>
      </c>
      <c r="E960" s="8" t="s">
        <v>164</v>
      </c>
      <c r="F960" s="8" t="s">
        <v>143</v>
      </c>
      <c r="G960" s="8" t="s">
        <v>1570</v>
      </c>
      <c r="H960" s="8" t="s">
        <v>27</v>
      </c>
      <c r="I960" s="8" t="s">
        <v>300</v>
      </c>
      <c r="J960" s="8" t="s">
        <v>166</v>
      </c>
      <c r="K960" s="8" t="s">
        <v>14</v>
      </c>
      <c r="L960" s="12">
        <v>869</v>
      </c>
      <c r="M960" s="9">
        <v>2</v>
      </c>
      <c r="N960" s="10">
        <f t="shared" si="126"/>
        <v>2.3014959723820483E-3</v>
      </c>
      <c r="O960" s="11">
        <f t="shared" si="127"/>
        <v>7.49</v>
      </c>
      <c r="P960" s="11">
        <v>14.98</v>
      </c>
      <c r="Q960" s="11">
        <v>0</v>
      </c>
      <c r="R960" s="8">
        <v>0</v>
      </c>
      <c r="S960" s="8">
        <v>0</v>
      </c>
      <c r="T960" s="33" t="str">
        <f t="shared" si="128"/>
        <v/>
      </c>
      <c r="U960" s="12">
        <f t="shared" si="129"/>
        <v>0</v>
      </c>
      <c r="V960" s="10">
        <f t="shared" si="130"/>
        <v>0</v>
      </c>
      <c r="W960" s="11">
        <v>11</v>
      </c>
      <c r="X960" s="8" t="s">
        <v>148</v>
      </c>
      <c r="Y960" s="8" t="s">
        <v>149</v>
      </c>
      <c r="AA960">
        <f t="shared" si="131"/>
        <v>2</v>
      </c>
      <c r="AB960" s="32">
        <f t="shared" si="132"/>
        <v>-14.98</v>
      </c>
      <c r="AC960" t="str">
        <f t="shared" si="133"/>
        <v>No Sales</v>
      </c>
      <c r="AD960">
        <f>IFERROR(VLOOKUP(J960,Product_lookup!$A:$G,5,FALSE),"")</f>
        <v>449</v>
      </c>
      <c r="AE960">
        <f>IFERROR(VLOOKUP(J960,Product_lookup!$A:$G,6,FALSE),"")</f>
        <v>162</v>
      </c>
      <c r="AF960">
        <f>IFERROR(VLOOKUP(J960,Product_lookup!$A:$G,7,FALSE),"")</f>
        <v>130</v>
      </c>
      <c r="AG960" s="33">
        <f t="shared" si="134"/>
        <v>0.34966592427616927</v>
      </c>
    </row>
    <row r="961" spans="1:33" x14ac:dyDescent="0.3">
      <c r="A961" s="27">
        <v>46274</v>
      </c>
      <c r="B961" s="8" t="s">
        <v>43</v>
      </c>
      <c r="C961" s="8" t="s">
        <v>140</v>
      </c>
      <c r="D961" s="8" t="s">
        <v>141</v>
      </c>
      <c r="E961" s="8" t="s">
        <v>164</v>
      </c>
      <c r="F961" s="8" t="s">
        <v>143</v>
      </c>
      <c r="G961" s="8" t="s">
        <v>1571</v>
      </c>
      <c r="H961" s="8" t="s">
        <v>27</v>
      </c>
      <c r="I961" s="8" t="s">
        <v>302</v>
      </c>
      <c r="J961" s="8" t="s">
        <v>166</v>
      </c>
      <c r="K961" s="8" t="s">
        <v>7</v>
      </c>
      <c r="L961" s="12">
        <v>693</v>
      </c>
      <c r="M961" s="9">
        <v>3</v>
      </c>
      <c r="N961" s="10">
        <f t="shared" si="126"/>
        <v>4.329004329004329E-3</v>
      </c>
      <c r="O961" s="11">
        <f t="shared" si="127"/>
        <v>4.26</v>
      </c>
      <c r="P961" s="11">
        <v>12.78</v>
      </c>
      <c r="Q961" s="11">
        <v>0</v>
      </c>
      <c r="R961" s="8">
        <v>0</v>
      </c>
      <c r="S961" s="8">
        <v>0</v>
      </c>
      <c r="T961" s="33" t="str">
        <f t="shared" si="128"/>
        <v/>
      </c>
      <c r="U961" s="12">
        <f t="shared" si="129"/>
        <v>0</v>
      </c>
      <c r="V961" s="10">
        <f t="shared" si="130"/>
        <v>0</v>
      </c>
      <c r="W961" s="11">
        <v>7.5</v>
      </c>
      <c r="X961" s="8" t="s">
        <v>148</v>
      </c>
      <c r="Y961" s="8" t="s">
        <v>149</v>
      </c>
      <c r="AA961">
        <f t="shared" si="131"/>
        <v>2</v>
      </c>
      <c r="AB961" s="32">
        <f t="shared" si="132"/>
        <v>-12.78</v>
      </c>
      <c r="AC961" t="str">
        <f t="shared" si="133"/>
        <v>No Sales</v>
      </c>
      <c r="AD961">
        <f>IFERROR(VLOOKUP(J961,Product_lookup!$A:$G,5,FALSE),"")</f>
        <v>449</v>
      </c>
      <c r="AE961">
        <f>IFERROR(VLOOKUP(J961,Product_lookup!$A:$G,6,FALSE),"")</f>
        <v>162</v>
      </c>
      <c r="AF961">
        <f>IFERROR(VLOOKUP(J961,Product_lookup!$A:$G,7,FALSE),"")</f>
        <v>130</v>
      </c>
      <c r="AG961" s="33">
        <f t="shared" si="134"/>
        <v>0.34966592427616927</v>
      </c>
    </row>
    <row r="962" spans="1:33" x14ac:dyDescent="0.3">
      <c r="A962" s="27">
        <v>46274</v>
      </c>
      <c r="B962" s="8" t="s">
        <v>43</v>
      </c>
      <c r="C962" s="8" t="s">
        <v>140</v>
      </c>
      <c r="D962" s="8" t="s">
        <v>141</v>
      </c>
      <c r="E962" s="8" t="s">
        <v>164</v>
      </c>
      <c r="F962" s="8" t="s">
        <v>143</v>
      </c>
      <c r="G962" s="8" t="s">
        <v>1593</v>
      </c>
      <c r="H962" s="8" t="s">
        <v>27</v>
      </c>
      <c r="I962" s="8" t="s">
        <v>786</v>
      </c>
      <c r="J962" s="8" t="s">
        <v>166</v>
      </c>
      <c r="K962" s="8" t="s">
        <v>14</v>
      </c>
      <c r="L962" s="12">
        <v>311</v>
      </c>
      <c r="M962" s="9">
        <v>0</v>
      </c>
      <c r="N962" s="10">
        <f t="shared" ref="N962:N1025" si="135">IF(L962=0,"",M962/L962)</f>
        <v>0</v>
      </c>
      <c r="O962" s="11" t="str">
        <f t="shared" ref="O962:O1025" si="136">IF(M962=0,"",P962/M962)</f>
        <v/>
      </c>
      <c r="P962" s="11">
        <v>0</v>
      </c>
      <c r="Q962" s="11">
        <v>0</v>
      </c>
      <c r="R962" s="8">
        <v>0</v>
      </c>
      <c r="S962" s="8">
        <v>0</v>
      </c>
      <c r="T962" s="33" t="str">
        <f t="shared" ref="T962:T1025" si="137">IF(Q962=0,"",P962/Q962)</f>
        <v/>
      </c>
      <c r="U962" s="12" t="str">
        <f t="shared" ref="U962:U1025" si="138">IF(P962=0,"",Q962/P962)</f>
        <v/>
      </c>
      <c r="V962" s="10" t="str">
        <f t="shared" ref="V962:V1025" si="139">IF(M962=0,"",R962/M962)</f>
        <v/>
      </c>
      <c r="W962" s="11">
        <v>11</v>
      </c>
      <c r="X962" s="8" t="s">
        <v>148</v>
      </c>
      <c r="Y962" s="8" t="s">
        <v>149</v>
      </c>
      <c r="Z962" s="8" t="s">
        <v>404</v>
      </c>
      <c r="AA962">
        <f t="shared" ref="AA962:AA1025" si="140">IF(OR(A962&lt;DATE(2026,9,1),A962&gt;DATE(2026,9,28)),"Check Date",INT((A962-DATE(2026,9,1))/7)+1)</f>
        <v>2</v>
      </c>
      <c r="AB962" s="32">
        <f t="shared" ref="AB962:AB1025" si="141">IF(OR(AD962="",AE962="",AF962=""),"",S962*(AD962-AE962-AF962)-P962)</f>
        <v>0</v>
      </c>
      <c r="AC962" t="str">
        <f t="shared" ref="AC962:AC1025" si="142">IF(P962&lt;0,"Review",IF(OR(AD962="",AE962="",AF962=""),"Cost missing",IF(P962=0,"No Spend",IF(Q962=0,"No Sales",IF(P962/Q962&lt;AG962,"Profitable","Losing")))))</f>
        <v>No Spend</v>
      </c>
      <c r="AD962">
        <f>IFERROR(VLOOKUP(J962,Product_lookup!$A:$G,5,FALSE),"")</f>
        <v>449</v>
      </c>
      <c r="AE962">
        <f>IFERROR(VLOOKUP(J962,Product_lookup!$A:$G,6,FALSE),"")</f>
        <v>162</v>
      </c>
      <c r="AF962">
        <f>IFERROR(VLOOKUP(J962,Product_lookup!$A:$G,7,FALSE),"")</f>
        <v>130</v>
      </c>
      <c r="AG962" s="33">
        <f t="shared" ref="AG962:AG1025" si="143">IFERROR((AD962-AE962-AF962)/AD962,"")</f>
        <v>0.34966592427616927</v>
      </c>
    </row>
    <row r="963" spans="1:33" x14ac:dyDescent="0.3">
      <c r="A963" s="27">
        <v>46274</v>
      </c>
      <c r="B963" s="8" t="s">
        <v>43</v>
      </c>
      <c r="C963" s="8" t="s">
        <v>140</v>
      </c>
      <c r="D963" s="8" t="s">
        <v>141</v>
      </c>
      <c r="E963" s="8" t="s">
        <v>239</v>
      </c>
      <c r="F963" s="8" t="s">
        <v>143</v>
      </c>
      <c r="G963" s="8" t="s">
        <v>1579</v>
      </c>
      <c r="H963" s="8" t="s">
        <v>27</v>
      </c>
      <c r="I963" s="8" t="s">
        <v>321</v>
      </c>
      <c r="J963" s="8" t="s">
        <v>242</v>
      </c>
      <c r="K963" s="8" t="s">
        <v>7</v>
      </c>
      <c r="L963" s="12">
        <v>333</v>
      </c>
      <c r="M963" s="9">
        <v>1</v>
      </c>
      <c r="N963" s="10">
        <f t="shared" si="135"/>
        <v>3.003003003003003E-3</v>
      </c>
      <c r="O963" s="11">
        <f t="shared" si="136"/>
        <v>5.51</v>
      </c>
      <c r="P963" s="11">
        <v>5.51</v>
      </c>
      <c r="Q963" s="11">
        <v>0</v>
      </c>
      <c r="R963" s="8">
        <v>0</v>
      </c>
      <c r="S963" s="8">
        <v>0</v>
      </c>
      <c r="T963" s="33" t="str">
        <f t="shared" si="137"/>
        <v/>
      </c>
      <c r="U963" s="12">
        <f t="shared" si="138"/>
        <v>0</v>
      </c>
      <c r="V963" s="10">
        <f t="shared" si="139"/>
        <v>0</v>
      </c>
      <c r="W963" s="11">
        <v>7</v>
      </c>
      <c r="X963" s="8" t="s">
        <v>148</v>
      </c>
      <c r="Y963" s="8" t="s">
        <v>149</v>
      </c>
      <c r="AA963">
        <f t="shared" si="140"/>
        <v>2</v>
      </c>
      <c r="AB963" s="32">
        <f t="shared" si="141"/>
        <v>-5.51</v>
      </c>
      <c r="AC963" t="str">
        <f t="shared" si="142"/>
        <v>No Sales</v>
      </c>
      <c r="AD963">
        <f>IFERROR(VLOOKUP(J963,Product_lookup!$A:$G,5,FALSE),"")</f>
        <v>299</v>
      </c>
      <c r="AE963">
        <f>IFERROR(VLOOKUP(J963,Product_lookup!$A:$G,6,FALSE),"")</f>
        <v>114</v>
      </c>
      <c r="AF963">
        <f>IFERROR(VLOOKUP(J963,Product_lookup!$A:$G,7,FALSE),"")</f>
        <v>107</v>
      </c>
      <c r="AG963" s="33">
        <f t="shared" si="143"/>
        <v>0.2608695652173913</v>
      </c>
    </row>
    <row r="964" spans="1:33" x14ac:dyDescent="0.3">
      <c r="A964" s="27">
        <v>46274</v>
      </c>
      <c r="B964" s="8" t="s">
        <v>43</v>
      </c>
      <c r="C964" s="8" t="s">
        <v>140</v>
      </c>
      <c r="D964" s="8" t="s">
        <v>141</v>
      </c>
      <c r="E964" s="8" t="s">
        <v>239</v>
      </c>
      <c r="F964" s="8" t="s">
        <v>143</v>
      </c>
      <c r="G964" s="8" t="s">
        <v>1573</v>
      </c>
      <c r="H964" s="8" t="s">
        <v>27</v>
      </c>
      <c r="I964" s="8" t="s">
        <v>308</v>
      </c>
      <c r="J964" s="8" t="s">
        <v>242</v>
      </c>
      <c r="K964" s="8" t="s">
        <v>7</v>
      </c>
      <c r="L964" s="12">
        <v>786</v>
      </c>
      <c r="M964" s="9">
        <v>2</v>
      </c>
      <c r="N964" s="10">
        <f t="shared" si="135"/>
        <v>2.5445292620865142E-3</v>
      </c>
      <c r="O964" s="11">
        <f t="shared" si="136"/>
        <v>3.13</v>
      </c>
      <c r="P964" s="11">
        <v>6.26</v>
      </c>
      <c r="Q964" s="11">
        <v>0</v>
      </c>
      <c r="R964" s="8">
        <v>0</v>
      </c>
      <c r="S964" s="8">
        <v>0</v>
      </c>
      <c r="T964" s="33" t="str">
        <f t="shared" si="137"/>
        <v/>
      </c>
      <c r="U964" s="12">
        <f t="shared" si="138"/>
        <v>0</v>
      </c>
      <c r="V964" s="10">
        <f t="shared" si="139"/>
        <v>0</v>
      </c>
      <c r="W964" s="11">
        <v>5.5</v>
      </c>
      <c r="X964" s="8" t="s">
        <v>148</v>
      </c>
      <c r="Y964" s="8" t="s">
        <v>149</v>
      </c>
      <c r="AA964">
        <f t="shared" si="140"/>
        <v>2</v>
      </c>
      <c r="AB964" s="32">
        <f t="shared" si="141"/>
        <v>-6.26</v>
      </c>
      <c r="AC964" t="str">
        <f t="shared" si="142"/>
        <v>No Sales</v>
      </c>
      <c r="AD964">
        <f>IFERROR(VLOOKUP(J964,Product_lookup!$A:$G,5,FALSE),"")</f>
        <v>299</v>
      </c>
      <c r="AE964">
        <f>IFERROR(VLOOKUP(J964,Product_lookup!$A:$G,6,FALSE),"")</f>
        <v>114</v>
      </c>
      <c r="AF964">
        <f>IFERROR(VLOOKUP(J964,Product_lookup!$A:$G,7,FALSE),"")</f>
        <v>107</v>
      </c>
      <c r="AG964" s="33">
        <f t="shared" si="143"/>
        <v>0.2608695652173913</v>
      </c>
    </row>
    <row r="965" spans="1:33" x14ac:dyDescent="0.3">
      <c r="A965" s="27">
        <v>46274</v>
      </c>
      <c r="B965" s="8" t="s">
        <v>34</v>
      </c>
      <c r="C965" s="8" t="s">
        <v>140</v>
      </c>
      <c r="D965" s="8" t="s">
        <v>141</v>
      </c>
      <c r="E965" s="8" t="s">
        <v>322</v>
      </c>
      <c r="F965" s="8" t="s">
        <v>143</v>
      </c>
      <c r="G965" s="8" t="s">
        <v>560</v>
      </c>
      <c r="H965" s="8" t="s">
        <v>20</v>
      </c>
      <c r="I965" s="8" t="s">
        <v>560</v>
      </c>
      <c r="J965" s="8" t="s">
        <v>324</v>
      </c>
      <c r="K965" s="8" t="s">
        <v>14</v>
      </c>
      <c r="L965" s="12">
        <v>613</v>
      </c>
      <c r="M965" s="9">
        <v>0</v>
      </c>
      <c r="N965" s="10">
        <f t="shared" si="135"/>
        <v>0</v>
      </c>
      <c r="O965" s="11" t="str">
        <f t="shared" si="136"/>
        <v/>
      </c>
      <c r="P965" s="11">
        <v>0</v>
      </c>
      <c r="Q965" s="11">
        <v>0</v>
      </c>
      <c r="R965" s="8">
        <v>0</v>
      </c>
      <c r="S965" s="8">
        <v>0</v>
      </c>
      <c r="T965" s="33" t="str">
        <f t="shared" si="137"/>
        <v/>
      </c>
      <c r="U965" s="12" t="str">
        <f t="shared" si="138"/>
        <v/>
      </c>
      <c r="V965" s="10" t="str">
        <f t="shared" si="139"/>
        <v/>
      </c>
      <c r="W965" s="11">
        <v>19</v>
      </c>
      <c r="X965" s="8" t="s">
        <v>148</v>
      </c>
      <c r="Y965" s="8" t="s">
        <v>149</v>
      </c>
      <c r="AA965">
        <f t="shared" si="140"/>
        <v>2</v>
      </c>
      <c r="AB965" s="32">
        <f t="shared" si="141"/>
        <v>0</v>
      </c>
      <c r="AC965" t="str">
        <f t="shared" si="142"/>
        <v>No Spend</v>
      </c>
      <c r="AD965">
        <f>IFERROR(VLOOKUP(J965,Product_lookup!$A:$G,5,FALSE),"")</f>
        <v>499</v>
      </c>
      <c r="AE965">
        <f>IFERROR(VLOOKUP(J965,Product_lookup!$A:$G,6,FALSE),"")</f>
        <v>180</v>
      </c>
      <c r="AF965">
        <f>IFERROR(VLOOKUP(J965,Product_lookup!$A:$G,7,FALSE),"")</f>
        <v>125</v>
      </c>
      <c r="AG965" s="33">
        <f t="shared" si="143"/>
        <v>0.38877755511022044</v>
      </c>
    </row>
    <row r="966" spans="1:33" x14ac:dyDescent="0.3">
      <c r="A966" s="27">
        <v>46274</v>
      </c>
      <c r="B966" s="8" t="s">
        <v>34</v>
      </c>
      <c r="C966" s="8" t="s">
        <v>140</v>
      </c>
      <c r="D966" s="8" t="s">
        <v>141</v>
      </c>
      <c r="E966" s="8" t="s">
        <v>325</v>
      </c>
      <c r="F966" s="8" t="s">
        <v>143</v>
      </c>
      <c r="G966" s="8" t="s">
        <v>422</v>
      </c>
      <c r="H966" s="8" t="s">
        <v>20</v>
      </c>
      <c r="I966" s="8" t="s">
        <v>422</v>
      </c>
      <c r="J966" s="8" t="s">
        <v>327</v>
      </c>
      <c r="K966" s="8" t="s">
        <v>14</v>
      </c>
      <c r="L966" s="12">
        <v>121</v>
      </c>
      <c r="M966" s="9">
        <v>2</v>
      </c>
      <c r="N966" s="10">
        <f t="shared" si="135"/>
        <v>1.6528925619834711E-2</v>
      </c>
      <c r="O966" s="11">
        <f t="shared" si="136"/>
        <v>4.54</v>
      </c>
      <c r="P966" s="8">
        <v>9.08</v>
      </c>
      <c r="Q966" s="11">
        <v>0</v>
      </c>
      <c r="R966" s="8">
        <v>0</v>
      </c>
      <c r="S966" s="8">
        <v>0</v>
      </c>
      <c r="T966" s="33" t="str">
        <f t="shared" si="137"/>
        <v/>
      </c>
      <c r="U966" s="12">
        <f t="shared" si="138"/>
        <v>0</v>
      </c>
      <c r="V966" s="10">
        <f t="shared" si="139"/>
        <v>0</v>
      </c>
      <c r="W966" s="11">
        <v>5.5</v>
      </c>
      <c r="X966" s="8" t="s">
        <v>148</v>
      </c>
      <c r="Y966" s="8" t="s">
        <v>149</v>
      </c>
      <c r="AA966">
        <f t="shared" si="140"/>
        <v>2</v>
      </c>
      <c r="AB966" s="32">
        <f t="shared" si="141"/>
        <v>-9.08</v>
      </c>
      <c r="AC966" t="str">
        <f t="shared" si="142"/>
        <v>No Sales</v>
      </c>
      <c r="AD966">
        <f>IFERROR(VLOOKUP(J966,Product_lookup!$A:$G,5,FALSE),"")</f>
        <v>199</v>
      </c>
      <c r="AE966">
        <f>IFERROR(VLOOKUP(J966,Product_lookup!$A:$G,6,FALSE),"")</f>
        <v>76</v>
      </c>
      <c r="AF966">
        <f>IFERROR(VLOOKUP(J966,Product_lookup!$A:$G,7,FALSE),"")</f>
        <v>88</v>
      </c>
      <c r="AG966" s="33">
        <f t="shared" si="143"/>
        <v>0.17587939698492464</v>
      </c>
    </row>
    <row r="967" spans="1:33" x14ac:dyDescent="0.3">
      <c r="A967" s="27">
        <v>46274</v>
      </c>
      <c r="B967" s="8" t="s">
        <v>34</v>
      </c>
      <c r="C967" s="8" t="s">
        <v>140</v>
      </c>
      <c r="D967" s="8" t="s">
        <v>141</v>
      </c>
      <c r="E967" s="8" t="s">
        <v>325</v>
      </c>
      <c r="F967" s="8" t="s">
        <v>143</v>
      </c>
      <c r="G967" s="8" t="s">
        <v>326</v>
      </c>
      <c r="H967" s="8" t="s">
        <v>20</v>
      </c>
      <c r="I967" s="8" t="s">
        <v>326</v>
      </c>
      <c r="J967" s="8" t="s">
        <v>327</v>
      </c>
      <c r="K967" s="8" t="s">
        <v>14</v>
      </c>
      <c r="L967" s="12">
        <v>1404</v>
      </c>
      <c r="M967" s="9">
        <v>9</v>
      </c>
      <c r="N967" s="10">
        <f t="shared" si="135"/>
        <v>6.41025641025641E-3</v>
      </c>
      <c r="O967" s="11">
        <f t="shared" si="136"/>
        <v>3.43</v>
      </c>
      <c r="P967" s="11">
        <v>30.87</v>
      </c>
      <c r="Q967" s="11">
        <v>0</v>
      </c>
      <c r="R967" s="8">
        <v>0</v>
      </c>
      <c r="S967" s="8">
        <v>0</v>
      </c>
      <c r="T967" s="33" t="str">
        <f t="shared" si="137"/>
        <v/>
      </c>
      <c r="U967" s="12">
        <f t="shared" si="138"/>
        <v>0</v>
      </c>
      <c r="V967" s="10">
        <f t="shared" si="139"/>
        <v>0</v>
      </c>
      <c r="W967" s="11">
        <v>6</v>
      </c>
      <c r="X967" s="8" t="s">
        <v>148</v>
      </c>
      <c r="Y967" s="8" t="s">
        <v>149</v>
      </c>
      <c r="AA967">
        <f t="shared" si="140"/>
        <v>2</v>
      </c>
      <c r="AB967" s="32">
        <f t="shared" si="141"/>
        <v>-30.87</v>
      </c>
      <c r="AC967" t="str">
        <f t="shared" si="142"/>
        <v>No Sales</v>
      </c>
      <c r="AD967">
        <f>IFERROR(VLOOKUP(J967,Product_lookup!$A:$G,5,FALSE),"")</f>
        <v>199</v>
      </c>
      <c r="AE967">
        <f>IFERROR(VLOOKUP(J967,Product_lookup!$A:$G,6,FALSE),"")</f>
        <v>76</v>
      </c>
      <c r="AF967">
        <f>IFERROR(VLOOKUP(J967,Product_lookup!$A:$G,7,FALSE),"")</f>
        <v>88</v>
      </c>
      <c r="AG967" s="33">
        <f t="shared" si="143"/>
        <v>0.17587939698492464</v>
      </c>
    </row>
    <row r="968" spans="1:33" x14ac:dyDescent="0.3">
      <c r="A968" s="27">
        <v>46274</v>
      </c>
      <c r="B968" s="8" t="s">
        <v>34</v>
      </c>
      <c r="C968" s="8" t="s">
        <v>140</v>
      </c>
      <c r="D968" s="8" t="s">
        <v>141</v>
      </c>
      <c r="E968" s="8" t="s">
        <v>328</v>
      </c>
      <c r="F968" s="8" t="s">
        <v>143</v>
      </c>
      <c r="G968" s="8" t="s">
        <v>329</v>
      </c>
      <c r="H968" s="8" t="s">
        <v>20</v>
      </c>
      <c r="I968" s="8" t="s">
        <v>329</v>
      </c>
      <c r="J968" s="8" t="s">
        <v>330</v>
      </c>
      <c r="K968" s="8" t="s">
        <v>7</v>
      </c>
      <c r="L968" s="12">
        <v>2324</v>
      </c>
      <c r="M968" s="9">
        <v>18</v>
      </c>
      <c r="N968" s="10">
        <f t="shared" si="135"/>
        <v>7.7452667814113599E-3</v>
      </c>
      <c r="O968" s="11">
        <f t="shared" si="136"/>
        <v>6.92</v>
      </c>
      <c r="P968" s="11">
        <v>124.56</v>
      </c>
      <c r="Q968" s="11">
        <v>0</v>
      </c>
      <c r="R968" s="8">
        <v>0</v>
      </c>
      <c r="S968" s="8">
        <v>0</v>
      </c>
      <c r="T968" s="33" t="str">
        <f t="shared" si="137"/>
        <v/>
      </c>
      <c r="U968" s="12">
        <f t="shared" si="138"/>
        <v>0</v>
      </c>
      <c r="V968" s="10">
        <f t="shared" si="139"/>
        <v>0</v>
      </c>
      <c r="W968" s="11">
        <v>10</v>
      </c>
      <c r="X968" s="8" t="s">
        <v>148</v>
      </c>
      <c r="Y968" s="8" t="s">
        <v>149</v>
      </c>
      <c r="AA968">
        <f t="shared" si="140"/>
        <v>2</v>
      </c>
      <c r="AB968" s="32">
        <f t="shared" si="141"/>
        <v>-124.56</v>
      </c>
      <c r="AC968" t="str">
        <f t="shared" si="142"/>
        <v>No Sales</v>
      </c>
      <c r="AD968">
        <f>IFERROR(VLOOKUP(J968,Product_lookup!$A:$G,5,FALSE),"")</f>
        <v>299</v>
      </c>
      <c r="AE968">
        <f>IFERROR(VLOOKUP(J968,Product_lookup!$A:$G,6,FALSE),"")</f>
        <v>114</v>
      </c>
      <c r="AF968">
        <f>IFERROR(VLOOKUP(J968,Product_lookup!$A:$G,7,FALSE),"")</f>
        <v>97</v>
      </c>
      <c r="AG968" s="33">
        <f t="shared" si="143"/>
        <v>0.29431438127090304</v>
      </c>
    </row>
    <row r="969" spans="1:33" x14ac:dyDescent="0.3">
      <c r="A969" s="27">
        <v>46274</v>
      </c>
      <c r="B969" s="8" t="s">
        <v>34</v>
      </c>
      <c r="C969" s="8" t="s">
        <v>140</v>
      </c>
      <c r="D969" s="8" t="s">
        <v>141</v>
      </c>
      <c r="E969" s="8" t="s">
        <v>328</v>
      </c>
      <c r="F969" s="8" t="s">
        <v>143</v>
      </c>
      <c r="G969" s="8" t="s">
        <v>491</v>
      </c>
      <c r="H969" s="8" t="s">
        <v>20</v>
      </c>
      <c r="I969" s="8" t="s">
        <v>491</v>
      </c>
      <c r="J969" s="8" t="s">
        <v>330</v>
      </c>
      <c r="K969" s="8" t="s">
        <v>14</v>
      </c>
      <c r="L969" s="12">
        <v>903</v>
      </c>
      <c r="M969" s="9">
        <v>2</v>
      </c>
      <c r="N969" s="10">
        <f t="shared" si="135"/>
        <v>2.2148394241417496E-3</v>
      </c>
      <c r="O969" s="11">
        <f t="shared" si="136"/>
        <v>5.28</v>
      </c>
      <c r="P969" s="11">
        <v>10.56</v>
      </c>
      <c r="Q969" s="11">
        <v>0</v>
      </c>
      <c r="R969" s="8">
        <v>0</v>
      </c>
      <c r="S969" s="8">
        <v>0</v>
      </c>
      <c r="T969" s="33" t="str">
        <f t="shared" si="137"/>
        <v/>
      </c>
      <c r="U969" s="12">
        <f t="shared" si="138"/>
        <v>0</v>
      </c>
      <c r="V969" s="10">
        <f t="shared" si="139"/>
        <v>0</v>
      </c>
      <c r="W969" s="11">
        <v>9</v>
      </c>
      <c r="X969" s="8" t="s">
        <v>148</v>
      </c>
      <c r="Y969" s="8" t="s">
        <v>149</v>
      </c>
      <c r="AA969">
        <f t="shared" si="140"/>
        <v>2</v>
      </c>
      <c r="AB969" s="32">
        <f t="shared" si="141"/>
        <v>-10.56</v>
      </c>
      <c r="AC969" t="str">
        <f t="shared" si="142"/>
        <v>No Sales</v>
      </c>
      <c r="AD969">
        <f>IFERROR(VLOOKUP(J969,Product_lookup!$A:$G,5,FALSE),"")</f>
        <v>299</v>
      </c>
      <c r="AE969">
        <f>IFERROR(VLOOKUP(J969,Product_lookup!$A:$G,6,FALSE),"")</f>
        <v>114</v>
      </c>
      <c r="AF969">
        <f>IFERROR(VLOOKUP(J969,Product_lookup!$A:$G,7,FALSE),"")</f>
        <v>97</v>
      </c>
      <c r="AG969" s="33">
        <f t="shared" si="143"/>
        <v>0.29431438127090304</v>
      </c>
    </row>
    <row r="970" spans="1:33" x14ac:dyDescent="0.3">
      <c r="A970" s="27">
        <v>46274</v>
      </c>
      <c r="B970" s="8" t="s">
        <v>34</v>
      </c>
      <c r="C970" s="8" t="s">
        <v>140</v>
      </c>
      <c r="D970" s="8" t="s">
        <v>141</v>
      </c>
      <c r="E970" s="8" t="s">
        <v>328</v>
      </c>
      <c r="F970" s="8" t="s">
        <v>143</v>
      </c>
      <c r="G970" s="8" t="s">
        <v>332</v>
      </c>
      <c r="H970" s="8" t="s">
        <v>20</v>
      </c>
      <c r="I970" s="8" t="s">
        <v>332</v>
      </c>
      <c r="J970" s="8" t="s">
        <v>330</v>
      </c>
      <c r="K970" s="8" t="s">
        <v>21</v>
      </c>
      <c r="L970" s="12">
        <v>839</v>
      </c>
      <c r="M970" s="9">
        <v>8</v>
      </c>
      <c r="N970" s="10">
        <f t="shared" si="135"/>
        <v>9.5351609058402856E-3</v>
      </c>
      <c r="O970" s="11">
        <f t="shared" si="136"/>
        <v>12</v>
      </c>
      <c r="P970" s="11">
        <v>96</v>
      </c>
      <c r="Q970" s="11">
        <v>0</v>
      </c>
      <c r="R970" s="8">
        <v>0</v>
      </c>
      <c r="S970" s="8">
        <v>0</v>
      </c>
      <c r="T970" s="33" t="str">
        <f t="shared" si="137"/>
        <v/>
      </c>
      <c r="U970" s="12">
        <f t="shared" si="138"/>
        <v>0</v>
      </c>
      <c r="V970" s="10">
        <f t="shared" si="139"/>
        <v>0</v>
      </c>
      <c r="W970" s="11">
        <v>12</v>
      </c>
      <c r="X970" s="8" t="s">
        <v>148</v>
      </c>
      <c r="Y970" s="8" t="s">
        <v>149</v>
      </c>
      <c r="Z970" s="8" t="s">
        <v>387</v>
      </c>
      <c r="AA970">
        <f t="shared" si="140"/>
        <v>2</v>
      </c>
      <c r="AB970" s="32">
        <f t="shared" si="141"/>
        <v>-96</v>
      </c>
      <c r="AC970" t="str">
        <f t="shared" si="142"/>
        <v>No Sales</v>
      </c>
      <c r="AD970">
        <f>IFERROR(VLOOKUP(J970,Product_lookup!$A:$G,5,FALSE),"")</f>
        <v>299</v>
      </c>
      <c r="AE970">
        <f>IFERROR(VLOOKUP(J970,Product_lookup!$A:$G,6,FALSE),"")</f>
        <v>114</v>
      </c>
      <c r="AF970">
        <f>IFERROR(VLOOKUP(J970,Product_lookup!$A:$G,7,FALSE),"")</f>
        <v>97</v>
      </c>
      <c r="AG970" s="33">
        <f t="shared" si="143"/>
        <v>0.29431438127090304</v>
      </c>
    </row>
    <row r="971" spans="1:33" x14ac:dyDescent="0.3">
      <c r="A971" s="27">
        <v>46274</v>
      </c>
      <c r="B971" s="8" t="s">
        <v>36</v>
      </c>
      <c r="C971" s="8" t="s">
        <v>140</v>
      </c>
      <c r="D971" s="8" t="s">
        <v>180</v>
      </c>
      <c r="E971" s="8" t="s">
        <v>181</v>
      </c>
      <c r="F971" s="8" t="s">
        <v>143</v>
      </c>
      <c r="G971" s="8" t="s">
        <v>335</v>
      </c>
      <c r="H971" s="8" t="s">
        <v>13</v>
      </c>
      <c r="I971" s="8" t="s">
        <v>335</v>
      </c>
      <c r="J971" s="8" t="s">
        <v>184</v>
      </c>
      <c r="K971" s="8" t="s">
        <v>14</v>
      </c>
      <c r="L971" s="12">
        <v>2115</v>
      </c>
      <c r="M971" s="9">
        <v>12</v>
      </c>
      <c r="N971" s="10">
        <f t="shared" si="135"/>
        <v>5.6737588652482273E-3</v>
      </c>
      <c r="O971" s="11">
        <f t="shared" si="136"/>
        <v>7.04</v>
      </c>
      <c r="P971" s="11">
        <v>84.48</v>
      </c>
      <c r="Q971" s="11">
        <v>0</v>
      </c>
      <c r="R971" s="8">
        <v>0</v>
      </c>
      <c r="S971" s="8">
        <v>0</v>
      </c>
      <c r="T971" s="33" t="str">
        <f t="shared" si="137"/>
        <v/>
      </c>
      <c r="U971" s="12">
        <f t="shared" si="138"/>
        <v>0</v>
      </c>
      <c r="V971" s="10">
        <f t="shared" si="139"/>
        <v>0</v>
      </c>
      <c r="W971" s="11">
        <v>11</v>
      </c>
      <c r="X971" s="8" t="s">
        <v>148</v>
      </c>
      <c r="Y971" s="8" t="s">
        <v>149</v>
      </c>
      <c r="AA971">
        <f t="shared" si="140"/>
        <v>2</v>
      </c>
      <c r="AB971" s="32">
        <f t="shared" si="141"/>
        <v>-84.48</v>
      </c>
      <c r="AC971" t="str">
        <f t="shared" si="142"/>
        <v>No Sales</v>
      </c>
      <c r="AD971">
        <f>IFERROR(VLOOKUP(J971,Product_lookup!$A:$G,5,FALSE),"")</f>
        <v>379</v>
      </c>
      <c r="AE971">
        <f>IFERROR(VLOOKUP(J971,Product_lookup!$A:$G,6,FALSE),"")</f>
        <v>140</v>
      </c>
      <c r="AF971">
        <f>IFERROR(VLOOKUP(J971,Product_lookup!$A:$G,7,FALSE),"")</f>
        <v>114</v>
      </c>
      <c r="AG971" s="33">
        <f t="shared" si="143"/>
        <v>0.32981530343007914</v>
      </c>
    </row>
    <row r="972" spans="1:33" x14ac:dyDescent="0.3">
      <c r="A972" s="27">
        <v>46274</v>
      </c>
      <c r="B972" s="8" t="s">
        <v>36</v>
      </c>
      <c r="C972" s="8" t="s">
        <v>140</v>
      </c>
      <c r="D972" s="8" t="s">
        <v>180</v>
      </c>
      <c r="E972" s="8" t="s">
        <v>181</v>
      </c>
      <c r="F972" s="8" t="s">
        <v>143</v>
      </c>
      <c r="G972" s="8" t="s">
        <v>182</v>
      </c>
      <c r="H972" s="8" t="s">
        <v>13</v>
      </c>
      <c r="I972" s="8" t="s">
        <v>788</v>
      </c>
      <c r="J972" s="8" t="s">
        <v>184</v>
      </c>
      <c r="K972" s="8" t="s">
        <v>21</v>
      </c>
      <c r="L972" s="12">
        <v>138</v>
      </c>
      <c r="M972" s="9">
        <v>4</v>
      </c>
      <c r="N972" s="10">
        <f t="shared" si="135"/>
        <v>2.8985507246376812E-2</v>
      </c>
      <c r="O972" s="11">
        <f t="shared" si="136"/>
        <v>10</v>
      </c>
      <c r="P972" s="11">
        <v>40</v>
      </c>
      <c r="Q972" s="11">
        <v>379</v>
      </c>
      <c r="R972" s="8">
        <v>1</v>
      </c>
      <c r="S972" s="8">
        <v>1</v>
      </c>
      <c r="T972" s="33">
        <f t="shared" si="137"/>
        <v>0.10554089709762533</v>
      </c>
      <c r="U972" s="12">
        <f t="shared" si="138"/>
        <v>9.4749999999999996</v>
      </c>
      <c r="V972" s="10">
        <f t="shared" si="139"/>
        <v>0.25</v>
      </c>
      <c r="W972" s="11">
        <v>10</v>
      </c>
      <c r="X972" s="8" t="s">
        <v>148</v>
      </c>
      <c r="Y972" s="8" t="s">
        <v>149</v>
      </c>
      <c r="AA972">
        <f t="shared" si="140"/>
        <v>2</v>
      </c>
      <c r="AB972" s="32">
        <f t="shared" si="141"/>
        <v>85</v>
      </c>
      <c r="AC972" t="str">
        <f t="shared" si="142"/>
        <v>Profitable</v>
      </c>
      <c r="AD972">
        <f>IFERROR(VLOOKUP(J972,Product_lookup!$A:$G,5,FALSE),"")</f>
        <v>379</v>
      </c>
      <c r="AE972">
        <f>IFERROR(VLOOKUP(J972,Product_lookup!$A:$G,6,FALSE),"")</f>
        <v>140</v>
      </c>
      <c r="AF972">
        <f>IFERROR(VLOOKUP(J972,Product_lookup!$A:$G,7,FALSE),"")</f>
        <v>114</v>
      </c>
      <c r="AG972" s="33">
        <f t="shared" si="143"/>
        <v>0.32981530343007914</v>
      </c>
    </row>
    <row r="973" spans="1:33" x14ac:dyDescent="0.3">
      <c r="A973" s="27">
        <v>46274</v>
      </c>
      <c r="B973" s="8" t="s">
        <v>36</v>
      </c>
      <c r="C973" s="8" t="s">
        <v>140</v>
      </c>
      <c r="D973" s="8" t="s">
        <v>180</v>
      </c>
      <c r="E973" s="8" t="s">
        <v>181</v>
      </c>
      <c r="F973" s="8" t="s">
        <v>143</v>
      </c>
      <c r="G973" s="8" t="s">
        <v>335</v>
      </c>
      <c r="H973" s="8" t="s">
        <v>13</v>
      </c>
      <c r="I973" s="8" t="s">
        <v>493</v>
      </c>
      <c r="J973" s="8" t="s">
        <v>184</v>
      </c>
      <c r="K973" s="8" t="s">
        <v>14</v>
      </c>
      <c r="L973" s="12">
        <v>2001</v>
      </c>
      <c r="M973" s="9">
        <v>4</v>
      </c>
      <c r="N973" s="10">
        <f t="shared" si="135"/>
        <v>1.9990004997501249E-3</v>
      </c>
      <c r="O973" s="11">
        <f t="shared" si="136"/>
        <v>6.99</v>
      </c>
      <c r="P973" s="11">
        <v>27.96</v>
      </c>
      <c r="Q973" s="11">
        <v>379</v>
      </c>
      <c r="R973" s="8">
        <v>1</v>
      </c>
      <c r="S973" s="8">
        <v>1</v>
      </c>
      <c r="T973" s="33">
        <f t="shared" si="137"/>
        <v>7.3773087071240112E-2</v>
      </c>
      <c r="U973" s="12">
        <f t="shared" si="138"/>
        <v>13.555078683834049</v>
      </c>
      <c r="V973" s="10">
        <f t="shared" si="139"/>
        <v>0.25</v>
      </c>
      <c r="W973" s="11">
        <v>8.5</v>
      </c>
      <c r="X973" s="8" t="s">
        <v>148</v>
      </c>
      <c r="Y973" s="8" t="s">
        <v>149</v>
      </c>
      <c r="AA973">
        <f t="shared" si="140"/>
        <v>2</v>
      </c>
      <c r="AB973" s="32">
        <f t="shared" si="141"/>
        <v>97.039999999999992</v>
      </c>
      <c r="AC973" t="str">
        <f t="shared" si="142"/>
        <v>Profitable</v>
      </c>
      <c r="AD973">
        <f>IFERROR(VLOOKUP(J973,Product_lookup!$A:$G,5,FALSE),"")</f>
        <v>379</v>
      </c>
      <c r="AE973">
        <f>IFERROR(VLOOKUP(J973,Product_lookup!$A:$G,6,FALSE),"")</f>
        <v>140</v>
      </c>
      <c r="AF973">
        <f>IFERROR(VLOOKUP(J973,Product_lookup!$A:$G,7,FALSE),"")</f>
        <v>114</v>
      </c>
      <c r="AG973" s="33">
        <f t="shared" si="143"/>
        <v>0.32981530343007914</v>
      </c>
    </row>
    <row r="974" spans="1:33" x14ac:dyDescent="0.3">
      <c r="A974" s="27">
        <v>46274</v>
      </c>
      <c r="B974" s="8" t="s">
        <v>36</v>
      </c>
      <c r="C974" s="8" t="s">
        <v>140</v>
      </c>
      <c r="D974" s="8" t="s">
        <v>180</v>
      </c>
      <c r="E974" s="8" t="s">
        <v>181</v>
      </c>
      <c r="F974" s="8" t="s">
        <v>143</v>
      </c>
      <c r="G974" s="8" t="s">
        <v>182</v>
      </c>
      <c r="H974" s="8" t="s">
        <v>13</v>
      </c>
      <c r="I974" s="8" t="s">
        <v>182</v>
      </c>
      <c r="J974" s="8" t="s">
        <v>184</v>
      </c>
      <c r="K974" s="8" t="s">
        <v>7</v>
      </c>
      <c r="L974" s="12">
        <v>554</v>
      </c>
      <c r="M974" s="9">
        <v>6</v>
      </c>
      <c r="N974" s="10">
        <f t="shared" si="135"/>
        <v>1.0830324909747292E-2</v>
      </c>
      <c r="O974" s="11">
        <f t="shared" si="136"/>
        <v>5.8999999999999995</v>
      </c>
      <c r="P974" s="11">
        <v>35.4</v>
      </c>
      <c r="Q974" s="11">
        <v>379</v>
      </c>
      <c r="R974" s="8">
        <v>1</v>
      </c>
      <c r="S974" s="8">
        <v>1</v>
      </c>
      <c r="T974" s="33">
        <f t="shared" si="137"/>
        <v>9.3403693931398413E-2</v>
      </c>
      <c r="U974" s="12">
        <f t="shared" si="138"/>
        <v>10.706214689265536</v>
      </c>
      <c r="V974" s="10">
        <f t="shared" si="139"/>
        <v>0.16666666666666666</v>
      </c>
      <c r="W974" s="11">
        <v>8.5</v>
      </c>
      <c r="X974" s="8" t="s">
        <v>148</v>
      </c>
      <c r="Y974" s="8" t="s">
        <v>149</v>
      </c>
      <c r="AA974">
        <f t="shared" si="140"/>
        <v>2</v>
      </c>
      <c r="AB974" s="32">
        <f t="shared" si="141"/>
        <v>89.6</v>
      </c>
      <c r="AC974" t="str">
        <f t="shared" si="142"/>
        <v>Profitable</v>
      </c>
      <c r="AD974">
        <f>IFERROR(VLOOKUP(J974,Product_lookup!$A:$G,5,FALSE),"")</f>
        <v>379</v>
      </c>
      <c r="AE974">
        <f>IFERROR(VLOOKUP(J974,Product_lookup!$A:$G,6,FALSE),"")</f>
        <v>140</v>
      </c>
      <c r="AF974">
        <f>IFERROR(VLOOKUP(J974,Product_lookup!$A:$G,7,FALSE),"")</f>
        <v>114</v>
      </c>
      <c r="AG974" s="33">
        <f t="shared" si="143"/>
        <v>0.32981530343007914</v>
      </c>
    </row>
    <row r="975" spans="1:33" x14ac:dyDescent="0.3">
      <c r="A975" s="27">
        <v>46274</v>
      </c>
      <c r="B975" s="8" t="s">
        <v>36</v>
      </c>
      <c r="C975" s="8" t="s">
        <v>140</v>
      </c>
      <c r="D975" s="8" t="s">
        <v>180</v>
      </c>
      <c r="E975" s="8" t="s">
        <v>181</v>
      </c>
      <c r="F975" s="8" t="s">
        <v>143</v>
      </c>
      <c r="G975" s="8" t="s">
        <v>182</v>
      </c>
      <c r="H975" s="8" t="s">
        <v>13</v>
      </c>
      <c r="I975" s="8" t="s">
        <v>789</v>
      </c>
      <c r="J975" s="8" t="s">
        <v>184</v>
      </c>
      <c r="K975" s="8" t="s">
        <v>7</v>
      </c>
      <c r="L975" s="12">
        <v>917</v>
      </c>
      <c r="M975" s="9">
        <v>10</v>
      </c>
      <c r="N975" s="10">
        <f t="shared" si="135"/>
        <v>1.0905125408942203E-2</v>
      </c>
      <c r="O975" s="11">
        <f t="shared" si="136"/>
        <v>6.2200000000000006</v>
      </c>
      <c r="P975" s="11">
        <v>62.2</v>
      </c>
      <c r="Q975" s="11">
        <v>0</v>
      </c>
      <c r="R975" s="8">
        <v>0</v>
      </c>
      <c r="S975" s="8">
        <v>0</v>
      </c>
      <c r="T975" s="33" t="str">
        <f t="shared" si="137"/>
        <v/>
      </c>
      <c r="U975" s="12">
        <f t="shared" si="138"/>
        <v>0</v>
      </c>
      <c r="V975" s="10">
        <f t="shared" si="139"/>
        <v>0</v>
      </c>
      <c r="W975" s="11">
        <v>8.5</v>
      </c>
      <c r="X975" s="8" t="s">
        <v>148</v>
      </c>
      <c r="Y975" s="8" t="s">
        <v>149</v>
      </c>
      <c r="AA975">
        <f t="shared" si="140"/>
        <v>2</v>
      </c>
      <c r="AB975" s="32">
        <f t="shared" si="141"/>
        <v>-62.2</v>
      </c>
      <c r="AC975" t="str">
        <f t="shared" si="142"/>
        <v>No Sales</v>
      </c>
      <c r="AD975">
        <f>IFERROR(VLOOKUP(J975,Product_lookup!$A:$G,5,FALSE),"")</f>
        <v>379</v>
      </c>
      <c r="AE975">
        <f>IFERROR(VLOOKUP(J975,Product_lookup!$A:$G,6,FALSE),"")</f>
        <v>140</v>
      </c>
      <c r="AF975">
        <f>IFERROR(VLOOKUP(J975,Product_lookup!$A:$G,7,FALSE),"")</f>
        <v>114</v>
      </c>
      <c r="AG975" s="33">
        <f t="shared" si="143"/>
        <v>0.32981530343007914</v>
      </c>
    </row>
    <row r="976" spans="1:33" x14ac:dyDescent="0.3">
      <c r="A976" s="27">
        <v>46268</v>
      </c>
      <c r="B976" s="8" t="s">
        <v>12</v>
      </c>
      <c r="C976" s="8" t="s">
        <v>140</v>
      </c>
      <c r="D976" s="8" t="s">
        <v>141</v>
      </c>
      <c r="E976" s="8" t="s">
        <v>167</v>
      </c>
      <c r="F976" s="8" t="s">
        <v>143</v>
      </c>
      <c r="G976" s="8" t="s">
        <v>151</v>
      </c>
      <c r="H976" s="8" t="s">
        <v>6</v>
      </c>
      <c r="I976" s="8" t="s">
        <v>443</v>
      </c>
      <c r="J976" s="8" t="s">
        <v>169</v>
      </c>
      <c r="K976" s="8" t="s">
        <v>14</v>
      </c>
      <c r="L976" s="12">
        <v>0</v>
      </c>
      <c r="M976" s="9">
        <v>0</v>
      </c>
      <c r="N976" s="10" t="str">
        <f t="shared" si="135"/>
        <v/>
      </c>
      <c r="O976" s="11" t="str">
        <f t="shared" si="136"/>
        <v/>
      </c>
      <c r="P976" s="11">
        <v>-71.75</v>
      </c>
      <c r="Q976" s="11">
        <v>0</v>
      </c>
      <c r="R976" s="8">
        <v>0</v>
      </c>
      <c r="S976" s="8">
        <v>0</v>
      </c>
      <c r="T976" s="33" t="str">
        <f t="shared" si="137"/>
        <v/>
      </c>
      <c r="U976" s="12">
        <f t="shared" si="138"/>
        <v>0</v>
      </c>
      <c r="V976" s="10" t="str">
        <f t="shared" si="139"/>
        <v/>
      </c>
      <c r="W976" s="11">
        <v>4.5</v>
      </c>
      <c r="X976" s="8" t="s">
        <v>148</v>
      </c>
      <c r="Y976" s="8" t="s">
        <v>149</v>
      </c>
      <c r="Z976" s="8" t="s">
        <v>790</v>
      </c>
      <c r="AA976">
        <f t="shared" si="140"/>
        <v>1</v>
      </c>
      <c r="AB976" s="32">
        <f t="shared" si="141"/>
        <v>71.75</v>
      </c>
      <c r="AC976" t="str">
        <f t="shared" si="142"/>
        <v>Review</v>
      </c>
      <c r="AD976">
        <f>IFERROR(VLOOKUP(J976,Product_lookup!$A:$G,5,FALSE),"")</f>
        <v>249</v>
      </c>
      <c r="AE976">
        <f>IFERROR(VLOOKUP(J976,Product_lookup!$A:$G,6,FALSE),"")</f>
        <v>100</v>
      </c>
      <c r="AF976">
        <f>IFERROR(VLOOKUP(J976,Product_lookup!$A:$G,7,FALSE),"")</f>
        <v>102</v>
      </c>
      <c r="AG976" s="33">
        <f t="shared" si="143"/>
        <v>0.18875502008032127</v>
      </c>
    </row>
    <row r="977" spans="1:33" x14ac:dyDescent="0.3">
      <c r="A977" s="27">
        <v>46274</v>
      </c>
      <c r="B977" s="8" t="s">
        <v>36</v>
      </c>
      <c r="C977" s="8" t="s">
        <v>140</v>
      </c>
      <c r="D977" s="8" t="s">
        <v>180</v>
      </c>
      <c r="E977" s="8" t="s">
        <v>181</v>
      </c>
      <c r="F977" s="8" t="s">
        <v>143</v>
      </c>
      <c r="G977" s="8" t="s">
        <v>182</v>
      </c>
      <c r="H977" s="8" t="s">
        <v>13</v>
      </c>
      <c r="I977" s="8" t="s">
        <v>428</v>
      </c>
      <c r="J977" s="8" t="s">
        <v>184</v>
      </c>
      <c r="K977" s="8" t="s">
        <v>14</v>
      </c>
      <c r="L977" s="12">
        <v>1204</v>
      </c>
      <c r="M977" s="9">
        <v>3</v>
      </c>
      <c r="N977" s="10">
        <f t="shared" si="135"/>
        <v>2.4916943521594683E-3</v>
      </c>
      <c r="O977" s="11">
        <f t="shared" si="136"/>
        <v>7.6400000000000006</v>
      </c>
      <c r="P977" s="11">
        <v>22.92</v>
      </c>
      <c r="Q977" s="11">
        <v>379</v>
      </c>
      <c r="R977" s="8">
        <v>1</v>
      </c>
      <c r="S977" s="8">
        <v>1</v>
      </c>
      <c r="T977" s="33">
        <f t="shared" si="137"/>
        <v>6.0474934036939321E-2</v>
      </c>
      <c r="U977" s="12">
        <f t="shared" si="138"/>
        <v>16.535776614310645</v>
      </c>
      <c r="V977" s="10">
        <f t="shared" si="139"/>
        <v>0.33333333333333331</v>
      </c>
      <c r="W977" s="11">
        <v>10</v>
      </c>
      <c r="X977" s="8" t="s">
        <v>148</v>
      </c>
      <c r="Y977" s="8" t="s">
        <v>149</v>
      </c>
      <c r="AA977">
        <f t="shared" si="140"/>
        <v>2</v>
      </c>
      <c r="AB977" s="32">
        <f t="shared" si="141"/>
        <v>102.08</v>
      </c>
      <c r="AC977" t="str">
        <f t="shared" si="142"/>
        <v>Profitable</v>
      </c>
      <c r="AD977">
        <f>IFERROR(VLOOKUP(J977,Product_lookup!$A:$G,5,FALSE),"")</f>
        <v>379</v>
      </c>
      <c r="AE977">
        <f>IFERROR(VLOOKUP(J977,Product_lookup!$A:$G,6,FALSE),"")</f>
        <v>140</v>
      </c>
      <c r="AF977">
        <f>IFERROR(VLOOKUP(J977,Product_lookup!$A:$G,7,FALSE),"")</f>
        <v>114</v>
      </c>
      <c r="AG977" s="33">
        <f t="shared" si="143"/>
        <v>0.32981530343007914</v>
      </c>
    </row>
    <row r="978" spans="1:33" x14ac:dyDescent="0.3">
      <c r="A978" s="27">
        <v>46274</v>
      </c>
      <c r="B978" s="8" t="s">
        <v>19</v>
      </c>
      <c r="C978" s="8" t="s">
        <v>249</v>
      </c>
      <c r="D978" s="8" t="s">
        <v>141</v>
      </c>
      <c r="E978" s="8" t="s">
        <v>142</v>
      </c>
      <c r="F978" s="8" t="s">
        <v>143</v>
      </c>
      <c r="G978" s="8" t="s">
        <v>346</v>
      </c>
      <c r="H978" s="8" t="s">
        <v>20</v>
      </c>
      <c r="I978" s="8" t="s">
        <v>346</v>
      </c>
      <c r="J978" s="8" t="s">
        <v>147</v>
      </c>
      <c r="K978" s="8" t="s">
        <v>14</v>
      </c>
      <c r="L978" s="12">
        <v>312</v>
      </c>
      <c r="M978" s="9">
        <v>4</v>
      </c>
      <c r="N978" s="10">
        <f t="shared" si="135"/>
        <v>1.282051282051282E-2</v>
      </c>
      <c r="O978" s="11">
        <f t="shared" si="136"/>
        <v>6.76</v>
      </c>
      <c r="P978" s="11">
        <v>27.04</v>
      </c>
      <c r="Q978" s="11">
        <v>0</v>
      </c>
      <c r="R978" s="8">
        <v>0</v>
      </c>
      <c r="S978" s="8">
        <v>0</v>
      </c>
      <c r="T978" s="33" t="str">
        <f t="shared" si="137"/>
        <v/>
      </c>
      <c r="U978" s="12">
        <f t="shared" si="138"/>
        <v>0</v>
      </c>
      <c r="V978" s="10">
        <f t="shared" si="139"/>
        <v>0</v>
      </c>
      <c r="W978" s="11">
        <v>9</v>
      </c>
      <c r="X978" s="8" t="s">
        <v>148</v>
      </c>
      <c r="Y978" s="8" t="s">
        <v>149</v>
      </c>
      <c r="AA978">
        <f t="shared" si="140"/>
        <v>2</v>
      </c>
      <c r="AB978" s="32">
        <f t="shared" si="141"/>
        <v>-27.04</v>
      </c>
      <c r="AC978" t="str">
        <f t="shared" si="142"/>
        <v>No Sales</v>
      </c>
      <c r="AD978">
        <f>IFERROR(VLOOKUP(J978,Product_lookup!$A:$G,5,FALSE),"")</f>
        <v>599</v>
      </c>
      <c r="AE978">
        <f>IFERROR(VLOOKUP(J978,Product_lookup!$A:$G,6,FALSE),"")</f>
        <v>216</v>
      </c>
      <c r="AF978">
        <f>IFERROR(VLOOKUP(J978,Product_lookup!$A:$G,7,FALSE),"")</f>
        <v>144</v>
      </c>
      <c r="AG978" s="33">
        <f t="shared" si="143"/>
        <v>0.39899833055091821</v>
      </c>
    </row>
    <row r="979" spans="1:33" x14ac:dyDescent="0.3">
      <c r="A979" s="27">
        <v>46274</v>
      </c>
      <c r="B979" s="8" t="s">
        <v>19</v>
      </c>
      <c r="C979" s="8" t="s">
        <v>249</v>
      </c>
      <c r="D979" s="8" t="s">
        <v>141</v>
      </c>
      <c r="E979" s="8" t="s">
        <v>142</v>
      </c>
      <c r="F979" s="8" t="s">
        <v>143</v>
      </c>
      <c r="G979" s="8" t="s">
        <v>344</v>
      </c>
      <c r="H979" s="8" t="s">
        <v>20</v>
      </c>
      <c r="I979" s="8" t="s">
        <v>344</v>
      </c>
      <c r="J979" s="8" t="s">
        <v>147</v>
      </c>
      <c r="K979" s="8" t="s">
        <v>7</v>
      </c>
      <c r="L979" s="12">
        <v>214</v>
      </c>
      <c r="M979" s="9">
        <v>1</v>
      </c>
      <c r="N979" s="10">
        <f t="shared" si="135"/>
        <v>4.6728971962616819E-3</v>
      </c>
      <c r="O979" s="11">
        <f t="shared" si="136"/>
        <v>5.76</v>
      </c>
      <c r="P979" s="11">
        <v>5.76</v>
      </c>
      <c r="Q979" s="11">
        <v>599</v>
      </c>
      <c r="R979" s="8">
        <v>1</v>
      </c>
      <c r="S979" s="8">
        <v>1</v>
      </c>
      <c r="T979" s="33">
        <f t="shared" si="137"/>
        <v>9.6160267111853083E-3</v>
      </c>
      <c r="U979" s="12">
        <f t="shared" si="138"/>
        <v>103.99305555555556</v>
      </c>
      <c r="V979" s="10">
        <f t="shared" si="139"/>
        <v>1</v>
      </c>
      <c r="W979" s="11">
        <v>7.5</v>
      </c>
      <c r="X979" s="8" t="s">
        <v>148</v>
      </c>
      <c r="Y979" s="8" t="s">
        <v>149</v>
      </c>
      <c r="AA979">
        <f t="shared" si="140"/>
        <v>2</v>
      </c>
      <c r="AB979" s="32">
        <f t="shared" si="141"/>
        <v>233.24</v>
      </c>
      <c r="AC979" t="str">
        <f t="shared" si="142"/>
        <v>Profitable</v>
      </c>
      <c r="AD979">
        <f>IFERROR(VLOOKUP(J979,Product_lookup!$A:$G,5,FALSE),"")</f>
        <v>599</v>
      </c>
      <c r="AE979">
        <f>IFERROR(VLOOKUP(J979,Product_lookup!$A:$G,6,FALSE),"")</f>
        <v>216</v>
      </c>
      <c r="AF979">
        <f>IFERROR(VLOOKUP(J979,Product_lookup!$A:$G,7,FALSE),"")</f>
        <v>144</v>
      </c>
      <c r="AG979" s="33">
        <f t="shared" si="143"/>
        <v>0.39899833055091821</v>
      </c>
    </row>
    <row r="980" spans="1:33" x14ac:dyDescent="0.3">
      <c r="A980" s="27">
        <v>46274</v>
      </c>
      <c r="B980" s="8" t="s">
        <v>19</v>
      </c>
      <c r="C980" s="8" t="s">
        <v>249</v>
      </c>
      <c r="D980" s="8" t="s">
        <v>141</v>
      </c>
      <c r="E980" s="8" t="s">
        <v>142</v>
      </c>
      <c r="F980" s="8" t="s">
        <v>143</v>
      </c>
      <c r="G980" s="8" t="s">
        <v>496</v>
      </c>
      <c r="H980" s="8" t="s">
        <v>20</v>
      </c>
      <c r="I980" s="8" t="s">
        <v>496</v>
      </c>
      <c r="J980" s="8" t="s">
        <v>147</v>
      </c>
      <c r="K980" s="8" t="s">
        <v>21</v>
      </c>
      <c r="L980" s="12">
        <v>227</v>
      </c>
      <c r="M980" s="9">
        <v>5</v>
      </c>
      <c r="N980" s="10">
        <f t="shared" si="135"/>
        <v>2.2026431718061675E-2</v>
      </c>
      <c r="O980" s="11">
        <f t="shared" si="136"/>
        <v>7.2299999999999995</v>
      </c>
      <c r="P980" s="11">
        <v>36.15</v>
      </c>
      <c r="Q980" s="11">
        <v>0</v>
      </c>
      <c r="R980" s="8">
        <v>0</v>
      </c>
      <c r="S980" s="8">
        <v>0</v>
      </c>
      <c r="T980" s="33" t="str">
        <f t="shared" si="137"/>
        <v/>
      </c>
      <c r="U980" s="12">
        <f t="shared" si="138"/>
        <v>0</v>
      </c>
      <c r="V980" s="10">
        <f t="shared" si="139"/>
        <v>0</v>
      </c>
      <c r="W980" s="11">
        <v>8</v>
      </c>
      <c r="X980" s="8" t="s">
        <v>148</v>
      </c>
      <c r="Y980" s="8" t="s">
        <v>149</v>
      </c>
      <c r="AA980">
        <f t="shared" si="140"/>
        <v>2</v>
      </c>
      <c r="AB980" s="32">
        <f t="shared" si="141"/>
        <v>-36.15</v>
      </c>
      <c r="AC980" t="str">
        <f t="shared" si="142"/>
        <v>No Sales</v>
      </c>
      <c r="AD980">
        <f>IFERROR(VLOOKUP(J980,Product_lookup!$A:$G,5,FALSE),"")</f>
        <v>599</v>
      </c>
      <c r="AE980">
        <f>IFERROR(VLOOKUP(J980,Product_lookup!$A:$G,6,FALSE),"")</f>
        <v>216</v>
      </c>
      <c r="AF980">
        <f>IFERROR(VLOOKUP(J980,Product_lookup!$A:$G,7,FALSE),"")</f>
        <v>144</v>
      </c>
      <c r="AG980" s="33">
        <f t="shared" si="143"/>
        <v>0.39899833055091821</v>
      </c>
    </row>
    <row r="981" spans="1:33" x14ac:dyDescent="0.3">
      <c r="A981" s="27">
        <v>46274</v>
      </c>
      <c r="B981" s="8" t="s">
        <v>19</v>
      </c>
      <c r="C981" s="8" t="s">
        <v>249</v>
      </c>
      <c r="D981" s="8" t="s">
        <v>141</v>
      </c>
      <c r="E981" s="8" t="s">
        <v>142</v>
      </c>
      <c r="F981" s="8" t="s">
        <v>143</v>
      </c>
      <c r="G981" s="8" t="s">
        <v>345</v>
      </c>
      <c r="H981" s="8" t="s">
        <v>20</v>
      </c>
      <c r="I981" s="8" t="s">
        <v>345</v>
      </c>
      <c r="J981" s="8" t="s">
        <v>147</v>
      </c>
      <c r="K981" s="8" t="s">
        <v>14</v>
      </c>
      <c r="L981" s="12">
        <v>369</v>
      </c>
      <c r="M981" s="9">
        <v>3</v>
      </c>
      <c r="N981" s="10">
        <f t="shared" si="135"/>
        <v>8.130081300813009E-3</v>
      </c>
      <c r="O981" s="11">
        <f t="shared" si="136"/>
        <v>5.22</v>
      </c>
      <c r="P981" s="11">
        <v>15.66</v>
      </c>
      <c r="Q981" s="11">
        <v>599</v>
      </c>
      <c r="R981" s="8">
        <v>1</v>
      </c>
      <c r="S981" s="8">
        <v>1</v>
      </c>
      <c r="T981" s="33">
        <f t="shared" si="137"/>
        <v>2.6143572621035057E-2</v>
      </c>
      <c r="U981" s="12">
        <f t="shared" si="138"/>
        <v>38.250319284802046</v>
      </c>
      <c r="V981" s="10">
        <f t="shared" si="139"/>
        <v>0.33333333333333331</v>
      </c>
      <c r="W981" s="11">
        <v>6.5</v>
      </c>
      <c r="X981" s="8" t="s">
        <v>148</v>
      </c>
      <c r="Y981" s="8" t="s">
        <v>149</v>
      </c>
      <c r="AA981">
        <f t="shared" si="140"/>
        <v>2</v>
      </c>
      <c r="AB981" s="32">
        <f t="shared" si="141"/>
        <v>223.34</v>
      </c>
      <c r="AC981" t="str">
        <f t="shared" si="142"/>
        <v>Profitable</v>
      </c>
      <c r="AD981">
        <f>IFERROR(VLOOKUP(J981,Product_lookup!$A:$G,5,FALSE),"")</f>
        <v>599</v>
      </c>
      <c r="AE981">
        <f>IFERROR(VLOOKUP(J981,Product_lookup!$A:$G,6,FALSE),"")</f>
        <v>216</v>
      </c>
      <c r="AF981">
        <f>IFERROR(VLOOKUP(J981,Product_lookup!$A:$G,7,FALSE),"")</f>
        <v>144</v>
      </c>
      <c r="AG981" s="33">
        <f t="shared" si="143"/>
        <v>0.39899833055091821</v>
      </c>
    </row>
    <row r="982" spans="1:33" x14ac:dyDescent="0.3">
      <c r="A982" s="27">
        <v>46274</v>
      </c>
      <c r="B982" s="8" t="s">
        <v>19</v>
      </c>
      <c r="C982" s="8" t="s">
        <v>249</v>
      </c>
      <c r="D982" s="8" t="s">
        <v>141</v>
      </c>
      <c r="E982" s="8" t="s">
        <v>164</v>
      </c>
      <c r="F982" s="8" t="s">
        <v>143</v>
      </c>
      <c r="G982" s="8" t="s">
        <v>347</v>
      </c>
      <c r="H982" s="8" t="s">
        <v>20</v>
      </c>
      <c r="I982" s="8" t="s">
        <v>347</v>
      </c>
      <c r="J982" s="8" t="s">
        <v>166</v>
      </c>
      <c r="K982" s="8" t="s">
        <v>14</v>
      </c>
      <c r="L982" s="12">
        <v>424</v>
      </c>
      <c r="M982" s="9">
        <v>8</v>
      </c>
      <c r="N982" s="10">
        <f t="shared" si="135"/>
        <v>1.8867924528301886E-2</v>
      </c>
      <c r="O982" s="11">
        <f t="shared" si="136"/>
        <v>3.88</v>
      </c>
      <c r="P982" s="11">
        <v>31.04</v>
      </c>
      <c r="Q982" s="11">
        <v>0</v>
      </c>
      <c r="R982" s="8">
        <v>0</v>
      </c>
      <c r="S982" s="8">
        <v>0</v>
      </c>
      <c r="T982" s="33" t="str">
        <f t="shared" si="137"/>
        <v/>
      </c>
      <c r="U982" s="12">
        <f t="shared" si="138"/>
        <v>0</v>
      </c>
      <c r="V982" s="10">
        <f t="shared" si="139"/>
        <v>0</v>
      </c>
      <c r="W982" s="11">
        <v>5</v>
      </c>
      <c r="X982" s="8" t="s">
        <v>148</v>
      </c>
      <c r="Y982" s="8" t="s">
        <v>149</v>
      </c>
      <c r="AA982">
        <f t="shared" si="140"/>
        <v>2</v>
      </c>
      <c r="AB982" s="32">
        <f t="shared" si="141"/>
        <v>-31.04</v>
      </c>
      <c r="AC982" t="str">
        <f t="shared" si="142"/>
        <v>No Sales</v>
      </c>
      <c r="AD982">
        <f>IFERROR(VLOOKUP(J982,Product_lookup!$A:$G,5,FALSE),"")</f>
        <v>449</v>
      </c>
      <c r="AE982">
        <f>IFERROR(VLOOKUP(J982,Product_lookup!$A:$G,6,FALSE),"")</f>
        <v>162</v>
      </c>
      <c r="AF982">
        <f>IFERROR(VLOOKUP(J982,Product_lookup!$A:$G,7,FALSE),"")</f>
        <v>130</v>
      </c>
      <c r="AG982" s="33">
        <f t="shared" si="143"/>
        <v>0.34966592427616927</v>
      </c>
    </row>
    <row r="983" spans="1:33" x14ac:dyDescent="0.3">
      <c r="A983" s="27">
        <v>46275</v>
      </c>
      <c r="B983" s="8" t="s">
        <v>12</v>
      </c>
      <c r="C983" s="8" t="s">
        <v>140</v>
      </c>
      <c r="D983" s="8" t="s">
        <v>141</v>
      </c>
      <c r="E983" s="8" t="s">
        <v>142</v>
      </c>
      <c r="F983" s="8" t="s">
        <v>143</v>
      </c>
      <c r="G983" s="8" t="s">
        <v>151</v>
      </c>
      <c r="H983" s="8" t="s">
        <v>6</v>
      </c>
      <c r="I983" s="8" t="s">
        <v>207</v>
      </c>
      <c r="J983" s="8" t="s">
        <v>147</v>
      </c>
      <c r="K983" s="8" t="s">
        <v>14</v>
      </c>
      <c r="L983" s="12">
        <v>2131</v>
      </c>
      <c r="M983" s="9">
        <v>19</v>
      </c>
      <c r="N983" s="10">
        <f t="shared" si="135"/>
        <v>8.9160018770530272E-3</v>
      </c>
      <c r="O983" s="11">
        <f t="shared" si="136"/>
        <v>13.07</v>
      </c>
      <c r="P983" s="11">
        <v>248.33</v>
      </c>
      <c r="Q983" s="11">
        <v>599</v>
      </c>
      <c r="R983" s="8">
        <v>1</v>
      </c>
      <c r="S983" s="8">
        <v>1</v>
      </c>
      <c r="T983" s="33">
        <f t="shared" si="137"/>
        <v>0.41457429048414024</v>
      </c>
      <c r="U983" s="12">
        <f t="shared" si="138"/>
        <v>2.4121129142673055</v>
      </c>
      <c r="V983" s="10">
        <f t="shared" si="139"/>
        <v>5.2631578947368418E-2</v>
      </c>
      <c r="W983" s="11">
        <v>18.5</v>
      </c>
      <c r="X983" s="8" t="s">
        <v>148</v>
      </c>
      <c r="Y983" s="8" t="s">
        <v>149</v>
      </c>
      <c r="Z983" s="8" t="s">
        <v>791</v>
      </c>
      <c r="AA983">
        <f t="shared" si="140"/>
        <v>2</v>
      </c>
      <c r="AB983" s="32">
        <f t="shared" si="141"/>
        <v>-9.3300000000000125</v>
      </c>
      <c r="AC983" t="str">
        <f t="shared" si="142"/>
        <v>Losing</v>
      </c>
      <c r="AD983">
        <f>IFERROR(VLOOKUP(J983,Product_lookup!$A:$G,5,FALSE),"")</f>
        <v>599</v>
      </c>
      <c r="AE983">
        <f>IFERROR(VLOOKUP(J983,Product_lookup!$A:$G,6,FALSE),"")</f>
        <v>216</v>
      </c>
      <c r="AF983">
        <f>IFERROR(VLOOKUP(J983,Product_lookup!$A:$G,7,FALSE),"")</f>
        <v>144</v>
      </c>
      <c r="AG983" s="33">
        <f t="shared" si="143"/>
        <v>0.39899833055091821</v>
      </c>
    </row>
    <row r="984" spans="1:33" x14ac:dyDescent="0.3">
      <c r="A984" s="27">
        <v>46275</v>
      </c>
      <c r="B984" s="8" t="s">
        <v>12</v>
      </c>
      <c r="C984" s="8" t="s">
        <v>140</v>
      </c>
      <c r="D984" s="8" t="s">
        <v>141</v>
      </c>
      <c r="E984" s="8" t="s">
        <v>150</v>
      </c>
      <c r="F984" s="8" t="s">
        <v>143</v>
      </c>
      <c r="G984" s="8" t="s">
        <v>178</v>
      </c>
      <c r="H984" s="8" t="s">
        <v>6</v>
      </c>
      <c r="I984" s="8" t="s">
        <v>436</v>
      </c>
      <c r="J984" s="8" t="s">
        <v>153</v>
      </c>
      <c r="K984" s="8" t="s">
        <v>14</v>
      </c>
      <c r="L984" s="12">
        <v>639</v>
      </c>
      <c r="M984" s="9">
        <v>3</v>
      </c>
      <c r="N984" s="10">
        <f t="shared" si="135"/>
        <v>4.6948356807511738E-3</v>
      </c>
      <c r="O984" s="11">
        <f t="shared" si="136"/>
        <v>10.53</v>
      </c>
      <c r="P984" s="11">
        <v>31.59</v>
      </c>
      <c r="Q984" s="11">
        <v>0</v>
      </c>
      <c r="R984" s="8">
        <v>0</v>
      </c>
      <c r="S984" s="8">
        <v>0</v>
      </c>
      <c r="T984" s="33" t="str">
        <f t="shared" si="137"/>
        <v/>
      </c>
      <c r="U984" s="12">
        <f t="shared" si="138"/>
        <v>0</v>
      </c>
      <c r="V984" s="10">
        <f t="shared" si="139"/>
        <v>0</v>
      </c>
      <c r="W984" s="11">
        <v>13</v>
      </c>
      <c r="X984" s="8" t="s">
        <v>148</v>
      </c>
      <c r="Y984" s="8" t="s">
        <v>149</v>
      </c>
      <c r="AA984">
        <f t="shared" si="140"/>
        <v>2</v>
      </c>
      <c r="AB984" s="32">
        <f t="shared" si="141"/>
        <v>-31.59</v>
      </c>
      <c r="AC984" t="str">
        <f t="shared" si="142"/>
        <v>No Sales</v>
      </c>
      <c r="AD984">
        <f>IFERROR(VLOOKUP(J984,Product_lookup!$A:$G,5,FALSE),"")</f>
        <v>549</v>
      </c>
      <c r="AE984">
        <f>IFERROR(VLOOKUP(J984,Product_lookup!$A:$G,6,FALSE),"")</f>
        <v>192</v>
      </c>
      <c r="AF984">
        <f>IFERROR(VLOOKUP(J984,Product_lookup!$A:$G,7,FALSE),"")</f>
        <v>139</v>
      </c>
      <c r="AG984" s="33">
        <f t="shared" si="143"/>
        <v>0.39708561020036431</v>
      </c>
    </row>
    <row r="985" spans="1:33" x14ac:dyDescent="0.3">
      <c r="A985" s="27">
        <v>46275</v>
      </c>
      <c r="B985" s="8" t="s">
        <v>12</v>
      </c>
      <c r="C985" s="8" t="s">
        <v>140</v>
      </c>
      <c r="D985" s="8" t="s">
        <v>141</v>
      </c>
      <c r="E985" s="8" t="s">
        <v>150</v>
      </c>
      <c r="F985" s="8" t="s">
        <v>143</v>
      </c>
      <c r="G985" s="8" t="s">
        <v>151</v>
      </c>
      <c r="H985" s="8" t="s">
        <v>6</v>
      </c>
      <c r="I985" s="8" t="s">
        <v>156</v>
      </c>
      <c r="J985" s="8" t="s">
        <v>153</v>
      </c>
      <c r="K985" s="8" t="s">
        <v>14</v>
      </c>
      <c r="L985" s="12">
        <v>456</v>
      </c>
      <c r="M985" s="9">
        <v>2</v>
      </c>
      <c r="N985" s="10">
        <f t="shared" si="135"/>
        <v>4.3859649122807015E-3</v>
      </c>
      <c r="O985" s="11">
        <f t="shared" si="136"/>
        <v>8.44</v>
      </c>
      <c r="P985" s="11">
        <v>16.88</v>
      </c>
      <c r="Q985" s="11">
        <v>0</v>
      </c>
      <c r="R985" s="8">
        <v>0</v>
      </c>
      <c r="S985" s="8">
        <v>0</v>
      </c>
      <c r="T985" s="33" t="str">
        <f t="shared" si="137"/>
        <v/>
      </c>
      <c r="U985" s="12">
        <f t="shared" si="138"/>
        <v>0</v>
      </c>
      <c r="V985" s="10">
        <f t="shared" si="139"/>
        <v>0</v>
      </c>
      <c r="W985" s="11">
        <v>10</v>
      </c>
      <c r="X985" s="8" t="s">
        <v>148</v>
      </c>
      <c r="Y985" s="8" t="s">
        <v>149</v>
      </c>
      <c r="AA985">
        <f t="shared" si="140"/>
        <v>2</v>
      </c>
      <c r="AB985" s="32">
        <f t="shared" si="141"/>
        <v>-16.88</v>
      </c>
      <c r="AC985" t="str">
        <f t="shared" si="142"/>
        <v>No Sales</v>
      </c>
      <c r="AD985">
        <f>IFERROR(VLOOKUP(J985,Product_lookup!$A:$G,5,FALSE),"")</f>
        <v>549</v>
      </c>
      <c r="AE985">
        <f>IFERROR(VLOOKUP(J985,Product_lookup!$A:$G,6,FALSE),"")</f>
        <v>192</v>
      </c>
      <c r="AF985">
        <f>IFERROR(VLOOKUP(J985,Product_lookup!$A:$G,7,FALSE),"")</f>
        <v>139</v>
      </c>
      <c r="AG985" s="33">
        <f t="shared" si="143"/>
        <v>0.39708561020036431</v>
      </c>
    </row>
    <row r="986" spans="1:33" x14ac:dyDescent="0.3">
      <c r="A986" s="27">
        <v>46275</v>
      </c>
      <c r="B986" s="8" t="s">
        <v>12</v>
      </c>
      <c r="C986" s="8" t="s">
        <v>140</v>
      </c>
      <c r="D986" s="8" t="s">
        <v>141</v>
      </c>
      <c r="E986" s="8" t="s">
        <v>150</v>
      </c>
      <c r="F986" s="8" t="s">
        <v>143</v>
      </c>
      <c r="G986" s="8" t="s">
        <v>144</v>
      </c>
      <c r="H986" s="8" t="s">
        <v>6</v>
      </c>
      <c r="I986" s="8" t="s">
        <v>505</v>
      </c>
      <c r="J986" s="8" t="s">
        <v>153</v>
      </c>
      <c r="K986" s="8" t="s">
        <v>14</v>
      </c>
      <c r="L986" s="12">
        <v>479</v>
      </c>
      <c r="M986" s="9">
        <v>4</v>
      </c>
      <c r="N986" s="10">
        <f t="shared" si="135"/>
        <v>8.350730688935281E-3</v>
      </c>
      <c r="O986" s="11">
        <f t="shared" si="136"/>
        <v>12.7</v>
      </c>
      <c r="P986" s="11">
        <v>50.8</v>
      </c>
      <c r="Q986" s="11">
        <v>0</v>
      </c>
      <c r="R986" s="8">
        <v>0</v>
      </c>
      <c r="S986" s="8">
        <v>0</v>
      </c>
      <c r="T986" s="33" t="str">
        <f t="shared" si="137"/>
        <v/>
      </c>
      <c r="U986" s="12">
        <f t="shared" si="138"/>
        <v>0</v>
      </c>
      <c r="V986" s="10">
        <f t="shared" si="139"/>
        <v>0</v>
      </c>
      <c r="W986" s="11">
        <v>16</v>
      </c>
      <c r="X986" s="8" t="s">
        <v>148</v>
      </c>
      <c r="Y986" s="8" t="s">
        <v>149</v>
      </c>
      <c r="AA986">
        <f t="shared" si="140"/>
        <v>2</v>
      </c>
      <c r="AB986" s="32">
        <f t="shared" si="141"/>
        <v>-50.8</v>
      </c>
      <c r="AC986" t="str">
        <f t="shared" si="142"/>
        <v>No Sales</v>
      </c>
      <c r="AD986">
        <f>IFERROR(VLOOKUP(J986,Product_lookup!$A:$G,5,FALSE),"")</f>
        <v>549</v>
      </c>
      <c r="AE986">
        <f>IFERROR(VLOOKUP(J986,Product_lookup!$A:$G,6,FALSE),"")</f>
        <v>192</v>
      </c>
      <c r="AF986">
        <f>IFERROR(VLOOKUP(J986,Product_lookup!$A:$G,7,FALSE),"")</f>
        <v>139</v>
      </c>
      <c r="AG986" s="33">
        <f t="shared" si="143"/>
        <v>0.39708561020036431</v>
      </c>
    </row>
    <row r="987" spans="1:33" x14ac:dyDescent="0.3">
      <c r="A987" s="27">
        <v>46275</v>
      </c>
      <c r="B987" s="8" t="s">
        <v>12</v>
      </c>
      <c r="C987" s="8" t="s">
        <v>140</v>
      </c>
      <c r="D987" s="8" t="s">
        <v>141</v>
      </c>
      <c r="E987" s="8" t="s">
        <v>150</v>
      </c>
      <c r="F987" s="8" t="s">
        <v>143</v>
      </c>
      <c r="G987" s="8" t="s">
        <v>144</v>
      </c>
      <c r="H987" s="8" t="s">
        <v>6</v>
      </c>
      <c r="I987" s="8" t="s">
        <v>210</v>
      </c>
      <c r="J987" s="8" t="s">
        <v>153</v>
      </c>
      <c r="K987" s="8" t="s">
        <v>7</v>
      </c>
      <c r="L987" s="12">
        <v>472</v>
      </c>
      <c r="M987" s="9">
        <v>7</v>
      </c>
      <c r="N987" s="10">
        <f t="shared" si="135"/>
        <v>1.4830508474576272E-2</v>
      </c>
      <c r="O987" s="11">
        <f t="shared" si="136"/>
        <v>7.39</v>
      </c>
      <c r="P987" s="11">
        <v>51.73</v>
      </c>
      <c r="Q987" s="11">
        <v>0</v>
      </c>
      <c r="R987" s="8">
        <v>0</v>
      </c>
      <c r="S987" s="8">
        <v>0</v>
      </c>
      <c r="T987" s="33" t="str">
        <f t="shared" si="137"/>
        <v/>
      </c>
      <c r="U987" s="12">
        <f t="shared" si="138"/>
        <v>0</v>
      </c>
      <c r="V987" s="10">
        <f t="shared" si="139"/>
        <v>0</v>
      </c>
      <c r="W987" s="11">
        <v>10</v>
      </c>
      <c r="X987" s="8" t="s">
        <v>148</v>
      </c>
      <c r="Y987" s="8" t="s">
        <v>149</v>
      </c>
      <c r="AA987">
        <f t="shared" si="140"/>
        <v>2</v>
      </c>
      <c r="AB987" s="32">
        <f t="shared" si="141"/>
        <v>-51.73</v>
      </c>
      <c r="AC987" t="str">
        <f t="shared" si="142"/>
        <v>No Sales</v>
      </c>
      <c r="AD987">
        <f>IFERROR(VLOOKUP(J987,Product_lookup!$A:$G,5,FALSE),"")</f>
        <v>549</v>
      </c>
      <c r="AE987">
        <f>IFERROR(VLOOKUP(J987,Product_lookup!$A:$G,6,FALSE),"")</f>
        <v>192</v>
      </c>
      <c r="AF987">
        <f>IFERROR(VLOOKUP(J987,Product_lookup!$A:$G,7,FALSE),"")</f>
        <v>139</v>
      </c>
      <c r="AG987" s="33">
        <f t="shared" si="143"/>
        <v>0.39708561020036431</v>
      </c>
    </row>
    <row r="988" spans="1:33" x14ac:dyDescent="0.3">
      <c r="A988" s="27">
        <v>46275</v>
      </c>
      <c r="B988" s="8" t="s">
        <v>12</v>
      </c>
      <c r="C988" s="8" t="s">
        <v>140</v>
      </c>
      <c r="D988" s="8" t="s">
        <v>141</v>
      </c>
      <c r="E988" s="8" t="s">
        <v>150</v>
      </c>
      <c r="F988" s="8" t="s">
        <v>143</v>
      </c>
      <c r="G988" s="8" t="s">
        <v>144</v>
      </c>
      <c r="H988" s="8" t="s">
        <v>6</v>
      </c>
      <c r="I988" s="8" t="s">
        <v>504</v>
      </c>
      <c r="J988" s="8" t="s">
        <v>153</v>
      </c>
      <c r="K988" s="8" t="s">
        <v>14</v>
      </c>
      <c r="L988" s="12">
        <v>300</v>
      </c>
      <c r="M988" s="9">
        <v>2</v>
      </c>
      <c r="N988" s="10">
        <f t="shared" si="135"/>
        <v>6.6666666666666671E-3</v>
      </c>
      <c r="O988" s="11">
        <f t="shared" si="136"/>
        <v>8.26</v>
      </c>
      <c r="P988" s="11">
        <v>16.52</v>
      </c>
      <c r="Q988" s="11">
        <v>0</v>
      </c>
      <c r="R988" s="8">
        <v>0</v>
      </c>
      <c r="S988" s="8">
        <v>0</v>
      </c>
      <c r="T988" s="33" t="str">
        <f t="shared" si="137"/>
        <v/>
      </c>
      <c r="U988" s="12">
        <f t="shared" si="138"/>
        <v>0</v>
      </c>
      <c r="V988" s="10">
        <f t="shared" si="139"/>
        <v>0</v>
      </c>
      <c r="W988" s="11">
        <v>13.5</v>
      </c>
      <c r="X988" s="8" t="s">
        <v>148</v>
      </c>
      <c r="Y988" s="8" t="s">
        <v>149</v>
      </c>
      <c r="AA988">
        <f t="shared" si="140"/>
        <v>2</v>
      </c>
      <c r="AB988" s="32">
        <f t="shared" si="141"/>
        <v>-16.52</v>
      </c>
      <c r="AC988" t="str">
        <f t="shared" si="142"/>
        <v>No Sales</v>
      </c>
      <c r="AD988">
        <f>IFERROR(VLOOKUP(J988,Product_lookup!$A:$G,5,FALSE),"")</f>
        <v>549</v>
      </c>
      <c r="AE988">
        <f>IFERROR(VLOOKUP(J988,Product_lookup!$A:$G,6,FALSE),"")</f>
        <v>192</v>
      </c>
      <c r="AF988">
        <f>IFERROR(VLOOKUP(J988,Product_lookup!$A:$G,7,FALSE),"")</f>
        <v>139</v>
      </c>
      <c r="AG988" s="33">
        <f t="shared" si="143"/>
        <v>0.39708561020036431</v>
      </c>
    </row>
    <row r="989" spans="1:33" x14ac:dyDescent="0.3">
      <c r="A989" s="27">
        <v>46275</v>
      </c>
      <c r="B989" s="8" t="s">
        <v>12</v>
      </c>
      <c r="C989" s="8" t="s">
        <v>140</v>
      </c>
      <c r="D989" s="8" t="s">
        <v>141</v>
      </c>
      <c r="E989" s="8" t="s">
        <v>150</v>
      </c>
      <c r="F989" s="8" t="s">
        <v>143</v>
      </c>
      <c r="G989" s="8" t="s">
        <v>151</v>
      </c>
      <c r="H989" s="8" t="s">
        <v>6</v>
      </c>
      <c r="I989" s="8" t="s">
        <v>1552</v>
      </c>
      <c r="J989" s="8" t="s">
        <v>153</v>
      </c>
      <c r="K989" s="8" t="s">
        <v>21</v>
      </c>
      <c r="L989" s="12">
        <v>85</v>
      </c>
      <c r="M989" s="9">
        <v>3</v>
      </c>
      <c r="N989" s="10">
        <f t="shared" si="135"/>
        <v>3.5294117647058823E-2</v>
      </c>
      <c r="O989" s="11">
        <f t="shared" si="136"/>
        <v>10</v>
      </c>
      <c r="P989" s="11">
        <v>30</v>
      </c>
      <c r="Q989" s="11">
        <v>0</v>
      </c>
      <c r="R989" s="8">
        <v>0</v>
      </c>
      <c r="S989" s="8">
        <v>0</v>
      </c>
      <c r="T989" s="33" t="str">
        <f t="shared" si="137"/>
        <v/>
      </c>
      <c r="U989" s="12">
        <f t="shared" si="138"/>
        <v>0</v>
      </c>
      <c r="V989" s="10">
        <f t="shared" si="139"/>
        <v>0</v>
      </c>
      <c r="W989" s="11">
        <v>10</v>
      </c>
      <c r="X989" s="8" t="s">
        <v>148</v>
      </c>
      <c r="Y989" s="8" t="s">
        <v>149</v>
      </c>
      <c r="AA989">
        <f t="shared" si="140"/>
        <v>2</v>
      </c>
      <c r="AB989" s="32">
        <f t="shared" si="141"/>
        <v>-30</v>
      </c>
      <c r="AC989" t="str">
        <f t="shared" si="142"/>
        <v>No Sales</v>
      </c>
      <c r="AD989">
        <f>IFERROR(VLOOKUP(J989,Product_lookup!$A:$G,5,FALSE),"")</f>
        <v>549</v>
      </c>
      <c r="AE989">
        <f>IFERROR(VLOOKUP(J989,Product_lookup!$A:$G,6,FALSE),"")</f>
        <v>192</v>
      </c>
      <c r="AF989">
        <f>IFERROR(VLOOKUP(J989,Product_lookup!$A:$G,7,FALSE),"")</f>
        <v>139</v>
      </c>
      <c r="AG989" s="33">
        <f t="shared" si="143"/>
        <v>0.39708561020036431</v>
      </c>
    </row>
    <row r="990" spans="1:33" x14ac:dyDescent="0.3">
      <c r="A990" s="27">
        <v>46275</v>
      </c>
      <c r="B990" s="8" t="s">
        <v>12</v>
      </c>
      <c r="C990" s="8" t="s">
        <v>140</v>
      </c>
      <c r="D990" s="8" t="s">
        <v>141</v>
      </c>
      <c r="E990" s="8" t="s">
        <v>157</v>
      </c>
      <c r="F990" s="8" t="s">
        <v>143</v>
      </c>
      <c r="G990" s="8" t="s">
        <v>144</v>
      </c>
      <c r="H990" s="8" t="s">
        <v>6</v>
      </c>
      <c r="I990" s="8" t="s">
        <v>507</v>
      </c>
      <c r="J990" s="8" t="s">
        <v>159</v>
      </c>
      <c r="K990" s="8" t="s">
        <v>7</v>
      </c>
      <c r="L990" s="12">
        <v>159</v>
      </c>
      <c r="M990" s="9">
        <v>4</v>
      </c>
      <c r="N990" s="10">
        <f t="shared" si="135"/>
        <v>2.5157232704402517E-2</v>
      </c>
      <c r="O990" s="11">
        <f t="shared" si="136"/>
        <v>9.7200000000000006</v>
      </c>
      <c r="P990" s="11">
        <v>38.880000000000003</v>
      </c>
      <c r="Q990" s="11">
        <v>0</v>
      </c>
      <c r="R990" s="8">
        <v>0</v>
      </c>
      <c r="S990" s="8">
        <v>0</v>
      </c>
      <c r="T990" s="33" t="str">
        <f t="shared" si="137"/>
        <v/>
      </c>
      <c r="U990" s="12">
        <f t="shared" si="138"/>
        <v>0</v>
      </c>
      <c r="V990" s="10">
        <f t="shared" si="139"/>
        <v>0</v>
      </c>
      <c r="W990" s="11">
        <v>12.5</v>
      </c>
      <c r="X990" s="8" t="s">
        <v>148</v>
      </c>
      <c r="Y990" s="8" t="s">
        <v>149</v>
      </c>
      <c r="Z990" s="8" t="s">
        <v>296</v>
      </c>
      <c r="AA990">
        <f t="shared" si="140"/>
        <v>2</v>
      </c>
      <c r="AB990" s="32">
        <f t="shared" si="141"/>
        <v>-38.880000000000003</v>
      </c>
      <c r="AC990" t="str">
        <f t="shared" si="142"/>
        <v>No Sales</v>
      </c>
      <c r="AD990">
        <f>IFERROR(VLOOKUP(J990,Product_lookup!$A:$G,5,FALSE),"")</f>
        <v>399</v>
      </c>
      <c r="AE990">
        <f>IFERROR(VLOOKUP(J990,Product_lookup!$A:$G,6,FALSE),"")</f>
        <v>148</v>
      </c>
      <c r="AF990">
        <f>IFERROR(VLOOKUP(J990,Product_lookup!$A:$G,7,FALSE),"")</f>
        <v>126</v>
      </c>
      <c r="AG990" s="33">
        <f t="shared" si="143"/>
        <v>0.31328320802005011</v>
      </c>
    </row>
    <row r="991" spans="1:33" x14ac:dyDescent="0.3">
      <c r="A991" s="27">
        <v>46275</v>
      </c>
      <c r="B991" s="8" t="s">
        <v>12</v>
      </c>
      <c r="C991" s="8" t="s">
        <v>140</v>
      </c>
      <c r="D991" s="8" t="s">
        <v>141</v>
      </c>
      <c r="E991" s="8" t="s">
        <v>157</v>
      </c>
      <c r="F991" s="8" t="s">
        <v>143</v>
      </c>
      <c r="G991" s="8" t="s">
        <v>144</v>
      </c>
      <c r="H991" s="8" t="s">
        <v>6</v>
      </c>
      <c r="I991" s="8" t="s">
        <v>438</v>
      </c>
      <c r="J991" s="8" t="s">
        <v>159</v>
      </c>
      <c r="K991" s="8" t="s">
        <v>14</v>
      </c>
      <c r="L991" s="12">
        <v>314</v>
      </c>
      <c r="M991" s="9">
        <v>2</v>
      </c>
      <c r="N991" s="10">
        <f t="shared" si="135"/>
        <v>6.369426751592357E-3</v>
      </c>
      <c r="O991" s="11">
        <f t="shared" si="136"/>
        <v>6.61</v>
      </c>
      <c r="P991" s="11">
        <v>13.22</v>
      </c>
      <c r="Q991" s="11">
        <v>0</v>
      </c>
      <c r="R991" s="8">
        <v>0</v>
      </c>
      <c r="S991" s="8">
        <v>0</v>
      </c>
      <c r="T991" s="33" t="str">
        <f t="shared" si="137"/>
        <v/>
      </c>
      <c r="U991" s="12">
        <f t="shared" si="138"/>
        <v>0</v>
      </c>
      <c r="V991" s="10">
        <f t="shared" si="139"/>
        <v>0</v>
      </c>
      <c r="W991" s="11">
        <v>12</v>
      </c>
      <c r="X991" s="8" t="s">
        <v>148</v>
      </c>
      <c r="Y991" s="8" t="s">
        <v>149</v>
      </c>
      <c r="AA991">
        <f t="shared" si="140"/>
        <v>2</v>
      </c>
      <c r="AB991" s="32">
        <f t="shared" si="141"/>
        <v>-13.22</v>
      </c>
      <c r="AC991" t="str">
        <f t="shared" si="142"/>
        <v>No Sales</v>
      </c>
      <c r="AD991">
        <f>IFERROR(VLOOKUP(J991,Product_lookup!$A:$G,5,FALSE),"")</f>
        <v>399</v>
      </c>
      <c r="AE991">
        <f>IFERROR(VLOOKUP(J991,Product_lookup!$A:$G,6,FALSE),"")</f>
        <v>148</v>
      </c>
      <c r="AF991">
        <f>IFERROR(VLOOKUP(J991,Product_lookup!$A:$G,7,FALSE),"")</f>
        <v>126</v>
      </c>
      <c r="AG991" s="33">
        <f t="shared" si="143"/>
        <v>0.31328320802005011</v>
      </c>
    </row>
    <row r="992" spans="1:33" x14ac:dyDescent="0.3">
      <c r="A992" s="27">
        <v>46275</v>
      </c>
      <c r="B992" s="8" t="s">
        <v>12</v>
      </c>
      <c r="C992" s="8" t="s">
        <v>140</v>
      </c>
      <c r="D992" s="8" t="s">
        <v>141</v>
      </c>
      <c r="E992" s="8" t="s">
        <v>157</v>
      </c>
      <c r="F992" s="8" t="s">
        <v>143</v>
      </c>
      <c r="G992" s="8" t="s">
        <v>144</v>
      </c>
      <c r="H992" s="8" t="s">
        <v>6</v>
      </c>
      <c r="I992" s="8" t="s">
        <v>162</v>
      </c>
      <c r="J992" s="8" t="s">
        <v>159</v>
      </c>
      <c r="K992" s="8" t="s">
        <v>7</v>
      </c>
      <c r="L992" s="12">
        <v>629</v>
      </c>
      <c r="M992" s="9">
        <v>11</v>
      </c>
      <c r="N992" s="10">
        <f t="shared" si="135"/>
        <v>1.7488076311605722E-2</v>
      </c>
      <c r="O992" s="11">
        <f t="shared" si="136"/>
        <v>7.22</v>
      </c>
      <c r="P992" s="11">
        <v>79.42</v>
      </c>
      <c r="Q992" s="11">
        <v>0</v>
      </c>
      <c r="R992" s="8">
        <v>0</v>
      </c>
      <c r="S992" s="8">
        <v>0</v>
      </c>
      <c r="T992" s="33" t="str">
        <f t="shared" si="137"/>
        <v/>
      </c>
      <c r="U992" s="12">
        <f t="shared" si="138"/>
        <v>0</v>
      </c>
      <c r="V992" s="10">
        <f t="shared" si="139"/>
        <v>0</v>
      </c>
      <c r="W992" s="11">
        <v>12</v>
      </c>
      <c r="X992" s="8" t="s">
        <v>148</v>
      </c>
      <c r="Y992" s="8" t="s">
        <v>149</v>
      </c>
      <c r="AA992">
        <f t="shared" si="140"/>
        <v>2</v>
      </c>
      <c r="AB992" s="32">
        <f t="shared" si="141"/>
        <v>-79.42</v>
      </c>
      <c r="AC992" t="str">
        <f t="shared" si="142"/>
        <v>No Sales</v>
      </c>
      <c r="AD992">
        <f>IFERROR(VLOOKUP(J992,Product_lookup!$A:$G,5,FALSE),"")</f>
        <v>399</v>
      </c>
      <c r="AE992">
        <f>IFERROR(VLOOKUP(J992,Product_lookup!$A:$G,6,FALSE),"")</f>
        <v>148</v>
      </c>
      <c r="AF992">
        <f>IFERROR(VLOOKUP(J992,Product_lookup!$A:$G,7,FALSE),"")</f>
        <v>126</v>
      </c>
      <c r="AG992" s="33">
        <f t="shared" si="143"/>
        <v>0.31328320802005011</v>
      </c>
    </row>
    <row r="993" spans="1:33" x14ac:dyDescent="0.3">
      <c r="A993" s="27">
        <v>46275</v>
      </c>
      <c r="B993" s="8" t="s">
        <v>12</v>
      </c>
      <c r="C993" s="8" t="s">
        <v>140</v>
      </c>
      <c r="D993" s="8" t="s">
        <v>141</v>
      </c>
      <c r="E993" s="8" t="s">
        <v>164</v>
      </c>
      <c r="F993" s="8" t="s">
        <v>143</v>
      </c>
      <c r="G993" s="8" t="s">
        <v>144</v>
      </c>
      <c r="H993" s="8" t="s">
        <v>6</v>
      </c>
      <c r="I993" s="8" t="s">
        <v>233</v>
      </c>
      <c r="J993" s="8" t="s">
        <v>166</v>
      </c>
      <c r="K993" s="8" t="s">
        <v>14</v>
      </c>
      <c r="L993" s="12">
        <v>704</v>
      </c>
      <c r="M993" s="9">
        <v>6</v>
      </c>
      <c r="N993" s="10">
        <f t="shared" si="135"/>
        <v>8.5227272727272721E-3</v>
      </c>
      <c r="O993" s="11">
        <f t="shared" si="136"/>
        <v>7.73</v>
      </c>
      <c r="P993" s="11">
        <v>46.38</v>
      </c>
      <c r="Q993" s="11">
        <v>0</v>
      </c>
      <c r="R993" s="8">
        <v>0</v>
      </c>
      <c r="S993" s="8">
        <v>0</v>
      </c>
      <c r="T993" s="33" t="str">
        <f t="shared" si="137"/>
        <v/>
      </c>
      <c r="U993" s="12">
        <f t="shared" si="138"/>
        <v>0</v>
      </c>
      <c r="V993" s="10">
        <f t="shared" si="139"/>
        <v>0</v>
      </c>
      <c r="W993" s="11">
        <v>12</v>
      </c>
      <c r="X993" s="8" t="s">
        <v>148</v>
      </c>
      <c r="Y993" s="8" t="s">
        <v>149</v>
      </c>
      <c r="AA993">
        <f t="shared" si="140"/>
        <v>2</v>
      </c>
      <c r="AB993" s="32">
        <f t="shared" si="141"/>
        <v>-46.38</v>
      </c>
      <c r="AC993" t="str">
        <f t="shared" si="142"/>
        <v>No Sales</v>
      </c>
      <c r="AD993">
        <f>IFERROR(VLOOKUP(J993,Product_lookup!$A:$G,5,FALSE),"")</f>
        <v>449</v>
      </c>
      <c r="AE993">
        <f>IFERROR(VLOOKUP(J993,Product_lookup!$A:$G,6,FALSE),"")</f>
        <v>162</v>
      </c>
      <c r="AF993">
        <f>IFERROR(VLOOKUP(J993,Product_lookup!$A:$G,7,FALSE),"")</f>
        <v>130</v>
      </c>
      <c r="AG993" s="33">
        <f t="shared" si="143"/>
        <v>0.34966592427616927</v>
      </c>
    </row>
    <row r="994" spans="1:33" x14ac:dyDescent="0.3">
      <c r="A994" s="27">
        <v>46275</v>
      </c>
      <c r="B994" s="8" t="s">
        <v>12</v>
      </c>
      <c r="C994" s="8" t="s">
        <v>140</v>
      </c>
      <c r="D994" s="8" t="s">
        <v>141</v>
      </c>
      <c r="E994" s="8" t="s">
        <v>164</v>
      </c>
      <c r="F994" s="8" t="s">
        <v>143</v>
      </c>
      <c r="G994" s="8" t="s">
        <v>151</v>
      </c>
      <c r="H994" s="8" t="s">
        <v>6</v>
      </c>
      <c r="I994" s="8" t="s">
        <v>359</v>
      </c>
      <c r="J994" s="8" t="s">
        <v>166</v>
      </c>
      <c r="K994" s="8" t="s">
        <v>14</v>
      </c>
      <c r="L994" s="12">
        <v>782</v>
      </c>
      <c r="M994" s="9">
        <v>4</v>
      </c>
      <c r="N994" s="10">
        <f t="shared" si="135"/>
        <v>5.1150895140664966E-3</v>
      </c>
      <c r="O994" s="11">
        <f t="shared" si="136"/>
        <v>6.64</v>
      </c>
      <c r="P994" s="11">
        <v>26.56</v>
      </c>
      <c r="Q994" s="11">
        <v>0</v>
      </c>
      <c r="R994" s="8">
        <v>0</v>
      </c>
      <c r="S994" s="8">
        <v>0</v>
      </c>
      <c r="T994" s="33" t="str">
        <f t="shared" si="137"/>
        <v/>
      </c>
      <c r="U994" s="12">
        <f t="shared" si="138"/>
        <v>0</v>
      </c>
      <c r="V994" s="10">
        <f t="shared" si="139"/>
        <v>0</v>
      </c>
      <c r="W994" s="11">
        <v>8</v>
      </c>
      <c r="X994" s="8" t="s">
        <v>148</v>
      </c>
      <c r="Y994" s="8" t="s">
        <v>149</v>
      </c>
      <c r="AA994">
        <f t="shared" si="140"/>
        <v>2</v>
      </c>
      <c r="AB994" s="32">
        <f t="shared" si="141"/>
        <v>-26.56</v>
      </c>
      <c r="AC994" t="str">
        <f t="shared" si="142"/>
        <v>No Sales</v>
      </c>
      <c r="AD994">
        <f>IFERROR(VLOOKUP(J994,Product_lookup!$A:$G,5,FALSE),"")</f>
        <v>449</v>
      </c>
      <c r="AE994">
        <f>IFERROR(VLOOKUP(J994,Product_lookup!$A:$G,6,FALSE),"")</f>
        <v>162</v>
      </c>
      <c r="AF994">
        <f>IFERROR(VLOOKUP(J994,Product_lookup!$A:$G,7,FALSE),"")</f>
        <v>130</v>
      </c>
      <c r="AG994" s="33">
        <f t="shared" si="143"/>
        <v>0.34966592427616927</v>
      </c>
    </row>
    <row r="995" spans="1:33" x14ac:dyDescent="0.3">
      <c r="A995" s="27">
        <v>46275</v>
      </c>
      <c r="B995" s="8" t="s">
        <v>12</v>
      </c>
      <c r="C995" s="8" t="s">
        <v>140</v>
      </c>
      <c r="D995" s="8" t="s">
        <v>141</v>
      </c>
      <c r="E995" s="8" t="s">
        <v>239</v>
      </c>
      <c r="F995" s="8" t="s">
        <v>143</v>
      </c>
      <c r="G995" s="8" t="s">
        <v>151</v>
      </c>
      <c r="H995" s="8" t="s">
        <v>6</v>
      </c>
      <c r="I995" s="8" t="s">
        <v>629</v>
      </c>
      <c r="J995" s="8" t="s">
        <v>242</v>
      </c>
      <c r="K995" s="8" t="s">
        <v>14</v>
      </c>
      <c r="L995" s="12">
        <v>299</v>
      </c>
      <c r="M995" s="9">
        <v>1</v>
      </c>
      <c r="N995" s="10">
        <f t="shared" si="135"/>
        <v>3.3444816053511705E-3</v>
      </c>
      <c r="O995" s="11">
        <f t="shared" si="136"/>
        <v>3.86</v>
      </c>
      <c r="P995" s="11">
        <v>3.86</v>
      </c>
      <c r="Q995" s="11">
        <v>299</v>
      </c>
      <c r="R995" s="8">
        <v>1</v>
      </c>
      <c r="S995" s="8">
        <v>1</v>
      </c>
      <c r="T995" s="33">
        <f t="shared" si="137"/>
        <v>1.2909698996655517E-2</v>
      </c>
      <c r="U995" s="12">
        <f t="shared" si="138"/>
        <v>77.461139896373055</v>
      </c>
      <c r="V995" s="10">
        <f t="shared" si="139"/>
        <v>1</v>
      </c>
      <c r="W995" s="11">
        <v>6.5</v>
      </c>
      <c r="X995" s="8" t="s">
        <v>148</v>
      </c>
      <c r="Y995" s="8" t="s">
        <v>149</v>
      </c>
      <c r="AA995">
        <f t="shared" si="140"/>
        <v>2</v>
      </c>
      <c r="AB995" s="32">
        <f t="shared" si="141"/>
        <v>74.14</v>
      </c>
      <c r="AC995" t="str">
        <f t="shared" si="142"/>
        <v>Profitable</v>
      </c>
      <c r="AD995">
        <f>IFERROR(VLOOKUP(J995,Product_lookup!$A:$G,5,FALSE),"")</f>
        <v>299</v>
      </c>
      <c r="AE995">
        <f>IFERROR(VLOOKUP(J995,Product_lookup!$A:$G,6,FALSE),"")</f>
        <v>114</v>
      </c>
      <c r="AF995">
        <f>IFERROR(VLOOKUP(J995,Product_lookup!$A:$G,7,FALSE),"")</f>
        <v>107</v>
      </c>
      <c r="AG995" s="33">
        <f t="shared" si="143"/>
        <v>0.2608695652173913</v>
      </c>
    </row>
    <row r="996" spans="1:33" x14ac:dyDescent="0.3">
      <c r="A996" s="27">
        <v>46275</v>
      </c>
      <c r="B996" s="8" t="s">
        <v>12</v>
      </c>
      <c r="C996" s="8" t="s">
        <v>140</v>
      </c>
      <c r="D996" s="8" t="s">
        <v>141</v>
      </c>
      <c r="E996" s="8" t="s">
        <v>239</v>
      </c>
      <c r="F996" s="8" t="s">
        <v>143</v>
      </c>
      <c r="G996" s="8" t="s">
        <v>151</v>
      </c>
      <c r="H996" s="8" t="s">
        <v>6</v>
      </c>
      <c r="I996" s="8" t="s">
        <v>539</v>
      </c>
      <c r="J996" s="8" t="s">
        <v>242</v>
      </c>
      <c r="K996" s="8" t="s">
        <v>21</v>
      </c>
      <c r="L996" s="12">
        <v>120</v>
      </c>
      <c r="M996" s="9">
        <v>2</v>
      </c>
      <c r="N996" s="10">
        <f t="shared" si="135"/>
        <v>1.6666666666666666E-2</v>
      </c>
      <c r="O996" s="11">
        <f t="shared" si="136"/>
        <v>7</v>
      </c>
      <c r="P996" s="11">
        <v>14</v>
      </c>
      <c r="Q996" s="11">
        <v>0</v>
      </c>
      <c r="R996" s="8">
        <v>0</v>
      </c>
      <c r="S996" s="8">
        <v>0</v>
      </c>
      <c r="T996" s="33" t="str">
        <f t="shared" si="137"/>
        <v/>
      </c>
      <c r="U996" s="12">
        <f t="shared" si="138"/>
        <v>0</v>
      </c>
      <c r="V996" s="10">
        <f t="shared" si="139"/>
        <v>0</v>
      </c>
      <c r="W996" s="11">
        <v>7</v>
      </c>
      <c r="X996" s="8" t="s">
        <v>148</v>
      </c>
      <c r="Y996" s="8" t="s">
        <v>149</v>
      </c>
      <c r="AA996">
        <f t="shared" si="140"/>
        <v>2</v>
      </c>
      <c r="AB996" s="32">
        <f t="shared" si="141"/>
        <v>-14</v>
      </c>
      <c r="AC996" t="str">
        <f t="shared" si="142"/>
        <v>No Sales</v>
      </c>
      <c r="AD996">
        <f>IFERROR(VLOOKUP(J996,Product_lookup!$A:$G,5,FALSE),"")</f>
        <v>299</v>
      </c>
      <c r="AE996">
        <f>IFERROR(VLOOKUP(J996,Product_lookup!$A:$G,6,FALSE),"")</f>
        <v>114</v>
      </c>
      <c r="AF996">
        <f>IFERROR(VLOOKUP(J996,Product_lookup!$A:$G,7,FALSE),"")</f>
        <v>107</v>
      </c>
      <c r="AG996" s="33">
        <f t="shared" si="143"/>
        <v>0.2608695652173913</v>
      </c>
    </row>
    <row r="997" spans="1:33" x14ac:dyDescent="0.3">
      <c r="A997" s="27">
        <v>46275</v>
      </c>
      <c r="B997" s="8" t="s">
        <v>12</v>
      </c>
      <c r="C997" s="8" t="s">
        <v>140</v>
      </c>
      <c r="D997" s="8" t="s">
        <v>141</v>
      </c>
      <c r="E997" s="8" t="s">
        <v>167</v>
      </c>
      <c r="F997" s="8" t="s">
        <v>143</v>
      </c>
      <c r="G997" s="8" t="s">
        <v>178</v>
      </c>
      <c r="H997" s="8" t="s">
        <v>6</v>
      </c>
      <c r="I997" s="8" t="s">
        <v>796</v>
      </c>
      <c r="J997" s="8" t="s">
        <v>169</v>
      </c>
      <c r="K997" s="8" t="s">
        <v>14</v>
      </c>
      <c r="L997" s="12">
        <v>715</v>
      </c>
      <c r="M997" s="9">
        <v>0</v>
      </c>
      <c r="N997" s="10">
        <f t="shared" si="135"/>
        <v>0</v>
      </c>
      <c r="O997" s="11" t="str">
        <f t="shared" si="136"/>
        <v/>
      </c>
      <c r="P997" s="11">
        <v>0</v>
      </c>
      <c r="Q997" s="11">
        <v>0</v>
      </c>
      <c r="R997" s="8">
        <v>0</v>
      </c>
      <c r="S997" s="8">
        <v>0</v>
      </c>
      <c r="T997" s="33" t="str">
        <f t="shared" si="137"/>
        <v/>
      </c>
      <c r="U997" s="12" t="str">
        <f t="shared" si="138"/>
        <v/>
      </c>
      <c r="V997" s="10" t="str">
        <f t="shared" si="139"/>
        <v/>
      </c>
      <c r="W997" s="11">
        <v>7.5</v>
      </c>
      <c r="X997" s="8" t="s">
        <v>148</v>
      </c>
      <c r="Y997" s="8" t="s">
        <v>149</v>
      </c>
      <c r="AA997">
        <f t="shared" si="140"/>
        <v>2</v>
      </c>
      <c r="AB997" s="32">
        <f t="shared" si="141"/>
        <v>0</v>
      </c>
      <c r="AC997" t="str">
        <f t="shared" si="142"/>
        <v>No Spend</v>
      </c>
      <c r="AD997">
        <f>IFERROR(VLOOKUP(J997,Product_lookup!$A:$G,5,FALSE),"")</f>
        <v>249</v>
      </c>
      <c r="AE997">
        <f>IFERROR(VLOOKUP(J997,Product_lookup!$A:$G,6,FALSE),"")</f>
        <v>100</v>
      </c>
      <c r="AF997">
        <f>IFERROR(VLOOKUP(J997,Product_lookup!$A:$G,7,FALSE),"")</f>
        <v>102</v>
      </c>
      <c r="AG997" s="33">
        <f t="shared" si="143"/>
        <v>0.18875502008032127</v>
      </c>
    </row>
    <row r="998" spans="1:33" x14ac:dyDescent="0.3">
      <c r="A998" s="27">
        <v>46275</v>
      </c>
      <c r="B998" s="8" t="s">
        <v>12</v>
      </c>
      <c r="C998" s="8" t="s">
        <v>140</v>
      </c>
      <c r="D998" s="8" t="s">
        <v>141</v>
      </c>
      <c r="E998" s="8" t="s">
        <v>167</v>
      </c>
      <c r="F998" s="8" t="s">
        <v>143</v>
      </c>
      <c r="G998" s="8" t="s">
        <v>151</v>
      </c>
      <c r="H998" s="8" t="s">
        <v>6</v>
      </c>
      <c r="I998" s="8" t="s">
        <v>396</v>
      </c>
      <c r="J998" s="8" t="s">
        <v>169</v>
      </c>
      <c r="K998" s="8" t="s">
        <v>21</v>
      </c>
      <c r="L998" s="12">
        <v>675</v>
      </c>
      <c r="M998" s="9">
        <v>7</v>
      </c>
      <c r="N998" s="10">
        <f t="shared" si="135"/>
        <v>1.037037037037037E-2</v>
      </c>
      <c r="O998" s="11">
        <f t="shared" si="136"/>
        <v>6.5</v>
      </c>
      <c r="P998" s="11">
        <v>45.5</v>
      </c>
      <c r="Q998" s="11">
        <v>0</v>
      </c>
      <c r="R998" s="8">
        <v>0</v>
      </c>
      <c r="S998" s="8">
        <v>0</v>
      </c>
      <c r="T998" s="33" t="str">
        <f t="shared" si="137"/>
        <v/>
      </c>
      <c r="U998" s="12">
        <f t="shared" si="138"/>
        <v>0</v>
      </c>
      <c r="V998" s="10">
        <f t="shared" si="139"/>
        <v>0</v>
      </c>
      <c r="W998" s="11">
        <v>6.5</v>
      </c>
      <c r="X998" s="8" t="s">
        <v>148</v>
      </c>
      <c r="Y998" s="8" t="s">
        <v>149</v>
      </c>
      <c r="AA998">
        <f t="shared" si="140"/>
        <v>2</v>
      </c>
      <c r="AB998" s="32">
        <f t="shared" si="141"/>
        <v>-45.5</v>
      </c>
      <c r="AC998" t="str">
        <f t="shared" si="142"/>
        <v>No Sales</v>
      </c>
      <c r="AD998">
        <f>IFERROR(VLOOKUP(J998,Product_lookup!$A:$G,5,FALSE),"")</f>
        <v>249</v>
      </c>
      <c r="AE998">
        <f>IFERROR(VLOOKUP(J998,Product_lookup!$A:$G,6,FALSE),"")</f>
        <v>100</v>
      </c>
      <c r="AF998">
        <f>IFERROR(VLOOKUP(J998,Product_lookup!$A:$G,7,FALSE),"")</f>
        <v>102</v>
      </c>
      <c r="AG998" s="33">
        <f t="shared" si="143"/>
        <v>0.18875502008032127</v>
      </c>
    </row>
    <row r="999" spans="1:33" x14ac:dyDescent="0.3">
      <c r="A999" s="27">
        <v>46275</v>
      </c>
      <c r="B999" s="8" t="s">
        <v>12</v>
      </c>
      <c r="C999" s="8" t="s">
        <v>140</v>
      </c>
      <c r="D999" s="8" t="s">
        <v>141</v>
      </c>
      <c r="E999" s="8" t="s">
        <v>167</v>
      </c>
      <c r="F999" s="8" t="s">
        <v>143</v>
      </c>
      <c r="G999" s="8" t="s">
        <v>144</v>
      </c>
      <c r="H999" s="8" t="s">
        <v>6</v>
      </c>
      <c r="I999" s="8" t="s">
        <v>254</v>
      </c>
      <c r="J999" s="8" t="s">
        <v>169</v>
      </c>
      <c r="K999" s="8" t="s">
        <v>14</v>
      </c>
      <c r="L999" s="12">
        <v>313</v>
      </c>
      <c r="M999" s="9">
        <v>3</v>
      </c>
      <c r="N999" s="10">
        <f t="shared" si="135"/>
        <v>9.5846645367412137E-3</v>
      </c>
      <c r="O999" s="11">
        <f t="shared" si="136"/>
        <v>5.08</v>
      </c>
      <c r="P999" s="11">
        <v>15.24</v>
      </c>
      <c r="Q999" s="11">
        <v>249</v>
      </c>
      <c r="R999" s="8">
        <v>1</v>
      </c>
      <c r="S999" s="8">
        <v>1</v>
      </c>
      <c r="T999" s="33">
        <f t="shared" si="137"/>
        <v>6.1204819277108434E-2</v>
      </c>
      <c r="U999" s="12">
        <f t="shared" si="138"/>
        <v>16.338582677165356</v>
      </c>
      <c r="V999" s="10">
        <f t="shared" si="139"/>
        <v>0.33333333333333331</v>
      </c>
      <c r="W999" s="11">
        <v>6.5</v>
      </c>
      <c r="X999" s="8" t="s">
        <v>148</v>
      </c>
      <c r="Y999" s="8" t="s">
        <v>149</v>
      </c>
      <c r="AA999">
        <f t="shared" si="140"/>
        <v>2</v>
      </c>
      <c r="AB999" s="32">
        <f t="shared" si="141"/>
        <v>31.759999999999998</v>
      </c>
      <c r="AC999" t="str">
        <f t="shared" si="142"/>
        <v>Profitable</v>
      </c>
      <c r="AD999">
        <f>IFERROR(VLOOKUP(J999,Product_lookup!$A:$G,5,FALSE),"")</f>
        <v>249</v>
      </c>
      <c r="AE999">
        <f>IFERROR(VLOOKUP(J999,Product_lookup!$A:$G,6,FALSE),"")</f>
        <v>100</v>
      </c>
      <c r="AF999">
        <f>IFERROR(VLOOKUP(J999,Product_lookup!$A:$G,7,FALSE),"")</f>
        <v>102</v>
      </c>
      <c r="AG999" s="33">
        <f t="shared" si="143"/>
        <v>0.18875502008032127</v>
      </c>
    </row>
    <row r="1000" spans="1:33" x14ac:dyDescent="0.3">
      <c r="A1000" s="27">
        <v>46275</v>
      </c>
      <c r="B1000" s="8" t="s">
        <v>12</v>
      </c>
      <c r="C1000" s="8" t="s">
        <v>140</v>
      </c>
      <c r="D1000" s="8" t="s">
        <v>141</v>
      </c>
      <c r="E1000" s="8" t="s">
        <v>167</v>
      </c>
      <c r="F1000" s="8" t="s">
        <v>143</v>
      </c>
      <c r="G1000" s="8" t="s">
        <v>144</v>
      </c>
      <c r="H1000" s="8" t="s">
        <v>6</v>
      </c>
      <c r="I1000" s="8" t="s">
        <v>256</v>
      </c>
      <c r="J1000" s="8" t="s">
        <v>169</v>
      </c>
      <c r="K1000" s="8" t="s">
        <v>7</v>
      </c>
      <c r="L1000" s="12">
        <v>664</v>
      </c>
      <c r="M1000" s="9">
        <v>4</v>
      </c>
      <c r="N1000" s="10">
        <f t="shared" si="135"/>
        <v>6.024096385542169E-3</v>
      </c>
      <c r="O1000" s="11">
        <f t="shared" si="136"/>
        <v>3.61</v>
      </c>
      <c r="P1000" s="11">
        <v>14.44</v>
      </c>
      <c r="Q1000" s="11">
        <v>249</v>
      </c>
      <c r="R1000" s="8">
        <v>1</v>
      </c>
      <c r="S1000" s="8">
        <v>1</v>
      </c>
      <c r="T1000" s="33">
        <f t="shared" si="137"/>
        <v>5.7991967871485944E-2</v>
      </c>
      <c r="U1000" s="12">
        <f t="shared" si="138"/>
        <v>17.24376731301939</v>
      </c>
      <c r="V1000" s="10">
        <f t="shared" si="139"/>
        <v>0.25</v>
      </c>
      <c r="W1000" s="11">
        <v>6.5</v>
      </c>
      <c r="X1000" s="8" t="s">
        <v>148</v>
      </c>
      <c r="Y1000" s="8" t="s">
        <v>149</v>
      </c>
      <c r="AA1000">
        <f t="shared" si="140"/>
        <v>2</v>
      </c>
      <c r="AB1000" s="32">
        <f t="shared" si="141"/>
        <v>32.56</v>
      </c>
      <c r="AC1000" t="str">
        <f t="shared" si="142"/>
        <v>Profitable</v>
      </c>
      <c r="AD1000">
        <f>IFERROR(VLOOKUP(J1000,Product_lookup!$A:$G,5,FALSE),"")</f>
        <v>249</v>
      </c>
      <c r="AE1000">
        <f>IFERROR(VLOOKUP(J1000,Product_lookup!$A:$G,6,FALSE),"")</f>
        <v>100</v>
      </c>
      <c r="AF1000">
        <f>IFERROR(VLOOKUP(J1000,Product_lookup!$A:$G,7,FALSE),"")</f>
        <v>102</v>
      </c>
      <c r="AG1000" s="33">
        <f t="shared" si="143"/>
        <v>0.18875502008032127</v>
      </c>
    </row>
    <row r="1001" spans="1:33" x14ac:dyDescent="0.3">
      <c r="A1001" s="27">
        <v>46275</v>
      </c>
      <c r="B1001" s="8" t="s">
        <v>12</v>
      </c>
      <c r="C1001" s="8" t="s">
        <v>140</v>
      </c>
      <c r="D1001" s="8" t="s">
        <v>141</v>
      </c>
      <c r="E1001" s="8" t="s">
        <v>167</v>
      </c>
      <c r="F1001" s="8" t="s">
        <v>143</v>
      </c>
      <c r="G1001" s="8" t="s">
        <v>151</v>
      </c>
      <c r="H1001" s="8" t="s">
        <v>6</v>
      </c>
      <c r="I1001" s="8" t="s">
        <v>664</v>
      </c>
      <c r="J1001" s="8" t="s">
        <v>169</v>
      </c>
      <c r="K1001" s="8" t="s">
        <v>14</v>
      </c>
      <c r="L1001" s="12">
        <v>296</v>
      </c>
      <c r="M1001" s="9">
        <v>3</v>
      </c>
      <c r="N1001" s="10">
        <f t="shared" si="135"/>
        <v>1.0135135135135136E-2</v>
      </c>
      <c r="O1001" s="11">
        <f t="shared" si="136"/>
        <v>3.3699999999999997</v>
      </c>
      <c r="P1001" s="11">
        <v>10.11</v>
      </c>
      <c r="Q1001" s="8">
        <v>249</v>
      </c>
      <c r="R1001" s="8">
        <v>1</v>
      </c>
      <c r="S1001" s="8">
        <v>1</v>
      </c>
      <c r="T1001" s="33">
        <f t="shared" si="137"/>
        <v>4.0602409638554215E-2</v>
      </c>
      <c r="U1001" s="12">
        <f t="shared" si="138"/>
        <v>24.629080118694365</v>
      </c>
      <c r="V1001" s="10">
        <f t="shared" si="139"/>
        <v>0.33333333333333331</v>
      </c>
      <c r="W1001" s="11">
        <v>5.5</v>
      </c>
      <c r="X1001" s="8" t="s">
        <v>148</v>
      </c>
      <c r="Y1001" s="8" t="s">
        <v>149</v>
      </c>
      <c r="AA1001">
        <f t="shared" si="140"/>
        <v>2</v>
      </c>
      <c r="AB1001" s="32">
        <f t="shared" si="141"/>
        <v>36.89</v>
      </c>
      <c r="AC1001" t="str">
        <f t="shared" si="142"/>
        <v>Profitable</v>
      </c>
      <c r="AD1001">
        <f>IFERROR(VLOOKUP(J1001,Product_lookup!$A:$G,5,FALSE),"")</f>
        <v>249</v>
      </c>
      <c r="AE1001">
        <f>IFERROR(VLOOKUP(J1001,Product_lookup!$A:$G,6,FALSE),"")</f>
        <v>100</v>
      </c>
      <c r="AF1001">
        <f>IFERROR(VLOOKUP(J1001,Product_lookup!$A:$G,7,FALSE),"")</f>
        <v>102</v>
      </c>
      <c r="AG1001" s="33">
        <f t="shared" si="143"/>
        <v>0.18875502008032127</v>
      </c>
    </row>
    <row r="1002" spans="1:33" x14ac:dyDescent="0.3">
      <c r="A1002" s="27">
        <v>46275</v>
      </c>
      <c r="B1002" s="8" t="s">
        <v>5</v>
      </c>
      <c r="C1002" s="8" t="s">
        <v>173</v>
      </c>
      <c r="D1002" s="8" t="s">
        <v>141</v>
      </c>
      <c r="E1002" s="8" t="s">
        <v>174</v>
      </c>
      <c r="F1002" s="8" t="s">
        <v>143</v>
      </c>
      <c r="G1002" s="8" t="s">
        <v>151</v>
      </c>
      <c r="H1002" s="8" t="s">
        <v>6</v>
      </c>
      <c r="I1002" s="8" t="s">
        <v>411</v>
      </c>
      <c r="J1002" s="8" t="s">
        <v>176</v>
      </c>
      <c r="K1002" s="8" t="s">
        <v>21</v>
      </c>
      <c r="L1002" s="12">
        <v>330</v>
      </c>
      <c r="M1002" s="9">
        <v>4</v>
      </c>
      <c r="N1002" s="10">
        <f t="shared" si="135"/>
        <v>1.2121212121212121E-2</v>
      </c>
      <c r="O1002" s="11">
        <f t="shared" si="136"/>
        <v>7.46</v>
      </c>
      <c r="P1002" s="8">
        <v>29.84</v>
      </c>
      <c r="Q1002" s="11">
        <v>0</v>
      </c>
      <c r="R1002" s="8">
        <v>0</v>
      </c>
      <c r="S1002" s="8">
        <v>0</v>
      </c>
      <c r="T1002" s="33" t="str">
        <f t="shared" si="137"/>
        <v/>
      </c>
      <c r="U1002" s="12">
        <f t="shared" si="138"/>
        <v>0</v>
      </c>
      <c r="V1002" s="10">
        <f t="shared" si="139"/>
        <v>0</v>
      </c>
      <c r="W1002" s="11">
        <v>9</v>
      </c>
      <c r="X1002" s="8" t="s">
        <v>148</v>
      </c>
      <c r="Y1002" s="8" t="s">
        <v>149</v>
      </c>
      <c r="AA1002">
        <f t="shared" si="140"/>
        <v>2</v>
      </c>
      <c r="AB1002" s="32">
        <f t="shared" si="141"/>
        <v>-29.84</v>
      </c>
      <c r="AC1002" t="str">
        <f t="shared" si="142"/>
        <v>No Sales</v>
      </c>
      <c r="AD1002">
        <f>IFERROR(VLOOKUP(J1002,Product_lookup!$A:$G,5,FALSE),"")</f>
        <v>449</v>
      </c>
      <c r="AE1002">
        <f>IFERROR(VLOOKUP(J1002,Product_lookup!$A:$G,6,FALSE),"")</f>
        <v>166</v>
      </c>
      <c r="AF1002">
        <f>IFERROR(VLOOKUP(J1002,Product_lookup!$A:$G,7,FALSE),"")</f>
        <v>140</v>
      </c>
      <c r="AG1002" s="33">
        <f t="shared" si="143"/>
        <v>0.31848552338530067</v>
      </c>
    </row>
    <row r="1003" spans="1:33" x14ac:dyDescent="0.3">
      <c r="A1003" s="27">
        <v>46275</v>
      </c>
      <c r="B1003" s="8" t="s">
        <v>5</v>
      </c>
      <c r="C1003" s="8" t="s">
        <v>173</v>
      </c>
      <c r="D1003" s="8" t="s">
        <v>141</v>
      </c>
      <c r="E1003" s="8" t="s">
        <v>174</v>
      </c>
      <c r="F1003" s="8" t="s">
        <v>143</v>
      </c>
      <c r="G1003" s="8" t="s">
        <v>144</v>
      </c>
      <c r="H1003" s="8" t="s">
        <v>6</v>
      </c>
      <c r="I1003" s="8" t="s">
        <v>799</v>
      </c>
      <c r="J1003" s="8" t="s">
        <v>176</v>
      </c>
      <c r="K1003" s="8" t="s">
        <v>7</v>
      </c>
      <c r="L1003" s="12">
        <v>188</v>
      </c>
      <c r="M1003" s="9">
        <v>3</v>
      </c>
      <c r="N1003" s="10">
        <f t="shared" si="135"/>
        <v>1.5957446808510637E-2</v>
      </c>
      <c r="O1003" s="11">
        <f t="shared" si="136"/>
        <v>7.04</v>
      </c>
      <c r="P1003" s="11">
        <v>21.12</v>
      </c>
      <c r="Q1003" s="11">
        <v>0</v>
      </c>
      <c r="R1003" s="8">
        <v>0</v>
      </c>
      <c r="S1003" s="8">
        <v>0</v>
      </c>
      <c r="T1003" s="33" t="str">
        <f t="shared" si="137"/>
        <v/>
      </c>
      <c r="U1003" s="12">
        <f t="shared" si="138"/>
        <v>0</v>
      </c>
      <c r="V1003" s="10">
        <f t="shared" si="139"/>
        <v>0</v>
      </c>
      <c r="W1003" s="11">
        <v>9.5</v>
      </c>
      <c r="X1003" s="8" t="s">
        <v>148</v>
      </c>
      <c r="Y1003" s="8" t="s">
        <v>149</v>
      </c>
      <c r="AA1003">
        <f t="shared" si="140"/>
        <v>2</v>
      </c>
      <c r="AB1003" s="32">
        <f t="shared" si="141"/>
        <v>-21.12</v>
      </c>
      <c r="AC1003" t="str">
        <f t="shared" si="142"/>
        <v>No Sales</v>
      </c>
      <c r="AD1003">
        <f>IFERROR(VLOOKUP(J1003,Product_lookup!$A:$G,5,FALSE),"")</f>
        <v>449</v>
      </c>
      <c r="AE1003">
        <f>IFERROR(VLOOKUP(J1003,Product_lookup!$A:$G,6,FALSE),"")</f>
        <v>166</v>
      </c>
      <c r="AF1003">
        <f>IFERROR(VLOOKUP(J1003,Product_lookup!$A:$G,7,FALSE),"")</f>
        <v>140</v>
      </c>
      <c r="AG1003" s="33">
        <f t="shared" si="143"/>
        <v>0.31848552338530067</v>
      </c>
    </row>
    <row r="1004" spans="1:33" x14ac:dyDescent="0.3">
      <c r="A1004" s="27">
        <v>46275</v>
      </c>
      <c r="B1004" s="8" t="s">
        <v>5</v>
      </c>
      <c r="C1004" s="8" t="s">
        <v>173</v>
      </c>
      <c r="D1004" s="8" t="s">
        <v>141</v>
      </c>
      <c r="E1004" s="8" t="s">
        <v>186</v>
      </c>
      <c r="F1004" s="8" t="s">
        <v>143</v>
      </c>
      <c r="G1004" s="8" t="s">
        <v>144</v>
      </c>
      <c r="H1004" s="8" t="s">
        <v>6</v>
      </c>
      <c r="I1004" s="8" t="s">
        <v>279</v>
      </c>
      <c r="J1004" s="8" t="s">
        <v>188</v>
      </c>
      <c r="K1004" s="8" t="s">
        <v>21</v>
      </c>
      <c r="L1004" s="12">
        <v>142</v>
      </c>
      <c r="M1004" s="9">
        <v>2</v>
      </c>
      <c r="N1004" s="10">
        <f t="shared" si="135"/>
        <v>1.4084507042253521E-2</v>
      </c>
      <c r="O1004" s="11">
        <f t="shared" si="136"/>
        <v>9</v>
      </c>
      <c r="P1004" s="11">
        <v>18</v>
      </c>
      <c r="Q1004" s="11">
        <v>0</v>
      </c>
      <c r="R1004" s="8">
        <v>0</v>
      </c>
      <c r="S1004" s="8">
        <v>0</v>
      </c>
      <c r="T1004" s="33" t="str">
        <f t="shared" si="137"/>
        <v/>
      </c>
      <c r="U1004" s="12">
        <f t="shared" si="138"/>
        <v>0</v>
      </c>
      <c r="V1004" s="10">
        <f t="shared" si="139"/>
        <v>0</v>
      </c>
      <c r="W1004" s="11">
        <v>9</v>
      </c>
      <c r="X1004" s="8" t="s">
        <v>148</v>
      </c>
      <c r="Y1004" s="8" t="s">
        <v>149</v>
      </c>
      <c r="AA1004">
        <f t="shared" si="140"/>
        <v>2</v>
      </c>
      <c r="AB1004" s="32">
        <f t="shared" si="141"/>
        <v>-18</v>
      </c>
      <c r="AC1004" t="str">
        <f t="shared" si="142"/>
        <v>No Sales</v>
      </c>
      <c r="AD1004">
        <f>IFERROR(VLOOKUP(J1004,Product_lookup!$A:$G,5,FALSE),"")</f>
        <v>349</v>
      </c>
      <c r="AE1004">
        <f>IFERROR(VLOOKUP(J1004,Product_lookup!$A:$G,6,FALSE),"")</f>
        <v>133</v>
      </c>
      <c r="AF1004">
        <f>IFERROR(VLOOKUP(J1004,Product_lookup!$A:$G,7,FALSE),"")</f>
        <v>121</v>
      </c>
      <c r="AG1004" s="33">
        <f t="shared" si="143"/>
        <v>0.27220630372492838</v>
      </c>
    </row>
    <row r="1005" spans="1:33" x14ac:dyDescent="0.3">
      <c r="A1005" s="27">
        <v>46275</v>
      </c>
      <c r="B1005" s="8" t="s">
        <v>5</v>
      </c>
      <c r="C1005" s="8" t="s">
        <v>173</v>
      </c>
      <c r="D1005" s="8" t="s">
        <v>141</v>
      </c>
      <c r="E1005" s="8" t="s">
        <v>193</v>
      </c>
      <c r="F1005" s="8" t="s">
        <v>143</v>
      </c>
      <c r="G1005" s="8" t="s">
        <v>151</v>
      </c>
      <c r="H1005" s="8" t="s">
        <v>6</v>
      </c>
      <c r="I1005" s="8" t="s">
        <v>800</v>
      </c>
      <c r="J1005" s="8" t="s">
        <v>195</v>
      </c>
      <c r="K1005" s="8" t="s">
        <v>7</v>
      </c>
      <c r="L1005" s="12">
        <v>203</v>
      </c>
      <c r="M1005" s="9">
        <v>1</v>
      </c>
      <c r="N1005" s="10">
        <f t="shared" si="135"/>
        <v>4.9261083743842365E-3</v>
      </c>
      <c r="O1005" s="11">
        <f t="shared" si="136"/>
        <v>6.59</v>
      </c>
      <c r="P1005" s="11">
        <v>6.59</v>
      </c>
      <c r="Q1005" s="11">
        <v>0</v>
      </c>
      <c r="R1005" s="8">
        <v>0</v>
      </c>
      <c r="S1005" s="8">
        <v>0</v>
      </c>
      <c r="T1005" s="33" t="str">
        <f t="shared" si="137"/>
        <v/>
      </c>
      <c r="U1005" s="12">
        <f t="shared" si="138"/>
        <v>0</v>
      </c>
      <c r="V1005" s="10">
        <f t="shared" si="139"/>
        <v>0</v>
      </c>
      <c r="W1005" s="11">
        <v>9.5</v>
      </c>
      <c r="X1005" s="8" t="s">
        <v>148</v>
      </c>
      <c r="Y1005" s="8" t="s">
        <v>149</v>
      </c>
      <c r="AA1005">
        <f t="shared" si="140"/>
        <v>2</v>
      </c>
      <c r="AB1005" s="32">
        <f t="shared" si="141"/>
        <v>-6.59</v>
      </c>
      <c r="AC1005" t="str">
        <f t="shared" si="142"/>
        <v>No Sales</v>
      </c>
      <c r="AD1005">
        <f>IFERROR(VLOOKUP(J1005,Product_lookup!$A:$G,5,FALSE),"")</f>
        <v>399</v>
      </c>
      <c r="AE1005">
        <f>IFERROR(VLOOKUP(J1005,Product_lookup!$A:$G,6,FALSE),"")</f>
        <v>148</v>
      </c>
      <c r="AF1005">
        <f>IFERROR(VLOOKUP(J1005,Product_lookup!$A:$G,7,FALSE),"")</f>
        <v>126</v>
      </c>
      <c r="AG1005" s="33">
        <f t="shared" si="143"/>
        <v>0.31328320802005011</v>
      </c>
    </row>
    <row r="1006" spans="1:33" x14ac:dyDescent="0.3">
      <c r="A1006" s="27">
        <v>46275</v>
      </c>
      <c r="B1006" s="8" t="s">
        <v>5</v>
      </c>
      <c r="C1006" s="8" t="s">
        <v>173</v>
      </c>
      <c r="D1006" s="8" t="s">
        <v>141</v>
      </c>
      <c r="E1006" s="8" t="s">
        <v>193</v>
      </c>
      <c r="F1006" s="8" t="s">
        <v>143</v>
      </c>
      <c r="G1006" s="8" t="s">
        <v>151</v>
      </c>
      <c r="H1006" s="8" t="s">
        <v>6</v>
      </c>
      <c r="I1006" s="8" t="s">
        <v>571</v>
      </c>
      <c r="J1006" s="8" t="s">
        <v>195</v>
      </c>
      <c r="K1006" s="8" t="s">
        <v>21</v>
      </c>
      <c r="L1006" s="12">
        <v>221</v>
      </c>
      <c r="M1006" s="9">
        <v>3</v>
      </c>
      <c r="N1006" s="10">
        <f t="shared" si="135"/>
        <v>1.3574660633484163E-2</v>
      </c>
      <c r="O1006" s="11">
        <f t="shared" si="136"/>
        <v>10.5</v>
      </c>
      <c r="P1006" s="11">
        <v>31.5</v>
      </c>
      <c r="Q1006" s="11">
        <v>0</v>
      </c>
      <c r="R1006" s="8">
        <v>0</v>
      </c>
      <c r="S1006" s="8">
        <v>0</v>
      </c>
      <c r="T1006" s="33" t="str">
        <f t="shared" si="137"/>
        <v/>
      </c>
      <c r="U1006" s="12">
        <f t="shared" si="138"/>
        <v>0</v>
      </c>
      <c r="V1006" s="10">
        <f t="shared" si="139"/>
        <v>0</v>
      </c>
      <c r="W1006" s="11">
        <v>10.5</v>
      </c>
      <c r="X1006" s="8" t="s">
        <v>148</v>
      </c>
      <c r="Y1006" s="8" t="s">
        <v>149</v>
      </c>
      <c r="AA1006">
        <f t="shared" si="140"/>
        <v>2</v>
      </c>
      <c r="AB1006" s="32">
        <f t="shared" si="141"/>
        <v>-31.5</v>
      </c>
      <c r="AC1006" t="str">
        <f t="shared" si="142"/>
        <v>No Sales</v>
      </c>
      <c r="AD1006">
        <f>IFERROR(VLOOKUP(J1006,Product_lookup!$A:$G,5,FALSE),"")</f>
        <v>399</v>
      </c>
      <c r="AE1006">
        <f>IFERROR(VLOOKUP(J1006,Product_lookup!$A:$G,6,FALSE),"")</f>
        <v>148</v>
      </c>
      <c r="AF1006">
        <f>IFERROR(VLOOKUP(J1006,Product_lookup!$A:$G,7,FALSE),"")</f>
        <v>126</v>
      </c>
      <c r="AG1006" s="33">
        <f t="shared" si="143"/>
        <v>0.31328320802005011</v>
      </c>
    </row>
    <row r="1007" spans="1:33" x14ac:dyDescent="0.3">
      <c r="A1007" s="27">
        <v>46275</v>
      </c>
      <c r="B1007" s="8" t="s">
        <v>32</v>
      </c>
      <c r="C1007" s="8" t="s">
        <v>140</v>
      </c>
      <c r="D1007" s="8" t="s">
        <v>141</v>
      </c>
      <c r="E1007" s="8" t="s">
        <v>142</v>
      </c>
      <c r="F1007" s="8" t="s">
        <v>143</v>
      </c>
      <c r="G1007" s="8" t="s">
        <v>205</v>
      </c>
      <c r="H1007" s="8" t="s">
        <v>20</v>
      </c>
      <c r="I1007" s="8" t="s">
        <v>205</v>
      </c>
      <c r="J1007" s="8" t="s">
        <v>147</v>
      </c>
      <c r="K1007" s="8" t="s">
        <v>21</v>
      </c>
      <c r="L1007" s="12">
        <v>755</v>
      </c>
      <c r="M1007" s="9">
        <v>10</v>
      </c>
      <c r="N1007" s="10">
        <f t="shared" si="135"/>
        <v>1.3245033112582781E-2</v>
      </c>
      <c r="O1007" s="11">
        <f t="shared" si="136"/>
        <v>14</v>
      </c>
      <c r="P1007" s="11">
        <v>140</v>
      </c>
      <c r="Q1007" s="11">
        <v>599</v>
      </c>
      <c r="R1007" s="8">
        <v>1</v>
      </c>
      <c r="S1007" s="8">
        <v>1</v>
      </c>
      <c r="T1007" s="33">
        <f t="shared" si="137"/>
        <v>0.23372287145242071</v>
      </c>
      <c r="U1007" s="12">
        <f t="shared" si="138"/>
        <v>4.2785714285714285</v>
      </c>
      <c r="V1007" s="10">
        <f t="shared" si="139"/>
        <v>0.1</v>
      </c>
      <c r="W1007" s="11">
        <v>14</v>
      </c>
      <c r="X1007" s="8" t="s">
        <v>148</v>
      </c>
      <c r="Y1007" s="8" t="s">
        <v>149</v>
      </c>
      <c r="AA1007">
        <f t="shared" si="140"/>
        <v>2</v>
      </c>
      <c r="AB1007" s="32">
        <f t="shared" si="141"/>
        <v>99</v>
      </c>
      <c r="AC1007" t="str">
        <f t="shared" si="142"/>
        <v>Profitable</v>
      </c>
      <c r="AD1007">
        <f>IFERROR(VLOOKUP(J1007,Product_lookup!$A:$G,5,FALSE),"")</f>
        <v>599</v>
      </c>
      <c r="AE1007">
        <f>IFERROR(VLOOKUP(J1007,Product_lookup!$A:$G,6,FALSE),"")</f>
        <v>216</v>
      </c>
      <c r="AF1007">
        <f>IFERROR(VLOOKUP(J1007,Product_lookup!$A:$G,7,FALSE),"")</f>
        <v>144</v>
      </c>
      <c r="AG1007" s="33">
        <f t="shared" si="143"/>
        <v>0.39899833055091821</v>
      </c>
    </row>
    <row r="1008" spans="1:33" x14ac:dyDescent="0.3">
      <c r="A1008" s="27">
        <v>46275</v>
      </c>
      <c r="B1008" s="8" t="s">
        <v>32</v>
      </c>
      <c r="C1008" s="8" t="s">
        <v>140</v>
      </c>
      <c r="D1008" s="8" t="s">
        <v>141</v>
      </c>
      <c r="E1008" s="8" t="s">
        <v>142</v>
      </c>
      <c r="F1008" s="8" t="s">
        <v>143</v>
      </c>
      <c r="G1008" s="8" t="s">
        <v>524</v>
      </c>
      <c r="H1008" s="8" t="s">
        <v>20</v>
      </c>
      <c r="I1008" s="8" t="s">
        <v>524</v>
      </c>
      <c r="J1008" s="8" t="s">
        <v>147</v>
      </c>
      <c r="K1008" s="8" t="s">
        <v>21</v>
      </c>
      <c r="L1008" s="12">
        <v>211</v>
      </c>
      <c r="M1008" s="9">
        <v>4</v>
      </c>
      <c r="N1008" s="10">
        <f t="shared" si="135"/>
        <v>1.8957345971563982E-2</v>
      </c>
      <c r="O1008" s="11">
        <f t="shared" si="136"/>
        <v>17.79</v>
      </c>
      <c r="P1008" s="8">
        <v>71.16</v>
      </c>
      <c r="Q1008" s="11">
        <v>0</v>
      </c>
      <c r="R1008" s="8">
        <v>0</v>
      </c>
      <c r="S1008" s="8">
        <v>0</v>
      </c>
      <c r="T1008" s="33" t="str">
        <f t="shared" si="137"/>
        <v/>
      </c>
      <c r="U1008" s="12">
        <f t="shared" si="138"/>
        <v>0</v>
      </c>
      <c r="V1008" s="10">
        <f t="shared" si="139"/>
        <v>0</v>
      </c>
      <c r="W1008" s="11">
        <v>22</v>
      </c>
      <c r="X1008" s="8" t="s">
        <v>148</v>
      </c>
      <c r="Y1008" s="8" t="s">
        <v>149</v>
      </c>
      <c r="AA1008">
        <f t="shared" si="140"/>
        <v>2</v>
      </c>
      <c r="AB1008" s="32">
        <f t="shared" si="141"/>
        <v>-71.16</v>
      </c>
      <c r="AC1008" t="str">
        <f t="shared" si="142"/>
        <v>No Sales</v>
      </c>
      <c r="AD1008">
        <f>IFERROR(VLOOKUP(J1008,Product_lookup!$A:$G,5,FALSE),"")</f>
        <v>599</v>
      </c>
      <c r="AE1008">
        <f>IFERROR(VLOOKUP(J1008,Product_lookup!$A:$G,6,FALSE),"")</f>
        <v>216</v>
      </c>
      <c r="AF1008">
        <f>IFERROR(VLOOKUP(J1008,Product_lookup!$A:$G,7,FALSE),"")</f>
        <v>144</v>
      </c>
      <c r="AG1008" s="33">
        <f t="shared" si="143"/>
        <v>0.39899833055091821</v>
      </c>
    </row>
    <row r="1009" spans="1:33" x14ac:dyDescent="0.3">
      <c r="A1009" s="27">
        <v>46275</v>
      </c>
      <c r="B1009" s="8" t="s">
        <v>32</v>
      </c>
      <c r="C1009" s="8" t="s">
        <v>140</v>
      </c>
      <c r="D1009" s="8" t="s">
        <v>141</v>
      </c>
      <c r="E1009" s="8" t="s">
        <v>142</v>
      </c>
      <c r="F1009" s="8" t="s">
        <v>143</v>
      </c>
      <c r="G1009" s="8" t="s">
        <v>670</v>
      </c>
      <c r="H1009" s="8" t="s">
        <v>20</v>
      </c>
      <c r="I1009" s="8" t="s">
        <v>670</v>
      </c>
      <c r="J1009" s="8" t="s">
        <v>147</v>
      </c>
      <c r="K1009" s="8" t="s">
        <v>14</v>
      </c>
      <c r="L1009" s="12">
        <v>289</v>
      </c>
      <c r="M1009" s="9">
        <v>1</v>
      </c>
      <c r="N1009" s="10">
        <f t="shared" si="135"/>
        <v>3.4602076124567475E-3</v>
      </c>
      <c r="O1009" s="11">
        <f t="shared" si="136"/>
        <v>9.77</v>
      </c>
      <c r="P1009" s="11">
        <v>9.77</v>
      </c>
      <c r="Q1009" s="11">
        <v>0</v>
      </c>
      <c r="R1009" s="8">
        <v>0</v>
      </c>
      <c r="S1009" s="8">
        <v>0</v>
      </c>
      <c r="T1009" s="33" t="str">
        <f t="shared" si="137"/>
        <v/>
      </c>
      <c r="U1009" s="12">
        <f t="shared" si="138"/>
        <v>0</v>
      </c>
      <c r="V1009" s="10">
        <f t="shared" si="139"/>
        <v>0</v>
      </c>
      <c r="W1009" s="11">
        <v>15</v>
      </c>
      <c r="X1009" s="8" t="s">
        <v>148</v>
      </c>
      <c r="Y1009" s="8" t="s">
        <v>149</v>
      </c>
      <c r="AA1009">
        <f t="shared" si="140"/>
        <v>2</v>
      </c>
      <c r="AB1009" s="32">
        <f t="shared" si="141"/>
        <v>-9.77</v>
      </c>
      <c r="AC1009" t="str">
        <f t="shared" si="142"/>
        <v>No Sales</v>
      </c>
      <c r="AD1009">
        <f>IFERROR(VLOOKUP(J1009,Product_lookup!$A:$G,5,FALSE),"")</f>
        <v>599</v>
      </c>
      <c r="AE1009">
        <f>IFERROR(VLOOKUP(J1009,Product_lookup!$A:$G,6,FALSE),"")</f>
        <v>216</v>
      </c>
      <c r="AF1009">
        <f>IFERROR(VLOOKUP(J1009,Product_lookup!$A:$G,7,FALSE),"")</f>
        <v>144</v>
      </c>
      <c r="AG1009" s="33">
        <f t="shared" si="143"/>
        <v>0.39899833055091821</v>
      </c>
    </row>
    <row r="1010" spans="1:33" x14ac:dyDescent="0.3">
      <c r="A1010" s="27">
        <v>46275</v>
      </c>
      <c r="B1010" s="8" t="s">
        <v>32</v>
      </c>
      <c r="C1010" s="8" t="s">
        <v>140</v>
      </c>
      <c r="D1010" s="8" t="s">
        <v>141</v>
      </c>
      <c r="E1010" s="8" t="s">
        <v>150</v>
      </c>
      <c r="F1010" s="8" t="s">
        <v>143</v>
      </c>
      <c r="G1010" s="8" t="s">
        <v>210</v>
      </c>
      <c r="H1010" s="8" t="s">
        <v>20</v>
      </c>
      <c r="I1010" s="8" t="s">
        <v>210</v>
      </c>
      <c r="J1010" s="8" t="s">
        <v>153</v>
      </c>
      <c r="K1010" s="8" t="s">
        <v>14</v>
      </c>
      <c r="L1010" s="12">
        <v>2280</v>
      </c>
      <c r="M1010" s="9">
        <v>18</v>
      </c>
      <c r="N1010" s="10">
        <f t="shared" si="135"/>
        <v>7.8947368421052634E-3</v>
      </c>
      <c r="O1010" s="11">
        <f t="shared" si="136"/>
        <v>9.7200000000000006</v>
      </c>
      <c r="P1010" s="8">
        <v>174.96</v>
      </c>
      <c r="Q1010" s="11">
        <v>0</v>
      </c>
      <c r="R1010" s="8">
        <v>0</v>
      </c>
      <c r="S1010" s="8">
        <v>0</v>
      </c>
      <c r="T1010" s="33" t="str">
        <f t="shared" si="137"/>
        <v/>
      </c>
      <c r="U1010" s="12">
        <f t="shared" si="138"/>
        <v>0</v>
      </c>
      <c r="V1010" s="10">
        <f t="shared" si="139"/>
        <v>0</v>
      </c>
      <c r="W1010" s="11">
        <v>15</v>
      </c>
      <c r="X1010" s="8" t="s">
        <v>148</v>
      </c>
      <c r="Y1010" s="8" t="s">
        <v>149</v>
      </c>
      <c r="AA1010">
        <f t="shared" si="140"/>
        <v>2</v>
      </c>
      <c r="AB1010" s="32">
        <f t="shared" si="141"/>
        <v>-174.96</v>
      </c>
      <c r="AC1010" t="str">
        <f t="shared" si="142"/>
        <v>No Sales</v>
      </c>
      <c r="AD1010">
        <f>IFERROR(VLOOKUP(J1010,Product_lookup!$A:$G,5,FALSE),"")</f>
        <v>549</v>
      </c>
      <c r="AE1010">
        <f>IFERROR(VLOOKUP(J1010,Product_lookup!$A:$G,6,FALSE),"")</f>
        <v>192</v>
      </c>
      <c r="AF1010">
        <f>IFERROR(VLOOKUP(J1010,Product_lookup!$A:$G,7,FALSE),"")</f>
        <v>139</v>
      </c>
      <c r="AG1010" s="33">
        <f t="shared" si="143"/>
        <v>0.39708561020036431</v>
      </c>
    </row>
    <row r="1011" spans="1:33" x14ac:dyDescent="0.3">
      <c r="A1011" s="27">
        <v>46275</v>
      </c>
      <c r="B1011" s="8" t="s">
        <v>32</v>
      </c>
      <c r="C1011" s="8" t="s">
        <v>140</v>
      </c>
      <c r="D1011" s="8" t="s">
        <v>141</v>
      </c>
      <c r="E1011" s="8" t="s">
        <v>150</v>
      </c>
      <c r="F1011" s="8" t="s">
        <v>143</v>
      </c>
      <c r="G1011" s="8" t="s">
        <v>156</v>
      </c>
      <c r="H1011" s="8" t="s">
        <v>20</v>
      </c>
      <c r="I1011" s="8" t="s">
        <v>156</v>
      </c>
      <c r="J1011" s="8" t="s">
        <v>153</v>
      </c>
      <c r="K1011" s="8" t="s">
        <v>14</v>
      </c>
      <c r="L1011" s="12">
        <v>609</v>
      </c>
      <c r="M1011" s="9">
        <v>1</v>
      </c>
      <c r="N1011" s="10">
        <f t="shared" si="135"/>
        <v>1.6420361247947454E-3</v>
      </c>
      <c r="O1011" s="11">
        <f t="shared" si="136"/>
        <v>12.54</v>
      </c>
      <c r="P1011" s="11">
        <v>12.54</v>
      </c>
      <c r="Q1011" s="11">
        <v>0</v>
      </c>
      <c r="R1011" s="8">
        <v>0</v>
      </c>
      <c r="S1011" s="8">
        <v>0</v>
      </c>
      <c r="T1011" s="33" t="str">
        <f t="shared" si="137"/>
        <v/>
      </c>
      <c r="U1011" s="12">
        <f t="shared" si="138"/>
        <v>0</v>
      </c>
      <c r="V1011" s="10">
        <f t="shared" si="139"/>
        <v>0</v>
      </c>
      <c r="W1011" s="11">
        <v>15</v>
      </c>
      <c r="X1011" s="8" t="s">
        <v>148</v>
      </c>
      <c r="Y1011" s="8" t="s">
        <v>149</v>
      </c>
      <c r="AA1011">
        <f t="shared" si="140"/>
        <v>2</v>
      </c>
      <c r="AB1011" s="32">
        <f t="shared" si="141"/>
        <v>-12.54</v>
      </c>
      <c r="AC1011" t="str">
        <f t="shared" si="142"/>
        <v>No Sales</v>
      </c>
      <c r="AD1011">
        <f>IFERROR(VLOOKUP(J1011,Product_lookup!$A:$G,5,FALSE),"")</f>
        <v>549</v>
      </c>
      <c r="AE1011">
        <f>IFERROR(VLOOKUP(J1011,Product_lookup!$A:$G,6,FALSE),"")</f>
        <v>192</v>
      </c>
      <c r="AF1011">
        <f>IFERROR(VLOOKUP(J1011,Product_lookup!$A:$G,7,FALSE),"")</f>
        <v>139</v>
      </c>
      <c r="AG1011" s="33">
        <f t="shared" si="143"/>
        <v>0.39708561020036431</v>
      </c>
    </row>
    <row r="1012" spans="1:33" x14ac:dyDescent="0.3">
      <c r="A1012" s="27">
        <v>46275</v>
      </c>
      <c r="B1012" s="8" t="s">
        <v>32</v>
      </c>
      <c r="C1012" s="8" t="s">
        <v>140</v>
      </c>
      <c r="D1012" s="8" t="s">
        <v>141</v>
      </c>
      <c r="E1012" s="8" t="s">
        <v>150</v>
      </c>
      <c r="F1012" s="8" t="s">
        <v>143</v>
      </c>
      <c r="G1012" s="8" t="s">
        <v>446</v>
      </c>
      <c r="H1012" s="8" t="s">
        <v>20</v>
      </c>
      <c r="I1012" s="8" t="s">
        <v>446</v>
      </c>
      <c r="J1012" s="8" t="s">
        <v>153</v>
      </c>
      <c r="K1012" s="8" t="s">
        <v>21</v>
      </c>
      <c r="L1012" s="12">
        <v>306</v>
      </c>
      <c r="M1012" s="9">
        <v>6</v>
      </c>
      <c r="N1012" s="10">
        <f t="shared" si="135"/>
        <v>1.9607843137254902E-2</v>
      </c>
      <c r="O1012" s="11">
        <f t="shared" si="136"/>
        <v>13.39</v>
      </c>
      <c r="P1012" s="11">
        <v>80.34</v>
      </c>
      <c r="Q1012" s="11">
        <v>549</v>
      </c>
      <c r="R1012" s="8">
        <v>1</v>
      </c>
      <c r="S1012" s="8">
        <v>1</v>
      </c>
      <c r="T1012" s="33">
        <f t="shared" si="137"/>
        <v>0.14633879781420767</v>
      </c>
      <c r="U1012" s="12">
        <f t="shared" si="138"/>
        <v>6.8334578043315908</v>
      </c>
      <c r="V1012" s="10">
        <f t="shared" si="139"/>
        <v>0.16666666666666666</v>
      </c>
      <c r="W1012" s="11">
        <v>13.5</v>
      </c>
      <c r="X1012" s="8" t="s">
        <v>148</v>
      </c>
      <c r="Y1012" s="8" t="s">
        <v>149</v>
      </c>
      <c r="AA1012">
        <f t="shared" si="140"/>
        <v>2</v>
      </c>
      <c r="AB1012" s="32">
        <f t="shared" si="141"/>
        <v>137.66</v>
      </c>
      <c r="AC1012" t="str">
        <f t="shared" si="142"/>
        <v>Profitable</v>
      </c>
      <c r="AD1012">
        <f>IFERROR(VLOOKUP(J1012,Product_lookup!$A:$G,5,FALSE),"")</f>
        <v>549</v>
      </c>
      <c r="AE1012">
        <f>IFERROR(VLOOKUP(J1012,Product_lookup!$A:$G,6,FALSE),"")</f>
        <v>192</v>
      </c>
      <c r="AF1012">
        <f>IFERROR(VLOOKUP(J1012,Product_lookup!$A:$G,7,FALSE),"")</f>
        <v>139</v>
      </c>
      <c r="AG1012" s="33">
        <f t="shared" si="143"/>
        <v>0.39708561020036431</v>
      </c>
    </row>
    <row r="1013" spans="1:33" x14ac:dyDescent="0.3">
      <c r="A1013" s="27">
        <v>46275</v>
      </c>
      <c r="B1013" s="8" t="s">
        <v>32</v>
      </c>
      <c r="C1013" s="8" t="s">
        <v>140</v>
      </c>
      <c r="D1013" s="8" t="s">
        <v>141</v>
      </c>
      <c r="E1013" s="8" t="s">
        <v>150</v>
      </c>
      <c r="F1013" s="8" t="s">
        <v>143</v>
      </c>
      <c r="G1013" s="8" t="s">
        <v>374</v>
      </c>
      <c r="H1013" s="8" t="s">
        <v>20</v>
      </c>
      <c r="I1013" s="8" t="s">
        <v>374</v>
      </c>
      <c r="J1013" s="8" t="s">
        <v>153</v>
      </c>
      <c r="K1013" s="8" t="s">
        <v>7</v>
      </c>
      <c r="L1013" s="12">
        <v>539</v>
      </c>
      <c r="M1013" s="9">
        <v>5</v>
      </c>
      <c r="N1013" s="10">
        <f t="shared" si="135"/>
        <v>9.2764378478664197E-3</v>
      </c>
      <c r="O1013" s="11">
        <f t="shared" si="136"/>
        <v>14.040000000000001</v>
      </c>
      <c r="P1013" s="11">
        <v>70.2</v>
      </c>
      <c r="Q1013" s="11">
        <v>1098</v>
      </c>
      <c r="R1013" s="8">
        <v>1</v>
      </c>
      <c r="S1013" s="8">
        <v>2</v>
      </c>
      <c r="T1013" s="33">
        <f t="shared" si="137"/>
        <v>6.3934426229508193E-2</v>
      </c>
      <c r="U1013" s="12">
        <f t="shared" si="138"/>
        <v>15.641025641025641</v>
      </c>
      <c r="V1013" s="10">
        <f t="shared" si="139"/>
        <v>0.2</v>
      </c>
      <c r="W1013" s="11">
        <v>20</v>
      </c>
      <c r="X1013" s="8" t="s">
        <v>148</v>
      </c>
      <c r="Y1013" s="8" t="s">
        <v>149</v>
      </c>
      <c r="AA1013">
        <f t="shared" si="140"/>
        <v>2</v>
      </c>
      <c r="AB1013" s="32">
        <f t="shared" si="141"/>
        <v>365.8</v>
      </c>
      <c r="AC1013" t="str">
        <f t="shared" si="142"/>
        <v>Profitable</v>
      </c>
      <c r="AD1013">
        <f>IFERROR(VLOOKUP(J1013,Product_lookup!$A:$G,5,FALSE),"")</f>
        <v>549</v>
      </c>
      <c r="AE1013">
        <f>IFERROR(VLOOKUP(J1013,Product_lookup!$A:$G,6,FALSE),"")</f>
        <v>192</v>
      </c>
      <c r="AF1013">
        <f>IFERROR(VLOOKUP(J1013,Product_lookup!$A:$G,7,FALSE),"")</f>
        <v>139</v>
      </c>
      <c r="AG1013" s="33">
        <f t="shared" si="143"/>
        <v>0.39708561020036431</v>
      </c>
    </row>
    <row r="1014" spans="1:33" x14ac:dyDescent="0.3">
      <c r="A1014" s="27">
        <v>46275</v>
      </c>
      <c r="B1014" s="8" t="s">
        <v>32</v>
      </c>
      <c r="C1014" s="8" t="s">
        <v>140</v>
      </c>
      <c r="D1014" s="8" t="s">
        <v>141</v>
      </c>
      <c r="E1014" s="8" t="s">
        <v>150</v>
      </c>
      <c r="F1014" s="8" t="s">
        <v>143</v>
      </c>
      <c r="G1014" s="8" t="s">
        <v>519</v>
      </c>
      <c r="H1014" s="8" t="s">
        <v>20</v>
      </c>
      <c r="I1014" s="8" t="s">
        <v>519</v>
      </c>
      <c r="J1014" s="8" t="s">
        <v>153</v>
      </c>
      <c r="K1014" s="8" t="s">
        <v>7</v>
      </c>
      <c r="L1014" s="12">
        <v>571</v>
      </c>
      <c r="M1014" s="9">
        <v>1</v>
      </c>
      <c r="N1014" s="10">
        <f t="shared" si="135"/>
        <v>1.7513134851138354E-3</v>
      </c>
      <c r="O1014" s="11">
        <f t="shared" si="136"/>
        <v>9.67</v>
      </c>
      <c r="P1014" s="11">
        <v>9.67</v>
      </c>
      <c r="Q1014" s="11">
        <v>0</v>
      </c>
      <c r="R1014" s="8">
        <v>0</v>
      </c>
      <c r="S1014" s="8">
        <v>0</v>
      </c>
      <c r="T1014" s="33" t="str">
        <f t="shared" si="137"/>
        <v/>
      </c>
      <c r="U1014" s="12">
        <f t="shared" si="138"/>
        <v>0</v>
      </c>
      <c r="V1014" s="10">
        <f t="shared" si="139"/>
        <v>0</v>
      </c>
      <c r="W1014" s="11">
        <v>16.5</v>
      </c>
      <c r="X1014" s="8" t="s">
        <v>148</v>
      </c>
      <c r="Y1014" s="8" t="s">
        <v>149</v>
      </c>
      <c r="AA1014">
        <f t="shared" si="140"/>
        <v>2</v>
      </c>
      <c r="AB1014" s="32">
        <f t="shared" si="141"/>
        <v>-9.67</v>
      </c>
      <c r="AC1014" t="str">
        <f t="shared" si="142"/>
        <v>No Sales</v>
      </c>
      <c r="AD1014">
        <f>IFERROR(VLOOKUP(J1014,Product_lookup!$A:$G,5,FALSE),"")</f>
        <v>549</v>
      </c>
      <c r="AE1014">
        <f>IFERROR(VLOOKUP(J1014,Product_lookup!$A:$G,6,FALSE),"")</f>
        <v>192</v>
      </c>
      <c r="AF1014">
        <f>IFERROR(VLOOKUP(J1014,Product_lookup!$A:$G,7,FALSE),"")</f>
        <v>139</v>
      </c>
      <c r="AG1014" s="33">
        <f t="shared" si="143"/>
        <v>0.39708561020036431</v>
      </c>
    </row>
    <row r="1015" spans="1:33" x14ac:dyDescent="0.3">
      <c r="A1015" s="27">
        <v>46275</v>
      </c>
      <c r="B1015" s="8" t="s">
        <v>32</v>
      </c>
      <c r="C1015" s="8" t="s">
        <v>140</v>
      </c>
      <c r="D1015" s="8" t="s">
        <v>141</v>
      </c>
      <c r="E1015" s="8" t="s">
        <v>211</v>
      </c>
      <c r="F1015" s="8" t="s">
        <v>143</v>
      </c>
      <c r="G1015" s="8" t="s">
        <v>215</v>
      </c>
      <c r="H1015" s="8" t="s">
        <v>20</v>
      </c>
      <c r="I1015" s="8" t="s">
        <v>215</v>
      </c>
      <c r="J1015" s="8" t="s">
        <v>214</v>
      </c>
      <c r="K1015" s="8" t="s">
        <v>14</v>
      </c>
      <c r="L1015" s="12">
        <v>667</v>
      </c>
      <c r="M1015" s="9">
        <v>8</v>
      </c>
      <c r="N1015" s="10">
        <f t="shared" si="135"/>
        <v>1.1994002998500749E-2</v>
      </c>
      <c r="O1015" s="11">
        <f t="shared" si="136"/>
        <v>17.899999999999999</v>
      </c>
      <c r="P1015" s="11">
        <v>143.19999999999999</v>
      </c>
      <c r="Q1015" s="11">
        <v>649</v>
      </c>
      <c r="R1015" s="8">
        <v>1</v>
      </c>
      <c r="S1015" s="8">
        <v>1</v>
      </c>
      <c r="T1015" s="33">
        <f t="shared" si="137"/>
        <v>0.22064714946070876</v>
      </c>
      <c r="U1015" s="12">
        <f t="shared" si="138"/>
        <v>4.5321229050279337</v>
      </c>
      <c r="V1015" s="10">
        <f t="shared" si="139"/>
        <v>0.125</v>
      </c>
      <c r="W1015" s="11">
        <v>25</v>
      </c>
      <c r="X1015" s="8" t="s">
        <v>148</v>
      </c>
      <c r="Y1015" s="8" t="s">
        <v>149</v>
      </c>
      <c r="AA1015">
        <f t="shared" si="140"/>
        <v>2</v>
      </c>
      <c r="AB1015" s="32">
        <f t="shared" si="141"/>
        <v>123.80000000000001</v>
      </c>
      <c r="AC1015" t="str">
        <f t="shared" si="142"/>
        <v>Profitable</v>
      </c>
      <c r="AD1015">
        <f>IFERROR(VLOOKUP(J1015,Product_lookup!$A:$G,5,FALSE),"")</f>
        <v>649</v>
      </c>
      <c r="AE1015">
        <f>IFERROR(VLOOKUP(J1015,Product_lookup!$A:$G,6,FALSE),"")</f>
        <v>234</v>
      </c>
      <c r="AF1015">
        <f>IFERROR(VLOOKUP(J1015,Product_lookup!$A:$G,7,FALSE),"")</f>
        <v>148</v>
      </c>
      <c r="AG1015" s="33">
        <f t="shared" si="143"/>
        <v>0.41140215716486905</v>
      </c>
    </row>
    <row r="1016" spans="1:33" x14ac:dyDescent="0.3">
      <c r="A1016" s="27">
        <v>46275</v>
      </c>
      <c r="B1016" s="8" t="s">
        <v>32</v>
      </c>
      <c r="C1016" s="8" t="s">
        <v>140</v>
      </c>
      <c r="D1016" s="8" t="s">
        <v>141</v>
      </c>
      <c r="E1016" s="8" t="s">
        <v>211</v>
      </c>
      <c r="F1016" s="8" t="s">
        <v>143</v>
      </c>
      <c r="G1016" s="8" t="s">
        <v>723</v>
      </c>
      <c r="H1016" s="8" t="s">
        <v>20</v>
      </c>
      <c r="I1016" s="8" t="s">
        <v>723</v>
      </c>
      <c r="J1016" s="8" t="s">
        <v>214</v>
      </c>
      <c r="K1016" s="8" t="s">
        <v>14</v>
      </c>
      <c r="L1016" s="12">
        <v>1312</v>
      </c>
      <c r="M1016" s="9">
        <v>6</v>
      </c>
      <c r="N1016" s="10">
        <f t="shared" si="135"/>
        <v>4.5731707317073168E-3</v>
      </c>
      <c r="O1016" s="11">
        <f t="shared" si="136"/>
        <v>13.020000000000001</v>
      </c>
      <c r="P1016" s="11">
        <v>78.12</v>
      </c>
      <c r="Q1016" s="11">
        <v>0</v>
      </c>
      <c r="R1016" s="8">
        <v>0</v>
      </c>
      <c r="S1016" s="8">
        <v>0</v>
      </c>
      <c r="T1016" s="33" t="str">
        <f t="shared" si="137"/>
        <v/>
      </c>
      <c r="U1016" s="12">
        <f t="shared" si="138"/>
        <v>0</v>
      </c>
      <c r="V1016" s="10">
        <f t="shared" si="139"/>
        <v>0</v>
      </c>
      <c r="W1016" s="11">
        <v>17</v>
      </c>
      <c r="X1016" s="8" t="s">
        <v>148</v>
      </c>
      <c r="Y1016" s="8" t="s">
        <v>149</v>
      </c>
      <c r="AA1016">
        <f t="shared" si="140"/>
        <v>2</v>
      </c>
      <c r="AB1016" s="32">
        <f t="shared" si="141"/>
        <v>-78.12</v>
      </c>
      <c r="AC1016" t="str">
        <f t="shared" si="142"/>
        <v>No Sales</v>
      </c>
      <c r="AD1016">
        <f>IFERROR(VLOOKUP(J1016,Product_lookup!$A:$G,5,FALSE),"")</f>
        <v>649</v>
      </c>
      <c r="AE1016">
        <f>IFERROR(VLOOKUP(J1016,Product_lookup!$A:$G,6,FALSE),"")</f>
        <v>234</v>
      </c>
      <c r="AF1016">
        <f>IFERROR(VLOOKUP(J1016,Product_lookup!$A:$G,7,FALSE),"")</f>
        <v>148</v>
      </c>
      <c r="AG1016" s="33">
        <f t="shared" si="143"/>
        <v>0.41140215716486905</v>
      </c>
    </row>
    <row r="1017" spans="1:33" x14ac:dyDescent="0.3">
      <c r="A1017" s="27">
        <v>46275</v>
      </c>
      <c r="B1017" s="8" t="s">
        <v>32</v>
      </c>
      <c r="C1017" s="8" t="s">
        <v>140</v>
      </c>
      <c r="D1017" s="8" t="s">
        <v>141</v>
      </c>
      <c r="E1017" s="8" t="s">
        <v>211</v>
      </c>
      <c r="F1017" s="8" t="s">
        <v>143</v>
      </c>
      <c r="G1017" s="8" t="s">
        <v>619</v>
      </c>
      <c r="H1017" s="8" t="s">
        <v>20</v>
      </c>
      <c r="I1017" s="8" t="s">
        <v>619</v>
      </c>
      <c r="J1017" s="8" t="s">
        <v>214</v>
      </c>
      <c r="K1017" s="8" t="s">
        <v>21</v>
      </c>
      <c r="L1017" s="12">
        <v>539</v>
      </c>
      <c r="M1017" s="9">
        <v>13</v>
      </c>
      <c r="N1017" s="10">
        <f t="shared" si="135"/>
        <v>2.4118738404452691E-2</v>
      </c>
      <c r="O1017" s="11">
        <f t="shared" si="136"/>
        <v>18.3</v>
      </c>
      <c r="P1017" s="11">
        <v>237.9</v>
      </c>
      <c r="Q1017" s="11">
        <v>649</v>
      </c>
      <c r="R1017" s="8">
        <v>1</v>
      </c>
      <c r="S1017" s="8">
        <v>1</v>
      </c>
      <c r="T1017" s="33">
        <f t="shared" si="137"/>
        <v>0.36656394453004626</v>
      </c>
      <c r="U1017" s="12">
        <f t="shared" si="138"/>
        <v>2.7280369903320723</v>
      </c>
      <c r="V1017" s="10">
        <f t="shared" si="139"/>
        <v>7.6923076923076927E-2</v>
      </c>
      <c r="W1017" s="11">
        <v>18.5</v>
      </c>
      <c r="X1017" s="8" t="s">
        <v>148</v>
      </c>
      <c r="Y1017" s="8" t="s">
        <v>149</v>
      </c>
      <c r="AA1017">
        <f t="shared" si="140"/>
        <v>2</v>
      </c>
      <c r="AB1017" s="32">
        <f t="shared" si="141"/>
        <v>29.099999999999994</v>
      </c>
      <c r="AC1017" t="str">
        <f t="shared" si="142"/>
        <v>Profitable</v>
      </c>
      <c r="AD1017">
        <f>IFERROR(VLOOKUP(J1017,Product_lookup!$A:$G,5,FALSE),"")</f>
        <v>649</v>
      </c>
      <c r="AE1017">
        <f>IFERROR(VLOOKUP(J1017,Product_lookup!$A:$G,6,FALSE),"")</f>
        <v>234</v>
      </c>
      <c r="AF1017">
        <f>IFERROR(VLOOKUP(J1017,Product_lookup!$A:$G,7,FALSE),"")</f>
        <v>148</v>
      </c>
      <c r="AG1017" s="33">
        <f t="shared" si="143"/>
        <v>0.41140215716486905</v>
      </c>
    </row>
    <row r="1018" spans="1:33" x14ac:dyDescent="0.3">
      <c r="A1018" s="27">
        <v>46275</v>
      </c>
      <c r="B1018" s="8" t="s">
        <v>26</v>
      </c>
      <c r="C1018" s="8" t="s">
        <v>140</v>
      </c>
      <c r="D1018" s="8" t="s">
        <v>141</v>
      </c>
      <c r="E1018" s="8" t="s">
        <v>142</v>
      </c>
      <c r="F1018" s="8" t="s">
        <v>143</v>
      </c>
      <c r="G1018" s="8" t="s">
        <v>205</v>
      </c>
      <c r="H1018" s="8" t="s">
        <v>13</v>
      </c>
      <c r="I1018" s="8" t="s">
        <v>584</v>
      </c>
      <c r="J1018" s="8" t="s">
        <v>147</v>
      </c>
      <c r="K1018" s="8" t="s">
        <v>14</v>
      </c>
      <c r="L1018" s="12">
        <v>701</v>
      </c>
      <c r="M1018" s="9">
        <v>3</v>
      </c>
      <c r="N1018" s="10">
        <f t="shared" si="135"/>
        <v>4.2796005706134095E-3</v>
      </c>
      <c r="O1018" s="11">
        <f t="shared" si="136"/>
        <v>13.94</v>
      </c>
      <c r="P1018" s="11">
        <v>41.82</v>
      </c>
      <c r="Q1018" s="11">
        <v>0</v>
      </c>
      <c r="R1018" s="8">
        <v>0</v>
      </c>
      <c r="S1018" s="8">
        <v>0</v>
      </c>
      <c r="T1018" s="33" t="str">
        <f t="shared" si="137"/>
        <v/>
      </c>
      <c r="U1018" s="12">
        <f t="shared" si="138"/>
        <v>0</v>
      </c>
      <c r="V1018" s="10">
        <f t="shared" si="139"/>
        <v>0</v>
      </c>
      <c r="W1018" s="11">
        <v>18.5</v>
      </c>
      <c r="X1018" s="8" t="s">
        <v>148</v>
      </c>
      <c r="Y1018" s="8" t="s">
        <v>149</v>
      </c>
      <c r="AA1018">
        <f t="shared" si="140"/>
        <v>2</v>
      </c>
      <c r="AB1018" s="32">
        <f t="shared" si="141"/>
        <v>-41.82</v>
      </c>
      <c r="AC1018" t="str">
        <f t="shared" si="142"/>
        <v>No Sales</v>
      </c>
      <c r="AD1018">
        <f>IFERROR(VLOOKUP(J1018,Product_lookup!$A:$G,5,FALSE),"")</f>
        <v>599</v>
      </c>
      <c r="AE1018">
        <f>IFERROR(VLOOKUP(J1018,Product_lookup!$A:$G,6,FALSE),"")</f>
        <v>216</v>
      </c>
      <c r="AF1018">
        <f>IFERROR(VLOOKUP(J1018,Product_lookup!$A:$G,7,FALSE),"")</f>
        <v>144</v>
      </c>
      <c r="AG1018" s="33">
        <f t="shared" si="143"/>
        <v>0.39899833055091821</v>
      </c>
    </row>
    <row r="1019" spans="1:33" x14ac:dyDescent="0.3">
      <c r="A1019" s="27">
        <v>46275</v>
      </c>
      <c r="B1019" s="8" t="s">
        <v>26</v>
      </c>
      <c r="C1019" s="8" t="s">
        <v>140</v>
      </c>
      <c r="D1019" s="8" t="s">
        <v>141</v>
      </c>
      <c r="E1019" s="8" t="s">
        <v>142</v>
      </c>
      <c r="F1019" s="8" t="s">
        <v>143</v>
      </c>
      <c r="G1019" s="8" t="s">
        <v>205</v>
      </c>
      <c r="H1019" s="8" t="s">
        <v>13</v>
      </c>
      <c r="I1019" s="8" t="s">
        <v>805</v>
      </c>
      <c r="J1019" s="8" t="s">
        <v>147</v>
      </c>
      <c r="K1019" s="8" t="s">
        <v>14</v>
      </c>
      <c r="L1019" s="12">
        <v>435</v>
      </c>
      <c r="M1019" s="9">
        <v>3</v>
      </c>
      <c r="N1019" s="10">
        <f t="shared" si="135"/>
        <v>6.8965517241379309E-3</v>
      </c>
      <c r="O1019" s="11">
        <f t="shared" si="136"/>
        <v>7.56</v>
      </c>
      <c r="P1019" s="11">
        <v>22.68</v>
      </c>
      <c r="Q1019" s="11">
        <v>0</v>
      </c>
      <c r="R1019" s="8">
        <v>0</v>
      </c>
      <c r="S1019" s="8">
        <v>0</v>
      </c>
      <c r="T1019" s="33" t="str">
        <f t="shared" si="137"/>
        <v/>
      </c>
      <c r="U1019" s="12">
        <f t="shared" si="138"/>
        <v>0</v>
      </c>
      <c r="V1019" s="10">
        <f t="shared" si="139"/>
        <v>0</v>
      </c>
      <c r="W1019" s="11">
        <v>12</v>
      </c>
      <c r="X1019" s="8" t="s">
        <v>148</v>
      </c>
      <c r="Y1019" s="8" t="s">
        <v>149</v>
      </c>
      <c r="AA1019">
        <f t="shared" si="140"/>
        <v>2</v>
      </c>
      <c r="AB1019" s="32">
        <f t="shared" si="141"/>
        <v>-22.68</v>
      </c>
      <c r="AC1019" t="str">
        <f t="shared" si="142"/>
        <v>No Sales</v>
      </c>
      <c r="AD1019">
        <f>IFERROR(VLOOKUP(J1019,Product_lookup!$A:$G,5,FALSE),"")</f>
        <v>599</v>
      </c>
      <c r="AE1019">
        <f>IFERROR(VLOOKUP(J1019,Product_lookup!$A:$G,6,FALSE),"")</f>
        <v>216</v>
      </c>
      <c r="AF1019">
        <f>IFERROR(VLOOKUP(J1019,Product_lookup!$A:$G,7,FALSE),"")</f>
        <v>144</v>
      </c>
      <c r="AG1019" s="33">
        <f t="shared" si="143"/>
        <v>0.39899833055091821</v>
      </c>
    </row>
    <row r="1020" spans="1:33" x14ac:dyDescent="0.3">
      <c r="A1020" s="27">
        <v>46275</v>
      </c>
      <c r="B1020" s="8" t="s">
        <v>26</v>
      </c>
      <c r="C1020" s="8" t="s">
        <v>140</v>
      </c>
      <c r="D1020" s="8" t="s">
        <v>141</v>
      </c>
      <c r="E1020" s="8" t="s">
        <v>142</v>
      </c>
      <c r="F1020" s="8" t="s">
        <v>143</v>
      </c>
      <c r="G1020" s="8" t="s">
        <v>205</v>
      </c>
      <c r="H1020" s="8" t="s">
        <v>13</v>
      </c>
      <c r="I1020" s="8" t="s">
        <v>435</v>
      </c>
      <c r="J1020" s="8" t="s">
        <v>147</v>
      </c>
      <c r="K1020" s="8" t="s">
        <v>14</v>
      </c>
      <c r="L1020" s="12">
        <v>124</v>
      </c>
      <c r="M1020" s="9">
        <v>0</v>
      </c>
      <c r="N1020" s="10">
        <f t="shared" si="135"/>
        <v>0</v>
      </c>
      <c r="O1020" s="11" t="str">
        <f t="shared" si="136"/>
        <v/>
      </c>
      <c r="P1020" s="11">
        <v>0</v>
      </c>
      <c r="Q1020" s="11">
        <v>0</v>
      </c>
      <c r="R1020" s="8">
        <v>0</v>
      </c>
      <c r="S1020" s="8">
        <v>0</v>
      </c>
      <c r="T1020" s="33" t="str">
        <f t="shared" si="137"/>
        <v/>
      </c>
      <c r="U1020" s="12" t="str">
        <f t="shared" si="138"/>
        <v/>
      </c>
      <c r="V1020" s="10" t="str">
        <f t="shared" si="139"/>
        <v/>
      </c>
      <c r="W1020" s="11">
        <v>14.5</v>
      </c>
      <c r="X1020" s="8" t="s">
        <v>148</v>
      </c>
      <c r="Y1020" s="8" t="s">
        <v>149</v>
      </c>
      <c r="AA1020">
        <f t="shared" si="140"/>
        <v>2</v>
      </c>
      <c r="AB1020" s="32">
        <f t="shared" si="141"/>
        <v>0</v>
      </c>
      <c r="AC1020" t="str">
        <f t="shared" si="142"/>
        <v>No Spend</v>
      </c>
      <c r="AD1020">
        <f>IFERROR(VLOOKUP(J1020,Product_lookup!$A:$G,5,FALSE),"")</f>
        <v>599</v>
      </c>
      <c r="AE1020">
        <f>IFERROR(VLOOKUP(J1020,Product_lookup!$A:$G,6,FALSE),"")</f>
        <v>216</v>
      </c>
      <c r="AF1020">
        <f>IFERROR(VLOOKUP(J1020,Product_lookup!$A:$G,7,FALSE),"")</f>
        <v>144</v>
      </c>
      <c r="AG1020" s="33">
        <f t="shared" si="143"/>
        <v>0.39899833055091821</v>
      </c>
    </row>
    <row r="1021" spans="1:33" x14ac:dyDescent="0.3">
      <c r="A1021" s="27">
        <v>46275</v>
      </c>
      <c r="B1021" s="8" t="s">
        <v>26</v>
      </c>
      <c r="C1021" s="8" t="s">
        <v>140</v>
      </c>
      <c r="D1021" s="8" t="s">
        <v>141</v>
      </c>
      <c r="E1021" s="8" t="s">
        <v>142</v>
      </c>
      <c r="F1021" s="8" t="s">
        <v>143</v>
      </c>
      <c r="G1021" s="8" t="s">
        <v>205</v>
      </c>
      <c r="H1021" s="8" t="s">
        <v>13</v>
      </c>
      <c r="I1021" s="8" t="s">
        <v>454</v>
      </c>
      <c r="J1021" s="8" t="s">
        <v>147</v>
      </c>
      <c r="K1021" s="8" t="s">
        <v>21</v>
      </c>
      <c r="L1021" s="12">
        <v>795</v>
      </c>
      <c r="M1021" s="9">
        <v>16</v>
      </c>
      <c r="N1021" s="10">
        <f t="shared" si="135"/>
        <v>2.0125786163522012E-2</v>
      </c>
      <c r="O1021" s="11">
        <f t="shared" si="136"/>
        <v>15.5</v>
      </c>
      <c r="P1021" s="11">
        <v>248</v>
      </c>
      <c r="Q1021" s="11">
        <v>1198</v>
      </c>
      <c r="R1021" s="8">
        <v>2</v>
      </c>
      <c r="S1021" s="8">
        <v>2</v>
      </c>
      <c r="T1021" s="33">
        <f t="shared" si="137"/>
        <v>0.20701168614357263</v>
      </c>
      <c r="U1021" s="12">
        <f t="shared" si="138"/>
        <v>4.830645161290323</v>
      </c>
      <c r="V1021" s="10">
        <f t="shared" si="139"/>
        <v>0.125</v>
      </c>
      <c r="W1021" s="11">
        <v>15.5</v>
      </c>
      <c r="X1021" s="8" t="s">
        <v>148</v>
      </c>
      <c r="Y1021" s="8" t="s">
        <v>149</v>
      </c>
      <c r="AA1021">
        <f t="shared" si="140"/>
        <v>2</v>
      </c>
      <c r="AB1021" s="32">
        <f t="shared" si="141"/>
        <v>230</v>
      </c>
      <c r="AC1021" t="str">
        <f t="shared" si="142"/>
        <v>Profitable</v>
      </c>
      <c r="AD1021">
        <f>IFERROR(VLOOKUP(J1021,Product_lookup!$A:$G,5,FALSE),"")</f>
        <v>599</v>
      </c>
      <c r="AE1021">
        <f>IFERROR(VLOOKUP(J1021,Product_lookup!$A:$G,6,FALSE),"")</f>
        <v>216</v>
      </c>
      <c r="AF1021">
        <f>IFERROR(VLOOKUP(J1021,Product_lookup!$A:$G,7,FALSE),"")</f>
        <v>144</v>
      </c>
      <c r="AG1021" s="33">
        <f t="shared" si="143"/>
        <v>0.39899833055091821</v>
      </c>
    </row>
    <row r="1022" spans="1:33" x14ac:dyDescent="0.3">
      <c r="A1022" s="27">
        <v>46275</v>
      </c>
      <c r="B1022" s="8" t="s">
        <v>26</v>
      </c>
      <c r="C1022" s="8" t="s">
        <v>140</v>
      </c>
      <c r="D1022" s="8" t="s">
        <v>141</v>
      </c>
      <c r="E1022" s="8" t="s">
        <v>150</v>
      </c>
      <c r="F1022" s="8" t="s">
        <v>143</v>
      </c>
      <c r="G1022" s="8" t="s">
        <v>210</v>
      </c>
      <c r="H1022" s="8" t="s">
        <v>13</v>
      </c>
      <c r="I1022" s="8" t="s">
        <v>210</v>
      </c>
      <c r="J1022" s="8" t="s">
        <v>153</v>
      </c>
      <c r="K1022" s="8" t="s">
        <v>7</v>
      </c>
      <c r="L1022" s="12">
        <v>1222</v>
      </c>
      <c r="M1022" s="9">
        <v>7</v>
      </c>
      <c r="N1022" s="10">
        <f t="shared" si="135"/>
        <v>5.7283142389525366E-3</v>
      </c>
      <c r="O1022" s="11">
        <f t="shared" si="136"/>
        <v>10.6</v>
      </c>
      <c r="P1022" s="11">
        <v>74.2</v>
      </c>
      <c r="Q1022" s="11">
        <v>0</v>
      </c>
      <c r="R1022" s="8">
        <v>0</v>
      </c>
      <c r="S1022" s="8">
        <v>0</v>
      </c>
      <c r="T1022" s="33" t="str">
        <f t="shared" si="137"/>
        <v/>
      </c>
      <c r="U1022" s="12">
        <f t="shared" si="138"/>
        <v>0</v>
      </c>
      <c r="V1022" s="10">
        <f t="shared" si="139"/>
        <v>0</v>
      </c>
      <c r="W1022" s="11">
        <v>16.5</v>
      </c>
      <c r="X1022" s="8" t="s">
        <v>148</v>
      </c>
      <c r="Y1022" s="8" t="s">
        <v>149</v>
      </c>
      <c r="AA1022">
        <f t="shared" si="140"/>
        <v>2</v>
      </c>
      <c r="AB1022" s="32">
        <f t="shared" si="141"/>
        <v>-74.2</v>
      </c>
      <c r="AC1022" t="str">
        <f t="shared" si="142"/>
        <v>No Sales</v>
      </c>
      <c r="AD1022">
        <f>IFERROR(VLOOKUP(J1022,Product_lookup!$A:$G,5,FALSE),"")</f>
        <v>549</v>
      </c>
      <c r="AE1022">
        <f>IFERROR(VLOOKUP(J1022,Product_lookup!$A:$G,6,FALSE),"")</f>
        <v>192</v>
      </c>
      <c r="AF1022">
        <f>IFERROR(VLOOKUP(J1022,Product_lookup!$A:$G,7,FALSE),"")</f>
        <v>139</v>
      </c>
      <c r="AG1022" s="33">
        <f t="shared" si="143"/>
        <v>0.39708561020036431</v>
      </c>
    </row>
    <row r="1023" spans="1:33" x14ac:dyDescent="0.3">
      <c r="A1023" s="27">
        <v>46275</v>
      </c>
      <c r="B1023" s="8" t="s">
        <v>26</v>
      </c>
      <c r="C1023" s="8" t="s">
        <v>140</v>
      </c>
      <c r="D1023" s="8" t="s">
        <v>141</v>
      </c>
      <c r="E1023" s="8" t="s">
        <v>211</v>
      </c>
      <c r="F1023" s="8" t="s">
        <v>143</v>
      </c>
      <c r="G1023" s="8" t="s">
        <v>215</v>
      </c>
      <c r="H1023" s="8" t="s">
        <v>13</v>
      </c>
      <c r="I1023" s="8" t="s">
        <v>215</v>
      </c>
      <c r="J1023" s="8" t="s">
        <v>214</v>
      </c>
      <c r="K1023" s="8" t="s">
        <v>14</v>
      </c>
      <c r="L1023" s="12">
        <v>699</v>
      </c>
      <c r="M1023" s="9">
        <v>6</v>
      </c>
      <c r="N1023" s="10">
        <f t="shared" si="135"/>
        <v>8.5836909871244635E-3</v>
      </c>
      <c r="O1023" s="11">
        <f t="shared" si="136"/>
        <v>8.1199999999999992</v>
      </c>
      <c r="P1023" s="11">
        <v>48.72</v>
      </c>
      <c r="Q1023" s="11">
        <v>0</v>
      </c>
      <c r="R1023" s="8">
        <v>0</v>
      </c>
      <c r="S1023" s="8">
        <v>0</v>
      </c>
      <c r="T1023" s="33" t="str">
        <f t="shared" si="137"/>
        <v/>
      </c>
      <c r="U1023" s="12">
        <f t="shared" si="138"/>
        <v>0</v>
      </c>
      <c r="V1023" s="10">
        <f t="shared" si="139"/>
        <v>0</v>
      </c>
      <c r="W1023" s="11">
        <v>14</v>
      </c>
      <c r="X1023" s="8" t="s">
        <v>148</v>
      </c>
      <c r="Y1023" s="8" t="s">
        <v>149</v>
      </c>
      <c r="AA1023">
        <f t="shared" si="140"/>
        <v>2</v>
      </c>
      <c r="AB1023" s="32">
        <f t="shared" si="141"/>
        <v>-48.72</v>
      </c>
      <c r="AC1023" t="str">
        <f t="shared" si="142"/>
        <v>No Sales</v>
      </c>
      <c r="AD1023">
        <f>IFERROR(VLOOKUP(J1023,Product_lookup!$A:$G,5,FALSE),"")</f>
        <v>649</v>
      </c>
      <c r="AE1023">
        <f>IFERROR(VLOOKUP(J1023,Product_lookup!$A:$G,6,FALSE),"")</f>
        <v>234</v>
      </c>
      <c r="AF1023">
        <f>IFERROR(VLOOKUP(J1023,Product_lookup!$A:$G,7,FALSE),"")</f>
        <v>148</v>
      </c>
      <c r="AG1023" s="33">
        <f t="shared" si="143"/>
        <v>0.41140215716486905</v>
      </c>
    </row>
    <row r="1024" spans="1:33" x14ac:dyDescent="0.3">
      <c r="A1024" s="27">
        <v>46275</v>
      </c>
      <c r="B1024" s="8" t="s">
        <v>26</v>
      </c>
      <c r="C1024" s="8" t="s">
        <v>140</v>
      </c>
      <c r="D1024" s="8" t="s">
        <v>141</v>
      </c>
      <c r="E1024" s="8" t="s">
        <v>211</v>
      </c>
      <c r="F1024" s="8" t="s">
        <v>143</v>
      </c>
      <c r="G1024" s="8" t="s">
        <v>225</v>
      </c>
      <c r="H1024" s="8" t="s">
        <v>13</v>
      </c>
      <c r="I1024" s="8" t="s">
        <v>619</v>
      </c>
      <c r="J1024" s="8" t="s">
        <v>214</v>
      </c>
      <c r="K1024" s="8" t="s">
        <v>21</v>
      </c>
      <c r="L1024" s="12">
        <v>543</v>
      </c>
      <c r="M1024" s="9">
        <v>10</v>
      </c>
      <c r="N1024" s="10">
        <f t="shared" si="135"/>
        <v>1.841620626151013E-2</v>
      </c>
      <c r="O1024" s="11">
        <f t="shared" si="136"/>
        <v>17.419999999999998</v>
      </c>
      <c r="P1024" s="11">
        <v>174.2</v>
      </c>
      <c r="Q1024" s="11">
        <v>0</v>
      </c>
      <c r="R1024" s="8">
        <v>0</v>
      </c>
      <c r="S1024" s="8">
        <v>0</v>
      </c>
      <c r="T1024" s="33" t="str">
        <f t="shared" si="137"/>
        <v/>
      </c>
      <c r="U1024" s="12">
        <f t="shared" si="138"/>
        <v>0</v>
      </c>
      <c r="V1024" s="10">
        <f t="shared" si="139"/>
        <v>0</v>
      </c>
      <c r="W1024" s="11">
        <v>20</v>
      </c>
      <c r="X1024" s="8" t="s">
        <v>148</v>
      </c>
      <c r="Y1024" s="8" t="s">
        <v>149</v>
      </c>
      <c r="AA1024">
        <f t="shared" si="140"/>
        <v>2</v>
      </c>
      <c r="AB1024" s="32">
        <f t="shared" si="141"/>
        <v>-174.2</v>
      </c>
      <c r="AC1024" t="str">
        <f t="shared" si="142"/>
        <v>No Sales</v>
      </c>
      <c r="AD1024">
        <f>IFERROR(VLOOKUP(J1024,Product_lookup!$A:$G,5,FALSE),"")</f>
        <v>649</v>
      </c>
      <c r="AE1024">
        <f>IFERROR(VLOOKUP(J1024,Product_lookup!$A:$G,6,FALSE),"")</f>
        <v>234</v>
      </c>
      <c r="AF1024">
        <f>IFERROR(VLOOKUP(J1024,Product_lookup!$A:$G,7,FALSE),"")</f>
        <v>148</v>
      </c>
      <c r="AG1024" s="33">
        <f t="shared" si="143"/>
        <v>0.41140215716486905</v>
      </c>
    </row>
    <row r="1025" spans="1:33" x14ac:dyDescent="0.3">
      <c r="A1025" s="27">
        <v>46286</v>
      </c>
      <c r="B1025" s="8" t="s">
        <v>37</v>
      </c>
      <c r="C1025" s="8" t="s">
        <v>140</v>
      </c>
      <c r="D1025" s="8" t="s">
        <v>141</v>
      </c>
      <c r="E1025" s="8" t="s">
        <v>257</v>
      </c>
      <c r="F1025" s="8" t="s">
        <v>143</v>
      </c>
      <c r="G1025" s="8" t="s">
        <v>258</v>
      </c>
      <c r="H1025" s="8" t="s">
        <v>13</v>
      </c>
      <c r="I1025" s="8" t="s">
        <v>806</v>
      </c>
      <c r="J1025" s="8" t="s">
        <v>260</v>
      </c>
      <c r="K1025" s="8" t="s">
        <v>21</v>
      </c>
      <c r="L1025" s="12">
        <v>105</v>
      </c>
      <c r="M1025" s="9">
        <v>0</v>
      </c>
      <c r="N1025" s="10">
        <f t="shared" si="135"/>
        <v>0</v>
      </c>
      <c r="O1025" s="11" t="str">
        <f t="shared" si="136"/>
        <v/>
      </c>
      <c r="P1025" s="11">
        <v>0</v>
      </c>
      <c r="Q1025" s="11">
        <v>0</v>
      </c>
      <c r="R1025" s="8">
        <v>0</v>
      </c>
      <c r="S1025" s="8">
        <v>0</v>
      </c>
      <c r="T1025" s="33" t="str">
        <f t="shared" si="137"/>
        <v/>
      </c>
      <c r="U1025" s="12" t="str">
        <f t="shared" si="138"/>
        <v/>
      </c>
      <c r="V1025" s="10" t="str">
        <f t="shared" si="139"/>
        <v/>
      </c>
      <c r="W1025" s="11">
        <v>7.5</v>
      </c>
      <c r="X1025" s="8" t="s">
        <v>148</v>
      </c>
      <c r="Y1025" s="8" t="s">
        <v>149</v>
      </c>
      <c r="AA1025">
        <f t="shared" si="140"/>
        <v>3</v>
      </c>
      <c r="AB1025" s="32">
        <f t="shared" si="141"/>
        <v>0</v>
      </c>
      <c r="AC1025" t="str">
        <f t="shared" si="142"/>
        <v>No Spend</v>
      </c>
      <c r="AD1025">
        <f>IFERROR(VLOOKUP(J1025,Product_lookup!$A:$G,5,FALSE),"")</f>
        <v>349</v>
      </c>
      <c r="AE1025">
        <f>IFERROR(VLOOKUP(J1025,Product_lookup!$A:$G,6,FALSE),"")</f>
        <v>133</v>
      </c>
      <c r="AF1025">
        <f>IFERROR(VLOOKUP(J1025,Product_lookup!$A:$G,7,FALSE),"")</f>
        <v>111</v>
      </c>
      <c r="AG1025" s="33">
        <f t="shared" si="143"/>
        <v>0.3008595988538682</v>
      </c>
    </row>
    <row r="1026" spans="1:33" x14ac:dyDescent="0.3">
      <c r="A1026" s="27">
        <v>46275</v>
      </c>
      <c r="B1026" s="8" t="s">
        <v>42</v>
      </c>
      <c r="C1026" s="8" t="s">
        <v>140</v>
      </c>
      <c r="D1026" s="8" t="s">
        <v>141</v>
      </c>
      <c r="E1026" s="8" t="s">
        <v>164</v>
      </c>
      <c r="F1026" s="8" t="s">
        <v>143</v>
      </c>
      <c r="G1026" s="8" t="s">
        <v>165</v>
      </c>
      <c r="H1026" s="8" t="s">
        <v>24</v>
      </c>
      <c r="I1026" s="8" t="s">
        <v>807</v>
      </c>
      <c r="J1026" s="8" t="s">
        <v>166</v>
      </c>
      <c r="K1026" s="8" t="s">
        <v>21</v>
      </c>
      <c r="L1026" s="12">
        <v>501</v>
      </c>
      <c r="M1026" s="9">
        <v>2</v>
      </c>
      <c r="N1026" s="10">
        <f t="shared" ref="N1026:N1089" si="144">IF(L1026=0,"",M1026/L1026)</f>
        <v>3.9920159680638719E-3</v>
      </c>
      <c r="O1026" s="11">
        <f t="shared" ref="O1026:O1089" si="145">IF(M1026=0,"",P1026/M1026)</f>
        <v>10</v>
      </c>
      <c r="P1026" s="11">
        <v>20</v>
      </c>
      <c r="Q1026" s="11">
        <v>449</v>
      </c>
      <c r="R1026" s="8">
        <v>1</v>
      </c>
      <c r="S1026" s="8">
        <v>1</v>
      </c>
      <c r="T1026" s="33">
        <f t="shared" ref="T1026:T1089" si="146">IF(Q1026=0,"",P1026/Q1026)</f>
        <v>4.4543429844097995E-2</v>
      </c>
      <c r="U1026" s="12">
        <f t="shared" ref="U1026:U1089" si="147">IF(P1026=0,"",Q1026/P1026)</f>
        <v>22.45</v>
      </c>
      <c r="V1026" s="10">
        <f t="shared" ref="V1026:V1089" si="148">IF(M1026=0,"",R1026/M1026)</f>
        <v>0.5</v>
      </c>
      <c r="W1026" s="11">
        <v>10</v>
      </c>
      <c r="X1026" s="8" t="s">
        <v>148</v>
      </c>
      <c r="Y1026" s="8" t="s">
        <v>149</v>
      </c>
      <c r="AA1026">
        <f t="shared" ref="AA1026:AA1089" si="149">IF(OR(A1026&lt;DATE(2026,9,1),A1026&gt;DATE(2026,9,28)),"Check Date",INT((A1026-DATE(2026,9,1))/7)+1)</f>
        <v>2</v>
      </c>
      <c r="AB1026" s="32">
        <f t="shared" ref="AB1026:AB1089" si="150">IF(OR(AD1026="",AE1026="",AF1026=""),"",S1026*(AD1026-AE1026-AF1026)-P1026)</f>
        <v>137</v>
      </c>
      <c r="AC1026" t="str">
        <f t="shared" ref="AC1026:AC1089" si="151">IF(P1026&lt;0,"Review",IF(OR(AD1026="",AE1026="",AF1026=""),"Cost missing",IF(P1026=0,"No Spend",IF(Q1026=0,"No Sales",IF(P1026/Q1026&lt;AG1026,"Profitable","Losing")))))</f>
        <v>Profitable</v>
      </c>
      <c r="AD1026">
        <f>IFERROR(VLOOKUP(J1026,Product_lookup!$A:$G,5,FALSE),"")</f>
        <v>449</v>
      </c>
      <c r="AE1026">
        <f>IFERROR(VLOOKUP(J1026,Product_lookup!$A:$G,6,FALSE),"")</f>
        <v>162</v>
      </c>
      <c r="AF1026">
        <f>IFERROR(VLOOKUP(J1026,Product_lookup!$A:$G,7,FALSE),"")</f>
        <v>130</v>
      </c>
      <c r="AG1026" s="33">
        <f t="shared" ref="AG1026:AG1089" si="152">IFERROR((AD1026-AE1026-AF1026)/AD1026,"")</f>
        <v>0.34966592427616927</v>
      </c>
    </row>
    <row r="1027" spans="1:33" x14ac:dyDescent="0.3">
      <c r="A1027" s="27">
        <v>46275</v>
      </c>
      <c r="B1027" s="8" t="s">
        <v>42</v>
      </c>
      <c r="C1027" s="8" t="s">
        <v>140</v>
      </c>
      <c r="D1027" s="8" t="s">
        <v>141</v>
      </c>
      <c r="E1027" s="8" t="s">
        <v>164</v>
      </c>
      <c r="F1027" s="8" t="s">
        <v>143</v>
      </c>
      <c r="G1027" s="8" t="s">
        <v>228</v>
      </c>
      <c r="H1027" s="8" t="s">
        <v>24</v>
      </c>
      <c r="I1027" s="8" t="s">
        <v>674</v>
      </c>
      <c r="J1027" s="8" t="s">
        <v>166</v>
      </c>
      <c r="K1027" s="8" t="s">
        <v>21</v>
      </c>
      <c r="L1027" s="12">
        <v>476</v>
      </c>
      <c r="M1027" s="9">
        <v>3</v>
      </c>
      <c r="N1027" s="10">
        <f t="shared" si="144"/>
        <v>6.3025210084033615E-3</v>
      </c>
      <c r="O1027" s="11">
        <f t="shared" si="145"/>
        <v>12.19</v>
      </c>
      <c r="P1027" s="11">
        <v>36.57</v>
      </c>
      <c r="Q1027" s="11">
        <v>0</v>
      </c>
      <c r="R1027" s="8">
        <v>0</v>
      </c>
      <c r="S1027" s="8">
        <v>0</v>
      </c>
      <c r="T1027" s="33" t="str">
        <f t="shared" si="146"/>
        <v/>
      </c>
      <c r="U1027" s="12">
        <f t="shared" si="147"/>
        <v>0</v>
      </c>
      <c r="V1027" s="10">
        <f t="shared" si="148"/>
        <v>0</v>
      </c>
      <c r="W1027" s="11">
        <v>14</v>
      </c>
      <c r="X1027" s="8" t="s">
        <v>148</v>
      </c>
      <c r="Y1027" s="8" t="s">
        <v>149</v>
      </c>
      <c r="AA1027">
        <f t="shared" si="149"/>
        <v>2</v>
      </c>
      <c r="AB1027" s="32">
        <f t="shared" si="150"/>
        <v>-36.57</v>
      </c>
      <c r="AC1027" t="str">
        <f t="shared" si="151"/>
        <v>No Sales</v>
      </c>
      <c r="AD1027">
        <f>IFERROR(VLOOKUP(J1027,Product_lookup!$A:$G,5,FALSE),"")</f>
        <v>449</v>
      </c>
      <c r="AE1027">
        <f>IFERROR(VLOOKUP(J1027,Product_lookup!$A:$G,6,FALSE),"")</f>
        <v>162</v>
      </c>
      <c r="AF1027">
        <f>IFERROR(VLOOKUP(J1027,Product_lookup!$A:$G,7,FALSE),"")</f>
        <v>130</v>
      </c>
      <c r="AG1027" s="33">
        <f t="shared" si="152"/>
        <v>0.34966592427616927</v>
      </c>
    </row>
    <row r="1028" spans="1:33" x14ac:dyDescent="0.3">
      <c r="A1028" s="27">
        <v>46275</v>
      </c>
      <c r="B1028" s="8" t="s">
        <v>42</v>
      </c>
      <c r="C1028" s="8" t="s">
        <v>140</v>
      </c>
      <c r="D1028" s="8" t="s">
        <v>141</v>
      </c>
      <c r="E1028" s="8" t="s">
        <v>164</v>
      </c>
      <c r="F1028" s="8" t="s">
        <v>143</v>
      </c>
      <c r="G1028" s="8" t="s">
        <v>165</v>
      </c>
      <c r="H1028" s="8" t="s">
        <v>24</v>
      </c>
      <c r="I1028" s="8" t="s">
        <v>227</v>
      </c>
      <c r="J1028" s="8" t="s">
        <v>166</v>
      </c>
      <c r="K1028" s="8" t="s">
        <v>21</v>
      </c>
      <c r="L1028" s="12">
        <v>171</v>
      </c>
      <c r="M1028" s="9">
        <v>6</v>
      </c>
      <c r="N1028" s="10">
        <f t="shared" si="144"/>
        <v>3.5087719298245612E-2</v>
      </c>
      <c r="O1028" s="11">
        <f t="shared" si="145"/>
        <v>13.5</v>
      </c>
      <c r="P1028" s="11">
        <v>81</v>
      </c>
      <c r="Q1028" s="11">
        <v>0</v>
      </c>
      <c r="R1028" s="8">
        <v>0</v>
      </c>
      <c r="S1028" s="8">
        <v>0</v>
      </c>
      <c r="T1028" s="33" t="str">
        <f t="shared" si="146"/>
        <v/>
      </c>
      <c r="U1028" s="12">
        <f t="shared" si="147"/>
        <v>0</v>
      </c>
      <c r="V1028" s="10">
        <f t="shared" si="148"/>
        <v>0</v>
      </c>
      <c r="W1028" s="11">
        <v>13.5</v>
      </c>
      <c r="X1028" s="8" t="s">
        <v>148</v>
      </c>
      <c r="Y1028" s="8" t="s">
        <v>149</v>
      </c>
      <c r="AA1028">
        <f t="shared" si="149"/>
        <v>2</v>
      </c>
      <c r="AB1028" s="32">
        <f t="shared" si="150"/>
        <v>-81</v>
      </c>
      <c r="AC1028" t="str">
        <f t="shared" si="151"/>
        <v>No Sales</v>
      </c>
      <c r="AD1028">
        <f>IFERROR(VLOOKUP(J1028,Product_lookup!$A:$G,5,FALSE),"")</f>
        <v>449</v>
      </c>
      <c r="AE1028">
        <f>IFERROR(VLOOKUP(J1028,Product_lookup!$A:$G,6,FALSE),"")</f>
        <v>162</v>
      </c>
      <c r="AF1028">
        <f>IFERROR(VLOOKUP(J1028,Product_lookup!$A:$G,7,FALSE),"")</f>
        <v>130</v>
      </c>
      <c r="AG1028" s="33">
        <f t="shared" si="152"/>
        <v>0.34966592427616927</v>
      </c>
    </row>
    <row r="1029" spans="1:33" x14ac:dyDescent="0.3">
      <c r="A1029" s="27">
        <v>46275</v>
      </c>
      <c r="B1029" s="8" t="s">
        <v>42</v>
      </c>
      <c r="C1029" s="8" t="s">
        <v>140</v>
      </c>
      <c r="D1029" s="8" t="s">
        <v>141</v>
      </c>
      <c r="E1029" s="8" t="s">
        <v>164</v>
      </c>
      <c r="F1029" s="8" t="s">
        <v>143</v>
      </c>
      <c r="G1029" s="8" t="s">
        <v>228</v>
      </c>
      <c r="H1029" s="8" t="s">
        <v>24</v>
      </c>
      <c r="I1029" s="8" t="s">
        <v>458</v>
      </c>
      <c r="J1029" s="8" t="s">
        <v>166</v>
      </c>
      <c r="K1029" s="8" t="s">
        <v>21</v>
      </c>
      <c r="L1029" s="12">
        <v>80</v>
      </c>
      <c r="M1029" s="9">
        <v>1</v>
      </c>
      <c r="N1029" s="10">
        <f t="shared" si="144"/>
        <v>1.2500000000000001E-2</v>
      </c>
      <c r="O1029" s="11">
        <f t="shared" si="145"/>
        <v>12.5</v>
      </c>
      <c r="P1029" s="11">
        <v>12.5</v>
      </c>
      <c r="Q1029" s="11">
        <v>0</v>
      </c>
      <c r="R1029" s="8">
        <v>0</v>
      </c>
      <c r="S1029" s="8">
        <v>0</v>
      </c>
      <c r="T1029" s="33" t="str">
        <f t="shared" si="146"/>
        <v/>
      </c>
      <c r="U1029" s="12">
        <f t="shared" si="147"/>
        <v>0</v>
      </c>
      <c r="V1029" s="10">
        <f t="shared" si="148"/>
        <v>0</v>
      </c>
      <c r="W1029" s="11">
        <v>12.5</v>
      </c>
      <c r="X1029" s="8" t="s">
        <v>148</v>
      </c>
      <c r="Y1029" s="8" t="s">
        <v>149</v>
      </c>
      <c r="AA1029">
        <f t="shared" si="149"/>
        <v>2</v>
      </c>
      <c r="AB1029" s="32">
        <f t="shared" si="150"/>
        <v>-12.5</v>
      </c>
      <c r="AC1029" t="str">
        <f t="shared" si="151"/>
        <v>No Sales</v>
      </c>
      <c r="AD1029">
        <f>IFERROR(VLOOKUP(J1029,Product_lookup!$A:$G,5,FALSE),"")</f>
        <v>449</v>
      </c>
      <c r="AE1029">
        <f>IFERROR(VLOOKUP(J1029,Product_lookup!$A:$G,6,FALSE),"")</f>
        <v>162</v>
      </c>
      <c r="AF1029">
        <f>IFERROR(VLOOKUP(J1029,Product_lookup!$A:$G,7,FALSE),"")</f>
        <v>130</v>
      </c>
      <c r="AG1029" s="33">
        <f t="shared" si="152"/>
        <v>0.34966592427616927</v>
      </c>
    </row>
    <row r="1030" spans="1:33" x14ac:dyDescent="0.3">
      <c r="A1030" s="27">
        <v>46275</v>
      </c>
      <c r="B1030" s="8" t="s">
        <v>42</v>
      </c>
      <c r="C1030" s="8" t="s">
        <v>140</v>
      </c>
      <c r="D1030" s="8" t="s">
        <v>141</v>
      </c>
      <c r="E1030" s="8" t="s">
        <v>377</v>
      </c>
      <c r="F1030" s="8" t="s">
        <v>143</v>
      </c>
      <c r="G1030" s="8" t="s">
        <v>378</v>
      </c>
      <c r="H1030" s="8" t="s">
        <v>24</v>
      </c>
      <c r="I1030" s="8" t="s">
        <v>381</v>
      </c>
      <c r="J1030" s="8" t="s">
        <v>380</v>
      </c>
      <c r="K1030" s="8" t="s">
        <v>21</v>
      </c>
      <c r="L1030" s="12">
        <v>1222</v>
      </c>
      <c r="M1030" s="9">
        <v>18</v>
      </c>
      <c r="N1030" s="10">
        <f t="shared" si="144"/>
        <v>1.4729950900163666E-2</v>
      </c>
      <c r="O1030" s="11">
        <f t="shared" si="145"/>
        <v>10.63</v>
      </c>
      <c r="P1030" s="11">
        <v>191.34</v>
      </c>
      <c r="Q1030" s="11">
        <v>549</v>
      </c>
      <c r="R1030" s="8">
        <v>1</v>
      </c>
      <c r="S1030" s="8">
        <v>1</v>
      </c>
      <c r="T1030" s="33">
        <f t="shared" si="146"/>
        <v>0.34852459016393444</v>
      </c>
      <c r="U1030" s="12">
        <f t="shared" si="147"/>
        <v>2.8692380056444025</v>
      </c>
      <c r="V1030" s="10">
        <f t="shared" si="148"/>
        <v>5.5555555555555552E-2</v>
      </c>
      <c r="W1030" s="11">
        <v>12</v>
      </c>
      <c r="X1030" s="8" t="s">
        <v>148</v>
      </c>
      <c r="Y1030" s="8" t="s">
        <v>149</v>
      </c>
      <c r="AA1030">
        <f t="shared" si="149"/>
        <v>2</v>
      </c>
      <c r="AB1030" s="32">
        <f t="shared" si="150"/>
        <v>15.659999999999997</v>
      </c>
      <c r="AC1030" t="str">
        <f t="shared" si="151"/>
        <v>Profitable</v>
      </c>
      <c r="AD1030">
        <f>IFERROR(VLOOKUP(J1030,Product_lookup!$A:$G,5,FALSE),"")</f>
        <v>549</v>
      </c>
      <c r="AE1030">
        <f>IFERROR(VLOOKUP(J1030,Product_lookup!$A:$G,6,FALSE),"")</f>
        <v>203</v>
      </c>
      <c r="AF1030">
        <f>IFERROR(VLOOKUP(J1030,Product_lookup!$A:$G,7,FALSE),"")</f>
        <v>139</v>
      </c>
      <c r="AG1030" s="33">
        <f t="shared" si="152"/>
        <v>0.37704918032786883</v>
      </c>
    </row>
    <row r="1031" spans="1:33" x14ac:dyDescent="0.3">
      <c r="A1031" s="27">
        <v>46275</v>
      </c>
      <c r="B1031" s="8" t="s">
        <v>42</v>
      </c>
      <c r="C1031" s="8" t="s">
        <v>140</v>
      </c>
      <c r="D1031" s="8" t="s">
        <v>141</v>
      </c>
      <c r="E1031" s="8" t="s">
        <v>377</v>
      </c>
      <c r="F1031" s="8" t="s">
        <v>143</v>
      </c>
      <c r="G1031" s="8" t="s">
        <v>378</v>
      </c>
      <c r="H1031" s="8" t="s">
        <v>24</v>
      </c>
      <c r="I1031" s="8" t="s">
        <v>808</v>
      </c>
      <c r="J1031" s="8" t="s">
        <v>380</v>
      </c>
      <c r="K1031" s="8" t="s">
        <v>7</v>
      </c>
      <c r="L1031" s="12">
        <v>123</v>
      </c>
      <c r="M1031" s="9">
        <v>0</v>
      </c>
      <c r="N1031" s="10">
        <f t="shared" si="144"/>
        <v>0</v>
      </c>
      <c r="O1031" s="11" t="str">
        <f t="shared" si="145"/>
        <v/>
      </c>
      <c r="P1031" s="11">
        <v>0</v>
      </c>
      <c r="Q1031" s="11">
        <v>0</v>
      </c>
      <c r="R1031" s="8">
        <v>0</v>
      </c>
      <c r="S1031" s="8">
        <v>0</v>
      </c>
      <c r="T1031" s="33" t="str">
        <f t="shared" si="146"/>
        <v/>
      </c>
      <c r="U1031" s="12" t="str">
        <f t="shared" si="147"/>
        <v/>
      </c>
      <c r="V1031" s="10" t="str">
        <f t="shared" si="148"/>
        <v/>
      </c>
      <c r="W1031" s="11">
        <v>16.5</v>
      </c>
      <c r="X1031" s="8" t="s">
        <v>148</v>
      </c>
      <c r="Y1031" s="8" t="s">
        <v>149</v>
      </c>
      <c r="AA1031">
        <f t="shared" si="149"/>
        <v>2</v>
      </c>
      <c r="AB1031" s="32">
        <f t="shared" si="150"/>
        <v>0</v>
      </c>
      <c r="AC1031" t="str">
        <f t="shared" si="151"/>
        <v>No Spend</v>
      </c>
      <c r="AD1031">
        <f>IFERROR(VLOOKUP(J1031,Product_lookup!$A:$G,5,FALSE),"")</f>
        <v>549</v>
      </c>
      <c r="AE1031">
        <f>IFERROR(VLOOKUP(J1031,Product_lookup!$A:$G,6,FALSE),"")</f>
        <v>203</v>
      </c>
      <c r="AF1031">
        <f>IFERROR(VLOOKUP(J1031,Product_lookup!$A:$G,7,FALSE),"")</f>
        <v>139</v>
      </c>
      <c r="AG1031" s="33">
        <f t="shared" si="152"/>
        <v>0.37704918032786883</v>
      </c>
    </row>
    <row r="1032" spans="1:33" x14ac:dyDescent="0.3">
      <c r="A1032" s="27">
        <v>46275</v>
      </c>
      <c r="B1032" s="8" t="s">
        <v>42</v>
      </c>
      <c r="C1032" s="8" t="s">
        <v>140</v>
      </c>
      <c r="D1032" s="8" t="s">
        <v>141</v>
      </c>
      <c r="E1032" s="8" t="s">
        <v>377</v>
      </c>
      <c r="F1032" s="8" t="s">
        <v>143</v>
      </c>
      <c r="G1032" s="8" t="s">
        <v>378</v>
      </c>
      <c r="H1032" s="8" t="s">
        <v>24</v>
      </c>
      <c r="I1032" s="8" t="s">
        <v>535</v>
      </c>
      <c r="J1032" s="8" t="s">
        <v>380</v>
      </c>
      <c r="K1032" s="8" t="s">
        <v>21</v>
      </c>
      <c r="L1032" s="12">
        <v>159</v>
      </c>
      <c r="M1032" s="9">
        <v>0</v>
      </c>
      <c r="N1032" s="10">
        <f t="shared" si="144"/>
        <v>0</v>
      </c>
      <c r="O1032" s="11" t="str">
        <f t="shared" si="145"/>
        <v/>
      </c>
      <c r="P1032" s="11">
        <v>0</v>
      </c>
      <c r="Q1032" s="11">
        <v>0</v>
      </c>
      <c r="R1032" s="8">
        <v>0</v>
      </c>
      <c r="S1032" s="8">
        <v>0</v>
      </c>
      <c r="T1032" s="33" t="str">
        <f t="shared" si="146"/>
        <v/>
      </c>
      <c r="U1032" s="12" t="str">
        <f t="shared" si="147"/>
        <v/>
      </c>
      <c r="V1032" s="10" t="str">
        <f t="shared" si="148"/>
        <v/>
      </c>
      <c r="W1032" s="11">
        <v>13</v>
      </c>
      <c r="X1032" s="8" t="s">
        <v>148</v>
      </c>
      <c r="Y1032" s="8" t="s">
        <v>149</v>
      </c>
      <c r="AA1032">
        <f t="shared" si="149"/>
        <v>2</v>
      </c>
      <c r="AB1032" s="32">
        <f t="shared" si="150"/>
        <v>0</v>
      </c>
      <c r="AC1032" t="str">
        <f t="shared" si="151"/>
        <v>No Spend</v>
      </c>
      <c r="AD1032">
        <f>IFERROR(VLOOKUP(J1032,Product_lookup!$A:$G,5,FALSE),"")</f>
        <v>549</v>
      </c>
      <c r="AE1032">
        <f>IFERROR(VLOOKUP(J1032,Product_lookup!$A:$G,6,FALSE),"")</f>
        <v>203</v>
      </c>
      <c r="AF1032">
        <f>IFERROR(VLOOKUP(J1032,Product_lookup!$A:$G,7,FALSE),"")</f>
        <v>139</v>
      </c>
      <c r="AG1032" s="33">
        <f t="shared" si="152"/>
        <v>0.37704918032786883</v>
      </c>
    </row>
    <row r="1033" spans="1:33" x14ac:dyDescent="0.3">
      <c r="A1033" s="27">
        <v>46275</v>
      </c>
      <c r="B1033" s="8" t="s">
        <v>37</v>
      </c>
      <c r="C1033" s="8" t="s">
        <v>140</v>
      </c>
      <c r="D1033" s="8" t="s">
        <v>141</v>
      </c>
      <c r="E1033" s="8" t="s">
        <v>157</v>
      </c>
      <c r="F1033" s="8" t="s">
        <v>143</v>
      </c>
      <c r="G1033" s="8" t="s">
        <v>162</v>
      </c>
      <c r="H1033" s="8" t="s">
        <v>13</v>
      </c>
      <c r="I1033" s="8" t="s">
        <v>809</v>
      </c>
      <c r="J1033" s="8" t="s">
        <v>159</v>
      </c>
      <c r="K1033" s="8" t="s">
        <v>21</v>
      </c>
      <c r="L1033" s="12">
        <v>159</v>
      </c>
      <c r="M1033" s="9">
        <v>1</v>
      </c>
      <c r="N1033" s="10">
        <f t="shared" si="144"/>
        <v>6.2893081761006293E-3</v>
      </c>
      <c r="O1033" s="11">
        <f t="shared" si="145"/>
        <v>10.5</v>
      </c>
      <c r="P1033" s="11">
        <v>10.5</v>
      </c>
      <c r="Q1033" s="11">
        <v>0</v>
      </c>
      <c r="R1033" s="8">
        <v>0</v>
      </c>
      <c r="S1033" s="8">
        <v>0</v>
      </c>
      <c r="T1033" s="33" t="str">
        <f t="shared" si="146"/>
        <v/>
      </c>
      <c r="U1033" s="12">
        <f t="shared" si="147"/>
        <v>0</v>
      </c>
      <c r="V1033" s="10">
        <f t="shared" si="148"/>
        <v>0</v>
      </c>
      <c r="W1033" s="11">
        <v>10.5</v>
      </c>
      <c r="X1033" s="8" t="s">
        <v>148</v>
      </c>
      <c r="Y1033" s="8" t="s">
        <v>149</v>
      </c>
      <c r="AA1033">
        <f t="shared" si="149"/>
        <v>2</v>
      </c>
      <c r="AB1033" s="32">
        <f t="shared" si="150"/>
        <v>-10.5</v>
      </c>
      <c r="AC1033" t="str">
        <f t="shared" si="151"/>
        <v>No Sales</v>
      </c>
      <c r="AD1033">
        <f>IFERROR(VLOOKUP(J1033,Product_lookup!$A:$G,5,FALSE),"")</f>
        <v>399</v>
      </c>
      <c r="AE1033">
        <f>IFERROR(VLOOKUP(J1033,Product_lookup!$A:$G,6,FALSE),"")</f>
        <v>148</v>
      </c>
      <c r="AF1033">
        <f>IFERROR(VLOOKUP(J1033,Product_lookup!$A:$G,7,FALSE),"")</f>
        <v>126</v>
      </c>
      <c r="AG1033" s="33">
        <f t="shared" si="152"/>
        <v>0.31328320802005011</v>
      </c>
    </row>
    <row r="1034" spans="1:33" x14ac:dyDescent="0.3">
      <c r="A1034" s="27">
        <v>46275</v>
      </c>
      <c r="B1034" s="8" t="s">
        <v>37</v>
      </c>
      <c r="C1034" s="8" t="s">
        <v>140</v>
      </c>
      <c r="D1034" s="8" t="s">
        <v>141</v>
      </c>
      <c r="E1034" s="8" t="s">
        <v>157</v>
      </c>
      <c r="F1034" s="8" t="s">
        <v>143</v>
      </c>
      <c r="G1034" s="8" t="s">
        <v>234</v>
      </c>
      <c r="H1034" s="8" t="s">
        <v>13</v>
      </c>
      <c r="I1034" s="8" t="s">
        <v>234</v>
      </c>
      <c r="J1034" s="8" t="s">
        <v>159</v>
      </c>
      <c r="K1034" s="8" t="s">
        <v>21</v>
      </c>
      <c r="L1034" s="12">
        <v>616</v>
      </c>
      <c r="M1034" s="9">
        <v>9</v>
      </c>
      <c r="N1034" s="10">
        <f t="shared" si="144"/>
        <v>1.461038961038961E-2</v>
      </c>
      <c r="O1034" s="11">
        <f t="shared" si="145"/>
        <v>11</v>
      </c>
      <c r="P1034" s="11">
        <v>99</v>
      </c>
      <c r="Q1034" s="11">
        <v>0</v>
      </c>
      <c r="R1034" s="8">
        <v>0</v>
      </c>
      <c r="S1034" s="8">
        <v>0</v>
      </c>
      <c r="T1034" s="33" t="str">
        <f t="shared" si="146"/>
        <v/>
      </c>
      <c r="U1034" s="12">
        <f t="shared" si="147"/>
        <v>0</v>
      </c>
      <c r="V1034" s="10">
        <f t="shared" si="148"/>
        <v>0</v>
      </c>
      <c r="W1034" s="11">
        <v>11</v>
      </c>
      <c r="X1034" s="8" t="s">
        <v>148</v>
      </c>
      <c r="Y1034" s="8" t="s">
        <v>149</v>
      </c>
      <c r="AA1034">
        <f t="shared" si="149"/>
        <v>2</v>
      </c>
      <c r="AB1034" s="32">
        <f t="shared" si="150"/>
        <v>-99</v>
      </c>
      <c r="AC1034" t="str">
        <f t="shared" si="151"/>
        <v>No Sales</v>
      </c>
      <c r="AD1034">
        <f>IFERROR(VLOOKUP(J1034,Product_lookup!$A:$G,5,FALSE),"")</f>
        <v>399</v>
      </c>
      <c r="AE1034">
        <f>IFERROR(VLOOKUP(J1034,Product_lookup!$A:$G,6,FALSE),"")</f>
        <v>148</v>
      </c>
      <c r="AF1034">
        <f>IFERROR(VLOOKUP(J1034,Product_lookup!$A:$G,7,FALSE),"")</f>
        <v>126</v>
      </c>
      <c r="AG1034" s="33">
        <f t="shared" si="152"/>
        <v>0.31328320802005011</v>
      </c>
    </row>
    <row r="1035" spans="1:33" x14ac:dyDescent="0.3">
      <c r="A1035" s="27">
        <v>46275</v>
      </c>
      <c r="B1035" s="8" t="s">
        <v>37</v>
      </c>
      <c r="C1035" s="8" t="s">
        <v>140</v>
      </c>
      <c r="D1035" s="8" t="s">
        <v>141</v>
      </c>
      <c r="E1035" s="8" t="s">
        <v>239</v>
      </c>
      <c r="F1035" s="8" t="s">
        <v>143</v>
      </c>
      <c r="G1035" s="8" t="s">
        <v>240</v>
      </c>
      <c r="H1035" s="8" t="s">
        <v>13</v>
      </c>
      <c r="I1035" s="8" t="s">
        <v>391</v>
      </c>
      <c r="J1035" s="8" t="s">
        <v>242</v>
      </c>
      <c r="K1035" s="8" t="s">
        <v>21</v>
      </c>
      <c r="L1035" s="12">
        <v>327</v>
      </c>
      <c r="M1035" s="9">
        <v>4</v>
      </c>
      <c r="N1035" s="10">
        <f t="shared" si="144"/>
        <v>1.2232415902140673E-2</v>
      </c>
      <c r="O1035" s="11">
        <f t="shared" si="145"/>
        <v>7.82</v>
      </c>
      <c r="P1035" s="11">
        <v>31.28</v>
      </c>
      <c r="Q1035" s="11">
        <v>0</v>
      </c>
      <c r="R1035" s="8">
        <v>0</v>
      </c>
      <c r="S1035" s="8">
        <v>0</v>
      </c>
      <c r="T1035" s="33" t="str">
        <f t="shared" si="146"/>
        <v/>
      </c>
      <c r="U1035" s="12">
        <f t="shared" si="147"/>
        <v>0</v>
      </c>
      <c r="V1035" s="10">
        <f t="shared" si="148"/>
        <v>0</v>
      </c>
      <c r="W1035" s="11">
        <v>9</v>
      </c>
      <c r="X1035" s="8" t="s">
        <v>148</v>
      </c>
      <c r="Y1035" s="8" t="s">
        <v>149</v>
      </c>
      <c r="AA1035">
        <f t="shared" si="149"/>
        <v>2</v>
      </c>
      <c r="AB1035" s="32">
        <f t="shared" si="150"/>
        <v>-31.28</v>
      </c>
      <c r="AC1035" t="str">
        <f t="shared" si="151"/>
        <v>No Sales</v>
      </c>
      <c r="AD1035">
        <f>IFERROR(VLOOKUP(J1035,Product_lookup!$A:$G,5,FALSE),"")</f>
        <v>299</v>
      </c>
      <c r="AE1035">
        <f>IFERROR(VLOOKUP(J1035,Product_lookup!$A:$G,6,FALSE),"")</f>
        <v>114</v>
      </c>
      <c r="AF1035">
        <f>IFERROR(VLOOKUP(J1035,Product_lookup!$A:$G,7,FALSE),"")</f>
        <v>107</v>
      </c>
      <c r="AG1035" s="33">
        <f t="shared" si="152"/>
        <v>0.2608695652173913</v>
      </c>
    </row>
    <row r="1036" spans="1:33" x14ac:dyDescent="0.3">
      <c r="A1036" s="27">
        <v>46275</v>
      </c>
      <c r="B1036" s="8" t="s">
        <v>37</v>
      </c>
      <c r="C1036" s="8" t="s">
        <v>140</v>
      </c>
      <c r="D1036" s="8" t="s">
        <v>141</v>
      </c>
      <c r="E1036" s="8" t="s">
        <v>239</v>
      </c>
      <c r="F1036" s="8" t="s">
        <v>143</v>
      </c>
      <c r="G1036" s="8" t="s">
        <v>240</v>
      </c>
      <c r="H1036" s="8" t="s">
        <v>13</v>
      </c>
      <c r="I1036" s="8" t="s">
        <v>810</v>
      </c>
      <c r="J1036" s="8" t="s">
        <v>242</v>
      </c>
      <c r="K1036" s="8" t="s">
        <v>21</v>
      </c>
      <c r="L1036" s="12">
        <v>48</v>
      </c>
      <c r="M1036" s="9">
        <v>0</v>
      </c>
      <c r="N1036" s="10">
        <f t="shared" si="144"/>
        <v>0</v>
      </c>
      <c r="O1036" s="11" t="str">
        <f t="shared" si="145"/>
        <v/>
      </c>
      <c r="P1036" s="11">
        <v>0</v>
      </c>
      <c r="Q1036" s="11">
        <v>0</v>
      </c>
      <c r="R1036" s="8">
        <v>0</v>
      </c>
      <c r="S1036" s="8">
        <v>0</v>
      </c>
      <c r="T1036" s="33" t="str">
        <f t="shared" si="146"/>
        <v/>
      </c>
      <c r="U1036" s="12" t="str">
        <f t="shared" si="147"/>
        <v/>
      </c>
      <c r="V1036" s="10" t="str">
        <f t="shared" si="148"/>
        <v/>
      </c>
      <c r="W1036" s="11">
        <v>6</v>
      </c>
      <c r="X1036" s="8" t="s">
        <v>148</v>
      </c>
      <c r="Y1036" s="8" t="s">
        <v>149</v>
      </c>
      <c r="AA1036">
        <f t="shared" si="149"/>
        <v>2</v>
      </c>
      <c r="AB1036" s="32">
        <f t="shared" si="150"/>
        <v>0</v>
      </c>
      <c r="AC1036" t="str">
        <f t="shared" si="151"/>
        <v>No Spend</v>
      </c>
      <c r="AD1036">
        <f>IFERROR(VLOOKUP(J1036,Product_lookup!$A:$G,5,FALSE),"")</f>
        <v>299</v>
      </c>
      <c r="AE1036">
        <f>IFERROR(VLOOKUP(J1036,Product_lookup!$A:$G,6,FALSE),"")</f>
        <v>114</v>
      </c>
      <c r="AF1036">
        <f>IFERROR(VLOOKUP(J1036,Product_lookup!$A:$G,7,FALSE),"")</f>
        <v>107</v>
      </c>
      <c r="AG1036" s="33">
        <f t="shared" si="152"/>
        <v>0.2608695652173913</v>
      </c>
    </row>
    <row r="1037" spans="1:33" x14ac:dyDescent="0.3">
      <c r="A1037" s="27">
        <v>46275</v>
      </c>
      <c r="B1037" s="8" t="s">
        <v>37</v>
      </c>
      <c r="C1037" s="8" t="s">
        <v>140</v>
      </c>
      <c r="D1037" s="8" t="s">
        <v>141</v>
      </c>
      <c r="E1037" s="8" t="s">
        <v>239</v>
      </c>
      <c r="F1037" s="8" t="s">
        <v>143</v>
      </c>
      <c r="G1037" s="8" t="s">
        <v>240</v>
      </c>
      <c r="H1037" s="8" t="s">
        <v>13</v>
      </c>
      <c r="I1037" s="8" t="s">
        <v>390</v>
      </c>
      <c r="J1037" s="8" t="s">
        <v>242</v>
      </c>
      <c r="K1037" s="8" t="s">
        <v>21</v>
      </c>
      <c r="L1037" s="12">
        <v>91</v>
      </c>
      <c r="M1037" s="9">
        <v>0</v>
      </c>
      <c r="N1037" s="10">
        <f t="shared" si="144"/>
        <v>0</v>
      </c>
      <c r="O1037" s="11" t="str">
        <f t="shared" si="145"/>
        <v/>
      </c>
      <c r="P1037" s="11">
        <v>0</v>
      </c>
      <c r="Q1037" s="11">
        <v>0</v>
      </c>
      <c r="R1037" s="8">
        <v>0</v>
      </c>
      <c r="S1037" s="8">
        <v>0</v>
      </c>
      <c r="T1037" s="33" t="str">
        <f t="shared" si="146"/>
        <v/>
      </c>
      <c r="U1037" s="12" t="str">
        <f t="shared" si="147"/>
        <v/>
      </c>
      <c r="V1037" s="10" t="str">
        <f t="shared" si="148"/>
        <v/>
      </c>
      <c r="W1037" s="11">
        <v>9</v>
      </c>
      <c r="X1037" s="8" t="s">
        <v>148</v>
      </c>
      <c r="Y1037" s="8" t="s">
        <v>149</v>
      </c>
      <c r="AA1037">
        <f t="shared" si="149"/>
        <v>2</v>
      </c>
      <c r="AB1037" s="32">
        <f t="shared" si="150"/>
        <v>0</v>
      </c>
      <c r="AC1037" t="str">
        <f t="shared" si="151"/>
        <v>No Spend</v>
      </c>
      <c r="AD1037">
        <f>IFERROR(VLOOKUP(J1037,Product_lookup!$A:$G,5,FALSE),"")</f>
        <v>299</v>
      </c>
      <c r="AE1037">
        <f>IFERROR(VLOOKUP(J1037,Product_lookup!$A:$G,6,FALSE),"")</f>
        <v>114</v>
      </c>
      <c r="AF1037">
        <f>IFERROR(VLOOKUP(J1037,Product_lookup!$A:$G,7,FALSE),"")</f>
        <v>107</v>
      </c>
      <c r="AG1037" s="33">
        <f t="shared" si="152"/>
        <v>0.2608695652173913</v>
      </c>
    </row>
    <row r="1038" spans="1:33" x14ac:dyDescent="0.3">
      <c r="A1038" s="27">
        <v>46275</v>
      </c>
      <c r="B1038" s="8" t="s">
        <v>37</v>
      </c>
      <c r="C1038" s="8" t="s">
        <v>140</v>
      </c>
      <c r="D1038" s="8" t="s">
        <v>141</v>
      </c>
      <c r="E1038" s="8" t="s">
        <v>244</v>
      </c>
      <c r="F1038" s="8" t="s">
        <v>143</v>
      </c>
      <c r="G1038" s="8" t="s">
        <v>394</v>
      </c>
      <c r="H1038" s="8" t="s">
        <v>13</v>
      </c>
      <c r="I1038" s="8" t="s">
        <v>261</v>
      </c>
      <c r="J1038" s="8" t="s">
        <v>247</v>
      </c>
      <c r="K1038" s="8" t="s">
        <v>7</v>
      </c>
      <c r="L1038" s="8">
        <v>678</v>
      </c>
      <c r="M1038" s="9">
        <v>2</v>
      </c>
      <c r="N1038" s="10">
        <f t="shared" si="144"/>
        <v>2.9498525073746312E-3</v>
      </c>
      <c r="O1038" s="11">
        <f t="shared" si="145"/>
        <v>3.26</v>
      </c>
      <c r="P1038" s="11">
        <v>6.52</v>
      </c>
      <c r="Q1038" s="11">
        <v>0</v>
      </c>
      <c r="R1038" s="8">
        <v>0</v>
      </c>
      <c r="S1038" s="8">
        <v>0</v>
      </c>
      <c r="T1038" s="33" t="str">
        <f t="shared" si="146"/>
        <v/>
      </c>
      <c r="U1038" s="12">
        <f t="shared" si="147"/>
        <v>0</v>
      </c>
      <c r="V1038" s="10">
        <f t="shared" si="148"/>
        <v>0</v>
      </c>
      <c r="W1038" s="11">
        <v>5</v>
      </c>
      <c r="X1038" s="8" t="s">
        <v>148</v>
      </c>
      <c r="Y1038" s="8" t="s">
        <v>149</v>
      </c>
      <c r="AA1038">
        <f t="shared" si="149"/>
        <v>2</v>
      </c>
      <c r="AB1038" s="32">
        <f t="shared" si="150"/>
        <v>-6.52</v>
      </c>
      <c r="AC1038" t="str">
        <f t="shared" si="151"/>
        <v>No Sales</v>
      </c>
      <c r="AD1038">
        <f>IFERROR(VLOOKUP(J1038,Product_lookup!$A:$G,5,FALSE),"")</f>
        <v>279</v>
      </c>
      <c r="AE1038">
        <f>IFERROR(VLOOKUP(J1038,Product_lookup!$A:$G,6,FALSE),"")</f>
        <v>106</v>
      </c>
      <c r="AF1038">
        <f>IFERROR(VLOOKUP(J1038,Product_lookup!$A:$G,7,FALSE),"")</f>
        <v>105</v>
      </c>
      <c r="AG1038" s="33">
        <f t="shared" si="152"/>
        <v>0.24372759856630824</v>
      </c>
    </row>
    <row r="1039" spans="1:33" x14ac:dyDescent="0.3">
      <c r="A1039" s="27">
        <v>46275</v>
      </c>
      <c r="B1039" s="8" t="s">
        <v>37</v>
      </c>
      <c r="C1039" s="8" t="s">
        <v>140</v>
      </c>
      <c r="D1039" s="8" t="s">
        <v>141</v>
      </c>
      <c r="E1039" s="8" t="s">
        <v>167</v>
      </c>
      <c r="F1039" s="8" t="s">
        <v>143</v>
      </c>
      <c r="G1039" s="8" t="s">
        <v>255</v>
      </c>
      <c r="H1039" s="8" t="s">
        <v>13</v>
      </c>
      <c r="I1039" s="8" t="s">
        <v>255</v>
      </c>
      <c r="J1039" s="8" t="s">
        <v>169</v>
      </c>
      <c r="K1039" s="8" t="s">
        <v>7</v>
      </c>
      <c r="L1039" s="12">
        <v>570</v>
      </c>
      <c r="M1039" s="9">
        <v>2</v>
      </c>
      <c r="N1039" s="10">
        <f t="shared" si="144"/>
        <v>3.5087719298245615E-3</v>
      </c>
      <c r="O1039" s="11">
        <f t="shared" si="145"/>
        <v>3.51</v>
      </c>
      <c r="P1039" s="11">
        <v>7.02</v>
      </c>
      <c r="Q1039" s="11">
        <v>0</v>
      </c>
      <c r="R1039" s="8">
        <v>0</v>
      </c>
      <c r="S1039" s="8">
        <v>0</v>
      </c>
      <c r="T1039" s="33" t="str">
        <f t="shared" si="146"/>
        <v/>
      </c>
      <c r="U1039" s="12">
        <f t="shared" si="147"/>
        <v>0</v>
      </c>
      <c r="V1039" s="10">
        <f t="shared" si="148"/>
        <v>0</v>
      </c>
      <c r="W1039" s="11">
        <v>6</v>
      </c>
      <c r="X1039" s="8" t="s">
        <v>148</v>
      </c>
      <c r="Y1039" s="8" t="s">
        <v>149</v>
      </c>
      <c r="AA1039">
        <f t="shared" si="149"/>
        <v>2</v>
      </c>
      <c r="AB1039" s="32">
        <f t="shared" si="150"/>
        <v>-7.02</v>
      </c>
      <c r="AC1039" t="str">
        <f t="shared" si="151"/>
        <v>No Sales</v>
      </c>
      <c r="AD1039">
        <f>IFERROR(VLOOKUP(J1039,Product_lookup!$A:$G,5,FALSE),"")</f>
        <v>249</v>
      </c>
      <c r="AE1039">
        <f>IFERROR(VLOOKUP(J1039,Product_lookup!$A:$G,6,FALSE),"")</f>
        <v>100</v>
      </c>
      <c r="AF1039">
        <f>IFERROR(VLOOKUP(J1039,Product_lookup!$A:$G,7,FALSE),"")</f>
        <v>102</v>
      </c>
      <c r="AG1039" s="33">
        <f t="shared" si="152"/>
        <v>0.18875502008032127</v>
      </c>
    </row>
    <row r="1040" spans="1:33" x14ac:dyDescent="0.3">
      <c r="A1040" s="27">
        <v>46275</v>
      </c>
      <c r="B1040" s="8" t="s">
        <v>37</v>
      </c>
      <c r="C1040" s="8" t="s">
        <v>140</v>
      </c>
      <c r="D1040" s="8" t="s">
        <v>141</v>
      </c>
      <c r="E1040" s="8" t="s">
        <v>257</v>
      </c>
      <c r="F1040" s="8" t="s">
        <v>143</v>
      </c>
      <c r="G1040" s="8" t="s">
        <v>258</v>
      </c>
      <c r="H1040" s="8" t="s">
        <v>13</v>
      </c>
      <c r="I1040" s="8" t="s">
        <v>259</v>
      </c>
      <c r="J1040" s="8" t="s">
        <v>260</v>
      </c>
      <c r="K1040" s="8" t="s">
        <v>14</v>
      </c>
      <c r="L1040" s="12">
        <v>334</v>
      </c>
      <c r="M1040" s="9">
        <v>3</v>
      </c>
      <c r="N1040" s="10">
        <f t="shared" si="144"/>
        <v>8.9820359281437123E-3</v>
      </c>
      <c r="O1040" s="11">
        <f t="shared" si="145"/>
        <v>6.07</v>
      </c>
      <c r="P1040" s="11">
        <v>18.21</v>
      </c>
      <c r="Q1040" s="11">
        <v>0</v>
      </c>
      <c r="R1040" s="8">
        <v>0</v>
      </c>
      <c r="S1040" s="8">
        <v>0</v>
      </c>
      <c r="T1040" s="33" t="str">
        <f t="shared" si="146"/>
        <v/>
      </c>
      <c r="U1040" s="12">
        <f t="shared" si="147"/>
        <v>0</v>
      </c>
      <c r="V1040" s="10">
        <f t="shared" si="148"/>
        <v>0</v>
      </c>
      <c r="W1040" s="11">
        <v>10.5</v>
      </c>
      <c r="X1040" s="8" t="s">
        <v>148</v>
      </c>
      <c r="Y1040" s="8" t="s">
        <v>149</v>
      </c>
      <c r="AA1040">
        <f t="shared" si="149"/>
        <v>2</v>
      </c>
      <c r="AB1040" s="32">
        <f t="shared" si="150"/>
        <v>-18.21</v>
      </c>
      <c r="AC1040" t="str">
        <f t="shared" si="151"/>
        <v>No Sales</v>
      </c>
      <c r="AD1040">
        <f>IFERROR(VLOOKUP(J1040,Product_lookup!$A:$G,5,FALSE),"")</f>
        <v>349</v>
      </c>
      <c r="AE1040">
        <f>IFERROR(VLOOKUP(J1040,Product_lookup!$A:$G,6,FALSE),"")</f>
        <v>133</v>
      </c>
      <c r="AF1040">
        <f>IFERROR(VLOOKUP(J1040,Product_lookup!$A:$G,7,FALSE),"")</f>
        <v>111</v>
      </c>
      <c r="AG1040" s="33">
        <f t="shared" si="152"/>
        <v>0.3008595988538682</v>
      </c>
    </row>
    <row r="1041" spans="1:33" x14ac:dyDescent="0.3">
      <c r="A1041" s="27">
        <v>46275</v>
      </c>
      <c r="B1041" s="8" t="s">
        <v>37</v>
      </c>
      <c r="C1041" s="8" t="s">
        <v>140</v>
      </c>
      <c r="D1041" s="8" t="s">
        <v>141</v>
      </c>
      <c r="E1041" s="8" t="s">
        <v>257</v>
      </c>
      <c r="F1041" s="8" t="s">
        <v>143</v>
      </c>
      <c r="G1041" s="8" t="s">
        <v>258</v>
      </c>
      <c r="H1041" s="8" t="s">
        <v>13</v>
      </c>
      <c r="I1041" s="8" t="s">
        <v>262</v>
      </c>
      <c r="J1041" s="8" t="s">
        <v>260</v>
      </c>
      <c r="K1041" s="8" t="s">
        <v>14</v>
      </c>
      <c r="L1041" s="12">
        <v>789</v>
      </c>
      <c r="M1041" s="9">
        <v>2</v>
      </c>
      <c r="N1041" s="10">
        <f t="shared" si="144"/>
        <v>2.5348542458808617E-3</v>
      </c>
      <c r="O1041" s="11">
        <f t="shared" si="145"/>
        <v>7.63</v>
      </c>
      <c r="P1041" s="11">
        <v>15.26</v>
      </c>
      <c r="Q1041" s="11">
        <v>0</v>
      </c>
      <c r="R1041" s="8">
        <v>0</v>
      </c>
      <c r="S1041" s="8">
        <v>0</v>
      </c>
      <c r="T1041" s="33" t="str">
        <f t="shared" si="146"/>
        <v/>
      </c>
      <c r="U1041" s="12">
        <f t="shared" si="147"/>
        <v>0</v>
      </c>
      <c r="V1041" s="10">
        <f t="shared" si="148"/>
        <v>0</v>
      </c>
      <c r="W1041" s="11">
        <v>10.5</v>
      </c>
      <c r="X1041" s="8" t="s">
        <v>148</v>
      </c>
      <c r="Y1041" s="8" t="s">
        <v>149</v>
      </c>
      <c r="AA1041">
        <f t="shared" si="149"/>
        <v>2</v>
      </c>
      <c r="AB1041" s="32">
        <f t="shared" si="150"/>
        <v>-15.26</v>
      </c>
      <c r="AC1041" t="str">
        <f t="shared" si="151"/>
        <v>No Sales</v>
      </c>
      <c r="AD1041">
        <f>IFERROR(VLOOKUP(J1041,Product_lookup!$A:$G,5,FALSE),"")</f>
        <v>349</v>
      </c>
      <c r="AE1041">
        <f>IFERROR(VLOOKUP(J1041,Product_lookup!$A:$G,6,FALSE),"")</f>
        <v>133</v>
      </c>
      <c r="AF1041">
        <f>IFERROR(VLOOKUP(J1041,Product_lookup!$A:$G,7,FALSE),"")</f>
        <v>111</v>
      </c>
      <c r="AG1041" s="33">
        <f t="shared" si="152"/>
        <v>0.3008595988538682</v>
      </c>
    </row>
    <row r="1042" spans="1:33" x14ac:dyDescent="0.3">
      <c r="A1042" s="27">
        <v>46275</v>
      </c>
      <c r="B1042" s="8" t="s">
        <v>33</v>
      </c>
      <c r="C1042" s="8" t="s">
        <v>173</v>
      </c>
      <c r="D1042" s="8" t="s">
        <v>141</v>
      </c>
      <c r="E1042" s="8" t="s">
        <v>193</v>
      </c>
      <c r="F1042" s="8" t="s">
        <v>143</v>
      </c>
      <c r="G1042" s="8" t="s">
        <v>264</v>
      </c>
      <c r="H1042" s="8" t="s">
        <v>24</v>
      </c>
      <c r="I1042" s="8" t="s">
        <v>198</v>
      </c>
      <c r="J1042" s="8" t="s">
        <v>195</v>
      </c>
      <c r="K1042" s="8" t="s">
        <v>7</v>
      </c>
      <c r="L1042" s="12">
        <v>1174</v>
      </c>
      <c r="M1042" s="9">
        <v>8</v>
      </c>
      <c r="N1042" s="10">
        <f t="shared" si="144"/>
        <v>6.8143100511073255E-3</v>
      </c>
      <c r="O1042" s="11">
        <f t="shared" si="145"/>
        <v>4.72</v>
      </c>
      <c r="P1042" s="11">
        <v>37.76</v>
      </c>
      <c r="Q1042" s="11">
        <v>0</v>
      </c>
      <c r="R1042" s="8">
        <v>0</v>
      </c>
      <c r="S1042" s="8">
        <v>0</v>
      </c>
      <c r="T1042" s="33" t="str">
        <f t="shared" si="146"/>
        <v/>
      </c>
      <c r="U1042" s="12">
        <f t="shared" si="147"/>
        <v>0</v>
      </c>
      <c r="V1042" s="10">
        <f t="shared" si="148"/>
        <v>0</v>
      </c>
      <c r="W1042" s="11">
        <v>8.5</v>
      </c>
      <c r="X1042" s="8" t="s">
        <v>148</v>
      </c>
      <c r="Y1042" s="8" t="s">
        <v>149</v>
      </c>
      <c r="AA1042">
        <f t="shared" si="149"/>
        <v>2</v>
      </c>
      <c r="AB1042" s="32">
        <f t="shared" si="150"/>
        <v>-37.76</v>
      </c>
      <c r="AC1042" t="str">
        <f t="shared" si="151"/>
        <v>No Sales</v>
      </c>
      <c r="AD1042">
        <f>IFERROR(VLOOKUP(J1042,Product_lookup!$A:$G,5,FALSE),"")</f>
        <v>399</v>
      </c>
      <c r="AE1042">
        <f>IFERROR(VLOOKUP(J1042,Product_lookup!$A:$G,6,FALSE),"")</f>
        <v>148</v>
      </c>
      <c r="AF1042">
        <f>IFERROR(VLOOKUP(J1042,Product_lookup!$A:$G,7,FALSE),"")</f>
        <v>126</v>
      </c>
      <c r="AG1042" s="33">
        <f t="shared" si="152"/>
        <v>0.31328320802005011</v>
      </c>
    </row>
    <row r="1043" spans="1:33" x14ac:dyDescent="0.3">
      <c r="A1043" s="27">
        <v>46275</v>
      </c>
      <c r="B1043" s="8" t="s">
        <v>33</v>
      </c>
      <c r="C1043" s="8" t="s">
        <v>173</v>
      </c>
      <c r="D1043" s="8" t="s">
        <v>141</v>
      </c>
      <c r="E1043" s="8" t="s">
        <v>193</v>
      </c>
      <c r="F1043" s="8" t="s">
        <v>143</v>
      </c>
      <c r="G1043" s="8" t="s">
        <v>194</v>
      </c>
      <c r="H1043" s="8" t="s">
        <v>24</v>
      </c>
      <c r="I1043" s="8" t="s">
        <v>812</v>
      </c>
      <c r="J1043" s="8" t="s">
        <v>195</v>
      </c>
      <c r="K1043" s="8" t="s">
        <v>21</v>
      </c>
      <c r="L1043" s="12">
        <v>80</v>
      </c>
      <c r="M1043" s="9">
        <v>1</v>
      </c>
      <c r="N1043" s="10">
        <f t="shared" si="144"/>
        <v>1.2500000000000001E-2</v>
      </c>
      <c r="O1043" s="11">
        <f t="shared" si="145"/>
        <v>11.5</v>
      </c>
      <c r="P1043" s="11">
        <v>11.5</v>
      </c>
      <c r="Q1043" s="11">
        <v>0</v>
      </c>
      <c r="R1043" s="8">
        <v>0</v>
      </c>
      <c r="S1043" s="8">
        <v>0</v>
      </c>
      <c r="T1043" s="33" t="str">
        <f t="shared" si="146"/>
        <v/>
      </c>
      <c r="U1043" s="12">
        <f t="shared" si="147"/>
        <v>0</v>
      </c>
      <c r="V1043" s="10">
        <f t="shared" si="148"/>
        <v>0</v>
      </c>
      <c r="W1043" s="11">
        <v>11.5</v>
      </c>
      <c r="X1043" s="8" t="s">
        <v>148</v>
      </c>
      <c r="Y1043" s="8" t="s">
        <v>149</v>
      </c>
      <c r="AA1043">
        <f t="shared" si="149"/>
        <v>2</v>
      </c>
      <c r="AB1043" s="32">
        <f t="shared" si="150"/>
        <v>-11.5</v>
      </c>
      <c r="AC1043" t="str">
        <f t="shared" si="151"/>
        <v>No Sales</v>
      </c>
      <c r="AD1043">
        <f>IFERROR(VLOOKUP(J1043,Product_lookup!$A:$G,5,FALSE),"")</f>
        <v>399</v>
      </c>
      <c r="AE1043">
        <f>IFERROR(VLOOKUP(J1043,Product_lookup!$A:$G,6,FALSE),"")</f>
        <v>148</v>
      </c>
      <c r="AF1043">
        <f>IFERROR(VLOOKUP(J1043,Product_lookup!$A:$G,7,FALSE),"")</f>
        <v>126</v>
      </c>
      <c r="AG1043" s="33">
        <f t="shared" si="152"/>
        <v>0.31328320802005011</v>
      </c>
    </row>
    <row r="1044" spans="1:33" x14ac:dyDescent="0.3">
      <c r="A1044" s="27">
        <v>46275</v>
      </c>
      <c r="B1044" s="8" t="s">
        <v>33</v>
      </c>
      <c r="C1044" s="8" t="s">
        <v>173</v>
      </c>
      <c r="D1044" s="8" t="s">
        <v>141</v>
      </c>
      <c r="E1044" s="8" t="s">
        <v>200</v>
      </c>
      <c r="F1044" s="8" t="s">
        <v>143</v>
      </c>
      <c r="G1044" s="8" t="s">
        <v>270</v>
      </c>
      <c r="H1044" s="8" t="s">
        <v>24</v>
      </c>
      <c r="I1044" s="8" t="s">
        <v>813</v>
      </c>
      <c r="J1044" s="8" t="s">
        <v>202</v>
      </c>
      <c r="K1044" s="8" t="s">
        <v>7</v>
      </c>
      <c r="L1044" s="12">
        <v>563</v>
      </c>
      <c r="M1044" s="9">
        <v>2</v>
      </c>
      <c r="N1044" s="10">
        <f t="shared" si="144"/>
        <v>3.552397868561279E-3</v>
      </c>
      <c r="O1044" s="11">
        <f t="shared" si="145"/>
        <v>9.81</v>
      </c>
      <c r="P1044" s="11">
        <v>19.62</v>
      </c>
      <c r="Q1044" s="11">
        <v>0</v>
      </c>
      <c r="R1044" s="8">
        <v>0</v>
      </c>
      <c r="S1044" s="8">
        <v>0</v>
      </c>
      <c r="T1044" s="33" t="str">
        <f t="shared" si="146"/>
        <v/>
      </c>
      <c r="U1044" s="12">
        <f t="shared" si="147"/>
        <v>0</v>
      </c>
      <c r="V1044" s="10">
        <f t="shared" si="148"/>
        <v>0</v>
      </c>
      <c r="W1044" s="11">
        <v>13.5</v>
      </c>
      <c r="X1044" s="8" t="s">
        <v>148</v>
      </c>
      <c r="Y1044" s="8" t="s">
        <v>149</v>
      </c>
      <c r="AA1044">
        <f t="shared" si="149"/>
        <v>2</v>
      </c>
      <c r="AB1044" s="32">
        <f t="shared" si="150"/>
        <v>-19.62</v>
      </c>
      <c r="AC1044" t="str">
        <f t="shared" si="151"/>
        <v>No Sales</v>
      </c>
      <c r="AD1044">
        <f>IFERROR(VLOOKUP(J1044,Product_lookup!$A:$G,5,FALSE),"")</f>
        <v>429</v>
      </c>
      <c r="AE1044">
        <f>IFERROR(VLOOKUP(J1044,Product_lookup!$A:$G,6,FALSE),"")</f>
        <v>159</v>
      </c>
      <c r="AF1044">
        <f>IFERROR(VLOOKUP(J1044,Product_lookup!$A:$G,7,FALSE),"")</f>
        <v>139</v>
      </c>
      <c r="AG1044" s="33">
        <f t="shared" si="152"/>
        <v>0.30536130536130535</v>
      </c>
    </row>
    <row r="1045" spans="1:33" x14ac:dyDescent="0.3">
      <c r="A1045" s="27">
        <v>46275</v>
      </c>
      <c r="B1045" s="8" t="s">
        <v>33</v>
      </c>
      <c r="C1045" s="8" t="s">
        <v>173</v>
      </c>
      <c r="D1045" s="8" t="s">
        <v>141</v>
      </c>
      <c r="E1045" s="8" t="s">
        <v>200</v>
      </c>
      <c r="F1045" s="8" t="s">
        <v>143</v>
      </c>
      <c r="G1045" s="8" t="s">
        <v>268</v>
      </c>
      <c r="H1045" s="8" t="s">
        <v>24</v>
      </c>
      <c r="I1045" s="8" t="s">
        <v>472</v>
      </c>
      <c r="J1045" s="8" t="s">
        <v>202</v>
      </c>
      <c r="K1045" s="8" t="s">
        <v>7</v>
      </c>
      <c r="L1045" s="12">
        <v>418</v>
      </c>
      <c r="M1045" s="9">
        <v>0</v>
      </c>
      <c r="N1045" s="10">
        <f t="shared" si="144"/>
        <v>0</v>
      </c>
      <c r="O1045" s="11" t="str">
        <f t="shared" si="145"/>
        <v/>
      </c>
      <c r="P1045" s="11">
        <v>0</v>
      </c>
      <c r="Q1045" s="11">
        <v>0</v>
      </c>
      <c r="R1045" s="8">
        <v>0</v>
      </c>
      <c r="S1045" s="8">
        <v>0</v>
      </c>
      <c r="T1045" s="33" t="str">
        <f t="shared" si="146"/>
        <v/>
      </c>
      <c r="U1045" s="12" t="str">
        <f t="shared" si="147"/>
        <v/>
      </c>
      <c r="V1045" s="10" t="str">
        <f t="shared" si="148"/>
        <v/>
      </c>
      <c r="W1045" s="11">
        <v>13</v>
      </c>
      <c r="X1045" s="8" t="s">
        <v>148</v>
      </c>
      <c r="Y1045" s="8" t="s">
        <v>149</v>
      </c>
      <c r="AA1045">
        <f t="shared" si="149"/>
        <v>2</v>
      </c>
      <c r="AB1045" s="32">
        <f t="shared" si="150"/>
        <v>0</v>
      </c>
      <c r="AC1045" t="str">
        <f t="shared" si="151"/>
        <v>No Spend</v>
      </c>
      <c r="AD1045">
        <f>IFERROR(VLOOKUP(J1045,Product_lookup!$A:$G,5,FALSE),"")</f>
        <v>429</v>
      </c>
      <c r="AE1045">
        <f>IFERROR(VLOOKUP(J1045,Product_lookup!$A:$G,6,FALSE),"")</f>
        <v>159</v>
      </c>
      <c r="AF1045">
        <f>IFERROR(VLOOKUP(J1045,Product_lookup!$A:$G,7,FALSE),"")</f>
        <v>139</v>
      </c>
      <c r="AG1045" s="33">
        <f t="shared" si="152"/>
        <v>0.30536130536130535</v>
      </c>
    </row>
    <row r="1046" spans="1:33" x14ac:dyDescent="0.3">
      <c r="A1046" s="27">
        <v>46275</v>
      </c>
      <c r="B1046" s="8" t="s">
        <v>33</v>
      </c>
      <c r="C1046" s="8" t="s">
        <v>173</v>
      </c>
      <c r="D1046" s="8" t="s">
        <v>141</v>
      </c>
      <c r="E1046" s="8" t="s">
        <v>200</v>
      </c>
      <c r="F1046" s="8" t="s">
        <v>143</v>
      </c>
      <c r="G1046" s="8" t="s">
        <v>270</v>
      </c>
      <c r="H1046" s="8" t="s">
        <v>24</v>
      </c>
      <c r="I1046" s="8" t="s">
        <v>814</v>
      </c>
      <c r="J1046" s="8" t="s">
        <v>202</v>
      </c>
      <c r="K1046" s="8" t="s">
        <v>14</v>
      </c>
      <c r="L1046" s="12">
        <v>84</v>
      </c>
      <c r="M1046" s="9">
        <v>0</v>
      </c>
      <c r="N1046" s="10">
        <f t="shared" si="144"/>
        <v>0</v>
      </c>
      <c r="O1046" s="11" t="str">
        <f t="shared" si="145"/>
        <v/>
      </c>
      <c r="P1046" s="11">
        <v>0</v>
      </c>
      <c r="Q1046" s="11">
        <v>0</v>
      </c>
      <c r="R1046" s="8">
        <v>0</v>
      </c>
      <c r="S1046" s="8">
        <v>0</v>
      </c>
      <c r="T1046" s="33" t="str">
        <f t="shared" si="146"/>
        <v/>
      </c>
      <c r="U1046" s="12" t="str">
        <f t="shared" si="147"/>
        <v/>
      </c>
      <c r="V1046" s="10" t="str">
        <f t="shared" si="148"/>
        <v/>
      </c>
      <c r="W1046" s="11">
        <v>9</v>
      </c>
      <c r="X1046" s="8" t="s">
        <v>148</v>
      </c>
      <c r="Y1046" s="8" t="s">
        <v>149</v>
      </c>
      <c r="AA1046">
        <f t="shared" si="149"/>
        <v>2</v>
      </c>
      <c r="AB1046" s="32">
        <f t="shared" si="150"/>
        <v>0</v>
      </c>
      <c r="AC1046" t="str">
        <f t="shared" si="151"/>
        <v>No Spend</v>
      </c>
      <c r="AD1046">
        <f>IFERROR(VLOOKUP(J1046,Product_lookup!$A:$G,5,FALSE),"")</f>
        <v>429</v>
      </c>
      <c r="AE1046">
        <f>IFERROR(VLOOKUP(J1046,Product_lookup!$A:$G,6,FALSE),"")</f>
        <v>159</v>
      </c>
      <c r="AF1046">
        <f>IFERROR(VLOOKUP(J1046,Product_lookup!$A:$G,7,FALSE),"")</f>
        <v>139</v>
      </c>
      <c r="AG1046" s="33">
        <f t="shared" si="152"/>
        <v>0.30536130536130535</v>
      </c>
    </row>
    <row r="1047" spans="1:33" x14ac:dyDescent="0.3">
      <c r="A1047" s="27">
        <v>46275</v>
      </c>
      <c r="B1047" s="8" t="s">
        <v>33</v>
      </c>
      <c r="C1047" s="8" t="s">
        <v>173</v>
      </c>
      <c r="D1047" s="8" t="s">
        <v>141</v>
      </c>
      <c r="E1047" s="8" t="s">
        <v>271</v>
      </c>
      <c r="F1047" s="8" t="s">
        <v>143</v>
      </c>
      <c r="G1047" s="8" t="s">
        <v>272</v>
      </c>
      <c r="H1047" s="8" t="s">
        <v>24</v>
      </c>
      <c r="I1047" s="8" t="s">
        <v>815</v>
      </c>
      <c r="J1047" s="8" t="s">
        <v>274</v>
      </c>
      <c r="K1047" s="8" t="s">
        <v>21</v>
      </c>
      <c r="L1047" s="12">
        <v>234</v>
      </c>
      <c r="M1047" s="9">
        <v>0</v>
      </c>
      <c r="N1047" s="10">
        <f t="shared" si="144"/>
        <v>0</v>
      </c>
      <c r="O1047" s="11" t="str">
        <f t="shared" si="145"/>
        <v/>
      </c>
      <c r="P1047" s="11">
        <v>0</v>
      </c>
      <c r="Q1047" s="11">
        <v>0</v>
      </c>
      <c r="R1047" s="8">
        <v>0</v>
      </c>
      <c r="S1047" s="8">
        <v>0</v>
      </c>
      <c r="T1047" s="33" t="str">
        <f t="shared" si="146"/>
        <v/>
      </c>
      <c r="U1047" s="12" t="str">
        <f t="shared" si="147"/>
        <v/>
      </c>
      <c r="V1047" s="10" t="str">
        <f t="shared" si="148"/>
        <v/>
      </c>
      <c r="W1047" s="11">
        <v>14.5</v>
      </c>
      <c r="X1047" s="8" t="s">
        <v>148</v>
      </c>
      <c r="Y1047" s="8" t="s">
        <v>149</v>
      </c>
      <c r="AA1047">
        <f t="shared" si="149"/>
        <v>2</v>
      </c>
      <c r="AB1047" s="32">
        <f t="shared" si="150"/>
        <v>0</v>
      </c>
      <c r="AC1047" t="str">
        <f t="shared" si="151"/>
        <v>No Spend</v>
      </c>
      <c r="AD1047">
        <f>IFERROR(VLOOKUP(J1047,Product_lookup!$A:$G,5,FALSE),"")</f>
        <v>549</v>
      </c>
      <c r="AE1047">
        <f>IFERROR(VLOOKUP(J1047,Product_lookup!$A:$G,6,FALSE),"")</f>
        <v>198</v>
      </c>
      <c r="AF1047">
        <f>IFERROR(VLOOKUP(J1047,Product_lookup!$A:$G,7,FALSE),"")</f>
        <v>139</v>
      </c>
      <c r="AG1047" s="33">
        <f t="shared" si="152"/>
        <v>0.38615664845173042</v>
      </c>
    </row>
    <row r="1048" spans="1:33" x14ac:dyDescent="0.3">
      <c r="A1048" s="27">
        <v>46275</v>
      </c>
      <c r="B1048" s="8" t="s">
        <v>33</v>
      </c>
      <c r="C1048" s="8" t="s">
        <v>173</v>
      </c>
      <c r="D1048" s="8" t="s">
        <v>141</v>
      </c>
      <c r="E1048" s="8" t="s">
        <v>271</v>
      </c>
      <c r="F1048" s="8" t="s">
        <v>143</v>
      </c>
      <c r="G1048" s="8" t="s">
        <v>272</v>
      </c>
      <c r="H1048" s="8" t="s">
        <v>24</v>
      </c>
      <c r="I1048" s="8" t="s">
        <v>273</v>
      </c>
      <c r="J1048" s="8" t="s">
        <v>274</v>
      </c>
      <c r="K1048" s="8" t="s">
        <v>7</v>
      </c>
      <c r="L1048" s="12">
        <v>837</v>
      </c>
      <c r="M1048" s="9">
        <v>7</v>
      </c>
      <c r="N1048" s="10">
        <f t="shared" si="144"/>
        <v>8.3632019115890081E-3</v>
      </c>
      <c r="O1048" s="11">
        <f t="shared" si="145"/>
        <v>9.17</v>
      </c>
      <c r="P1048" s="11">
        <v>64.19</v>
      </c>
      <c r="Q1048" s="11">
        <v>1098</v>
      </c>
      <c r="R1048" s="8">
        <v>2</v>
      </c>
      <c r="S1048" s="8">
        <v>2</v>
      </c>
      <c r="T1048" s="33">
        <f t="shared" si="146"/>
        <v>5.8460837887067393E-2</v>
      </c>
      <c r="U1048" s="12">
        <f t="shared" si="147"/>
        <v>17.105468141455056</v>
      </c>
      <c r="V1048" s="10">
        <f t="shared" si="148"/>
        <v>0.2857142857142857</v>
      </c>
      <c r="W1048" s="11">
        <v>12</v>
      </c>
      <c r="X1048" s="8" t="s">
        <v>148</v>
      </c>
      <c r="Y1048" s="8" t="s">
        <v>149</v>
      </c>
      <c r="AA1048">
        <f t="shared" si="149"/>
        <v>2</v>
      </c>
      <c r="AB1048" s="32">
        <f t="shared" si="150"/>
        <v>359.81</v>
      </c>
      <c r="AC1048" t="str">
        <f t="shared" si="151"/>
        <v>Profitable</v>
      </c>
      <c r="AD1048">
        <f>IFERROR(VLOOKUP(J1048,Product_lookup!$A:$G,5,FALSE),"")</f>
        <v>549</v>
      </c>
      <c r="AE1048">
        <f>IFERROR(VLOOKUP(J1048,Product_lookup!$A:$G,6,FALSE),"")</f>
        <v>198</v>
      </c>
      <c r="AF1048">
        <f>IFERROR(VLOOKUP(J1048,Product_lookup!$A:$G,7,FALSE),"")</f>
        <v>139</v>
      </c>
      <c r="AG1048" s="33">
        <f t="shared" si="152"/>
        <v>0.38615664845173042</v>
      </c>
    </row>
    <row r="1049" spans="1:33" x14ac:dyDescent="0.3">
      <c r="A1049" s="27">
        <v>46275</v>
      </c>
      <c r="B1049" s="8" t="s">
        <v>33</v>
      </c>
      <c r="C1049" s="8" t="s">
        <v>173</v>
      </c>
      <c r="D1049" s="8" t="s">
        <v>141</v>
      </c>
      <c r="E1049" s="8" t="s">
        <v>271</v>
      </c>
      <c r="F1049" s="8" t="s">
        <v>143</v>
      </c>
      <c r="G1049" s="8" t="s">
        <v>275</v>
      </c>
      <c r="H1049" s="8" t="s">
        <v>24</v>
      </c>
      <c r="I1049" s="8" t="s">
        <v>275</v>
      </c>
      <c r="J1049" s="8" t="s">
        <v>274</v>
      </c>
      <c r="K1049" s="8" t="s">
        <v>21</v>
      </c>
      <c r="L1049" s="12">
        <v>226</v>
      </c>
      <c r="M1049" s="9">
        <v>3</v>
      </c>
      <c r="N1049" s="10">
        <f t="shared" si="144"/>
        <v>1.3274336283185841E-2</v>
      </c>
      <c r="O1049" s="11">
        <f t="shared" si="145"/>
        <v>11.729999999999999</v>
      </c>
      <c r="P1049" s="11">
        <v>35.19</v>
      </c>
      <c r="Q1049" s="11">
        <v>0</v>
      </c>
      <c r="R1049" s="8">
        <v>0</v>
      </c>
      <c r="S1049" s="8">
        <v>0</v>
      </c>
      <c r="T1049" s="33" t="str">
        <f t="shared" si="146"/>
        <v/>
      </c>
      <c r="U1049" s="12">
        <f t="shared" si="147"/>
        <v>0</v>
      </c>
      <c r="V1049" s="10">
        <f t="shared" si="148"/>
        <v>0</v>
      </c>
      <c r="W1049" s="11">
        <v>15</v>
      </c>
      <c r="X1049" s="8" t="s">
        <v>148</v>
      </c>
      <c r="Y1049" s="8" t="s">
        <v>149</v>
      </c>
      <c r="AA1049">
        <f t="shared" si="149"/>
        <v>2</v>
      </c>
      <c r="AB1049" s="32">
        <f t="shared" si="150"/>
        <v>-35.19</v>
      </c>
      <c r="AC1049" t="str">
        <f t="shared" si="151"/>
        <v>No Sales</v>
      </c>
      <c r="AD1049">
        <f>IFERROR(VLOOKUP(J1049,Product_lookup!$A:$G,5,FALSE),"")</f>
        <v>549</v>
      </c>
      <c r="AE1049">
        <f>IFERROR(VLOOKUP(J1049,Product_lookup!$A:$G,6,FALSE),"")</f>
        <v>198</v>
      </c>
      <c r="AF1049">
        <f>IFERROR(VLOOKUP(J1049,Product_lookup!$A:$G,7,FALSE),"")</f>
        <v>139</v>
      </c>
      <c r="AG1049" s="33">
        <f t="shared" si="152"/>
        <v>0.38615664845173042</v>
      </c>
    </row>
    <row r="1050" spans="1:33" x14ac:dyDescent="0.3">
      <c r="A1050" s="27">
        <v>46275</v>
      </c>
      <c r="B1050" s="8" t="s">
        <v>33</v>
      </c>
      <c r="C1050" s="8" t="s">
        <v>173</v>
      </c>
      <c r="D1050" s="8" t="s">
        <v>141</v>
      </c>
      <c r="E1050" s="8" t="s">
        <v>271</v>
      </c>
      <c r="F1050" s="8" t="s">
        <v>143</v>
      </c>
      <c r="G1050" s="8" t="s">
        <v>275</v>
      </c>
      <c r="H1050" s="8" t="s">
        <v>24</v>
      </c>
      <c r="I1050" s="8" t="s">
        <v>571</v>
      </c>
      <c r="J1050" s="8" t="s">
        <v>274</v>
      </c>
      <c r="K1050" s="8" t="s">
        <v>14</v>
      </c>
      <c r="L1050" s="12">
        <v>515</v>
      </c>
      <c r="M1050" s="9">
        <v>3</v>
      </c>
      <c r="N1050" s="10">
        <f t="shared" si="144"/>
        <v>5.8252427184466021E-3</v>
      </c>
      <c r="O1050" s="11">
        <f t="shared" si="145"/>
        <v>10.700000000000001</v>
      </c>
      <c r="P1050" s="11">
        <v>32.1</v>
      </c>
      <c r="Q1050" s="11">
        <v>0</v>
      </c>
      <c r="R1050" s="8">
        <v>0</v>
      </c>
      <c r="S1050" s="8">
        <v>0</v>
      </c>
      <c r="T1050" s="33" t="str">
        <f t="shared" si="146"/>
        <v/>
      </c>
      <c r="U1050" s="12">
        <f t="shared" si="147"/>
        <v>0</v>
      </c>
      <c r="V1050" s="10">
        <f t="shared" si="148"/>
        <v>0</v>
      </c>
      <c r="W1050" s="11">
        <v>13.5</v>
      </c>
      <c r="X1050" s="8" t="s">
        <v>148</v>
      </c>
      <c r="Y1050" s="8" t="s">
        <v>149</v>
      </c>
      <c r="AA1050">
        <f t="shared" si="149"/>
        <v>2</v>
      </c>
      <c r="AB1050" s="32">
        <f t="shared" si="150"/>
        <v>-32.1</v>
      </c>
      <c r="AC1050" t="str">
        <f t="shared" si="151"/>
        <v>No Sales</v>
      </c>
      <c r="AD1050">
        <f>IFERROR(VLOOKUP(J1050,Product_lookup!$A:$G,5,FALSE),"")</f>
        <v>549</v>
      </c>
      <c r="AE1050">
        <f>IFERROR(VLOOKUP(J1050,Product_lookup!$A:$G,6,FALSE),"")</f>
        <v>198</v>
      </c>
      <c r="AF1050">
        <f>IFERROR(VLOOKUP(J1050,Product_lookup!$A:$G,7,FALSE),"")</f>
        <v>139</v>
      </c>
      <c r="AG1050" s="33">
        <f t="shared" si="152"/>
        <v>0.38615664845173042</v>
      </c>
    </row>
    <row r="1051" spans="1:33" x14ac:dyDescent="0.3">
      <c r="A1051" s="27">
        <v>46275</v>
      </c>
      <c r="B1051" s="8" t="s">
        <v>23</v>
      </c>
      <c r="C1051" s="8" t="s">
        <v>173</v>
      </c>
      <c r="D1051" s="8" t="s">
        <v>141</v>
      </c>
      <c r="E1051" s="8" t="s">
        <v>174</v>
      </c>
      <c r="F1051" s="8" t="s">
        <v>143</v>
      </c>
      <c r="G1051" s="8" t="s">
        <v>411</v>
      </c>
      <c r="H1051" s="8" t="s">
        <v>20</v>
      </c>
      <c r="I1051" s="8" t="s">
        <v>411</v>
      </c>
      <c r="J1051" s="8" t="s">
        <v>176</v>
      </c>
      <c r="K1051" s="8" t="s">
        <v>21</v>
      </c>
      <c r="L1051" s="12">
        <v>764</v>
      </c>
      <c r="M1051" s="9">
        <v>16</v>
      </c>
      <c r="N1051" s="10">
        <f t="shared" si="144"/>
        <v>2.0942408376963352E-2</v>
      </c>
      <c r="O1051" s="11">
        <f t="shared" si="145"/>
        <v>12.64</v>
      </c>
      <c r="P1051" s="11">
        <v>202.24</v>
      </c>
      <c r="Q1051" s="11">
        <v>0</v>
      </c>
      <c r="R1051" s="8">
        <v>0</v>
      </c>
      <c r="S1051" s="8">
        <v>0</v>
      </c>
      <c r="T1051" s="33" t="str">
        <f t="shared" si="146"/>
        <v/>
      </c>
      <c r="U1051" s="12">
        <f t="shared" si="147"/>
        <v>0</v>
      </c>
      <c r="V1051" s="10">
        <f t="shared" si="148"/>
        <v>0</v>
      </c>
      <c r="W1051" s="11">
        <v>14.5</v>
      </c>
      <c r="X1051" s="8" t="s">
        <v>148</v>
      </c>
      <c r="Y1051" s="8" t="s">
        <v>149</v>
      </c>
      <c r="AA1051">
        <f t="shared" si="149"/>
        <v>2</v>
      </c>
      <c r="AB1051" s="32">
        <f t="shared" si="150"/>
        <v>-202.24</v>
      </c>
      <c r="AC1051" t="str">
        <f t="shared" si="151"/>
        <v>No Sales</v>
      </c>
      <c r="AD1051">
        <f>IFERROR(VLOOKUP(J1051,Product_lookup!$A:$G,5,FALSE),"")</f>
        <v>449</v>
      </c>
      <c r="AE1051">
        <f>IFERROR(VLOOKUP(J1051,Product_lookup!$A:$G,6,FALSE),"")</f>
        <v>166</v>
      </c>
      <c r="AF1051">
        <f>IFERROR(VLOOKUP(J1051,Product_lookup!$A:$G,7,FALSE),"")</f>
        <v>140</v>
      </c>
      <c r="AG1051" s="33">
        <f t="shared" si="152"/>
        <v>0.31848552338530067</v>
      </c>
    </row>
    <row r="1052" spans="1:33" x14ac:dyDescent="0.3">
      <c r="A1052" s="27">
        <v>46275</v>
      </c>
      <c r="B1052" s="8" t="s">
        <v>23</v>
      </c>
      <c r="C1052" s="8" t="s">
        <v>173</v>
      </c>
      <c r="D1052" s="8" t="s">
        <v>141</v>
      </c>
      <c r="E1052" s="8" t="s">
        <v>174</v>
      </c>
      <c r="F1052" s="8" t="s">
        <v>143</v>
      </c>
      <c r="G1052" s="8" t="s">
        <v>688</v>
      </c>
      <c r="H1052" s="8" t="s">
        <v>20</v>
      </c>
      <c r="I1052" s="8" t="s">
        <v>688</v>
      </c>
      <c r="J1052" s="8" t="s">
        <v>176</v>
      </c>
      <c r="K1052" s="8" t="s">
        <v>7</v>
      </c>
      <c r="L1052" s="12">
        <v>252</v>
      </c>
      <c r="M1052" s="9">
        <v>2</v>
      </c>
      <c r="N1052" s="10">
        <f t="shared" si="144"/>
        <v>7.9365079365079361E-3</v>
      </c>
      <c r="O1052" s="11">
        <f t="shared" si="145"/>
        <v>8.5299999999999994</v>
      </c>
      <c r="P1052" s="11">
        <v>17.059999999999999</v>
      </c>
      <c r="Q1052" s="11">
        <v>0</v>
      </c>
      <c r="R1052" s="8">
        <v>0</v>
      </c>
      <c r="S1052" s="8">
        <v>0</v>
      </c>
      <c r="T1052" s="33" t="str">
        <f t="shared" si="146"/>
        <v/>
      </c>
      <c r="U1052" s="12">
        <f t="shared" si="147"/>
        <v>0</v>
      </c>
      <c r="V1052" s="10">
        <f t="shared" si="148"/>
        <v>0</v>
      </c>
      <c r="W1052" s="11">
        <v>12.5</v>
      </c>
      <c r="X1052" s="8" t="s">
        <v>148</v>
      </c>
      <c r="Y1052" s="8" t="s">
        <v>149</v>
      </c>
      <c r="AA1052">
        <f t="shared" si="149"/>
        <v>2</v>
      </c>
      <c r="AB1052" s="32">
        <f t="shared" si="150"/>
        <v>-17.059999999999999</v>
      </c>
      <c r="AC1052" t="str">
        <f t="shared" si="151"/>
        <v>No Sales</v>
      </c>
      <c r="AD1052">
        <f>IFERROR(VLOOKUP(J1052,Product_lookup!$A:$G,5,FALSE),"")</f>
        <v>449</v>
      </c>
      <c r="AE1052">
        <f>IFERROR(VLOOKUP(J1052,Product_lookup!$A:$G,6,FALSE),"")</f>
        <v>166</v>
      </c>
      <c r="AF1052">
        <f>IFERROR(VLOOKUP(J1052,Product_lookup!$A:$G,7,FALSE),"")</f>
        <v>140</v>
      </c>
      <c r="AG1052" s="33">
        <f t="shared" si="152"/>
        <v>0.31848552338530067</v>
      </c>
    </row>
    <row r="1053" spans="1:33" x14ac:dyDescent="0.3">
      <c r="A1053" s="27">
        <v>46275</v>
      </c>
      <c r="B1053" s="8" t="s">
        <v>23</v>
      </c>
      <c r="C1053" s="8" t="s">
        <v>173</v>
      </c>
      <c r="D1053" s="8" t="s">
        <v>141</v>
      </c>
      <c r="E1053" s="8" t="s">
        <v>186</v>
      </c>
      <c r="F1053" s="8" t="s">
        <v>143</v>
      </c>
      <c r="G1053" s="8" t="s">
        <v>413</v>
      </c>
      <c r="H1053" s="8" t="s">
        <v>20</v>
      </c>
      <c r="I1053" s="8" t="s">
        <v>413</v>
      </c>
      <c r="J1053" s="8" t="s">
        <v>188</v>
      </c>
      <c r="K1053" s="8" t="s">
        <v>21</v>
      </c>
      <c r="L1053" s="12">
        <v>421</v>
      </c>
      <c r="M1053" s="9">
        <v>8</v>
      </c>
      <c r="N1053" s="10">
        <f t="shared" si="144"/>
        <v>1.9002375296912115E-2</v>
      </c>
      <c r="O1053" s="11">
        <f t="shared" si="145"/>
        <v>9</v>
      </c>
      <c r="P1053" s="11">
        <v>72</v>
      </c>
      <c r="Q1053" s="11">
        <v>0</v>
      </c>
      <c r="R1053" s="8">
        <v>0</v>
      </c>
      <c r="S1053" s="8">
        <v>0</v>
      </c>
      <c r="T1053" s="33" t="str">
        <f t="shared" si="146"/>
        <v/>
      </c>
      <c r="U1053" s="12">
        <f t="shared" si="147"/>
        <v>0</v>
      </c>
      <c r="V1053" s="10">
        <f t="shared" si="148"/>
        <v>0</v>
      </c>
      <c r="W1053" s="11">
        <v>9</v>
      </c>
      <c r="X1053" s="8" t="s">
        <v>148</v>
      </c>
      <c r="Y1053" s="8" t="s">
        <v>149</v>
      </c>
      <c r="AA1053">
        <f t="shared" si="149"/>
        <v>2</v>
      </c>
      <c r="AB1053" s="32">
        <f t="shared" si="150"/>
        <v>-72</v>
      </c>
      <c r="AC1053" t="str">
        <f t="shared" si="151"/>
        <v>No Sales</v>
      </c>
      <c r="AD1053">
        <f>IFERROR(VLOOKUP(J1053,Product_lookup!$A:$G,5,FALSE),"")</f>
        <v>349</v>
      </c>
      <c r="AE1053">
        <f>IFERROR(VLOOKUP(J1053,Product_lookup!$A:$G,6,FALSE),"")</f>
        <v>133</v>
      </c>
      <c r="AF1053">
        <f>IFERROR(VLOOKUP(J1053,Product_lookup!$A:$G,7,FALSE),"")</f>
        <v>121</v>
      </c>
      <c r="AG1053" s="33">
        <f t="shared" si="152"/>
        <v>0.27220630372492838</v>
      </c>
    </row>
    <row r="1054" spans="1:33" x14ac:dyDescent="0.3">
      <c r="A1054" s="27">
        <v>46275</v>
      </c>
      <c r="B1054" s="8" t="s">
        <v>23</v>
      </c>
      <c r="C1054" s="8" t="s">
        <v>173</v>
      </c>
      <c r="D1054" s="8" t="s">
        <v>141</v>
      </c>
      <c r="E1054" s="8" t="s">
        <v>186</v>
      </c>
      <c r="F1054" s="8" t="s">
        <v>143</v>
      </c>
      <c r="G1054" s="8" t="s">
        <v>280</v>
      </c>
      <c r="H1054" s="8" t="s">
        <v>20</v>
      </c>
      <c r="I1054" s="8" t="s">
        <v>280</v>
      </c>
      <c r="J1054" s="8" t="s">
        <v>188</v>
      </c>
      <c r="K1054" s="8" t="s">
        <v>7</v>
      </c>
      <c r="L1054" s="12">
        <v>1163</v>
      </c>
      <c r="M1054" s="9">
        <v>15</v>
      </c>
      <c r="N1054" s="10">
        <f t="shared" si="144"/>
        <v>1.2897678417884782E-2</v>
      </c>
      <c r="O1054" s="11">
        <f t="shared" si="145"/>
        <v>9.2700000000000014</v>
      </c>
      <c r="P1054" s="11">
        <v>139.05000000000001</v>
      </c>
      <c r="Q1054" s="11">
        <v>349</v>
      </c>
      <c r="R1054" s="8">
        <v>1</v>
      </c>
      <c r="S1054" s="8">
        <v>1</v>
      </c>
      <c r="T1054" s="33">
        <f t="shared" si="146"/>
        <v>0.39842406876790837</v>
      </c>
      <c r="U1054" s="12">
        <f t="shared" si="147"/>
        <v>2.5098885293060049</v>
      </c>
      <c r="V1054" s="10">
        <f t="shared" si="148"/>
        <v>6.6666666666666666E-2</v>
      </c>
      <c r="W1054" s="11">
        <v>13</v>
      </c>
      <c r="X1054" s="8" t="s">
        <v>148</v>
      </c>
      <c r="Y1054" s="8" t="s">
        <v>149</v>
      </c>
      <c r="AA1054">
        <f t="shared" si="149"/>
        <v>2</v>
      </c>
      <c r="AB1054" s="32">
        <f t="shared" si="150"/>
        <v>-44.050000000000011</v>
      </c>
      <c r="AC1054" t="str">
        <f t="shared" si="151"/>
        <v>Losing</v>
      </c>
      <c r="AD1054">
        <f>IFERROR(VLOOKUP(J1054,Product_lookup!$A:$G,5,FALSE),"")</f>
        <v>349</v>
      </c>
      <c r="AE1054">
        <f>IFERROR(VLOOKUP(J1054,Product_lookup!$A:$G,6,FALSE),"")</f>
        <v>133</v>
      </c>
      <c r="AF1054">
        <f>IFERROR(VLOOKUP(J1054,Product_lookup!$A:$G,7,FALSE),"")</f>
        <v>121</v>
      </c>
      <c r="AG1054" s="33">
        <f t="shared" si="152"/>
        <v>0.27220630372492838</v>
      </c>
    </row>
    <row r="1055" spans="1:33" x14ac:dyDescent="0.3">
      <c r="A1055" s="27">
        <v>46275</v>
      </c>
      <c r="B1055" s="8" t="s">
        <v>23</v>
      </c>
      <c r="C1055" s="8" t="s">
        <v>173</v>
      </c>
      <c r="D1055" s="8" t="s">
        <v>141</v>
      </c>
      <c r="E1055" s="8" t="s">
        <v>186</v>
      </c>
      <c r="F1055" s="8" t="s">
        <v>143</v>
      </c>
      <c r="G1055" s="8" t="s">
        <v>189</v>
      </c>
      <c r="H1055" s="8" t="s">
        <v>20</v>
      </c>
      <c r="I1055" s="8" t="s">
        <v>189</v>
      </c>
      <c r="J1055" s="8" t="s">
        <v>188</v>
      </c>
      <c r="K1055" s="8" t="s">
        <v>7</v>
      </c>
      <c r="L1055" s="12">
        <v>1180</v>
      </c>
      <c r="M1055" s="9">
        <v>12</v>
      </c>
      <c r="N1055" s="10">
        <f t="shared" si="144"/>
        <v>1.0169491525423728E-2</v>
      </c>
      <c r="O1055" s="11">
        <f t="shared" si="145"/>
        <v>5.09</v>
      </c>
      <c r="P1055" s="11">
        <v>61.08</v>
      </c>
      <c r="Q1055" s="11">
        <v>349</v>
      </c>
      <c r="R1055" s="8">
        <v>1</v>
      </c>
      <c r="S1055" s="8">
        <v>1</v>
      </c>
      <c r="T1055" s="33">
        <f t="shared" si="146"/>
        <v>0.17501432664756447</v>
      </c>
      <c r="U1055" s="12">
        <f t="shared" si="147"/>
        <v>5.7138179436804188</v>
      </c>
      <c r="V1055" s="10">
        <f t="shared" si="148"/>
        <v>8.3333333333333329E-2</v>
      </c>
      <c r="W1055" s="11">
        <v>8.5</v>
      </c>
      <c r="X1055" s="8" t="s">
        <v>148</v>
      </c>
      <c r="Y1055" s="8" t="s">
        <v>149</v>
      </c>
      <c r="AA1055">
        <f t="shared" si="149"/>
        <v>2</v>
      </c>
      <c r="AB1055" s="32">
        <f t="shared" si="150"/>
        <v>33.92</v>
      </c>
      <c r="AC1055" t="str">
        <f t="shared" si="151"/>
        <v>Profitable</v>
      </c>
      <c r="AD1055">
        <f>IFERROR(VLOOKUP(J1055,Product_lookup!$A:$G,5,FALSE),"")</f>
        <v>349</v>
      </c>
      <c r="AE1055">
        <f>IFERROR(VLOOKUP(J1055,Product_lookup!$A:$G,6,FALSE),"")</f>
        <v>133</v>
      </c>
      <c r="AF1055">
        <f>IFERROR(VLOOKUP(J1055,Product_lookup!$A:$G,7,FALSE),"")</f>
        <v>121</v>
      </c>
      <c r="AG1055" s="33">
        <f t="shared" si="152"/>
        <v>0.27220630372492838</v>
      </c>
    </row>
    <row r="1056" spans="1:33" x14ac:dyDescent="0.3">
      <c r="A1056" s="27">
        <v>46275</v>
      </c>
      <c r="B1056" s="8" t="s">
        <v>23</v>
      </c>
      <c r="C1056" s="8" t="s">
        <v>173</v>
      </c>
      <c r="D1056" s="8" t="s">
        <v>141</v>
      </c>
      <c r="E1056" s="8" t="s">
        <v>281</v>
      </c>
      <c r="F1056" s="8" t="s">
        <v>143</v>
      </c>
      <c r="G1056" s="8" t="s">
        <v>690</v>
      </c>
      <c r="H1056" s="8" t="s">
        <v>20</v>
      </c>
      <c r="I1056" s="8" t="s">
        <v>690</v>
      </c>
      <c r="J1056" s="8" t="s">
        <v>283</v>
      </c>
      <c r="K1056" s="8" t="s">
        <v>21</v>
      </c>
      <c r="L1056" s="12">
        <v>260</v>
      </c>
      <c r="M1056" s="9">
        <v>2</v>
      </c>
      <c r="N1056" s="10">
        <f t="shared" si="144"/>
        <v>7.6923076923076927E-3</v>
      </c>
      <c r="O1056" s="11">
        <f t="shared" si="145"/>
        <v>9</v>
      </c>
      <c r="P1056" s="11">
        <v>18</v>
      </c>
      <c r="Q1056" s="11">
        <v>0</v>
      </c>
      <c r="R1056" s="8">
        <v>0</v>
      </c>
      <c r="S1056" s="8">
        <v>0</v>
      </c>
      <c r="T1056" s="33" t="str">
        <f t="shared" si="146"/>
        <v/>
      </c>
      <c r="U1056" s="12">
        <f t="shared" si="147"/>
        <v>0</v>
      </c>
      <c r="V1056" s="10">
        <f t="shared" si="148"/>
        <v>0</v>
      </c>
      <c r="W1056" s="11">
        <v>9</v>
      </c>
      <c r="X1056" s="8" t="s">
        <v>148</v>
      </c>
      <c r="Y1056" s="8" t="s">
        <v>149</v>
      </c>
      <c r="AA1056">
        <f t="shared" si="149"/>
        <v>2</v>
      </c>
      <c r="AB1056" s="32">
        <f t="shared" si="150"/>
        <v>-18</v>
      </c>
      <c r="AC1056" t="str">
        <f t="shared" si="151"/>
        <v>No Sales</v>
      </c>
      <c r="AD1056">
        <f>IFERROR(VLOOKUP(J1056,Product_lookup!$A:$G,5,FALSE),"")</f>
        <v>299</v>
      </c>
      <c r="AE1056">
        <f>IFERROR(VLOOKUP(J1056,Product_lookup!$A:$G,6,FALSE),"")</f>
        <v>111</v>
      </c>
      <c r="AF1056">
        <f>IFERROR(VLOOKUP(J1056,Product_lookup!$A:$G,7,FALSE),"")</f>
        <v>107</v>
      </c>
      <c r="AG1056" s="33">
        <f t="shared" si="152"/>
        <v>0.2709030100334448</v>
      </c>
    </row>
    <row r="1057" spans="1:33" x14ac:dyDescent="0.3">
      <c r="A1057" s="27">
        <v>46275</v>
      </c>
      <c r="B1057" s="8" t="s">
        <v>23</v>
      </c>
      <c r="C1057" s="8" t="s">
        <v>173</v>
      </c>
      <c r="D1057" s="8" t="s">
        <v>141</v>
      </c>
      <c r="E1057" s="8" t="s">
        <v>281</v>
      </c>
      <c r="F1057" s="8" t="s">
        <v>143</v>
      </c>
      <c r="G1057" s="8" t="s">
        <v>282</v>
      </c>
      <c r="H1057" s="8" t="s">
        <v>20</v>
      </c>
      <c r="I1057" s="8" t="s">
        <v>282</v>
      </c>
      <c r="J1057" s="8" t="s">
        <v>283</v>
      </c>
      <c r="K1057" s="8" t="s">
        <v>14</v>
      </c>
      <c r="L1057" s="12">
        <v>2077</v>
      </c>
      <c r="M1057" s="9">
        <v>8</v>
      </c>
      <c r="N1057" s="10">
        <f t="shared" si="144"/>
        <v>3.8517091959557053E-3</v>
      </c>
      <c r="O1057" s="11">
        <f t="shared" si="145"/>
        <v>5.25</v>
      </c>
      <c r="P1057" s="11">
        <v>42</v>
      </c>
      <c r="Q1057" s="11">
        <v>598</v>
      </c>
      <c r="R1057" s="8">
        <v>2</v>
      </c>
      <c r="S1057" s="8">
        <v>2</v>
      </c>
      <c r="T1057" s="33">
        <f t="shared" si="146"/>
        <v>7.0234113712374577E-2</v>
      </c>
      <c r="U1057" s="12">
        <f t="shared" si="147"/>
        <v>14.238095238095237</v>
      </c>
      <c r="V1057" s="10">
        <f t="shared" si="148"/>
        <v>0.25</v>
      </c>
      <c r="W1057" s="11">
        <v>8</v>
      </c>
      <c r="X1057" s="8" t="s">
        <v>148</v>
      </c>
      <c r="Y1057" s="8" t="s">
        <v>149</v>
      </c>
      <c r="AA1057">
        <f t="shared" si="149"/>
        <v>2</v>
      </c>
      <c r="AB1057" s="32">
        <f t="shared" si="150"/>
        <v>120</v>
      </c>
      <c r="AC1057" t="str">
        <f t="shared" si="151"/>
        <v>Profitable</v>
      </c>
      <c r="AD1057">
        <f>IFERROR(VLOOKUP(J1057,Product_lookup!$A:$G,5,FALSE),"")</f>
        <v>299</v>
      </c>
      <c r="AE1057">
        <f>IFERROR(VLOOKUP(J1057,Product_lookup!$A:$G,6,FALSE),"")</f>
        <v>111</v>
      </c>
      <c r="AF1057">
        <f>IFERROR(VLOOKUP(J1057,Product_lookup!$A:$G,7,FALSE),"")</f>
        <v>107</v>
      </c>
      <c r="AG1057" s="33">
        <f t="shared" si="152"/>
        <v>0.2709030100334448</v>
      </c>
    </row>
    <row r="1058" spans="1:33" x14ac:dyDescent="0.3">
      <c r="A1058" s="27">
        <v>46275</v>
      </c>
      <c r="B1058" s="8" t="s">
        <v>23</v>
      </c>
      <c r="C1058" s="8" t="s">
        <v>173</v>
      </c>
      <c r="D1058" s="8" t="s">
        <v>141</v>
      </c>
      <c r="E1058" s="8" t="s">
        <v>281</v>
      </c>
      <c r="F1058" s="8" t="s">
        <v>143</v>
      </c>
      <c r="G1058" s="8" t="s">
        <v>479</v>
      </c>
      <c r="H1058" s="8" t="s">
        <v>20</v>
      </c>
      <c r="I1058" s="8" t="s">
        <v>479</v>
      </c>
      <c r="J1058" s="8" t="s">
        <v>283</v>
      </c>
      <c r="K1058" s="8" t="s">
        <v>14</v>
      </c>
      <c r="L1058" s="12">
        <v>1701</v>
      </c>
      <c r="M1058" s="9">
        <v>10</v>
      </c>
      <c r="N1058" s="10">
        <f t="shared" si="144"/>
        <v>5.8788947677836569E-3</v>
      </c>
      <c r="O1058" s="11">
        <f t="shared" si="145"/>
        <v>7.1599999999999993</v>
      </c>
      <c r="P1058" s="11">
        <v>71.599999999999994</v>
      </c>
      <c r="Q1058" s="11">
        <v>598</v>
      </c>
      <c r="R1058" s="8">
        <v>2</v>
      </c>
      <c r="S1058" s="8">
        <v>2</v>
      </c>
      <c r="T1058" s="33">
        <f t="shared" si="146"/>
        <v>0.1197324414715719</v>
      </c>
      <c r="U1058" s="12">
        <f t="shared" si="147"/>
        <v>8.3519553072625712</v>
      </c>
      <c r="V1058" s="10">
        <f t="shared" si="148"/>
        <v>0.2</v>
      </c>
      <c r="W1058" s="11">
        <v>11</v>
      </c>
      <c r="X1058" s="8" t="s">
        <v>148</v>
      </c>
      <c r="Y1058" s="8" t="s">
        <v>149</v>
      </c>
      <c r="AA1058">
        <f t="shared" si="149"/>
        <v>2</v>
      </c>
      <c r="AB1058" s="32">
        <f t="shared" si="150"/>
        <v>90.4</v>
      </c>
      <c r="AC1058" t="str">
        <f t="shared" si="151"/>
        <v>Profitable</v>
      </c>
      <c r="AD1058">
        <f>IFERROR(VLOOKUP(J1058,Product_lookup!$A:$G,5,FALSE),"")</f>
        <v>299</v>
      </c>
      <c r="AE1058">
        <f>IFERROR(VLOOKUP(J1058,Product_lookup!$A:$G,6,FALSE),"")</f>
        <v>111</v>
      </c>
      <c r="AF1058">
        <f>IFERROR(VLOOKUP(J1058,Product_lookup!$A:$G,7,FALSE),"")</f>
        <v>107</v>
      </c>
      <c r="AG1058" s="33">
        <f t="shared" si="152"/>
        <v>0.2709030100334448</v>
      </c>
    </row>
    <row r="1059" spans="1:33" x14ac:dyDescent="0.3">
      <c r="A1059" s="27">
        <v>46275</v>
      </c>
      <c r="B1059" s="8" t="s">
        <v>23</v>
      </c>
      <c r="C1059" s="8" t="s">
        <v>173</v>
      </c>
      <c r="D1059" s="8" t="s">
        <v>141</v>
      </c>
      <c r="E1059" s="8" t="s">
        <v>285</v>
      </c>
      <c r="F1059" s="8" t="s">
        <v>143</v>
      </c>
      <c r="G1059" s="8" t="s">
        <v>286</v>
      </c>
      <c r="H1059" s="8" t="s">
        <v>20</v>
      </c>
      <c r="I1059" s="8" t="s">
        <v>286</v>
      </c>
      <c r="J1059" s="8" t="s">
        <v>287</v>
      </c>
      <c r="K1059" s="8" t="s">
        <v>7</v>
      </c>
      <c r="L1059" s="12">
        <v>1037</v>
      </c>
      <c r="M1059" s="9">
        <v>4</v>
      </c>
      <c r="N1059" s="10">
        <f t="shared" si="144"/>
        <v>3.8572806171648989E-3</v>
      </c>
      <c r="O1059" s="11">
        <f t="shared" si="145"/>
        <v>5.15</v>
      </c>
      <c r="P1059" s="11">
        <v>20.6</v>
      </c>
      <c r="Q1059" s="11">
        <v>0</v>
      </c>
      <c r="R1059" s="8">
        <v>0</v>
      </c>
      <c r="S1059" s="8">
        <v>0</v>
      </c>
      <c r="T1059" s="33" t="str">
        <f t="shared" si="146"/>
        <v/>
      </c>
      <c r="U1059" s="12">
        <f t="shared" si="147"/>
        <v>0</v>
      </c>
      <c r="V1059" s="10">
        <f t="shared" si="148"/>
        <v>0</v>
      </c>
      <c r="W1059" s="11">
        <v>9.5</v>
      </c>
      <c r="X1059" s="8" t="s">
        <v>148</v>
      </c>
      <c r="Y1059" s="8" t="s">
        <v>149</v>
      </c>
      <c r="AA1059">
        <f t="shared" si="149"/>
        <v>2</v>
      </c>
      <c r="AB1059" s="32">
        <f t="shared" si="150"/>
        <v>-20.6</v>
      </c>
      <c r="AC1059" t="str">
        <f t="shared" si="151"/>
        <v>No Sales</v>
      </c>
      <c r="AD1059">
        <f>IFERROR(VLOOKUP(J1059,Product_lookup!$A:$G,5,FALSE),"")</f>
        <v>249</v>
      </c>
      <c r="AE1059">
        <f>IFERROR(VLOOKUP(J1059,Product_lookup!$A:$G,6,FALSE),"")</f>
        <v>95</v>
      </c>
      <c r="AF1059">
        <f>IFERROR(VLOOKUP(J1059,Product_lookup!$A:$G,7,FALSE),"")</f>
        <v>92</v>
      </c>
      <c r="AG1059" s="33">
        <f t="shared" si="152"/>
        <v>0.24899598393574296</v>
      </c>
    </row>
    <row r="1060" spans="1:33" x14ac:dyDescent="0.3">
      <c r="A1060" s="27">
        <v>46275</v>
      </c>
      <c r="B1060" s="8" t="s">
        <v>43</v>
      </c>
      <c r="C1060" s="8" t="s">
        <v>140</v>
      </c>
      <c r="D1060" s="8" t="s">
        <v>141</v>
      </c>
      <c r="E1060" s="8" t="s">
        <v>142</v>
      </c>
      <c r="F1060" s="8" t="s">
        <v>143</v>
      </c>
      <c r="G1060" s="8" t="s">
        <v>1594</v>
      </c>
      <c r="H1060" s="8" t="s">
        <v>27</v>
      </c>
      <c r="I1060" s="8" t="s">
        <v>817</v>
      </c>
      <c r="J1060" s="8" t="s">
        <v>147</v>
      </c>
      <c r="K1060" s="8" t="s">
        <v>7</v>
      </c>
      <c r="L1060" s="12">
        <v>384</v>
      </c>
      <c r="M1060" s="9">
        <v>1</v>
      </c>
      <c r="N1060" s="10">
        <f t="shared" si="144"/>
        <v>2.6041666666666665E-3</v>
      </c>
      <c r="O1060" s="11">
        <f t="shared" si="145"/>
        <v>8.2200000000000006</v>
      </c>
      <c r="P1060" s="11">
        <v>8.2200000000000006</v>
      </c>
      <c r="Q1060" s="11">
        <v>0</v>
      </c>
      <c r="R1060" s="8">
        <v>0</v>
      </c>
      <c r="S1060" s="8">
        <v>0</v>
      </c>
      <c r="T1060" s="33" t="str">
        <f t="shared" si="146"/>
        <v/>
      </c>
      <c r="U1060" s="12">
        <f t="shared" si="147"/>
        <v>0</v>
      </c>
      <c r="V1060" s="10">
        <f t="shared" si="148"/>
        <v>0</v>
      </c>
      <c r="W1060" s="11">
        <v>13</v>
      </c>
      <c r="X1060" s="8" t="s">
        <v>148</v>
      </c>
      <c r="Y1060" s="8" t="s">
        <v>149</v>
      </c>
      <c r="AA1060">
        <f t="shared" si="149"/>
        <v>2</v>
      </c>
      <c r="AB1060" s="32">
        <f t="shared" si="150"/>
        <v>-8.2200000000000006</v>
      </c>
      <c r="AC1060" t="str">
        <f t="shared" si="151"/>
        <v>No Sales</v>
      </c>
      <c r="AD1060">
        <f>IFERROR(VLOOKUP(J1060,Product_lookup!$A:$G,5,FALSE),"")</f>
        <v>599</v>
      </c>
      <c r="AE1060">
        <f>IFERROR(VLOOKUP(J1060,Product_lookup!$A:$G,6,FALSE),"")</f>
        <v>216</v>
      </c>
      <c r="AF1060">
        <f>IFERROR(VLOOKUP(J1060,Product_lookup!$A:$G,7,FALSE),"")</f>
        <v>144</v>
      </c>
      <c r="AG1060" s="33">
        <f t="shared" si="152"/>
        <v>0.39899833055091821</v>
      </c>
    </row>
    <row r="1061" spans="1:33" x14ac:dyDescent="0.3">
      <c r="A1061" s="27">
        <v>46275</v>
      </c>
      <c r="B1061" s="8" t="s">
        <v>43</v>
      </c>
      <c r="C1061" s="8" t="s">
        <v>140</v>
      </c>
      <c r="D1061" s="8" t="s">
        <v>141</v>
      </c>
      <c r="E1061" s="8" t="s">
        <v>142</v>
      </c>
      <c r="F1061" s="8" t="s">
        <v>143</v>
      </c>
      <c r="G1061" s="8" t="s">
        <v>1580</v>
      </c>
      <c r="H1061" s="8" t="s">
        <v>27</v>
      </c>
      <c r="I1061" s="8" t="s">
        <v>416</v>
      </c>
      <c r="J1061" s="8" t="s">
        <v>147</v>
      </c>
      <c r="K1061" s="8" t="s">
        <v>14</v>
      </c>
      <c r="L1061" s="12">
        <v>704</v>
      </c>
      <c r="M1061" s="9">
        <v>2</v>
      </c>
      <c r="N1061" s="10">
        <f t="shared" si="144"/>
        <v>2.840909090909091E-3</v>
      </c>
      <c r="O1061" s="11">
        <f t="shared" si="145"/>
        <v>8.1199999999999992</v>
      </c>
      <c r="P1061" s="11">
        <v>16.239999999999998</v>
      </c>
      <c r="Q1061" s="11">
        <v>0</v>
      </c>
      <c r="R1061" s="8">
        <v>0</v>
      </c>
      <c r="S1061" s="8">
        <v>0</v>
      </c>
      <c r="T1061" s="33" t="str">
        <f t="shared" si="146"/>
        <v/>
      </c>
      <c r="U1061" s="12">
        <f t="shared" si="147"/>
        <v>0</v>
      </c>
      <c r="V1061" s="10">
        <f t="shared" si="148"/>
        <v>0</v>
      </c>
      <c r="W1061" s="11">
        <v>11.5</v>
      </c>
      <c r="X1061" s="8" t="s">
        <v>148</v>
      </c>
      <c r="Y1061" s="8" t="s">
        <v>149</v>
      </c>
      <c r="AA1061">
        <f t="shared" si="149"/>
        <v>2</v>
      </c>
      <c r="AB1061" s="32">
        <f t="shared" si="150"/>
        <v>-16.239999999999998</v>
      </c>
      <c r="AC1061" t="str">
        <f t="shared" si="151"/>
        <v>No Sales</v>
      </c>
      <c r="AD1061">
        <f>IFERROR(VLOOKUP(J1061,Product_lookup!$A:$G,5,FALSE),"")</f>
        <v>599</v>
      </c>
      <c r="AE1061">
        <f>IFERROR(VLOOKUP(J1061,Product_lookup!$A:$G,6,FALSE),"")</f>
        <v>216</v>
      </c>
      <c r="AF1061">
        <f>IFERROR(VLOOKUP(J1061,Product_lookup!$A:$G,7,FALSE),"")</f>
        <v>144</v>
      </c>
      <c r="AG1061" s="33">
        <f t="shared" si="152"/>
        <v>0.39899833055091821</v>
      </c>
    </row>
    <row r="1062" spans="1:33" x14ac:dyDescent="0.3">
      <c r="A1062" s="27">
        <v>46275</v>
      </c>
      <c r="B1062" s="8" t="s">
        <v>43</v>
      </c>
      <c r="C1062" s="8" t="s">
        <v>140</v>
      </c>
      <c r="D1062" s="8" t="s">
        <v>141</v>
      </c>
      <c r="E1062" s="8" t="s">
        <v>142</v>
      </c>
      <c r="F1062" s="8" t="s">
        <v>143</v>
      </c>
      <c r="G1062" s="8" t="s">
        <v>1584</v>
      </c>
      <c r="H1062" s="8" t="s">
        <v>27</v>
      </c>
      <c r="I1062" s="8" t="s">
        <v>556</v>
      </c>
      <c r="J1062" s="8" t="s">
        <v>147</v>
      </c>
      <c r="K1062" s="8" t="s">
        <v>14</v>
      </c>
      <c r="L1062" s="12">
        <v>1010</v>
      </c>
      <c r="M1062" s="9">
        <v>3</v>
      </c>
      <c r="N1062" s="10">
        <f t="shared" si="144"/>
        <v>2.9702970297029703E-3</v>
      </c>
      <c r="O1062" s="11">
        <f t="shared" si="145"/>
        <v>6.93</v>
      </c>
      <c r="P1062" s="11">
        <v>20.79</v>
      </c>
      <c r="Q1062" s="11">
        <v>0</v>
      </c>
      <c r="R1062" s="8">
        <v>0</v>
      </c>
      <c r="S1062" s="8">
        <v>0</v>
      </c>
      <c r="T1062" s="33" t="str">
        <f t="shared" si="146"/>
        <v/>
      </c>
      <c r="U1062" s="12">
        <f t="shared" si="147"/>
        <v>0</v>
      </c>
      <c r="V1062" s="10">
        <f t="shared" si="148"/>
        <v>0</v>
      </c>
      <c r="W1062" s="11">
        <v>12.5</v>
      </c>
      <c r="X1062" s="8" t="s">
        <v>148</v>
      </c>
      <c r="Y1062" s="8" t="s">
        <v>149</v>
      </c>
      <c r="AA1062">
        <f t="shared" si="149"/>
        <v>2</v>
      </c>
      <c r="AB1062" s="32">
        <f t="shared" si="150"/>
        <v>-20.79</v>
      </c>
      <c r="AC1062" t="str">
        <f t="shared" si="151"/>
        <v>No Sales</v>
      </c>
      <c r="AD1062">
        <f>IFERROR(VLOOKUP(J1062,Product_lookup!$A:$G,5,FALSE),"")</f>
        <v>599</v>
      </c>
      <c r="AE1062">
        <f>IFERROR(VLOOKUP(J1062,Product_lookup!$A:$G,6,FALSE),"")</f>
        <v>216</v>
      </c>
      <c r="AF1062">
        <f>IFERROR(VLOOKUP(J1062,Product_lookup!$A:$G,7,FALSE),"")</f>
        <v>144</v>
      </c>
      <c r="AG1062" s="33">
        <f t="shared" si="152"/>
        <v>0.39899833055091821</v>
      </c>
    </row>
    <row r="1063" spans="1:33" x14ac:dyDescent="0.3">
      <c r="A1063" s="27">
        <v>46275</v>
      </c>
      <c r="B1063" s="8" t="s">
        <v>43</v>
      </c>
      <c r="C1063" s="8" t="s">
        <v>140</v>
      </c>
      <c r="D1063" s="8" t="s">
        <v>141</v>
      </c>
      <c r="E1063" s="8" t="s">
        <v>164</v>
      </c>
      <c r="F1063" s="8" t="s">
        <v>143</v>
      </c>
      <c r="G1063" s="8" t="s">
        <v>1571</v>
      </c>
      <c r="H1063" s="8" t="s">
        <v>27</v>
      </c>
      <c r="I1063" s="8" t="s">
        <v>302</v>
      </c>
      <c r="J1063" s="8" t="s">
        <v>166</v>
      </c>
      <c r="K1063" s="8" t="s">
        <v>7</v>
      </c>
      <c r="L1063" s="12">
        <v>776</v>
      </c>
      <c r="M1063" s="9">
        <v>2</v>
      </c>
      <c r="N1063" s="10">
        <f t="shared" si="144"/>
        <v>2.5773195876288659E-3</v>
      </c>
      <c r="O1063" s="11">
        <f t="shared" si="145"/>
        <v>4.9000000000000004</v>
      </c>
      <c r="P1063" s="11">
        <v>9.8000000000000007</v>
      </c>
      <c r="Q1063" s="11">
        <v>0</v>
      </c>
      <c r="R1063" s="8">
        <v>0</v>
      </c>
      <c r="S1063" s="8">
        <v>0</v>
      </c>
      <c r="T1063" s="33" t="str">
        <f t="shared" si="146"/>
        <v/>
      </c>
      <c r="U1063" s="12">
        <f t="shared" si="147"/>
        <v>0</v>
      </c>
      <c r="V1063" s="10">
        <f t="shared" si="148"/>
        <v>0</v>
      </c>
      <c r="W1063" s="11">
        <v>7.5</v>
      </c>
      <c r="X1063" s="8" t="s">
        <v>148</v>
      </c>
      <c r="Y1063" s="8" t="s">
        <v>149</v>
      </c>
      <c r="AA1063">
        <f t="shared" si="149"/>
        <v>2</v>
      </c>
      <c r="AB1063" s="32">
        <f t="shared" si="150"/>
        <v>-9.8000000000000007</v>
      </c>
      <c r="AC1063" t="str">
        <f t="shared" si="151"/>
        <v>No Sales</v>
      </c>
      <c r="AD1063">
        <f>IFERROR(VLOOKUP(J1063,Product_lookup!$A:$G,5,FALSE),"")</f>
        <v>449</v>
      </c>
      <c r="AE1063">
        <f>IFERROR(VLOOKUP(J1063,Product_lookup!$A:$G,6,FALSE),"")</f>
        <v>162</v>
      </c>
      <c r="AF1063">
        <f>IFERROR(VLOOKUP(J1063,Product_lookup!$A:$G,7,FALSE),"")</f>
        <v>130</v>
      </c>
      <c r="AG1063" s="33">
        <f t="shared" si="152"/>
        <v>0.34966592427616927</v>
      </c>
    </row>
    <row r="1064" spans="1:33" x14ac:dyDescent="0.3">
      <c r="A1064" s="27">
        <v>46275</v>
      </c>
      <c r="B1064" s="8" t="s">
        <v>43</v>
      </c>
      <c r="C1064" s="8" t="s">
        <v>140</v>
      </c>
      <c r="D1064" s="8" t="s">
        <v>141</v>
      </c>
      <c r="E1064" s="8" t="s">
        <v>164</v>
      </c>
      <c r="F1064" s="8" t="s">
        <v>143</v>
      </c>
      <c r="G1064" s="8" t="s">
        <v>1582</v>
      </c>
      <c r="H1064" s="8" t="s">
        <v>27</v>
      </c>
      <c r="I1064" s="8" t="s">
        <v>484</v>
      </c>
      <c r="J1064" s="8" t="s">
        <v>166</v>
      </c>
      <c r="K1064" s="8" t="s">
        <v>7</v>
      </c>
      <c r="L1064" s="12">
        <v>958</v>
      </c>
      <c r="M1064" s="9">
        <v>4</v>
      </c>
      <c r="N1064" s="10">
        <f t="shared" si="144"/>
        <v>4.1753653444676405E-3</v>
      </c>
      <c r="O1064" s="11">
        <f t="shared" si="145"/>
        <v>6.59</v>
      </c>
      <c r="P1064" s="11">
        <v>26.36</v>
      </c>
      <c r="Q1064" s="11">
        <v>0</v>
      </c>
      <c r="R1064" s="8">
        <v>0</v>
      </c>
      <c r="S1064" s="8">
        <v>0</v>
      </c>
      <c r="T1064" s="33" t="str">
        <f t="shared" si="146"/>
        <v/>
      </c>
      <c r="U1064" s="12">
        <f t="shared" si="147"/>
        <v>0</v>
      </c>
      <c r="V1064" s="10">
        <f t="shared" si="148"/>
        <v>0</v>
      </c>
      <c r="W1064" s="11">
        <v>10.5</v>
      </c>
      <c r="X1064" s="8" t="s">
        <v>148</v>
      </c>
      <c r="Y1064" s="8" t="s">
        <v>149</v>
      </c>
      <c r="AA1064">
        <f t="shared" si="149"/>
        <v>2</v>
      </c>
      <c r="AB1064" s="32">
        <f t="shared" si="150"/>
        <v>-26.36</v>
      </c>
      <c r="AC1064" t="str">
        <f t="shared" si="151"/>
        <v>No Sales</v>
      </c>
      <c r="AD1064">
        <f>IFERROR(VLOOKUP(J1064,Product_lookup!$A:$G,5,FALSE),"")</f>
        <v>449</v>
      </c>
      <c r="AE1064">
        <f>IFERROR(VLOOKUP(J1064,Product_lookup!$A:$G,6,FALSE),"")</f>
        <v>162</v>
      </c>
      <c r="AF1064">
        <f>IFERROR(VLOOKUP(J1064,Product_lookup!$A:$G,7,FALSE),"")</f>
        <v>130</v>
      </c>
      <c r="AG1064" s="33">
        <f t="shared" si="152"/>
        <v>0.34966592427616927</v>
      </c>
    </row>
    <row r="1065" spans="1:33" x14ac:dyDescent="0.3">
      <c r="A1065" s="27">
        <v>46275</v>
      </c>
      <c r="B1065" s="8" t="s">
        <v>43</v>
      </c>
      <c r="C1065" s="8" t="s">
        <v>140</v>
      </c>
      <c r="D1065" s="8" t="s">
        <v>141</v>
      </c>
      <c r="E1065" s="8" t="s">
        <v>164</v>
      </c>
      <c r="F1065" s="8" t="s">
        <v>143</v>
      </c>
      <c r="G1065" s="8" t="s">
        <v>1587</v>
      </c>
      <c r="H1065" s="8" t="s">
        <v>27</v>
      </c>
      <c r="I1065" s="8" t="s">
        <v>604</v>
      </c>
      <c r="J1065" s="8" t="s">
        <v>166</v>
      </c>
      <c r="K1065" s="8" t="s">
        <v>21</v>
      </c>
      <c r="L1065" s="12">
        <v>221</v>
      </c>
      <c r="M1065" s="9">
        <v>2</v>
      </c>
      <c r="N1065" s="10">
        <f t="shared" si="144"/>
        <v>9.0497737556561094E-3</v>
      </c>
      <c r="O1065" s="11">
        <f t="shared" si="145"/>
        <v>11.5</v>
      </c>
      <c r="P1065" s="11">
        <v>23</v>
      </c>
      <c r="Q1065" s="11">
        <v>0</v>
      </c>
      <c r="R1065" s="8">
        <v>0</v>
      </c>
      <c r="S1065" s="8">
        <v>0</v>
      </c>
      <c r="T1065" s="33" t="str">
        <f t="shared" si="146"/>
        <v/>
      </c>
      <c r="U1065" s="12">
        <f t="shared" si="147"/>
        <v>0</v>
      </c>
      <c r="V1065" s="10">
        <f t="shared" si="148"/>
        <v>0</v>
      </c>
      <c r="W1065" s="11">
        <v>11.5</v>
      </c>
      <c r="X1065" s="8" t="s">
        <v>148</v>
      </c>
      <c r="Y1065" s="8" t="s">
        <v>149</v>
      </c>
      <c r="AA1065">
        <f t="shared" si="149"/>
        <v>2</v>
      </c>
      <c r="AB1065" s="32">
        <f t="shared" si="150"/>
        <v>-23</v>
      </c>
      <c r="AC1065" t="str">
        <f t="shared" si="151"/>
        <v>No Sales</v>
      </c>
      <c r="AD1065">
        <f>IFERROR(VLOOKUP(J1065,Product_lookup!$A:$G,5,FALSE),"")</f>
        <v>449</v>
      </c>
      <c r="AE1065">
        <f>IFERROR(VLOOKUP(J1065,Product_lookup!$A:$G,6,FALSE),"")</f>
        <v>162</v>
      </c>
      <c r="AF1065">
        <f>IFERROR(VLOOKUP(J1065,Product_lookup!$A:$G,7,FALSE),"")</f>
        <v>130</v>
      </c>
      <c r="AG1065" s="33">
        <f t="shared" si="152"/>
        <v>0.34966592427616927</v>
      </c>
    </row>
    <row r="1066" spans="1:33" x14ac:dyDescent="0.3">
      <c r="A1066" s="27">
        <v>46275</v>
      </c>
      <c r="B1066" s="8" t="s">
        <v>43</v>
      </c>
      <c r="C1066" s="8" t="s">
        <v>140</v>
      </c>
      <c r="D1066" s="8" t="s">
        <v>141</v>
      </c>
      <c r="E1066" s="8" t="s">
        <v>239</v>
      </c>
      <c r="F1066" s="8" t="s">
        <v>143</v>
      </c>
      <c r="G1066" s="8" t="s">
        <v>1576</v>
      </c>
      <c r="H1066" s="8" t="s">
        <v>27</v>
      </c>
      <c r="I1066" s="8" t="s">
        <v>314</v>
      </c>
      <c r="J1066" s="8" t="s">
        <v>242</v>
      </c>
      <c r="K1066" s="8" t="s">
        <v>7</v>
      </c>
      <c r="L1066" s="12">
        <v>683</v>
      </c>
      <c r="M1066" s="9">
        <v>2</v>
      </c>
      <c r="N1066" s="10">
        <f t="shared" si="144"/>
        <v>2.9282576866764276E-3</v>
      </c>
      <c r="O1066" s="11">
        <f t="shared" si="145"/>
        <v>3.55</v>
      </c>
      <c r="P1066" s="11">
        <v>7.1</v>
      </c>
      <c r="Q1066" s="11">
        <v>0</v>
      </c>
      <c r="R1066" s="8">
        <v>0</v>
      </c>
      <c r="S1066" s="8">
        <v>0</v>
      </c>
      <c r="T1066" s="33" t="str">
        <f t="shared" si="146"/>
        <v/>
      </c>
      <c r="U1066" s="12">
        <f t="shared" si="147"/>
        <v>0</v>
      </c>
      <c r="V1066" s="10">
        <f t="shared" si="148"/>
        <v>0</v>
      </c>
      <c r="W1066" s="11">
        <v>6.5</v>
      </c>
      <c r="X1066" s="8" t="s">
        <v>148</v>
      </c>
      <c r="Y1066" s="8" t="s">
        <v>149</v>
      </c>
      <c r="AA1066">
        <f t="shared" si="149"/>
        <v>2</v>
      </c>
      <c r="AB1066" s="32">
        <f t="shared" si="150"/>
        <v>-7.1</v>
      </c>
      <c r="AC1066" t="str">
        <f t="shared" si="151"/>
        <v>No Sales</v>
      </c>
      <c r="AD1066">
        <f>IFERROR(VLOOKUP(J1066,Product_lookup!$A:$G,5,FALSE),"")</f>
        <v>299</v>
      </c>
      <c r="AE1066">
        <f>IFERROR(VLOOKUP(J1066,Product_lookup!$A:$G,6,FALSE),"")</f>
        <v>114</v>
      </c>
      <c r="AF1066">
        <f>IFERROR(VLOOKUP(J1066,Product_lookup!$A:$G,7,FALSE),"")</f>
        <v>107</v>
      </c>
      <c r="AG1066" s="33">
        <f t="shared" si="152"/>
        <v>0.2608695652173913</v>
      </c>
    </row>
    <row r="1067" spans="1:33" x14ac:dyDescent="0.3">
      <c r="A1067" s="27">
        <v>46275</v>
      </c>
      <c r="B1067" s="8" t="s">
        <v>43</v>
      </c>
      <c r="C1067" s="8" t="s">
        <v>140</v>
      </c>
      <c r="D1067" s="8" t="s">
        <v>141</v>
      </c>
      <c r="E1067" s="8" t="s">
        <v>239</v>
      </c>
      <c r="F1067" s="8" t="s">
        <v>143</v>
      </c>
      <c r="G1067" s="8" t="s">
        <v>1573</v>
      </c>
      <c r="H1067" s="8" t="s">
        <v>27</v>
      </c>
      <c r="I1067" s="8" t="s">
        <v>308</v>
      </c>
      <c r="J1067" s="8" t="s">
        <v>242</v>
      </c>
      <c r="K1067" s="8" t="s">
        <v>7</v>
      </c>
      <c r="L1067" s="12">
        <v>842</v>
      </c>
      <c r="M1067" s="9">
        <v>5</v>
      </c>
      <c r="N1067" s="10">
        <f t="shared" si="144"/>
        <v>5.9382422802850355E-3</v>
      </c>
      <c r="O1067" s="11">
        <f t="shared" si="145"/>
        <v>3.97</v>
      </c>
      <c r="P1067" s="11">
        <v>19.850000000000001</v>
      </c>
      <c r="Q1067" s="11">
        <v>0</v>
      </c>
      <c r="R1067" s="8">
        <v>0</v>
      </c>
      <c r="S1067" s="8">
        <v>0</v>
      </c>
      <c r="T1067" s="33" t="str">
        <f t="shared" si="146"/>
        <v/>
      </c>
      <c r="U1067" s="12">
        <f t="shared" si="147"/>
        <v>0</v>
      </c>
      <c r="V1067" s="10">
        <f t="shared" si="148"/>
        <v>0</v>
      </c>
      <c r="W1067" s="11">
        <v>5.5</v>
      </c>
      <c r="X1067" s="8" t="s">
        <v>148</v>
      </c>
      <c r="Y1067" s="8" t="s">
        <v>149</v>
      </c>
      <c r="AA1067">
        <f t="shared" si="149"/>
        <v>2</v>
      </c>
      <c r="AB1067" s="32">
        <f t="shared" si="150"/>
        <v>-19.850000000000001</v>
      </c>
      <c r="AC1067" t="str">
        <f t="shared" si="151"/>
        <v>No Sales</v>
      </c>
      <c r="AD1067">
        <f>IFERROR(VLOOKUP(J1067,Product_lookup!$A:$G,5,FALSE),"")</f>
        <v>299</v>
      </c>
      <c r="AE1067">
        <f>IFERROR(VLOOKUP(J1067,Product_lookup!$A:$G,6,FALSE),"")</f>
        <v>114</v>
      </c>
      <c r="AF1067">
        <f>IFERROR(VLOOKUP(J1067,Product_lookup!$A:$G,7,FALSE),"")</f>
        <v>107</v>
      </c>
      <c r="AG1067" s="33">
        <f t="shared" si="152"/>
        <v>0.2608695652173913</v>
      </c>
    </row>
    <row r="1068" spans="1:33" x14ac:dyDescent="0.3">
      <c r="A1068" s="27">
        <v>46275</v>
      </c>
      <c r="B1068" s="8" t="s">
        <v>43</v>
      </c>
      <c r="C1068" s="8" t="s">
        <v>140</v>
      </c>
      <c r="D1068" s="8" t="s">
        <v>141</v>
      </c>
      <c r="E1068" s="8" t="s">
        <v>239</v>
      </c>
      <c r="F1068" s="8" t="s">
        <v>143</v>
      </c>
      <c r="G1068" s="8" t="s">
        <v>1591</v>
      </c>
      <c r="H1068" s="8" t="s">
        <v>27</v>
      </c>
      <c r="I1068" s="8" t="s">
        <v>738</v>
      </c>
      <c r="J1068" s="8" t="s">
        <v>242</v>
      </c>
      <c r="K1068" s="8" t="s">
        <v>14</v>
      </c>
      <c r="L1068" s="12">
        <v>761</v>
      </c>
      <c r="M1068" s="9">
        <v>1</v>
      </c>
      <c r="N1068" s="10">
        <f t="shared" si="144"/>
        <v>1.3140604467805519E-3</v>
      </c>
      <c r="O1068" s="11">
        <f t="shared" si="145"/>
        <v>5.65</v>
      </c>
      <c r="P1068" s="11">
        <v>5.65</v>
      </c>
      <c r="Q1068" s="11">
        <v>0</v>
      </c>
      <c r="R1068" s="8">
        <v>0</v>
      </c>
      <c r="S1068" s="8">
        <v>0</v>
      </c>
      <c r="T1068" s="33" t="str">
        <f t="shared" si="146"/>
        <v/>
      </c>
      <c r="U1068" s="12">
        <f t="shared" si="147"/>
        <v>0</v>
      </c>
      <c r="V1068" s="10">
        <f t="shared" si="148"/>
        <v>0</v>
      </c>
      <c r="W1068" s="11">
        <v>8</v>
      </c>
      <c r="X1068" s="8" t="s">
        <v>148</v>
      </c>
      <c r="Y1068" s="8" t="s">
        <v>149</v>
      </c>
      <c r="AA1068">
        <f t="shared" si="149"/>
        <v>2</v>
      </c>
      <c r="AB1068" s="32">
        <f t="shared" si="150"/>
        <v>-5.65</v>
      </c>
      <c r="AC1068" t="str">
        <f t="shared" si="151"/>
        <v>No Sales</v>
      </c>
      <c r="AD1068">
        <f>IFERROR(VLOOKUP(J1068,Product_lookup!$A:$G,5,FALSE),"")</f>
        <v>299</v>
      </c>
      <c r="AE1068">
        <f>IFERROR(VLOOKUP(J1068,Product_lookup!$A:$G,6,FALSE),"")</f>
        <v>114</v>
      </c>
      <c r="AF1068">
        <f>IFERROR(VLOOKUP(J1068,Product_lookup!$A:$G,7,FALSE),"")</f>
        <v>107</v>
      </c>
      <c r="AG1068" s="33">
        <f t="shared" si="152"/>
        <v>0.2608695652173913</v>
      </c>
    </row>
    <row r="1069" spans="1:33" x14ac:dyDescent="0.3">
      <c r="A1069" s="27">
        <v>46275</v>
      </c>
      <c r="B1069" s="8" t="s">
        <v>34</v>
      </c>
      <c r="C1069" s="8" t="s">
        <v>140</v>
      </c>
      <c r="D1069" s="8" t="s">
        <v>141</v>
      </c>
      <c r="E1069" s="8" t="s">
        <v>322</v>
      </c>
      <c r="F1069" s="8" t="s">
        <v>143</v>
      </c>
      <c r="G1069" s="8" t="s">
        <v>421</v>
      </c>
      <c r="H1069" s="8" t="s">
        <v>20</v>
      </c>
      <c r="I1069" s="8" t="s">
        <v>421</v>
      </c>
      <c r="J1069" s="8" t="s">
        <v>324</v>
      </c>
      <c r="K1069" s="8" t="s">
        <v>14</v>
      </c>
      <c r="L1069" s="12">
        <v>716</v>
      </c>
      <c r="M1069" s="9">
        <v>5</v>
      </c>
      <c r="N1069" s="10">
        <f t="shared" si="144"/>
        <v>6.9832402234636867E-3</v>
      </c>
      <c r="O1069" s="11">
        <f t="shared" si="145"/>
        <v>12.23</v>
      </c>
      <c r="P1069" s="11">
        <v>61.15</v>
      </c>
      <c r="Q1069" s="11">
        <v>0</v>
      </c>
      <c r="R1069" s="8">
        <v>0</v>
      </c>
      <c r="S1069" s="8">
        <v>0</v>
      </c>
      <c r="T1069" s="33" t="str">
        <f t="shared" si="146"/>
        <v/>
      </c>
      <c r="U1069" s="12">
        <f t="shared" si="147"/>
        <v>0</v>
      </c>
      <c r="V1069" s="10">
        <f t="shared" si="148"/>
        <v>0</v>
      </c>
      <c r="W1069" s="11">
        <v>15</v>
      </c>
      <c r="X1069" s="8" t="s">
        <v>148</v>
      </c>
      <c r="Y1069" s="8" t="s">
        <v>149</v>
      </c>
      <c r="AA1069">
        <f t="shared" si="149"/>
        <v>2</v>
      </c>
      <c r="AB1069" s="32">
        <f t="shared" si="150"/>
        <v>-61.15</v>
      </c>
      <c r="AC1069" t="str">
        <f t="shared" si="151"/>
        <v>No Sales</v>
      </c>
      <c r="AD1069">
        <f>IFERROR(VLOOKUP(J1069,Product_lookup!$A:$G,5,FALSE),"")</f>
        <v>499</v>
      </c>
      <c r="AE1069">
        <f>IFERROR(VLOOKUP(J1069,Product_lookup!$A:$G,6,FALSE),"")</f>
        <v>180</v>
      </c>
      <c r="AF1069">
        <f>IFERROR(VLOOKUP(J1069,Product_lookup!$A:$G,7,FALSE),"")</f>
        <v>125</v>
      </c>
      <c r="AG1069" s="33">
        <f t="shared" si="152"/>
        <v>0.38877755511022044</v>
      </c>
    </row>
    <row r="1070" spans="1:33" x14ac:dyDescent="0.3">
      <c r="A1070" s="27">
        <v>46275</v>
      </c>
      <c r="B1070" s="8" t="s">
        <v>34</v>
      </c>
      <c r="C1070" s="8" t="s">
        <v>140</v>
      </c>
      <c r="D1070" s="8" t="s">
        <v>141</v>
      </c>
      <c r="E1070" s="8" t="s">
        <v>325</v>
      </c>
      <c r="F1070" s="8" t="s">
        <v>143</v>
      </c>
      <c r="G1070" s="8" t="s">
        <v>326</v>
      </c>
      <c r="H1070" s="8" t="s">
        <v>20</v>
      </c>
      <c r="I1070" s="8" t="s">
        <v>326</v>
      </c>
      <c r="J1070" s="8" t="s">
        <v>327</v>
      </c>
      <c r="K1070" s="8" t="s">
        <v>7</v>
      </c>
      <c r="L1070" s="12">
        <v>2199</v>
      </c>
      <c r="M1070" s="9">
        <v>12</v>
      </c>
      <c r="N1070" s="10">
        <f t="shared" si="144"/>
        <v>5.4570259208731242E-3</v>
      </c>
      <c r="O1070" s="11">
        <f t="shared" si="145"/>
        <v>3.47</v>
      </c>
      <c r="P1070" s="11">
        <v>41.64</v>
      </c>
      <c r="Q1070" s="11">
        <v>199</v>
      </c>
      <c r="R1070" s="8">
        <v>1</v>
      </c>
      <c r="S1070" s="8">
        <v>1</v>
      </c>
      <c r="T1070" s="33">
        <f t="shared" si="146"/>
        <v>0.20924623115577889</v>
      </c>
      <c r="U1070" s="12">
        <f t="shared" si="147"/>
        <v>4.7790585975024014</v>
      </c>
      <c r="V1070" s="10">
        <f t="shared" si="148"/>
        <v>8.3333333333333329E-2</v>
      </c>
      <c r="W1070" s="11">
        <v>6</v>
      </c>
      <c r="X1070" s="8" t="s">
        <v>148</v>
      </c>
      <c r="Y1070" s="8" t="s">
        <v>149</v>
      </c>
      <c r="AA1070">
        <f t="shared" si="149"/>
        <v>2</v>
      </c>
      <c r="AB1070" s="32">
        <f t="shared" si="150"/>
        <v>-6.6400000000000006</v>
      </c>
      <c r="AC1070" t="str">
        <f t="shared" si="151"/>
        <v>Losing</v>
      </c>
      <c r="AD1070">
        <f>IFERROR(VLOOKUP(J1070,Product_lookup!$A:$G,5,FALSE),"")</f>
        <v>199</v>
      </c>
      <c r="AE1070">
        <f>IFERROR(VLOOKUP(J1070,Product_lookup!$A:$G,6,FALSE),"")</f>
        <v>76</v>
      </c>
      <c r="AF1070">
        <f>IFERROR(VLOOKUP(J1070,Product_lookup!$A:$G,7,FALSE),"")</f>
        <v>88</v>
      </c>
      <c r="AG1070" s="33">
        <f t="shared" si="152"/>
        <v>0.17587939698492464</v>
      </c>
    </row>
    <row r="1071" spans="1:33" x14ac:dyDescent="0.3">
      <c r="A1071" s="27">
        <v>46275</v>
      </c>
      <c r="B1071" s="8" t="s">
        <v>34</v>
      </c>
      <c r="C1071" s="8" t="s">
        <v>140</v>
      </c>
      <c r="D1071" s="8" t="s">
        <v>141</v>
      </c>
      <c r="E1071" s="8" t="s">
        <v>325</v>
      </c>
      <c r="F1071" s="8" t="s">
        <v>143</v>
      </c>
      <c r="G1071" s="8" t="s">
        <v>425</v>
      </c>
      <c r="H1071" s="8" t="s">
        <v>20</v>
      </c>
      <c r="I1071" s="8" t="s">
        <v>425</v>
      </c>
      <c r="J1071" s="8" t="s">
        <v>327</v>
      </c>
      <c r="K1071" s="8" t="s">
        <v>7</v>
      </c>
      <c r="L1071" s="12">
        <v>1209</v>
      </c>
      <c r="M1071" s="9">
        <v>9</v>
      </c>
      <c r="N1071" s="10">
        <f t="shared" si="144"/>
        <v>7.4441687344913151E-3</v>
      </c>
      <c r="O1071" s="11">
        <f t="shared" si="145"/>
        <v>3.3699999999999997</v>
      </c>
      <c r="P1071" s="11">
        <v>30.33</v>
      </c>
      <c r="Q1071" s="11">
        <v>0</v>
      </c>
      <c r="R1071" s="8">
        <v>0</v>
      </c>
      <c r="S1071" s="8">
        <v>0</v>
      </c>
      <c r="T1071" s="33" t="str">
        <f t="shared" si="146"/>
        <v/>
      </c>
      <c r="U1071" s="12">
        <f t="shared" si="147"/>
        <v>0</v>
      </c>
      <c r="V1071" s="10">
        <f t="shared" si="148"/>
        <v>0</v>
      </c>
      <c r="W1071" s="11">
        <v>6</v>
      </c>
      <c r="X1071" s="8" t="s">
        <v>148</v>
      </c>
      <c r="Y1071" s="8" t="s">
        <v>149</v>
      </c>
      <c r="AA1071">
        <f t="shared" si="149"/>
        <v>2</v>
      </c>
      <c r="AB1071" s="32">
        <f t="shared" si="150"/>
        <v>-30.33</v>
      </c>
      <c r="AC1071" t="str">
        <f t="shared" si="151"/>
        <v>No Sales</v>
      </c>
      <c r="AD1071">
        <f>IFERROR(VLOOKUP(J1071,Product_lookup!$A:$G,5,FALSE),"")</f>
        <v>199</v>
      </c>
      <c r="AE1071">
        <f>IFERROR(VLOOKUP(J1071,Product_lookup!$A:$G,6,FALSE),"")</f>
        <v>76</v>
      </c>
      <c r="AF1071">
        <f>IFERROR(VLOOKUP(J1071,Product_lookup!$A:$G,7,FALSE),"")</f>
        <v>88</v>
      </c>
      <c r="AG1071" s="33">
        <f t="shared" si="152"/>
        <v>0.17587939698492464</v>
      </c>
    </row>
    <row r="1072" spans="1:33" x14ac:dyDescent="0.3">
      <c r="A1072" s="27">
        <v>46275</v>
      </c>
      <c r="B1072" s="8" t="s">
        <v>34</v>
      </c>
      <c r="C1072" s="8" t="s">
        <v>140</v>
      </c>
      <c r="D1072" s="8" t="s">
        <v>141</v>
      </c>
      <c r="E1072" s="8" t="s">
        <v>325</v>
      </c>
      <c r="F1072" s="8" t="s">
        <v>143</v>
      </c>
      <c r="G1072" s="8" t="s">
        <v>698</v>
      </c>
      <c r="H1072" s="8" t="s">
        <v>20</v>
      </c>
      <c r="I1072" s="8" t="s">
        <v>698</v>
      </c>
      <c r="J1072" s="8" t="s">
        <v>327</v>
      </c>
      <c r="K1072" s="8" t="s">
        <v>7</v>
      </c>
      <c r="L1072" s="12">
        <v>375</v>
      </c>
      <c r="M1072" s="9">
        <v>3</v>
      </c>
      <c r="N1072" s="10">
        <f t="shared" si="144"/>
        <v>8.0000000000000002E-3</v>
      </c>
      <c r="O1072" s="11">
        <f t="shared" si="145"/>
        <v>4.43</v>
      </c>
      <c r="P1072" s="11">
        <v>13.29</v>
      </c>
      <c r="Q1072" s="11">
        <v>0</v>
      </c>
      <c r="R1072" s="8">
        <v>0</v>
      </c>
      <c r="S1072" s="8">
        <v>0</v>
      </c>
      <c r="T1072" s="33" t="str">
        <f t="shared" si="146"/>
        <v/>
      </c>
      <c r="U1072" s="12">
        <f t="shared" si="147"/>
        <v>0</v>
      </c>
      <c r="V1072" s="10">
        <f t="shared" si="148"/>
        <v>0</v>
      </c>
      <c r="W1072" s="11">
        <v>5.5</v>
      </c>
      <c r="X1072" s="8" t="s">
        <v>148</v>
      </c>
      <c r="Y1072" s="8" t="s">
        <v>149</v>
      </c>
      <c r="AA1072">
        <f t="shared" si="149"/>
        <v>2</v>
      </c>
      <c r="AB1072" s="32">
        <f t="shared" si="150"/>
        <v>-13.29</v>
      </c>
      <c r="AC1072" t="str">
        <f t="shared" si="151"/>
        <v>No Sales</v>
      </c>
      <c r="AD1072">
        <f>IFERROR(VLOOKUP(J1072,Product_lookup!$A:$G,5,FALSE),"")</f>
        <v>199</v>
      </c>
      <c r="AE1072">
        <f>IFERROR(VLOOKUP(J1072,Product_lookup!$A:$G,6,FALSE),"")</f>
        <v>76</v>
      </c>
      <c r="AF1072">
        <f>IFERROR(VLOOKUP(J1072,Product_lookup!$A:$G,7,FALSE),"")</f>
        <v>88</v>
      </c>
      <c r="AG1072" s="33">
        <f t="shared" si="152"/>
        <v>0.17587939698492464</v>
      </c>
    </row>
    <row r="1073" spans="1:33" x14ac:dyDescent="0.3">
      <c r="A1073" s="27">
        <v>46275</v>
      </c>
      <c r="B1073" s="8" t="s">
        <v>34</v>
      </c>
      <c r="C1073" s="8" t="s">
        <v>140</v>
      </c>
      <c r="D1073" s="8" t="s">
        <v>141</v>
      </c>
      <c r="E1073" s="8" t="s">
        <v>325</v>
      </c>
      <c r="F1073" s="8" t="s">
        <v>143</v>
      </c>
      <c r="G1073" s="8" t="s">
        <v>696</v>
      </c>
      <c r="H1073" s="8" t="s">
        <v>20</v>
      </c>
      <c r="I1073" s="8" t="s">
        <v>696</v>
      </c>
      <c r="J1073" s="8" t="s">
        <v>327</v>
      </c>
      <c r="K1073" s="8" t="s">
        <v>14</v>
      </c>
      <c r="L1073" s="12">
        <v>546</v>
      </c>
      <c r="M1073" s="9">
        <v>4</v>
      </c>
      <c r="N1073" s="10">
        <f t="shared" si="144"/>
        <v>7.326007326007326E-3</v>
      </c>
      <c r="O1073" s="11">
        <f t="shared" si="145"/>
        <v>5.25</v>
      </c>
      <c r="P1073" s="11">
        <v>21</v>
      </c>
      <c r="Q1073" s="11">
        <v>0</v>
      </c>
      <c r="R1073" s="8">
        <v>0</v>
      </c>
      <c r="S1073" s="8">
        <v>0</v>
      </c>
      <c r="T1073" s="33" t="str">
        <f t="shared" si="146"/>
        <v/>
      </c>
      <c r="U1073" s="12">
        <f t="shared" si="147"/>
        <v>0</v>
      </c>
      <c r="V1073" s="10">
        <f t="shared" si="148"/>
        <v>0</v>
      </c>
      <c r="W1073" s="11">
        <v>7.5</v>
      </c>
      <c r="X1073" s="8" t="s">
        <v>148</v>
      </c>
      <c r="Y1073" s="8" t="s">
        <v>149</v>
      </c>
      <c r="AA1073">
        <f t="shared" si="149"/>
        <v>2</v>
      </c>
      <c r="AB1073" s="32">
        <f t="shared" si="150"/>
        <v>-21</v>
      </c>
      <c r="AC1073" t="str">
        <f t="shared" si="151"/>
        <v>No Sales</v>
      </c>
      <c r="AD1073">
        <f>IFERROR(VLOOKUP(J1073,Product_lookup!$A:$G,5,FALSE),"")</f>
        <v>199</v>
      </c>
      <c r="AE1073">
        <f>IFERROR(VLOOKUP(J1073,Product_lookup!$A:$G,6,FALSE),"")</f>
        <v>76</v>
      </c>
      <c r="AF1073">
        <f>IFERROR(VLOOKUP(J1073,Product_lookup!$A:$G,7,FALSE),"")</f>
        <v>88</v>
      </c>
      <c r="AG1073" s="33">
        <f t="shared" si="152"/>
        <v>0.17587939698492464</v>
      </c>
    </row>
    <row r="1074" spans="1:33" x14ac:dyDescent="0.3">
      <c r="A1074" s="27">
        <v>46275</v>
      </c>
      <c r="B1074" s="8" t="s">
        <v>34</v>
      </c>
      <c r="C1074" s="8" t="s">
        <v>140</v>
      </c>
      <c r="D1074" s="8" t="s">
        <v>141</v>
      </c>
      <c r="E1074" s="8" t="s">
        <v>325</v>
      </c>
      <c r="F1074" s="8" t="s">
        <v>143</v>
      </c>
      <c r="G1074" s="8" t="s">
        <v>487</v>
      </c>
      <c r="H1074" s="8" t="s">
        <v>20</v>
      </c>
      <c r="I1074" s="8" t="s">
        <v>487</v>
      </c>
      <c r="J1074" s="8" t="s">
        <v>327</v>
      </c>
      <c r="K1074" s="8" t="s">
        <v>21</v>
      </c>
      <c r="L1074" s="12">
        <v>279</v>
      </c>
      <c r="M1074" s="9">
        <v>2</v>
      </c>
      <c r="N1074" s="10">
        <f t="shared" si="144"/>
        <v>7.1684587813620072E-3</v>
      </c>
      <c r="O1074" s="11">
        <f t="shared" si="145"/>
        <v>5.82</v>
      </c>
      <c r="P1074" s="11">
        <v>11.64</v>
      </c>
      <c r="Q1074" s="11">
        <v>0</v>
      </c>
      <c r="R1074" s="8">
        <v>0</v>
      </c>
      <c r="S1074" s="8">
        <v>0</v>
      </c>
      <c r="T1074" s="33" t="str">
        <f t="shared" si="146"/>
        <v/>
      </c>
      <c r="U1074" s="12">
        <f t="shared" si="147"/>
        <v>0</v>
      </c>
      <c r="V1074" s="10">
        <f t="shared" si="148"/>
        <v>0</v>
      </c>
      <c r="W1074" s="11">
        <v>6</v>
      </c>
      <c r="X1074" s="8" t="s">
        <v>148</v>
      </c>
      <c r="Y1074" s="8" t="s">
        <v>149</v>
      </c>
      <c r="AA1074">
        <f t="shared" si="149"/>
        <v>2</v>
      </c>
      <c r="AB1074" s="32">
        <f t="shared" si="150"/>
        <v>-11.64</v>
      </c>
      <c r="AC1074" t="str">
        <f t="shared" si="151"/>
        <v>No Sales</v>
      </c>
      <c r="AD1074">
        <f>IFERROR(VLOOKUP(J1074,Product_lookup!$A:$G,5,FALSE),"")</f>
        <v>199</v>
      </c>
      <c r="AE1074">
        <f>IFERROR(VLOOKUP(J1074,Product_lookup!$A:$G,6,FALSE),"")</f>
        <v>76</v>
      </c>
      <c r="AF1074">
        <f>IFERROR(VLOOKUP(J1074,Product_lookup!$A:$G,7,FALSE),"")</f>
        <v>88</v>
      </c>
      <c r="AG1074" s="33">
        <f t="shared" si="152"/>
        <v>0.17587939698492464</v>
      </c>
    </row>
    <row r="1075" spans="1:33" x14ac:dyDescent="0.3">
      <c r="A1075" s="27">
        <v>46275</v>
      </c>
      <c r="B1075" s="8" t="s">
        <v>36</v>
      </c>
      <c r="C1075" s="8" t="s">
        <v>140</v>
      </c>
      <c r="D1075" s="8" t="s">
        <v>180</v>
      </c>
      <c r="E1075" s="8" t="s">
        <v>181</v>
      </c>
      <c r="F1075" s="8" t="s">
        <v>143</v>
      </c>
      <c r="G1075" s="8" t="s">
        <v>335</v>
      </c>
      <c r="H1075" s="8" t="s">
        <v>13</v>
      </c>
      <c r="I1075" s="8" t="s">
        <v>819</v>
      </c>
      <c r="J1075" s="8" t="s">
        <v>184</v>
      </c>
      <c r="K1075" s="8" t="s">
        <v>7</v>
      </c>
      <c r="L1075" s="12">
        <v>191</v>
      </c>
      <c r="M1075" s="9">
        <v>4</v>
      </c>
      <c r="N1075" s="10">
        <f t="shared" si="144"/>
        <v>2.0942408376963352E-2</v>
      </c>
      <c r="O1075" s="11">
        <f t="shared" si="145"/>
        <v>7.18</v>
      </c>
      <c r="P1075" s="11">
        <v>28.72</v>
      </c>
      <c r="Q1075" s="11">
        <v>0</v>
      </c>
      <c r="R1075" s="8">
        <v>0</v>
      </c>
      <c r="S1075" s="8">
        <v>0</v>
      </c>
      <c r="T1075" s="33" t="str">
        <f t="shared" si="146"/>
        <v/>
      </c>
      <c r="U1075" s="12">
        <f t="shared" si="147"/>
        <v>0</v>
      </c>
      <c r="V1075" s="10">
        <f t="shared" si="148"/>
        <v>0</v>
      </c>
      <c r="W1075" s="11">
        <v>11</v>
      </c>
      <c r="X1075" s="8" t="s">
        <v>148</v>
      </c>
      <c r="Y1075" s="8" t="s">
        <v>149</v>
      </c>
      <c r="AA1075">
        <f t="shared" si="149"/>
        <v>2</v>
      </c>
      <c r="AB1075" s="32">
        <f t="shared" si="150"/>
        <v>-28.72</v>
      </c>
      <c r="AC1075" t="str">
        <f t="shared" si="151"/>
        <v>No Sales</v>
      </c>
      <c r="AD1075">
        <f>IFERROR(VLOOKUP(J1075,Product_lookup!$A:$G,5,FALSE),"")</f>
        <v>379</v>
      </c>
      <c r="AE1075">
        <f>IFERROR(VLOOKUP(J1075,Product_lookup!$A:$G,6,FALSE),"")</f>
        <v>140</v>
      </c>
      <c r="AF1075">
        <f>IFERROR(VLOOKUP(J1075,Product_lookup!$A:$G,7,FALSE),"")</f>
        <v>114</v>
      </c>
      <c r="AG1075" s="33">
        <f t="shared" si="152"/>
        <v>0.32981530343007914</v>
      </c>
    </row>
    <row r="1076" spans="1:33" x14ac:dyDescent="0.3">
      <c r="A1076" s="27">
        <v>46275</v>
      </c>
      <c r="B1076" s="8" t="s">
        <v>36</v>
      </c>
      <c r="C1076" s="8" t="s">
        <v>140</v>
      </c>
      <c r="D1076" s="8" t="s">
        <v>180</v>
      </c>
      <c r="E1076" s="8" t="s">
        <v>181</v>
      </c>
      <c r="F1076" s="8" t="s">
        <v>143</v>
      </c>
      <c r="G1076" s="8" t="s">
        <v>182</v>
      </c>
      <c r="H1076" s="8" t="s">
        <v>13</v>
      </c>
      <c r="I1076" s="8" t="s">
        <v>965</v>
      </c>
      <c r="J1076" s="8" t="s">
        <v>184</v>
      </c>
      <c r="K1076" s="8" t="s">
        <v>21</v>
      </c>
      <c r="L1076" s="12">
        <v>53</v>
      </c>
      <c r="M1076" s="9">
        <v>1</v>
      </c>
      <c r="N1076" s="10">
        <f t="shared" si="144"/>
        <v>1.8867924528301886E-2</v>
      </c>
      <c r="O1076" s="11">
        <f t="shared" si="145"/>
        <v>7.7</v>
      </c>
      <c r="P1076" s="11">
        <v>7.7</v>
      </c>
      <c r="Q1076" s="11">
        <v>0</v>
      </c>
      <c r="R1076" s="8">
        <v>0</v>
      </c>
      <c r="S1076" s="8">
        <v>0</v>
      </c>
      <c r="T1076" s="33" t="str">
        <f t="shared" si="146"/>
        <v/>
      </c>
      <c r="U1076" s="12">
        <f t="shared" si="147"/>
        <v>0</v>
      </c>
      <c r="V1076" s="10">
        <f t="shared" si="148"/>
        <v>0</v>
      </c>
      <c r="W1076" s="11">
        <v>8.5</v>
      </c>
      <c r="X1076" s="8" t="s">
        <v>148</v>
      </c>
      <c r="Y1076" s="8" t="s">
        <v>149</v>
      </c>
      <c r="AA1076">
        <f t="shared" si="149"/>
        <v>2</v>
      </c>
      <c r="AB1076" s="32">
        <f t="shared" si="150"/>
        <v>-7.7</v>
      </c>
      <c r="AC1076" t="str">
        <f t="shared" si="151"/>
        <v>No Sales</v>
      </c>
      <c r="AD1076">
        <f>IFERROR(VLOOKUP(J1076,Product_lookup!$A:$G,5,FALSE),"")</f>
        <v>379</v>
      </c>
      <c r="AE1076">
        <f>IFERROR(VLOOKUP(J1076,Product_lookup!$A:$G,6,FALSE),"")</f>
        <v>140</v>
      </c>
      <c r="AF1076">
        <f>IFERROR(VLOOKUP(J1076,Product_lookup!$A:$G,7,FALSE),"")</f>
        <v>114</v>
      </c>
      <c r="AG1076" s="33">
        <f t="shared" si="152"/>
        <v>0.32981530343007914</v>
      </c>
    </row>
    <row r="1077" spans="1:33" x14ac:dyDescent="0.3">
      <c r="A1077" s="27">
        <v>46275</v>
      </c>
      <c r="B1077" s="8" t="s">
        <v>36</v>
      </c>
      <c r="C1077" s="8" t="s">
        <v>140</v>
      </c>
      <c r="D1077" s="8" t="s">
        <v>180</v>
      </c>
      <c r="E1077" s="8" t="s">
        <v>181</v>
      </c>
      <c r="F1077" s="8" t="s">
        <v>143</v>
      </c>
      <c r="G1077" s="8" t="s">
        <v>182</v>
      </c>
      <c r="H1077" s="8" t="s">
        <v>13</v>
      </c>
      <c r="I1077" s="8" t="s">
        <v>821</v>
      </c>
      <c r="J1077" s="8" t="s">
        <v>184</v>
      </c>
      <c r="K1077" s="8" t="s">
        <v>7</v>
      </c>
      <c r="L1077" s="12">
        <v>250</v>
      </c>
      <c r="M1077" s="9">
        <v>1</v>
      </c>
      <c r="N1077" s="10">
        <f t="shared" si="144"/>
        <v>4.0000000000000001E-3</v>
      </c>
      <c r="O1077" s="11">
        <f t="shared" si="145"/>
        <v>6.14</v>
      </c>
      <c r="P1077" s="11">
        <v>6.14</v>
      </c>
      <c r="Q1077" s="11">
        <v>0</v>
      </c>
      <c r="R1077" s="8">
        <v>0</v>
      </c>
      <c r="S1077" s="8">
        <v>0</v>
      </c>
      <c r="T1077" s="33" t="str">
        <f t="shared" si="146"/>
        <v/>
      </c>
      <c r="U1077" s="12">
        <f t="shared" si="147"/>
        <v>0</v>
      </c>
      <c r="V1077" s="10">
        <f t="shared" si="148"/>
        <v>0</v>
      </c>
      <c r="W1077" s="11">
        <v>12</v>
      </c>
      <c r="X1077" s="8" t="s">
        <v>148</v>
      </c>
      <c r="Y1077" s="8" t="s">
        <v>149</v>
      </c>
      <c r="AA1077">
        <f t="shared" si="149"/>
        <v>2</v>
      </c>
      <c r="AB1077" s="32">
        <f t="shared" si="150"/>
        <v>-6.14</v>
      </c>
      <c r="AC1077" t="str">
        <f t="shared" si="151"/>
        <v>No Sales</v>
      </c>
      <c r="AD1077">
        <f>IFERROR(VLOOKUP(J1077,Product_lookup!$A:$G,5,FALSE),"")</f>
        <v>379</v>
      </c>
      <c r="AE1077">
        <f>IFERROR(VLOOKUP(J1077,Product_lookup!$A:$G,6,FALSE),"")</f>
        <v>140</v>
      </c>
      <c r="AF1077">
        <f>IFERROR(VLOOKUP(J1077,Product_lookup!$A:$G,7,FALSE),"")</f>
        <v>114</v>
      </c>
      <c r="AG1077" s="33">
        <f t="shared" si="152"/>
        <v>0.32981530343007914</v>
      </c>
    </row>
    <row r="1078" spans="1:33" x14ac:dyDescent="0.3">
      <c r="A1078" s="27">
        <v>46275</v>
      </c>
      <c r="B1078" s="8" t="s">
        <v>36</v>
      </c>
      <c r="C1078" s="8" t="s">
        <v>140</v>
      </c>
      <c r="D1078" s="8" t="s">
        <v>180</v>
      </c>
      <c r="E1078" s="8" t="s">
        <v>181</v>
      </c>
      <c r="F1078" s="8" t="s">
        <v>143</v>
      </c>
      <c r="G1078" s="8" t="s">
        <v>182</v>
      </c>
      <c r="H1078" s="8" t="s">
        <v>13</v>
      </c>
      <c r="I1078" s="8" t="s">
        <v>610</v>
      </c>
      <c r="J1078" s="8" t="s">
        <v>184</v>
      </c>
      <c r="K1078" s="8" t="s">
        <v>21</v>
      </c>
      <c r="L1078" s="12">
        <v>78</v>
      </c>
      <c r="M1078" s="9">
        <v>1</v>
      </c>
      <c r="N1078" s="10">
        <f t="shared" si="144"/>
        <v>1.282051282051282E-2</v>
      </c>
      <c r="O1078" s="11">
        <f t="shared" si="145"/>
        <v>9.6999999999999993</v>
      </c>
      <c r="P1078" s="11">
        <v>9.6999999999999993</v>
      </c>
      <c r="Q1078" s="11">
        <v>0</v>
      </c>
      <c r="R1078" s="8">
        <v>0</v>
      </c>
      <c r="S1078" s="8">
        <v>0</v>
      </c>
      <c r="T1078" s="33" t="str">
        <f t="shared" si="146"/>
        <v/>
      </c>
      <c r="U1078" s="12">
        <f t="shared" si="147"/>
        <v>0</v>
      </c>
      <c r="V1078" s="10">
        <f t="shared" si="148"/>
        <v>0</v>
      </c>
      <c r="W1078" s="11">
        <v>12</v>
      </c>
      <c r="X1078" s="8" t="s">
        <v>148</v>
      </c>
      <c r="Y1078" s="8" t="s">
        <v>149</v>
      </c>
      <c r="AA1078">
        <f t="shared" si="149"/>
        <v>2</v>
      </c>
      <c r="AB1078" s="32">
        <f t="shared" si="150"/>
        <v>-9.6999999999999993</v>
      </c>
      <c r="AC1078" t="str">
        <f t="shared" si="151"/>
        <v>No Sales</v>
      </c>
      <c r="AD1078">
        <f>IFERROR(VLOOKUP(J1078,Product_lookup!$A:$G,5,FALSE),"")</f>
        <v>379</v>
      </c>
      <c r="AE1078">
        <f>IFERROR(VLOOKUP(J1078,Product_lookup!$A:$G,6,FALSE),"")</f>
        <v>140</v>
      </c>
      <c r="AF1078">
        <f>IFERROR(VLOOKUP(J1078,Product_lookup!$A:$G,7,FALSE),"")</f>
        <v>114</v>
      </c>
      <c r="AG1078" s="33">
        <f t="shared" si="152"/>
        <v>0.32981530343007914</v>
      </c>
    </row>
    <row r="1079" spans="1:33" x14ac:dyDescent="0.3">
      <c r="A1079" s="27">
        <v>46275</v>
      </c>
      <c r="B1079" s="8" t="s">
        <v>19</v>
      </c>
      <c r="C1079" s="8" t="s">
        <v>249</v>
      </c>
      <c r="D1079" s="8" t="s">
        <v>141</v>
      </c>
      <c r="E1079" s="8" t="s">
        <v>142</v>
      </c>
      <c r="F1079" s="8" t="s">
        <v>143</v>
      </c>
      <c r="G1079" s="8" t="s">
        <v>346</v>
      </c>
      <c r="H1079" s="8" t="s">
        <v>20</v>
      </c>
      <c r="I1079" s="8" t="s">
        <v>346</v>
      </c>
      <c r="J1079" s="8" t="s">
        <v>147</v>
      </c>
      <c r="K1079" s="8" t="s">
        <v>21</v>
      </c>
      <c r="L1079" s="12">
        <v>391</v>
      </c>
      <c r="M1079" s="9">
        <v>10</v>
      </c>
      <c r="N1079" s="10">
        <f t="shared" si="144"/>
        <v>2.557544757033248E-2</v>
      </c>
      <c r="O1079" s="11">
        <f t="shared" si="145"/>
        <v>8.9599999999999991</v>
      </c>
      <c r="P1079" s="11">
        <v>89.6</v>
      </c>
      <c r="Q1079" s="11">
        <v>599</v>
      </c>
      <c r="R1079" s="8">
        <v>1</v>
      </c>
      <c r="S1079" s="8">
        <v>1</v>
      </c>
      <c r="T1079" s="33">
        <f t="shared" si="146"/>
        <v>0.14958263772954924</v>
      </c>
      <c r="U1079" s="12">
        <f t="shared" si="147"/>
        <v>6.6852678571428577</v>
      </c>
      <c r="V1079" s="10">
        <f t="shared" si="148"/>
        <v>0.1</v>
      </c>
      <c r="W1079" s="11">
        <v>9</v>
      </c>
      <c r="X1079" s="8" t="s">
        <v>148</v>
      </c>
      <c r="Y1079" s="8" t="s">
        <v>149</v>
      </c>
      <c r="AA1079">
        <f t="shared" si="149"/>
        <v>2</v>
      </c>
      <c r="AB1079" s="32">
        <f t="shared" si="150"/>
        <v>149.4</v>
      </c>
      <c r="AC1079" t="str">
        <f t="shared" si="151"/>
        <v>Profitable</v>
      </c>
      <c r="AD1079">
        <f>IFERROR(VLOOKUP(J1079,Product_lookup!$A:$G,5,FALSE),"")</f>
        <v>599</v>
      </c>
      <c r="AE1079">
        <f>IFERROR(VLOOKUP(J1079,Product_lookup!$A:$G,6,FALSE),"")</f>
        <v>216</v>
      </c>
      <c r="AF1079">
        <f>IFERROR(VLOOKUP(J1079,Product_lookup!$A:$G,7,FALSE),"")</f>
        <v>144</v>
      </c>
      <c r="AG1079" s="33">
        <f t="shared" si="152"/>
        <v>0.39899833055091821</v>
      </c>
    </row>
    <row r="1080" spans="1:33" x14ac:dyDescent="0.3">
      <c r="A1080" s="27">
        <v>46275</v>
      </c>
      <c r="B1080" s="8" t="s">
        <v>19</v>
      </c>
      <c r="C1080" s="8" t="s">
        <v>249</v>
      </c>
      <c r="D1080" s="8" t="s">
        <v>141</v>
      </c>
      <c r="E1080" s="8" t="s">
        <v>164</v>
      </c>
      <c r="F1080" s="8" t="s">
        <v>143</v>
      </c>
      <c r="G1080" s="8" t="s">
        <v>347</v>
      </c>
      <c r="H1080" s="8" t="s">
        <v>20</v>
      </c>
      <c r="I1080" s="8" t="s">
        <v>347</v>
      </c>
      <c r="J1080" s="8" t="s">
        <v>166</v>
      </c>
      <c r="K1080" s="8" t="s">
        <v>7</v>
      </c>
      <c r="L1080" s="12">
        <v>214</v>
      </c>
      <c r="M1080" s="9">
        <v>1</v>
      </c>
      <c r="N1080" s="10">
        <f t="shared" si="144"/>
        <v>4.6728971962616819E-3</v>
      </c>
      <c r="O1080" s="11">
        <f t="shared" si="145"/>
        <v>3.84</v>
      </c>
      <c r="P1080" s="11">
        <v>3.84</v>
      </c>
      <c r="Q1080" s="11">
        <v>0</v>
      </c>
      <c r="R1080" s="8">
        <v>0</v>
      </c>
      <c r="S1080" s="8">
        <v>0</v>
      </c>
      <c r="T1080" s="33" t="str">
        <f t="shared" si="146"/>
        <v/>
      </c>
      <c r="U1080" s="12">
        <f t="shared" si="147"/>
        <v>0</v>
      </c>
      <c r="V1080" s="10">
        <f t="shared" si="148"/>
        <v>0</v>
      </c>
      <c r="W1080" s="11">
        <v>7.5</v>
      </c>
      <c r="X1080" s="8" t="s">
        <v>148</v>
      </c>
      <c r="Y1080" s="8" t="s">
        <v>149</v>
      </c>
      <c r="AA1080">
        <f t="shared" si="149"/>
        <v>2</v>
      </c>
      <c r="AB1080" s="32">
        <f t="shared" si="150"/>
        <v>-3.84</v>
      </c>
      <c r="AC1080" t="str">
        <f t="shared" si="151"/>
        <v>No Sales</v>
      </c>
      <c r="AD1080">
        <f>IFERROR(VLOOKUP(J1080,Product_lookup!$A:$G,5,FALSE),"")</f>
        <v>449</v>
      </c>
      <c r="AE1080">
        <f>IFERROR(VLOOKUP(J1080,Product_lookup!$A:$G,6,FALSE),"")</f>
        <v>162</v>
      </c>
      <c r="AF1080">
        <f>IFERROR(VLOOKUP(J1080,Product_lookup!$A:$G,7,FALSE),"")</f>
        <v>130</v>
      </c>
      <c r="AG1080" s="33">
        <f t="shared" si="152"/>
        <v>0.34966592427616927</v>
      </c>
    </row>
    <row r="1081" spans="1:33" x14ac:dyDescent="0.3">
      <c r="A1081" s="27">
        <v>46275</v>
      </c>
      <c r="B1081" s="8" t="s">
        <v>19</v>
      </c>
      <c r="C1081" s="8" t="s">
        <v>249</v>
      </c>
      <c r="D1081" s="8" t="s">
        <v>141</v>
      </c>
      <c r="E1081" s="8" t="s">
        <v>164</v>
      </c>
      <c r="F1081" s="8" t="s">
        <v>143</v>
      </c>
      <c r="G1081" s="8" t="s">
        <v>431</v>
      </c>
      <c r="H1081" s="8" t="s">
        <v>20</v>
      </c>
      <c r="I1081" s="8" t="s">
        <v>431</v>
      </c>
      <c r="J1081" s="8" t="s">
        <v>166</v>
      </c>
      <c r="K1081" s="8" t="s">
        <v>14</v>
      </c>
      <c r="L1081" s="12">
        <v>628</v>
      </c>
      <c r="M1081" s="9">
        <v>7</v>
      </c>
      <c r="N1081" s="10">
        <f t="shared" si="144"/>
        <v>1.1146496815286623E-2</v>
      </c>
      <c r="O1081" s="11">
        <f t="shared" si="145"/>
        <v>4.67</v>
      </c>
      <c r="P1081" s="11">
        <v>32.69</v>
      </c>
      <c r="Q1081" s="11">
        <v>449</v>
      </c>
      <c r="R1081" s="8">
        <v>1</v>
      </c>
      <c r="S1081" s="8">
        <v>1</v>
      </c>
      <c r="T1081" s="33">
        <f t="shared" si="146"/>
        <v>7.2806236080178166E-2</v>
      </c>
      <c r="U1081" s="12">
        <f t="shared" si="147"/>
        <v>13.735087182624657</v>
      </c>
      <c r="V1081" s="10">
        <f t="shared" si="148"/>
        <v>0.14285714285714285</v>
      </c>
      <c r="W1081" s="11">
        <v>5.5</v>
      </c>
      <c r="X1081" s="8" t="s">
        <v>148</v>
      </c>
      <c r="Y1081" s="8" t="s">
        <v>149</v>
      </c>
      <c r="AA1081">
        <f t="shared" si="149"/>
        <v>2</v>
      </c>
      <c r="AB1081" s="32">
        <f t="shared" si="150"/>
        <v>124.31</v>
      </c>
      <c r="AC1081" t="str">
        <f t="shared" si="151"/>
        <v>Profitable</v>
      </c>
      <c r="AD1081">
        <f>IFERROR(VLOOKUP(J1081,Product_lookup!$A:$G,5,FALSE),"")</f>
        <v>449</v>
      </c>
      <c r="AE1081">
        <f>IFERROR(VLOOKUP(J1081,Product_lookup!$A:$G,6,FALSE),"")</f>
        <v>162</v>
      </c>
      <c r="AF1081">
        <f>IFERROR(VLOOKUP(J1081,Product_lookup!$A:$G,7,FALSE),"")</f>
        <v>130</v>
      </c>
      <c r="AG1081" s="33">
        <f t="shared" si="152"/>
        <v>0.34966592427616927</v>
      </c>
    </row>
    <row r="1082" spans="1:33" x14ac:dyDescent="0.3">
      <c r="A1082" s="27">
        <v>46275</v>
      </c>
      <c r="B1082" s="8" t="s">
        <v>19</v>
      </c>
      <c r="C1082" s="8" t="s">
        <v>249</v>
      </c>
      <c r="D1082" s="8" t="s">
        <v>141</v>
      </c>
      <c r="E1082" s="8" t="s">
        <v>351</v>
      </c>
      <c r="F1082" s="8" t="s">
        <v>143</v>
      </c>
      <c r="G1082" s="8" t="s">
        <v>707</v>
      </c>
      <c r="H1082" s="8" t="s">
        <v>20</v>
      </c>
      <c r="I1082" s="8" t="s">
        <v>707</v>
      </c>
      <c r="J1082" s="8" t="s">
        <v>353</v>
      </c>
      <c r="K1082" s="8" t="s">
        <v>21</v>
      </c>
      <c r="L1082" s="12">
        <v>147</v>
      </c>
      <c r="M1082" s="9">
        <v>3</v>
      </c>
      <c r="N1082" s="10">
        <f t="shared" si="144"/>
        <v>2.0408163265306121E-2</v>
      </c>
      <c r="O1082" s="11">
        <f t="shared" si="145"/>
        <v>20.89</v>
      </c>
      <c r="P1082" s="11">
        <v>62.67</v>
      </c>
      <c r="Q1082" s="11">
        <v>1299</v>
      </c>
      <c r="R1082" s="8">
        <v>1</v>
      </c>
      <c r="S1082" s="8">
        <v>1</v>
      </c>
      <c r="T1082" s="33">
        <f t="shared" si="146"/>
        <v>4.8244803695150114E-2</v>
      </c>
      <c r="U1082" s="12">
        <f t="shared" si="147"/>
        <v>20.727620871230254</v>
      </c>
      <c r="V1082" s="10">
        <f t="shared" si="148"/>
        <v>0.33333333333333331</v>
      </c>
      <c r="W1082" s="11">
        <v>21.5</v>
      </c>
      <c r="X1082" s="8" t="s">
        <v>148</v>
      </c>
      <c r="Y1082" s="8" t="s">
        <v>149</v>
      </c>
      <c r="AA1082">
        <f t="shared" si="149"/>
        <v>2</v>
      </c>
      <c r="AB1082" s="32" t="str">
        <f t="shared" si="150"/>
        <v/>
      </c>
      <c r="AC1082" t="str">
        <f t="shared" si="151"/>
        <v>Cost missing</v>
      </c>
      <c r="AD1082" t="str">
        <f>IFERROR(VLOOKUP(J1082,Product_lookup!$A:$G,5,FALSE),"")</f>
        <v/>
      </c>
      <c r="AE1082" t="str">
        <f>IFERROR(VLOOKUP(J1082,Product_lookup!$A:$G,6,FALSE),"")</f>
        <v/>
      </c>
      <c r="AF1082" t="str">
        <f>IFERROR(VLOOKUP(J1082,Product_lookup!$A:$G,7,FALSE),"")</f>
        <v/>
      </c>
      <c r="AG1082" s="33" t="str">
        <f t="shared" si="152"/>
        <v/>
      </c>
    </row>
    <row r="1083" spans="1:33" x14ac:dyDescent="0.3">
      <c r="A1083" s="27">
        <v>46275</v>
      </c>
      <c r="B1083" s="8" t="s">
        <v>19</v>
      </c>
      <c r="C1083" s="8" t="s">
        <v>249</v>
      </c>
      <c r="D1083" s="8" t="s">
        <v>141</v>
      </c>
      <c r="E1083" s="8" t="s">
        <v>351</v>
      </c>
      <c r="F1083" s="8" t="s">
        <v>143</v>
      </c>
      <c r="G1083" s="8" t="s">
        <v>352</v>
      </c>
      <c r="H1083" s="8" t="s">
        <v>20</v>
      </c>
      <c r="I1083" s="8" t="s">
        <v>352</v>
      </c>
      <c r="J1083" s="8" t="s">
        <v>353</v>
      </c>
      <c r="K1083" s="8" t="s">
        <v>14</v>
      </c>
      <c r="L1083" s="12">
        <v>309</v>
      </c>
      <c r="M1083" s="9">
        <v>5</v>
      </c>
      <c r="N1083" s="10">
        <f t="shared" si="144"/>
        <v>1.6181229773462782E-2</v>
      </c>
      <c r="O1083" s="11">
        <f t="shared" si="145"/>
        <v>11.76</v>
      </c>
      <c r="P1083" s="11">
        <v>58.8</v>
      </c>
      <c r="Q1083" s="11">
        <v>0</v>
      </c>
      <c r="R1083" s="8">
        <v>0</v>
      </c>
      <c r="S1083" s="8">
        <v>0</v>
      </c>
      <c r="T1083" s="33" t="str">
        <f t="shared" si="146"/>
        <v/>
      </c>
      <c r="U1083" s="12">
        <f t="shared" si="147"/>
        <v>0</v>
      </c>
      <c r="V1083" s="10">
        <f t="shared" si="148"/>
        <v>0</v>
      </c>
      <c r="W1083" s="11">
        <v>16.5</v>
      </c>
      <c r="X1083" s="8" t="s">
        <v>148</v>
      </c>
      <c r="Y1083" s="8" t="s">
        <v>149</v>
      </c>
      <c r="AA1083">
        <f t="shared" si="149"/>
        <v>2</v>
      </c>
      <c r="AB1083" s="32" t="str">
        <f t="shared" si="150"/>
        <v/>
      </c>
      <c r="AC1083" t="str">
        <f t="shared" si="151"/>
        <v>Cost missing</v>
      </c>
      <c r="AD1083" t="str">
        <f>IFERROR(VLOOKUP(J1083,Product_lookup!$A:$G,5,FALSE),"")</f>
        <v/>
      </c>
      <c r="AE1083" t="str">
        <f>IFERROR(VLOOKUP(J1083,Product_lookup!$A:$G,6,FALSE),"")</f>
        <v/>
      </c>
      <c r="AF1083" t="str">
        <f>IFERROR(VLOOKUP(J1083,Product_lookup!$A:$G,7,FALSE),"")</f>
        <v/>
      </c>
      <c r="AG1083" s="33" t="str">
        <f t="shared" si="152"/>
        <v/>
      </c>
    </row>
    <row r="1084" spans="1:33" x14ac:dyDescent="0.3">
      <c r="A1084" s="27">
        <v>46276</v>
      </c>
      <c r="B1084" s="8" t="s">
        <v>12</v>
      </c>
      <c r="C1084" s="8" t="s">
        <v>140</v>
      </c>
      <c r="D1084" s="8" t="s">
        <v>141</v>
      </c>
      <c r="E1084" s="8" t="s">
        <v>142</v>
      </c>
      <c r="F1084" s="8" t="s">
        <v>143</v>
      </c>
      <c r="G1084" s="8" t="s">
        <v>151</v>
      </c>
      <c r="H1084" s="8" t="s">
        <v>6</v>
      </c>
      <c r="I1084" s="8" t="s">
        <v>454</v>
      </c>
      <c r="J1084" s="8" t="s">
        <v>147</v>
      </c>
      <c r="K1084" s="8" t="s">
        <v>21</v>
      </c>
      <c r="L1084" s="12">
        <v>1027</v>
      </c>
      <c r="M1084" s="9">
        <v>12</v>
      </c>
      <c r="N1084" s="10">
        <f t="shared" si="144"/>
        <v>1.1684518013631937E-2</v>
      </c>
      <c r="O1084" s="11">
        <f t="shared" si="145"/>
        <v>13.5</v>
      </c>
      <c r="P1084" s="11">
        <v>162</v>
      </c>
      <c r="Q1084" s="11">
        <v>0</v>
      </c>
      <c r="R1084" s="8">
        <v>0</v>
      </c>
      <c r="S1084" s="8">
        <v>0</v>
      </c>
      <c r="T1084" s="33" t="str">
        <f t="shared" si="146"/>
        <v/>
      </c>
      <c r="U1084" s="12">
        <f t="shared" si="147"/>
        <v>0</v>
      </c>
      <c r="V1084" s="10">
        <f t="shared" si="148"/>
        <v>0</v>
      </c>
      <c r="W1084" s="11">
        <v>13.5</v>
      </c>
      <c r="X1084" s="8" t="s">
        <v>148</v>
      </c>
      <c r="Y1084" s="8" t="s">
        <v>149</v>
      </c>
      <c r="AA1084">
        <f t="shared" si="149"/>
        <v>2</v>
      </c>
      <c r="AB1084" s="32">
        <f t="shared" si="150"/>
        <v>-162</v>
      </c>
      <c r="AC1084" t="str">
        <f t="shared" si="151"/>
        <v>No Sales</v>
      </c>
      <c r="AD1084">
        <f>IFERROR(VLOOKUP(J1084,Product_lookup!$A:$G,5,FALSE),"")</f>
        <v>599</v>
      </c>
      <c r="AE1084">
        <f>IFERROR(VLOOKUP(J1084,Product_lookup!$A:$G,6,FALSE),"")</f>
        <v>216</v>
      </c>
      <c r="AF1084">
        <f>IFERROR(VLOOKUP(J1084,Product_lookup!$A:$G,7,FALSE),"")</f>
        <v>144</v>
      </c>
      <c r="AG1084" s="33">
        <f t="shared" si="152"/>
        <v>0.39899833055091821</v>
      </c>
    </row>
    <row r="1085" spans="1:33" x14ac:dyDescent="0.3">
      <c r="A1085" s="27">
        <v>46276</v>
      </c>
      <c r="B1085" s="8" t="s">
        <v>12</v>
      </c>
      <c r="C1085" s="8" t="s">
        <v>140</v>
      </c>
      <c r="D1085" s="8" t="s">
        <v>141</v>
      </c>
      <c r="E1085" s="8" t="s">
        <v>157</v>
      </c>
      <c r="F1085" s="8" t="s">
        <v>143</v>
      </c>
      <c r="G1085" s="8" t="s">
        <v>178</v>
      </c>
      <c r="H1085" s="8" t="s">
        <v>6</v>
      </c>
      <c r="I1085" s="8" t="s">
        <v>822</v>
      </c>
      <c r="J1085" s="8" t="s">
        <v>159</v>
      </c>
      <c r="K1085" s="8" t="s">
        <v>14</v>
      </c>
      <c r="L1085" s="12">
        <v>384</v>
      </c>
      <c r="M1085" s="9">
        <v>0</v>
      </c>
      <c r="N1085" s="10">
        <f t="shared" si="144"/>
        <v>0</v>
      </c>
      <c r="O1085" s="11" t="str">
        <f t="shared" si="145"/>
        <v/>
      </c>
      <c r="P1085" s="11">
        <v>0</v>
      </c>
      <c r="Q1085" s="11">
        <v>0</v>
      </c>
      <c r="R1085" s="8">
        <v>0</v>
      </c>
      <c r="S1085" s="8">
        <v>0</v>
      </c>
      <c r="T1085" s="33" t="str">
        <f t="shared" si="146"/>
        <v/>
      </c>
      <c r="U1085" s="12" t="str">
        <f t="shared" si="147"/>
        <v/>
      </c>
      <c r="V1085" s="10" t="str">
        <f t="shared" si="148"/>
        <v/>
      </c>
      <c r="W1085" s="11">
        <v>11</v>
      </c>
      <c r="X1085" s="8" t="s">
        <v>148</v>
      </c>
      <c r="Y1085" s="8" t="s">
        <v>149</v>
      </c>
      <c r="AA1085">
        <f t="shared" si="149"/>
        <v>2</v>
      </c>
      <c r="AB1085" s="32">
        <f t="shared" si="150"/>
        <v>0</v>
      </c>
      <c r="AC1085" t="str">
        <f t="shared" si="151"/>
        <v>No Spend</v>
      </c>
      <c r="AD1085">
        <f>IFERROR(VLOOKUP(J1085,Product_lookup!$A:$G,5,FALSE),"")</f>
        <v>399</v>
      </c>
      <c r="AE1085">
        <f>IFERROR(VLOOKUP(J1085,Product_lookup!$A:$G,6,FALSE),"")</f>
        <v>148</v>
      </c>
      <c r="AF1085">
        <f>IFERROR(VLOOKUP(J1085,Product_lookup!$A:$G,7,FALSE),"")</f>
        <v>126</v>
      </c>
      <c r="AG1085" s="33">
        <f t="shared" si="152"/>
        <v>0.31328320802005011</v>
      </c>
    </row>
    <row r="1086" spans="1:33" x14ac:dyDescent="0.3">
      <c r="A1086" s="27">
        <v>46276</v>
      </c>
      <c r="B1086" s="8" t="s">
        <v>12</v>
      </c>
      <c r="C1086" s="8" t="s">
        <v>140</v>
      </c>
      <c r="D1086" s="8" t="s">
        <v>141</v>
      </c>
      <c r="E1086" s="8" t="s">
        <v>157</v>
      </c>
      <c r="F1086" s="8" t="s">
        <v>143</v>
      </c>
      <c r="G1086" s="8" t="s">
        <v>144</v>
      </c>
      <c r="H1086" s="8" t="s">
        <v>6</v>
      </c>
      <c r="I1086" s="8" t="s">
        <v>823</v>
      </c>
      <c r="J1086" s="8" t="s">
        <v>159</v>
      </c>
      <c r="K1086" s="8" t="s">
        <v>7</v>
      </c>
      <c r="L1086" s="12">
        <v>135</v>
      </c>
      <c r="M1086" s="9">
        <v>1</v>
      </c>
      <c r="N1086" s="10">
        <f t="shared" si="144"/>
        <v>7.4074074074074077E-3</v>
      </c>
      <c r="O1086" s="11">
        <f t="shared" si="145"/>
        <v>8.23</v>
      </c>
      <c r="P1086" s="11">
        <v>8.23</v>
      </c>
      <c r="Q1086" s="11">
        <v>0</v>
      </c>
      <c r="R1086" s="8">
        <v>0</v>
      </c>
      <c r="S1086" s="8">
        <v>0</v>
      </c>
      <c r="T1086" s="33" t="str">
        <f t="shared" si="146"/>
        <v/>
      </c>
      <c r="U1086" s="12">
        <f t="shared" si="147"/>
        <v>0</v>
      </c>
      <c r="V1086" s="10">
        <f t="shared" si="148"/>
        <v>0</v>
      </c>
      <c r="W1086" s="11">
        <v>12</v>
      </c>
      <c r="X1086" s="8" t="s">
        <v>148</v>
      </c>
      <c r="Y1086" s="8" t="s">
        <v>149</v>
      </c>
      <c r="AA1086">
        <f t="shared" si="149"/>
        <v>2</v>
      </c>
      <c r="AB1086" s="32">
        <f t="shared" si="150"/>
        <v>-8.23</v>
      </c>
      <c r="AC1086" t="str">
        <f t="shared" si="151"/>
        <v>No Sales</v>
      </c>
      <c r="AD1086">
        <f>IFERROR(VLOOKUP(J1086,Product_lookup!$A:$G,5,FALSE),"")</f>
        <v>399</v>
      </c>
      <c r="AE1086">
        <f>IFERROR(VLOOKUP(J1086,Product_lookup!$A:$G,6,FALSE),"")</f>
        <v>148</v>
      </c>
      <c r="AF1086">
        <f>IFERROR(VLOOKUP(J1086,Product_lookup!$A:$G,7,FALSE),"")</f>
        <v>126</v>
      </c>
      <c r="AG1086" s="33">
        <f t="shared" si="152"/>
        <v>0.31328320802005011</v>
      </c>
    </row>
    <row r="1087" spans="1:33" x14ac:dyDescent="0.3">
      <c r="A1087" s="27">
        <v>46276</v>
      </c>
      <c r="B1087" s="8" t="s">
        <v>12</v>
      </c>
      <c r="C1087" s="8" t="s">
        <v>140</v>
      </c>
      <c r="D1087" s="8" t="s">
        <v>141</v>
      </c>
      <c r="E1087" s="8" t="s">
        <v>157</v>
      </c>
      <c r="F1087" s="8" t="s">
        <v>143</v>
      </c>
      <c r="G1087" s="8" t="s">
        <v>151</v>
      </c>
      <c r="H1087" s="8" t="s">
        <v>6</v>
      </c>
      <c r="I1087" s="8" t="s">
        <v>158</v>
      </c>
      <c r="J1087" s="8" t="s">
        <v>159</v>
      </c>
      <c r="K1087" s="8" t="s">
        <v>21</v>
      </c>
      <c r="L1087" s="12">
        <v>55</v>
      </c>
      <c r="M1087" s="9">
        <v>2</v>
      </c>
      <c r="N1087" s="10">
        <f t="shared" si="144"/>
        <v>3.6363636363636362E-2</v>
      </c>
      <c r="O1087" s="11">
        <f t="shared" si="145"/>
        <v>10.85</v>
      </c>
      <c r="P1087" s="11">
        <v>21.7</v>
      </c>
      <c r="Q1087" s="11">
        <v>0</v>
      </c>
      <c r="R1087" s="8">
        <v>0</v>
      </c>
      <c r="S1087" s="8">
        <v>0</v>
      </c>
      <c r="T1087" s="33" t="str">
        <f t="shared" si="146"/>
        <v/>
      </c>
      <c r="U1087" s="12">
        <f t="shared" si="147"/>
        <v>0</v>
      </c>
      <c r="V1087" s="10">
        <f t="shared" si="148"/>
        <v>0</v>
      </c>
      <c r="W1087" s="11">
        <v>12</v>
      </c>
      <c r="X1087" s="8" t="s">
        <v>148</v>
      </c>
      <c r="Y1087" s="8" t="s">
        <v>149</v>
      </c>
      <c r="AA1087">
        <f t="shared" si="149"/>
        <v>2</v>
      </c>
      <c r="AB1087" s="32">
        <f t="shared" si="150"/>
        <v>-21.7</v>
      </c>
      <c r="AC1087" t="str">
        <f t="shared" si="151"/>
        <v>No Sales</v>
      </c>
      <c r="AD1087">
        <f>IFERROR(VLOOKUP(J1087,Product_lookup!$A:$G,5,FALSE),"")</f>
        <v>399</v>
      </c>
      <c r="AE1087">
        <f>IFERROR(VLOOKUP(J1087,Product_lookup!$A:$G,6,FALSE),"")</f>
        <v>148</v>
      </c>
      <c r="AF1087">
        <f>IFERROR(VLOOKUP(J1087,Product_lookup!$A:$G,7,FALSE),"")</f>
        <v>126</v>
      </c>
      <c r="AG1087" s="33">
        <f t="shared" si="152"/>
        <v>0.31328320802005011</v>
      </c>
    </row>
    <row r="1088" spans="1:33" x14ac:dyDescent="0.3">
      <c r="A1088" s="27">
        <v>46284</v>
      </c>
      <c r="B1088" s="8" t="s">
        <v>19</v>
      </c>
      <c r="C1088" s="8" t="s">
        <v>249</v>
      </c>
      <c r="D1088" s="8" t="s">
        <v>141</v>
      </c>
      <c r="E1088" s="8" t="s">
        <v>142</v>
      </c>
      <c r="F1088" s="8" t="s">
        <v>143</v>
      </c>
      <c r="G1088" s="8" t="s">
        <v>250</v>
      </c>
      <c r="H1088" s="8" t="s">
        <v>20</v>
      </c>
      <c r="I1088" s="8" t="s">
        <v>250</v>
      </c>
      <c r="K1088" s="8" t="s">
        <v>14</v>
      </c>
      <c r="L1088" s="12">
        <v>788</v>
      </c>
      <c r="M1088" s="9">
        <v>14</v>
      </c>
      <c r="N1088" s="10">
        <f t="shared" si="144"/>
        <v>1.7766497461928935E-2</v>
      </c>
      <c r="O1088" s="11">
        <f t="shared" si="145"/>
        <v>4.8899999999999997</v>
      </c>
      <c r="P1088" s="11">
        <v>68.459999999999994</v>
      </c>
      <c r="Q1088" s="11">
        <v>1797</v>
      </c>
      <c r="R1088" s="8">
        <v>2</v>
      </c>
      <c r="S1088" s="8">
        <v>3</v>
      </c>
      <c r="T1088" s="33">
        <f t="shared" si="146"/>
        <v>3.8096828046744573E-2</v>
      </c>
      <c r="U1088" s="12">
        <f t="shared" si="147"/>
        <v>26.248904469763367</v>
      </c>
      <c r="V1088" s="10">
        <f t="shared" si="148"/>
        <v>0.14285714285714285</v>
      </c>
      <c r="W1088" s="11">
        <v>8</v>
      </c>
      <c r="X1088" s="8" t="s">
        <v>148</v>
      </c>
      <c r="Y1088" s="8" t="s">
        <v>149</v>
      </c>
      <c r="AA1088">
        <f t="shared" si="149"/>
        <v>3</v>
      </c>
      <c r="AB1088" s="32" t="str">
        <f t="shared" si="150"/>
        <v/>
      </c>
      <c r="AC1088" t="str">
        <f t="shared" si="151"/>
        <v>Cost missing</v>
      </c>
      <c r="AD1088" t="str">
        <f>IFERROR(VLOOKUP(J1088,Product_lookup!$A:$G,5,FALSE),"")</f>
        <v/>
      </c>
      <c r="AE1088" t="str">
        <f>IFERROR(VLOOKUP(J1088,Product_lookup!$A:$G,6,FALSE),"")</f>
        <v/>
      </c>
      <c r="AF1088" t="str">
        <f>IFERROR(VLOOKUP(J1088,Product_lookup!$A:$G,7,FALSE),"")</f>
        <v/>
      </c>
      <c r="AG1088" s="33" t="str">
        <f t="shared" si="152"/>
        <v/>
      </c>
    </row>
    <row r="1089" spans="1:33" x14ac:dyDescent="0.3">
      <c r="A1089" s="27">
        <v>46276</v>
      </c>
      <c r="B1089" s="8" t="s">
        <v>12</v>
      </c>
      <c r="C1089" s="8" t="s">
        <v>140</v>
      </c>
      <c r="D1089" s="8" t="s">
        <v>141</v>
      </c>
      <c r="E1089" s="8" t="s">
        <v>157</v>
      </c>
      <c r="F1089" s="8" t="s">
        <v>143</v>
      </c>
      <c r="G1089" s="8" t="s">
        <v>170</v>
      </c>
      <c r="H1089" s="8" t="s">
        <v>6</v>
      </c>
      <c r="I1089" s="8" t="s">
        <v>237</v>
      </c>
      <c r="J1089" s="8" t="s">
        <v>159</v>
      </c>
      <c r="K1089" s="8" t="s">
        <v>21</v>
      </c>
      <c r="L1089" s="12">
        <v>407</v>
      </c>
      <c r="M1089" s="9">
        <v>6</v>
      </c>
      <c r="N1089" s="10">
        <f t="shared" si="144"/>
        <v>1.4742014742014743E-2</v>
      </c>
      <c r="O1089" s="11">
        <f t="shared" si="145"/>
        <v>9.5</v>
      </c>
      <c r="P1089" s="11">
        <v>57</v>
      </c>
      <c r="Q1089" s="11">
        <v>0</v>
      </c>
      <c r="R1089" s="8">
        <v>0</v>
      </c>
      <c r="S1089" s="8">
        <v>0</v>
      </c>
      <c r="T1089" s="33" t="str">
        <f t="shared" si="146"/>
        <v/>
      </c>
      <c r="U1089" s="12">
        <f t="shared" si="147"/>
        <v>0</v>
      </c>
      <c r="V1089" s="10">
        <f t="shared" si="148"/>
        <v>0</v>
      </c>
      <c r="W1089" s="11">
        <v>9.5</v>
      </c>
      <c r="X1089" s="8" t="s">
        <v>148</v>
      </c>
      <c r="Y1089" s="8" t="s">
        <v>149</v>
      </c>
      <c r="AA1089">
        <f t="shared" si="149"/>
        <v>2</v>
      </c>
      <c r="AB1089" s="32">
        <f t="shared" si="150"/>
        <v>-57</v>
      </c>
      <c r="AC1089" t="str">
        <f t="shared" si="151"/>
        <v>No Sales</v>
      </c>
      <c r="AD1089">
        <f>IFERROR(VLOOKUP(J1089,Product_lookup!$A:$G,5,FALSE),"")</f>
        <v>399</v>
      </c>
      <c r="AE1089">
        <f>IFERROR(VLOOKUP(J1089,Product_lookup!$A:$G,6,FALSE),"")</f>
        <v>148</v>
      </c>
      <c r="AF1089">
        <f>IFERROR(VLOOKUP(J1089,Product_lookup!$A:$G,7,FALSE),"")</f>
        <v>126</v>
      </c>
      <c r="AG1089" s="33">
        <f t="shared" si="152"/>
        <v>0.31328320802005011</v>
      </c>
    </row>
    <row r="1090" spans="1:33" x14ac:dyDescent="0.3">
      <c r="A1090" s="27">
        <v>46276</v>
      </c>
      <c r="B1090" s="8" t="s">
        <v>12</v>
      </c>
      <c r="C1090" s="8" t="s">
        <v>140</v>
      </c>
      <c r="D1090" s="8" t="s">
        <v>141</v>
      </c>
      <c r="E1090" s="8" t="s">
        <v>164</v>
      </c>
      <c r="F1090" s="8" t="s">
        <v>143</v>
      </c>
      <c r="G1090" s="8" t="s">
        <v>151</v>
      </c>
      <c r="H1090" s="8" t="s">
        <v>6</v>
      </c>
      <c r="I1090" s="8" t="s">
        <v>384</v>
      </c>
      <c r="J1090" s="8" t="s">
        <v>166</v>
      </c>
      <c r="K1090" s="8" t="s">
        <v>21</v>
      </c>
      <c r="L1090" s="12">
        <v>44</v>
      </c>
      <c r="M1090" s="9">
        <v>1</v>
      </c>
      <c r="N1090" s="10">
        <f t="shared" ref="N1090:N1153" si="153">IF(L1090=0,"",M1090/L1090)</f>
        <v>2.2727272727272728E-2</v>
      </c>
      <c r="O1090" s="11">
        <f t="shared" ref="O1090:O1153" si="154">IF(M1090=0,"",P1090/M1090)</f>
        <v>13.5</v>
      </c>
      <c r="P1090" s="11">
        <v>13.5</v>
      </c>
      <c r="Q1090" s="11">
        <v>0</v>
      </c>
      <c r="R1090" s="8">
        <v>0</v>
      </c>
      <c r="S1090" s="8">
        <v>0</v>
      </c>
      <c r="T1090" s="33" t="str">
        <f t="shared" ref="T1090:T1153" si="155">IF(Q1090=0,"",P1090/Q1090)</f>
        <v/>
      </c>
      <c r="U1090" s="12">
        <f t="shared" ref="U1090:U1153" si="156">IF(P1090=0,"",Q1090/P1090)</f>
        <v>0</v>
      </c>
      <c r="V1090" s="10">
        <f t="shared" ref="V1090:V1153" si="157">IF(M1090=0,"",R1090/M1090)</f>
        <v>0</v>
      </c>
      <c r="W1090" s="11">
        <v>13.5</v>
      </c>
      <c r="X1090" s="8" t="s">
        <v>148</v>
      </c>
      <c r="Y1090" s="8" t="s">
        <v>149</v>
      </c>
      <c r="AA1090">
        <f t="shared" ref="AA1090:AA1153" si="158">IF(OR(A1090&lt;DATE(2026,9,1),A1090&gt;DATE(2026,9,28)),"Check Date",INT((A1090-DATE(2026,9,1))/7)+1)</f>
        <v>2</v>
      </c>
      <c r="AB1090" s="32">
        <f t="shared" ref="AB1090:AB1153" si="159">IF(OR(AD1090="",AE1090="",AF1090=""),"",S1090*(AD1090-AE1090-AF1090)-P1090)</f>
        <v>-13.5</v>
      </c>
      <c r="AC1090" t="str">
        <f t="shared" ref="AC1090:AC1153" si="160">IF(P1090&lt;0,"Review",IF(OR(AD1090="",AE1090="",AF1090=""),"Cost missing",IF(P1090=0,"No Spend",IF(Q1090=0,"No Sales",IF(P1090/Q1090&lt;AG1090,"Profitable","Losing")))))</f>
        <v>No Sales</v>
      </c>
      <c r="AD1090">
        <f>IFERROR(VLOOKUP(J1090,Product_lookup!$A:$G,5,FALSE),"")</f>
        <v>449</v>
      </c>
      <c r="AE1090">
        <f>IFERROR(VLOOKUP(J1090,Product_lookup!$A:$G,6,FALSE),"")</f>
        <v>162</v>
      </c>
      <c r="AF1090">
        <f>IFERROR(VLOOKUP(J1090,Product_lookup!$A:$G,7,FALSE),"")</f>
        <v>130</v>
      </c>
      <c r="AG1090" s="33">
        <f t="shared" ref="AG1090:AG1153" si="161">IFERROR((AD1090-AE1090-AF1090)/AD1090,"")</f>
        <v>0.34966592427616927</v>
      </c>
    </row>
    <row r="1091" spans="1:33" x14ac:dyDescent="0.3">
      <c r="A1091" s="27">
        <v>46276</v>
      </c>
      <c r="B1091" s="8" t="s">
        <v>12</v>
      </c>
      <c r="C1091" s="8" t="s">
        <v>140</v>
      </c>
      <c r="D1091" s="8" t="s">
        <v>141</v>
      </c>
      <c r="E1091" s="8" t="s">
        <v>164</v>
      </c>
      <c r="F1091" s="8" t="s">
        <v>143</v>
      </c>
      <c r="G1091" s="8" t="s">
        <v>144</v>
      </c>
      <c r="H1091" s="8" t="s">
        <v>6</v>
      </c>
      <c r="I1091" s="8" t="s">
        <v>165</v>
      </c>
      <c r="J1091" s="8" t="s">
        <v>166</v>
      </c>
      <c r="K1091" s="8" t="s">
        <v>7</v>
      </c>
      <c r="L1091" s="12">
        <v>3027</v>
      </c>
      <c r="M1091" s="9">
        <v>11</v>
      </c>
      <c r="N1091" s="10">
        <f t="shared" si="153"/>
        <v>3.6339610175090851E-3</v>
      </c>
      <c r="O1091" s="11">
        <f t="shared" si="154"/>
        <v>7.51</v>
      </c>
      <c r="P1091" s="11">
        <v>82.61</v>
      </c>
      <c r="Q1091" s="11">
        <v>0</v>
      </c>
      <c r="R1091" s="8">
        <v>0</v>
      </c>
      <c r="S1091" s="8">
        <v>0</v>
      </c>
      <c r="T1091" s="33" t="str">
        <f t="shared" si="155"/>
        <v/>
      </c>
      <c r="U1091" s="12">
        <f t="shared" si="156"/>
        <v>0</v>
      </c>
      <c r="V1091" s="10">
        <f t="shared" si="157"/>
        <v>0</v>
      </c>
      <c r="W1091" s="11">
        <v>12</v>
      </c>
      <c r="X1091" s="8" t="s">
        <v>148</v>
      </c>
      <c r="Y1091" s="8" t="s">
        <v>149</v>
      </c>
      <c r="AA1091">
        <f t="shared" si="158"/>
        <v>2</v>
      </c>
      <c r="AB1091" s="32">
        <f t="shared" si="159"/>
        <v>-82.61</v>
      </c>
      <c r="AC1091" t="str">
        <f t="shared" si="160"/>
        <v>No Sales</v>
      </c>
      <c r="AD1091">
        <f>IFERROR(VLOOKUP(J1091,Product_lookup!$A:$G,5,FALSE),"")</f>
        <v>449</v>
      </c>
      <c r="AE1091">
        <f>IFERROR(VLOOKUP(J1091,Product_lookup!$A:$G,6,FALSE),"")</f>
        <v>162</v>
      </c>
      <c r="AF1091">
        <f>IFERROR(VLOOKUP(J1091,Product_lookup!$A:$G,7,FALSE),"")</f>
        <v>130</v>
      </c>
      <c r="AG1091" s="33">
        <f t="shared" si="161"/>
        <v>0.34966592427616927</v>
      </c>
    </row>
    <row r="1092" spans="1:33" x14ac:dyDescent="0.3">
      <c r="A1092" s="27">
        <v>46280</v>
      </c>
      <c r="B1092" s="8" t="s">
        <v>37</v>
      </c>
      <c r="C1092" s="8" t="s">
        <v>140</v>
      </c>
      <c r="D1092" s="8" t="s">
        <v>141</v>
      </c>
      <c r="E1092" s="8" t="s">
        <v>239</v>
      </c>
      <c r="F1092" s="8" t="s">
        <v>143</v>
      </c>
      <c r="G1092" s="8" t="s">
        <v>240</v>
      </c>
      <c r="H1092" s="8" t="s">
        <v>13</v>
      </c>
      <c r="I1092" s="8" t="s">
        <v>588</v>
      </c>
      <c r="J1092" s="8" t="s">
        <v>242</v>
      </c>
      <c r="K1092" s="8" t="s">
        <v>14</v>
      </c>
      <c r="L1092" s="12">
        <v>0</v>
      </c>
      <c r="M1092" s="9">
        <v>0</v>
      </c>
      <c r="N1092" s="10" t="str">
        <f t="shared" si="153"/>
        <v/>
      </c>
      <c r="O1092" s="11" t="str">
        <f t="shared" si="154"/>
        <v/>
      </c>
      <c r="P1092" s="11">
        <v>60</v>
      </c>
      <c r="Q1092" s="11">
        <v>0</v>
      </c>
      <c r="R1092" s="8">
        <v>0</v>
      </c>
      <c r="S1092" s="8">
        <v>0</v>
      </c>
      <c r="T1092" s="33" t="str">
        <f t="shared" si="155"/>
        <v/>
      </c>
      <c r="U1092" s="12">
        <f t="shared" si="156"/>
        <v>0</v>
      </c>
      <c r="V1092" s="10" t="str">
        <f t="shared" si="157"/>
        <v/>
      </c>
      <c r="W1092" s="11">
        <v>8.5</v>
      </c>
      <c r="X1092" s="8" t="s">
        <v>148</v>
      </c>
      <c r="Y1092" s="8" t="s">
        <v>149</v>
      </c>
      <c r="AA1092">
        <f t="shared" si="158"/>
        <v>3</v>
      </c>
      <c r="AB1092" s="32">
        <f t="shared" si="159"/>
        <v>-60</v>
      </c>
      <c r="AC1092" t="str">
        <f t="shared" si="160"/>
        <v>No Sales</v>
      </c>
      <c r="AD1092">
        <f>IFERROR(VLOOKUP(J1092,Product_lookup!$A:$G,5,FALSE),"")</f>
        <v>299</v>
      </c>
      <c r="AE1092">
        <f>IFERROR(VLOOKUP(J1092,Product_lookup!$A:$G,6,FALSE),"")</f>
        <v>114</v>
      </c>
      <c r="AF1092">
        <f>IFERROR(VLOOKUP(J1092,Product_lookup!$A:$G,7,FALSE),"")</f>
        <v>107</v>
      </c>
      <c r="AG1092" s="33">
        <f t="shared" si="161"/>
        <v>0.2608695652173913</v>
      </c>
    </row>
    <row r="1093" spans="1:33" x14ac:dyDescent="0.3">
      <c r="A1093" s="27">
        <v>46276</v>
      </c>
      <c r="B1093" s="8" t="s">
        <v>12</v>
      </c>
      <c r="C1093" s="8" t="s">
        <v>140</v>
      </c>
      <c r="D1093" s="8" t="s">
        <v>141</v>
      </c>
      <c r="E1093" s="8" t="s">
        <v>164</v>
      </c>
      <c r="F1093" s="8" t="s">
        <v>143</v>
      </c>
      <c r="G1093" s="8" t="s">
        <v>178</v>
      </c>
      <c r="H1093" s="8" t="s">
        <v>6</v>
      </c>
      <c r="I1093" s="8" t="s">
        <v>826</v>
      </c>
      <c r="J1093" s="8" t="s">
        <v>166</v>
      </c>
      <c r="K1093" s="8" t="s">
        <v>21</v>
      </c>
      <c r="L1093" s="8">
        <v>231</v>
      </c>
      <c r="M1093" s="9">
        <v>0</v>
      </c>
      <c r="N1093" s="10">
        <f t="shared" si="153"/>
        <v>0</v>
      </c>
      <c r="O1093" s="11" t="str">
        <f t="shared" si="154"/>
        <v/>
      </c>
      <c r="P1093" s="11">
        <v>0</v>
      </c>
      <c r="Q1093" s="11">
        <v>0</v>
      </c>
      <c r="R1093" s="8">
        <v>0</v>
      </c>
      <c r="S1093" s="8">
        <v>0</v>
      </c>
      <c r="T1093" s="33" t="str">
        <f t="shared" si="155"/>
        <v/>
      </c>
      <c r="U1093" s="12" t="str">
        <f t="shared" si="156"/>
        <v/>
      </c>
      <c r="V1093" s="10" t="str">
        <f t="shared" si="157"/>
        <v/>
      </c>
      <c r="W1093" s="11">
        <v>12.5</v>
      </c>
      <c r="X1093" s="8" t="s">
        <v>148</v>
      </c>
      <c r="Y1093" s="8" t="s">
        <v>149</v>
      </c>
      <c r="AA1093">
        <f t="shared" si="158"/>
        <v>2</v>
      </c>
      <c r="AB1093" s="32">
        <f t="shared" si="159"/>
        <v>0</v>
      </c>
      <c r="AC1093" t="str">
        <f t="shared" si="160"/>
        <v>No Spend</v>
      </c>
      <c r="AD1093">
        <f>IFERROR(VLOOKUP(J1093,Product_lookup!$A:$G,5,FALSE),"")</f>
        <v>449</v>
      </c>
      <c r="AE1093">
        <f>IFERROR(VLOOKUP(J1093,Product_lookup!$A:$G,6,FALSE),"")</f>
        <v>162</v>
      </c>
      <c r="AF1093">
        <f>IFERROR(VLOOKUP(J1093,Product_lookup!$A:$G,7,FALSE),"")</f>
        <v>130</v>
      </c>
      <c r="AG1093" s="33">
        <f t="shared" si="161"/>
        <v>0.34966592427616927</v>
      </c>
    </row>
    <row r="1094" spans="1:33" x14ac:dyDescent="0.3">
      <c r="A1094" s="27">
        <v>46276</v>
      </c>
      <c r="B1094" s="8" t="s">
        <v>12</v>
      </c>
      <c r="C1094" s="8" t="s">
        <v>140</v>
      </c>
      <c r="D1094" s="8" t="s">
        <v>141</v>
      </c>
      <c r="E1094" s="8" t="s">
        <v>239</v>
      </c>
      <c r="F1094" s="8" t="s">
        <v>143</v>
      </c>
      <c r="G1094" s="8" t="s">
        <v>151</v>
      </c>
      <c r="H1094" s="8" t="s">
        <v>6</v>
      </c>
      <c r="I1094" s="8" t="s">
        <v>388</v>
      </c>
      <c r="J1094" s="8" t="s">
        <v>242</v>
      </c>
      <c r="K1094" s="8" t="s">
        <v>21</v>
      </c>
      <c r="L1094" s="12">
        <v>1685</v>
      </c>
      <c r="M1094" s="9">
        <v>17</v>
      </c>
      <c r="N1094" s="10">
        <f t="shared" si="153"/>
        <v>1.0089020771513354E-2</v>
      </c>
      <c r="O1094" s="11">
        <f t="shared" si="154"/>
        <v>6</v>
      </c>
      <c r="P1094" s="11">
        <v>102</v>
      </c>
      <c r="Q1094" s="11">
        <v>0</v>
      </c>
      <c r="R1094" s="8">
        <v>0</v>
      </c>
      <c r="S1094" s="8">
        <v>0</v>
      </c>
      <c r="T1094" s="33" t="str">
        <f t="shared" si="155"/>
        <v/>
      </c>
      <c r="U1094" s="12">
        <f t="shared" si="156"/>
        <v>0</v>
      </c>
      <c r="V1094" s="10">
        <f t="shared" si="157"/>
        <v>0</v>
      </c>
      <c r="W1094" s="11">
        <v>6</v>
      </c>
      <c r="X1094" s="8" t="s">
        <v>148</v>
      </c>
      <c r="Y1094" s="8" t="s">
        <v>149</v>
      </c>
      <c r="AA1094">
        <f t="shared" si="158"/>
        <v>2</v>
      </c>
      <c r="AB1094" s="32">
        <f t="shared" si="159"/>
        <v>-102</v>
      </c>
      <c r="AC1094" t="str">
        <f t="shared" si="160"/>
        <v>No Sales</v>
      </c>
      <c r="AD1094">
        <f>IFERROR(VLOOKUP(J1094,Product_lookup!$A:$G,5,FALSE),"")</f>
        <v>299</v>
      </c>
      <c r="AE1094">
        <f>IFERROR(VLOOKUP(J1094,Product_lookup!$A:$G,6,FALSE),"")</f>
        <v>114</v>
      </c>
      <c r="AF1094">
        <f>IFERROR(VLOOKUP(J1094,Product_lookup!$A:$G,7,FALSE),"")</f>
        <v>107</v>
      </c>
      <c r="AG1094" s="33">
        <f t="shared" si="161"/>
        <v>0.2608695652173913</v>
      </c>
    </row>
    <row r="1095" spans="1:33" x14ac:dyDescent="0.3">
      <c r="A1095" s="27">
        <v>46276</v>
      </c>
      <c r="B1095" s="8" t="s">
        <v>12</v>
      </c>
      <c r="C1095" s="8" t="s">
        <v>140</v>
      </c>
      <c r="D1095" s="8" t="s">
        <v>141</v>
      </c>
      <c r="E1095" s="8" t="s">
        <v>239</v>
      </c>
      <c r="F1095" s="8" t="s">
        <v>143</v>
      </c>
      <c r="G1095" s="8" t="s">
        <v>144</v>
      </c>
      <c r="H1095" s="8" t="s">
        <v>6</v>
      </c>
      <c r="I1095" s="8" t="s">
        <v>240</v>
      </c>
      <c r="J1095" s="8" t="s">
        <v>242</v>
      </c>
      <c r="K1095" s="8" t="s">
        <v>21</v>
      </c>
      <c r="L1095" s="12">
        <v>861</v>
      </c>
      <c r="M1095" s="9">
        <v>10</v>
      </c>
      <c r="N1095" s="10">
        <f t="shared" si="153"/>
        <v>1.1614401858304297E-2</v>
      </c>
      <c r="O1095" s="11">
        <f t="shared" si="154"/>
        <v>4.71</v>
      </c>
      <c r="P1095" s="11">
        <v>47.1</v>
      </c>
      <c r="Q1095" s="11">
        <v>0</v>
      </c>
      <c r="R1095" s="8">
        <v>0</v>
      </c>
      <c r="S1095" s="8">
        <v>0</v>
      </c>
      <c r="T1095" s="33" t="str">
        <f t="shared" si="155"/>
        <v/>
      </c>
      <c r="U1095" s="12">
        <f t="shared" si="156"/>
        <v>0</v>
      </c>
      <c r="V1095" s="10">
        <f t="shared" si="157"/>
        <v>0</v>
      </c>
      <c r="W1095" s="11">
        <v>6</v>
      </c>
      <c r="X1095" s="8" t="s">
        <v>148</v>
      </c>
      <c r="Y1095" s="8" t="s">
        <v>149</v>
      </c>
      <c r="AA1095">
        <f t="shared" si="158"/>
        <v>2</v>
      </c>
      <c r="AB1095" s="32">
        <f t="shared" si="159"/>
        <v>-47.1</v>
      </c>
      <c r="AC1095" t="str">
        <f t="shared" si="160"/>
        <v>No Sales</v>
      </c>
      <c r="AD1095">
        <f>IFERROR(VLOOKUP(J1095,Product_lookup!$A:$G,5,FALSE),"")</f>
        <v>299</v>
      </c>
      <c r="AE1095">
        <f>IFERROR(VLOOKUP(J1095,Product_lookup!$A:$G,6,FALSE),"")</f>
        <v>114</v>
      </c>
      <c r="AF1095">
        <f>IFERROR(VLOOKUP(J1095,Product_lookup!$A:$G,7,FALSE),"")</f>
        <v>107</v>
      </c>
      <c r="AG1095" s="33">
        <f t="shared" si="161"/>
        <v>0.2608695652173913</v>
      </c>
    </row>
    <row r="1096" spans="1:33" x14ac:dyDescent="0.3">
      <c r="A1096" s="27">
        <v>46276</v>
      </c>
      <c r="B1096" s="8" t="s">
        <v>5</v>
      </c>
      <c r="C1096" s="8" t="s">
        <v>173</v>
      </c>
      <c r="D1096" s="8" t="s">
        <v>141</v>
      </c>
      <c r="E1096" s="8" t="s">
        <v>174</v>
      </c>
      <c r="F1096" s="8" t="s">
        <v>143</v>
      </c>
      <c r="G1096" s="8" t="s">
        <v>151</v>
      </c>
      <c r="H1096" s="8" t="s">
        <v>6</v>
      </c>
      <c r="I1096" s="8" t="s">
        <v>828</v>
      </c>
      <c r="J1096" s="8" t="s">
        <v>176</v>
      </c>
      <c r="K1096" s="8" t="s">
        <v>7</v>
      </c>
      <c r="L1096" s="12">
        <v>179</v>
      </c>
      <c r="M1096" s="9">
        <v>1</v>
      </c>
      <c r="N1096" s="10">
        <f t="shared" si="153"/>
        <v>5.5865921787709499E-3</v>
      </c>
      <c r="O1096" s="11">
        <f t="shared" si="154"/>
        <v>6.3</v>
      </c>
      <c r="P1096" s="11">
        <v>6.3</v>
      </c>
      <c r="Q1096" s="11">
        <v>0</v>
      </c>
      <c r="R1096" s="8">
        <v>0</v>
      </c>
      <c r="S1096" s="8">
        <v>0</v>
      </c>
      <c r="T1096" s="33" t="str">
        <f t="shared" si="155"/>
        <v/>
      </c>
      <c r="U1096" s="12">
        <f t="shared" si="156"/>
        <v>0</v>
      </c>
      <c r="V1096" s="10">
        <f t="shared" si="157"/>
        <v>0</v>
      </c>
      <c r="W1096" s="11">
        <v>9</v>
      </c>
      <c r="X1096" s="8" t="s">
        <v>148</v>
      </c>
      <c r="Y1096" s="8" t="s">
        <v>149</v>
      </c>
      <c r="AA1096">
        <f t="shared" si="158"/>
        <v>2</v>
      </c>
      <c r="AB1096" s="32">
        <f t="shared" si="159"/>
        <v>-6.3</v>
      </c>
      <c r="AC1096" t="str">
        <f t="shared" si="160"/>
        <v>No Sales</v>
      </c>
      <c r="AD1096">
        <f>IFERROR(VLOOKUP(J1096,Product_lookup!$A:$G,5,FALSE),"")</f>
        <v>449</v>
      </c>
      <c r="AE1096">
        <f>IFERROR(VLOOKUP(J1096,Product_lookup!$A:$G,6,FALSE),"")</f>
        <v>166</v>
      </c>
      <c r="AF1096">
        <f>IFERROR(VLOOKUP(J1096,Product_lookup!$A:$G,7,FALSE),"")</f>
        <v>140</v>
      </c>
      <c r="AG1096" s="33">
        <f t="shared" si="161"/>
        <v>0.31848552338530067</v>
      </c>
    </row>
    <row r="1097" spans="1:33" x14ac:dyDescent="0.3">
      <c r="A1097" s="27">
        <v>46276</v>
      </c>
      <c r="B1097" s="8" t="s">
        <v>5</v>
      </c>
      <c r="C1097" s="8" t="s">
        <v>173</v>
      </c>
      <c r="D1097" s="8" t="s">
        <v>141</v>
      </c>
      <c r="E1097" s="8" t="s">
        <v>174</v>
      </c>
      <c r="F1097" s="8" t="s">
        <v>143</v>
      </c>
      <c r="G1097" s="8" t="s">
        <v>151</v>
      </c>
      <c r="H1097" s="8" t="s">
        <v>6</v>
      </c>
      <c r="I1097" s="8" t="s">
        <v>476</v>
      </c>
      <c r="J1097" s="8" t="s">
        <v>176</v>
      </c>
      <c r="K1097" s="8" t="s">
        <v>7</v>
      </c>
      <c r="L1097" s="12">
        <v>279</v>
      </c>
      <c r="M1097" s="9">
        <v>1</v>
      </c>
      <c r="N1097" s="10">
        <f t="shared" si="153"/>
        <v>3.5842293906810036E-3</v>
      </c>
      <c r="O1097" s="11">
        <f t="shared" si="154"/>
        <v>9.6199999999999992</v>
      </c>
      <c r="P1097" s="11">
        <v>9.6199999999999992</v>
      </c>
      <c r="Q1097" s="11">
        <v>0</v>
      </c>
      <c r="R1097" s="8">
        <v>0</v>
      </c>
      <c r="S1097" s="8">
        <v>0</v>
      </c>
      <c r="T1097" s="33" t="str">
        <f t="shared" si="155"/>
        <v/>
      </c>
      <c r="U1097" s="12">
        <f t="shared" si="156"/>
        <v>0</v>
      </c>
      <c r="V1097" s="10">
        <f t="shared" si="157"/>
        <v>0</v>
      </c>
      <c r="W1097" s="11">
        <v>13</v>
      </c>
      <c r="X1097" s="8" t="s">
        <v>148</v>
      </c>
      <c r="Y1097" s="8" t="s">
        <v>149</v>
      </c>
      <c r="AA1097">
        <f t="shared" si="158"/>
        <v>2</v>
      </c>
      <c r="AB1097" s="32">
        <f t="shared" si="159"/>
        <v>-9.6199999999999992</v>
      </c>
      <c r="AC1097" t="str">
        <f t="shared" si="160"/>
        <v>No Sales</v>
      </c>
      <c r="AD1097">
        <f>IFERROR(VLOOKUP(J1097,Product_lookup!$A:$G,5,FALSE),"")</f>
        <v>449</v>
      </c>
      <c r="AE1097">
        <f>IFERROR(VLOOKUP(J1097,Product_lookup!$A:$G,6,FALSE),"")</f>
        <v>166</v>
      </c>
      <c r="AF1097">
        <f>IFERROR(VLOOKUP(J1097,Product_lookup!$A:$G,7,FALSE),"")</f>
        <v>140</v>
      </c>
      <c r="AG1097" s="33">
        <f t="shared" si="161"/>
        <v>0.31848552338530067</v>
      </c>
    </row>
    <row r="1098" spans="1:33" x14ac:dyDescent="0.3">
      <c r="A1098" s="27">
        <v>46292</v>
      </c>
      <c r="B1098" s="8" t="s">
        <v>36</v>
      </c>
      <c r="C1098" s="8" t="s">
        <v>140</v>
      </c>
      <c r="D1098" s="8" t="s">
        <v>180</v>
      </c>
      <c r="E1098" s="8" t="s">
        <v>337</v>
      </c>
      <c r="F1098" s="8" t="s">
        <v>143</v>
      </c>
      <c r="G1098" s="8" t="s">
        <v>341</v>
      </c>
      <c r="H1098" s="8" t="s">
        <v>13</v>
      </c>
      <c r="I1098" s="8" t="s">
        <v>440</v>
      </c>
      <c r="J1098" s="8" t="s">
        <v>340</v>
      </c>
      <c r="K1098" s="8" t="s">
        <v>14</v>
      </c>
      <c r="L1098" s="12">
        <v>1590</v>
      </c>
      <c r="M1098" s="9">
        <v>10</v>
      </c>
      <c r="N1098" s="10">
        <f t="shared" si="153"/>
        <v>6.2893081761006293E-3</v>
      </c>
      <c r="O1098" s="11">
        <f t="shared" si="154"/>
        <v>9.9700000000000006</v>
      </c>
      <c r="P1098" s="11">
        <v>99.7</v>
      </c>
      <c r="Q1098" s="11">
        <v>0</v>
      </c>
      <c r="R1098" s="8">
        <v>0</v>
      </c>
      <c r="S1098" s="8">
        <v>0</v>
      </c>
      <c r="T1098" s="33" t="str">
        <f t="shared" si="155"/>
        <v/>
      </c>
      <c r="U1098" s="12">
        <f t="shared" si="156"/>
        <v>0</v>
      </c>
      <c r="V1098" s="10">
        <f t="shared" si="157"/>
        <v>0</v>
      </c>
      <c r="W1098" s="11">
        <v>6.5</v>
      </c>
      <c r="X1098" s="8" t="s">
        <v>148</v>
      </c>
      <c r="Y1098" s="8" t="s">
        <v>149</v>
      </c>
      <c r="AA1098">
        <f t="shared" si="158"/>
        <v>4</v>
      </c>
      <c r="AB1098" s="32">
        <f t="shared" si="159"/>
        <v>-99.7</v>
      </c>
      <c r="AC1098" t="str">
        <f t="shared" si="160"/>
        <v>No Sales</v>
      </c>
      <c r="AD1098">
        <f>IFERROR(VLOOKUP(J1098,Product_lookup!$A:$G,5,FALSE),"")</f>
        <v>249</v>
      </c>
      <c r="AE1098">
        <f>IFERROR(VLOOKUP(J1098,Product_lookup!$A:$G,6,FALSE),"")</f>
        <v>100</v>
      </c>
      <c r="AF1098">
        <f>IFERROR(VLOOKUP(J1098,Product_lookup!$A:$G,7,FALSE),"")</f>
        <v>112</v>
      </c>
      <c r="AG1098" s="33">
        <f t="shared" si="161"/>
        <v>0.14859437751004015</v>
      </c>
    </row>
    <row r="1099" spans="1:33" x14ac:dyDescent="0.3">
      <c r="A1099" s="27">
        <v>46276</v>
      </c>
      <c r="B1099" s="8" t="s">
        <v>5</v>
      </c>
      <c r="C1099" s="8" t="s">
        <v>173</v>
      </c>
      <c r="D1099" s="8" t="s">
        <v>141</v>
      </c>
      <c r="E1099" s="8" t="s">
        <v>174</v>
      </c>
      <c r="F1099" s="8" t="s">
        <v>143</v>
      </c>
      <c r="G1099" s="8" t="s">
        <v>151</v>
      </c>
      <c r="H1099" s="8" t="s">
        <v>6</v>
      </c>
      <c r="I1099" s="8" t="s">
        <v>408</v>
      </c>
      <c r="J1099" s="8" t="s">
        <v>176</v>
      </c>
      <c r="K1099" s="8" t="s">
        <v>14</v>
      </c>
      <c r="L1099" s="12">
        <v>1255</v>
      </c>
      <c r="M1099" s="9">
        <v>10</v>
      </c>
      <c r="N1099" s="10">
        <f t="shared" si="153"/>
        <v>7.9681274900398405E-3</v>
      </c>
      <c r="O1099" s="11">
        <f t="shared" si="154"/>
        <v>9.66</v>
      </c>
      <c r="P1099" s="11">
        <v>96.6</v>
      </c>
      <c r="Q1099" s="11">
        <v>0</v>
      </c>
      <c r="R1099" s="8">
        <v>0</v>
      </c>
      <c r="S1099" s="8">
        <v>0</v>
      </c>
      <c r="T1099" s="33" t="str">
        <f t="shared" si="155"/>
        <v/>
      </c>
      <c r="U1099" s="12">
        <f t="shared" si="156"/>
        <v>0</v>
      </c>
      <c r="V1099" s="10">
        <f t="shared" si="157"/>
        <v>0</v>
      </c>
      <c r="W1099" s="11">
        <v>14</v>
      </c>
      <c r="X1099" s="8" t="s">
        <v>148</v>
      </c>
      <c r="Y1099" s="8" t="s">
        <v>149</v>
      </c>
      <c r="AA1099">
        <f t="shared" si="158"/>
        <v>2</v>
      </c>
      <c r="AB1099" s="32">
        <f t="shared" si="159"/>
        <v>-96.6</v>
      </c>
      <c r="AC1099" t="str">
        <f t="shared" si="160"/>
        <v>No Sales</v>
      </c>
      <c r="AD1099">
        <f>IFERROR(VLOOKUP(J1099,Product_lookup!$A:$G,5,FALSE),"")</f>
        <v>449</v>
      </c>
      <c r="AE1099">
        <f>IFERROR(VLOOKUP(J1099,Product_lookup!$A:$G,6,FALSE),"")</f>
        <v>166</v>
      </c>
      <c r="AF1099">
        <f>IFERROR(VLOOKUP(J1099,Product_lookup!$A:$G,7,FALSE),"")</f>
        <v>140</v>
      </c>
      <c r="AG1099" s="33">
        <f t="shared" si="161"/>
        <v>0.31848552338530067</v>
      </c>
    </row>
    <row r="1100" spans="1:33" x14ac:dyDescent="0.3">
      <c r="A1100" s="27">
        <v>46276</v>
      </c>
      <c r="B1100" s="8" t="s">
        <v>5</v>
      </c>
      <c r="C1100" s="8" t="s">
        <v>173</v>
      </c>
      <c r="D1100" s="8" t="s">
        <v>141</v>
      </c>
      <c r="E1100" s="8" t="s">
        <v>186</v>
      </c>
      <c r="F1100" s="8" t="s">
        <v>143</v>
      </c>
      <c r="G1100" s="8" t="s">
        <v>144</v>
      </c>
      <c r="H1100" s="8" t="s">
        <v>6</v>
      </c>
      <c r="I1100" s="8" t="s">
        <v>189</v>
      </c>
      <c r="J1100" s="8" t="s">
        <v>188</v>
      </c>
      <c r="K1100" s="8" t="s">
        <v>14</v>
      </c>
      <c r="L1100" s="12">
        <v>579</v>
      </c>
      <c r="M1100" s="9">
        <v>4</v>
      </c>
      <c r="N1100" s="10">
        <f t="shared" si="153"/>
        <v>6.9084628670120895E-3</v>
      </c>
      <c r="O1100" s="11">
        <f t="shared" si="154"/>
        <v>5.81</v>
      </c>
      <c r="P1100" s="11">
        <v>23.24</v>
      </c>
      <c r="Q1100" s="11">
        <v>0</v>
      </c>
      <c r="R1100" s="8">
        <v>0</v>
      </c>
      <c r="S1100" s="8">
        <v>0</v>
      </c>
      <c r="T1100" s="33" t="str">
        <f t="shared" si="155"/>
        <v/>
      </c>
      <c r="U1100" s="12">
        <f t="shared" si="156"/>
        <v>0</v>
      </c>
      <c r="V1100" s="10">
        <f t="shared" si="157"/>
        <v>0</v>
      </c>
      <c r="W1100" s="11">
        <v>8.5</v>
      </c>
      <c r="X1100" s="8" t="s">
        <v>148</v>
      </c>
      <c r="Y1100" s="8" t="s">
        <v>149</v>
      </c>
      <c r="Z1100" s="8" t="s">
        <v>296</v>
      </c>
      <c r="AA1100">
        <f t="shared" si="158"/>
        <v>2</v>
      </c>
      <c r="AB1100" s="32">
        <f t="shared" si="159"/>
        <v>-23.24</v>
      </c>
      <c r="AC1100" t="str">
        <f t="shared" si="160"/>
        <v>No Sales</v>
      </c>
      <c r="AD1100">
        <f>IFERROR(VLOOKUP(J1100,Product_lookup!$A:$G,5,FALSE),"")</f>
        <v>349</v>
      </c>
      <c r="AE1100">
        <f>IFERROR(VLOOKUP(J1100,Product_lookup!$A:$G,6,FALSE),"")</f>
        <v>133</v>
      </c>
      <c r="AF1100">
        <f>IFERROR(VLOOKUP(J1100,Product_lookup!$A:$G,7,FALSE),"")</f>
        <v>121</v>
      </c>
      <c r="AG1100" s="33">
        <f t="shared" si="161"/>
        <v>0.27220630372492838</v>
      </c>
    </row>
    <row r="1101" spans="1:33" x14ac:dyDescent="0.3">
      <c r="A1101" s="27">
        <v>46276</v>
      </c>
      <c r="B1101" s="8" t="s">
        <v>5</v>
      </c>
      <c r="C1101" s="8" t="s">
        <v>173</v>
      </c>
      <c r="D1101" s="8" t="s">
        <v>141</v>
      </c>
      <c r="E1101" s="8" t="s">
        <v>193</v>
      </c>
      <c r="F1101" s="8" t="s">
        <v>143</v>
      </c>
      <c r="G1101" s="8" t="s">
        <v>144</v>
      </c>
      <c r="H1101" s="8" t="s">
        <v>6</v>
      </c>
      <c r="I1101" s="8" t="s">
        <v>264</v>
      </c>
      <c r="J1101" s="8" t="s">
        <v>195</v>
      </c>
      <c r="K1101" s="8" t="s">
        <v>7</v>
      </c>
      <c r="L1101" s="12">
        <v>606</v>
      </c>
      <c r="M1101" s="9">
        <v>12</v>
      </c>
      <c r="N1101" s="10">
        <f t="shared" si="153"/>
        <v>1.9801980198019802E-2</v>
      </c>
      <c r="O1101" s="11">
        <f t="shared" si="154"/>
        <v>5.68</v>
      </c>
      <c r="P1101" s="11">
        <v>68.16</v>
      </c>
      <c r="Q1101" s="11">
        <v>0</v>
      </c>
      <c r="R1101" s="8">
        <v>0</v>
      </c>
      <c r="S1101" s="8">
        <v>0</v>
      </c>
      <c r="T1101" s="33" t="str">
        <f t="shared" si="155"/>
        <v/>
      </c>
      <c r="U1101" s="12">
        <f t="shared" si="156"/>
        <v>0</v>
      </c>
      <c r="V1101" s="10">
        <f t="shared" si="157"/>
        <v>0</v>
      </c>
      <c r="W1101" s="11">
        <v>9</v>
      </c>
      <c r="X1101" s="8" t="s">
        <v>148</v>
      </c>
      <c r="Y1101" s="8" t="s">
        <v>149</v>
      </c>
      <c r="AA1101">
        <f t="shared" si="158"/>
        <v>2</v>
      </c>
      <c r="AB1101" s="32">
        <f t="shared" si="159"/>
        <v>-68.16</v>
      </c>
      <c r="AC1101" t="str">
        <f t="shared" si="160"/>
        <v>No Sales</v>
      </c>
      <c r="AD1101">
        <f>IFERROR(VLOOKUP(J1101,Product_lookup!$A:$G,5,FALSE),"")</f>
        <v>399</v>
      </c>
      <c r="AE1101">
        <f>IFERROR(VLOOKUP(J1101,Product_lookup!$A:$G,6,FALSE),"")</f>
        <v>148</v>
      </c>
      <c r="AF1101">
        <f>IFERROR(VLOOKUP(J1101,Product_lookup!$A:$G,7,FALSE),"")</f>
        <v>126</v>
      </c>
      <c r="AG1101" s="33">
        <f t="shared" si="161"/>
        <v>0.31328320802005011</v>
      </c>
    </row>
    <row r="1102" spans="1:33" x14ac:dyDescent="0.3">
      <c r="A1102" s="27">
        <v>46276</v>
      </c>
      <c r="B1102" s="8" t="s">
        <v>5</v>
      </c>
      <c r="C1102" s="8" t="s">
        <v>173</v>
      </c>
      <c r="D1102" s="8" t="s">
        <v>141</v>
      </c>
      <c r="E1102" s="8" t="s">
        <v>193</v>
      </c>
      <c r="F1102" s="8" t="s">
        <v>143</v>
      </c>
      <c r="G1102" s="8" t="s">
        <v>144</v>
      </c>
      <c r="H1102" s="8" t="s">
        <v>6</v>
      </c>
      <c r="I1102" s="8" t="s">
        <v>197</v>
      </c>
      <c r="J1102" s="8" t="s">
        <v>195</v>
      </c>
      <c r="K1102" s="8" t="s">
        <v>7</v>
      </c>
      <c r="L1102" s="8">
        <v>457</v>
      </c>
      <c r="M1102" s="9">
        <v>2</v>
      </c>
      <c r="N1102" s="10">
        <f t="shared" si="153"/>
        <v>4.3763676148796497E-3</v>
      </c>
      <c r="O1102" s="11">
        <f t="shared" si="154"/>
        <v>5.97</v>
      </c>
      <c r="P1102" s="11">
        <v>11.94</v>
      </c>
      <c r="Q1102" s="11">
        <v>0</v>
      </c>
      <c r="R1102" s="8">
        <v>0</v>
      </c>
      <c r="S1102" s="8">
        <v>0</v>
      </c>
      <c r="T1102" s="33" t="str">
        <f t="shared" si="155"/>
        <v/>
      </c>
      <c r="U1102" s="12">
        <f t="shared" si="156"/>
        <v>0</v>
      </c>
      <c r="V1102" s="10">
        <f t="shared" si="157"/>
        <v>0</v>
      </c>
      <c r="W1102" s="11">
        <v>7.5</v>
      </c>
      <c r="X1102" s="8" t="s">
        <v>148</v>
      </c>
      <c r="Y1102" s="8" t="s">
        <v>149</v>
      </c>
      <c r="AA1102">
        <f t="shared" si="158"/>
        <v>2</v>
      </c>
      <c r="AB1102" s="32">
        <f t="shared" si="159"/>
        <v>-11.94</v>
      </c>
      <c r="AC1102" t="str">
        <f t="shared" si="160"/>
        <v>No Sales</v>
      </c>
      <c r="AD1102">
        <f>IFERROR(VLOOKUP(J1102,Product_lookup!$A:$G,5,FALSE),"")</f>
        <v>399</v>
      </c>
      <c r="AE1102">
        <f>IFERROR(VLOOKUP(J1102,Product_lookup!$A:$G,6,FALSE),"")</f>
        <v>148</v>
      </c>
      <c r="AF1102">
        <f>IFERROR(VLOOKUP(J1102,Product_lookup!$A:$G,7,FALSE),"")</f>
        <v>126</v>
      </c>
      <c r="AG1102" s="33">
        <f t="shared" si="161"/>
        <v>0.31328320802005011</v>
      </c>
    </row>
    <row r="1103" spans="1:33" x14ac:dyDescent="0.3">
      <c r="A1103" s="27">
        <v>46276</v>
      </c>
      <c r="B1103" s="8" t="s">
        <v>5</v>
      </c>
      <c r="C1103" s="8" t="s">
        <v>173</v>
      </c>
      <c r="D1103" s="8" t="s">
        <v>141</v>
      </c>
      <c r="E1103" s="8" t="s">
        <v>193</v>
      </c>
      <c r="F1103" s="8" t="s">
        <v>143</v>
      </c>
      <c r="G1103" s="8" t="s">
        <v>151</v>
      </c>
      <c r="H1103" s="8" t="s">
        <v>6</v>
      </c>
      <c r="I1103" s="8" t="s">
        <v>194</v>
      </c>
      <c r="J1103" s="8" t="s">
        <v>195</v>
      </c>
      <c r="K1103" s="8" t="s">
        <v>21</v>
      </c>
      <c r="L1103" s="12">
        <v>691</v>
      </c>
      <c r="M1103" s="9">
        <v>6</v>
      </c>
      <c r="N1103" s="10">
        <f t="shared" si="153"/>
        <v>8.6830680173661367E-3</v>
      </c>
      <c r="O1103" s="11">
        <f t="shared" si="154"/>
        <v>7.78</v>
      </c>
      <c r="P1103" s="11">
        <v>46.68</v>
      </c>
      <c r="Q1103" s="11">
        <v>399</v>
      </c>
      <c r="R1103" s="8">
        <v>1</v>
      </c>
      <c r="S1103" s="8">
        <v>1</v>
      </c>
      <c r="T1103" s="33">
        <f t="shared" si="155"/>
        <v>0.11699248120300752</v>
      </c>
      <c r="U1103" s="12">
        <f t="shared" si="156"/>
        <v>8.5475578406169674</v>
      </c>
      <c r="V1103" s="10">
        <f t="shared" si="157"/>
        <v>0.16666666666666666</v>
      </c>
      <c r="W1103" s="11">
        <v>9.5</v>
      </c>
      <c r="X1103" s="8" t="s">
        <v>148</v>
      </c>
      <c r="Y1103" s="8" t="s">
        <v>149</v>
      </c>
      <c r="AA1103">
        <f t="shared" si="158"/>
        <v>2</v>
      </c>
      <c r="AB1103" s="32">
        <f t="shared" si="159"/>
        <v>78.319999999999993</v>
      </c>
      <c r="AC1103" t="str">
        <f t="shared" si="160"/>
        <v>Profitable</v>
      </c>
      <c r="AD1103">
        <f>IFERROR(VLOOKUP(J1103,Product_lookup!$A:$G,5,FALSE),"")</f>
        <v>399</v>
      </c>
      <c r="AE1103">
        <f>IFERROR(VLOOKUP(J1103,Product_lookup!$A:$G,6,FALSE),"")</f>
        <v>148</v>
      </c>
      <c r="AF1103">
        <f>IFERROR(VLOOKUP(J1103,Product_lookup!$A:$G,7,FALSE),"")</f>
        <v>126</v>
      </c>
      <c r="AG1103" s="33">
        <f t="shared" si="161"/>
        <v>0.31328320802005011</v>
      </c>
    </row>
    <row r="1104" spans="1:33" x14ac:dyDescent="0.3">
      <c r="A1104" s="27">
        <v>46276</v>
      </c>
      <c r="B1104" s="8" t="s">
        <v>5</v>
      </c>
      <c r="C1104" s="8" t="s">
        <v>173</v>
      </c>
      <c r="D1104" s="8" t="s">
        <v>141</v>
      </c>
      <c r="E1104" s="8" t="s">
        <v>200</v>
      </c>
      <c r="F1104" s="8" t="s">
        <v>143</v>
      </c>
      <c r="G1104" s="8" t="s">
        <v>144</v>
      </c>
      <c r="H1104" s="8" t="s">
        <v>6</v>
      </c>
      <c r="I1104" s="8" t="s">
        <v>270</v>
      </c>
      <c r="J1104" s="8" t="s">
        <v>202</v>
      </c>
      <c r="K1104" s="8" t="s">
        <v>7</v>
      </c>
      <c r="L1104" s="12">
        <v>1487</v>
      </c>
      <c r="M1104" s="9">
        <v>13</v>
      </c>
      <c r="N1104" s="10">
        <f t="shared" si="153"/>
        <v>8.7424344317417624E-3</v>
      </c>
      <c r="O1104" s="11">
        <f t="shared" si="154"/>
        <v>5.66</v>
      </c>
      <c r="P1104" s="11">
        <v>73.58</v>
      </c>
      <c r="Q1104" s="11">
        <v>0</v>
      </c>
      <c r="R1104" s="8">
        <v>0</v>
      </c>
      <c r="S1104" s="8">
        <v>0</v>
      </c>
      <c r="T1104" s="33" t="str">
        <f t="shared" si="155"/>
        <v/>
      </c>
      <c r="U1104" s="12">
        <f t="shared" si="156"/>
        <v>0</v>
      </c>
      <c r="V1104" s="10">
        <f t="shared" si="157"/>
        <v>0</v>
      </c>
      <c r="W1104" s="11">
        <v>8</v>
      </c>
      <c r="X1104" s="8" t="s">
        <v>148</v>
      </c>
      <c r="Y1104" s="8" t="s">
        <v>149</v>
      </c>
      <c r="AA1104">
        <f t="shared" si="158"/>
        <v>2</v>
      </c>
      <c r="AB1104" s="32">
        <f t="shared" si="159"/>
        <v>-73.58</v>
      </c>
      <c r="AC1104" t="str">
        <f t="shared" si="160"/>
        <v>No Sales</v>
      </c>
      <c r="AD1104">
        <f>IFERROR(VLOOKUP(J1104,Product_lookup!$A:$G,5,FALSE),"")</f>
        <v>429</v>
      </c>
      <c r="AE1104">
        <f>IFERROR(VLOOKUP(J1104,Product_lookup!$A:$G,6,FALSE),"")</f>
        <v>159</v>
      </c>
      <c r="AF1104">
        <f>IFERROR(VLOOKUP(J1104,Product_lookup!$A:$G,7,FALSE),"")</f>
        <v>139</v>
      </c>
      <c r="AG1104" s="33">
        <f t="shared" si="161"/>
        <v>0.30536130536130535</v>
      </c>
    </row>
    <row r="1105" spans="1:33" x14ac:dyDescent="0.3">
      <c r="A1105" s="27">
        <v>46276</v>
      </c>
      <c r="B1105" s="8" t="s">
        <v>5</v>
      </c>
      <c r="C1105" s="8" t="s">
        <v>173</v>
      </c>
      <c r="D1105" s="8" t="s">
        <v>141</v>
      </c>
      <c r="E1105" s="8" t="s">
        <v>200</v>
      </c>
      <c r="F1105" s="8" t="s">
        <v>143</v>
      </c>
      <c r="G1105" s="8" t="s">
        <v>151</v>
      </c>
      <c r="H1105" s="8" t="s">
        <v>6</v>
      </c>
      <c r="I1105" s="8" t="s">
        <v>474</v>
      </c>
      <c r="J1105" s="8" t="s">
        <v>202</v>
      </c>
      <c r="K1105" s="8" t="s">
        <v>7</v>
      </c>
      <c r="L1105" s="12">
        <v>766</v>
      </c>
      <c r="M1105" s="9">
        <v>15</v>
      </c>
      <c r="N1105" s="10">
        <f t="shared" si="153"/>
        <v>1.95822454308094E-2</v>
      </c>
      <c r="O1105" s="11">
        <f t="shared" si="154"/>
        <v>5.79</v>
      </c>
      <c r="P1105" s="11">
        <v>86.85</v>
      </c>
      <c r="Q1105" s="11">
        <v>0</v>
      </c>
      <c r="R1105" s="8">
        <v>0</v>
      </c>
      <c r="S1105" s="8">
        <v>0</v>
      </c>
      <c r="T1105" s="33" t="str">
        <f t="shared" si="155"/>
        <v/>
      </c>
      <c r="U1105" s="12">
        <f t="shared" si="156"/>
        <v>0</v>
      </c>
      <c r="V1105" s="10">
        <f t="shared" si="157"/>
        <v>0</v>
      </c>
      <c r="W1105" s="11">
        <v>7.5</v>
      </c>
      <c r="X1105" s="8" t="s">
        <v>148</v>
      </c>
      <c r="Y1105" s="8" t="s">
        <v>149</v>
      </c>
      <c r="AA1105">
        <f t="shared" si="158"/>
        <v>2</v>
      </c>
      <c r="AB1105" s="32">
        <f t="shared" si="159"/>
        <v>-86.85</v>
      </c>
      <c r="AC1105" t="str">
        <f t="shared" si="160"/>
        <v>No Sales</v>
      </c>
      <c r="AD1105">
        <f>IFERROR(VLOOKUP(J1105,Product_lookup!$A:$G,5,FALSE),"")</f>
        <v>429</v>
      </c>
      <c r="AE1105">
        <f>IFERROR(VLOOKUP(J1105,Product_lookup!$A:$G,6,FALSE),"")</f>
        <v>159</v>
      </c>
      <c r="AF1105">
        <f>IFERROR(VLOOKUP(J1105,Product_lookup!$A:$G,7,FALSE),"")</f>
        <v>139</v>
      </c>
      <c r="AG1105" s="33">
        <f t="shared" si="161"/>
        <v>0.30536130536130535</v>
      </c>
    </row>
    <row r="1106" spans="1:33" x14ac:dyDescent="0.3">
      <c r="A1106" s="27">
        <v>46270</v>
      </c>
      <c r="B1106" s="8" t="s">
        <v>12</v>
      </c>
      <c r="C1106" s="8" t="s">
        <v>140</v>
      </c>
      <c r="D1106" s="8" t="s">
        <v>141</v>
      </c>
      <c r="E1106" s="8" t="s">
        <v>142</v>
      </c>
      <c r="F1106" s="8" t="s">
        <v>143</v>
      </c>
      <c r="G1106" s="8" t="s">
        <v>144</v>
      </c>
      <c r="H1106" s="8" t="s">
        <v>6</v>
      </c>
      <c r="J1106" s="8" t="s">
        <v>147</v>
      </c>
      <c r="K1106" s="8" t="s">
        <v>7</v>
      </c>
      <c r="L1106" s="12">
        <v>1330</v>
      </c>
      <c r="M1106" s="9">
        <v>17</v>
      </c>
      <c r="N1106" s="10">
        <f t="shared" si="153"/>
        <v>1.2781954887218045E-2</v>
      </c>
      <c r="O1106" s="11">
        <f t="shared" si="154"/>
        <v>8.8699999999999992</v>
      </c>
      <c r="P1106" s="11">
        <v>150.79</v>
      </c>
      <c r="Q1106" s="11">
        <v>599</v>
      </c>
      <c r="R1106" s="8">
        <v>1</v>
      </c>
      <c r="S1106" s="8">
        <v>1</v>
      </c>
      <c r="T1106" s="33">
        <f t="shared" si="155"/>
        <v>0.25173622704507509</v>
      </c>
      <c r="U1106" s="12">
        <f t="shared" si="156"/>
        <v>3.9724119636580677</v>
      </c>
      <c r="V1106" s="10">
        <f t="shared" si="157"/>
        <v>5.8823529411764705E-2</v>
      </c>
      <c r="W1106" s="11">
        <v>12</v>
      </c>
      <c r="X1106" s="8" t="s">
        <v>148</v>
      </c>
      <c r="Y1106" s="8" t="s">
        <v>149</v>
      </c>
      <c r="AA1106">
        <f t="shared" si="158"/>
        <v>1</v>
      </c>
      <c r="AB1106" s="32">
        <f t="shared" si="159"/>
        <v>88.210000000000008</v>
      </c>
      <c r="AC1106" t="str">
        <f t="shared" si="160"/>
        <v>Profitable</v>
      </c>
      <c r="AD1106">
        <f>IFERROR(VLOOKUP(J1106,Product_lookup!$A:$G,5,FALSE),"")</f>
        <v>599</v>
      </c>
      <c r="AE1106">
        <f>IFERROR(VLOOKUP(J1106,Product_lookup!$A:$G,6,FALSE),"")</f>
        <v>216</v>
      </c>
      <c r="AF1106">
        <f>IFERROR(VLOOKUP(J1106,Product_lookup!$A:$G,7,FALSE),"")</f>
        <v>144</v>
      </c>
      <c r="AG1106" s="33">
        <f t="shared" si="161"/>
        <v>0.39899833055091821</v>
      </c>
    </row>
    <row r="1107" spans="1:33" x14ac:dyDescent="0.3">
      <c r="A1107" s="27">
        <v>46276</v>
      </c>
      <c r="B1107" s="8" t="s">
        <v>5</v>
      </c>
      <c r="C1107" s="8" t="s">
        <v>173</v>
      </c>
      <c r="D1107" s="8" t="s">
        <v>141</v>
      </c>
      <c r="E1107" s="8" t="s">
        <v>200</v>
      </c>
      <c r="F1107" s="8" t="s">
        <v>143</v>
      </c>
      <c r="G1107" s="8" t="s">
        <v>144</v>
      </c>
      <c r="H1107" s="8" t="s">
        <v>6</v>
      </c>
      <c r="I1107" s="8" t="s">
        <v>831</v>
      </c>
      <c r="J1107" s="8" t="s">
        <v>202</v>
      </c>
      <c r="K1107" s="8" t="s">
        <v>14</v>
      </c>
      <c r="L1107" s="12">
        <v>103</v>
      </c>
      <c r="M1107" s="9">
        <v>0</v>
      </c>
      <c r="N1107" s="10">
        <f t="shared" si="153"/>
        <v>0</v>
      </c>
      <c r="O1107" s="11" t="str">
        <f t="shared" si="154"/>
        <v/>
      </c>
      <c r="P1107" s="11">
        <v>0</v>
      </c>
      <c r="Q1107" s="11">
        <v>0</v>
      </c>
      <c r="R1107" s="8">
        <v>0</v>
      </c>
      <c r="S1107" s="8">
        <v>0</v>
      </c>
      <c r="T1107" s="33" t="str">
        <f t="shared" si="155"/>
        <v/>
      </c>
      <c r="U1107" s="12" t="str">
        <f t="shared" si="156"/>
        <v/>
      </c>
      <c r="V1107" s="10" t="str">
        <f t="shared" si="157"/>
        <v/>
      </c>
      <c r="W1107" s="11">
        <v>10</v>
      </c>
      <c r="X1107" s="8" t="s">
        <v>148</v>
      </c>
      <c r="Y1107" s="8" t="s">
        <v>149</v>
      </c>
      <c r="AA1107">
        <f t="shared" si="158"/>
        <v>2</v>
      </c>
      <c r="AB1107" s="32">
        <f t="shared" si="159"/>
        <v>0</v>
      </c>
      <c r="AC1107" t="str">
        <f t="shared" si="160"/>
        <v>No Spend</v>
      </c>
      <c r="AD1107">
        <f>IFERROR(VLOOKUP(J1107,Product_lookup!$A:$G,5,FALSE),"")</f>
        <v>429</v>
      </c>
      <c r="AE1107">
        <f>IFERROR(VLOOKUP(J1107,Product_lookup!$A:$G,6,FALSE),"")</f>
        <v>159</v>
      </c>
      <c r="AF1107">
        <f>IFERROR(VLOOKUP(J1107,Product_lookup!$A:$G,7,FALSE),"")</f>
        <v>139</v>
      </c>
      <c r="AG1107" s="33">
        <f t="shared" si="161"/>
        <v>0.30536130536130535</v>
      </c>
    </row>
    <row r="1108" spans="1:33" x14ac:dyDescent="0.3">
      <c r="A1108" s="27">
        <v>46276</v>
      </c>
      <c r="B1108" s="8" t="s">
        <v>32</v>
      </c>
      <c r="C1108" s="8" t="s">
        <v>140</v>
      </c>
      <c r="D1108" s="8" t="s">
        <v>141</v>
      </c>
      <c r="E1108" s="8" t="s">
        <v>142</v>
      </c>
      <c r="F1108" s="8" t="s">
        <v>143</v>
      </c>
      <c r="G1108" s="8" t="s">
        <v>205</v>
      </c>
      <c r="H1108" s="8" t="s">
        <v>20</v>
      </c>
      <c r="I1108" s="8" t="s">
        <v>205</v>
      </c>
      <c r="J1108" s="8" t="s">
        <v>147</v>
      </c>
      <c r="K1108" s="8" t="s">
        <v>7</v>
      </c>
      <c r="L1108" s="12">
        <v>783</v>
      </c>
      <c r="M1108" s="9">
        <v>9</v>
      </c>
      <c r="N1108" s="10">
        <f t="shared" si="153"/>
        <v>1.1494252873563218E-2</v>
      </c>
      <c r="O1108" s="11">
        <f t="shared" si="154"/>
        <v>7.84</v>
      </c>
      <c r="P1108" s="11">
        <v>70.56</v>
      </c>
      <c r="Q1108" s="11">
        <v>0</v>
      </c>
      <c r="R1108" s="8">
        <v>0</v>
      </c>
      <c r="S1108" s="8">
        <v>0</v>
      </c>
      <c r="T1108" s="33" t="str">
        <f t="shared" si="155"/>
        <v/>
      </c>
      <c r="U1108" s="12">
        <f t="shared" si="156"/>
        <v>0</v>
      </c>
      <c r="V1108" s="10">
        <f t="shared" si="157"/>
        <v>0</v>
      </c>
      <c r="W1108" s="11">
        <v>14</v>
      </c>
      <c r="X1108" s="8" t="s">
        <v>148</v>
      </c>
      <c r="Y1108" s="8" t="s">
        <v>149</v>
      </c>
      <c r="AA1108">
        <f t="shared" si="158"/>
        <v>2</v>
      </c>
      <c r="AB1108" s="32">
        <f t="shared" si="159"/>
        <v>-70.56</v>
      </c>
      <c r="AC1108" t="str">
        <f t="shared" si="160"/>
        <v>No Sales</v>
      </c>
      <c r="AD1108">
        <f>IFERROR(VLOOKUP(J1108,Product_lookup!$A:$G,5,FALSE),"")</f>
        <v>599</v>
      </c>
      <c r="AE1108">
        <f>IFERROR(VLOOKUP(J1108,Product_lookup!$A:$G,6,FALSE),"")</f>
        <v>216</v>
      </c>
      <c r="AF1108">
        <f>IFERROR(VLOOKUP(J1108,Product_lookup!$A:$G,7,FALSE),"")</f>
        <v>144</v>
      </c>
      <c r="AG1108" s="33">
        <f t="shared" si="161"/>
        <v>0.39899833055091821</v>
      </c>
    </row>
    <row r="1109" spans="1:33" x14ac:dyDescent="0.3">
      <c r="A1109" s="27">
        <v>46276</v>
      </c>
      <c r="B1109" s="8" t="s">
        <v>32</v>
      </c>
      <c r="C1109" s="8" t="s">
        <v>140</v>
      </c>
      <c r="D1109" s="8" t="s">
        <v>141</v>
      </c>
      <c r="E1109" s="8" t="s">
        <v>142</v>
      </c>
      <c r="F1109" s="8" t="s">
        <v>143</v>
      </c>
      <c r="G1109" s="8" t="s">
        <v>454</v>
      </c>
      <c r="H1109" s="8" t="s">
        <v>20</v>
      </c>
      <c r="I1109" s="8" t="s">
        <v>454</v>
      </c>
      <c r="J1109" s="8" t="s">
        <v>147</v>
      </c>
      <c r="K1109" s="8" t="s">
        <v>7</v>
      </c>
      <c r="L1109" s="9">
        <v>1513</v>
      </c>
      <c r="M1109" s="9">
        <v>12</v>
      </c>
      <c r="N1109" s="10">
        <f t="shared" si="153"/>
        <v>7.9312623925974889E-3</v>
      </c>
      <c r="O1109" s="11">
        <f t="shared" si="154"/>
        <v>11.979999999999999</v>
      </c>
      <c r="P1109" s="11">
        <v>143.76</v>
      </c>
      <c r="Q1109" s="11">
        <v>0</v>
      </c>
      <c r="R1109" s="8">
        <v>0</v>
      </c>
      <c r="S1109" s="8">
        <v>0</v>
      </c>
      <c r="T1109" s="33" t="str">
        <f t="shared" si="155"/>
        <v/>
      </c>
      <c r="U1109" s="12">
        <f t="shared" si="156"/>
        <v>0</v>
      </c>
      <c r="V1109" s="10">
        <f t="shared" si="157"/>
        <v>0</v>
      </c>
      <c r="W1109" s="11">
        <v>19.5</v>
      </c>
      <c r="X1109" s="8" t="s">
        <v>148</v>
      </c>
      <c r="Y1109" s="8" t="s">
        <v>149</v>
      </c>
      <c r="AA1109">
        <f t="shared" si="158"/>
        <v>2</v>
      </c>
      <c r="AB1109" s="32">
        <f t="shared" si="159"/>
        <v>-143.76</v>
      </c>
      <c r="AC1109" t="str">
        <f t="shared" si="160"/>
        <v>No Sales</v>
      </c>
      <c r="AD1109">
        <f>IFERROR(VLOOKUP(J1109,Product_lookup!$A:$G,5,FALSE),"")</f>
        <v>599</v>
      </c>
      <c r="AE1109">
        <f>IFERROR(VLOOKUP(J1109,Product_lookup!$A:$G,6,FALSE),"")</f>
        <v>216</v>
      </c>
      <c r="AF1109">
        <f>IFERROR(VLOOKUP(J1109,Product_lookup!$A:$G,7,FALSE),"")</f>
        <v>144</v>
      </c>
      <c r="AG1109" s="33">
        <f t="shared" si="161"/>
        <v>0.39899833055091821</v>
      </c>
    </row>
    <row r="1110" spans="1:33" x14ac:dyDescent="0.3">
      <c r="A1110" s="27">
        <v>46276</v>
      </c>
      <c r="B1110" s="8" t="s">
        <v>32</v>
      </c>
      <c r="C1110" s="8" t="s">
        <v>140</v>
      </c>
      <c r="D1110" s="8" t="s">
        <v>141</v>
      </c>
      <c r="E1110" s="8" t="s">
        <v>142</v>
      </c>
      <c r="F1110" s="8" t="s">
        <v>143</v>
      </c>
      <c r="G1110" s="8" t="s">
        <v>455</v>
      </c>
      <c r="H1110" s="8" t="s">
        <v>20</v>
      </c>
      <c r="I1110" s="8" t="s">
        <v>455</v>
      </c>
      <c r="J1110" s="8" t="s">
        <v>147</v>
      </c>
      <c r="K1110" s="8" t="s">
        <v>21</v>
      </c>
      <c r="L1110" s="12">
        <v>225</v>
      </c>
      <c r="M1110" s="9">
        <v>2</v>
      </c>
      <c r="N1110" s="10">
        <f t="shared" si="153"/>
        <v>8.8888888888888889E-3</v>
      </c>
      <c r="O1110" s="11">
        <f t="shared" si="154"/>
        <v>16.37</v>
      </c>
      <c r="P1110" s="11">
        <v>32.74</v>
      </c>
      <c r="Q1110" s="11">
        <v>0</v>
      </c>
      <c r="R1110" s="8">
        <v>0</v>
      </c>
      <c r="S1110" s="8">
        <v>0</v>
      </c>
      <c r="T1110" s="33" t="str">
        <f t="shared" si="155"/>
        <v/>
      </c>
      <c r="U1110" s="12">
        <f t="shared" si="156"/>
        <v>0</v>
      </c>
      <c r="V1110" s="10">
        <f t="shared" si="157"/>
        <v>0</v>
      </c>
      <c r="W1110" s="11">
        <v>20</v>
      </c>
      <c r="X1110" s="8" t="s">
        <v>148</v>
      </c>
      <c r="Y1110" s="8" t="s">
        <v>149</v>
      </c>
      <c r="Z1110" s="8" t="s">
        <v>404</v>
      </c>
      <c r="AA1110">
        <f t="shared" si="158"/>
        <v>2</v>
      </c>
      <c r="AB1110" s="32">
        <f t="shared" si="159"/>
        <v>-32.74</v>
      </c>
      <c r="AC1110" t="str">
        <f t="shared" si="160"/>
        <v>No Sales</v>
      </c>
      <c r="AD1110">
        <f>IFERROR(VLOOKUP(J1110,Product_lookup!$A:$G,5,FALSE),"")</f>
        <v>599</v>
      </c>
      <c r="AE1110">
        <f>IFERROR(VLOOKUP(J1110,Product_lookup!$A:$G,6,FALSE),"")</f>
        <v>216</v>
      </c>
      <c r="AF1110">
        <f>IFERROR(VLOOKUP(J1110,Product_lookup!$A:$G,7,FALSE),"")</f>
        <v>144</v>
      </c>
      <c r="AG1110" s="33">
        <f t="shared" si="161"/>
        <v>0.39899833055091821</v>
      </c>
    </row>
    <row r="1111" spans="1:33" x14ac:dyDescent="0.3">
      <c r="A1111" s="27">
        <v>46276</v>
      </c>
      <c r="B1111" s="8" t="s">
        <v>32</v>
      </c>
      <c r="C1111" s="8" t="s">
        <v>140</v>
      </c>
      <c r="D1111" s="8" t="s">
        <v>141</v>
      </c>
      <c r="E1111" s="8" t="s">
        <v>142</v>
      </c>
      <c r="F1111" s="8" t="s">
        <v>143</v>
      </c>
      <c r="G1111" s="8" t="s">
        <v>203</v>
      </c>
      <c r="H1111" s="8" t="s">
        <v>20</v>
      </c>
      <c r="I1111" s="8" t="s">
        <v>203</v>
      </c>
      <c r="J1111" s="8" t="s">
        <v>147</v>
      </c>
      <c r="K1111" s="8" t="s">
        <v>21</v>
      </c>
      <c r="L1111" s="12">
        <v>329</v>
      </c>
      <c r="M1111" s="9">
        <v>5</v>
      </c>
      <c r="N1111" s="10">
        <f t="shared" si="153"/>
        <v>1.5197568389057751E-2</v>
      </c>
      <c r="O1111" s="11">
        <f t="shared" si="154"/>
        <v>15.809999999999999</v>
      </c>
      <c r="P1111" s="11">
        <v>79.05</v>
      </c>
      <c r="Q1111" s="11">
        <v>599</v>
      </c>
      <c r="R1111" s="8">
        <v>1</v>
      </c>
      <c r="S1111" s="8">
        <v>1</v>
      </c>
      <c r="T1111" s="33">
        <f t="shared" si="155"/>
        <v>0.13196994991652755</v>
      </c>
      <c r="U1111" s="12">
        <f t="shared" si="156"/>
        <v>7.5774826059456046</v>
      </c>
      <c r="V1111" s="10">
        <f t="shared" si="157"/>
        <v>0.2</v>
      </c>
      <c r="W1111" s="11">
        <v>18.5</v>
      </c>
      <c r="X1111" s="8" t="s">
        <v>148</v>
      </c>
      <c r="Y1111" s="8" t="s">
        <v>149</v>
      </c>
      <c r="AA1111">
        <f t="shared" si="158"/>
        <v>2</v>
      </c>
      <c r="AB1111" s="32">
        <f t="shared" si="159"/>
        <v>159.94999999999999</v>
      </c>
      <c r="AC1111" t="str">
        <f t="shared" si="160"/>
        <v>Profitable</v>
      </c>
      <c r="AD1111">
        <f>IFERROR(VLOOKUP(J1111,Product_lookup!$A:$G,5,FALSE),"")</f>
        <v>599</v>
      </c>
      <c r="AE1111">
        <f>IFERROR(VLOOKUP(J1111,Product_lookup!$A:$G,6,FALSE),"")</f>
        <v>216</v>
      </c>
      <c r="AF1111">
        <f>IFERROR(VLOOKUP(J1111,Product_lookup!$A:$G,7,FALSE),"")</f>
        <v>144</v>
      </c>
      <c r="AG1111" s="33">
        <f t="shared" si="161"/>
        <v>0.39899833055091821</v>
      </c>
    </row>
    <row r="1112" spans="1:33" x14ac:dyDescent="0.3">
      <c r="A1112" s="27">
        <v>46276</v>
      </c>
      <c r="B1112" s="8" t="s">
        <v>32</v>
      </c>
      <c r="C1112" s="8" t="s">
        <v>140</v>
      </c>
      <c r="D1112" s="8" t="s">
        <v>141</v>
      </c>
      <c r="E1112" s="8" t="s">
        <v>150</v>
      </c>
      <c r="F1112" s="8" t="s">
        <v>143</v>
      </c>
      <c r="G1112" s="8" t="s">
        <v>156</v>
      </c>
      <c r="H1112" s="8" t="s">
        <v>20</v>
      </c>
      <c r="I1112" s="8" t="s">
        <v>156</v>
      </c>
      <c r="J1112" s="8" t="s">
        <v>153</v>
      </c>
      <c r="K1112" s="8" t="s">
        <v>21</v>
      </c>
      <c r="L1112" s="12">
        <v>802</v>
      </c>
      <c r="M1112" s="9">
        <v>8</v>
      </c>
      <c r="N1112" s="10">
        <f t="shared" si="153"/>
        <v>9.9750623441396506E-3</v>
      </c>
      <c r="O1112" s="11">
        <f t="shared" si="154"/>
        <v>12.95</v>
      </c>
      <c r="P1112" s="11">
        <v>103.6</v>
      </c>
      <c r="Q1112" s="11">
        <v>549</v>
      </c>
      <c r="R1112" s="8">
        <v>1</v>
      </c>
      <c r="S1112" s="8">
        <v>1</v>
      </c>
      <c r="T1112" s="33">
        <f t="shared" si="155"/>
        <v>0.18870673952641165</v>
      </c>
      <c r="U1112" s="12">
        <f t="shared" si="156"/>
        <v>5.2992277992277996</v>
      </c>
      <c r="V1112" s="10">
        <f t="shared" si="157"/>
        <v>0.125</v>
      </c>
      <c r="W1112" s="11">
        <v>15</v>
      </c>
      <c r="X1112" s="8" t="s">
        <v>148</v>
      </c>
      <c r="Y1112" s="8" t="s">
        <v>149</v>
      </c>
      <c r="AA1112">
        <f t="shared" si="158"/>
        <v>2</v>
      </c>
      <c r="AB1112" s="32">
        <f t="shared" si="159"/>
        <v>114.4</v>
      </c>
      <c r="AC1112" t="str">
        <f t="shared" si="160"/>
        <v>Profitable</v>
      </c>
      <c r="AD1112">
        <f>IFERROR(VLOOKUP(J1112,Product_lookup!$A:$G,5,FALSE),"")</f>
        <v>549</v>
      </c>
      <c r="AE1112">
        <f>IFERROR(VLOOKUP(J1112,Product_lookup!$A:$G,6,FALSE),"")</f>
        <v>192</v>
      </c>
      <c r="AF1112">
        <f>IFERROR(VLOOKUP(J1112,Product_lookup!$A:$G,7,FALSE),"")</f>
        <v>139</v>
      </c>
      <c r="AG1112" s="33">
        <f t="shared" si="161"/>
        <v>0.39708561020036431</v>
      </c>
    </row>
    <row r="1113" spans="1:33" x14ac:dyDescent="0.3">
      <c r="A1113" s="27">
        <v>46276</v>
      </c>
      <c r="B1113" s="8" t="s">
        <v>32</v>
      </c>
      <c r="C1113" s="8" t="s">
        <v>140</v>
      </c>
      <c r="D1113" s="8" t="s">
        <v>141</v>
      </c>
      <c r="E1113" s="8" t="s">
        <v>150</v>
      </c>
      <c r="F1113" s="8" t="s">
        <v>143</v>
      </c>
      <c r="G1113" s="8" t="s">
        <v>446</v>
      </c>
      <c r="H1113" s="8" t="s">
        <v>20</v>
      </c>
      <c r="I1113" s="8" t="s">
        <v>446</v>
      </c>
      <c r="J1113" s="8" t="s">
        <v>153</v>
      </c>
      <c r="K1113" s="8" t="s">
        <v>21</v>
      </c>
      <c r="L1113" s="12">
        <v>93</v>
      </c>
      <c r="M1113" s="9">
        <v>0</v>
      </c>
      <c r="N1113" s="10">
        <f t="shared" si="153"/>
        <v>0</v>
      </c>
      <c r="O1113" s="11" t="str">
        <f t="shared" si="154"/>
        <v/>
      </c>
      <c r="P1113" s="11">
        <v>0</v>
      </c>
      <c r="Q1113" s="11">
        <v>0</v>
      </c>
      <c r="R1113" s="8">
        <v>0</v>
      </c>
      <c r="S1113" s="8">
        <v>0</v>
      </c>
      <c r="T1113" s="33" t="str">
        <f t="shared" si="155"/>
        <v/>
      </c>
      <c r="U1113" s="12" t="str">
        <f t="shared" si="156"/>
        <v/>
      </c>
      <c r="V1113" s="10" t="str">
        <f t="shared" si="157"/>
        <v/>
      </c>
      <c r="W1113" s="11">
        <v>13.5</v>
      </c>
      <c r="X1113" s="8" t="s">
        <v>148</v>
      </c>
      <c r="Y1113" s="8" t="s">
        <v>149</v>
      </c>
      <c r="AA1113">
        <f t="shared" si="158"/>
        <v>2</v>
      </c>
      <c r="AB1113" s="32">
        <f t="shared" si="159"/>
        <v>0</v>
      </c>
      <c r="AC1113" t="str">
        <f t="shared" si="160"/>
        <v>No Spend</v>
      </c>
      <c r="AD1113">
        <f>IFERROR(VLOOKUP(J1113,Product_lookup!$A:$G,5,FALSE),"")</f>
        <v>549</v>
      </c>
      <c r="AE1113">
        <f>IFERROR(VLOOKUP(J1113,Product_lookup!$A:$G,6,FALSE),"")</f>
        <v>192</v>
      </c>
      <c r="AF1113">
        <f>IFERROR(VLOOKUP(J1113,Product_lookup!$A:$G,7,FALSE),"")</f>
        <v>139</v>
      </c>
      <c r="AG1113" s="33">
        <f t="shared" si="161"/>
        <v>0.39708561020036431</v>
      </c>
    </row>
    <row r="1114" spans="1:33" x14ac:dyDescent="0.3">
      <c r="A1114" s="27">
        <v>46276</v>
      </c>
      <c r="B1114" s="8" t="s">
        <v>32</v>
      </c>
      <c r="C1114" s="8" t="s">
        <v>140</v>
      </c>
      <c r="D1114" s="8" t="s">
        <v>141</v>
      </c>
      <c r="E1114" s="8" t="s">
        <v>150</v>
      </c>
      <c r="F1114" s="8" t="s">
        <v>143</v>
      </c>
      <c r="G1114" s="8" t="s">
        <v>519</v>
      </c>
      <c r="H1114" s="8" t="s">
        <v>20</v>
      </c>
      <c r="I1114" s="8" t="s">
        <v>519</v>
      </c>
      <c r="J1114" s="8" t="s">
        <v>153</v>
      </c>
      <c r="K1114" s="8" t="s">
        <v>7</v>
      </c>
      <c r="L1114" s="12">
        <v>874</v>
      </c>
      <c r="M1114" s="9">
        <v>6</v>
      </c>
      <c r="N1114" s="10">
        <f t="shared" si="153"/>
        <v>6.8649885583524023E-3</v>
      </c>
      <c r="O1114" s="11">
        <f t="shared" si="154"/>
        <v>12.4</v>
      </c>
      <c r="P1114" s="11">
        <v>74.400000000000006</v>
      </c>
      <c r="Q1114" s="11">
        <v>0</v>
      </c>
      <c r="R1114" s="8">
        <v>0</v>
      </c>
      <c r="S1114" s="8">
        <v>0</v>
      </c>
      <c r="T1114" s="33" t="str">
        <f t="shared" si="155"/>
        <v/>
      </c>
      <c r="U1114" s="12">
        <f t="shared" si="156"/>
        <v>0</v>
      </c>
      <c r="V1114" s="10">
        <f t="shared" si="157"/>
        <v>0</v>
      </c>
      <c r="W1114" s="11">
        <v>16.5</v>
      </c>
      <c r="X1114" s="8" t="s">
        <v>148</v>
      </c>
      <c r="Y1114" s="8" t="s">
        <v>149</v>
      </c>
      <c r="AA1114">
        <f t="shared" si="158"/>
        <v>2</v>
      </c>
      <c r="AB1114" s="32">
        <f t="shared" si="159"/>
        <v>-74.400000000000006</v>
      </c>
      <c r="AC1114" t="str">
        <f t="shared" si="160"/>
        <v>No Sales</v>
      </c>
      <c r="AD1114">
        <f>IFERROR(VLOOKUP(J1114,Product_lookup!$A:$G,5,FALSE),"")</f>
        <v>549</v>
      </c>
      <c r="AE1114">
        <f>IFERROR(VLOOKUP(J1114,Product_lookup!$A:$G,6,FALSE),"")</f>
        <v>192</v>
      </c>
      <c r="AF1114">
        <f>IFERROR(VLOOKUP(J1114,Product_lookup!$A:$G,7,FALSE),"")</f>
        <v>139</v>
      </c>
      <c r="AG1114" s="33">
        <f t="shared" si="161"/>
        <v>0.39708561020036431</v>
      </c>
    </row>
    <row r="1115" spans="1:33" x14ac:dyDescent="0.3">
      <c r="A1115" s="27">
        <v>46276</v>
      </c>
      <c r="B1115" s="8" t="s">
        <v>32</v>
      </c>
      <c r="C1115" s="8" t="s">
        <v>140</v>
      </c>
      <c r="D1115" s="8" t="s">
        <v>141</v>
      </c>
      <c r="E1115" s="8" t="s">
        <v>211</v>
      </c>
      <c r="F1115" s="8" t="s">
        <v>143</v>
      </c>
      <c r="G1115" s="8" t="s">
        <v>368</v>
      </c>
      <c r="H1115" s="8" t="s">
        <v>20</v>
      </c>
      <c r="I1115" s="8" t="s">
        <v>368</v>
      </c>
      <c r="J1115" s="8" t="s">
        <v>214</v>
      </c>
      <c r="K1115" s="8" t="s">
        <v>7</v>
      </c>
      <c r="L1115" s="12">
        <v>477</v>
      </c>
      <c r="M1115" s="9">
        <v>5</v>
      </c>
      <c r="N1115" s="10">
        <f t="shared" si="153"/>
        <v>1.0482180293501049E-2</v>
      </c>
      <c r="O1115" s="11">
        <f t="shared" si="154"/>
        <v>10.57</v>
      </c>
      <c r="P1115" s="11">
        <v>52.85</v>
      </c>
      <c r="Q1115" s="11">
        <v>0</v>
      </c>
      <c r="R1115" s="8">
        <v>0</v>
      </c>
      <c r="S1115" s="8">
        <v>0</v>
      </c>
      <c r="T1115" s="33" t="str">
        <f t="shared" si="155"/>
        <v/>
      </c>
      <c r="U1115" s="12">
        <f t="shared" si="156"/>
        <v>0</v>
      </c>
      <c r="V1115" s="10">
        <f t="shared" si="157"/>
        <v>0</v>
      </c>
      <c r="W1115" s="11">
        <v>20.5</v>
      </c>
      <c r="X1115" s="8" t="s">
        <v>148</v>
      </c>
      <c r="Y1115" s="8" t="s">
        <v>149</v>
      </c>
      <c r="Z1115" s="8" t="s">
        <v>609</v>
      </c>
      <c r="AA1115">
        <f t="shared" si="158"/>
        <v>2</v>
      </c>
      <c r="AB1115" s="32">
        <f t="shared" si="159"/>
        <v>-52.85</v>
      </c>
      <c r="AC1115" t="str">
        <f t="shared" si="160"/>
        <v>No Sales</v>
      </c>
      <c r="AD1115">
        <f>IFERROR(VLOOKUP(J1115,Product_lookup!$A:$G,5,FALSE),"")</f>
        <v>649</v>
      </c>
      <c r="AE1115">
        <f>IFERROR(VLOOKUP(J1115,Product_lookup!$A:$G,6,FALSE),"")</f>
        <v>234</v>
      </c>
      <c r="AF1115">
        <f>IFERROR(VLOOKUP(J1115,Product_lookup!$A:$G,7,FALSE),"")</f>
        <v>148</v>
      </c>
      <c r="AG1115" s="33">
        <f t="shared" si="161"/>
        <v>0.41140215716486905</v>
      </c>
    </row>
    <row r="1116" spans="1:33" x14ac:dyDescent="0.3">
      <c r="A1116" s="27">
        <v>46276</v>
      </c>
      <c r="B1116" s="8" t="s">
        <v>32</v>
      </c>
      <c r="C1116" s="8" t="s">
        <v>140</v>
      </c>
      <c r="D1116" s="8" t="s">
        <v>141</v>
      </c>
      <c r="E1116" s="8" t="s">
        <v>211</v>
      </c>
      <c r="F1116" s="8" t="s">
        <v>143</v>
      </c>
      <c r="G1116" s="8" t="s">
        <v>224</v>
      </c>
      <c r="H1116" s="8" t="s">
        <v>20</v>
      </c>
      <c r="I1116" s="8" t="s">
        <v>224</v>
      </c>
      <c r="J1116" s="8" t="s">
        <v>214</v>
      </c>
      <c r="K1116" s="8" t="s">
        <v>21</v>
      </c>
      <c r="L1116" s="12">
        <v>286</v>
      </c>
      <c r="M1116" s="9">
        <v>4</v>
      </c>
      <c r="N1116" s="10">
        <f t="shared" si="153"/>
        <v>1.3986013986013986E-2</v>
      </c>
      <c r="O1116" s="11">
        <f t="shared" si="154"/>
        <v>20.5</v>
      </c>
      <c r="P1116" s="11">
        <v>82</v>
      </c>
      <c r="Q1116" s="11">
        <v>0</v>
      </c>
      <c r="R1116" s="8">
        <v>0</v>
      </c>
      <c r="S1116" s="8">
        <v>0</v>
      </c>
      <c r="T1116" s="33" t="str">
        <f t="shared" si="155"/>
        <v/>
      </c>
      <c r="U1116" s="12">
        <f t="shared" si="156"/>
        <v>0</v>
      </c>
      <c r="V1116" s="10">
        <f t="shared" si="157"/>
        <v>0</v>
      </c>
      <c r="W1116" s="11">
        <v>20.5</v>
      </c>
      <c r="X1116" s="8" t="s">
        <v>148</v>
      </c>
      <c r="Y1116" s="8" t="s">
        <v>149</v>
      </c>
      <c r="AA1116">
        <f t="shared" si="158"/>
        <v>2</v>
      </c>
      <c r="AB1116" s="32">
        <f t="shared" si="159"/>
        <v>-82</v>
      </c>
      <c r="AC1116" t="str">
        <f t="shared" si="160"/>
        <v>No Sales</v>
      </c>
      <c r="AD1116">
        <f>IFERROR(VLOOKUP(J1116,Product_lookup!$A:$G,5,FALSE),"")</f>
        <v>649</v>
      </c>
      <c r="AE1116">
        <f>IFERROR(VLOOKUP(J1116,Product_lookup!$A:$G,6,FALSE),"")</f>
        <v>234</v>
      </c>
      <c r="AF1116">
        <f>IFERROR(VLOOKUP(J1116,Product_lookup!$A:$G,7,FALSE),"")</f>
        <v>148</v>
      </c>
      <c r="AG1116" s="33">
        <f t="shared" si="161"/>
        <v>0.41140215716486905</v>
      </c>
    </row>
    <row r="1117" spans="1:33" x14ac:dyDescent="0.3">
      <c r="A1117" s="27">
        <v>46276</v>
      </c>
      <c r="B1117" s="8" t="s">
        <v>32</v>
      </c>
      <c r="C1117" s="8" t="s">
        <v>140</v>
      </c>
      <c r="D1117" s="8" t="s">
        <v>141</v>
      </c>
      <c r="E1117" s="8" t="s">
        <v>217</v>
      </c>
      <c r="F1117" s="8" t="s">
        <v>143</v>
      </c>
      <c r="G1117" s="8" t="s">
        <v>522</v>
      </c>
      <c r="H1117" s="8" t="s">
        <v>20</v>
      </c>
      <c r="I1117" s="8" t="s">
        <v>522</v>
      </c>
      <c r="J1117" s="8" t="s">
        <v>219</v>
      </c>
      <c r="K1117" s="8" t="s">
        <v>14</v>
      </c>
      <c r="L1117" s="12">
        <v>445</v>
      </c>
      <c r="M1117" s="9">
        <v>0</v>
      </c>
      <c r="N1117" s="10">
        <f t="shared" si="153"/>
        <v>0</v>
      </c>
      <c r="O1117" s="11" t="str">
        <f t="shared" si="154"/>
        <v/>
      </c>
      <c r="P1117" s="11">
        <v>0</v>
      </c>
      <c r="Q1117" s="11">
        <v>0</v>
      </c>
      <c r="R1117" s="8">
        <v>0</v>
      </c>
      <c r="S1117" s="8">
        <v>0</v>
      </c>
      <c r="T1117" s="33" t="str">
        <f t="shared" si="155"/>
        <v/>
      </c>
      <c r="U1117" s="12" t="str">
        <f t="shared" si="156"/>
        <v/>
      </c>
      <c r="V1117" s="10" t="str">
        <f t="shared" si="157"/>
        <v/>
      </c>
      <c r="W1117" s="11">
        <v>26.5</v>
      </c>
      <c r="X1117" s="8" t="s">
        <v>148</v>
      </c>
      <c r="Y1117" s="8" t="s">
        <v>149</v>
      </c>
      <c r="AA1117">
        <f t="shared" si="158"/>
        <v>2</v>
      </c>
      <c r="AB1117" s="32">
        <f t="shared" si="159"/>
        <v>0</v>
      </c>
      <c r="AC1117" t="str">
        <f t="shared" si="160"/>
        <v>No Spend</v>
      </c>
      <c r="AD1117">
        <f>IFERROR(VLOOKUP(J1117,Product_lookup!$A:$G,5,FALSE),"")</f>
        <v>799</v>
      </c>
      <c r="AE1117">
        <f>IFERROR(VLOOKUP(J1117,Product_lookup!$A:$G,6,FALSE),"")</f>
        <v>272</v>
      </c>
      <c r="AF1117">
        <f>IFERROR(VLOOKUP(J1117,Product_lookup!$A:$G,7,FALSE),"")</f>
        <v>162</v>
      </c>
      <c r="AG1117" s="33">
        <f t="shared" si="161"/>
        <v>0.45682102628285359</v>
      </c>
    </row>
    <row r="1118" spans="1:33" x14ac:dyDescent="0.3">
      <c r="A1118" s="27">
        <v>46276</v>
      </c>
      <c r="B1118" s="8" t="s">
        <v>32</v>
      </c>
      <c r="C1118" s="8" t="s">
        <v>140</v>
      </c>
      <c r="D1118" s="8" t="s">
        <v>141</v>
      </c>
      <c r="E1118" s="8" t="s">
        <v>217</v>
      </c>
      <c r="F1118" s="8" t="s">
        <v>143</v>
      </c>
      <c r="G1118" s="8" t="s">
        <v>218</v>
      </c>
      <c r="H1118" s="8" t="s">
        <v>20</v>
      </c>
      <c r="I1118" s="8" t="s">
        <v>218</v>
      </c>
      <c r="J1118" s="8" t="s">
        <v>219</v>
      </c>
      <c r="K1118" s="8" t="s">
        <v>21</v>
      </c>
      <c r="L1118" s="12">
        <v>665</v>
      </c>
      <c r="M1118" s="9">
        <v>4</v>
      </c>
      <c r="N1118" s="10">
        <f t="shared" si="153"/>
        <v>6.0150375939849628E-3</v>
      </c>
      <c r="O1118" s="11">
        <f t="shared" si="154"/>
        <v>23.5</v>
      </c>
      <c r="P1118" s="11">
        <v>94</v>
      </c>
      <c r="Q1118" s="11">
        <v>1598</v>
      </c>
      <c r="R1118" s="8">
        <v>1</v>
      </c>
      <c r="S1118" s="8">
        <v>2</v>
      </c>
      <c r="T1118" s="33">
        <f t="shared" si="155"/>
        <v>5.8823529411764705E-2</v>
      </c>
      <c r="U1118" s="12">
        <f t="shared" si="156"/>
        <v>17</v>
      </c>
      <c r="V1118" s="10">
        <f t="shared" si="157"/>
        <v>0.25</v>
      </c>
      <c r="W1118" s="11">
        <v>23.5</v>
      </c>
      <c r="X1118" s="8" t="s">
        <v>148</v>
      </c>
      <c r="Y1118" s="8" t="s">
        <v>149</v>
      </c>
      <c r="AA1118">
        <f t="shared" si="158"/>
        <v>2</v>
      </c>
      <c r="AB1118" s="32">
        <f t="shared" si="159"/>
        <v>636</v>
      </c>
      <c r="AC1118" t="str">
        <f t="shared" si="160"/>
        <v>Profitable</v>
      </c>
      <c r="AD1118">
        <f>IFERROR(VLOOKUP(J1118,Product_lookup!$A:$G,5,FALSE),"")</f>
        <v>799</v>
      </c>
      <c r="AE1118">
        <f>IFERROR(VLOOKUP(J1118,Product_lookup!$A:$G,6,FALSE),"")</f>
        <v>272</v>
      </c>
      <c r="AF1118">
        <f>IFERROR(VLOOKUP(J1118,Product_lookup!$A:$G,7,FALSE),"")</f>
        <v>162</v>
      </c>
      <c r="AG1118" s="33">
        <f t="shared" si="161"/>
        <v>0.45682102628285359</v>
      </c>
    </row>
    <row r="1119" spans="1:33" x14ac:dyDescent="0.3">
      <c r="A1119" s="27">
        <v>46276</v>
      </c>
      <c r="B1119" s="8" t="s">
        <v>26</v>
      </c>
      <c r="C1119" s="8" t="s">
        <v>140</v>
      </c>
      <c r="D1119" s="8" t="s">
        <v>141</v>
      </c>
      <c r="E1119" s="8" t="s">
        <v>150</v>
      </c>
      <c r="F1119" s="8" t="s">
        <v>143</v>
      </c>
      <c r="G1119" s="8" t="s">
        <v>210</v>
      </c>
      <c r="H1119" s="8" t="s">
        <v>13</v>
      </c>
      <c r="I1119" s="8" t="s">
        <v>210</v>
      </c>
      <c r="J1119" s="8" t="s">
        <v>153</v>
      </c>
      <c r="K1119" s="8" t="s">
        <v>7</v>
      </c>
      <c r="L1119" s="12">
        <v>1589</v>
      </c>
      <c r="M1119" s="9">
        <v>10</v>
      </c>
      <c r="N1119" s="10">
        <f t="shared" si="153"/>
        <v>6.2932662051604785E-3</v>
      </c>
      <c r="O1119" s="11">
        <f t="shared" si="154"/>
        <v>11.74</v>
      </c>
      <c r="P1119" s="8">
        <v>117.4</v>
      </c>
      <c r="Q1119" s="11">
        <v>0</v>
      </c>
      <c r="R1119" s="8">
        <v>0</v>
      </c>
      <c r="S1119" s="8">
        <v>0</v>
      </c>
      <c r="T1119" s="33" t="str">
        <f t="shared" si="155"/>
        <v/>
      </c>
      <c r="U1119" s="12">
        <f t="shared" si="156"/>
        <v>0</v>
      </c>
      <c r="V1119" s="10">
        <f t="shared" si="157"/>
        <v>0</v>
      </c>
      <c r="W1119" s="11">
        <v>16.5</v>
      </c>
      <c r="X1119" s="8" t="s">
        <v>148</v>
      </c>
      <c r="Y1119" s="8" t="s">
        <v>149</v>
      </c>
      <c r="AA1119">
        <f t="shared" si="158"/>
        <v>2</v>
      </c>
      <c r="AB1119" s="32">
        <f t="shared" si="159"/>
        <v>-117.4</v>
      </c>
      <c r="AC1119" t="str">
        <f t="shared" si="160"/>
        <v>No Sales</v>
      </c>
      <c r="AD1119">
        <f>IFERROR(VLOOKUP(J1119,Product_lookup!$A:$G,5,FALSE),"")</f>
        <v>549</v>
      </c>
      <c r="AE1119">
        <f>IFERROR(VLOOKUP(J1119,Product_lookup!$A:$G,6,FALSE),"")</f>
        <v>192</v>
      </c>
      <c r="AF1119">
        <f>IFERROR(VLOOKUP(J1119,Product_lookup!$A:$G,7,FALSE),"")</f>
        <v>139</v>
      </c>
      <c r="AG1119" s="33">
        <f t="shared" si="161"/>
        <v>0.39708561020036431</v>
      </c>
    </row>
    <row r="1120" spans="1:33" x14ac:dyDescent="0.3">
      <c r="A1120" s="27">
        <v>46276</v>
      </c>
      <c r="B1120" s="8" t="s">
        <v>26</v>
      </c>
      <c r="C1120" s="8" t="s">
        <v>140</v>
      </c>
      <c r="D1120" s="8" t="s">
        <v>141</v>
      </c>
      <c r="E1120" s="8" t="s">
        <v>150</v>
      </c>
      <c r="F1120" s="8" t="s">
        <v>143</v>
      </c>
      <c r="G1120" s="8" t="s">
        <v>210</v>
      </c>
      <c r="H1120" s="8" t="s">
        <v>13</v>
      </c>
      <c r="I1120" s="8" t="s">
        <v>436</v>
      </c>
      <c r="J1120" s="8" t="s">
        <v>153</v>
      </c>
      <c r="K1120" s="8" t="s">
        <v>14</v>
      </c>
      <c r="L1120" s="12">
        <v>177</v>
      </c>
      <c r="M1120" s="9">
        <v>0</v>
      </c>
      <c r="N1120" s="10">
        <f t="shared" si="153"/>
        <v>0</v>
      </c>
      <c r="O1120" s="11" t="str">
        <f t="shared" si="154"/>
        <v/>
      </c>
      <c r="P1120" s="11">
        <v>0</v>
      </c>
      <c r="Q1120" s="11">
        <v>0</v>
      </c>
      <c r="R1120" s="8">
        <v>0</v>
      </c>
      <c r="S1120" s="8">
        <v>0</v>
      </c>
      <c r="T1120" s="33" t="str">
        <f t="shared" si="155"/>
        <v/>
      </c>
      <c r="U1120" s="12" t="str">
        <f t="shared" si="156"/>
        <v/>
      </c>
      <c r="V1120" s="10" t="str">
        <f t="shared" si="157"/>
        <v/>
      </c>
      <c r="W1120" s="11">
        <v>14.5</v>
      </c>
      <c r="X1120" s="8" t="s">
        <v>148</v>
      </c>
      <c r="Y1120" s="8" t="s">
        <v>149</v>
      </c>
      <c r="AA1120">
        <f t="shared" si="158"/>
        <v>2</v>
      </c>
      <c r="AB1120" s="32">
        <f t="shared" si="159"/>
        <v>0</v>
      </c>
      <c r="AC1120" t="str">
        <f t="shared" si="160"/>
        <v>No Spend</v>
      </c>
      <c r="AD1120">
        <f>IFERROR(VLOOKUP(J1120,Product_lookup!$A:$G,5,FALSE),"")</f>
        <v>549</v>
      </c>
      <c r="AE1120">
        <f>IFERROR(VLOOKUP(J1120,Product_lookup!$A:$G,6,FALSE),"")</f>
        <v>192</v>
      </c>
      <c r="AF1120">
        <f>IFERROR(VLOOKUP(J1120,Product_lookup!$A:$G,7,FALSE),"")</f>
        <v>139</v>
      </c>
      <c r="AG1120" s="33">
        <f t="shared" si="161"/>
        <v>0.39708561020036431</v>
      </c>
    </row>
    <row r="1121" spans="1:33" x14ac:dyDescent="0.3">
      <c r="A1121" s="27">
        <v>46276</v>
      </c>
      <c r="B1121" s="8" t="s">
        <v>26</v>
      </c>
      <c r="C1121" s="8" t="s">
        <v>140</v>
      </c>
      <c r="D1121" s="8" t="s">
        <v>141</v>
      </c>
      <c r="E1121" s="8" t="s">
        <v>150</v>
      </c>
      <c r="F1121" s="8" t="s">
        <v>143</v>
      </c>
      <c r="G1121" s="8" t="s">
        <v>156</v>
      </c>
      <c r="H1121" s="8" t="s">
        <v>13</v>
      </c>
      <c r="I1121" s="8" t="s">
        <v>1549</v>
      </c>
      <c r="J1121" s="8" t="s">
        <v>153</v>
      </c>
      <c r="K1121" s="8" t="s">
        <v>14</v>
      </c>
      <c r="L1121" s="12">
        <v>394</v>
      </c>
      <c r="M1121" s="9">
        <v>3</v>
      </c>
      <c r="N1121" s="10">
        <f t="shared" si="153"/>
        <v>7.6142131979695434E-3</v>
      </c>
      <c r="O1121" s="11">
        <f t="shared" si="154"/>
        <v>12.26</v>
      </c>
      <c r="P1121" s="11">
        <v>36.78</v>
      </c>
      <c r="Q1121" s="11">
        <v>0</v>
      </c>
      <c r="R1121" s="8">
        <v>0</v>
      </c>
      <c r="S1121" s="8">
        <v>0</v>
      </c>
      <c r="T1121" s="33" t="str">
        <f t="shared" si="155"/>
        <v/>
      </c>
      <c r="U1121" s="12">
        <f t="shared" si="156"/>
        <v>0</v>
      </c>
      <c r="V1121" s="10">
        <f t="shared" si="157"/>
        <v>0</v>
      </c>
      <c r="W1121" s="11">
        <v>14.5</v>
      </c>
      <c r="X1121" s="8" t="s">
        <v>148</v>
      </c>
      <c r="Y1121" s="8" t="s">
        <v>149</v>
      </c>
      <c r="AA1121">
        <f t="shared" si="158"/>
        <v>2</v>
      </c>
      <c r="AB1121" s="32">
        <f t="shared" si="159"/>
        <v>-36.78</v>
      </c>
      <c r="AC1121" t="str">
        <f t="shared" si="160"/>
        <v>No Sales</v>
      </c>
      <c r="AD1121">
        <f>IFERROR(VLOOKUP(J1121,Product_lookup!$A:$G,5,FALSE),"")</f>
        <v>549</v>
      </c>
      <c r="AE1121">
        <f>IFERROR(VLOOKUP(J1121,Product_lookup!$A:$G,6,FALSE),"")</f>
        <v>192</v>
      </c>
      <c r="AF1121">
        <f>IFERROR(VLOOKUP(J1121,Product_lookup!$A:$G,7,FALSE),"")</f>
        <v>139</v>
      </c>
      <c r="AG1121" s="33">
        <f t="shared" si="161"/>
        <v>0.39708561020036431</v>
      </c>
    </row>
    <row r="1122" spans="1:33" x14ac:dyDescent="0.3">
      <c r="A1122" s="27">
        <v>46276</v>
      </c>
      <c r="B1122" s="8" t="s">
        <v>26</v>
      </c>
      <c r="C1122" s="8" t="s">
        <v>140</v>
      </c>
      <c r="D1122" s="8" t="s">
        <v>141</v>
      </c>
      <c r="E1122" s="8" t="s">
        <v>150</v>
      </c>
      <c r="F1122" s="8" t="s">
        <v>143</v>
      </c>
      <c r="G1122" s="8" t="s">
        <v>210</v>
      </c>
      <c r="H1122" s="8" t="s">
        <v>13</v>
      </c>
      <c r="I1122" s="8" t="s">
        <v>209</v>
      </c>
      <c r="J1122" s="8" t="s">
        <v>153</v>
      </c>
      <c r="K1122" s="8" t="s">
        <v>21</v>
      </c>
      <c r="L1122" s="12">
        <v>287</v>
      </c>
      <c r="M1122" s="9">
        <v>2</v>
      </c>
      <c r="N1122" s="10">
        <f t="shared" si="153"/>
        <v>6.9686411149825784E-3</v>
      </c>
      <c r="O1122" s="11">
        <f t="shared" si="154"/>
        <v>15</v>
      </c>
      <c r="P1122" s="11">
        <v>30</v>
      </c>
      <c r="Q1122" s="11">
        <v>0</v>
      </c>
      <c r="R1122" s="8">
        <v>0</v>
      </c>
      <c r="S1122" s="8">
        <v>0</v>
      </c>
      <c r="T1122" s="33" t="str">
        <f t="shared" si="155"/>
        <v/>
      </c>
      <c r="U1122" s="12">
        <f t="shared" si="156"/>
        <v>0</v>
      </c>
      <c r="V1122" s="10">
        <f t="shared" si="157"/>
        <v>0</v>
      </c>
      <c r="W1122" s="11">
        <v>15</v>
      </c>
      <c r="X1122" s="8" t="s">
        <v>148</v>
      </c>
      <c r="Y1122" s="8" t="s">
        <v>149</v>
      </c>
      <c r="AA1122">
        <f t="shared" si="158"/>
        <v>2</v>
      </c>
      <c r="AB1122" s="32">
        <f t="shared" si="159"/>
        <v>-30</v>
      </c>
      <c r="AC1122" t="str">
        <f t="shared" si="160"/>
        <v>No Sales</v>
      </c>
      <c r="AD1122">
        <f>IFERROR(VLOOKUP(J1122,Product_lookup!$A:$G,5,FALSE),"")</f>
        <v>549</v>
      </c>
      <c r="AE1122">
        <f>IFERROR(VLOOKUP(J1122,Product_lookup!$A:$G,6,FALSE),"")</f>
        <v>192</v>
      </c>
      <c r="AF1122">
        <f>IFERROR(VLOOKUP(J1122,Product_lookup!$A:$G,7,FALSE),"")</f>
        <v>139</v>
      </c>
      <c r="AG1122" s="33">
        <f t="shared" si="161"/>
        <v>0.39708561020036431</v>
      </c>
    </row>
    <row r="1123" spans="1:33" x14ac:dyDescent="0.3">
      <c r="A1123" s="27">
        <v>46276</v>
      </c>
      <c r="B1123" s="8" t="s">
        <v>26</v>
      </c>
      <c r="C1123" s="8" t="s">
        <v>140</v>
      </c>
      <c r="D1123" s="8" t="s">
        <v>141</v>
      </c>
      <c r="E1123" s="8" t="s">
        <v>211</v>
      </c>
      <c r="F1123" s="8" t="s">
        <v>143</v>
      </c>
      <c r="G1123" s="8" t="s">
        <v>225</v>
      </c>
      <c r="H1123" s="8" t="s">
        <v>13</v>
      </c>
      <c r="I1123" s="8" t="s">
        <v>225</v>
      </c>
      <c r="J1123" s="8" t="s">
        <v>214</v>
      </c>
      <c r="K1123" s="8" t="s">
        <v>21</v>
      </c>
      <c r="L1123" s="12">
        <v>642</v>
      </c>
      <c r="M1123" s="9">
        <v>5</v>
      </c>
      <c r="N1123" s="10">
        <f t="shared" si="153"/>
        <v>7.7881619937694704E-3</v>
      </c>
      <c r="O1123" s="11">
        <f t="shared" si="154"/>
        <v>15.99</v>
      </c>
      <c r="P1123" s="11">
        <v>79.95</v>
      </c>
      <c r="Q1123" s="11">
        <v>0</v>
      </c>
      <c r="R1123" s="8">
        <v>0</v>
      </c>
      <c r="S1123" s="8">
        <v>0</v>
      </c>
      <c r="T1123" s="33" t="str">
        <f t="shared" si="155"/>
        <v/>
      </c>
      <c r="U1123" s="12">
        <f t="shared" si="156"/>
        <v>0</v>
      </c>
      <c r="V1123" s="10">
        <f t="shared" si="157"/>
        <v>0</v>
      </c>
      <c r="W1123" s="11">
        <v>16</v>
      </c>
      <c r="X1123" s="8" t="s">
        <v>148</v>
      </c>
      <c r="Y1123" s="8" t="s">
        <v>149</v>
      </c>
      <c r="AA1123">
        <f t="shared" si="158"/>
        <v>2</v>
      </c>
      <c r="AB1123" s="32">
        <f t="shared" si="159"/>
        <v>-79.95</v>
      </c>
      <c r="AC1123" t="str">
        <f t="shared" si="160"/>
        <v>No Sales</v>
      </c>
      <c r="AD1123">
        <f>IFERROR(VLOOKUP(J1123,Product_lookup!$A:$G,5,FALSE),"")</f>
        <v>649</v>
      </c>
      <c r="AE1123">
        <f>IFERROR(VLOOKUP(J1123,Product_lookup!$A:$G,6,FALSE),"")</f>
        <v>234</v>
      </c>
      <c r="AF1123">
        <f>IFERROR(VLOOKUP(J1123,Product_lookup!$A:$G,7,FALSE),"")</f>
        <v>148</v>
      </c>
      <c r="AG1123" s="33">
        <f t="shared" si="161"/>
        <v>0.41140215716486905</v>
      </c>
    </row>
    <row r="1124" spans="1:33" x14ac:dyDescent="0.3">
      <c r="A1124" s="27">
        <v>46276</v>
      </c>
      <c r="B1124" s="8" t="s">
        <v>42</v>
      </c>
      <c r="C1124" s="8" t="s">
        <v>140</v>
      </c>
      <c r="D1124" s="8" t="s">
        <v>141</v>
      </c>
      <c r="E1124" s="8" t="s">
        <v>164</v>
      </c>
      <c r="F1124" s="8" t="s">
        <v>143</v>
      </c>
      <c r="G1124" s="8" t="s">
        <v>228</v>
      </c>
      <c r="H1124" s="8" t="s">
        <v>24</v>
      </c>
      <c r="I1124" s="8" t="s">
        <v>165</v>
      </c>
      <c r="J1124" s="8" t="s">
        <v>166</v>
      </c>
      <c r="K1124" s="8" t="s">
        <v>14</v>
      </c>
      <c r="L1124" s="12">
        <v>1100</v>
      </c>
      <c r="M1124" s="9">
        <v>4</v>
      </c>
      <c r="N1124" s="10">
        <f t="shared" si="153"/>
        <v>3.6363636363636364E-3</v>
      </c>
      <c r="O1124" s="11">
        <f t="shared" si="154"/>
        <v>6.7</v>
      </c>
      <c r="P1124" s="8">
        <v>26.8</v>
      </c>
      <c r="Q1124" s="11">
        <v>0</v>
      </c>
      <c r="R1124" s="8">
        <v>0</v>
      </c>
      <c r="S1124" s="8">
        <v>0</v>
      </c>
      <c r="T1124" s="33" t="str">
        <f t="shared" si="155"/>
        <v/>
      </c>
      <c r="U1124" s="12">
        <f t="shared" si="156"/>
        <v>0</v>
      </c>
      <c r="V1124" s="10">
        <f t="shared" si="157"/>
        <v>0</v>
      </c>
      <c r="W1124" s="11">
        <v>11</v>
      </c>
      <c r="X1124" s="8" t="s">
        <v>148</v>
      </c>
      <c r="Y1124" s="8" t="s">
        <v>149</v>
      </c>
      <c r="AA1124">
        <f t="shared" si="158"/>
        <v>2</v>
      </c>
      <c r="AB1124" s="32">
        <f t="shared" si="159"/>
        <v>-26.8</v>
      </c>
      <c r="AC1124" t="str">
        <f t="shared" si="160"/>
        <v>No Sales</v>
      </c>
      <c r="AD1124">
        <f>IFERROR(VLOOKUP(J1124,Product_lookup!$A:$G,5,FALSE),"")</f>
        <v>449</v>
      </c>
      <c r="AE1124">
        <f>IFERROR(VLOOKUP(J1124,Product_lookup!$A:$G,6,FALSE),"")</f>
        <v>162</v>
      </c>
      <c r="AF1124">
        <f>IFERROR(VLOOKUP(J1124,Product_lookup!$A:$G,7,FALSE),"")</f>
        <v>130</v>
      </c>
      <c r="AG1124" s="33">
        <f t="shared" si="161"/>
        <v>0.34966592427616927</v>
      </c>
    </row>
    <row r="1125" spans="1:33" x14ac:dyDescent="0.3">
      <c r="A1125" s="27">
        <v>46276</v>
      </c>
      <c r="B1125" s="8" t="s">
        <v>42</v>
      </c>
      <c r="C1125" s="8" t="s">
        <v>140</v>
      </c>
      <c r="D1125" s="8" t="s">
        <v>141</v>
      </c>
      <c r="E1125" s="8" t="s">
        <v>164</v>
      </c>
      <c r="F1125" s="8" t="s">
        <v>143</v>
      </c>
      <c r="G1125" s="8" t="s">
        <v>165</v>
      </c>
      <c r="H1125" s="8" t="s">
        <v>24</v>
      </c>
      <c r="I1125" s="8" t="s">
        <v>461</v>
      </c>
      <c r="J1125" s="8" t="s">
        <v>166</v>
      </c>
      <c r="K1125" s="8" t="s">
        <v>7</v>
      </c>
      <c r="L1125" s="12">
        <v>224</v>
      </c>
      <c r="M1125" s="9">
        <v>1</v>
      </c>
      <c r="N1125" s="10">
        <f t="shared" si="153"/>
        <v>4.464285714285714E-3</v>
      </c>
      <c r="O1125" s="11">
        <f t="shared" si="154"/>
        <v>6.52</v>
      </c>
      <c r="P1125" s="11">
        <v>6.52</v>
      </c>
      <c r="Q1125" s="11">
        <v>0</v>
      </c>
      <c r="R1125" s="8">
        <v>0</v>
      </c>
      <c r="S1125" s="8">
        <v>0</v>
      </c>
      <c r="T1125" s="33" t="str">
        <f t="shared" si="155"/>
        <v/>
      </c>
      <c r="U1125" s="12">
        <f t="shared" si="156"/>
        <v>0</v>
      </c>
      <c r="V1125" s="10">
        <f t="shared" si="157"/>
        <v>0</v>
      </c>
      <c r="W1125" s="11">
        <v>10.5</v>
      </c>
      <c r="X1125" s="8" t="s">
        <v>148</v>
      </c>
      <c r="Y1125" s="8" t="s">
        <v>149</v>
      </c>
      <c r="AA1125">
        <f t="shared" si="158"/>
        <v>2</v>
      </c>
      <c r="AB1125" s="32">
        <f t="shared" si="159"/>
        <v>-6.52</v>
      </c>
      <c r="AC1125" t="str">
        <f t="shared" si="160"/>
        <v>No Sales</v>
      </c>
      <c r="AD1125">
        <f>IFERROR(VLOOKUP(J1125,Product_lookup!$A:$G,5,FALSE),"")</f>
        <v>449</v>
      </c>
      <c r="AE1125">
        <f>IFERROR(VLOOKUP(J1125,Product_lookup!$A:$G,6,FALSE),"")</f>
        <v>162</v>
      </c>
      <c r="AF1125">
        <f>IFERROR(VLOOKUP(J1125,Product_lookup!$A:$G,7,FALSE),"")</f>
        <v>130</v>
      </c>
      <c r="AG1125" s="33">
        <f t="shared" si="161"/>
        <v>0.34966592427616927</v>
      </c>
    </row>
    <row r="1126" spans="1:33" x14ac:dyDescent="0.3">
      <c r="A1126" s="27">
        <v>46276</v>
      </c>
      <c r="B1126" s="8" t="s">
        <v>42</v>
      </c>
      <c r="C1126" s="8" t="s">
        <v>140</v>
      </c>
      <c r="D1126" s="8" t="s">
        <v>141</v>
      </c>
      <c r="E1126" s="8" t="s">
        <v>164</v>
      </c>
      <c r="F1126" s="8" t="s">
        <v>143</v>
      </c>
      <c r="G1126" s="8" t="s">
        <v>165</v>
      </c>
      <c r="H1126" s="8" t="s">
        <v>24</v>
      </c>
      <c r="I1126" s="8" t="s">
        <v>359</v>
      </c>
      <c r="J1126" s="8" t="s">
        <v>166</v>
      </c>
      <c r="K1126" s="8" t="s">
        <v>14</v>
      </c>
      <c r="L1126" s="12">
        <v>354</v>
      </c>
      <c r="M1126" s="9">
        <v>3</v>
      </c>
      <c r="N1126" s="10">
        <f t="shared" si="153"/>
        <v>8.4745762711864406E-3</v>
      </c>
      <c r="O1126" s="11">
        <f t="shared" si="154"/>
        <v>12.25</v>
      </c>
      <c r="P1126" s="11">
        <v>36.75</v>
      </c>
      <c r="Q1126" s="11">
        <v>0</v>
      </c>
      <c r="R1126" s="8">
        <v>0</v>
      </c>
      <c r="S1126" s="8">
        <v>0</v>
      </c>
      <c r="T1126" s="33" t="str">
        <f t="shared" si="155"/>
        <v/>
      </c>
      <c r="U1126" s="12">
        <f t="shared" si="156"/>
        <v>0</v>
      </c>
      <c r="V1126" s="10">
        <f t="shared" si="157"/>
        <v>0</v>
      </c>
      <c r="W1126" s="11">
        <v>15</v>
      </c>
      <c r="X1126" s="8" t="s">
        <v>148</v>
      </c>
      <c r="Y1126" s="8" t="s">
        <v>149</v>
      </c>
      <c r="Z1126" s="8" t="s">
        <v>836</v>
      </c>
      <c r="AA1126">
        <f t="shared" si="158"/>
        <v>2</v>
      </c>
      <c r="AB1126" s="32">
        <f t="shared" si="159"/>
        <v>-36.75</v>
      </c>
      <c r="AC1126" t="str">
        <f t="shared" si="160"/>
        <v>No Sales</v>
      </c>
      <c r="AD1126">
        <f>IFERROR(VLOOKUP(J1126,Product_lookup!$A:$G,5,FALSE),"")</f>
        <v>449</v>
      </c>
      <c r="AE1126">
        <f>IFERROR(VLOOKUP(J1126,Product_lookup!$A:$G,6,FALSE),"")</f>
        <v>162</v>
      </c>
      <c r="AF1126">
        <f>IFERROR(VLOOKUP(J1126,Product_lookup!$A:$G,7,FALSE),"")</f>
        <v>130</v>
      </c>
      <c r="AG1126" s="33">
        <f t="shared" si="161"/>
        <v>0.34966592427616927</v>
      </c>
    </row>
    <row r="1127" spans="1:33" x14ac:dyDescent="0.3">
      <c r="A1127" s="27">
        <v>46276</v>
      </c>
      <c r="B1127" s="8" t="s">
        <v>42</v>
      </c>
      <c r="C1127" s="8" t="s">
        <v>140</v>
      </c>
      <c r="D1127" s="8" t="s">
        <v>141</v>
      </c>
      <c r="E1127" s="8" t="s">
        <v>164</v>
      </c>
      <c r="F1127" s="8" t="s">
        <v>143</v>
      </c>
      <c r="G1127" s="8" t="s">
        <v>228</v>
      </c>
      <c r="H1127" s="8" t="s">
        <v>24</v>
      </c>
      <c r="I1127" s="8" t="s">
        <v>228</v>
      </c>
      <c r="J1127" s="8" t="s">
        <v>166</v>
      </c>
      <c r="K1127" s="8" t="s">
        <v>14</v>
      </c>
      <c r="L1127" s="12">
        <v>420</v>
      </c>
      <c r="M1127" s="9">
        <v>4</v>
      </c>
      <c r="N1127" s="10">
        <f t="shared" si="153"/>
        <v>9.5238095238095247E-3</v>
      </c>
      <c r="O1127" s="11">
        <f t="shared" si="154"/>
        <v>11.42</v>
      </c>
      <c r="P1127" s="11">
        <v>45.68</v>
      </c>
      <c r="Q1127" s="11">
        <v>0</v>
      </c>
      <c r="R1127" s="8">
        <v>0</v>
      </c>
      <c r="S1127" s="8">
        <v>0</v>
      </c>
      <c r="T1127" s="33" t="str">
        <f t="shared" si="155"/>
        <v/>
      </c>
      <c r="U1127" s="12">
        <f t="shared" si="156"/>
        <v>0</v>
      </c>
      <c r="V1127" s="10">
        <f t="shared" si="157"/>
        <v>0</v>
      </c>
      <c r="W1127" s="11">
        <v>15</v>
      </c>
      <c r="X1127" s="8" t="s">
        <v>148</v>
      </c>
      <c r="Y1127" s="8" t="s">
        <v>149</v>
      </c>
      <c r="AA1127">
        <f t="shared" si="158"/>
        <v>2</v>
      </c>
      <c r="AB1127" s="32">
        <f t="shared" si="159"/>
        <v>-45.68</v>
      </c>
      <c r="AC1127" t="str">
        <f t="shared" si="160"/>
        <v>No Sales</v>
      </c>
      <c r="AD1127">
        <f>IFERROR(VLOOKUP(J1127,Product_lookup!$A:$G,5,FALSE),"")</f>
        <v>449</v>
      </c>
      <c r="AE1127">
        <f>IFERROR(VLOOKUP(J1127,Product_lookup!$A:$G,6,FALSE),"")</f>
        <v>162</v>
      </c>
      <c r="AF1127">
        <f>IFERROR(VLOOKUP(J1127,Product_lookup!$A:$G,7,FALSE),"")</f>
        <v>130</v>
      </c>
      <c r="AG1127" s="33">
        <f t="shared" si="161"/>
        <v>0.34966592427616927</v>
      </c>
    </row>
    <row r="1128" spans="1:33" x14ac:dyDescent="0.3">
      <c r="A1128" s="27">
        <v>46276</v>
      </c>
      <c r="B1128" s="8" t="s">
        <v>42</v>
      </c>
      <c r="C1128" s="8" t="s">
        <v>140</v>
      </c>
      <c r="D1128" s="8" t="s">
        <v>141</v>
      </c>
      <c r="E1128" s="8" t="s">
        <v>164</v>
      </c>
      <c r="F1128" s="8" t="s">
        <v>143</v>
      </c>
      <c r="G1128" s="8" t="s">
        <v>228</v>
      </c>
      <c r="H1128" s="8" t="s">
        <v>24</v>
      </c>
      <c r="I1128" s="8" t="s">
        <v>458</v>
      </c>
      <c r="J1128" s="8" t="s">
        <v>166</v>
      </c>
      <c r="K1128" s="8" t="s">
        <v>21</v>
      </c>
      <c r="L1128" s="12">
        <v>171</v>
      </c>
      <c r="M1128" s="9">
        <v>4</v>
      </c>
      <c r="N1128" s="10">
        <f t="shared" si="153"/>
        <v>2.3391812865497075E-2</v>
      </c>
      <c r="O1128" s="11">
        <f t="shared" si="154"/>
        <v>12.5</v>
      </c>
      <c r="P1128" s="11">
        <v>50</v>
      </c>
      <c r="Q1128" s="11">
        <v>1347</v>
      </c>
      <c r="R1128" s="8">
        <v>3</v>
      </c>
      <c r="S1128" s="8">
        <v>3</v>
      </c>
      <c r="T1128" s="33">
        <f t="shared" si="155"/>
        <v>3.711952487008166E-2</v>
      </c>
      <c r="U1128" s="12">
        <f t="shared" si="156"/>
        <v>26.94</v>
      </c>
      <c r="V1128" s="10">
        <f t="shared" si="157"/>
        <v>0.75</v>
      </c>
      <c r="W1128" s="11">
        <v>12.5</v>
      </c>
      <c r="X1128" s="8" t="s">
        <v>148</v>
      </c>
      <c r="Y1128" s="8" t="s">
        <v>149</v>
      </c>
      <c r="AA1128">
        <f t="shared" si="158"/>
        <v>2</v>
      </c>
      <c r="AB1128" s="32">
        <f t="shared" si="159"/>
        <v>421</v>
      </c>
      <c r="AC1128" t="str">
        <f t="shared" si="160"/>
        <v>Profitable</v>
      </c>
      <c r="AD1128">
        <f>IFERROR(VLOOKUP(J1128,Product_lookup!$A:$G,5,FALSE),"")</f>
        <v>449</v>
      </c>
      <c r="AE1128">
        <f>IFERROR(VLOOKUP(J1128,Product_lookup!$A:$G,6,FALSE),"")</f>
        <v>162</v>
      </c>
      <c r="AF1128">
        <f>IFERROR(VLOOKUP(J1128,Product_lookup!$A:$G,7,FALSE),"")</f>
        <v>130</v>
      </c>
      <c r="AG1128" s="33">
        <f t="shared" si="161"/>
        <v>0.34966592427616927</v>
      </c>
    </row>
    <row r="1129" spans="1:33" x14ac:dyDescent="0.3">
      <c r="A1129" s="27">
        <v>46276</v>
      </c>
      <c r="B1129" s="8" t="s">
        <v>42</v>
      </c>
      <c r="C1129" s="8" t="s">
        <v>140</v>
      </c>
      <c r="D1129" s="8" t="s">
        <v>141</v>
      </c>
      <c r="E1129" s="8" t="s">
        <v>377</v>
      </c>
      <c r="F1129" s="8" t="s">
        <v>143</v>
      </c>
      <c r="G1129" s="8" t="s">
        <v>378</v>
      </c>
      <c r="H1129" s="8" t="s">
        <v>24</v>
      </c>
      <c r="I1129" s="8" t="s">
        <v>532</v>
      </c>
      <c r="J1129" s="8" t="s">
        <v>380</v>
      </c>
      <c r="K1129" s="8" t="s">
        <v>7</v>
      </c>
      <c r="L1129" s="12">
        <v>313</v>
      </c>
      <c r="M1129" s="9">
        <v>1</v>
      </c>
      <c r="N1129" s="10">
        <f t="shared" si="153"/>
        <v>3.1948881789137379E-3</v>
      </c>
      <c r="O1129" s="11">
        <f t="shared" si="154"/>
        <v>12.03</v>
      </c>
      <c r="P1129" s="11">
        <v>12.03</v>
      </c>
      <c r="Q1129" s="11">
        <v>0</v>
      </c>
      <c r="R1129" s="8">
        <v>0</v>
      </c>
      <c r="S1129" s="8">
        <v>0</v>
      </c>
      <c r="T1129" s="33" t="str">
        <f t="shared" si="155"/>
        <v/>
      </c>
      <c r="U1129" s="12">
        <f t="shared" si="156"/>
        <v>0</v>
      </c>
      <c r="V1129" s="10">
        <f t="shared" si="157"/>
        <v>0</v>
      </c>
      <c r="W1129" s="11">
        <v>15.5</v>
      </c>
      <c r="X1129" s="8" t="s">
        <v>148</v>
      </c>
      <c r="Y1129" s="8" t="s">
        <v>149</v>
      </c>
      <c r="AA1129">
        <f t="shared" si="158"/>
        <v>2</v>
      </c>
      <c r="AB1129" s="32">
        <f t="shared" si="159"/>
        <v>-12.03</v>
      </c>
      <c r="AC1129" t="str">
        <f t="shared" si="160"/>
        <v>No Sales</v>
      </c>
      <c r="AD1129">
        <f>IFERROR(VLOOKUP(J1129,Product_lookup!$A:$G,5,FALSE),"")</f>
        <v>549</v>
      </c>
      <c r="AE1129">
        <f>IFERROR(VLOOKUP(J1129,Product_lookup!$A:$G,6,FALSE),"")</f>
        <v>203</v>
      </c>
      <c r="AF1129">
        <f>IFERROR(VLOOKUP(J1129,Product_lookup!$A:$G,7,FALSE),"")</f>
        <v>139</v>
      </c>
      <c r="AG1129" s="33">
        <f t="shared" si="161"/>
        <v>0.37704918032786883</v>
      </c>
    </row>
    <row r="1130" spans="1:33" x14ac:dyDescent="0.3">
      <c r="A1130" s="27">
        <v>46276</v>
      </c>
      <c r="B1130" s="8" t="s">
        <v>42</v>
      </c>
      <c r="C1130" s="8" t="s">
        <v>140</v>
      </c>
      <c r="D1130" s="8" t="s">
        <v>141</v>
      </c>
      <c r="E1130" s="8" t="s">
        <v>377</v>
      </c>
      <c r="F1130" s="8" t="s">
        <v>143</v>
      </c>
      <c r="G1130" s="8" t="s">
        <v>378</v>
      </c>
      <c r="H1130" s="8" t="s">
        <v>24</v>
      </c>
      <c r="I1130" s="8" t="s">
        <v>381</v>
      </c>
      <c r="J1130" s="8" t="s">
        <v>380</v>
      </c>
      <c r="K1130" s="8" t="s">
        <v>21</v>
      </c>
      <c r="L1130" s="12">
        <v>1540</v>
      </c>
      <c r="M1130" s="9">
        <v>30</v>
      </c>
      <c r="N1130" s="10">
        <f t="shared" si="153"/>
        <v>1.948051948051948E-2</v>
      </c>
      <c r="O1130" s="11">
        <f t="shared" si="154"/>
        <v>10.51</v>
      </c>
      <c r="P1130" s="11">
        <v>315.3</v>
      </c>
      <c r="Q1130" s="11">
        <v>1098</v>
      </c>
      <c r="R1130" s="8">
        <v>2</v>
      </c>
      <c r="S1130" s="8">
        <v>2</v>
      </c>
      <c r="T1130" s="33">
        <f t="shared" si="155"/>
        <v>0.28715846994535521</v>
      </c>
      <c r="U1130" s="12">
        <f t="shared" si="156"/>
        <v>3.4823977164605138</v>
      </c>
      <c r="V1130" s="10">
        <f t="shared" si="157"/>
        <v>6.6666666666666666E-2</v>
      </c>
      <c r="W1130" s="11">
        <v>12</v>
      </c>
      <c r="X1130" s="8" t="s">
        <v>148</v>
      </c>
      <c r="Y1130" s="8" t="s">
        <v>149</v>
      </c>
      <c r="AA1130">
        <f t="shared" si="158"/>
        <v>2</v>
      </c>
      <c r="AB1130" s="32">
        <f t="shared" si="159"/>
        <v>98.699999999999989</v>
      </c>
      <c r="AC1130" t="str">
        <f t="shared" si="160"/>
        <v>Profitable</v>
      </c>
      <c r="AD1130">
        <f>IFERROR(VLOOKUP(J1130,Product_lookup!$A:$G,5,FALSE),"")</f>
        <v>549</v>
      </c>
      <c r="AE1130">
        <f>IFERROR(VLOOKUP(J1130,Product_lookup!$A:$G,6,FALSE),"")</f>
        <v>203</v>
      </c>
      <c r="AF1130">
        <f>IFERROR(VLOOKUP(J1130,Product_lookup!$A:$G,7,FALSE),"")</f>
        <v>139</v>
      </c>
      <c r="AG1130" s="33">
        <f t="shared" si="161"/>
        <v>0.37704918032786883</v>
      </c>
    </row>
    <row r="1131" spans="1:33" x14ac:dyDescent="0.3">
      <c r="A1131" s="27">
        <v>46276</v>
      </c>
      <c r="B1131" s="8" t="s">
        <v>37</v>
      </c>
      <c r="C1131" s="8" t="s">
        <v>140</v>
      </c>
      <c r="D1131" s="8" t="s">
        <v>141</v>
      </c>
      <c r="E1131" s="8" t="s">
        <v>239</v>
      </c>
      <c r="F1131" s="8" t="s">
        <v>143</v>
      </c>
      <c r="G1131" s="8" t="s">
        <v>240</v>
      </c>
      <c r="H1131" s="8" t="s">
        <v>13</v>
      </c>
      <c r="I1131" s="8" t="s">
        <v>663</v>
      </c>
      <c r="J1131" s="8" t="s">
        <v>242</v>
      </c>
      <c r="K1131" s="8" t="s">
        <v>14</v>
      </c>
      <c r="L1131" s="12">
        <v>130</v>
      </c>
      <c r="M1131" s="9">
        <v>0</v>
      </c>
      <c r="N1131" s="10">
        <f t="shared" si="153"/>
        <v>0</v>
      </c>
      <c r="O1131" s="11" t="str">
        <f t="shared" si="154"/>
        <v/>
      </c>
      <c r="P1131" s="11">
        <v>0</v>
      </c>
      <c r="Q1131" s="11">
        <v>0</v>
      </c>
      <c r="R1131" s="8">
        <v>0</v>
      </c>
      <c r="S1131" s="8">
        <v>0</v>
      </c>
      <c r="T1131" s="33" t="str">
        <f t="shared" si="155"/>
        <v/>
      </c>
      <c r="U1131" s="12" t="str">
        <f t="shared" si="156"/>
        <v/>
      </c>
      <c r="V1131" s="10" t="str">
        <f t="shared" si="157"/>
        <v/>
      </c>
      <c r="W1131" s="11">
        <v>5.5</v>
      </c>
      <c r="X1131" s="8" t="s">
        <v>148</v>
      </c>
      <c r="Y1131" s="8" t="s">
        <v>149</v>
      </c>
      <c r="AA1131">
        <f t="shared" si="158"/>
        <v>2</v>
      </c>
      <c r="AB1131" s="32">
        <f t="shared" si="159"/>
        <v>0</v>
      </c>
      <c r="AC1131" t="str">
        <f t="shared" si="160"/>
        <v>No Spend</v>
      </c>
      <c r="AD1131">
        <f>IFERROR(VLOOKUP(J1131,Product_lookup!$A:$G,5,FALSE),"")</f>
        <v>299</v>
      </c>
      <c r="AE1131">
        <f>IFERROR(VLOOKUP(J1131,Product_lookup!$A:$G,6,FALSE),"")</f>
        <v>114</v>
      </c>
      <c r="AF1131">
        <f>IFERROR(VLOOKUP(J1131,Product_lookup!$A:$G,7,FALSE),"")</f>
        <v>107</v>
      </c>
      <c r="AG1131" s="33">
        <f t="shared" si="161"/>
        <v>0.2608695652173913</v>
      </c>
    </row>
    <row r="1132" spans="1:33" x14ac:dyDescent="0.3">
      <c r="A1132" s="27">
        <v>46276</v>
      </c>
      <c r="B1132" s="8" t="s">
        <v>37</v>
      </c>
      <c r="C1132" s="8" t="s">
        <v>140</v>
      </c>
      <c r="D1132" s="8" t="s">
        <v>141</v>
      </c>
      <c r="E1132" s="8" t="s">
        <v>244</v>
      </c>
      <c r="F1132" s="8" t="s">
        <v>143</v>
      </c>
      <c r="G1132" s="8" t="s">
        <v>245</v>
      </c>
      <c r="H1132" s="8" t="s">
        <v>13</v>
      </c>
      <c r="I1132" s="8" t="s">
        <v>245</v>
      </c>
      <c r="J1132" s="8" t="s">
        <v>247</v>
      </c>
      <c r="K1132" s="8" t="s">
        <v>7</v>
      </c>
      <c r="L1132" s="12">
        <v>797</v>
      </c>
      <c r="M1132" s="9">
        <v>5</v>
      </c>
      <c r="N1132" s="10">
        <f t="shared" si="153"/>
        <v>6.2735257214554582E-3</v>
      </c>
      <c r="O1132" s="11">
        <f t="shared" si="154"/>
        <v>5.71</v>
      </c>
      <c r="P1132" s="11">
        <v>28.55</v>
      </c>
      <c r="Q1132" s="11">
        <v>0</v>
      </c>
      <c r="R1132" s="8">
        <v>0</v>
      </c>
      <c r="S1132" s="8">
        <v>0</v>
      </c>
      <c r="T1132" s="33" t="str">
        <f t="shared" si="155"/>
        <v/>
      </c>
      <c r="U1132" s="12">
        <f t="shared" si="156"/>
        <v>0</v>
      </c>
      <c r="V1132" s="10">
        <f t="shared" si="157"/>
        <v>0</v>
      </c>
      <c r="W1132" s="11">
        <v>8</v>
      </c>
      <c r="X1132" s="8" t="s">
        <v>148</v>
      </c>
      <c r="Y1132" s="8" t="s">
        <v>149</v>
      </c>
      <c r="AA1132">
        <f t="shared" si="158"/>
        <v>2</v>
      </c>
      <c r="AB1132" s="32">
        <f t="shared" si="159"/>
        <v>-28.55</v>
      </c>
      <c r="AC1132" t="str">
        <f t="shared" si="160"/>
        <v>No Sales</v>
      </c>
      <c r="AD1132">
        <f>IFERROR(VLOOKUP(J1132,Product_lookup!$A:$G,5,FALSE),"")</f>
        <v>279</v>
      </c>
      <c r="AE1132">
        <f>IFERROR(VLOOKUP(J1132,Product_lookup!$A:$G,6,FALSE),"")</f>
        <v>106</v>
      </c>
      <c r="AF1132">
        <f>IFERROR(VLOOKUP(J1132,Product_lookup!$A:$G,7,FALSE),"")</f>
        <v>105</v>
      </c>
      <c r="AG1132" s="33">
        <f t="shared" si="161"/>
        <v>0.24372759856630824</v>
      </c>
    </row>
    <row r="1133" spans="1:33" x14ac:dyDescent="0.3">
      <c r="A1133" s="27">
        <v>46276</v>
      </c>
      <c r="B1133" s="8" t="s">
        <v>37</v>
      </c>
      <c r="C1133" s="8" t="s">
        <v>140</v>
      </c>
      <c r="D1133" s="8" t="s">
        <v>141</v>
      </c>
      <c r="E1133" s="8" t="s">
        <v>244</v>
      </c>
      <c r="F1133" s="8" t="s">
        <v>143</v>
      </c>
      <c r="G1133" s="8" t="s">
        <v>245</v>
      </c>
      <c r="H1133" s="8" t="s">
        <v>13</v>
      </c>
      <c r="I1133" s="8" t="s">
        <v>248</v>
      </c>
      <c r="J1133" s="8" t="s">
        <v>247</v>
      </c>
      <c r="K1133" s="8" t="s">
        <v>21</v>
      </c>
      <c r="L1133" s="12">
        <v>189</v>
      </c>
      <c r="M1133" s="9">
        <v>5</v>
      </c>
      <c r="N1133" s="10">
        <f t="shared" si="153"/>
        <v>2.6455026455026454E-2</v>
      </c>
      <c r="O1133" s="11">
        <f t="shared" si="154"/>
        <v>5.79</v>
      </c>
      <c r="P1133" s="11">
        <v>28.95</v>
      </c>
      <c r="Q1133" s="11">
        <v>0</v>
      </c>
      <c r="R1133" s="8">
        <v>0</v>
      </c>
      <c r="S1133" s="8">
        <v>0</v>
      </c>
      <c r="T1133" s="33" t="str">
        <f t="shared" si="155"/>
        <v/>
      </c>
      <c r="U1133" s="12">
        <f t="shared" si="156"/>
        <v>0</v>
      </c>
      <c r="V1133" s="10">
        <f t="shared" si="157"/>
        <v>0</v>
      </c>
      <c r="W1133" s="11">
        <v>6</v>
      </c>
      <c r="X1133" s="8" t="s">
        <v>148</v>
      </c>
      <c r="Y1133" s="8" t="s">
        <v>149</v>
      </c>
      <c r="AA1133">
        <f t="shared" si="158"/>
        <v>2</v>
      </c>
      <c r="AB1133" s="32">
        <f t="shared" si="159"/>
        <v>-28.95</v>
      </c>
      <c r="AC1133" t="str">
        <f t="shared" si="160"/>
        <v>No Sales</v>
      </c>
      <c r="AD1133">
        <f>IFERROR(VLOOKUP(J1133,Product_lookup!$A:$G,5,FALSE),"")</f>
        <v>279</v>
      </c>
      <c r="AE1133">
        <f>IFERROR(VLOOKUP(J1133,Product_lookup!$A:$G,6,FALSE),"")</f>
        <v>106</v>
      </c>
      <c r="AF1133">
        <f>IFERROR(VLOOKUP(J1133,Product_lookup!$A:$G,7,FALSE),"")</f>
        <v>105</v>
      </c>
      <c r="AG1133" s="33">
        <f t="shared" si="161"/>
        <v>0.24372759856630824</v>
      </c>
    </row>
    <row r="1134" spans="1:33" x14ac:dyDescent="0.3">
      <c r="A1134" s="27">
        <v>46276</v>
      </c>
      <c r="B1134" s="8" t="s">
        <v>37</v>
      </c>
      <c r="C1134" s="8" t="s">
        <v>140</v>
      </c>
      <c r="D1134" s="8" t="s">
        <v>141</v>
      </c>
      <c r="E1134" s="8" t="s">
        <v>244</v>
      </c>
      <c r="F1134" s="8" t="s">
        <v>143</v>
      </c>
      <c r="G1134" s="8" t="s">
        <v>245</v>
      </c>
      <c r="H1134" s="8" t="s">
        <v>13</v>
      </c>
      <c r="I1134" s="8" t="s">
        <v>633</v>
      </c>
      <c r="J1134" s="8" t="s">
        <v>247</v>
      </c>
      <c r="K1134" s="8" t="s">
        <v>14</v>
      </c>
      <c r="L1134" s="12">
        <v>1281</v>
      </c>
      <c r="M1134" s="9">
        <v>11</v>
      </c>
      <c r="N1134" s="10">
        <f t="shared" si="153"/>
        <v>8.5870413739266207E-3</v>
      </c>
      <c r="O1134" s="11">
        <f t="shared" si="154"/>
        <v>5.73</v>
      </c>
      <c r="P1134" s="11">
        <v>63.03</v>
      </c>
      <c r="Q1134" s="11">
        <v>0</v>
      </c>
      <c r="R1134" s="8">
        <v>0</v>
      </c>
      <c r="S1134" s="8">
        <v>0</v>
      </c>
      <c r="T1134" s="33" t="str">
        <f t="shared" si="155"/>
        <v/>
      </c>
      <c r="U1134" s="12">
        <f t="shared" si="156"/>
        <v>0</v>
      </c>
      <c r="V1134" s="10">
        <f t="shared" si="157"/>
        <v>0</v>
      </c>
      <c r="W1134" s="11">
        <v>8.5</v>
      </c>
      <c r="X1134" s="8" t="s">
        <v>148</v>
      </c>
      <c r="Y1134" s="8" t="s">
        <v>149</v>
      </c>
      <c r="AA1134">
        <f t="shared" si="158"/>
        <v>2</v>
      </c>
      <c r="AB1134" s="32">
        <f t="shared" si="159"/>
        <v>-63.03</v>
      </c>
      <c r="AC1134" t="str">
        <f t="shared" si="160"/>
        <v>No Sales</v>
      </c>
      <c r="AD1134">
        <f>IFERROR(VLOOKUP(J1134,Product_lookup!$A:$G,5,FALSE),"")</f>
        <v>279</v>
      </c>
      <c r="AE1134">
        <f>IFERROR(VLOOKUP(J1134,Product_lookup!$A:$G,6,FALSE),"")</f>
        <v>106</v>
      </c>
      <c r="AF1134">
        <f>IFERROR(VLOOKUP(J1134,Product_lookup!$A:$G,7,FALSE),"")</f>
        <v>105</v>
      </c>
      <c r="AG1134" s="33">
        <f t="shared" si="161"/>
        <v>0.24372759856630824</v>
      </c>
    </row>
    <row r="1135" spans="1:33" x14ac:dyDescent="0.3">
      <c r="A1135" s="27">
        <v>46276</v>
      </c>
      <c r="B1135" s="8" t="s">
        <v>37</v>
      </c>
      <c r="C1135" s="8" t="s">
        <v>140</v>
      </c>
      <c r="D1135" s="8" t="s">
        <v>141</v>
      </c>
      <c r="E1135" s="8" t="s">
        <v>244</v>
      </c>
      <c r="F1135" s="8" t="s">
        <v>143</v>
      </c>
      <c r="G1135" s="8" t="s">
        <v>394</v>
      </c>
      <c r="H1135" s="8" t="s">
        <v>13</v>
      </c>
      <c r="I1135" s="8" t="s">
        <v>679</v>
      </c>
      <c r="J1135" s="8" t="s">
        <v>247</v>
      </c>
      <c r="K1135" s="8" t="s">
        <v>14</v>
      </c>
      <c r="L1135" s="12">
        <v>720</v>
      </c>
      <c r="M1135" s="9">
        <v>4</v>
      </c>
      <c r="N1135" s="10">
        <f t="shared" si="153"/>
        <v>5.5555555555555558E-3</v>
      </c>
      <c r="O1135" s="11">
        <f t="shared" si="154"/>
        <v>3.24</v>
      </c>
      <c r="P1135" s="11">
        <v>12.96</v>
      </c>
      <c r="Q1135" s="11">
        <v>0</v>
      </c>
      <c r="R1135" s="8">
        <v>0</v>
      </c>
      <c r="S1135" s="8">
        <v>0</v>
      </c>
      <c r="T1135" s="33" t="str">
        <f t="shared" si="155"/>
        <v/>
      </c>
      <c r="U1135" s="12">
        <f t="shared" si="156"/>
        <v>0</v>
      </c>
      <c r="V1135" s="10">
        <f t="shared" si="157"/>
        <v>0</v>
      </c>
      <c r="W1135" s="11">
        <v>5.5</v>
      </c>
      <c r="X1135" s="8" t="s">
        <v>148</v>
      </c>
      <c r="Y1135" s="8" t="s">
        <v>149</v>
      </c>
      <c r="AA1135">
        <f t="shared" si="158"/>
        <v>2</v>
      </c>
      <c r="AB1135" s="32">
        <f t="shared" si="159"/>
        <v>-12.96</v>
      </c>
      <c r="AC1135" t="str">
        <f t="shared" si="160"/>
        <v>No Sales</v>
      </c>
      <c r="AD1135">
        <f>IFERROR(VLOOKUP(J1135,Product_lookup!$A:$G,5,FALSE),"")</f>
        <v>279</v>
      </c>
      <c r="AE1135">
        <f>IFERROR(VLOOKUP(J1135,Product_lookup!$A:$G,6,FALSE),"")</f>
        <v>106</v>
      </c>
      <c r="AF1135">
        <f>IFERROR(VLOOKUP(J1135,Product_lookup!$A:$G,7,FALSE),"")</f>
        <v>105</v>
      </c>
      <c r="AG1135" s="33">
        <f t="shared" si="161"/>
        <v>0.24372759856630824</v>
      </c>
    </row>
    <row r="1136" spans="1:33" x14ac:dyDescent="0.3">
      <c r="A1136" s="27">
        <v>46276</v>
      </c>
      <c r="B1136" s="8" t="s">
        <v>37</v>
      </c>
      <c r="C1136" s="8" t="s">
        <v>140</v>
      </c>
      <c r="D1136" s="8" t="s">
        <v>141</v>
      </c>
      <c r="E1136" s="8" t="s">
        <v>167</v>
      </c>
      <c r="F1136" s="8" t="s">
        <v>143</v>
      </c>
      <c r="G1136" s="8" t="s">
        <v>255</v>
      </c>
      <c r="H1136" s="8" t="s">
        <v>13</v>
      </c>
      <c r="I1136" s="8" t="s">
        <v>168</v>
      </c>
      <c r="J1136" s="8" t="s">
        <v>169</v>
      </c>
      <c r="K1136" s="8" t="s">
        <v>14</v>
      </c>
      <c r="L1136" s="12">
        <v>1514</v>
      </c>
      <c r="M1136" s="9">
        <v>2</v>
      </c>
      <c r="N1136" s="10">
        <f t="shared" si="153"/>
        <v>1.321003963011889E-3</v>
      </c>
      <c r="O1136" s="11">
        <f t="shared" si="154"/>
        <v>2.97</v>
      </c>
      <c r="P1136" s="11">
        <v>5.94</v>
      </c>
      <c r="Q1136" s="11">
        <v>0</v>
      </c>
      <c r="R1136" s="8">
        <v>0</v>
      </c>
      <c r="S1136" s="8">
        <v>0</v>
      </c>
      <c r="T1136" s="33" t="str">
        <f t="shared" si="155"/>
        <v/>
      </c>
      <c r="U1136" s="12">
        <f t="shared" si="156"/>
        <v>0</v>
      </c>
      <c r="V1136" s="10">
        <f t="shared" si="157"/>
        <v>0</v>
      </c>
      <c r="W1136" s="11">
        <v>4.5</v>
      </c>
      <c r="X1136" s="8" t="s">
        <v>148</v>
      </c>
      <c r="Y1136" s="8" t="s">
        <v>149</v>
      </c>
      <c r="AA1136">
        <f t="shared" si="158"/>
        <v>2</v>
      </c>
      <c r="AB1136" s="32">
        <f t="shared" si="159"/>
        <v>-5.94</v>
      </c>
      <c r="AC1136" t="str">
        <f t="shared" si="160"/>
        <v>No Sales</v>
      </c>
      <c r="AD1136">
        <f>IFERROR(VLOOKUP(J1136,Product_lookup!$A:$G,5,FALSE),"")</f>
        <v>249</v>
      </c>
      <c r="AE1136">
        <f>IFERROR(VLOOKUP(J1136,Product_lookup!$A:$G,6,FALSE),"")</f>
        <v>100</v>
      </c>
      <c r="AF1136">
        <f>IFERROR(VLOOKUP(J1136,Product_lookup!$A:$G,7,FALSE),"")</f>
        <v>102</v>
      </c>
      <c r="AG1136" s="33">
        <f t="shared" si="161"/>
        <v>0.18875502008032127</v>
      </c>
    </row>
    <row r="1137" spans="1:33" x14ac:dyDescent="0.3">
      <c r="A1137" s="27">
        <v>46276</v>
      </c>
      <c r="B1137" s="8" t="s">
        <v>37</v>
      </c>
      <c r="C1137" s="8" t="s">
        <v>140</v>
      </c>
      <c r="D1137" s="8" t="s">
        <v>141</v>
      </c>
      <c r="E1137" s="8" t="s">
        <v>167</v>
      </c>
      <c r="F1137" s="8" t="s">
        <v>143</v>
      </c>
      <c r="G1137" s="8" t="s">
        <v>168</v>
      </c>
      <c r="H1137" s="8" t="s">
        <v>13</v>
      </c>
      <c r="I1137" s="8" t="s">
        <v>343</v>
      </c>
      <c r="J1137" s="8" t="s">
        <v>169</v>
      </c>
      <c r="K1137" s="8" t="s">
        <v>21</v>
      </c>
      <c r="L1137" s="12">
        <v>97</v>
      </c>
      <c r="M1137" s="9">
        <v>1</v>
      </c>
      <c r="N1137" s="10">
        <f t="shared" si="153"/>
        <v>1.0309278350515464E-2</v>
      </c>
      <c r="O1137" s="11">
        <f t="shared" si="154"/>
        <v>5.49</v>
      </c>
      <c r="P1137" s="11">
        <v>5.49</v>
      </c>
      <c r="Q1137" s="11">
        <v>0</v>
      </c>
      <c r="R1137" s="8">
        <v>0</v>
      </c>
      <c r="S1137" s="8">
        <v>0</v>
      </c>
      <c r="T1137" s="33" t="str">
        <f t="shared" si="155"/>
        <v/>
      </c>
      <c r="U1137" s="12">
        <f t="shared" si="156"/>
        <v>0</v>
      </c>
      <c r="V1137" s="10">
        <f t="shared" si="157"/>
        <v>0</v>
      </c>
      <c r="W1137" s="11">
        <v>6.5</v>
      </c>
      <c r="X1137" s="8" t="s">
        <v>148</v>
      </c>
      <c r="Y1137" s="8" t="s">
        <v>149</v>
      </c>
      <c r="AA1137">
        <f t="shared" si="158"/>
        <v>2</v>
      </c>
      <c r="AB1137" s="32">
        <f t="shared" si="159"/>
        <v>-5.49</v>
      </c>
      <c r="AC1137" t="str">
        <f t="shared" si="160"/>
        <v>No Sales</v>
      </c>
      <c r="AD1137">
        <f>IFERROR(VLOOKUP(J1137,Product_lookup!$A:$G,5,FALSE),"")</f>
        <v>249</v>
      </c>
      <c r="AE1137">
        <f>IFERROR(VLOOKUP(J1137,Product_lookup!$A:$G,6,FALSE),"")</f>
        <v>100</v>
      </c>
      <c r="AF1137">
        <f>IFERROR(VLOOKUP(J1137,Product_lookup!$A:$G,7,FALSE),"")</f>
        <v>102</v>
      </c>
      <c r="AG1137" s="33">
        <f t="shared" si="161"/>
        <v>0.18875502008032127</v>
      </c>
    </row>
    <row r="1138" spans="1:33" x14ac:dyDescent="0.3">
      <c r="A1138" s="27">
        <v>46276</v>
      </c>
      <c r="B1138" s="8" t="s">
        <v>37</v>
      </c>
      <c r="C1138" s="8" t="s">
        <v>140</v>
      </c>
      <c r="D1138" s="8" t="s">
        <v>141</v>
      </c>
      <c r="E1138" s="8" t="s">
        <v>167</v>
      </c>
      <c r="F1138" s="8" t="s">
        <v>143</v>
      </c>
      <c r="G1138" s="8" t="s">
        <v>255</v>
      </c>
      <c r="H1138" s="8" t="s">
        <v>13</v>
      </c>
      <c r="I1138" s="8" t="s">
        <v>837</v>
      </c>
      <c r="J1138" s="8" t="s">
        <v>169</v>
      </c>
      <c r="K1138" s="8" t="s">
        <v>7</v>
      </c>
      <c r="L1138" s="12">
        <v>103</v>
      </c>
      <c r="M1138" s="9">
        <v>0</v>
      </c>
      <c r="N1138" s="10">
        <f t="shared" si="153"/>
        <v>0</v>
      </c>
      <c r="O1138" s="11" t="str">
        <f t="shared" si="154"/>
        <v/>
      </c>
      <c r="P1138" s="11">
        <v>0</v>
      </c>
      <c r="Q1138" s="11">
        <v>0</v>
      </c>
      <c r="R1138" s="8">
        <v>0</v>
      </c>
      <c r="S1138" s="8">
        <v>0</v>
      </c>
      <c r="T1138" s="33" t="str">
        <f t="shared" si="155"/>
        <v/>
      </c>
      <c r="U1138" s="12" t="str">
        <f t="shared" si="156"/>
        <v/>
      </c>
      <c r="V1138" s="10" t="str">
        <f t="shared" si="157"/>
        <v/>
      </c>
      <c r="W1138" s="11">
        <v>7</v>
      </c>
      <c r="X1138" s="8" t="s">
        <v>148</v>
      </c>
      <c r="Y1138" s="8" t="s">
        <v>149</v>
      </c>
      <c r="AA1138">
        <f t="shared" si="158"/>
        <v>2</v>
      </c>
      <c r="AB1138" s="32">
        <f t="shared" si="159"/>
        <v>0</v>
      </c>
      <c r="AC1138" t="str">
        <f t="shared" si="160"/>
        <v>No Spend</v>
      </c>
      <c r="AD1138">
        <f>IFERROR(VLOOKUP(J1138,Product_lookup!$A:$G,5,FALSE),"")</f>
        <v>249</v>
      </c>
      <c r="AE1138">
        <f>IFERROR(VLOOKUP(J1138,Product_lookup!$A:$G,6,FALSE),"")</f>
        <v>100</v>
      </c>
      <c r="AF1138">
        <f>IFERROR(VLOOKUP(J1138,Product_lookup!$A:$G,7,FALSE),"")</f>
        <v>102</v>
      </c>
      <c r="AG1138" s="33">
        <f t="shared" si="161"/>
        <v>0.18875502008032127</v>
      </c>
    </row>
    <row r="1139" spans="1:33" x14ac:dyDescent="0.3">
      <c r="A1139" s="27">
        <v>46276</v>
      </c>
      <c r="B1139" s="8" t="s">
        <v>37</v>
      </c>
      <c r="C1139" s="8" t="s">
        <v>140</v>
      </c>
      <c r="D1139" s="8" t="s">
        <v>141</v>
      </c>
      <c r="E1139" s="8" t="s">
        <v>257</v>
      </c>
      <c r="F1139" s="8" t="s">
        <v>143</v>
      </c>
      <c r="G1139" s="8" t="s">
        <v>262</v>
      </c>
      <c r="H1139" s="8" t="s">
        <v>13</v>
      </c>
      <c r="I1139" s="8" t="s">
        <v>771</v>
      </c>
      <c r="J1139" s="8" t="s">
        <v>260</v>
      </c>
      <c r="K1139" s="8" t="s">
        <v>14</v>
      </c>
      <c r="L1139" s="12">
        <v>514</v>
      </c>
      <c r="M1139" s="9">
        <v>4</v>
      </c>
      <c r="N1139" s="10">
        <f t="shared" si="153"/>
        <v>7.7821011673151752E-3</v>
      </c>
      <c r="O1139" s="11">
        <f t="shared" si="154"/>
        <v>6.55</v>
      </c>
      <c r="P1139" s="11">
        <v>26.2</v>
      </c>
      <c r="Q1139" s="11">
        <v>0</v>
      </c>
      <c r="R1139" s="8">
        <v>0</v>
      </c>
      <c r="S1139" s="8">
        <v>0</v>
      </c>
      <c r="T1139" s="33" t="str">
        <f t="shared" si="155"/>
        <v/>
      </c>
      <c r="U1139" s="12">
        <f t="shared" si="156"/>
        <v>0</v>
      </c>
      <c r="V1139" s="10">
        <f t="shared" si="157"/>
        <v>0</v>
      </c>
      <c r="W1139" s="11">
        <v>10.5</v>
      </c>
      <c r="X1139" s="8" t="s">
        <v>148</v>
      </c>
      <c r="Y1139" s="8" t="s">
        <v>149</v>
      </c>
      <c r="AA1139">
        <f t="shared" si="158"/>
        <v>2</v>
      </c>
      <c r="AB1139" s="32">
        <f t="shared" si="159"/>
        <v>-26.2</v>
      </c>
      <c r="AC1139" t="str">
        <f t="shared" si="160"/>
        <v>No Sales</v>
      </c>
      <c r="AD1139">
        <f>IFERROR(VLOOKUP(J1139,Product_lookup!$A:$G,5,FALSE),"")</f>
        <v>349</v>
      </c>
      <c r="AE1139">
        <f>IFERROR(VLOOKUP(J1139,Product_lookup!$A:$G,6,FALSE),"")</f>
        <v>133</v>
      </c>
      <c r="AF1139">
        <f>IFERROR(VLOOKUP(J1139,Product_lookup!$A:$G,7,FALSE),"")</f>
        <v>111</v>
      </c>
      <c r="AG1139" s="33">
        <f t="shared" si="161"/>
        <v>0.3008595988538682</v>
      </c>
    </row>
    <row r="1140" spans="1:33" x14ac:dyDescent="0.3">
      <c r="A1140" s="27">
        <v>46276</v>
      </c>
      <c r="B1140" s="8" t="s">
        <v>33</v>
      </c>
      <c r="C1140" s="8" t="s">
        <v>173</v>
      </c>
      <c r="D1140" s="8" t="s">
        <v>141</v>
      </c>
      <c r="E1140" s="8" t="s">
        <v>200</v>
      </c>
      <c r="F1140" s="8" t="s">
        <v>143</v>
      </c>
      <c r="G1140" s="8" t="s">
        <v>270</v>
      </c>
      <c r="H1140" s="8" t="s">
        <v>24</v>
      </c>
      <c r="I1140" s="8" t="s">
        <v>813</v>
      </c>
      <c r="J1140" s="8" t="s">
        <v>202</v>
      </c>
      <c r="K1140" s="8" t="s">
        <v>7</v>
      </c>
      <c r="L1140" s="12">
        <v>325</v>
      </c>
      <c r="M1140" s="9">
        <v>1</v>
      </c>
      <c r="N1140" s="10">
        <f t="shared" si="153"/>
        <v>3.0769230769230769E-3</v>
      </c>
      <c r="O1140" s="11">
        <f t="shared" si="154"/>
        <v>7.85</v>
      </c>
      <c r="P1140" s="11">
        <v>7.85</v>
      </c>
      <c r="Q1140" s="11">
        <v>0</v>
      </c>
      <c r="R1140" s="8">
        <v>0</v>
      </c>
      <c r="S1140" s="8">
        <v>0</v>
      </c>
      <c r="T1140" s="33" t="str">
        <f t="shared" si="155"/>
        <v/>
      </c>
      <c r="U1140" s="12">
        <f t="shared" si="156"/>
        <v>0</v>
      </c>
      <c r="V1140" s="10">
        <f t="shared" si="157"/>
        <v>0</v>
      </c>
      <c r="W1140" s="11">
        <v>13.5</v>
      </c>
      <c r="X1140" s="8" t="s">
        <v>148</v>
      </c>
      <c r="Y1140" s="8" t="s">
        <v>149</v>
      </c>
      <c r="AA1140">
        <f t="shared" si="158"/>
        <v>2</v>
      </c>
      <c r="AB1140" s="32">
        <f t="shared" si="159"/>
        <v>-7.85</v>
      </c>
      <c r="AC1140" t="str">
        <f t="shared" si="160"/>
        <v>No Sales</v>
      </c>
      <c r="AD1140">
        <f>IFERROR(VLOOKUP(J1140,Product_lookup!$A:$G,5,FALSE),"")</f>
        <v>429</v>
      </c>
      <c r="AE1140">
        <f>IFERROR(VLOOKUP(J1140,Product_lookup!$A:$G,6,FALSE),"")</f>
        <v>159</v>
      </c>
      <c r="AF1140">
        <f>IFERROR(VLOOKUP(J1140,Product_lookup!$A:$G,7,FALSE),"")</f>
        <v>139</v>
      </c>
      <c r="AG1140" s="33">
        <f t="shared" si="161"/>
        <v>0.30536130536130535</v>
      </c>
    </row>
    <row r="1141" spans="1:33" x14ac:dyDescent="0.3">
      <c r="A1141" s="27">
        <v>46276</v>
      </c>
      <c r="B1141" s="8" t="s">
        <v>33</v>
      </c>
      <c r="C1141" s="8" t="s">
        <v>173</v>
      </c>
      <c r="D1141" s="8" t="s">
        <v>141</v>
      </c>
      <c r="E1141" s="8" t="s">
        <v>200</v>
      </c>
      <c r="F1141" s="8" t="s">
        <v>143</v>
      </c>
      <c r="G1141" s="8" t="s">
        <v>270</v>
      </c>
      <c r="H1141" s="8" t="s">
        <v>24</v>
      </c>
      <c r="I1141" s="8" t="s">
        <v>573</v>
      </c>
      <c r="J1141" s="8" t="s">
        <v>202</v>
      </c>
      <c r="K1141" s="8" t="s">
        <v>14</v>
      </c>
      <c r="L1141" s="12">
        <v>185</v>
      </c>
      <c r="M1141" s="9">
        <v>1</v>
      </c>
      <c r="N1141" s="10">
        <f t="shared" si="153"/>
        <v>5.4054054054054057E-3</v>
      </c>
      <c r="O1141" s="11">
        <f t="shared" si="154"/>
        <v>6.28</v>
      </c>
      <c r="P1141" s="11">
        <v>6.28</v>
      </c>
      <c r="Q1141" s="11">
        <v>0</v>
      </c>
      <c r="R1141" s="8">
        <v>0</v>
      </c>
      <c r="S1141" s="8">
        <v>0</v>
      </c>
      <c r="T1141" s="33" t="str">
        <f t="shared" si="155"/>
        <v/>
      </c>
      <c r="U1141" s="12">
        <f t="shared" si="156"/>
        <v>0</v>
      </c>
      <c r="V1141" s="10">
        <f t="shared" si="157"/>
        <v>0</v>
      </c>
      <c r="W1141" s="11">
        <v>10</v>
      </c>
      <c r="X1141" s="8" t="s">
        <v>148</v>
      </c>
      <c r="Y1141" s="8" t="s">
        <v>149</v>
      </c>
      <c r="AA1141">
        <f t="shared" si="158"/>
        <v>2</v>
      </c>
      <c r="AB1141" s="32">
        <f t="shared" si="159"/>
        <v>-6.28</v>
      </c>
      <c r="AC1141" t="str">
        <f t="shared" si="160"/>
        <v>No Sales</v>
      </c>
      <c r="AD1141">
        <f>IFERROR(VLOOKUP(J1141,Product_lookup!$A:$G,5,FALSE),"")</f>
        <v>429</v>
      </c>
      <c r="AE1141">
        <f>IFERROR(VLOOKUP(J1141,Product_lookup!$A:$G,6,FALSE),"")</f>
        <v>159</v>
      </c>
      <c r="AF1141">
        <f>IFERROR(VLOOKUP(J1141,Product_lookup!$A:$G,7,FALSE),"")</f>
        <v>139</v>
      </c>
      <c r="AG1141" s="33">
        <f t="shared" si="161"/>
        <v>0.30536130536130535</v>
      </c>
    </row>
    <row r="1142" spans="1:33" x14ac:dyDescent="0.3">
      <c r="A1142" s="27">
        <v>46276</v>
      </c>
      <c r="B1142" s="8" t="s">
        <v>33</v>
      </c>
      <c r="C1142" s="8" t="s">
        <v>173</v>
      </c>
      <c r="D1142" s="8" t="s">
        <v>141</v>
      </c>
      <c r="E1142" s="8" t="s">
        <v>200</v>
      </c>
      <c r="F1142" s="8" t="s">
        <v>143</v>
      </c>
      <c r="G1142" s="8" t="s">
        <v>270</v>
      </c>
      <c r="H1142" s="8" t="s">
        <v>24</v>
      </c>
      <c r="I1142" s="8" t="s">
        <v>549</v>
      </c>
      <c r="J1142" s="8" t="s">
        <v>202</v>
      </c>
      <c r="K1142" s="8" t="s">
        <v>21</v>
      </c>
      <c r="L1142" s="12">
        <v>384</v>
      </c>
      <c r="M1142" s="9">
        <v>1</v>
      </c>
      <c r="N1142" s="10">
        <f t="shared" si="153"/>
        <v>2.6041666666666665E-3</v>
      </c>
      <c r="O1142" s="11">
        <f t="shared" si="154"/>
        <v>11</v>
      </c>
      <c r="P1142" s="11">
        <v>11</v>
      </c>
      <c r="Q1142" s="11">
        <v>0</v>
      </c>
      <c r="R1142" s="8">
        <v>0</v>
      </c>
      <c r="S1142" s="8">
        <v>0</v>
      </c>
      <c r="T1142" s="33" t="str">
        <f t="shared" si="155"/>
        <v/>
      </c>
      <c r="U1142" s="12">
        <f t="shared" si="156"/>
        <v>0</v>
      </c>
      <c r="V1142" s="10">
        <f t="shared" si="157"/>
        <v>0</v>
      </c>
      <c r="W1142" s="11">
        <v>11</v>
      </c>
      <c r="X1142" s="8" t="s">
        <v>148</v>
      </c>
      <c r="Y1142" s="8" t="s">
        <v>149</v>
      </c>
      <c r="AA1142">
        <f t="shared" si="158"/>
        <v>2</v>
      </c>
      <c r="AB1142" s="32">
        <f t="shared" si="159"/>
        <v>-11</v>
      </c>
      <c r="AC1142" t="str">
        <f t="shared" si="160"/>
        <v>No Sales</v>
      </c>
      <c r="AD1142">
        <f>IFERROR(VLOOKUP(J1142,Product_lookup!$A:$G,5,FALSE),"")</f>
        <v>429</v>
      </c>
      <c r="AE1142">
        <f>IFERROR(VLOOKUP(J1142,Product_lookup!$A:$G,6,FALSE),"")</f>
        <v>159</v>
      </c>
      <c r="AF1142">
        <f>IFERROR(VLOOKUP(J1142,Product_lookup!$A:$G,7,FALSE),"")</f>
        <v>139</v>
      </c>
      <c r="AG1142" s="33">
        <f t="shared" si="161"/>
        <v>0.30536130536130535</v>
      </c>
    </row>
    <row r="1143" spans="1:33" x14ac:dyDescent="0.3">
      <c r="A1143" s="27">
        <v>46276</v>
      </c>
      <c r="B1143" s="8" t="s">
        <v>33</v>
      </c>
      <c r="C1143" s="8" t="s">
        <v>173</v>
      </c>
      <c r="D1143" s="8" t="s">
        <v>141</v>
      </c>
      <c r="E1143" s="8" t="s">
        <v>271</v>
      </c>
      <c r="F1143" s="8" t="s">
        <v>143</v>
      </c>
      <c r="G1143" s="8" t="s">
        <v>275</v>
      </c>
      <c r="H1143" s="8" t="s">
        <v>24</v>
      </c>
      <c r="I1143" s="8" t="s">
        <v>838</v>
      </c>
      <c r="J1143" s="8" t="s">
        <v>274</v>
      </c>
      <c r="K1143" s="8" t="s">
        <v>7</v>
      </c>
      <c r="L1143" s="12">
        <v>514</v>
      </c>
      <c r="M1143" s="9">
        <v>2</v>
      </c>
      <c r="N1143" s="10">
        <f t="shared" si="153"/>
        <v>3.8910505836575876E-3</v>
      </c>
      <c r="O1143" s="11">
        <f t="shared" si="154"/>
        <v>11.05</v>
      </c>
      <c r="P1143" s="11">
        <v>22.1</v>
      </c>
      <c r="Q1143" s="11">
        <v>0</v>
      </c>
      <c r="R1143" s="8">
        <v>0</v>
      </c>
      <c r="S1143" s="8">
        <v>0</v>
      </c>
      <c r="T1143" s="33" t="str">
        <f t="shared" si="155"/>
        <v/>
      </c>
      <c r="U1143" s="12">
        <f t="shared" si="156"/>
        <v>0</v>
      </c>
      <c r="V1143" s="10">
        <f t="shared" si="157"/>
        <v>0</v>
      </c>
      <c r="W1143" s="11">
        <v>18.5</v>
      </c>
      <c r="X1143" s="8" t="s">
        <v>148</v>
      </c>
      <c r="Y1143" s="8" t="s">
        <v>149</v>
      </c>
      <c r="AA1143">
        <f t="shared" si="158"/>
        <v>2</v>
      </c>
      <c r="AB1143" s="32">
        <f t="shared" si="159"/>
        <v>-22.1</v>
      </c>
      <c r="AC1143" t="str">
        <f t="shared" si="160"/>
        <v>No Sales</v>
      </c>
      <c r="AD1143">
        <f>IFERROR(VLOOKUP(J1143,Product_lookup!$A:$G,5,FALSE),"")</f>
        <v>549</v>
      </c>
      <c r="AE1143">
        <f>IFERROR(VLOOKUP(J1143,Product_lookup!$A:$G,6,FALSE),"")</f>
        <v>198</v>
      </c>
      <c r="AF1143">
        <f>IFERROR(VLOOKUP(J1143,Product_lookup!$A:$G,7,FALSE),"")</f>
        <v>139</v>
      </c>
      <c r="AG1143" s="33">
        <f t="shared" si="161"/>
        <v>0.38615664845173042</v>
      </c>
    </row>
    <row r="1144" spans="1:33" x14ac:dyDescent="0.3">
      <c r="A1144" s="27">
        <v>46276</v>
      </c>
      <c r="B1144" s="8" t="s">
        <v>23</v>
      </c>
      <c r="C1144" s="8" t="s">
        <v>173</v>
      </c>
      <c r="D1144" s="8" t="s">
        <v>141</v>
      </c>
      <c r="E1144" s="8" t="s">
        <v>174</v>
      </c>
      <c r="F1144" s="8" t="s">
        <v>143</v>
      </c>
      <c r="G1144" s="8" t="s">
        <v>175</v>
      </c>
      <c r="H1144" s="8" t="s">
        <v>20</v>
      </c>
      <c r="I1144" s="8" t="s">
        <v>175</v>
      </c>
      <c r="J1144" s="8" t="s">
        <v>176</v>
      </c>
      <c r="K1144" s="8" t="s">
        <v>7</v>
      </c>
      <c r="L1144" s="12">
        <v>720</v>
      </c>
      <c r="M1144" s="9">
        <v>7</v>
      </c>
      <c r="N1144" s="10">
        <f t="shared" si="153"/>
        <v>9.7222222222222224E-3</v>
      </c>
      <c r="O1144" s="11">
        <f t="shared" si="154"/>
        <v>11.86</v>
      </c>
      <c r="P1144" s="11">
        <v>83.02</v>
      </c>
      <c r="Q1144" s="11">
        <v>449</v>
      </c>
      <c r="R1144" s="8">
        <v>1</v>
      </c>
      <c r="S1144" s="8">
        <v>1</v>
      </c>
      <c r="T1144" s="33">
        <f t="shared" si="155"/>
        <v>0.18489977728285076</v>
      </c>
      <c r="U1144" s="12">
        <f t="shared" si="156"/>
        <v>5.4083353408817159</v>
      </c>
      <c r="V1144" s="10">
        <f t="shared" si="157"/>
        <v>0.14285714285714285</v>
      </c>
      <c r="W1144" s="11">
        <v>15</v>
      </c>
      <c r="X1144" s="8" t="s">
        <v>148</v>
      </c>
      <c r="Y1144" s="8" t="s">
        <v>149</v>
      </c>
      <c r="AA1144">
        <f t="shared" si="158"/>
        <v>2</v>
      </c>
      <c r="AB1144" s="32">
        <f t="shared" si="159"/>
        <v>59.980000000000004</v>
      </c>
      <c r="AC1144" t="str">
        <f t="shared" si="160"/>
        <v>Profitable</v>
      </c>
      <c r="AD1144">
        <f>IFERROR(VLOOKUP(J1144,Product_lookup!$A:$G,5,FALSE),"")</f>
        <v>449</v>
      </c>
      <c r="AE1144">
        <f>IFERROR(VLOOKUP(J1144,Product_lookup!$A:$G,6,FALSE),"")</f>
        <v>166</v>
      </c>
      <c r="AF1144">
        <f>IFERROR(VLOOKUP(J1144,Product_lookup!$A:$G,7,FALSE),"")</f>
        <v>140</v>
      </c>
      <c r="AG1144" s="33">
        <f t="shared" si="161"/>
        <v>0.31848552338530067</v>
      </c>
    </row>
    <row r="1145" spans="1:33" x14ac:dyDescent="0.3">
      <c r="A1145" s="27">
        <v>46276</v>
      </c>
      <c r="B1145" s="8" t="s">
        <v>23</v>
      </c>
      <c r="C1145" s="8" t="s">
        <v>173</v>
      </c>
      <c r="D1145" s="8" t="s">
        <v>141</v>
      </c>
      <c r="E1145" s="8" t="s">
        <v>186</v>
      </c>
      <c r="F1145" s="8" t="s">
        <v>143</v>
      </c>
      <c r="G1145" s="8" t="s">
        <v>280</v>
      </c>
      <c r="H1145" s="8" t="s">
        <v>20</v>
      </c>
      <c r="I1145" s="8" t="s">
        <v>280</v>
      </c>
      <c r="J1145" s="8" t="s">
        <v>188</v>
      </c>
      <c r="K1145" s="8" t="s">
        <v>21</v>
      </c>
      <c r="L1145" s="12">
        <v>1217</v>
      </c>
      <c r="M1145" s="9">
        <v>19</v>
      </c>
      <c r="N1145" s="10">
        <f t="shared" si="153"/>
        <v>1.5612161051766639E-2</v>
      </c>
      <c r="O1145" s="11">
        <f t="shared" si="154"/>
        <v>11.91</v>
      </c>
      <c r="P1145" s="11">
        <v>226.29</v>
      </c>
      <c r="Q1145" s="11">
        <v>698</v>
      </c>
      <c r="R1145" s="8">
        <v>1</v>
      </c>
      <c r="S1145" s="8">
        <v>2</v>
      </c>
      <c r="T1145" s="33">
        <f t="shared" si="155"/>
        <v>0.32419770773638967</v>
      </c>
      <c r="U1145" s="12">
        <f t="shared" si="156"/>
        <v>3.0845375403243627</v>
      </c>
      <c r="V1145" s="10">
        <f t="shared" si="157"/>
        <v>5.2631578947368418E-2</v>
      </c>
      <c r="W1145" s="11">
        <v>13</v>
      </c>
      <c r="X1145" s="8" t="s">
        <v>148</v>
      </c>
      <c r="Y1145" s="8" t="s">
        <v>149</v>
      </c>
      <c r="AA1145">
        <f t="shared" si="158"/>
        <v>2</v>
      </c>
      <c r="AB1145" s="32">
        <f t="shared" si="159"/>
        <v>-36.289999999999992</v>
      </c>
      <c r="AC1145" t="str">
        <f t="shared" si="160"/>
        <v>Losing</v>
      </c>
      <c r="AD1145">
        <f>IFERROR(VLOOKUP(J1145,Product_lookup!$A:$G,5,FALSE),"")</f>
        <v>349</v>
      </c>
      <c r="AE1145">
        <f>IFERROR(VLOOKUP(J1145,Product_lookup!$A:$G,6,FALSE),"")</f>
        <v>133</v>
      </c>
      <c r="AF1145">
        <f>IFERROR(VLOOKUP(J1145,Product_lookup!$A:$G,7,FALSE),"")</f>
        <v>121</v>
      </c>
      <c r="AG1145" s="33">
        <f t="shared" si="161"/>
        <v>0.27220630372492838</v>
      </c>
    </row>
    <row r="1146" spans="1:33" x14ac:dyDescent="0.3">
      <c r="A1146" s="27">
        <v>46276</v>
      </c>
      <c r="B1146" s="8" t="s">
        <v>23</v>
      </c>
      <c r="C1146" s="8" t="s">
        <v>173</v>
      </c>
      <c r="D1146" s="8" t="s">
        <v>141</v>
      </c>
      <c r="E1146" s="8" t="s">
        <v>281</v>
      </c>
      <c r="F1146" s="8" t="s">
        <v>143</v>
      </c>
      <c r="G1146" s="8" t="s">
        <v>282</v>
      </c>
      <c r="H1146" s="8" t="s">
        <v>20</v>
      </c>
      <c r="I1146" s="8" t="s">
        <v>282</v>
      </c>
      <c r="J1146" s="8" t="s">
        <v>283</v>
      </c>
      <c r="K1146" s="8" t="s">
        <v>14</v>
      </c>
      <c r="L1146" s="12">
        <v>845</v>
      </c>
      <c r="M1146" s="9">
        <v>4</v>
      </c>
      <c r="N1146" s="10">
        <f t="shared" si="153"/>
        <v>4.7337278106508876E-3</v>
      </c>
      <c r="O1146" s="11">
        <f t="shared" si="154"/>
        <v>6.78</v>
      </c>
      <c r="P1146" s="11">
        <v>27.12</v>
      </c>
      <c r="Q1146" s="11">
        <v>0</v>
      </c>
      <c r="R1146" s="8">
        <v>0</v>
      </c>
      <c r="S1146" s="8">
        <v>0</v>
      </c>
      <c r="T1146" s="33" t="str">
        <f t="shared" si="155"/>
        <v/>
      </c>
      <c r="U1146" s="12">
        <f t="shared" si="156"/>
        <v>0</v>
      </c>
      <c r="V1146" s="10">
        <f t="shared" si="157"/>
        <v>0</v>
      </c>
      <c r="W1146" s="11">
        <v>8</v>
      </c>
      <c r="X1146" s="8" t="s">
        <v>148</v>
      </c>
      <c r="Y1146" s="8" t="s">
        <v>149</v>
      </c>
      <c r="AA1146">
        <f t="shared" si="158"/>
        <v>2</v>
      </c>
      <c r="AB1146" s="32">
        <f t="shared" si="159"/>
        <v>-27.12</v>
      </c>
      <c r="AC1146" t="str">
        <f t="shared" si="160"/>
        <v>No Sales</v>
      </c>
      <c r="AD1146">
        <f>IFERROR(VLOOKUP(J1146,Product_lookup!$A:$G,5,FALSE),"")</f>
        <v>299</v>
      </c>
      <c r="AE1146">
        <f>IFERROR(VLOOKUP(J1146,Product_lookup!$A:$G,6,FALSE),"")</f>
        <v>111</v>
      </c>
      <c r="AF1146">
        <f>IFERROR(VLOOKUP(J1146,Product_lookup!$A:$G,7,FALSE),"")</f>
        <v>107</v>
      </c>
      <c r="AG1146" s="33">
        <f t="shared" si="161"/>
        <v>0.2709030100334448</v>
      </c>
    </row>
    <row r="1147" spans="1:33" x14ac:dyDescent="0.3">
      <c r="A1147" s="27">
        <v>46276</v>
      </c>
      <c r="B1147" s="8" t="s">
        <v>23</v>
      </c>
      <c r="C1147" s="8" t="s">
        <v>173</v>
      </c>
      <c r="D1147" s="8" t="s">
        <v>141</v>
      </c>
      <c r="E1147" s="8" t="s">
        <v>281</v>
      </c>
      <c r="F1147" s="8" t="s">
        <v>143</v>
      </c>
      <c r="G1147" s="8" t="s">
        <v>643</v>
      </c>
      <c r="H1147" s="8" t="s">
        <v>20</v>
      </c>
      <c r="I1147" s="8" t="s">
        <v>643</v>
      </c>
      <c r="J1147" s="8" t="s">
        <v>283</v>
      </c>
      <c r="K1147" s="8" t="s">
        <v>14</v>
      </c>
      <c r="L1147" s="12">
        <v>539</v>
      </c>
      <c r="M1147" s="9">
        <v>2</v>
      </c>
      <c r="N1147" s="10">
        <f t="shared" si="153"/>
        <v>3.7105751391465678E-3</v>
      </c>
      <c r="O1147" s="11">
        <f t="shared" si="154"/>
        <v>9.73</v>
      </c>
      <c r="P1147" s="11">
        <v>19.46</v>
      </c>
      <c r="Q1147" s="11">
        <v>0</v>
      </c>
      <c r="R1147" s="8">
        <v>0</v>
      </c>
      <c r="S1147" s="8">
        <v>0</v>
      </c>
      <c r="T1147" s="33" t="str">
        <f t="shared" si="155"/>
        <v/>
      </c>
      <c r="U1147" s="12">
        <f t="shared" si="156"/>
        <v>0</v>
      </c>
      <c r="V1147" s="10">
        <f t="shared" si="157"/>
        <v>0</v>
      </c>
      <c r="W1147" s="11">
        <v>12</v>
      </c>
      <c r="X1147" s="8" t="s">
        <v>148</v>
      </c>
      <c r="Y1147" s="8" t="s">
        <v>149</v>
      </c>
      <c r="AA1147">
        <f t="shared" si="158"/>
        <v>2</v>
      </c>
      <c r="AB1147" s="32">
        <f t="shared" si="159"/>
        <v>-19.46</v>
      </c>
      <c r="AC1147" t="str">
        <f t="shared" si="160"/>
        <v>No Sales</v>
      </c>
      <c r="AD1147">
        <f>IFERROR(VLOOKUP(J1147,Product_lookup!$A:$G,5,FALSE),"")</f>
        <v>299</v>
      </c>
      <c r="AE1147">
        <f>IFERROR(VLOOKUP(J1147,Product_lookup!$A:$G,6,FALSE),"")</f>
        <v>111</v>
      </c>
      <c r="AF1147">
        <f>IFERROR(VLOOKUP(J1147,Product_lookup!$A:$G,7,FALSE),"")</f>
        <v>107</v>
      </c>
      <c r="AG1147" s="33">
        <f t="shared" si="161"/>
        <v>0.2709030100334448</v>
      </c>
    </row>
    <row r="1148" spans="1:33" x14ac:dyDescent="0.3">
      <c r="A1148" s="27">
        <v>46276</v>
      </c>
      <c r="B1148" s="8" t="s">
        <v>23</v>
      </c>
      <c r="C1148" s="8" t="s">
        <v>173</v>
      </c>
      <c r="D1148" s="8" t="s">
        <v>141</v>
      </c>
      <c r="E1148" s="8" t="s">
        <v>281</v>
      </c>
      <c r="F1148" s="8" t="s">
        <v>143</v>
      </c>
      <c r="G1148" s="8" t="s">
        <v>284</v>
      </c>
      <c r="H1148" s="8" t="s">
        <v>20</v>
      </c>
      <c r="I1148" s="8" t="s">
        <v>284</v>
      </c>
      <c r="J1148" s="8" t="s">
        <v>283</v>
      </c>
      <c r="K1148" s="8" t="s">
        <v>21</v>
      </c>
      <c r="L1148" s="12">
        <v>294</v>
      </c>
      <c r="M1148" s="9">
        <v>3</v>
      </c>
      <c r="N1148" s="10">
        <f t="shared" si="153"/>
        <v>1.020408163265306E-2</v>
      </c>
      <c r="O1148" s="11">
        <f t="shared" si="154"/>
        <v>8</v>
      </c>
      <c r="P1148" s="11">
        <v>24</v>
      </c>
      <c r="Q1148" s="11">
        <v>0</v>
      </c>
      <c r="R1148" s="8">
        <v>0</v>
      </c>
      <c r="S1148" s="8">
        <v>0</v>
      </c>
      <c r="T1148" s="33" t="str">
        <f t="shared" si="155"/>
        <v/>
      </c>
      <c r="U1148" s="12">
        <f t="shared" si="156"/>
        <v>0</v>
      </c>
      <c r="V1148" s="10">
        <f t="shared" si="157"/>
        <v>0</v>
      </c>
      <c r="W1148" s="11">
        <v>8</v>
      </c>
      <c r="X1148" s="8" t="s">
        <v>148</v>
      </c>
      <c r="Y1148" s="8" t="s">
        <v>149</v>
      </c>
      <c r="AA1148">
        <f t="shared" si="158"/>
        <v>2</v>
      </c>
      <c r="AB1148" s="32">
        <f t="shared" si="159"/>
        <v>-24</v>
      </c>
      <c r="AC1148" t="str">
        <f t="shared" si="160"/>
        <v>No Sales</v>
      </c>
      <c r="AD1148">
        <f>IFERROR(VLOOKUP(J1148,Product_lookup!$A:$G,5,FALSE),"")</f>
        <v>299</v>
      </c>
      <c r="AE1148">
        <f>IFERROR(VLOOKUP(J1148,Product_lookup!$A:$G,6,FALSE),"")</f>
        <v>111</v>
      </c>
      <c r="AF1148">
        <f>IFERROR(VLOOKUP(J1148,Product_lookup!$A:$G,7,FALSE),"")</f>
        <v>107</v>
      </c>
      <c r="AG1148" s="33">
        <f t="shared" si="161"/>
        <v>0.2709030100334448</v>
      </c>
    </row>
    <row r="1149" spans="1:33" x14ac:dyDescent="0.3">
      <c r="A1149" s="27">
        <v>46276</v>
      </c>
      <c r="B1149" s="8" t="s">
        <v>23</v>
      </c>
      <c r="C1149" s="8" t="s">
        <v>173</v>
      </c>
      <c r="D1149" s="8" t="s">
        <v>141</v>
      </c>
      <c r="E1149" s="8" t="s">
        <v>281</v>
      </c>
      <c r="F1149" s="8" t="s">
        <v>143</v>
      </c>
      <c r="G1149" s="8" t="s">
        <v>479</v>
      </c>
      <c r="H1149" s="8" t="s">
        <v>20</v>
      </c>
      <c r="I1149" s="8" t="s">
        <v>479</v>
      </c>
      <c r="J1149" s="8" t="s">
        <v>283</v>
      </c>
      <c r="K1149" s="8" t="s">
        <v>7</v>
      </c>
      <c r="L1149" s="12">
        <v>762</v>
      </c>
      <c r="M1149" s="9">
        <v>3</v>
      </c>
      <c r="N1149" s="10">
        <f t="shared" si="153"/>
        <v>3.937007874015748E-3</v>
      </c>
      <c r="O1149" s="11">
        <f t="shared" si="154"/>
        <v>6.6400000000000006</v>
      </c>
      <c r="P1149" s="11">
        <v>19.920000000000002</v>
      </c>
      <c r="Q1149" s="11">
        <v>598</v>
      </c>
      <c r="R1149" s="8">
        <v>2</v>
      </c>
      <c r="S1149" s="8">
        <v>2</v>
      </c>
      <c r="T1149" s="33">
        <f t="shared" si="155"/>
        <v>3.3311036789297664E-2</v>
      </c>
      <c r="U1149" s="12">
        <f t="shared" si="156"/>
        <v>30.020080321285139</v>
      </c>
      <c r="V1149" s="10">
        <f t="shared" si="157"/>
        <v>0.66666666666666663</v>
      </c>
      <c r="W1149" s="11">
        <v>11</v>
      </c>
      <c r="X1149" s="8" t="s">
        <v>148</v>
      </c>
      <c r="Y1149" s="8" t="s">
        <v>149</v>
      </c>
      <c r="AA1149">
        <f t="shared" si="158"/>
        <v>2</v>
      </c>
      <c r="AB1149" s="32">
        <f t="shared" si="159"/>
        <v>142.07999999999998</v>
      </c>
      <c r="AC1149" t="str">
        <f t="shared" si="160"/>
        <v>Profitable</v>
      </c>
      <c r="AD1149">
        <f>IFERROR(VLOOKUP(J1149,Product_lookup!$A:$G,5,FALSE),"")</f>
        <v>299</v>
      </c>
      <c r="AE1149">
        <f>IFERROR(VLOOKUP(J1149,Product_lookup!$A:$G,6,FALSE),"")</f>
        <v>111</v>
      </c>
      <c r="AF1149">
        <f>IFERROR(VLOOKUP(J1149,Product_lookup!$A:$G,7,FALSE),"")</f>
        <v>107</v>
      </c>
      <c r="AG1149" s="33">
        <f t="shared" si="161"/>
        <v>0.2709030100334448</v>
      </c>
    </row>
    <row r="1150" spans="1:33" x14ac:dyDescent="0.3">
      <c r="A1150" s="27">
        <v>46276</v>
      </c>
      <c r="B1150" s="8" t="s">
        <v>23</v>
      </c>
      <c r="C1150" s="8" t="s">
        <v>173</v>
      </c>
      <c r="D1150" s="8" t="s">
        <v>141</v>
      </c>
      <c r="E1150" s="8" t="s">
        <v>281</v>
      </c>
      <c r="F1150" s="8" t="s">
        <v>143</v>
      </c>
      <c r="G1150" s="8" t="s">
        <v>779</v>
      </c>
      <c r="H1150" s="8" t="s">
        <v>20</v>
      </c>
      <c r="I1150" s="8" t="s">
        <v>779</v>
      </c>
      <c r="J1150" s="8" t="s">
        <v>283</v>
      </c>
      <c r="K1150" s="8" t="s">
        <v>14</v>
      </c>
      <c r="L1150" s="12">
        <v>461</v>
      </c>
      <c r="M1150" s="9">
        <v>3</v>
      </c>
      <c r="N1150" s="10">
        <f t="shared" si="153"/>
        <v>6.5075921908893707E-3</v>
      </c>
      <c r="O1150" s="11">
        <f t="shared" si="154"/>
        <v>5.52</v>
      </c>
      <c r="P1150" s="11">
        <v>16.559999999999999</v>
      </c>
      <c r="Q1150" s="11">
        <v>0</v>
      </c>
      <c r="R1150" s="8">
        <v>0</v>
      </c>
      <c r="S1150" s="8">
        <v>0</v>
      </c>
      <c r="T1150" s="33" t="str">
        <f t="shared" si="155"/>
        <v/>
      </c>
      <c r="U1150" s="12">
        <f t="shared" si="156"/>
        <v>0</v>
      </c>
      <c r="V1150" s="10">
        <f t="shared" si="157"/>
        <v>0</v>
      </c>
      <c r="W1150" s="11">
        <v>9</v>
      </c>
      <c r="X1150" s="8" t="s">
        <v>148</v>
      </c>
      <c r="Y1150" s="8" t="s">
        <v>149</v>
      </c>
      <c r="AA1150">
        <f t="shared" si="158"/>
        <v>2</v>
      </c>
      <c r="AB1150" s="32">
        <f t="shared" si="159"/>
        <v>-16.559999999999999</v>
      </c>
      <c r="AC1150" t="str">
        <f t="shared" si="160"/>
        <v>No Sales</v>
      </c>
      <c r="AD1150">
        <f>IFERROR(VLOOKUP(J1150,Product_lookup!$A:$G,5,FALSE),"")</f>
        <v>299</v>
      </c>
      <c r="AE1150">
        <f>IFERROR(VLOOKUP(J1150,Product_lookup!$A:$G,6,FALSE),"")</f>
        <v>111</v>
      </c>
      <c r="AF1150">
        <f>IFERROR(VLOOKUP(J1150,Product_lookup!$A:$G,7,FALSE),"")</f>
        <v>107</v>
      </c>
      <c r="AG1150" s="33">
        <f t="shared" si="161"/>
        <v>0.2709030100334448</v>
      </c>
    </row>
    <row r="1151" spans="1:33" x14ac:dyDescent="0.3">
      <c r="A1151" s="27">
        <v>46280</v>
      </c>
      <c r="C1151" s="8" t="s">
        <v>140</v>
      </c>
      <c r="D1151" s="8" t="s">
        <v>141</v>
      </c>
      <c r="E1151" s="8" t="s">
        <v>211</v>
      </c>
      <c r="F1151" s="8" t="s">
        <v>143</v>
      </c>
      <c r="G1151" s="8" t="s">
        <v>212</v>
      </c>
      <c r="H1151" s="8" t="s">
        <v>20</v>
      </c>
      <c r="I1151" s="8" t="s">
        <v>212</v>
      </c>
      <c r="J1151" s="8" t="s">
        <v>214</v>
      </c>
      <c r="K1151" s="8" t="s">
        <v>14</v>
      </c>
      <c r="L1151" s="12">
        <v>229</v>
      </c>
      <c r="M1151" s="9">
        <v>0</v>
      </c>
      <c r="N1151" s="10">
        <f t="shared" si="153"/>
        <v>0</v>
      </c>
      <c r="O1151" s="11" t="str">
        <f t="shared" si="154"/>
        <v/>
      </c>
      <c r="P1151" s="11">
        <v>0</v>
      </c>
      <c r="Q1151" s="11">
        <v>0</v>
      </c>
      <c r="R1151" s="8">
        <v>0</v>
      </c>
      <c r="S1151" s="8">
        <v>0</v>
      </c>
      <c r="T1151" s="33" t="str">
        <f t="shared" si="155"/>
        <v/>
      </c>
      <c r="U1151" s="12" t="str">
        <f t="shared" si="156"/>
        <v/>
      </c>
      <c r="V1151" s="10" t="str">
        <f t="shared" si="157"/>
        <v/>
      </c>
      <c r="W1151" s="11">
        <v>24</v>
      </c>
      <c r="X1151" s="8" t="s">
        <v>148</v>
      </c>
      <c r="Y1151" s="8" t="s">
        <v>149</v>
      </c>
      <c r="AA1151">
        <f t="shared" si="158"/>
        <v>3</v>
      </c>
      <c r="AB1151" s="32">
        <f t="shared" si="159"/>
        <v>0</v>
      </c>
      <c r="AC1151" t="str">
        <f t="shared" si="160"/>
        <v>No Spend</v>
      </c>
      <c r="AD1151">
        <f>IFERROR(VLOOKUP(J1151,Product_lookup!$A:$G,5,FALSE),"")</f>
        <v>649</v>
      </c>
      <c r="AE1151">
        <f>IFERROR(VLOOKUP(J1151,Product_lookup!$A:$G,6,FALSE),"")</f>
        <v>234</v>
      </c>
      <c r="AF1151">
        <f>IFERROR(VLOOKUP(J1151,Product_lookup!$A:$G,7,FALSE),"")</f>
        <v>148</v>
      </c>
      <c r="AG1151" s="33">
        <f t="shared" si="161"/>
        <v>0.41140215716486905</v>
      </c>
    </row>
    <row r="1152" spans="1:33" x14ac:dyDescent="0.3">
      <c r="A1152" s="27">
        <v>46276</v>
      </c>
      <c r="B1152" s="8" t="s">
        <v>23</v>
      </c>
      <c r="C1152" s="8" t="s">
        <v>173</v>
      </c>
      <c r="D1152" s="8" t="s">
        <v>141</v>
      </c>
      <c r="E1152" s="8" t="s">
        <v>281</v>
      </c>
      <c r="F1152" s="8" t="s">
        <v>143</v>
      </c>
      <c r="G1152" s="8" t="s">
        <v>478</v>
      </c>
      <c r="H1152" s="8" t="s">
        <v>20</v>
      </c>
      <c r="I1152" s="8" t="s">
        <v>478</v>
      </c>
      <c r="J1152" s="8" t="s">
        <v>283</v>
      </c>
      <c r="K1152" s="8" t="s">
        <v>21</v>
      </c>
      <c r="L1152" s="12">
        <v>299</v>
      </c>
      <c r="M1152" s="9">
        <v>0</v>
      </c>
      <c r="N1152" s="10">
        <f t="shared" si="153"/>
        <v>0</v>
      </c>
      <c r="O1152" s="11" t="str">
        <f t="shared" si="154"/>
        <v/>
      </c>
      <c r="P1152" s="11">
        <v>0</v>
      </c>
      <c r="Q1152" s="11">
        <v>0</v>
      </c>
      <c r="R1152" s="8">
        <v>0</v>
      </c>
      <c r="S1152" s="8">
        <v>0</v>
      </c>
      <c r="T1152" s="33" t="str">
        <f t="shared" si="155"/>
        <v/>
      </c>
      <c r="U1152" s="12" t="str">
        <f t="shared" si="156"/>
        <v/>
      </c>
      <c r="V1152" s="10" t="str">
        <f t="shared" si="157"/>
        <v/>
      </c>
      <c r="W1152" s="11">
        <v>8.5</v>
      </c>
      <c r="X1152" s="8" t="s">
        <v>148</v>
      </c>
      <c r="Y1152" s="8" t="s">
        <v>149</v>
      </c>
      <c r="AA1152">
        <f t="shared" si="158"/>
        <v>2</v>
      </c>
      <c r="AB1152" s="32">
        <f t="shared" si="159"/>
        <v>0</v>
      </c>
      <c r="AC1152" t="str">
        <f t="shared" si="160"/>
        <v>No Spend</v>
      </c>
      <c r="AD1152">
        <f>IFERROR(VLOOKUP(J1152,Product_lookup!$A:$G,5,FALSE),"")</f>
        <v>299</v>
      </c>
      <c r="AE1152">
        <f>IFERROR(VLOOKUP(J1152,Product_lookup!$A:$G,6,FALSE),"")</f>
        <v>111</v>
      </c>
      <c r="AF1152">
        <f>IFERROR(VLOOKUP(J1152,Product_lookup!$A:$G,7,FALSE),"")</f>
        <v>107</v>
      </c>
      <c r="AG1152" s="33">
        <f t="shared" si="161"/>
        <v>0.2709030100334448</v>
      </c>
    </row>
    <row r="1153" spans="1:33" x14ac:dyDescent="0.3">
      <c r="A1153" s="27">
        <v>46276</v>
      </c>
      <c r="B1153" s="8" t="s">
        <v>23</v>
      </c>
      <c r="C1153" s="8" t="s">
        <v>173</v>
      </c>
      <c r="D1153" s="8" t="s">
        <v>141</v>
      </c>
      <c r="E1153" s="8" t="s">
        <v>285</v>
      </c>
      <c r="F1153" s="8" t="s">
        <v>143</v>
      </c>
      <c r="G1153" s="8" t="s">
        <v>286</v>
      </c>
      <c r="H1153" s="8" t="s">
        <v>20</v>
      </c>
      <c r="I1153" s="8" t="s">
        <v>286</v>
      </c>
      <c r="J1153" s="8" t="s">
        <v>287</v>
      </c>
      <c r="K1153" s="8" t="s">
        <v>21</v>
      </c>
      <c r="L1153" s="12">
        <v>1266</v>
      </c>
      <c r="M1153" s="9">
        <v>21</v>
      </c>
      <c r="N1153" s="10">
        <f t="shared" si="153"/>
        <v>1.6587677725118485E-2</v>
      </c>
      <c r="O1153" s="11">
        <f t="shared" si="154"/>
        <v>7.9899999999999993</v>
      </c>
      <c r="P1153" s="11">
        <v>167.79</v>
      </c>
      <c r="Q1153" s="11">
        <v>747</v>
      </c>
      <c r="R1153" s="8">
        <v>3</v>
      </c>
      <c r="S1153" s="8">
        <v>3</v>
      </c>
      <c r="T1153" s="33">
        <f t="shared" si="155"/>
        <v>0.22461847389558232</v>
      </c>
      <c r="U1153" s="12">
        <f t="shared" si="156"/>
        <v>4.4519935633827998</v>
      </c>
      <c r="V1153" s="10">
        <f t="shared" si="157"/>
        <v>0.14285714285714285</v>
      </c>
      <c r="W1153" s="11">
        <v>9.5</v>
      </c>
      <c r="X1153" s="8" t="s">
        <v>148</v>
      </c>
      <c r="Y1153" s="8" t="s">
        <v>149</v>
      </c>
      <c r="AA1153">
        <f t="shared" si="158"/>
        <v>2</v>
      </c>
      <c r="AB1153" s="32">
        <f t="shared" si="159"/>
        <v>18.210000000000008</v>
      </c>
      <c r="AC1153" t="str">
        <f t="shared" si="160"/>
        <v>Profitable</v>
      </c>
      <c r="AD1153">
        <f>IFERROR(VLOOKUP(J1153,Product_lookup!$A:$G,5,FALSE),"")</f>
        <v>249</v>
      </c>
      <c r="AE1153">
        <f>IFERROR(VLOOKUP(J1153,Product_lookup!$A:$G,6,FALSE),"")</f>
        <v>95</v>
      </c>
      <c r="AF1153">
        <f>IFERROR(VLOOKUP(J1153,Product_lookup!$A:$G,7,FALSE),"")</f>
        <v>92</v>
      </c>
      <c r="AG1153" s="33">
        <f t="shared" si="161"/>
        <v>0.24899598393574296</v>
      </c>
    </row>
    <row r="1154" spans="1:33" x14ac:dyDescent="0.3">
      <c r="A1154" s="27">
        <v>46276</v>
      </c>
      <c r="B1154" s="8" t="s">
        <v>43</v>
      </c>
      <c r="C1154" s="8" t="s">
        <v>140</v>
      </c>
      <c r="D1154" s="8" t="s">
        <v>141</v>
      </c>
      <c r="E1154" s="8" t="s">
        <v>142</v>
      </c>
      <c r="F1154" s="8" t="s">
        <v>143</v>
      </c>
      <c r="G1154" s="8" t="s">
        <v>1595</v>
      </c>
      <c r="H1154" s="8" t="s">
        <v>27</v>
      </c>
      <c r="I1154" s="8" t="s">
        <v>840</v>
      </c>
      <c r="J1154" s="8" t="s">
        <v>147</v>
      </c>
      <c r="K1154" s="8" t="s">
        <v>21</v>
      </c>
      <c r="L1154" s="12">
        <v>317</v>
      </c>
      <c r="M1154" s="9">
        <v>4</v>
      </c>
      <c r="N1154" s="10">
        <f t="shared" ref="N1154:N1217" si="162">IF(L1154=0,"",M1154/L1154)</f>
        <v>1.2618296529968454E-2</v>
      </c>
      <c r="O1154" s="11">
        <f t="shared" ref="O1154:O1217" si="163">IF(M1154=0,"",P1154/M1154)</f>
        <v>14.5</v>
      </c>
      <c r="P1154" s="11">
        <v>58</v>
      </c>
      <c r="Q1154" s="11">
        <v>599</v>
      </c>
      <c r="R1154" s="8">
        <v>1</v>
      </c>
      <c r="S1154" s="8">
        <v>1</v>
      </c>
      <c r="T1154" s="33">
        <f t="shared" ref="T1154:T1217" si="164">IF(Q1154=0,"",P1154/Q1154)</f>
        <v>9.6828046744574292E-2</v>
      </c>
      <c r="U1154" s="12">
        <f t="shared" ref="U1154:U1217" si="165">IF(P1154=0,"",Q1154/P1154)</f>
        <v>10.327586206896552</v>
      </c>
      <c r="V1154" s="10">
        <f t="shared" ref="V1154:V1217" si="166">IF(M1154=0,"",R1154/M1154)</f>
        <v>0.25</v>
      </c>
      <c r="W1154" s="11">
        <v>17</v>
      </c>
      <c r="X1154" s="8" t="s">
        <v>148</v>
      </c>
      <c r="Y1154" s="8" t="s">
        <v>149</v>
      </c>
      <c r="AA1154">
        <f t="shared" ref="AA1154:AA1217" si="167">IF(OR(A1154&lt;DATE(2026,9,1),A1154&gt;DATE(2026,9,28)),"Check Date",INT((A1154-DATE(2026,9,1))/7)+1)</f>
        <v>2</v>
      </c>
      <c r="AB1154" s="32">
        <f t="shared" ref="AB1154:AB1217" si="168">IF(OR(AD1154="",AE1154="",AF1154=""),"",S1154*(AD1154-AE1154-AF1154)-P1154)</f>
        <v>181</v>
      </c>
      <c r="AC1154" t="str">
        <f t="shared" ref="AC1154:AC1217" si="169">IF(P1154&lt;0,"Review",IF(OR(AD1154="",AE1154="",AF1154=""),"Cost missing",IF(P1154=0,"No Spend",IF(Q1154=0,"No Sales",IF(P1154/Q1154&lt;AG1154,"Profitable","Losing")))))</f>
        <v>Profitable</v>
      </c>
      <c r="AD1154">
        <f>IFERROR(VLOOKUP(J1154,Product_lookup!$A:$G,5,FALSE),"")</f>
        <v>599</v>
      </c>
      <c r="AE1154">
        <f>IFERROR(VLOOKUP(J1154,Product_lookup!$A:$G,6,FALSE),"")</f>
        <v>216</v>
      </c>
      <c r="AF1154">
        <f>IFERROR(VLOOKUP(J1154,Product_lookup!$A:$G,7,FALSE),"")</f>
        <v>144</v>
      </c>
      <c r="AG1154" s="33">
        <f t="shared" ref="AG1154:AG1217" si="170">IFERROR((AD1154-AE1154-AF1154)/AD1154,"")</f>
        <v>0.39899833055091821</v>
      </c>
    </row>
    <row r="1155" spans="1:33" x14ac:dyDescent="0.3">
      <c r="A1155" s="27">
        <v>46276</v>
      </c>
      <c r="B1155" s="8" t="s">
        <v>43</v>
      </c>
      <c r="C1155" s="8" t="s">
        <v>140</v>
      </c>
      <c r="D1155" s="8" t="s">
        <v>141</v>
      </c>
      <c r="E1155" s="8" t="s">
        <v>142</v>
      </c>
      <c r="F1155" s="8" t="s">
        <v>143</v>
      </c>
      <c r="G1155" s="8" t="s">
        <v>1596</v>
      </c>
      <c r="H1155" s="8" t="s">
        <v>27</v>
      </c>
      <c r="I1155" s="8" t="s">
        <v>842</v>
      </c>
      <c r="J1155" s="8" t="s">
        <v>147</v>
      </c>
      <c r="K1155" s="8" t="s">
        <v>7</v>
      </c>
      <c r="L1155" s="12">
        <v>353</v>
      </c>
      <c r="M1155" s="9">
        <v>3</v>
      </c>
      <c r="N1155" s="10">
        <f t="shared" si="162"/>
        <v>8.4985835694051E-3</v>
      </c>
      <c r="O1155" s="11">
        <f t="shared" si="163"/>
        <v>6.8900000000000006</v>
      </c>
      <c r="P1155" s="11">
        <v>20.67</v>
      </c>
      <c r="Q1155" s="11">
        <v>0</v>
      </c>
      <c r="R1155" s="8">
        <v>0</v>
      </c>
      <c r="S1155" s="8">
        <v>0</v>
      </c>
      <c r="T1155" s="33" t="str">
        <f t="shared" si="164"/>
        <v/>
      </c>
      <c r="U1155" s="12">
        <f t="shared" si="165"/>
        <v>0</v>
      </c>
      <c r="V1155" s="10">
        <f t="shared" si="166"/>
        <v>0</v>
      </c>
      <c r="W1155" s="11">
        <v>11.5</v>
      </c>
      <c r="X1155" s="8" t="s">
        <v>148</v>
      </c>
      <c r="Y1155" s="8" t="s">
        <v>149</v>
      </c>
      <c r="AA1155">
        <f t="shared" si="167"/>
        <v>2</v>
      </c>
      <c r="AB1155" s="32">
        <f t="shared" si="168"/>
        <v>-20.67</v>
      </c>
      <c r="AC1155" t="str">
        <f t="shared" si="169"/>
        <v>No Sales</v>
      </c>
      <c r="AD1155">
        <f>IFERROR(VLOOKUP(J1155,Product_lookup!$A:$G,5,FALSE),"")</f>
        <v>599</v>
      </c>
      <c r="AE1155">
        <f>IFERROR(VLOOKUP(J1155,Product_lookup!$A:$G,6,FALSE),"")</f>
        <v>216</v>
      </c>
      <c r="AF1155">
        <f>IFERROR(VLOOKUP(J1155,Product_lookup!$A:$G,7,FALSE),"")</f>
        <v>144</v>
      </c>
      <c r="AG1155" s="33">
        <f t="shared" si="170"/>
        <v>0.39899833055091821</v>
      </c>
    </row>
    <row r="1156" spans="1:33" x14ac:dyDescent="0.3">
      <c r="A1156" s="27">
        <v>46276</v>
      </c>
      <c r="B1156" s="8" t="s">
        <v>43</v>
      </c>
      <c r="C1156" s="8" t="s">
        <v>140</v>
      </c>
      <c r="D1156" s="8" t="s">
        <v>141</v>
      </c>
      <c r="E1156" s="8" t="s">
        <v>164</v>
      </c>
      <c r="F1156" s="8" t="s">
        <v>143</v>
      </c>
      <c r="G1156" s="8" t="s">
        <v>1571</v>
      </c>
      <c r="H1156" s="8" t="s">
        <v>27</v>
      </c>
      <c r="I1156" s="8" t="s">
        <v>302</v>
      </c>
      <c r="J1156" s="8" t="s">
        <v>166</v>
      </c>
      <c r="K1156" s="8" t="s">
        <v>7</v>
      </c>
      <c r="L1156" s="12">
        <v>1609</v>
      </c>
      <c r="M1156" s="9">
        <v>6</v>
      </c>
      <c r="N1156" s="10">
        <f t="shared" si="162"/>
        <v>3.7290242386575512E-3</v>
      </c>
      <c r="O1156" s="11">
        <f t="shared" si="163"/>
        <v>4.87</v>
      </c>
      <c r="P1156" s="11">
        <v>29.22</v>
      </c>
      <c r="Q1156" s="11">
        <v>0</v>
      </c>
      <c r="R1156" s="8">
        <v>0</v>
      </c>
      <c r="S1156" s="8">
        <v>0</v>
      </c>
      <c r="T1156" s="33" t="str">
        <f t="shared" si="164"/>
        <v/>
      </c>
      <c r="U1156" s="12">
        <f t="shared" si="165"/>
        <v>0</v>
      </c>
      <c r="V1156" s="10">
        <f t="shared" si="166"/>
        <v>0</v>
      </c>
      <c r="W1156" s="11">
        <v>7.5</v>
      </c>
      <c r="X1156" s="8" t="s">
        <v>148</v>
      </c>
      <c r="Y1156" s="8" t="s">
        <v>149</v>
      </c>
      <c r="AA1156">
        <f t="shared" si="167"/>
        <v>2</v>
      </c>
      <c r="AB1156" s="32">
        <f t="shared" si="168"/>
        <v>-29.22</v>
      </c>
      <c r="AC1156" t="str">
        <f t="shared" si="169"/>
        <v>No Sales</v>
      </c>
      <c r="AD1156">
        <f>IFERROR(VLOOKUP(J1156,Product_lookup!$A:$G,5,FALSE),"")</f>
        <v>449</v>
      </c>
      <c r="AE1156">
        <f>IFERROR(VLOOKUP(J1156,Product_lookup!$A:$G,6,FALSE),"")</f>
        <v>162</v>
      </c>
      <c r="AF1156">
        <f>IFERROR(VLOOKUP(J1156,Product_lookup!$A:$G,7,FALSE),"")</f>
        <v>130</v>
      </c>
      <c r="AG1156" s="33">
        <f t="shared" si="170"/>
        <v>0.34966592427616927</v>
      </c>
    </row>
    <row r="1157" spans="1:33" x14ac:dyDescent="0.3">
      <c r="A1157" s="27">
        <v>46276</v>
      </c>
      <c r="B1157" s="8" t="s">
        <v>43</v>
      </c>
      <c r="C1157" s="8" t="s">
        <v>140</v>
      </c>
      <c r="D1157" s="8" t="s">
        <v>141</v>
      </c>
      <c r="E1157" s="8" t="s">
        <v>164</v>
      </c>
      <c r="F1157" s="8" t="s">
        <v>143</v>
      </c>
      <c r="G1157" s="8" t="s">
        <v>1586</v>
      </c>
      <c r="H1157" s="8" t="s">
        <v>27</v>
      </c>
      <c r="I1157" s="8" t="s">
        <v>602</v>
      </c>
      <c r="J1157" s="8" t="s">
        <v>166</v>
      </c>
      <c r="K1157" s="8" t="s">
        <v>7</v>
      </c>
      <c r="L1157" s="12">
        <v>225</v>
      </c>
      <c r="M1157" s="9">
        <v>2</v>
      </c>
      <c r="N1157" s="10">
        <f t="shared" si="162"/>
        <v>8.8888888888888889E-3</v>
      </c>
      <c r="O1157" s="11">
        <f t="shared" si="163"/>
        <v>4.72</v>
      </c>
      <c r="P1157" s="11">
        <v>9.44</v>
      </c>
      <c r="Q1157" s="11">
        <v>0</v>
      </c>
      <c r="R1157" s="8">
        <v>0</v>
      </c>
      <c r="S1157" s="8">
        <v>0</v>
      </c>
      <c r="T1157" s="33" t="str">
        <f t="shared" si="164"/>
        <v/>
      </c>
      <c r="U1157" s="12">
        <f t="shared" si="165"/>
        <v>0</v>
      </c>
      <c r="V1157" s="10">
        <f t="shared" si="166"/>
        <v>0</v>
      </c>
      <c r="W1157" s="11">
        <v>8</v>
      </c>
      <c r="X1157" s="8" t="s">
        <v>148</v>
      </c>
      <c r="Y1157" s="8" t="s">
        <v>149</v>
      </c>
      <c r="AA1157">
        <f t="shared" si="167"/>
        <v>2</v>
      </c>
      <c r="AB1157" s="32">
        <f t="shared" si="168"/>
        <v>-9.44</v>
      </c>
      <c r="AC1157" t="str">
        <f t="shared" si="169"/>
        <v>No Sales</v>
      </c>
      <c r="AD1157">
        <f>IFERROR(VLOOKUP(J1157,Product_lookup!$A:$G,5,FALSE),"")</f>
        <v>449</v>
      </c>
      <c r="AE1157">
        <f>IFERROR(VLOOKUP(J1157,Product_lookup!$A:$G,6,FALSE),"")</f>
        <v>162</v>
      </c>
      <c r="AF1157">
        <f>IFERROR(VLOOKUP(J1157,Product_lookup!$A:$G,7,FALSE),"")</f>
        <v>130</v>
      </c>
      <c r="AG1157" s="33">
        <f t="shared" si="170"/>
        <v>0.34966592427616927</v>
      </c>
    </row>
    <row r="1158" spans="1:33" x14ac:dyDescent="0.3">
      <c r="A1158" s="27">
        <v>46276</v>
      </c>
      <c r="B1158" s="8" t="s">
        <v>43</v>
      </c>
      <c r="C1158" s="8" t="s">
        <v>140</v>
      </c>
      <c r="D1158" s="8" t="s">
        <v>141</v>
      </c>
      <c r="E1158" s="8" t="s">
        <v>164</v>
      </c>
      <c r="F1158" s="8" t="s">
        <v>143</v>
      </c>
      <c r="G1158" s="8" t="s">
        <v>1597</v>
      </c>
      <c r="H1158" s="8" t="s">
        <v>27</v>
      </c>
      <c r="I1158" s="8" t="s">
        <v>844</v>
      </c>
      <c r="J1158" s="8" t="s">
        <v>166</v>
      </c>
      <c r="K1158" s="8" t="s">
        <v>7</v>
      </c>
      <c r="L1158" s="12">
        <v>657</v>
      </c>
      <c r="M1158" s="9">
        <v>4</v>
      </c>
      <c r="N1158" s="10">
        <f t="shared" si="162"/>
        <v>6.0882800608828003E-3</v>
      </c>
      <c r="O1158" s="11">
        <f t="shared" si="163"/>
        <v>7.19</v>
      </c>
      <c r="P1158" s="11">
        <v>28.76</v>
      </c>
      <c r="Q1158" s="11">
        <v>0</v>
      </c>
      <c r="R1158" s="8">
        <v>0</v>
      </c>
      <c r="S1158" s="8">
        <v>0</v>
      </c>
      <c r="T1158" s="33" t="str">
        <f t="shared" si="164"/>
        <v/>
      </c>
      <c r="U1158" s="12">
        <f t="shared" si="165"/>
        <v>0</v>
      </c>
      <c r="V1158" s="10">
        <f t="shared" si="166"/>
        <v>0</v>
      </c>
      <c r="W1158" s="11">
        <v>12</v>
      </c>
      <c r="X1158" s="8" t="s">
        <v>148</v>
      </c>
      <c r="Y1158" s="8" t="s">
        <v>149</v>
      </c>
      <c r="Z1158" s="8" t="s">
        <v>404</v>
      </c>
      <c r="AA1158">
        <f t="shared" si="167"/>
        <v>2</v>
      </c>
      <c r="AB1158" s="32">
        <f t="shared" si="168"/>
        <v>-28.76</v>
      </c>
      <c r="AC1158" t="str">
        <f t="shared" si="169"/>
        <v>No Sales</v>
      </c>
      <c r="AD1158">
        <f>IFERROR(VLOOKUP(J1158,Product_lookup!$A:$G,5,FALSE),"")</f>
        <v>449</v>
      </c>
      <c r="AE1158">
        <f>IFERROR(VLOOKUP(J1158,Product_lookup!$A:$G,6,FALSE),"")</f>
        <v>162</v>
      </c>
      <c r="AF1158">
        <f>IFERROR(VLOOKUP(J1158,Product_lookup!$A:$G,7,FALSE),"")</f>
        <v>130</v>
      </c>
      <c r="AG1158" s="33">
        <f t="shared" si="170"/>
        <v>0.34966592427616927</v>
      </c>
    </row>
    <row r="1159" spans="1:33" x14ac:dyDescent="0.3">
      <c r="A1159" s="27">
        <v>46276</v>
      </c>
      <c r="B1159" s="8" t="s">
        <v>43</v>
      </c>
      <c r="C1159" s="8" t="s">
        <v>140</v>
      </c>
      <c r="D1159" s="8" t="s">
        <v>141</v>
      </c>
      <c r="E1159" s="8" t="s">
        <v>239</v>
      </c>
      <c r="F1159" s="8" t="s">
        <v>143</v>
      </c>
      <c r="G1159" s="8" t="s">
        <v>1598</v>
      </c>
      <c r="H1159" s="8" t="s">
        <v>27</v>
      </c>
      <c r="I1159" s="8" t="s">
        <v>846</v>
      </c>
      <c r="J1159" s="8" t="s">
        <v>242</v>
      </c>
      <c r="K1159" s="8" t="s">
        <v>7</v>
      </c>
      <c r="L1159" s="12">
        <v>273</v>
      </c>
      <c r="M1159" s="9">
        <v>3</v>
      </c>
      <c r="N1159" s="10">
        <f t="shared" si="162"/>
        <v>1.098901098901099E-2</v>
      </c>
      <c r="O1159" s="11">
        <f t="shared" si="163"/>
        <v>4.82</v>
      </c>
      <c r="P1159" s="11">
        <v>14.46</v>
      </c>
      <c r="Q1159" s="11">
        <v>0</v>
      </c>
      <c r="R1159" s="8">
        <v>0</v>
      </c>
      <c r="S1159" s="8">
        <v>0</v>
      </c>
      <c r="T1159" s="33" t="str">
        <f t="shared" si="164"/>
        <v/>
      </c>
      <c r="U1159" s="12">
        <f t="shared" si="165"/>
        <v>0</v>
      </c>
      <c r="V1159" s="10">
        <f t="shared" si="166"/>
        <v>0</v>
      </c>
      <c r="W1159" s="11">
        <v>8.5</v>
      </c>
      <c r="X1159" s="8" t="s">
        <v>148</v>
      </c>
      <c r="Y1159" s="8" t="s">
        <v>149</v>
      </c>
      <c r="AA1159">
        <f t="shared" si="167"/>
        <v>2</v>
      </c>
      <c r="AB1159" s="32">
        <f t="shared" si="168"/>
        <v>-14.46</v>
      </c>
      <c r="AC1159" t="str">
        <f t="shared" si="169"/>
        <v>No Sales</v>
      </c>
      <c r="AD1159">
        <f>IFERROR(VLOOKUP(J1159,Product_lookup!$A:$G,5,FALSE),"")</f>
        <v>299</v>
      </c>
      <c r="AE1159">
        <f>IFERROR(VLOOKUP(J1159,Product_lookup!$A:$G,6,FALSE),"")</f>
        <v>114</v>
      </c>
      <c r="AF1159">
        <f>IFERROR(VLOOKUP(J1159,Product_lookup!$A:$G,7,FALSE),"")</f>
        <v>107</v>
      </c>
      <c r="AG1159" s="33">
        <f t="shared" si="170"/>
        <v>0.2608695652173913</v>
      </c>
    </row>
    <row r="1160" spans="1:33" x14ac:dyDescent="0.3">
      <c r="A1160" s="27">
        <v>46276</v>
      </c>
      <c r="B1160" s="8" t="s">
        <v>43</v>
      </c>
      <c r="C1160" s="8" t="s">
        <v>140</v>
      </c>
      <c r="D1160" s="8" t="s">
        <v>141</v>
      </c>
      <c r="E1160" s="8" t="s">
        <v>239</v>
      </c>
      <c r="F1160" s="8" t="s">
        <v>143</v>
      </c>
      <c r="G1160" s="8" t="s">
        <v>1577</v>
      </c>
      <c r="H1160" s="8" t="s">
        <v>27</v>
      </c>
      <c r="I1160" s="8" t="s">
        <v>317</v>
      </c>
      <c r="J1160" s="8" t="s">
        <v>242</v>
      </c>
      <c r="K1160" s="8" t="s">
        <v>7</v>
      </c>
      <c r="L1160" s="12">
        <v>600</v>
      </c>
      <c r="M1160" s="9">
        <v>2</v>
      </c>
      <c r="N1160" s="10">
        <f t="shared" si="162"/>
        <v>3.3333333333333335E-3</v>
      </c>
      <c r="O1160" s="11">
        <f t="shared" si="163"/>
        <v>5.26</v>
      </c>
      <c r="P1160" s="11">
        <v>10.52</v>
      </c>
      <c r="Q1160" s="11">
        <v>0</v>
      </c>
      <c r="R1160" s="8">
        <v>0</v>
      </c>
      <c r="S1160" s="8">
        <v>0</v>
      </c>
      <c r="T1160" s="33" t="str">
        <f t="shared" si="164"/>
        <v/>
      </c>
      <c r="U1160" s="12">
        <f t="shared" si="165"/>
        <v>0</v>
      </c>
      <c r="V1160" s="10">
        <f t="shared" si="166"/>
        <v>0</v>
      </c>
      <c r="W1160" s="11">
        <v>8.5</v>
      </c>
      <c r="X1160" s="8" t="s">
        <v>148</v>
      </c>
      <c r="Y1160" s="8" t="s">
        <v>149</v>
      </c>
      <c r="AA1160">
        <f t="shared" si="167"/>
        <v>2</v>
      </c>
      <c r="AB1160" s="32">
        <f t="shared" si="168"/>
        <v>-10.52</v>
      </c>
      <c r="AC1160" t="str">
        <f t="shared" si="169"/>
        <v>No Sales</v>
      </c>
      <c r="AD1160">
        <f>IFERROR(VLOOKUP(J1160,Product_lookup!$A:$G,5,FALSE),"")</f>
        <v>299</v>
      </c>
      <c r="AE1160">
        <f>IFERROR(VLOOKUP(J1160,Product_lookup!$A:$G,6,FALSE),"")</f>
        <v>114</v>
      </c>
      <c r="AF1160">
        <f>IFERROR(VLOOKUP(J1160,Product_lookup!$A:$G,7,FALSE),"")</f>
        <v>107</v>
      </c>
      <c r="AG1160" s="33">
        <f t="shared" si="170"/>
        <v>0.2608695652173913</v>
      </c>
    </row>
    <row r="1161" spans="1:33" x14ac:dyDescent="0.3">
      <c r="A1161" s="27">
        <v>46276</v>
      </c>
      <c r="B1161" s="8" t="s">
        <v>43</v>
      </c>
      <c r="C1161" s="8" t="s">
        <v>140</v>
      </c>
      <c r="D1161" s="8" t="s">
        <v>141</v>
      </c>
      <c r="E1161" s="8" t="s">
        <v>239</v>
      </c>
      <c r="F1161" s="8" t="s">
        <v>143</v>
      </c>
      <c r="G1161" s="8" t="s">
        <v>1576</v>
      </c>
      <c r="H1161" s="8" t="s">
        <v>27</v>
      </c>
      <c r="I1161" s="8" t="s">
        <v>314</v>
      </c>
      <c r="J1161" s="8" t="s">
        <v>242</v>
      </c>
      <c r="K1161" s="8" t="s">
        <v>7</v>
      </c>
      <c r="L1161" s="12">
        <v>414</v>
      </c>
      <c r="M1161" s="9">
        <v>2</v>
      </c>
      <c r="N1161" s="10">
        <f t="shared" si="162"/>
        <v>4.830917874396135E-3</v>
      </c>
      <c r="O1161" s="11">
        <f t="shared" si="163"/>
        <v>4.79</v>
      </c>
      <c r="P1161" s="11">
        <v>9.58</v>
      </c>
      <c r="Q1161" s="11">
        <v>0</v>
      </c>
      <c r="R1161" s="8">
        <v>0</v>
      </c>
      <c r="S1161" s="8">
        <v>0</v>
      </c>
      <c r="T1161" s="33" t="str">
        <f t="shared" si="164"/>
        <v/>
      </c>
      <c r="U1161" s="12">
        <f t="shared" si="165"/>
        <v>0</v>
      </c>
      <c r="V1161" s="10">
        <f t="shared" si="166"/>
        <v>0</v>
      </c>
      <c r="W1161" s="11">
        <v>6.5</v>
      </c>
      <c r="X1161" s="8" t="s">
        <v>148</v>
      </c>
      <c r="Y1161" s="8" t="s">
        <v>149</v>
      </c>
      <c r="AA1161">
        <f t="shared" si="167"/>
        <v>2</v>
      </c>
      <c r="AB1161" s="32">
        <f t="shared" si="168"/>
        <v>-9.58</v>
      </c>
      <c r="AC1161" t="str">
        <f t="shared" si="169"/>
        <v>No Sales</v>
      </c>
      <c r="AD1161">
        <f>IFERROR(VLOOKUP(J1161,Product_lookup!$A:$G,5,FALSE),"")</f>
        <v>299</v>
      </c>
      <c r="AE1161">
        <f>IFERROR(VLOOKUP(J1161,Product_lookup!$A:$G,6,FALSE),"")</f>
        <v>114</v>
      </c>
      <c r="AF1161">
        <f>IFERROR(VLOOKUP(J1161,Product_lookup!$A:$G,7,FALSE),"")</f>
        <v>107</v>
      </c>
      <c r="AG1161" s="33">
        <f t="shared" si="170"/>
        <v>0.2608695652173913</v>
      </c>
    </row>
    <row r="1162" spans="1:33" x14ac:dyDescent="0.3">
      <c r="A1162" s="27">
        <v>46276</v>
      </c>
      <c r="B1162" s="8" t="s">
        <v>34</v>
      </c>
      <c r="C1162" s="8" t="s">
        <v>140</v>
      </c>
      <c r="D1162" s="8" t="s">
        <v>141</v>
      </c>
      <c r="E1162" s="8" t="s">
        <v>322</v>
      </c>
      <c r="F1162" s="8" t="s">
        <v>143</v>
      </c>
      <c r="G1162" s="8" t="s">
        <v>323</v>
      </c>
      <c r="H1162" s="8" t="s">
        <v>20</v>
      </c>
      <c r="I1162" s="8" t="s">
        <v>323</v>
      </c>
      <c r="J1162" s="8" t="s">
        <v>324</v>
      </c>
      <c r="K1162" s="8" t="s">
        <v>7</v>
      </c>
      <c r="L1162" s="12">
        <v>940</v>
      </c>
      <c r="M1162" s="9">
        <v>3</v>
      </c>
      <c r="N1162" s="10">
        <f t="shared" si="162"/>
        <v>3.1914893617021275E-3</v>
      </c>
      <c r="O1162" s="11">
        <f t="shared" si="163"/>
        <v>8.68</v>
      </c>
      <c r="P1162" s="11">
        <v>26.04</v>
      </c>
      <c r="Q1162" s="11">
        <v>0</v>
      </c>
      <c r="R1162" s="8">
        <v>0</v>
      </c>
      <c r="S1162" s="8">
        <v>0</v>
      </c>
      <c r="T1162" s="33" t="str">
        <f t="shared" si="164"/>
        <v/>
      </c>
      <c r="U1162" s="12">
        <f t="shared" si="165"/>
        <v>0</v>
      </c>
      <c r="V1162" s="10">
        <f t="shared" si="166"/>
        <v>0</v>
      </c>
      <c r="W1162" s="11">
        <v>11.5</v>
      </c>
      <c r="X1162" s="8" t="s">
        <v>148</v>
      </c>
      <c r="Y1162" s="8" t="s">
        <v>149</v>
      </c>
      <c r="AA1162">
        <f t="shared" si="167"/>
        <v>2</v>
      </c>
      <c r="AB1162" s="32">
        <f t="shared" si="168"/>
        <v>-26.04</v>
      </c>
      <c r="AC1162" t="str">
        <f t="shared" si="169"/>
        <v>No Sales</v>
      </c>
      <c r="AD1162">
        <f>IFERROR(VLOOKUP(J1162,Product_lookup!$A:$G,5,FALSE),"")</f>
        <v>499</v>
      </c>
      <c r="AE1162">
        <f>IFERROR(VLOOKUP(J1162,Product_lookup!$A:$G,6,FALSE),"")</f>
        <v>180</v>
      </c>
      <c r="AF1162">
        <f>IFERROR(VLOOKUP(J1162,Product_lookup!$A:$G,7,FALSE),"")</f>
        <v>125</v>
      </c>
      <c r="AG1162" s="33">
        <f t="shared" si="170"/>
        <v>0.38877755511022044</v>
      </c>
    </row>
    <row r="1163" spans="1:33" x14ac:dyDescent="0.3">
      <c r="A1163" s="27">
        <v>46276</v>
      </c>
      <c r="B1163" s="8" t="s">
        <v>34</v>
      </c>
      <c r="C1163" s="8" t="s">
        <v>140</v>
      </c>
      <c r="D1163" s="8" t="s">
        <v>141</v>
      </c>
      <c r="E1163" s="8" t="s">
        <v>325</v>
      </c>
      <c r="F1163" s="8" t="s">
        <v>143</v>
      </c>
      <c r="G1163" s="8" t="s">
        <v>696</v>
      </c>
      <c r="H1163" s="8" t="s">
        <v>20</v>
      </c>
      <c r="I1163" s="8" t="s">
        <v>696</v>
      </c>
      <c r="J1163" s="8" t="s">
        <v>327</v>
      </c>
      <c r="K1163" s="8" t="s">
        <v>21</v>
      </c>
      <c r="L1163" s="12">
        <v>430</v>
      </c>
      <c r="M1163" s="9">
        <v>7</v>
      </c>
      <c r="N1163" s="10">
        <f t="shared" si="162"/>
        <v>1.627906976744186E-2</v>
      </c>
      <c r="O1163" s="11">
        <f t="shared" si="163"/>
        <v>7.5</v>
      </c>
      <c r="P1163" s="11">
        <v>52.5</v>
      </c>
      <c r="Q1163" s="11">
        <v>398</v>
      </c>
      <c r="R1163" s="8">
        <v>2</v>
      </c>
      <c r="S1163" s="8">
        <v>2</v>
      </c>
      <c r="T1163" s="33">
        <f t="shared" si="164"/>
        <v>0.13190954773869346</v>
      </c>
      <c r="U1163" s="12">
        <f t="shared" si="165"/>
        <v>7.5809523809523807</v>
      </c>
      <c r="V1163" s="10">
        <f t="shared" si="166"/>
        <v>0.2857142857142857</v>
      </c>
      <c r="W1163" s="11">
        <v>7.5</v>
      </c>
      <c r="X1163" s="8" t="s">
        <v>148</v>
      </c>
      <c r="Y1163" s="8" t="s">
        <v>149</v>
      </c>
      <c r="AA1163">
        <f t="shared" si="167"/>
        <v>2</v>
      </c>
      <c r="AB1163" s="32">
        <f t="shared" si="168"/>
        <v>17.5</v>
      </c>
      <c r="AC1163" t="str">
        <f t="shared" si="169"/>
        <v>Profitable</v>
      </c>
      <c r="AD1163">
        <f>IFERROR(VLOOKUP(J1163,Product_lookup!$A:$G,5,FALSE),"")</f>
        <v>199</v>
      </c>
      <c r="AE1163">
        <f>IFERROR(VLOOKUP(J1163,Product_lookup!$A:$G,6,FALSE),"")</f>
        <v>76</v>
      </c>
      <c r="AF1163">
        <f>IFERROR(VLOOKUP(J1163,Product_lookup!$A:$G,7,FALSE),"")</f>
        <v>88</v>
      </c>
      <c r="AG1163" s="33">
        <f t="shared" si="170"/>
        <v>0.17587939698492464</v>
      </c>
    </row>
    <row r="1164" spans="1:33" x14ac:dyDescent="0.3">
      <c r="A1164" s="27">
        <v>46276</v>
      </c>
      <c r="B1164" s="8" t="s">
        <v>34</v>
      </c>
      <c r="C1164" s="8" t="s">
        <v>140</v>
      </c>
      <c r="D1164" s="8" t="s">
        <v>141</v>
      </c>
      <c r="E1164" s="8" t="s">
        <v>325</v>
      </c>
      <c r="F1164" s="8" t="s">
        <v>143</v>
      </c>
      <c r="G1164" s="8" t="s">
        <v>326</v>
      </c>
      <c r="H1164" s="8" t="s">
        <v>20</v>
      </c>
      <c r="I1164" s="8" t="s">
        <v>326</v>
      </c>
      <c r="J1164" s="8" t="s">
        <v>327</v>
      </c>
      <c r="K1164" s="8" t="s">
        <v>21</v>
      </c>
      <c r="L1164" s="12">
        <v>590</v>
      </c>
      <c r="M1164" s="9">
        <v>6</v>
      </c>
      <c r="N1164" s="10">
        <f t="shared" si="162"/>
        <v>1.0169491525423728E-2</v>
      </c>
      <c r="O1164" s="11">
        <f t="shared" si="163"/>
        <v>5.0599999999999996</v>
      </c>
      <c r="P1164" s="11">
        <v>30.36</v>
      </c>
      <c r="Q1164" s="11">
        <v>398</v>
      </c>
      <c r="R1164" s="8">
        <v>2</v>
      </c>
      <c r="S1164" s="8">
        <v>2</v>
      </c>
      <c r="T1164" s="33">
        <f t="shared" si="164"/>
        <v>7.6281407035175872E-2</v>
      </c>
      <c r="U1164" s="12">
        <f t="shared" si="165"/>
        <v>13.10935441370224</v>
      </c>
      <c r="V1164" s="10">
        <f t="shared" si="166"/>
        <v>0.33333333333333331</v>
      </c>
      <c r="W1164" s="11">
        <v>6</v>
      </c>
      <c r="X1164" s="8" t="s">
        <v>148</v>
      </c>
      <c r="Y1164" s="8" t="s">
        <v>149</v>
      </c>
      <c r="AA1164">
        <f t="shared" si="167"/>
        <v>2</v>
      </c>
      <c r="AB1164" s="32">
        <f t="shared" si="168"/>
        <v>39.64</v>
      </c>
      <c r="AC1164" t="str">
        <f t="shared" si="169"/>
        <v>Profitable</v>
      </c>
      <c r="AD1164">
        <f>IFERROR(VLOOKUP(J1164,Product_lookup!$A:$G,5,FALSE),"")</f>
        <v>199</v>
      </c>
      <c r="AE1164">
        <f>IFERROR(VLOOKUP(J1164,Product_lookup!$A:$G,6,FALSE),"")</f>
        <v>76</v>
      </c>
      <c r="AF1164">
        <f>IFERROR(VLOOKUP(J1164,Product_lookup!$A:$G,7,FALSE),"")</f>
        <v>88</v>
      </c>
      <c r="AG1164" s="33">
        <f t="shared" si="170"/>
        <v>0.17587939698492464</v>
      </c>
    </row>
    <row r="1165" spans="1:33" x14ac:dyDescent="0.3">
      <c r="A1165" s="27">
        <v>46276</v>
      </c>
      <c r="B1165" s="8" t="s">
        <v>34</v>
      </c>
      <c r="C1165" s="8" t="s">
        <v>140</v>
      </c>
      <c r="D1165" s="8" t="s">
        <v>141</v>
      </c>
      <c r="E1165" s="8" t="s">
        <v>325</v>
      </c>
      <c r="F1165" s="8" t="s">
        <v>143</v>
      </c>
      <c r="G1165" s="8" t="s">
        <v>422</v>
      </c>
      <c r="H1165" s="8" t="s">
        <v>20</v>
      </c>
      <c r="I1165" s="8" t="s">
        <v>422</v>
      </c>
      <c r="J1165" s="8" t="s">
        <v>327</v>
      </c>
      <c r="K1165" s="8" t="s">
        <v>7</v>
      </c>
      <c r="L1165" s="12">
        <v>504</v>
      </c>
      <c r="M1165" s="9">
        <v>6</v>
      </c>
      <c r="N1165" s="10">
        <f t="shared" si="162"/>
        <v>1.1904761904761904E-2</v>
      </c>
      <c r="O1165" s="11">
        <f t="shared" si="163"/>
        <v>3.33</v>
      </c>
      <c r="P1165" s="11">
        <v>19.98</v>
      </c>
      <c r="Q1165" s="11">
        <v>0</v>
      </c>
      <c r="R1165" s="8">
        <v>0</v>
      </c>
      <c r="S1165" s="8">
        <v>0</v>
      </c>
      <c r="T1165" s="33" t="str">
        <f t="shared" si="164"/>
        <v/>
      </c>
      <c r="U1165" s="12">
        <f t="shared" si="165"/>
        <v>0</v>
      </c>
      <c r="V1165" s="10">
        <f t="shared" si="166"/>
        <v>0</v>
      </c>
      <c r="W1165" s="11">
        <v>5.5</v>
      </c>
      <c r="X1165" s="8" t="s">
        <v>148</v>
      </c>
      <c r="Y1165" s="8" t="s">
        <v>149</v>
      </c>
      <c r="AA1165">
        <f t="shared" si="167"/>
        <v>2</v>
      </c>
      <c r="AB1165" s="32">
        <f t="shared" si="168"/>
        <v>-19.98</v>
      </c>
      <c r="AC1165" t="str">
        <f t="shared" si="169"/>
        <v>No Sales</v>
      </c>
      <c r="AD1165">
        <f>IFERROR(VLOOKUP(J1165,Product_lookup!$A:$G,5,FALSE),"")</f>
        <v>199</v>
      </c>
      <c r="AE1165">
        <f>IFERROR(VLOOKUP(J1165,Product_lookup!$A:$G,6,FALSE),"")</f>
        <v>76</v>
      </c>
      <c r="AF1165">
        <f>IFERROR(VLOOKUP(J1165,Product_lookup!$A:$G,7,FALSE),"")</f>
        <v>88</v>
      </c>
      <c r="AG1165" s="33">
        <f t="shared" si="170"/>
        <v>0.17587939698492464</v>
      </c>
    </row>
    <row r="1166" spans="1:33" x14ac:dyDescent="0.3">
      <c r="A1166" s="27">
        <v>46276</v>
      </c>
      <c r="B1166" s="8" t="s">
        <v>34</v>
      </c>
      <c r="C1166" s="8" t="s">
        <v>140</v>
      </c>
      <c r="D1166" s="8" t="s">
        <v>141</v>
      </c>
      <c r="E1166" s="8" t="s">
        <v>325</v>
      </c>
      <c r="F1166" s="8" t="s">
        <v>143</v>
      </c>
      <c r="G1166" s="8" t="s">
        <v>487</v>
      </c>
      <c r="H1166" s="8" t="s">
        <v>20</v>
      </c>
      <c r="I1166" s="8" t="s">
        <v>487</v>
      </c>
      <c r="J1166" s="8" t="s">
        <v>327</v>
      </c>
      <c r="K1166" s="8" t="s">
        <v>14</v>
      </c>
      <c r="L1166" s="12">
        <v>741</v>
      </c>
      <c r="M1166" s="9">
        <v>3</v>
      </c>
      <c r="N1166" s="10">
        <f t="shared" si="162"/>
        <v>4.048582995951417E-3</v>
      </c>
      <c r="O1166" s="11">
        <f t="shared" si="163"/>
        <v>4.62</v>
      </c>
      <c r="P1166" s="11">
        <v>13.86</v>
      </c>
      <c r="Q1166" s="11">
        <v>0</v>
      </c>
      <c r="R1166" s="8">
        <v>0</v>
      </c>
      <c r="S1166" s="8">
        <v>0</v>
      </c>
      <c r="T1166" s="33" t="str">
        <f t="shared" si="164"/>
        <v/>
      </c>
      <c r="U1166" s="12">
        <f t="shared" si="165"/>
        <v>0</v>
      </c>
      <c r="V1166" s="10">
        <f t="shared" si="166"/>
        <v>0</v>
      </c>
      <c r="W1166" s="11">
        <v>6</v>
      </c>
      <c r="X1166" s="8" t="s">
        <v>148</v>
      </c>
      <c r="Y1166" s="8" t="s">
        <v>149</v>
      </c>
      <c r="AA1166">
        <f t="shared" si="167"/>
        <v>2</v>
      </c>
      <c r="AB1166" s="32">
        <f t="shared" si="168"/>
        <v>-13.86</v>
      </c>
      <c r="AC1166" t="str">
        <f t="shared" si="169"/>
        <v>No Sales</v>
      </c>
      <c r="AD1166">
        <f>IFERROR(VLOOKUP(J1166,Product_lookup!$A:$G,5,FALSE),"")</f>
        <v>199</v>
      </c>
      <c r="AE1166">
        <f>IFERROR(VLOOKUP(J1166,Product_lookup!$A:$G,6,FALSE),"")</f>
        <v>76</v>
      </c>
      <c r="AF1166">
        <f>IFERROR(VLOOKUP(J1166,Product_lookup!$A:$G,7,FALSE),"")</f>
        <v>88</v>
      </c>
      <c r="AG1166" s="33">
        <f t="shared" si="170"/>
        <v>0.17587939698492464</v>
      </c>
    </row>
    <row r="1167" spans="1:33" x14ac:dyDescent="0.3">
      <c r="A1167" s="27">
        <v>46276</v>
      </c>
      <c r="B1167" s="8" t="s">
        <v>34</v>
      </c>
      <c r="C1167" s="8" t="s">
        <v>140</v>
      </c>
      <c r="D1167" s="8" t="s">
        <v>141</v>
      </c>
      <c r="E1167" s="8" t="s">
        <v>325</v>
      </c>
      <c r="F1167" s="8" t="s">
        <v>143</v>
      </c>
      <c r="G1167" s="8" t="s">
        <v>423</v>
      </c>
      <c r="H1167" s="8" t="s">
        <v>20</v>
      </c>
      <c r="I1167" s="8" t="s">
        <v>423</v>
      </c>
      <c r="J1167" s="8" t="s">
        <v>327</v>
      </c>
      <c r="K1167" s="8" t="s">
        <v>7</v>
      </c>
      <c r="L1167" s="12">
        <v>936</v>
      </c>
      <c r="M1167" s="9">
        <v>8</v>
      </c>
      <c r="N1167" s="10">
        <f t="shared" si="162"/>
        <v>8.5470085470085479E-3</v>
      </c>
      <c r="O1167" s="11">
        <f t="shared" si="163"/>
        <v>3.43</v>
      </c>
      <c r="P1167" s="11">
        <v>27.44</v>
      </c>
      <c r="Q1167" s="11">
        <v>199</v>
      </c>
      <c r="R1167" s="8">
        <v>1</v>
      </c>
      <c r="S1167" s="8">
        <v>1</v>
      </c>
      <c r="T1167" s="33">
        <f t="shared" si="164"/>
        <v>0.13788944723618091</v>
      </c>
      <c r="U1167" s="12">
        <f t="shared" si="165"/>
        <v>7.2521865889212824</v>
      </c>
      <c r="V1167" s="10">
        <f t="shared" si="166"/>
        <v>0.125</v>
      </c>
      <c r="W1167" s="11">
        <v>5</v>
      </c>
      <c r="X1167" s="8" t="s">
        <v>148</v>
      </c>
      <c r="Y1167" s="8" t="s">
        <v>149</v>
      </c>
      <c r="AA1167">
        <f t="shared" si="167"/>
        <v>2</v>
      </c>
      <c r="AB1167" s="32">
        <f t="shared" si="168"/>
        <v>7.5599999999999987</v>
      </c>
      <c r="AC1167" t="str">
        <f t="shared" si="169"/>
        <v>Profitable</v>
      </c>
      <c r="AD1167">
        <f>IFERROR(VLOOKUP(J1167,Product_lookup!$A:$G,5,FALSE),"")</f>
        <v>199</v>
      </c>
      <c r="AE1167">
        <f>IFERROR(VLOOKUP(J1167,Product_lookup!$A:$G,6,FALSE),"")</f>
        <v>76</v>
      </c>
      <c r="AF1167">
        <f>IFERROR(VLOOKUP(J1167,Product_lookup!$A:$G,7,FALSE),"")</f>
        <v>88</v>
      </c>
      <c r="AG1167" s="33">
        <f t="shared" si="170"/>
        <v>0.17587939698492464</v>
      </c>
    </row>
    <row r="1168" spans="1:33" x14ac:dyDescent="0.3">
      <c r="A1168" s="27">
        <v>46276</v>
      </c>
      <c r="B1168" s="8" t="s">
        <v>34</v>
      </c>
      <c r="C1168" s="8" t="s">
        <v>140</v>
      </c>
      <c r="D1168" s="8" t="s">
        <v>141</v>
      </c>
      <c r="E1168" s="8" t="s">
        <v>328</v>
      </c>
      <c r="F1168" s="8" t="s">
        <v>143</v>
      </c>
      <c r="G1168" s="8" t="s">
        <v>332</v>
      </c>
      <c r="H1168" s="8" t="s">
        <v>20</v>
      </c>
      <c r="I1168" s="8" t="s">
        <v>332</v>
      </c>
      <c r="J1168" s="8" t="s">
        <v>330</v>
      </c>
      <c r="K1168" s="8" t="s">
        <v>7</v>
      </c>
      <c r="L1168" s="12">
        <v>1017</v>
      </c>
      <c r="M1168" s="9">
        <v>3</v>
      </c>
      <c r="N1168" s="10">
        <f t="shared" si="162"/>
        <v>2.9498525073746312E-3</v>
      </c>
      <c r="O1168" s="11">
        <f t="shared" si="163"/>
        <v>9.31</v>
      </c>
      <c r="P1168" s="11">
        <v>27.93</v>
      </c>
      <c r="Q1168" s="11">
        <v>598</v>
      </c>
      <c r="R1168" s="8">
        <v>1</v>
      </c>
      <c r="S1168" s="8">
        <v>2</v>
      </c>
      <c r="T1168" s="33">
        <f t="shared" si="164"/>
        <v>4.6705685618729099E-2</v>
      </c>
      <c r="U1168" s="12">
        <f t="shared" si="165"/>
        <v>21.410669530970281</v>
      </c>
      <c r="V1168" s="10">
        <f t="shared" si="166"/>
        <v>0.33333333333333331</v>
      </c>
      <c r="W1168" s="11">
        <v>12</v>
      </c>
      <c r="X1168" s="8" t="s">
        <v>148</v>
      </c>
      <c r="Y1168" s="8" t="s">
        <v>149</v>
      </c>
      <c r="AA1168">
        <f t="shared" si="167"/>
        <v>2</v>
      </c>
      <c r="AB1168" s="32">
        <f t="shared" si="168"/>
        <v>148.07</v>
      </c>
      <c r="AC1168" t="str">
        <f t="shared" si="169"/>
        <v>Profitable</v>
      </c>
      <c r="AD1168">
        <f>IFERROR(VLOOKUP(J1168,Product_lookup!$A:$G,5,FALSE),"")</f>
        <v>299</v>
      </c>
      <c r="AE1168">
        <f>IFERROR(VLOOKUP(J1168,Product_lookup!$A:$G,6,FALSE),"")</f>
        <v>114</v>
      </c>
      <c r="AF1168">
        <f>IFERROR(VLOOKUP(J1168,Product_lookup!$A:$G,7,FALSE),"")</f>
        <v>97</v>
      </c>
      <c r="AG1168" s="33">
        <f t="shared" si="170"/>
        <v>0.29431438127090304</v>
      </c>
    </row>
    <row r="1169" spans="1:33" x14ac:dyDescent="0.3">
      <c r="A1169" s="27">
        <v>46276</v>
      </c>
      <c r="B1169" s="8" t="s">
        <v>34</v>
      </c>
      <c r="C1169" s="8" t="s">
        <v>140</v>
      </c>
      <c r="D1169" s="8" t="s">
        <v>141</v>
      </c>
      <c r="E1169" s="8" t="s">
        <v>328</v>
      </c>
      <c r="F1169" s="8" t="s">
        <v>143</v>
      </c>
      <c r="G1169" s="8" t="s">
        <v>427</v>
      </c>
      <c r="H1169" s="8" t="s">
        <v>20</v>
      </c>
      <c r="I1169" s="8" t="s">
        <v>427</v>
      </c>
      <c r="J1169" s="8" t="s">
        <v>330</v>
      </c>
      <c r="K1169" s="8" t="s">
        <v>14</v>
      </c>
      <c r="L1169" s="12">
        <v>515</v>
      </c>
      <c r="M1169" s="9">
        <v>2</v>
      </c>
      <c r="N1169" s="10">
        <f t="shared" si="162"/>
        <v>3.8834951456310678E-3</v>
      </c>
      <c r="O1169" s="11">
        <f t="shared" si="163"/>
        <v>9.0299999999999994</v>
      </c>
      <c r="P1169" s="11">
        <v>18.059999999999999</v>
      </c>
      <c r="Q1169" s="11">
        <v>0</v>
      </c>
      <c r="R1169" s="8">
        <v>0</v>
      </c>
      <c r="S1169" s="8">
        <v>0</v>
      </c>
      <c r="T1169" s="33" t="str">
        <f t="shared" si="164"/>
        <v/>
      </c>
      <c r="U1169" s="12">
        <f t="shared" si="165"/>
        <v>0</v>
      </c>
      <c r="V1169" s="10">
        <f t="shared" si="166"/>
        <v>0</v>
      </c>
      <c r="W1169" s="11">
        <v>12</v>
      </c>
      <c r="X1169" s="8" t="s">
        <v>148</v>
      </c>
      <c r="Y1169" s="8" t="s">
        <v>149</v>
      </c>
      <c r="AA1169">
        <f t="shared" si="167"/>
        <v>2</v>
      </c>
      <c r="AB1169" s="32">
        <f t="shared" si="168"/>
        <v>-18.059999999999999</v>
      </c>
      <c r="AC1169" t="str">
        <f t="shared" si="169"/>
        <v>No Sales</v>
      </c>
      <c r="AD1169">
        <f>IFERROR(VLOOKUP(J1169,Product_lookup!$A:$G,5,FALSE),"")</f>
        <v>299</v>
      </c>
      <c r="AE1169">
        <f>IFERROR(VLOOKUP(J1169,Product_lookup!$A:$G,6,FALSE),"")</f>
        <v>114</v>
      </c>
      <c r="AF1169">
        <f>IFERROR(VLOOKUP(J1169,Product_lookup!$A:$G,7,FALSE),"")</f>
        <v>97</v>
      </c>
      <c r="AG1169" s="33">
        <f t="shared" si="170"/>
        <v>0.29431438127090304</v>
      </c>
    </row>
    <row r="1170" spans="1:33" x14ac:dyDescent="0.3">
      <c r="A1170" s="27">
        <v>46276</v>
      </c>
      <c r="B1170" s="8" t="s">
        <v>36</v>
      </c>
      <c r="C1170" s="8" t="s">
        <v>140</v>
      </c>
      <c r="D1170" s="8" t="s">
        <v>180</v>
      </c>
      <c r="E1170" s="8" t="s">
        <v>181</v>
      </c>
      <c r="F1170" s="8" t="s">
        <v>143</v>
      </c>
      <c r="G1170" s="8" t="s">
        <v>182</v>
      </c>
      <c r="H1170" s="8" t="s">
        <v>13</v>
      </c>
      <c r="I1170" s="8" t="s">
        <v>610</v>
      </c>
      <c r="J1170" s="8" t="s">
        <v>184</v>
      </c>
      <c r="K1170" s="8" t="s">
        <v>21</v>
      </c>
      <c r="L1170" s="12">
        <v>158</v>
      </c>
      <c r="M1170" s="9">
        <v>4</v>
      </c>
      <c r="N1170" s="10">
        <f t="shared" si="162"/>
        <v>2.5316455696202531E-2</v>
      </c>
      <c r="O1170" s="11">
        <f t="shared" si="163"/>
        <v>12</v>
      </c>
      <c r="P1170" s="11">
        <v>48</v>
      </c>
      <c r="Q1170" s="11">
        <v>379</v>
      </c>
      <c r="R1170" s="8">
        <v>1</v>
      </c>
      <c r="S1170" s="8">
        <v>1</v>
      </c>
      <c r="T1170" s="33">
        <f t="shared" si="164"/>
        <v>0.12664907651715041</v>
      </c>
      <c r="U1170" s="12">
        <f t="shared" si="165"/>
        <v>7.895833333333333</v>
      </c>
      <c r="V1170" s="10">
        <f t="shared" si="166"/>
        <v>0.25</v>
      </c>
      <c r="W1170" s="11">
        <v>12</v>
      </c>
      <c r="X1170" s="8" t="s">
        <v>148</v>
      </c>
      <c r="Y1170" s="8" t="s">
        <v>149</v>
      </c>
      <c r="AA1170">
        <f t="shared" si="167"/>
        <v>2</v>
      </c>
      <c r="AB1170" s="32">
        <f t="shared" si="168"/>
        <v>77</v>
      </c>
      <c r="AC1170" t="str">
        <f t="shared" si="169"/>
        <v>Profitable</v>
      </c>
      <c r="AD1170">
        <f>IFERROR(VLOOKUP(J1170,Product_lookup!$A:$G,5,FALSE),"")</f>
        <v>379</v>
      </c>
      <c r="AE1170">
        <f>IFERROR(VLOOKUP(J1170,Product_lookup!$A:$G,6,FALSE),"")</f>
        <v>140</v>
      </c>
      <c r="AF1170">
        <f>IFERROR(VLOOKUP(J1170,Product_lookup!$A:$G,7,FALSE),"")</f>
        <v>114</v>
      </c>
      <c r="AG1170" s="33">
        <f t="shared" si="170"/>
        <v>0.32981530343007914</v>
      </c>
    </row>
    <row r="1171" spans="1:33" x14ac:dyDescent="0.3">
      <c r="A1171" s="27">
        <v>46276</v>
      </c>
      <c r="B1171" s="8" t="s">
        <v>36</v>
      </c>
      <c r="C1171" s="8" t="s">
        <v>140</v>
      </c>
      <c r="D1171" s="8" t="s">
        <v>180</v>
      </c>
      <c r="E1171" s="8" t="s">
        <v>181</v>
      </c>
      <c r="F1171" s="8" t="s">
        <v>143</v>
      </c>
      <c r="G1171" s="8" t="s">
        <v>182</v>
      </c>
      <c r="H1171" s="8" t="s">
        <v>13</v>
      </c>
      <c r="I1171" s="8" t="s">
        <v>171</v>
      </c>
      <c r="J1171" s="8" t="s">
        <v>184</v>
      </c>
      <c r="K1171" s="8" t="s">
        <v>21</v>
      </c>
      <c r="L1171" s="12">
        <v>470</v>
      </c>
      <c r="M1171" s="9">
        <v>5</v>
      </c>
      <c r="N1171" s="10">
        <f t="shared" si="162"/>
        <v>1.0638297872340425E-2</v>
      </c>
      <c r="O1171" s="11">
        <f t="shared" si="163"/>
        <v>6.07</v>
      </c>
      <c r="P1171" s="11">
        <v>30.35</v>
      </c>
      <c r="Q1171" s="11">
        <v>0</v>
      </c>
      <c r="R1171" s="8">
        <v>0</v>
      </c>
      <c r="S1171" s="8">
        <v>0</v>
      </c>
      <c r="T1171" s="33" t="str">
        <f t="shared" si="164"/>
        <v/>
      </c>
      <c r="U1171" s="12">
        <f t="shared" si="165"/>
        <v>0</v>
      </c>
      <c r="V1171" s="10">
        <f t="shared" si="166"/>
        <v>0</v>
      </c>
      <c r="W1171" s="11">
        <v>7.5</v>
      </c>
      <c r="X1171" s="8" t="s">
        <v>148</v>
      </c>
      <c r="Y1171" s="8" t="s">
        <v>149</v>
      </c>
      <c r="AA1171">
        <f t="shared" si="167"/>
        <v>2</v>
      </c>
      <c r="AB1171" s="32">
        <f t="shared" si="168"/>
        <v>-30.35</v>
      </c>
      <c r="AC1171" t="str">
        <f t="shared" si="169"/>
        <v>No Sales</v>
      </c>
      <c r="AD1171">
        <f>IFERROR(VLOOKUP(J1171,Product_lookup!$A:$G,5,FALSE),"")</f>
        <v>379</v>
      </c>
      <c r="AE1171">
        <f>IFERROR(VLOOKUP(J1171,Product_lookup!$A:$G,6,FALSE),"")</f>
        <v>140</v>
      </c>
      <c r="AF1171">
        <f>IFERROR(VLOOKUP(J1171,Product_lookup!$A:$G,7,FALSE),"")</f>
        <v>114</v>
      </c>
      <c r="AG1171" s="33">
        <f t="shared" si="170"/>
        <v>0.32981530343007914</v>
      </c>
    </row>
    <row r="1172" spans="1:33" x14ac:dyDescent="0.3">
      <c r="A1172" s="27">
        <v>46276</v>
      </c>
      <c r="B1172" s="8" t="s">
        <v>19</v>
      </c>
      <c r="C1172" s="8" t="s">
        <v>249</v>
      </c>
      <c r="D1172" s="8" t="s">
        <v>141</v>
      </c>
      <c r="E1172" s="8" t="s">
        <v>142</v>
      </c>
      <c r="F1172" s="8" t="s">
        <v>143</v>
      </c>
      <c r="G1172" s="8" t="s">
        <v>346</v>
      </c>
      <c r="H1172" s="8" t="s">
        <v>20</v>
      </c>
      <c r="I1172" s="8" t="s">
        <v>346</v>
      </c>
      <c r="J1172" s="8" t="s">
        <v>147</v>
      </c>
      <c r="K1172" s="8" t="s">
        <v>7</v>
      </c>
      <c r="L1172" s="12">
        <v>359</v>
      </c>
      <c r="M1172" s="9">
        <v>4</v>
      </c>
      <c r="N1172" s="10">
        <f t="shared" si="162"/>
        <v>1.1142061281337047E-2</v>
      </c>
      <c r="O1172" s="11">
        <f t="shared" si="163"/>
        <v>6.04</v>
      </c>
      <c r="P1172" s="11">
        <v>24.16</v>
      </c>
      <c r="Q1172" s="11">
        <v>0</v>
      </c>
      <c r="R1172" s="8">
        <v>0</v>
      </c>
      <c r="S1172" s="8">
        <v>0</v>
      </c>
      <c r="T1172" s="33" t="str">
        <f t="shared" si="164"/>
        <v/>
      </c>
      <c r="U1172" s="12">
        <f t="shared" si="165"/>
        <v>0</v>
      </c>
      <c r="V1172" s="10">
        <f t="shared" si="166"/>
        <v>0</v>
      </c>
      <c r="W1172" s="11">
        <v>9</v>
      </c>
      <c r="X1172" s="8" t="s">
        <v>148</v>
      </c>
      <c r="Y1172" s="8" t="s">
        <v>149</v>
      </c>
      <c r="AA1172">
        <f t="shared" si="167"/>
        <v>2</v>
      </c>
      <c r="AB1172" s="32">
        <f t="shared" si="168"/>
        <v>-24.16</v>
      </c>
      <c r="AC1172" t="str">
        <f t="shared" si="169"/>
        <v>No Sales</v>
      </c>
      <c r="AD1172">
        <f>IFERROR(VLOOKUP(J1172,Product_lookup!$A:$G,5,FALSE),"")</f>
        <v>599</v>
      </c>
      <c r="AE1172">
        <f>IFERROR(VLOOKUP(J1172,Product_lookup!$A:$G,6,FALSE),"")</f>
        <v>216</v>
      </c>
      <c r="AF1172">
        <f>IFERROR(VLOOKUP(J1172,Product_lookup!$A:$G,7,FALSE),"")</f>
        <v>144</v>
      </c>
      <c r="AG1172" s="33">
        <f t="shared" si="170"/>
        <v>0.39899833055091821</v>
      </c>
    </row>
    <row r="1173" spans="1:33" x14ac:dyDescent="0.3">
      <c r="A1173" s="27">
        <v>46276</v>
      </c>
      <c r="B1173" s="8" t="s">
        <v>19</v>
      </c>
      <c r="C1173" s="8" t="s">
        <v>249</v>
      </c>
      <c r="D1173" s="8" t="s">
        <v>141</v>
      </c>
      <c r="E1173" s="8" t="s">
        <v>142</v>
      </c>
      <c r="F1173" s="8" t="s">
        <v>143</v>
      </c>
      <c r="G1173" s="8" t="s">
        <v>350</v>
      </c>
      <c r="H1173" s="8" t="s">
        <v>20</v>
      </c>
      <c r="I1173" s="8" t="s">
        <v>350</v>
      </c>
      <c r="J1173" s="8" t="s">
        <v>147</v>
      </c>
      <c r="K1173" s="8" t="s">
        <v>14</v>
      </c>
      <c r="L1173" s="12">
        <v>247</v>
      </c>
      <c r="M1173" s="9">
        <v>4</v>
      </c>
      <c r="N1173" s="10">
        <f t="shared" si="162"/>
        <v>1.6194331983805668E-2</v>
      </c>
      <c r="O1173" s="11">
        <f t="shared" si="163"/>
        <v>7.04</v>
      </c>
      <c r="P1173" s="11">
        <v>28.16</v>
      </c>
      <c r="Q1173" s="11">
        <v>599</v>
      </c>
      <c r="R1173" s="8">
        <v>1</v>
      </c>
      <c r="S1173" s="8">
        <v>1</v>
      </c>
      <c r="T1173" s="33">
        <f t="shared" si="164"/>
        <v>4.7011686143572623E-2</v>
      </c>
      <c r="U1173" s="12">
        <f t="shared" si="165"/>
        <v>21.271306818181817</v>
      </c>
      <c r="V1173" s="10">
        <f t="shared" si="166"/>
        <v>0.25</v>
      </c>
      <c r="W1173" s="11">
        <v>8.5</v>
      </c>
      <c r="X1173" s="8" t="s">
        <v>148</v>
      </c>
      <c r="Y1173" s="8" t="s">
        <v>149</v>
      </c>
      <c r="AA1173">
        <f t="shared" si="167"/>
        <v>2</v>
      </c>
      <c r="AB1173" s="32">
        <f t="shared" si="168"/>
        <v>210.84</v>
      </c>
      <c r="AC1173" t="str">
        <f t="shared" si="169"/>
        <v>Profitable</v>
      </c>
      <c r="AD1173">
        <f>IFERROR(VLOOKUP(J1173,Product_lookup!$A:$G,5,FALSE),"")</f>
        <v>599</v>
      </c>
      <c r="AE1173">
        <f>IFERROR(VLOOKUP(J1173,Product_lookup!$A:$G,6,FALSE),"")</f>
        <v>216</v>
      </c>
      <c r="AF1173">
        <f>IFERROR(VLOOKUP(J1173,Product_lookup!$A:$G,7,FALSE),"")</f>
        <v>144</v>
      </c>
      <c r="AG1173" s="33">
        <f t="shared" si="170"/>
        <v>0.39899833055091821</v>
      </c>
    </row>
    <row r="1174" spans="1:33" x14ac:dyDescent="0.3">
      <c r="A1174" s="27">
        <v>46276</v>
      </c>
      <c r="B1174" s="8" t="s">
        <v>19</v>
      </c>
      <c r="C1174" s="8" t="s">
        <v>249</v>
      </c>
      <c r="D1174" s="8" t="s">
        <v>141</v>
      </c>
      <c r="E1174" s="8" t="s">
        <v>142</v>
      </c>
      <c r="F1174" s="8" t="s">
        <v>143</v>
      </c>
      <c r="G1174" s="8" t="s">
        <v>345</v>
      </c>
      <c r="H1174" s="8" t="s">
        <v>20</v>
      </c>
      <c r="I1174" s="8" t="s">
        <v>345</v>
      </c>
      <c r="J1174" s="8" t="s">
        <v>147</v>
      </c>
      <c r="K1174" s="8" t="s">
        <v>14</v>
      </c>
      <c r="L1174" s="12">
        <v>560</v>
      </c>
      <c r="M1174" s="9">
        <v>24</v>
      </c>
      <c r="N1174" s="10">
        <f t="shared" si="162"/>
        <v>4.2857142857142858E-2</v>
      </c>
      <c r="O1174" s="11">
        <f t="shared" si="163"/>
        <v>3.6799999999999997</v>
      </c>
      <c r="P1174" s="11">
        <v>88.32</v>
      </c>
      <c r="Q1174" s="11">
        <v>1797</v>
      </c>
      <c r="R1174" s="8">
        <v>3</v>
      </c>
      <c r="S1174" s="8">
        <v>3</v>
      </c>
      <c r="T1174" s="33">
        <f t="shared" si="164"/>
        <v>4.9148580968280467E-2</v>
      </c>
      <c r="U1174" s="12">
        <f t="shared" si="165"/>
        <v>20.346467391304348</v>
      </c>
      <c r="V1174" s="10">
        <f t="shared" si="166"/>
        <v>0.125</v>
      </c>
      <c r="W1174" s="11">
        <v>6.5</v>
      </c>
      <c r="X1174" s="8" t="s">
        <v>148</v>
      </c>
      <c r="Y1174" s="8" t="s">
        <v>149</v>
      </c>
      <c r="AA1174">
        <f t="shared" si="167"/>
        <v>2</v>
      </c>
      <c r="AB1174" s="32">
        <f t="shared" si="168"/>
        <v>628.68000000000006</v>
      </c>
      <c r="AC1174" t="str">
        <f t="shared" si="169"/>
        <v>Profitable</v>
      </c>
      <c r="AD1174">
        <f>IFERROR(VLOOKUP(J1174,Product_lookup!$A:$G,5,FALSE),"")</f>
        <v>599</v>
      </c>
      <c r="AE1174">
        <f>IFERROR(VLOOKUP(J1174,Product_lookup!$A:$G,6,FALSE),"")</f>
        <v>216</v>
      </c>
      <c r="AF1174">
        <f>IFERROR(VLOOKUP(J1174,Product_lookup!$A:$G,7,FALSE),"")</f>
        <v>144</v>
      </c>
      <c r="AG1174" s="33">
        <f t="shared" si="170"/>
        <v>0.39899833055091821</v>
      </c>
    </row>
    <row r="1175" spans="1:33" x14ac:dyDescent="0.3">
      <c r="A1175" s="27">
        <v>46276</v>
      </c>
      <c r="B1175" s="8" t="s">
        <v>19</v>
      </c>
      <c r="C1175" s="8" t="s">
        <v>249</v>
      </c>
      <c r="D1175" s="8" t="s">
        <v>141</v>
      </c>
      <c r="E1175" s="8" t="s">
        <v>142</v>
      </c>
      <c r="F1175" s="8" t="s">
        <v>143</v>
      </c>
      <c r="G1175" s="8" t="s">
        <v>250</v>
      </c>
      <c r="H1175" s="8" t="s">
        <v>20</v>
      </c>
      <c r="I1175" s="8" t="s">
        <v>250</v>
      </c>
      <c r="J1175" s="8" t="s">
        <v>147</v>
      </c>
      <c r="K1175" s="8" t="s">
        <v>14</v>
      </c>
      <c r="L1175" s="12">
        <v>707</v>
      </c>
      <c r="M1175" s="9">
        <v>21</v>
      </c>
      <c r="N1175" s="10">
        <f t="shared" si="162"/>
        <v>2.9702970297029702E-2</v>
      </c>
      <c r="O1175" s="11">
        <f t="shared" si="163"/>
        <v>6.4700000000000006</v>
      </c>
      <c r="P1175" s="8">
        <v>135.87</v>
      </c>
      <c r="Q1175" s="11">
        <v>1797</v>
      </c>
      <c r="R1175" s="8">
        <v>2</v>
      </c>
      <c r="S1175" s="8">
        <v>3</v>
      </c>
      <c r="T1175" s="33">
        <f t="shared" si="164"/>
        <v>7.5609348914858099E-2</v>
      </c>
      <c r="U1175" s="12">
        <f t="shared" si="165"/>
        <v>13.225877677191432</v>
      </c>
      <c r="V1175" s="10">
        <f t="shared" si="166"/>
        <v>9.5238095238095233E-2</v>
      </c>
      <c r="W1175" s="11">
        <v>8</v>
      </c>
      <c r="X1175" s="8" t="s">
        <v>148</v>
      </c>
      <c r="Y1175" s="8" t="s">
        <v>149</v>
      </c>
      <c r="AA1175">
        <f t="shared" si="167"/>
        <v>2</v>
      </c>
      <c r="AB1175" s="32">
        <f t="shared" si="168"/>
        <v>581.13</v>
      </c>
      <c r="AC1175" t="str">
        <f t="shared" si="169"/>
        <v>Profitable</v>
      </c>
      <c r="AD1175">
        <f>IFERROR(VLOOKUP(J1175,Product_lookup!$A:$G,5,FALSE),"")</f>
        <v>599</v>
      </c>
      <c r="AE1175">
        <f>IFERROR(VLOOKUP(J1175,Product_lookup!$A:$G,6,FALSE),"")</f>
        <v>216</v>
      </c>
      <c r="AF1175">
        <f>IFERROR(VLOOKUP(J1175,Product_lookup!$A:$G,7,FALSE),"")</f>
        <v>144</v>
      </c>
      <c r="AG1175" s="33">
        <f t="shared" si="170"/>
        <v>0.39899833055091821</v>
      </c>
    </row>
    <row r="1176" spans="1:33" x14ac:dyDescent="0.3">
      <c r="A1176" s="27">
        <v>46276</v>
      </c>
      <c r="B1176" s="8" t="s">
        <v>19</v>
      </c>
      <c r="C1176" s="8" t="s">
        <v>249</v>
      </c>
      <c r="D1176" s="8" t="s">
        <v>141</v>
      </c>
      <c r="E1176" s="8" t="s">
        <v>142</v>
      </c>
      <c r="F1176" s="8" t="s">
        <v>143</v>
      </c>
      <c r="G1176" s="8" t="s">
        <v>344</v>
      </c>
      <c r="H1176" s="8" t="s">
        <v>20</v>
      </c>
      <c r="I1176" s="8" t="s">
        <v>344</v>
      </c>
      <c r="J1176" s="8" t="s">
        <v>147</v>
      </c>
      <c r="K1176" s="8" t="s">
        <v>7</v>
      </c>
      <c r="L1176" s="12">
        <v>88</v>
      </c>
      <c r="M1176" s="9">
        <v>0</v>
      </c>
      <c r="N1176" s="10">
        <f t="shared" si="162"/>
        <v>0</v>
      </c>
      <c r="O1176" s="11" t="str">
        <f t="shared" si="163"/>
        <v/>
      </c>
      <c r="P1176" s="11">
        <v>0</v>
      </c>
      <c r="Q1176" s="11">
        <v>0</v>
      </c>
      <c r="R1176" s="8">
        <v>0</v>
      </c>
      <c r="S1176" s="8">
        <v>0</v>
      </c>
      <c r="T1176" s="33" t="str">
        <f t="shared" si="164"/>
        <v/>
      </c>
      <c r="U1176" s="12" t="str">
        <f t="shared" si="165"/>
        <v/>
      </c>
      <c r="V1176" s="10" t="str">
        <f t="shared" si="166"/>
        <v/>
      </c>
      <c r="W1176" s="11">
        <v>7.5</v>
      </c>
      <c r="X1176" s="8" t="s">
        <v>148</v>
      </c>
      <c r="Y1176" s="8" t="s">
        <v>149</v>
      </c>
      <c r="AA1176">
        <f t="shared" si="167"/>
        <v>2</v>
      </c>
      <c r="AB1176" s="32">
        <f t="shared" si="168"/>
        <v>0</v>
      </c>
      <c r="AC1176" t="str">
        <f t="shared" si="169"/>
        <v>No Spend</v>
      </c>
      <c r="AD1176">
        <f>IFERROR(VLOOKUP(J1176,Product_lookup!$A:$G,5,FALSE),"")</f>
        <v>599</v>
      </c>
      <c r="AE1176">
        <f>IFERROR(VLOOKUP(J1176,Product_lookup!$A:$G,6,FALSE),"")</f>
        <v>216</v>
      </c>
      <c r="AF1176">
        <f>IFERROR(VLOOKUP(J1176,Product_lookup!$A:$G,7,FALSE),"")</f>
        <v>144</v>
      </c>
      <c r="AG1176" s="33">
        <f t="shared" si="170"/>
        <v>0.39899833055091821</v>
      </c>
    </row>
    <row r="1177" spans="1:33" x14ac:dyDescent="0.3">
      <c r="A1177" s="27">
        <v>46276</v>
      </c>
      <c r="B1177" s="8" t="s">
        <v>19</v>
      </c>
      <c r="C1177" s="8" t="s">
        <v>249</v>
      </c>
      <c r="D1177" s="8" t="s">
        <v>141</v>
      </c>
      <c r="E1177" s="8" t="s">
        <v>164</v>
      </c>
      <c r="F1177" s="8" t="s">
        <v>143</v>
      </c>
      <c r="G1177" s="8" t="s">
        <v>432</v>
      </c>
      <c r="H1177" s="8" t="s">
        <v>20</v>
      </c>
      <c r="I1177" s="8" t="s">
        <v>432</v>
      </c>
      <c r="J1177" s="8" t="s">
        <v>166</v>
      </c>
      <c r="K1177" s="8" t="s">
        <v>21</v>
      </c>
      <c r="L1177" s="12">
        <v>161</v>
      </c>
      <c r="M1177" s="9">
        <v>6</v>
      </c>
      <c r="N1177" s="10">
        <f t="shared" si="162"/>
        <v>3.7267080745341616E-2</v>
      </c>
      <c r="O1177" s="11">
        <f t="shared" si="163"/>
        <v>5.2299999999999995</v>
      </c>
      <c r="P1177" s="11">
        <v>31.38</v>
      </c>
      <c r="Q1177" s="11">
        <v>898</v>
      </c>
      <c r="R1177" s="8">
        <v>2</v>
      </c>
      <c r="S1177" s="8">
        <v>2</v>
      </c>
      <c r="T1177" s="33">
        <f t="shared" si="164"/>
        <v>3.4944320712694876E-2</v>
      </c>
      <c r="U1177" s="12">
        <f t="shared" si="165"/>
        <v>28.616953473550033</v>
      </c>
      <c r="V1177" s="10">
        <f t="shared" si="166"/>
        <v>0.33333333333333331</v>
      </c>
      <c r="W1177" s="11">
        <v>6</v>
      </c>
      <c r="X1177" s="8" t="s">
        <v>148</v>
      </c>
      <c r="Y1177" s="8" t="s">
        <v>149</v>
      </c>
      <c r="AA1177">
        <f t="shared" si="167"/>
        <v>2</v>
      </c>
      <c r="AB1177" s="32">
        <f t="shared" si="168"/>
        <v>282.62</v>
      </c>
      <c r="AC1177" t="str">
        <f t="shared" si="169"/>
        <v>Profitable</v>
      </c>
      <c r="AD1177">
        <f>IFERROR(VLOOKUP(J1177,Product_lookup!$A:$G,5,FALSE),"")</f>
        <v>449</v>
      </c>
      <c r="AE1177">
        <f>IFERROR(VLOOKUP(J1177,Product_lookup!$A:$G,6,FALSE),"")</f>
        <v>162</v>
      </c>
      <c r="AF1177">
        <f>IFERROR(VLOOKUP(J1177,Product_lookup!$A:$G,7,FALSE),"")</f>
        <v>130</v>
      </c>
      <c r="AG1177" s="33">
        <f t="shared" si="170"/>
        <v>0.34966592427616927</v>
      </c>
    </row>
    <row r="1178" spans="1:33" x14ac:dyDescent="0.3">
      <c r="A1178" s="27">
        <v>46278</v>
      </c>
      <c r="B1178" s="8" t="s">
        <v>5</v>
      </c>
      <c r="C1178" s="8" t="s">
        <v>173</v>
      </c>
      <c r="D1178" s="8" t="s">
        <v>141</v>
      </c>
      <c r="E1178" s="8" t="s">
        <v>174</v>
      </c>
      <c r="F1178" s="8" t="s">
        <v>143</v>
      </c>
      <c r="G1178" s="8" t="s">
        <v>144</v>
      </c>
      <c r="H1178" s="8" t="s">
        <v>6</v>
      </c>
      <c r="I1178" s="8" t="s">
        <v>848</v>
      </c>
      <c r="J1178" s="8" t="s">
        <v>176</v>
      </c>
      <c r="K1178" s="8" t="s">
        <v>7</v>
      </c>
      <c r="L1178" s="12">
        <v>232</v>
      </c>
      <c r="M1178" s="9">
        <v>6</v>
      </c>
      <c r="N1178" s="10">
        <f t="shared" si="162"/>
        <v>2.5862068965517241E-2</v>
      </c>
      <c r="O1178" s="11">
        <f t="shared" si="163"/>
        <v>0</v>
      </c>
      <c r="P1178">
        <v>0</v>
      </c>
      <c r="Q1178" s="11">
        <v>0</v>
      </c>
      <c r="R1178" s="8">
        <v>0</v>
      </c>
      <c r="S1178" s="8">
        <v>0</v>
      </c>
      <c r="T1178" s="33" t="str">
        <f t="shared" si="164"/>
        <v/>
      </c>
      <c r="U1178" s="12" t="str">
        <f t="shared" si="165"/>
        <v/>
      </c>
      <c r="V1178" s="10">
        <f t="shared" si="166"/>
        <v>0</v>
      </c>
      <c r="W1178" s="11">
        <v>11</v>
      </c>
      <c r="X1178" s="8" t="s">
        <v>148</v>
      </c>
      <c r="Y1178" s="8" t="s">
        <v>149</v>
      </c>
      <c r="AA1178">
        <f t="shared" si="167"/>
        <v>2</v>
      </c>
      <c r="AB1178" s="32">
        <f t="shared" si="168"/>
        <v>0</v>
      </c>
      <c r="AC1178" t="str">
        <f t="shared" si="169"/>
        <v>No Spend</v>
      </c>
      <c r="AD1178">
        <f>IFERROR(VLOOKUP(J1178,Product_lookup!$A:$G,5,FALSE),"")</f>
        <v>449</v>
      </c>
      <c r="AE1178">
        <f>IFERROR(VLOOKUP(J1178,Product_lookup!$A:$G,6,FALSE),"")</f>
        <v>166</v>
      </c>
      <c r="AF1178">
        <f>IFERROR(VLOOKUP(J1178,Product_lookup!$A:$G,7,FALSE),"")</f>
        <v>140</v>
      </c>
      <c r="AG1178" s="33">
        <f t="shared" si="170"/>
        <v>0.31848552338530067</v>
      </c>
    </row>
    <row r="1179" spans="1:33" x14ac:dyDescent="0.3">
      <c r="A1179" s="27">
        <v>46276</v>
      </c>
      <c r="B1179" s="8" t="s">
        <v>19</v>
      </c>
      <c r="C1179" s="8" t="s">
        <v>249</v>
      </c>
      <c r="D1179" s="8" t="s">
        <v>141</v>
      </c>
      <c r="E1179" s="8" t="s">
        <v>351</v>
      </c>
      <c r="F1179" s="8" t="s">
        <v>143</v>
      </c>
      <c r="G1179" s="8" t="s">
        <v>350</v>
      </c>
      <c r="H1179" s="8" t="s">
        <v>20</v>
      </c>
      <c r="I1179" s="8" t="s">
        <v>350</v>
      </c>
      <c r="J1179" s="8" t="s">
        <v>353</v>
      </c>
      <c r="K1179" s="8" t="s">
        <v>21</v>
      </c>
      <c r="L1179" s="12">
        <v>96</v>
      </c>
      <c r="M1179" s="9">
        <v>5</v>
      </c>
      <c r="N1179" s="10">
        <f t="shared" si="162"/>
        <v>5.2083333333333336E-2</v>
      </c>
      <c r="O1179" s="11">
        <f t="shared" si="163"/>
        <v>13.209999999999999</v>
      </c>
      <c r="P1179" s="11">
        <v>66.05</v>
      </c>
      <c r="Q1179" s="11">
        <v>0</v>
      </c>
      <c r="R1179" s="8">
        <v>0</v>
      </c>
      <c r="S1179" s="8">
        <v>0</v>
      </c>
      <c r="T1179" s="33" t="str">
        <f t="shared" si="164"/>
        <v/>
      </c>
      <c r="U1179" s="12">
        <f t="shared" si="165"/>
        <v>0</v>
      </c>
      <c r="V1179" s="10">
        <f t="shared" si="166"/>
        <v>0</v>
      </c>
      <c r="W1179" s="11">
        <v>15</v>
      </c>
      <c r="X1179" s="8" t="s">
        <v>148</v>
      </c>
      <c r="Y1179" s="8" t="s">
        <v>149</v>
      </c>
      <c r="AA1179">
        <f t="shared" si="167"/>
        <v>2</v>
      </c>
      <c r="AB1179" s="32" t="str">
        <f t="shared" si="168"/>
        <v/>
      </c>
      <c r="AC1179" t="str">
        <f t="shared" si="169"/>
        <v>Cost missing</v>
      </c>
      <c r="AD1179" t="str">
        <f>IFERROR(VLOOKUP(J1179,Product_lookup!$A:$G,5,FALSE),"")</f>
        <v/>
      </c>
      <c r="AE1179" t="str">
        <f>IFERROR(VLOOKUP(J1179,Product_lookup!$A:$G,6,FALSE),"")</f>
        <v/>
      </c>
      <c r="AF1179" t="str">
        <f>IFERROR(VLOOKUP(J1179,Product_lookup!$A:$G,7,FALSE),"")</f>
        <v/>
      </c>
      <c r="AG1179" s="33" t="str">
        <f t="shared" si="170"/>
        <v/>
      </c>
    </row>
    <row r="1180" spans="1:33" x14ac:dyDescent="0.3">
      <c r="A1180" s="27">
        <v>46276</v>
      </c>
      <c r="B1180" s="8" t="s">
        <v>19</v>
      </c>
      <c r="C1180" s="8" t="s">
        <v>249</v>
      </c>
      <c r="D1180" s="8" t="s">
        <v>141</v>
      </c>
      <c r="E1180" s="8" t="s">
        <v>351</v>
      </c>
      <c r="F1180" s="8" t="s">
        <v>143</v>
      </c>
      <c r="G1180" s="8" t="s">
        <v>706</v>
      </c>
      <c r="H1180" s="8" t="s">
        <v>20</v>
      </c>
      <c r="I1180" s="8" t="s">
        <v>706</v>
      </c>
      <c r="J1180" s="8" t="s">
        <v>353</v>
      </c>
      <c r="K1180" s="8" t="s">
        <v>21</v>
      </c>
      <c r="L1180" s="12">
        <v>122</v>
      </c>
      <c r="M1180" s="9">
        <v>8</v>
      </c>
      <c r="N1180" s="10">
        <f t="shared" si="162"/>
        <v>6.5573770491803282E-2</v>
      </c>
      <c r="O1180" s="11">
        <f t="shared" si="163"/>
        <v>15.5</v>
      </c>
      <c r="P1180" s="11">
        <v>124</v>
      </c>
      <c r="Q1180" s="11">
        <v>1299</v>
      </c>
      <c r="R1180" s="8">
        <v>1</v>
      </c>
      <c r="S1180" s="8">
        <v>1</v>
      </c>
      <c r="T1180" s="33">
        <f t="shared" si="164"/>
        <v>9.5458044649730567E-2</v>
      </c>
      <c r="U1180" s="12">
        <f t="shared" si="165"/>
        <v>10.475806451612904</v>
      </c>
      <c r="V1180" s="10">
        <f t="shared" si="166"/>
        <v>0.125</v>
      </c>
      <c r="W1180" s="11">
        <v>15.5</v>
      </c>
      <c r="X1180" s="8" t="s">
        <v>148</v>
      </c>
      <c r="Y1180" s="8" t="s">
        <v>149</v>
      </c>
      <c r="AA1180">
        <f t="shared" si="167"/>
        <v>2</v>
      </c>
      <c r="AB1180" s="32" t="str">
        <f t="shared" si="168"/>
        <v/>
      </c>
      <c r="AC1180" t="str">
        <f t="shared" si="169"/>
        <v>Cost missing</v>
      </c>
      <c r="AD1180" t="str">
        <f>IFERROR(VLOOKUP(J1180,Product_lookup!$A:$G,5,FALSE),"")</f>
        <v/>
      </c>
      <c r="AE1180" t="str">
        <f>IFERROR(VLOOKUP(J1180,Product_lookup!$A:$G,6,FALSE),"")</f>
        <v/>
      </c>
      <c r="AF1180" t="str">
        <f>IFERROR(VLOOKUP(J1180,Product_lookup!$A:$G,7,FALSE),"")</f>
        <v/>
      </c>
      <c r="AG1180" s="33" t="str">
        <f t="shared" si="170"/>
        <v/>
      </c>
    </row>
    <row r="1181" spans="1:33" x14ac:dyDescent="0.3">
      <c r="A1181" s="27">
        <v>46276</v>
      </c>
      <c r="B1181" s="8" t="s">
        <v>19</v>
      </c>
      <c r="C1181" s="8" t="s">
        <v>249</v>
      </c>
      <c r="D1181" s="8" t="s">
        <v>141</v>
      </c>
      <c r="E1181" s="8" t="s">
        <v>351</v>
      </c>
      <c r="F1181" s="8" t="s">
        <v>143</v>
      </c>
      <c r="G1181" s="8" t="s">
        <v>707</v>
      </c>
      <c r="H1181" s="8" t="s">
        <v>20</v>
      </c>
      <c r="I1181" s="8" t="s">
        <v>707</v>
      </c>
      <c r="J1181" s="8" t="s">
        <v>353</v>
      </c>
      <c r="K1181" s="8" t="s">
        <v>21</v>
      </c>
      <c r="L1181" s="8">
        <v>360</v>
      </c>
      <c r="M1181" s="9">
        <v>16</v>
      </c>
      <c r="N1181" s="10">
        <f t="shared" si="162"/>
        <v>4.4444444444444446E-2</v>
      </c>
      <c r="O1181" s="11">
        <f t="shared" si="163"/>
        <v>19.36</v>
      </c>
      <c r="P1181" s="11">
        <v>309.76</v>
      </c>
      <c r="Q1181" s="11">
        <v>1299</v>
      </c>
      <c r="R1181" s="8">
        <v>1</v>
      </c>
      <c r="S1181" s="8">
        <v>1</v>
      </c>
      <c r="T1181" s="33">
        <f t="shared" si="164"/>
        <v>0.23846035411855274</v>
      </c>
      <c r="U1181" s="12">
        <f t="shared" si="165"/>
        <v>4.1935692148760335</v>
      </c>
      <c r="V1181" s="10">
        <f t="shared" si="166"/>
        <v>6.25E-2</v>
      </c>
      <c r="W1181" s="11">
        <v>21.5</v>
      </c>
      <c r="X1181" s="8" t="s">
        <v>148</v>
      </c>
      <c r="Y1181" s="8" t="s">
        <v>149</v>
      </c>
      <c r="AA1181">
        <f t="shared" si="167"/>
        <v>2</v>
      </c>
      <c r="AB1181" s="32" t="str">
        <f t="shared" si="168"/>
        <v/>
      </c>
      <c r="AC1181" t="str">
        <f t="shared" si="169"/>
        <v>Cost missing</v>
      </c>
      <c r="AD1181" t="str">
        <f>IFERROR(VLOOKUP(J1181,Product_lookup!$A:$G,5,FALSE),"")</f>
        <v/>
      </c>
      <c r="AE1181" t="str">
        <f>IFERROR(VLOOKUP(J1181,Product_lookup!$A:$G,6,FALSE),"")</f>
        <v/>
      </c>
      <c r="AF1181" t="str">
        <f>IFERROR(VLOOKUP(J1181,Product_lookup!$A:$G,7,FALSE),"")</f>
        <v/>
      </c>
      <c r="AG1181" s="33" t="str">
        <f t="shared" si="170"/>
        <v/>
      </c>
    </row>
    <row r="1182" spans="1:33" x14ac:dyDescent="0.3">
      <c r="A1182" s="27">
        <v>46276</v>
      </c>
      <c r="B1182" s="8" t="s">
        <v>19</v>
      </c>
      <c r="C1182" s="8" t="s">
        <v>249</v>
      </c>
      <c r="D1182" s="8" t="s">
        <v>141</v>
      </c>
      <c r="E1182" s="8" t="s">
        <v>351</v>
      </c>
      <c r="F1182" s="8" t="s">
        <v>143</v>
      </c>
      <c r="G1182" s="8" t="s">
        <v>354</v>
      </c>
      <c r="H1182" s="8" t="s">
        <v>20</v>
      </c>
      <c r="I1182" s="8" t="s">
        <v>354</v>
      </c>
      <c r="J1182" s="8" t="s">
        <v>353</v>
      </c>
      <c r="K1182" s="8" t="s">
        <v>21</v>
      </c>
      <c r="L1182" s="12">
        <v>96</v>
      </c>
      <c r="M1182" s="9">
        <v>7</v>
      </c>
      <c r="N1182" s="10">
        <f t="shared" si="162"/>
        <v>7.2916666666666671E-2</v>
      </c>
      <c r="O1182" s="11">
        <f t="shared" si="163"/>
        <v>15.77</v>
      </c>
      <c r="P1182" s="11">
        <v>110.39</v>
      </c>
      <c r="Q1182" s="11">
        <v>0</v>
      </c>
      <c r="R1182" s="8">
        <v>0</v>
      </c>
      <c r="S1182" s="8">
        <v>0</v>
      </c>
      <c r="T1182" s="33" t="str">
        <f t="shared" si="164"/>
        <v/>
      </c>
      <c r="U1182" s="12">
        <f t="shared" si="165"/>
        <v>0</v>
      </c>
      <c r="V1182" s="10">
        <f t="shared" si="166"/>
        <v>0</v>
      </c>
      <c r="W1182" s="11">
        <v>16</v>
      </c>
      <c r="X1182" s="8" t="s">
        <v>148</v>
      </c>
      <c r="Y1182" s="8" t="s">
        <v>149</v>
      </c>
      <c r="AA1182">
        <f t="shared" si="167"/>
        <v>2</v>
      </c>
      <c r="AB1182" s="32" t="str">
        <f t="shared" si="168"/>
        <v/>
      </c>
      <c r="AC1182" t="str">
        <f t="shared" si="169"/>
        <v>Cost missing</v>
      </c>
      <c r="AD1182" t="str">
        <f>IFERROR(VLOOKUP(J1182,Product_lookup!$A:$G,5,FALSE),"")</f>
        <v/>
      </c>
      <c r="AE1182" t="str">
        <f>IFERROR(VLOOKUP(J1182,Product_lookup!$A:$G,6,FALSE),"")</f>
        <v/>
      </c>
      <c r="AF1182" t="str">
        <f>IFERROR(VLOOKUP(J1182,Product_lookup!$A:$G,7,FALSE),"")</f>
        <v/>
      </c>
      <c r="AG1182" s="33" t="str">
        <f t="shared" si="170"/>
        <v/>
      </c>
    </row>
    <row r="1183" spans="1:33" x14ac:dyDescent="0.3">
      <c r="A1183" s="27">
        <v>46276</v>
      </c>
      <c r="B1183" s="8" t="s">
        <v>19</v>
      </c>
      <c r="C1183" s="8" t="s">
        <v>249</v>
      </c>
      <c r="D1183" s="8" t="s">
        <v>141</v>
      </c>
      <c r="E1183" s="8" t="s">
        <v>351</v>
      </c>
      <c r="F1183" s="8" t="s">
        <v>143</v>
      </c>
      <c r="G1183" s="8" t="s">
        <v>352</v>
      </c>
      <c r="H1183" s="8" t="s">
        <v>20</v>
      </c>
      <c r="I1183" s="8" t="s">
        <v>352</v>
      </c>
      <c r="J1183" s="8" t="s">
        <v>353</v>
      </c>
      <c r="K1183" s="8" t="s">
        <v>7</v>
      </c>
      <c r="L1183" s="12">
        <v>879</v>
      </c>
      <c r="M1183" s="9">
        <v>12</v>
      </c>
      <c r="N1183" s="10">
        <f t="shared" si="162"/>
        <v>1.3651877133105802E-2</v>
      </c>
      <c r="O1183" s="11">
        <f t="shared" si="163"/>
        <v>11.15</v>
      </c>
      <c r="P1183" s="11">
        <v>133.80000000000001</v>
      </c>
      <c r="Q1183" s="11">
        <v>0</v>
      </c>
      <c r="R1183" s="8">
        <v>0</v>
      </c>
      <c r="S1183" s="8">
        <v>0</v>
      </c>
      <c r="T1183" s="33" t="str">
        <f t="shared" si="164"/>
        <v/>
      </c>
      <c r="U1183" s="12">
        <f t="shared" si="165"/>
        <v>0</v>
      </c>
      <c r="V1183" s="10">
        <f t="shared" si="166"/>
        <v>0</v>
      </c>
      <c r="W1183" s="11">
        <v>16.5</v>
      </c>
      <c r="X1183" s="8" t="s">
        <v>148</v>
      </c>
      <c r="Y1183" s="8" t="s">
        <v>149</v>
      </c>
      <c r="AA1183">
        <f t="shared" si="167"/>
        <v>2</v>
      </c>
      <c r="AB1183" s="32" t="str">
        <f t="shared" si="168"/>
        <v/>
      </c>
      <c r="AC1183" t="str">
        <f t="shared" si="169"/>
        <v>Cost missing</v>
      </c>
      <c r="AD1183" t="str">
        <f>IFERROR(VLOOKUP(J1183,Product_lookup!$A:$G,5,FALSE),"")</f>
        <v/>
      </c>
      <c r="AE1183" t="str">
        <f>IFERROR(VLOOKUP(J1183,Product_lookup!$A:$G,6,FALSE),"")</f>
        <v/>
      </c>
      <c r="AF1183" t="str">
        <f>IFERROR(VLOOKUP(J1183,Product_lookup!$A:$G,7,FALSE),"")</f>
        <v/>
      </c>
      <c r="AG1183" s="33" t="str">
        <f t="shared" si="170"/>
        <v/>
      </c>
    </row>
    <row r="1184" spans="1:33" x14ac:dyDescent="0.3">
      <c r="A1184" s="27">
        <v>46277</v>
      </c>
      <c r="B1184" s="8" t="s">
        <v>12</v>
      </c>
      <c r="C1184" s="8" t="s">
        <v>140</v>
      </c>
      <c r="D1184" s="8" t="s">
        <v>141</v>
      </c>
      <c r="E1184" s="8" t="s">
        <v>142</v>
      </c>
      <c r="F1184" s="8" t="s">
        <v>143</v>
      </c>
      <c r="G1184" s="8" t="s">
        <v>151</v>
      </c>
      <c r="H1184" s="8" t="s">
        <v>6</v>
      </c>
      <c r="I1184" s="8" t="s">
        <v>454</v>
      </c>
      <c r="J1184" s="8" t="s">
        <v>147</v>
      </c>
      <c r="K1184" s="8" t="s">
        <v>7</v>
      </c>
      <c r="L1184" s="12">
        <v>4545</v>
      </c>
      <c r="M1184" s="9">
        <v>40</v>
      </c>
      <c r="N1184" s="10">
        <f t="shared" si="162"/>
        <v>8.8008800880088004E-3</v>
      </c>
      <c r="O1184" s="11">
        <f t="shared" si="163"/>
        <v>8.84</v>
      </c>
      <c r="P1184" s="11">
        <v>353.6</v>
      </c>
      <c r="Q1184" s="11">
        <v>1198</v>
      </c>
      <c r="R1184" s="8">
        <v>2</v>
      </c>
      <c r="S1184" s="8">
        <v>2</v>
      </c>
      <c r="T1184" s="33">
        <f t="shared" si="164"/>
        <v>0.2951585976627713</v>
      </c>
      <c r="U1184" s="12">
        <f t="shared" si="165"/>
        <v>3.3880090497737556</v>
      </c>
      <c r="V1184" s="10">
        <f t="shared" si="166"/>
        <v>0.05</v>
      </c>
      <c r="W1184" s="11">
        <v>13.5</v>
      </c>
      <c r="X1184" s="8" t="s">
        <v>148</v>
      </c>
      <c r="Y1184" s="8" t="s">
        <v>149</v>
      </c>
      <c r="AA1184">
        <f t="shared" si="167"/>
        <v>2</v>
      </c>
      <c r="AB1184" s="32">
        <f t="shared" si="168"/>
        <v>124.39999999999998</v>
      </c>
      <c r="AC1184" t="str">
        <f t="shared" si="169"/>
        <v>Profitable</v>
      </c>
      <c r="AD1184">
        <f>IFERROR(VLOOKUP(J1184,Product_lookup!$A:$G,5,FALSE),"")</f>
        <v>599</v>
      </c>
      <c r="AE1184">
        <f>IFERROR(VLOOKUP(J1184,Product_lookup!$A:$G,6,FALSE),"")</f>
        <v>216</v>
      </c>
      <c r="AF1184">
        <f>IFERROR(VLOOKUP(J1184,Product_lookup!$A:$G,7,FALSE),"")</f>
        <v>144</v>
      </c>
      <c r="AG1184" s="33">
        <f t="shared" si="170"/>
        <v>0.39899833055091821</v>
      </c>
    </row>
    <row r="1185" spans="1:33" x14ac:dyDescent="0.3">
      <c r="A1185" s="27">
        <v>46277</v>
      </c>
      <c r="B1185" s="8" t="s">
        <v>12</v>
      </c>
      <c r="C1185" s="8" t="s">
        <v>140</v>
      </c>
      <c r="D1185" s="8" t="s">
        <v>141</v>
      </c>
      <c r="E1185" s="8" t="s">
        <v>150</v>
      </c>
      <c r="F1185" s="8" t="s">
        <v>143</v>
      </c>
      <c r="G1185" s="8" t="s">
        <v>151</v>
      </c>
      <c r="H1185" s="8" t="s">
        <v>6</v>
      </c>
      <c r="I1185" s="8" t="s">
        <v>152</v>
      </c>
      <c r="J1185" s="8" t="s">
        <v>153</v>
      </c>
      <c r="K1185" s="8" t="s">
        <v>21</v>
      </c>
      <c r="L1185" s="12">
        <v>129</v>
      </c>
      <c r="M1185" s="9">
        <v>4</v>
      </c>
      <c r="N1185" s="10">
        <f t="shared" si="162"/>
        <v>3.1007751937984496E-2</v>
      </c>
      <c r="O1185" s="11">
        <f t="shared" si="163"/>
        <v>16.47</v>
      </c>
      <c r="P1185" s="11">
        <v>65.88</v>
      </c>
      <c r="Q1185" s="11">
        <v>549</v>
      </c>
      <c r="R1185" s="8">
        <v>1</v>
      </c>
      <c r="S1185" s="8">
        <v>1</v>
      </c>
      <c r="T1185" s="33">
        <f t="shared" si="164"/>
        <v>0.12</v>
      </c>
      <c r="U1185" s="12">
        <f t="shared" si="165"/>
        <v>8.3333333333333339</v>
      </c>
      <c r="V1185" s="10">
        <f t="shared" si="166"/>
        <v>0.25</v>
      </c>
      <c r="W1185" s="11">
        <v>16.5</v>
      </c>
      <c r="X1185" s="8" t="s">
        <v>148</v>
      </c>
      <c r="Y1185" s="8" t="s">
        <v>149</v>
      </c>
      <c r="AA1185">
        <f t="shared" si="167"/>
        <v>2</v>
      </c>
      <c r="AB1185" s="32">
        <f t="shared" si="168"/>
        <v>152.12</v>
      </c>
      <c r="AC1185" t="str">
        <f t="shared" si="169"/>
        <v>Profitable</v>
      </c>
      <c r="AD1185">
        <f>IFERROR(VLOOKUP(J1185,Product_lookup!$A:$G,5,FALSE),"")</f>
        <v>549</v>
      </c>
      <c r="AE1185">
        <f>IFERROR(VLOOKUP(J1185,Product_lookup!$A:$G,6,FALSE),"")</f>
        <v>192</v>
      </c>
      <c r="AF1185">
        <f>IFERROR(VLOOKUP(J1185,Product_lookup!$A:$G,7,FALSE),"")</f>
        <v>139</v>
      </c>
      <c r="AG1185" s="33">
        <f t="shared" si="170"/>
        <v>0.39708561020036431</v>
      </c>
    </row>
    <row r="1186" spans="1:33" x14ac:dyDescent="0.3">
      <c r="A1186" s="27">
        <v>46277</v>
      </c>
      <c r="B1186" s="8" t="s">
        <v>12</v>
      </c>
      <c r="C1186" s="8" t="s">
        <v>140</v>
      </c>
      <c r="D1186" s="8" t="s">
        <v>141</v>
      </c>
      <c r="E1186" s="8" t="s">
        <v>150</v>
      </c>
      <c r="F1186" s="8" t="s">
        <v>143</v>
      </c>
      <c r="G1186" s="8" t="s">
        <v>144</v>
      </c>
      <c r="H1186" s="8" t="s">
        <v>6</v>
      </c>
      <c r="I1186" s="8" t="s">
        <v>658</v>
      </c>
      <c r="J1186" s="8" t="s">
        <v>153</v>
      </c>
      <c r="K1186" s="8" t="s">
        <v>7</v>
      </c>
      <c r="L1186" s="12">
        <v>184</v>
      </c>
      <c r="M1186" s="9">
        <v>1</v>
      </c>
      <c r="N1186" s="10">
        <f t="shared" si="162"/>
        <v>5.434782608695652E-3</v>
      </c>
      <c r="O1186" s="11">
        <f t="shared" si="163"/>
        <v>7.13</v>
      </c>
      <c r="P1186" s="11">
        <v>7.13</v>
      </c>
      <c r="Q1186" s="11">
        <v>0</v>
      </c>
      <c r="R1186" s="8">
        <v>0</v>
      </c>
      <c r="S1186" s="8">
        <v>0</v>
      </c>
      <c r="T1186" s="33" t="str">
        <f t="shared" si="164"/>
        <v/>
      </c>
      <c r="U1186" s="12">
        <f t="shared" si="165"/>
        <v>0</v>
      </c>
      <c r="V1186" s="10">
        <f t="shared" si="166"/>
        <v>0</v>
      </c>
      <c r="W1186" s="11">
        <v>13.5</v>
      </c>
      <c r="X1186" s="8" t="s">
        <v>148</v>
      </c>
      <c r="Y1186" s="8" t="s">
        <v>149</v>
      </c>
      <c r="AA1186">
        <f t="shared" si="167"/>
        <v>2</v>
      </c>
      <c r="AB1186" s="32">
        <f t="shared" si="168"/>
        <v>-7.13</v>
      </c>
      <c r="AC1186" t="str">
        <f t="shared" si="169"/>
        <v>No Sales</v>
      </c>
      <c r="AD1186">
        <f>IFERROR(VLOOKUP(J1186,Product_lookup!$A:$G,5,FALSE),"")</f>
        <v>549</v>
      </c>
      <c r="AE1186">
        <f>IFERROR(VLOOKUP(J1186,Product_lookup!$A:$G,6,FALSE),"")</f>
        <v>192</v>
      </c>
      <c r="AF1186">
        <f>IFERROR(VLOOKUP(J1186,Product_lookup!$A:$G,7,FALSE),"")</f>
        <v>139</v>
      </c>
      <c r="AG1186" s="33">
        <f t="shared" si="170"/>
        <v>0.39708561020036431</v>
      </c>
    </row>
    <row r="1187" spans="1:33" x14ac:dyDescent="0.3">
      <c r="A1187" s="27">
        <v>46277</v>
      </c>
      <c r="B1187" s="8" t="s">
        <v>12</v>
      </c>
      <c r="C1187" s="8" t="s">
        <v>140</v>
      </c>
      <c r="D1187" s="8" t="s">
        <v>141</v>
      </c>
      <c r="E1187" s="8" t="s">
        <v>150</v>
      </c>
      <c r="F1187" s="8" t="s">
        <v>143</v>
      </c>
      <c r="G1187" s="8" t="s">
        <v>151</v>
      </c>
      <c r="H1187" s="8" t="s">
        <v>6</v>
      </c>
      <c r="I1187" s="8" t="s">
        <v>1551</v>
      </c>
      <c r="J1187" s="8" t="s">
        <v>153</v>
      </c>
      <c r="K1187" s="8" t="s">
        <v>21</v>
      </c>
      <c r="L1187" s="12">
        <v>102</v>
      </c>
      <c r="M1187" s="9">
        <v>2</v>
      </c>
      <c r="N1187" s="10">
        <f t="shared" si="162"/>
        <v>1.9607843137254902E-2</v>
      </c>
      <c r="O1187" s="11">
        <f t="shared" si="163"/>
        <v>15.73</v>
      </c>
      <c r="P1187" s="11">
        <v>31.46</v>
      </c>
      <c r="Q1187" s="11">
        <v>0</v>
      </c>
      <c r="R1187" s="8">
        <v>0</v>
      </c>
      <c r="S1187" s="8">
        <v>0</v>
      </c>
      <c r="T1187" s="33" t="str">
        <f t="shared" si="164"/>
        <v/>
      </c>
      <c r="U1187" s="12">
        <f t="shared" si="165"/>
        <v>0</v>
      </c>
      <c r="V1187" s="10">
        <f t="shared" si="166"/>
        <v>0</v>
      </c>
      <c r="W1187" s="11">
        <v>17</v>
      </c>
      <c r="X1187" s="8" t="s">
        <v>148</v>
      </c>
      <c r="Y1187" s="8" t="s">
        <v>149</v>
      </c>
      <c r="AA1187">
        <f t="shared" si="167"/>
        <v>2</v>
      </c>
      <c r="AB1187" s="32">
        <f t="shared" si="168"/>
        <v>-31.46</v>
      </c>
      <c r="AC1187" t="str">
        <f t="shared" si="169"/>
        <v>No Sales</v>
      </c>
      <c r="AD1187">
        <f>IFERROR(VLOOKUP(J1187,Product_lookup!$A:$G,5,FALSE),"")</f>
        <v>549</v>
      </c>
      <c r="AE1187">
        <f>IFERROR(VLOOKUP(J1187,Product_lookup!$A:$G,6,FALSE),"")</f>
        <v>192</v>
      </c>
      <c r="AF1187">
        <f>IFERROR(VLOOKUP(J1187,Product_lookup!$A:$G,7,FALSE),"")</f>
        <v>139</v>
      </c>
      <c r="AG1187" s="33">
        <f t="shared" si="170"/>
        <v>0.39708561020036431</v>
      </c>
    </row>
    <row r="1188" spans="1:33" x14ac:dyDescent="0.3">
      <c r="A1188" s="27">
        <v>46277</v>
      </c>
      <c r="B1188" s="8" t="s">
        <v>12</v>
      </c>
      <c r="C1188" s="8" t="s">
        <v>140</v>
      </c>
      <c r="D1188" s="8" t="s">
        <v>141</v>
      </c>
      <c r="E1188" s="8" t="s">
        <v>150</v>
      </c>
      <c r="F1188" s="8" t="s">
        <v>143</v>
      </c>
      <c r="G1188" s="8" t="s">
        <v>144</v>
      </c>
      <c r="H1188" s="8" t="s">
        <v>6</v>
      </c>
      <c r="I1188" s="8" t="s">
        <v>209</v>
      </c>
      <c r="J1188" s="8" t="s">
        <v>153</v>
      </c>
      <c r="K1188" s="8" t="s">
        <v>7</v>
      </c>
      <c r="L1188" s="12">
        <v>551</v>
      </c>
      <c r="M1188" s="9">
        <v>4</v>
      </c>
      <c r="N1188" s="10">
        <f t="shared" si="162"/>
        <v>7.2595281306715061E-3</v>
      </c>
      <c r="O1188" s="11">
        <f t="shared" si="163"/>
        <v>7.15</v>
      </c>
      <c r="P1188" s="11">
        <v>28.6</v>
      </c>
      <c r="Q1188" s="11">
        <v>1098</v>
      </c>
      <c r="R1188" s="8">
        <v>2</v>
      </c>
      <c r="S1188" s="8">
        <v>2</v>
      </c>
      <c r="T1188" s="33">
        <f t="shared" si="164"/>
        <v>2.6047358834244083E-2</v>
      </c>
      <c r="U1188" s="12">
        <f t="shared" si="165"/>
        <v>38.391608391608386</v>
      </c>
      <c r="V1188" s="10">
        <f t="shared" si="166"/>
        <v>0.5</v>
      </c>
      <c r="W1188" s="11">
        <v>10.5</v>
      </c>
      <c r="X1188" s="8" t="s">
        <v>148</v>
      </c>
      <c r="Y1188" s="8" t="s">
        <v>149</v>
      </c>
      <c r="AA1188">
        <f t="shared" si="167"/>
        <v>2</v>
      </c>
      <c r="AB1188" s="32">
        <f t="shared" si="168"/>
        <v>407.4</v>
      </c>
      <c r="AC1188" t="str">
        <f t="shared" si="169"/>
        <v>Profitable</v>
      </c>
      <c r="AD1188">
        <f>IFERROR(VLOOKUP(J1188,Product_lookup!$A:$G,5,FALSE),"")</f>
        <v>549</v>
      </c>
      <c r="AE1188">
        <f>IFERROR(VLOOKUP(J1188,Product_lookup!$A:$G,6,FALSE),"")</f>
        <v>192</v>
      </c>
      <c r="AF1188">
        <f>IFERROR(VLOOKUP(J1188,Product_lookup!$A:$G,7,FALSE),"")</f>
        <v>139</v>
      </c>
      <c r="AG1188" s="33">
        <f t="shared" si="170"/>
        <v>0.39708561020036431</v>
      </c>
    </row>
    <row r="1189" spans="1:33" x14ac:dyDescent="0.3">
      <c r="A1189" s="27">
        <v>46277</v>
      </c>
      <c r="B1189" s="8" t="s">
        <v>12</v>
      </c>
      <c r="C1189" s="8" t="s">
        <v>140</v>
      </c>
      <c r="D1189" s="8" t="s">
        <v>141</v>
      </c>
      <c r="E1189" s="8" t="s">
        <v>150</v>
      </c>
      <c r="F1189" s="8" t="s">
        <v>143</v>
      </c>
      <c r="G1189" s="8" t="s">
        <v>144</v>
      </c>
      <c r="H1189" s="8" t="s">
        <v>6</v>
      </c>
      <c r="I1189" s="8" t="s">
        <v>210</v>
      </c>
      <c r="J1189" s="8" t="s">
        <v>153</v>
      </c>
      <c r="K1189" s="8" t="s">
        <v>7</v>
      </c>
      <c r="L1189" s="12">
        <v>1433</v>
      </c>
      <c r="M1189" s="9">
        <v>11</v>
      </c>
      <c r="N1189" s="10">
        <f t="shared" si="162"/>
        <v>7.6762037683182132E-3</v>
      </c>
      <c r="O1189" s="11">
        <f t="shared" si="163"/>
        <v>8.0399999999999991</v>
      </c>
      <c r="P1189" s="11">
        <v>88.44</v>
      </c>
      <c r="Q1189" s="11">
        <v>0</v>
      </c>
      <c r="R1189" s="8">
        <v>0</v>
      </c>
      <c r="S1189" s="8">
        <v>0</v>
      </c>
      <c r="T1189" s="33" t="str">
        <f t="shared" si="164"/>
        <v/>
      </c>
      <c r="U1189" s="12">
        <f t="shared" si="165"/>
        <v>0</v>
      </c>
      <c r="V1189" s="10">
        <f t="shared" si="166"/>
        <v>0</v>
      </c>
      <c r="W1189" s="11">
        <v>10</v>
      </c>
      <c r="X1189" s="8" t="s">
        <v>148</v>
      </c>
      <c r="Y1189" s="8" t="s">
        <v>149</v>
      </c>
      <c r="AA1189">
        <f t="shared" si="167"/>
        <v>2</v>
      </c>
      <c r="AB1189" s="32">
        <f t="shared" si="168"/>
        <v>-88.44</v>
      </c>
      <c r="AC1189" t="str">
        <f t="shared" si="169"/>
        <v>No Sales</v>
      </c>
      <c r="AD1189">
        <f>IFERROR(VLOOKUP(J1189,Product_lookup!$A:$G,5,FALSE),"")</f>
        <v>549</v>
      </c>
      <c r="AE1189">
        <f>IFERROR(VLOOKUP(J1189,Product_lookup!$A:$G,6,FALSE),"")</f>
        <v>192</v>
      </c>
      <c r="AF1189">
        <f>IFERROR(VLOOKUP(J1189,Product_lookup!$A:$G,7,FALSE),"")</f>
        <v>139</v>
      </c>
      <c r="AG1189" s="33">
        <f t="shared" si="170"/>
        <v>0.39708561020036431</v>
      </c>
    </row>
    <row r="1190" spans="1:33" x14ac:dyDescent="0.3">
      <c r="A1190" s="27">
        <v>46277</v>
      </c>
      <c r="B1190" s="8" t="s">
        <v>12</v>
      </c>
      <c r="C1190" s="8" t="s">
        <v>140</v>
      </c>
      <c r="D1190" s="8" t="s">
        <v>141</v>
      </c>
      <c r="E1190" s="8" t="s">
        <v>157</v>
      </c>
      <c r="F1190" s="8" t="s">
        <v>143</v>
      </c>
      <c r="G1190" s="8" t="s">
        <v>151</v>
      </c>
      <c r="H1190" s="8" t="s">
        <v>6</v>
      </c>
      <c r="I1190" s="8" t="s">
        <v>343</v>
      </c>
      <c r="J1190" s="8" t="s">
        <v>159</v>
      </c>
      <c r="K1190" s="8" t="s">
        <v>21</v>
      </c>
      <c r="L1190" s="12">
        <v>418</v>
      </c>
      <c r="M1190" s="9">
        <v>5</v>
      </c>
      <c r="N1190" s="10">
        <f t="shared" si="162"/>
        <v>1.1961722488038277E-2</v>
      </c>
      <c r="O1190" s="11">
        <f t="shared" si="163"/>
        <v>8.5</v>
      </c>
      <c r="P1190" s="11">
        <v>42.5</v>
      </c>
      <c r="Q1190" s="11">
        <v>0</v>
      </c>
      <c r="R1190" s="8">
        <v>0</v>
      </c>
      <c r="S1190" s="8">
        <v>0</v>
      </c>
      <c r="T1190" s="33" t="str">
        <f t="shared" si="164"/>
        <v/>
      </c>
      <c r="U1190" s="12">
        <f t="shared" si="165"/>
        <v>0</v>
      </c>
      <c r="V1190" s="10">
        <f t="shared" si="166"/>
        <v>0</v>
      </c>
      <c r="W1190" s="11">
        <v>8.5</v>
      </c>
      <c r="X1190" s="8" t="s">
        <v>148</v>
      </c>
      <c r="Y1190" s="8" t="s">
        <v>149</v>
      </c>
      <c r="AA1190">
        <f t="shared" si="167"/>
        <v>2</v>
      </c>
      <c r="AB1190" s="32">
        <f t="shared" si="168"/>
        <v>-42.5</v>
      </c>
      <c r="AC1190" t="str">
        <f t="shared" si="169"/>
        <v>No Sales</v>
      </c>
      <c r="AD1190">
        <f>IFERROR(VLOOKUP(J1190,Product_lookup!$A:$G,5,FALSE),"")</f>
        <v>399</v>
      </c>
      <c r="AE1190">
        <f>IFERROR(VLOOKUP(J1190,Product_lookup!$A:$G,6,FALSE),"")</f>
        <v>148</v>
      </c>
      <c r="AF1190">
        <f>IFERROR(VLOOKUP(J1190,Product_lookup!$A:$G,7,FALSE),"")</f>
        <v>126</v>
      </c>
      <c r="AG1190" s="33">
        <f t="shared" si="170"/>
        <v>0.31328320802005011</v>
      </c>
    </row>
    <row r="1191" spans="1:33" x14ac:dyDescent="0.3">
      <c r="A1191" s="27">
        <v>46277</v>
      </c>
      <c r="B1191" s="8" t="s">
        <v>12</v>
      </c>
      <c r="C1191" s="8" t="s">
        <v>140</v>
      </c>
      <c r="D1191" s="8" t="s">
        <v>141</v>
      </c>
      <c r="E1191" s="8" t="s">
        <v>157</v>
      </c>
      <c r="F1191" s="8" t="s">
        <v>143</v>
      </c>
      <c r="G1191" s="8" t="s">
        <v>151</v>
      </c>
      <c r="H1191" s="8" t="s">
        <v>6</v>
      </c>
      <c r="I1191" s="8" t="s">
        <v>711</v>
      </c>
      <c r="J1191" s="8" t="s">
        <v>159</v>
      </c>
      <c r="K1191" s="8" t="s">
        <v>7</v>
      </c>
      <c r="L1191" s="12">
        <v>213</v>
      </c>
      <c r="M1191" s="9">
        <v>1</v>
      </c>
      <c r="N1191" s="10">
        <f t="shared" si="162"/>
        <v>4.6948356807511738E-3</v>
      </c>
      <c r="O1191" s="11">
        <f t="shared" si="163"/>
        <v>5.45</v>
      </c>
      <c r="P1191" s="11">
        <v>5.45</v>
      </c>
      <c r="Q1191" s="11">
        <v>0</v>
      </c>
      <c r="R1191" s="8">
        <v>0</v>
      </c>
      <c r="S1191" s="8">
        <v>0</v>
      </c>
      <c r="T1191" s="33" t="str">
        <f t="shared" si="164"/>
        <v/>
      </c>
      <c r="U1191" s="12">
        <f t="shared" si="165"/>
        <v>0</v>
      </c>
      <c r="V1191" s="10">
        <f t="shared" si="166"/>
        <v>0</v>
      </c>
      <c r="W1191" s="11">
        <v>8.5</v>
      </c>
      <c r="X1191" s="8" t="s">
        <v>148</v>
      </c>
      <c r="Y1191" s="8" t="s">
        <v>149</v>
      </c>
      <c r="AA1191">
        <f t="shared" si="167"/>
        <v>2</v>
      </c>
      <c r="AB1191" s="32">
        <f t="shared" si="168"/>
        <v>-5.45</v>
      </c>
      <c r="AC1191" t="str">
        <f t="shared" si="169"/>
        <v>No Sales</v>
      </c>
      <c r="AD1191">
        <f>IFERROR(VLOOKUP(J1191,Product_lookup!$A:$G,5,FALSE),"")</f>
        <v>399</v>
      </c>
      <c r="AE1191">
        <f>IFERROR(VLOOKUP(J1191,Product_lookup!$A:$G,6,FALSE),"")</f>
        <v>148</v>
      </c>
      <c r="AF1191">
        <f>IFERROR(VLOOKUP(J1191,Product_lookup!$A:$G,7,FALSE),"")</f>
        <v>126</v>
      </c>
      <c r="AG1191" s="33">
        <f t="shared" si="170"/>
        <v>0.31328320802005011</v>
      </c>
    </row>
    <row r="1192" spans="1:33" x14ac:dyDescent="0.3">
      <c r="A1192" s="27">
        <v>46277</v>
      </c>
      <c r="B1192" s="8" t="s">
        <v>12</v>
      </c>
      <c r="C1192" s="8" t="s">
        <v>140</v>
      </c>
      <c r="D1192" s="8" t="s">
        <v>141</v>
      </c>
      <c r="E1192" s="8" t="s">
        <v>157</v>
      </c>
      <c r="F1192" s="8" t="s">
        <v>143</v>
      </c>
      <c r="G1192" s="8" t="s">
        <v>151</v>
      </c>
      <c r="H1192" s="8" t="s">
        <v>6</v>
      </c>
      <c r="I1192" s="8" t="s">
        <v>386</v>
      </c>
      <c r="J1192" s="8" t="s">
        <v>159</v>
      </c>
      <c r="K1192" s="8" t="s">
        <v>14</v>
      </c>
      <c r="L1192" s="12">
        <v>332</v>
      </c>
      <c r="M1192" s="9">
        <v>5</v>
      </c>
      <c r="N1192" s="10">
        <f t="shared" si="162"/>
        <v>1.5060240963855422E-2</v>
      </c>
      <c r="O1192" s="11">
        <f t="shared" si="163"/>
        <v>8.98</v>
      </c>
      <c r="P1192" s="11">
        <v>44.9</v>
      </c>
      <c r="Q1192" s="11">
        <v>0</v>
      </c>
      <c r="R1192" s="8">
        <v>0</v>
      </c>
      <c r="S1192" s="8">
        <v>0</v>
      </c>
      <c r="T1192" s="33" t="str">
        <f t="shared" si="164"/>
        <v/>
      </c>
      <c r="U1192" s="12">
        <f t="shared" si="165"/>
        <v>0</v>
      </c>
      <c r="V1192" s="10">
        <f t="shared" si="166"/>
        <v>0</v>
      </c>
      <c r="W1192" s="11">
        <v>11</v>
      </c>
      <c r="X1192" s="8" t="s">
        <v>148</v>
      </c>
      <c r="Y1192" s="8" t="s">
        <v>149</v>
      </c>
      <c r="AA1192">
        <f t="shared" si="167"/>
        <v>2</v>
      </c>
      <c r="AB1192" s="32">
        <f t="shared" si="168"/>
        <v>-44.9</v>
      </c>
      <c r="AC1192" t="str">
        <f t="shared" si="169"/>
        <v>No Sales</v>
      </c>
      <c r="AD1192">
        <f>IFERROR(VLOOKUP(J1192,Product_lookup!$A:$G,5,FALSE),"")</f>
        <v>399</v>
      </c>
      <c r="AE1192">
        <f>IFERROR(VLOOKUP(J1192,Product_lookup!$A:$G,6,FALSE),"")</f>
        <v>148</v>
      </c>
      <c r="AF1192">
        <f>IFERROR(VLOOKUP(J1192,Product_lookup!$A:$G,7,FALSE),"")</f>
        <v>126</v>
      </c>
      <c r="AG1192" s="33">
        <f t="shared" si="170"/>
        <v>0.31328320802005011</v>
      </c>
    </row>
    <row r="1193" spans="1:33" x14ac:dyDescent="0.3">
      <c r="A1193" s="27">
        <v>46277</v>
      </c>
      <c r="B1193" s="8" t="s">
        <v>12</v>
      </c>
      <c r="C1193" s="8" t="s">
        <v>140</v>
      </c>
      <c r="D1193" s="8" t="s">
        <v>141</v>
      </c>
      <c r="E1193" s="8" t="s">
        <v>239</v>
      </c>
      <c r="F1193" s="8" t="s">
        <v>143</v>
      </c>
      <c r="G1193" s="8" t="s">
        <v>144</v>
      </c>
      <c r="H1193" s="8" t="s">
        <v>6</v>
      </c>
      <c r="I1193" s="8" t="s">
        <v>241</v>
      </c>
      <c r="J1193" s="8" t="s">
        <v>242</v>
      </c>
      <c r="K1193" s="8" t="s">
        <v>14</v>
      </c>
      <c r="L1193" s="12">
        <v>183</v>
      </c>
      <c r="M1193" s="9">
        <v>1</v>
      </c>
      <c r="N1193" s="10">
        <f t="shared" si="162"/>
        <v>5.4644808743169399E-3</v>
      </c>
      <c r="O1193" s="11">
        <f t="shared" si="163"/>
        <v>4.0599999999999996</v>
      </c>
      <c r="P1193" s="11">
        <v>4.0599999999999996</v>
      </c>
      <c r="Q1193" s="11">
        <v>0</v>
      </c>
      <c r="R1193" s="8">
        <v>0</v>
      </c>
      <c r="S1193" s="8">
        <v>0</v>
      </c>
      <c r="T1193" s="33" t="str">
        <f t="shared" si="164"/>
        <v/>
      </c>
      <c r="U1193" s="12">
        <f t="shared" si="165"/>
        <v>0</v>
      </c>
      <c r="V1193" s="10">
        <f t="shared" si="166"/>
        <v>0</v>
      </c>
      <c r="W1193" s="11">
        <v>7</v>
      </c>
      <c r="X1193" s="8" t="s">
        <v>148</v>
      </c>
      <c r="Y1193" s="8" t="s">
        <v>149</v>
      </c>
      <c r="AA1193">
        <f t="shared" si="167"/>
        <v>2</v>
      </c>
      <c r="AB1193" s="32">
        <f t="shared" si="168"/>
        <v>-4.0599999999999996</v>
      </c>
      <c r="AC1193" t="str">
        <f t="shared" si="169"/>
        <v>No Sales</v>
      </c>
      <c r="AD1193">
        <f>IFERROR(VLOOKUP(J1193,Product_lookup!$A:$G,5,FALSE),"")</f>
        <v>299</v>
      </c>
      <c r="AE1193">
        <f>IFERROR(VLOOKUP(J1193,Product_lookup!$A:$G,6,FALSE),"")</f>
        <v>114</v>
      </c>
      <c r="AF1193">
        <f>IFERROR(VLOOKUP(J1193,Product_lookup!$A:$G,7,FALSE),"")</f>
        <v>107</v>
      </c>
      <c r="AG1193" s="33">
        <f t="shared" si="170"/>
        <v>0.2608695652173913</v>
      </c>
    </row>
    <row r="1194" spans="1:33" x14ac:dyDescent="0.3">
      <c r="A1194" s="27">
        <v>46277</v>
      </c>
      <c r="B1194" s="8" t="s">
        <v>12</v>
      </c>
      <c r="C1194" s="8" t="s">
        <v>140</v>
      </c>
      <c r="D1194" s="8" t="s">
        <v>141</v>
      </c>
      <c r="E1194" s="8" t="s">
        <v>239</v>
      </c>
      <c r="F1194" s="8" t="s">
        <v>143</v>
      </c>
      <c r="G1194" s="8" t="s">
        <v>151</v>
      </c>
      <c r="H1194" s="8" t="s">
        <v>6</v>
      </c>
      <c r="I1194" s="8" t="s">
        <v>261</v>
      </c>
      <c r="J1194" s="8" t="s">
        <v>242</v>
      </c>
      <c r="K1194" s="8" t="s">
        <v>21</v>
      </c>
      <c r="L1194" s="12">
        <v>217</v>
      </c>
      <c r="M1194" s="9">
        <v>0</v>
      </c>
      <c r="N1194" s="10">
        <f t="shared" si="162"/>
        <v>0</v>
      </c>
      <c r="O1194" s="11" t="str">
        <f t="shared" si="163"/>
        <v/>
      </c>
      <c r="P1194" s="11">
        <v>0</v>
      </c>
      <c r="Q1194" s="11">
        <v>0</v>
      </c>
      <c r="R1194" s="8">
        <v>0</v>
      </c>
      <c r="S1194" s="8">
        <v>0</v>
      </c>
      <c r="T1194" s="33" t="str">
        <f t="shared" si="164"/>
        <v/>
      </c>
      <c r="U1194" s="12" t="str">
        <f t="shared" si="165"/>
        <v/>
      </c>
      <c r="V1194" s="10" t="str">
        <f t="shared" si="166"/>
        <v/>
      </c>
      <c r="W1194" s="11">
        <v>9</v>
      </c>
      <c r="X1194" s="8" t="s">
        <v>148</v>
      </c>
      <c r="Y1194" s="8" t="s">
        <v>149</v>
      </c>
      <c r="AA1194">
        <f t="shared" si="167"/>
        <v>2</v>
      </c>
      <c r="AB1194" s="32">
        <f t="shared" si="168"/>
        <v>0</v>
      </c>
      <c r="AC1194" t="str">
        <f t="shared" si="169"/>
        <v>No Spend</v>
      </c>
      <c r="AD1194">
        <f>IFERROR(VLOOKUP(J1194,Product_lookup!$A:$G,5,FALSE),"")</f>
        <v>299</v>
      </c>
      <c r="AE1194">
        <f>IFERROR(VLOOKUP(J1194,Product_lookup!$A:$G,6,FALSE),"")</f>
        <v>114</v>
      </c>
      <c r="AF1194">
        <f>IFERROR(VLOOKUP(J1194,Product_lookup!$A:$G,7,FALSE),"")</f>
        <v>107</v>
      </c>
      <c r="AG1194" s="33">
        <f t="shared" si="170"/>
        <v>0.2608695652173913</v>
      </c>
    </row>
    <row r="1195" spans="1:33" x14ac:dyDescent="0.3">
      <c r="A1195" s="27">
        <v>46277</v>
      </c>
      <c r="B1195" s="8" t="s">
        <v>12</v>
      </c>
      <c r="C1195" s="8" t="s">
        <v>140</v>
      </c>
      <c r="D1195" s="8" t="s">
        <v>141</v>
      </c>
      <c r="E1195" s="8" t="s">
        <v>239</v>
      </c>
      <c r="F1195" s="8" t="s">
        <v>143</v>
      </c>
      <c r="G1195" s="8" t="s">
        <v>178</v>
      </c>
      <c r="H1195" s="8" t="s">
        <v>6</v>
      </c>
      <c r="I1195" s="8" t="s">
        <v>713</v>
      </c>
      <c r="J1195" s="8" t="s">
        <v>242</v>
      </c>
      <c r="K1195" s="8" t="s">
        <v>7</v>
      </c>
      <c r="L1195" s="12">
        <v>355</v>
      </c>
      <c r="M1195" s="9">
        <v>1</v>
      </c>
      <c r="N1195" s="10">
        <f t="shared" si="162"/>
        <v>2.8169014084507044E-3</v>
      </c>
      <c r="O1195" s="11">
        <f t="shared" si="163"/>
        <v>4.34</v>
      </c>
      <c r="P1195" s="11">
        <v>4.34</v>
      </c>
      <c r="Q1195" s="11">
        <v>0</v>
      </c>
      <c r="R1195" s="8">
        <v>0</v>
      </c>
      <c r="S1195" s="8">
        <v>0</v>
      </c>
      <c r="T1195" s="33" t="str">
        <f t="shared" si="164"/>
        <v/>
      </c>
      <c r="U1195" s="12">
        <f t="shared" si="165"/>
        <v>0</v>
      </c>
      <c r="V1195" s="10">
        <f t="shared" si="166"/>
        <v>0</v>
      </c>
      <c r="W1195" s="11">
        <v>5.5</v>
      </c>
      <c r="X1195" s="8" t="s">
        <v>148</v>
      </c>
      <c r="Y1195" s="8" t="s">
        <v>149</v>
      </c>
      <c r="AA1195">
        <f t="shared" si="167"/>
        <v>2</v>
      </c>
      <c r="AB1195" s="32">
        <f t="shared" si="168"/>
        <v>-4.34</v>
      </c>
      <c r="AC1195" t="str">
        <f t="shared" si="169"/>
        <v>No Sales</v>
      </c>
      <c r="AD1195">
        <f>IFERROR(VLOOKUP(J1195,Product_lookup!$A:$G,5,FALSE),"")</f>
        <v>299</v>
      </c>
      <c r="AE1195">
        <f>IFERROR(VLOOKUP(J1195,Product_lookup!$A:$G,6,FALSE),"")</f>
        <v>114</v>
      </c>
      <c r="AF1195">
        <f>IFERROR(VLOOKUP(J1195,Product_lookup!$A:$G,7,FALSE),"")</f>
        <v>107</v>
      </c>
      <c r="AG1195" s="33">
        <f t="shared" si="170"/>
        <v>0.2608695652173913</v>
      </c>
    </row>
    <row r="1196" spans="1:33" x14ac:dyDescent="0.3">
      <c r="A1196" s="27">
        <v>46277</v>
      </c>
      <c r="B1196" s="8" t="s">
        <v>12</v>
      </c>
      <c r="C1196" s="8" t="s">
        <v>140</v>
      </c>
      <c r="D1196" s="8" t="s">
        <v>141</v>
      </c>
      <c r="E1196" s="8" t="s">
        <v>167</v>
      </c>
      <c r="F1196" s="8" t="s">
        <v>143</v>
      </c>
      <c r="G1196" s="8" t="s">
        <v>151</v>
      </c>
      <c r="H1196" s="8" t="s">
        <v>6</v>
      </c>
      <c r="I1196" s="8" t="s">
        <v>1053</v>
      </c>
      <c r="J1196" s="8" t="s">
        <v>169</v>
      </c>
      <c r="K1196" s="8" t="s">
        <v>7</v>
      </c>
      <c r="L1196" s="12">
        <v>529</v>
      </c>
      <c r="M1196" s="9">
        <v>2</v>
      </c>
      <c r="N1196" s="10">
        <f t="shared" si="162"/>
        <v>3.780718336483932E-3</v>
      </c>
      <c r="O1196" s="11">
        <f t="shared" si="163"/>
        <v>2.64</v>
      </c>
      <c r="P1196" s="11">
        <v>5.28</v>
      </c>
      <c r="Q1196" s="11">
        <v>0</v>
      </c>
      <c r="R1196" s="8">
        <v>0</v>
      </c>
      <c r="S1196" s="8">
        <v>0</v>
      </c>
      <c r="T1196" s="33" t="str">
        <f t="shared" si="164"/>
        <v/>
      </c>
      <c r="U1196" s="12">
        <f t="shared" si="165"/>
        <v>0</v>
      </c>
      <c r="V1196" s="10">
        <f t="shared" si="166"/>
        <v>0</v>
      </c>
      <c r="W1196" s="11">
        <v>4.5</v>
      </c>
      <c r="X1196" s="8" t="s">
        <v>148</v>
      </c>
      <c r="Y1196" s="8" t="s">
        <v>149</v>
      </c>
      <c r="AA1196">
        <f t="shared" si="167"/>
        <v>2</v>
      </c>
      <c r="AB1196" s="32">
        <f t="shared" si="168"/>
        <v>-5.28</v>
      </c>
      <c r="AC1196" t="str">
        <f t="shared" si="169"/>
        <v>No Sales</v>
      </c>
      <c r="AD1196">
        <f>IFERROR(VLOOKUP(J1196,Product_lookup!$A:$G,5,FALSE),"")</f>
        <v>249</v>
      </c>
      <c r="AE1196">
        <f>IFERROR(VLOOKUP(J1196,Product_lookup!$A:$G,6,FALSE),"")</f>
        <v>100</v>
      </c>
      <c r="AF1196">
        <f>IFERROR(VLOOKUP(J1196,Product_lookup!$A:$G,7,FALSE),"")</f>
        <v>102</v>
      </c>
      <c r="AG1196" s="33">
        <f t="shared" si="170"/>
        <v>0.18875502008032127</v>
      </c>
    </row>
    <row r="1197" spans="1:33" x14ac:dyDescent="0.3">
      <c r="A1197" s="27">
        <v>46277</v>
      </c>
      <c r="B1197" s="8" t="s">
        <v>12</v>
      </c>
      <c r="C1197" s="8" t="s">
        <v>140</v>
      </c>
      <c r="D1197" s="8" t="s">
        <v>141</v>
      </c>
      <c r="E1197" s="8" t="s">
        <v>167</v>
      </c>
      <c r="F1197" s="8" t="s">
        <v>143</v>
      </c>
      <c r="G1197" s="8" t="s">
        <v>144</v>
      </c>
      <c r="H1197" s="8" t="s">
        <v>6</v>
      </c>
      <c r="I1197" s="8" t="s">
        <v>256</v>
      </c>
      <c r="J1197" s="8" t="s">
        <v>169</v>
      </c>
      <c r="K1197" s="8" t="s">
        <v>7</v>
      </c>
      <c r="L1197" s="12">
        <v>787</v>
      </c>
      <c r="M1197" s="9">
        <v>4</v>
      </c>
      <c r="N1197" s="10">
        <f t="shared" si="162"/>
        <v>5.0825921219822112E-3</v>
      </c>
      <c r="O1197" s="11">
        <f t="shared" si="163"/>
        <v>4.18</v>
      </c>
      <c r="P1197" s="11">
        <v>16.72</v>
      </c>
      <c r="Q1197" s="11">
        <v>498</v>
      </c>
      <c r="R1197" s="8">
        <v>2</v>
      </c>
      <c r="S1197" s="8">
        <v>2</v>
      </c>
      <c r="T1197" s="33">
        <f t="shared" si="164"/>
        <v>3.3574297188755015E-2</v>
      </c>
      <c r="U1197" s="12">
        <f t="shared" si="165"/>
        <v>29.784688995215312</v>
      </c>
      <c r="V1197" s="10">
        <f t="shared" si="166"/>
        <v>0.5</v>
      </c>
      <c r="W1197" s="11">
        <v>6.5</v>
      </c>
      <c r="X1197" s="8" t="s">
        <v>148</v>
      </c>
      <c r="Y1197" s="8" t="s">
        <v>149</v>
      </c>
      <c r="AA1197">
        <f t="shared" si="167"/>
        <v>2</v>
      </c>
      <c r="AB1197" s="32">
        <f t="shared" si="168"/>
        <v>77.28</v>
      </c>
      <c r="AC1197" t="str">
        <f t="shared" si="169"/>
        <v>Profitable</v>
      </c>
      <c r="AD1197">
        <f>IFERROR(VLOOKUP(J1197,Product_lookup!$A:$G,5,FALSE),"")</f>
        <v>249</v>
      </c>
      <c r="AE1197">
        <f>IFERROR(VLOOKUP(J1197,Product_lookup!$A:$G,6,FALSE),"")</f>
        <v>100</v>
      </c>
      <c r="AF1197">
        <f>IFERROR(VLOOKUP(J1197,Product_lookup!$A:$G,7,FALSE),"")</f>
        <v>102</v>
      </c>
      <c r="AG1197" s="33">
        <f t="shared" si="170"/>
        <v>0.18875502008032127</v>
      </c>
    </row>
    <row r="1198" spans="1:33" x14ac:dyDescent="0.3">
      <c r="A1198" s="27">
        <v>46277</v>
      </c>
      <c r="B1198" s="8" t="s">
        <v>5</v>
      </c>
      <c r="C1198" s="8" t="s">
        <v>173</v>
      </c>
      <c r="D1198" s="8" t="s">
        <v>141</v>
      </c>
      <c r="E1198" s="8" t="s">
        <v>174</v>
      </c>
      <c r="F1198" s="8" t="s">
        <v>143</v>
      </c>
      <c r="G1198" s="8" t="s">
        <v>144</v>
      </c>
      <c r="H1198" s="8" t="s">
        <v>6</v>
      </c>
      <c r="I1198" s="8" t="s">
        <v>688</v>
      </c>
      <c r="J1198" s="8" t="s">
        <v>176</v>
      </c>
      <c r="K1198" s="8" t="s">
        <v>7</v>
      </c>
      <c r="L1198" s="12">
        <v>342</v>
      </c>
      <c r="M1198" s="9">
        <v>3</v>
      </c>
      <c r="N1198" s="10">
        <f t="shared" si="162"/>
        <v>8.771929824561403E-3</v>
      </c>
      <c r="O1198" s="11">
        <f t="shared" si="163"/>
        <v>9.8800000000000008</v>
      </c>
      <c r="P1198" s="11">
        <v>29.64</v>
      </c>
      <c r="Q1198" s="11">
        <v>0</v>
      </c>
      <c r="R1198" s="8">
        <v>0</v>
      </c>
      <c r="S1198" s="8">
        <v>0</v>
      </c>
      <c r="T1198" s="33" t="str">
        <f t="shared" si="164"/>
        <v/>
      </c>
      <c r="U1198" s="12">
        <f t="shared" si="165"/>
        <v>0</v>
      </c>
      <c r="V1198" s="10">
        <f t="shared" si="166"/>
        <v>0</v>
      </c>
      <c r="W1198" s="11">
        <v>14</v>
      </c>
      <c r="X1198" s="8" t="s">
        <v>148</v>
      </c>
      <c r="Y1198" s="8" t="s">
        <v>149</v>
      </c>
      <c r="AA1198">
        <f t="shared" si="167"/>
        <v>2</v>
      </c>
      <c r="AB1198" s="32">
        <f t="shared" si="168"/>
        <v>-29.64</v>
      </c>
      <c r="AC1198" t="str">
        <f t="shared" si="169"/>
        <v>No Sales</v>
      </c>
      <c r="AD1198">
        <f>IFERROR(VLOOKUP(J1198,Product_lookup!$A:$G,5,FALSE),"")</f>
        <v>449</v>
      </c>
      <c r="AE1198">
        <f>IFERROR(VLOOKUP(J1198,Product_lookup!$A:$G,6,FALSE),"")</f>
        <v>166</v>
      </c>
      <c r="AF1198">
        <f>IFERROR(VLOOKUP(J1198,Product_lookup!$A:$G,7,FALSE),"")</f>
        <v>140</v>
      </c>
      <c r="AG1198" s="33">
        <f t="shared" si="170"/>
        <v>0.31848552338530067</v>
      </c>
    </row>
    <row r="1199" spans="1:33" x14ac:dyDescent="0.3">
      <c r="A1199" s="27">
        <v>46277</v>
      </c>
      <c r="B1199" s="8" t="s">
        <v>5</v>
      </c>
      <c r="C1199" s="8" t="s">
        <v>173</v>
      </c>
      <c r="D1199" s="8" t="s">
        <v>141</v>
      </c>
      <c r="E1199" s="8" t="s">
        <v>186</v>
      </c>
      <c r="F1199" s="8" t="s">
        <v>143</v>
      </c>
      <c r="G1199" s="8" t="s">
        <v>144</v>
      </c>
      <c r="H1199" s="8" t="s">
        <v>6</v>
      </c>
      <c r="I1199" s="8" t="s">
        <v>189</v>
      </c>
      <c r="J1199" s="8" t="s">
        <v>188</v>
      </c>
      <c r="K1199" s="8" t="s">
        <v>14</v>
      </c>
      <c r="L1199" s="12">
        <v>2120</v>
      </c>
      <c r="M1199" s="9">
        <v>16</v>
      </c>
      <c r="N1199" s="10">
        <f t="shared" si="162"/>
        <v>7.5471698113207548E-3</v>
      </c>
      <c r="O1199" s="11">
        <f t="shared" si="163"/>
        <v>6.36</v>
      </c>
      <c r="P1199" s="11">
        <v>101.76</v>
      </c>
      <c r="Q1199" s="11">
        <v>0</v>
      </c>
      <c r="R1199" s="8">
        <v>0</v>
      </c>
      <c r="S1199" s="8">
        <v>0</v>
      </c>
      <c r="T1199" s="33" t="str">
        <f t="shared" si="164"/>
        <v/>
      </c>
      <c r="U1199" s="12">
        <f t="shared" si="165"/>
        <v>0</v>
      </c>
      <c r="V1199" s="10">
        <f t="shared" si="166"/>
        <v>0</v>
      </c>
      <c r="W1199" s="11">
        <v>8.5</v>
      </c>
      <c r="X1199" s="8" t="s">
        <v>148</v>
      </c>
      <c r="Y1199" s="8" t="s">
        <v>149</v>
      </c>
      <c r="AA1199">
        <f t="shared" si="167"/>
        <v>2</v>
      </c>
      <c r="AB1199" s="32">
        <f t="shared" si="168"/>
        <v>-101.76</v>
      </c>
      <c r="AC1199" t="str">
        <f t="shared" si="169"/>
        <v>No Sales</v>
      </c>
      <c r="AD1199">
        <f>IFERROR(VLOOKUP(J1199,Product_lookup!$A:$G,5,FALSE),"")</f>
        <v>349</v>
      </c>
      <c r="AE1199">
        <f>IFERROR(VLOOKUP(J1199,Product_lookup!$A:$G,6,FALSE),"")</f>
        <v>133</v>
      </c>
      <c r="AF1199">
        <f>IFERROR(VLOOKUP(J1199,Product_lookup!$A:$G,7,FALSE),"")</f>
        <v>121</v>
      </c>
      <c r="AG1199" s="33">
        <f t="shared" si="170"/>
        <v>0.27220630372492838</v>
      </c>
    </row>
    <row r="1200" spans="1:33" x14ac:dyDescent="0.3">
      <c r="A1200" s="27">
        <v>46277</v>
      </c>
      <c r="B1200" s="8" t="s">
        <v>5</v>
      </c>
      <c r="C1200" s="8" t="s">
        <v>173</v>
      </c>
      <c r="D1200" s="8" t="s">
        <v>141</v>
      </c>
      <c r="E1200" s="8" t="s">
        <v>193</v>
      </c>
      <c r="F1200" s="8" t="s">
        <v>143</v>
      </c>
      <c r="G1200" s="8" t="s">
        <v>144</v>
      </c>
      <c r="H1200" s="8" t="s">
        <v>6</v>
      </c>
      <c r="I1200" s="8" t="s">
        <v>197</v>
      </c>
      <c r="J1200" s="8" t="s">
        <v>195</v>
      </c>
      <c r="K1200" s="8" t="s">
        <v>14</v>
      </c>
      <c r="L1200" s="12">
        <v>881</v>
      </c>
      <c r="M1200" s="9">
        <v>5</v>
      </c>
      <c r="N1200" s="10">
        <f t="shared" si="162"/>
        <v>5.6753688989784334E-3</v>
      </c>
      <c r="O1200" s="11">
        <f t="shared" si="163"/>
        <v>5.16</v>
      </c>
      <c r="P1200" s="11">
        <v>25.8</v>
      </c>
      <c r="Q1200" s="11">
        <v>0</v>
      </c>
      <c r="R1200" s="8">
        <v>0</v>
      </c>
      <c r="S1200" s="8">
        <v>0</v>
      </c>
      <c r="T1200" s="33" t="str">
        <f t="shared" si="164"/>
        <v/>
      </c>
      <c r="U1200" s="12">
        <f t="shared" si="165"/>
        <v>0</v>
      </c>
      <c r="V1200" s="10">
        <f t="shared" si="166"/>
        <v>0</v>
      </c>
      <c r="W1200" s="11">
        <v>7.5</v>
      </c>
      <c r="X1200" s="8" t="s">
        <v>148</v>
      </c>
      <c r="Y1200" s="8" t="s">
        <v>149</v>
      </c>
      <c r="AA1200">
        <f t="shared" si="167"/>
        <v>2</v>
      </c>
      <c r="AB1200" s="32">
        <f t="shared" si="168"/>
        <v>-25.8</v>
      </c>
      <c r="AC1200" t="str">
        <f t="shared" si="169"/>
        <v>No Sales</v>
      </c>
      <c r="AD1200">
        <f>IFERROR(VLOOKUP(J1200,Product_lookup!$A:$G,5,FALSE),"")</f>
        <v>399</v>
      </c>
      <c r="AE1200">
        <f>IFERROR(VLOOKUP(J1200,Product_lookup!$A:$G,6,FALSE),"")</f>
        <v>148</v>
      </c>
      <c r="AF1200">
        <f>IFERROR(VLOOKUP(J1200,Product_lookup!$A:$G,7,FALSE),"")</f>
        <v>126</v>
      </c>
      <c r="AG1200" s="33">
        <f t="shared" si="170"/>
        <v>0.31328320802005011</v>
      </c>
    </row>
    <row r="1201" spans="1:33" x14ac:dyDescent="0.3">
      <c r="A1201" s="27">
        <v>46277</v>
      </c>
      <c r="B1201" s="8" t="s">
        <v>5</v>
      </c>
      <c r="C1201" s="8" t="s">
        <v>173</v>
      </c>
      <c r="D1201" s="8" t="s">
        <v>141</v>
      </c>
      <c r="E1201" s="8" t="s">
        <v>193</v>
      </c>
      <c r="F1201" s="8" t="s">
        <v>143</v>
      </c>
      <c r="G1201" s="8" t="s">
        <v>144</v>
      </c>
      <c r="H1201" s="8" t="s">
        <v>6</v>
      </c>
      <c r="I1201" s="8" t="s">
        <v>264</v>
      </c>
      <c r="J1201" s="8" t="s">
        <v>195</v>
      </c>
      <c r="K1201" s="8" t="s">
        <v>14</v>
      </c>
      <c r="L1201" s="12">
        <v>2695</v>
      </c>
      <c r="M1201" s="9">
        <v>34</v>
      </c>
      <c r="N1201" s="10">
        <f t="shared" si="162"/>
        <v>1.2615955473098329E-2</v>
      </c>
      <c r="O1201" s="11">
        <f t="shared" si="163"/>
        <v>5.36</v>
      </c>
      <c r="P1201" s="11">
        <v>182.24</v>
      </c>
      <c r="Q1201" s="11">
        <v>399</v>
      </c>
      <c r="R1201" s="8">
        <v>1</v>
      </c>
      <c r="S1201" s="8">
        <v>1</v>
      </c>
      <c r="T1201" s="33">
        <f t="shared" si="164"/>
        <v>0.4567418546365915</v>
      </c>
      <c r="U1201" s="12">
        <f t="shared" si="165"/>
        <v>2.1894205443371377</v>
      </c>
      <c r="V1201" s="10">
        <f t="shared" si="166"/>
        <v>2.9411764705882353E-2</v>
      </c>
      <c r="W1201" s="11">
        <v>9</v>
      </c>
      <c r="X1201" s="8" t="s">
        <v>148</v>
      </c>
      <c r="Y1201" s="8" t="s">
        <v>149</v>
      </c>
      <c r="AA1201">
        <f t="shared" si="167"/>
        <v>2</v>
      </c>
      <c r="AB1201" s="32">
        <f t="shared" si="168"/>
        <v>-57.240000000000009</v>
      </c>
      <c r="AC1201" t="str">
        <f t="shared" si="169"/>
        <v>Losing</v>
      </c>
      <c r="AD1201">
        <f>IFERROR(VLOOKUP(J1201,Product_lookup!$A:$G,5,FALSE),"")</f>
        <v>399</v>
      </c>
      <c r="AE1201">
        <f>IFERROR(VLOOKUP(J1201,Product_lookup!$A:$G,6,FALSE),"")</f>
        <v>148</v>
      </c>
      <c r="AF1201">
        <f>IFERROR(VLOOKUP(J1201,Product_lookup!$A:$G,7,FALSE),"")</f>
        <v>126</v>
      </c>
      <c r="AG1201" s="33">
        <f t="shared" si="170"/>
        <v>0.31328320802005011</v>
      </c>
    </row>
    <row r="1202" spans="1:33" x14ac:dyDescent="0.3">
      <c r="A1202" s="27">
        <v>46277</v>
      </c>
      <c r="B1202" s="8" t="s">
        <v>5</v>
      </c>
      <c r="C1202" s="8" t="s">
        <v>173</v>
      </c>
      <c r="D1202" s="8" t="s">
        <v>141</v>
      </c>
      <c r="E1202" s="8" t="s">
        <v>193</v>
      </c>
      <c r="F1202" s="8" t="s">
        <v>143</v>
      </c>
      <c r="G1202" s="8" t="s">
        <v>144</v>
      </c>
      <c r="H1202" s="8" t="s">
        <v>6</v>
      </c>
      <c r="I1202" s="8" t="s">
        <v>856</v>
      </c>
      <c r="J1202" s="8" t="s">
        <v>195</v>
      </c>
      <c r="K1202" s="8" t="s">
        <v>21</v>
      </c>
      <c r="L1202" s="12">
        <v>226</v>
      </c>
      <c r="M1202" s="9">
        <v>5</v>
      </c>
      <c r="N1202" s="10">
        <f t="shared" si="162"/>
        <v>2.2123893805309734E-2</v>
      </c>
      <c r="O1202" s="11">
        <f t="shared" si="163"/>
        <v>8.5</v>
      </c>
      <c r="P1202" s="8">
        <v>42.5</v>
      </c>
      <c r="Q1202" s="11">
        <v>399</v>
      </c>
      <c r="R1202" s="8">
        <v>1</v>
      </c>
      <c r="S1202" s="8">
        <v>1</v>
      </c>
      <c r="T1202" s="33">
        <f t="shared" si="164"/>
        <v>0.10651629072681704</v>
      </c>
      <c r="U1202" s="12">
        <f t="shared" si="165"/>
        <v>9.3882352941176475</v>
      </c>
      <c r="V1202" s="10">
        <f t="shared" si="166"/>
        <v>0.2</v>
      </c>
      <c r="W1202" s="11">
        <v>8.5</v>
      </c>
      <c r="X1202" s="8" t="s">
        <v>148</v>
      </c>
      <c r="Y1202" s="8" t="s">
        <v>149</v>
      </c>
      <c r="AA1202">
        <f t="shared" si="167"/>
        <v>2</v>
      </c>
      <c r="AB1202" s="32">
        <f t="shared" si="168"/>
        <v>82.5</v>
      </c>
      <c r="AC1202" t="str">
        <f t="shared" si="169"/>
        <v>Profitable</v>
      </c>
      <c r="AD1202">
        <f>IFERROR(VLOOKUP(J1202,Product_lookup!$A:$G,5,FALSE),"")</f>
        <v>399</v>
      </c>
      <c r="AE1202">
        <f>IFERROR(VLOOKUP(J1202,Product_lookup!$A:$G,6,FALSE),"")</f>
        <v>148</v>
      </c>
      <c r="AF1202">
        <f>IFERROR(VLOOKUP(J1202,Product_lookup!$A:$G,7,FALSE),"")</f>
        <v>126</v>
      </c>
      <c r="AG1202" s="33">
        <f t="shared" si="170"/>
        <v>0.31328320802005011</v>
      </c>
    </row>
    <row r="1203" spans="1:33" x14ac:dyDescent="0.3">
      <c r="A1203" s="27">
        <v>46277</v>
      </c>
      <c r="B1203" s="8" t="s">
        <v>5</v>
      </c>
      <c r="C1203" s="8" t="s">
        <v>173</v>
      </c>
      <c r="D1203" s="8" t="s">
        <v>141</v>
      </c>
      <c r="E1203" s="8" t="s">
        <v>193</v>
      </c>
      <c r="F1203" s="8" t="s">
        <v>143</v>
      </c>
      <c r="G1203" s="8" t="s">
        <v>178</v>
      </c>
      <c r="H1203" s="8" t="s">
        <v>6</v>
      </c>
      <c r="I1203" s="8" t="s">
        <v>265</v>
      </c>
      <c r="J1203" s="8" t="s">
        <v>195</v>
      </c>
      <c r="K1203" s="8" t="s">
        <v>14</v>
      </c>
      <c r="L1203" s="12">
        <v>487</v>
      </c>
      <c r="M1203" s="9">
        <v>1</v>
      </c>
      <c r="N1203" s="10">
        <f t="shared" si="162"/>
        <v>2.0533880903490761E-3</v>
      </c>
      <c r="O1203" s="11">
        <f t="shared" si="163"/>
        <v>5.67</v>
      </c>
      <c r="P1203" s="11">
        <v>5.67</v>
      </c>
      <c r="Q1203" s="11">
        <v>0</v>
      </c>
      <c r="R1203" s="8">
        <v>0</v>
      </c>
      <c r="S1203" s="8">
        <v>0</v>
      </c>
      <c r="T1203" s="33" t="str">
        <f t="shared" si="164"/>
        <v/>
      </c>
      <c r="U1203" s="12">
        <f t="shared" si="165"/>
        <v>0</v>
      </c>
      <c r="V1203" s="10">
        <f t="shared" si="166"/>
        <v>0</v>
      </c>
      <c r="W1203" s="11">
        <v>10</v>
      </c>
      <c r="X1203" s="8" t="s">
        <v>148</v>
      </c>
      <c r="Y1203" s="8" t="s">
        <v>149</v>
      </c>
      <c r="AA1203">
        <f t="shared" si="167"/>
        <v>2</v>
      </c>
      <c r="AB1203" s="32">
        <f t="shared" si="168"/>
        <v>-5.67</v>
      </c>
      <c r="AC1203" t="str">
        <f t="shared" si="169"/>
        <v>No Sales</v>
      </c>
      <c r="AD1203">
        <f>IFERROR(VLOOKUP(J1203,Product_lookup!$A:$G,5,FALSE),"")</f>
        <v>399</v>
      </c>
      <c r="AE1203">
        <f>IFERROR(VLOOKUP(J1203,Product_lookup!$A:$G,6,FALSE),"")</f>
        <v>148</v>
      </c>
      <c r="AF1203">
        <f>IFERROR(VLOOKUP(J1203,Product_lookup!$A:$G,7,FALSE),"")</f>
        <v>126</v>
      </c>
      <c r="AG1203" s="33">
        <f t="shared" si="170"/>
        <v>0.31328320802005011</v>
      </c>
    </row>
    <row r="1204" spans="1:33" x14ac:dyDescent="0.3">
      <c r="A1204" s="27">
        <v>46277</v>
      </c>
      <c r="B1204" s="8" t="s">
        <v>5</v>
      </c>
      <c r="C1204" s="8" t="s">
        <v>173</v>
      </c>
      <c r="D1204" s="8" t="s">
        <v>141</v>
      </c>
      <c r="E1204" s="8" t="s">
        <v>200</v>
      </c>
      <c r="F1204" s="8" t="s">
        <v>143</v>
      </c>
      <c r="G1204" s="8" t="s">
        <v>144</v>
      </c>
      <c r="H1204" s="8" t="s">
        <v>6</v>
      </c>
      <c r="I1204" s="8" t="s">
        <v>814</v>
      </c>
      <c r="J1204" s="8" t="s">
        <v>202</v>
      </c>
      <c r="K1204" s="8" t="s">
        <v>21</v>
      </c>
      <c r="L1204" s="12">
        <v>132</v>
      </c>
      <c r="M1204" s="9">
        <v>2</v>
      </c>
      <c r="N1204" s="10">
        <f t="shared" si="162"/>
        <v>1.5151515151515152E-2</v>
      </c>
      <c r="O1204" s="11">
        <f t="shared" si="163"/>
        <v>10.07</v>
      </c>
      <c r="P1204" s="11">
        <v>20.14</v>
      </c>
      <c r="Q1204" s="11">
        <v>0</v>
      </c>
      <c r="R1204" s="8">
        <v>0</v>
      </c>
      <c r="S1204" s="8">
        <v>0</v>
      </c>
      <c r="T1204" s="33" t="str">
        <f t="shared" si="164"/>
        <v/>
      </c>
      <c r="U1204" s="12">
        <f t="shared" si="165"/>
        <v>0</v>
      </c>
      <c r="V1204" s="10">
        <f t="shared" si="166"/>
        <v>0</v>
      </c>
      <c r="W1204" s="11">
        <v>10.5</v>
      </c>
      <c r="X1204" s="8" t="s">
        <v>148</v>
      </c>
      <c r="Y1204" s="8" t="s">
        <v>149</v>
      </c>
      <c r="AA1204">
        <f t="shared" si="167"/>
        <v>2</v>
      </c>
      <c r="AB1204" s="32">
        <f t="shared" si="168"/>
        <v>-20.14</v>
      </c>
      <c r="AC1204" t="str">
        <f t="shared" si="169"/>
        <v>No Sales</v>
      </c>
      <c r="AD1204">
        <f>IFERROR(VLOOKUP(J1204,Product_lookup!$A:$G,5,FALSE),"")</f>
        <v>429</v>
      </c>
      <c r="AE1204">
        <f>IFERROR(VLOOKUP(J1204,Product_lookup!$A:$G,6,FALSE),"")</f>
        <v>159</v>
      </c>
      <c r="AF1204">
        <f>IFERROR(VLOOKUP(J1204,Product_lookup!$A:$G,7,FALSE),"")</f>
        <v>139</v>
      </c>
      <c r="AG1204" s="33">
        <f t="shared" si="170"/>
        <v>0.30536130536130535</v>
      </c>
    </row>
    <row r="1205" spans="1:33" x14ac:dyDescent="0.3">
      <c r="A1205" s="27">
        <v>46287</v>
      </c>
      <c r="B1205" s="8" t="s">
        <v>36</v>
      </c>
      <c r="C1205" s="8" t="s">
        <v>140</v>
      </c>
      <c r="D1205" s="8" t="s">
        <v>180</v>
      </c>
      <c r="E1205" s="8" t="s">
        <v>181</v>
      </c>
      <c r="F1205" s="8" t="s">
        <v>143</v>
      </c>
      <c r="G1205" s="8" t="s">
        <v>335</v>
      </c>
      <c r="H1205" s="8" t="s">
        <v>13</v>
      </c>
      <c r="I1205" s="8" t="s">
        <v>493</v>
      </c>
      <c r="J1205" s="8" t="s">
        <v>184</v>
      </c>
      <c r="K1205" s="8" t="s">
        <v>21</v>
      </c>
      <c r="L1205" s="12">
        <v>282</v>
      </c>
      <c r="M1205" s="9">
        <v>3</v>
      </c>
      <c r="N1205" s="10">
        <f t="shared" si="162"/>
        <v>1.0638297872340425E-2</v>
      </c>
      <c r="O1205" s="11">
        <f t="shared" si="163"/>
        <v>13.61</v>
      </c>
      <c r="P1205" s="11">
        <v>40.83</v>
      </c>
      <c r="Q1205" s="11">
        <v>0</v>
      </c>
      <c r="R1205" s="8">
        <v>0</v>
      </c>
      <c r="S1205" s="8">
        <v>0</v>
      </c>
      <c r="T1205" s="33" t="str">
        <f t="shared" si="164"/>
        <v/>
      </c>
      <c r="U1205" s="12">
        <f t="shared" si="165"/>
        <v>0</v>
      </c>
      <c r="V1205" s="10">
        <f t="shared" si="166"/>
        <v>0</v>
      </c>
      <c r="W1205" s="11">
        <v>8.5</v>
      </c>
      <c r="X1205" s="8" t="s">
        <v>148</v>
      </c>
      <c r="Y1205" s="8" t="s">
        <v>149</v>
      </c>
      <c r="Z1205" s="8" t="s">
        <v>296</v>
      </c>
      <c r="AA1205">
        <f t="shared" si="167"/>
        <v>4</v>
      </c>
      <c r="AB1205" s="32">
        <f t="shared" si="168"/>
        <v>-40.83</v>
      </c>
      <c r="AC1205" t="str">
        <f t="shared" si="169"/>
        <v>No Sales</v>
      </c>
      <c r="AD1205">
        <f>IFERROR(VLOOKUP(J1205,Product_lookup!$A:$G,5,FALSE),"")</f>
        <v>379</v>
      </c>
      <c r="AE1205">
        <f>IFERROR(VLOOKUP(J1205,Product_lookup!$A:$G,6,FALSE),"")</f>
        <v>140</v>
      </c>
      <c r="AF1205">
        <f>IFERROR(VLOOKUP(J1205,Product_lookup!$A:$G,7,FALSE),"")</f>
        <v>114</v>
      </c>
      <c r="AG1205" s="33">
        <f t="shared" si="170"/>
        <v>0.32981530343007914</v>
      </c>
    </row>
    <row r="1206" spans="1:33" x14ac:dyDescent="0.3">
      <c r="A1206" s="27">
        <v>46277</v>
      </c>
      <c r="B1206" s="8" t="s">
        <v>5</v>
      </c>
      <c r="C1206" s="8" t="s">
        <v>173</v>
      </c>
      <c r="D1206" s="8" t="s">
        <v>141</v>
      </c>
      <c r="E1206" s="8" t="s">
        <v>200</v>
      </c>
      <c r="F1206" s="8" t="s">
        <v>143</v>
      </c>
      <c r="G1206" s="8" t="s">
        <v>144</v>
      </c>
      <c r="H1206" s="8" t="s">
        <v>6</v>
      </c>
      <c r="I1206" s="8" t="s">
        <v>858</v>
      </c>
      <c r="J1206" s="8" t="s">
        <v>202</v>
      </c>
      <c r="K1206" s="8" t="s">
        <v>21</v>
      </c>
      <c r="L1206" s="12">
        <v>83</v>
      </c>
      <c r="M1206" s="9">
        <v>1</v>
      </c>
      <c r="N1206" s="10">
        <f t="shared" si="162"/>
        <v>1.2048192771084338E-2</v>
      </c>
      <c r="O1206" s="11">
        <f t="shared" si="163"/>
        <v>8</v>
      </c>
      <c r="P1206" s="11">
        <v>8</v>
      </c>
      <c r="Q1206" s="11">
        <v>0</v>
      </c>
      <c r="R1206" s="8">
        <v>0</v>
      </c>
      <c r="S1206" s="8">
        <v>0</v>
      </c>
      <c r="T1206" s="33" t="str">
        <f t="shared" si="164"/>
        <v/>
      </c>
      <c r="U1206" s="12">
        <f t="shared" si="165"/>
        <v>0</v>
      </c>
      <c r="V1206" s="10">
        <f t="shared" si="166"/>
        <v>0</v>
      </c>
      <c r="W1206" s="11">
        <v>8</v>
      </c>
      <c r="X1206" s="8" t="s">
        <v>148</v>
      </c>
      <c r="Y1206" s="8" t="s">
        <v>149</v>
      </c>
      <c r="AA1206">
        <f t="shared" si="167"/>
        <v>2</v>
      </c>
      <c r="AB1206" s="32">
        <f t="shared" si="168"/>
        <v>-8</v>
      </c>
      <c r="AC1206" t="str">
        <f t="shared" si="169"/>
        <v>No Sales</v>
      </c>
      <c r="AD1206">
        <f>IFERROR(VLOOKUP(J1206,Product_lookup!$A:$G,5,FALSE),"")</f>
        <v>429</v>
      </c>
      <c r="AE1206">
        <f>IFERROR(VLOOKUP(J1206,Product_lookup!$A:$G,6,FALSE),"")</f>
        <v>159</v>
      </c>
      <c r="AF1206">
        <f>IFERROR(VLOOKUP(J1206,Product_lookup!$A:$G,7,FALSE),"")</f>
        <v>139</v>
      </c>
      <c r="AG1206" s="33">
        <f t="shared" si="170"/>
        <v>0.30536130536130535</v>
      </c>
    </row>
    <row r="1207" spans="1:33" x14ac:dyDescent="0.3">
      <c r="A1207" s="27">
        <v>46277</v>
      </c>
      <c r="B1207" s="8" t="s">
        <v>5</v>
      </c>
      <c r="C1207" s="8" t="s">
        <v>173</v>
      </c>
      <c r="D1207" s="8" t="s">
        <v>141</v>
      </c>
      <c r="E1207" s="8" t="s">
        <v>200</v>
      </c>
      <c r="F1207" s="8" t="s">
        <v>143</v>
      </c>
      <c r="G1207" s="8" t="s">
        <v>144</v>
      </c>
      <c r="H1207" s="8" t="s">
        <v>6</v>
      </c>
      <c r="I1207" s="8" t="s">
        <v>270</v>
      </c>
      <c r="J1207" s="8" t="s">
        <v>202</v>
      </c>
      <c r="K1207" s="8" t="s">
        <v>21</v>
      </c>
      <c r="L1207" s="12">
        <v>730</v>
      </c>
      <c r="M1207" s="9">
        <v>6</v>
      </c>
      <c r="N1207" s="10">
        <f t="shared" si="162"/>
        <v>8.21917808219178E-3</v>
      </c>
      <c r="O1207" s="11">
        <f t="shared" si="163"/>
        <v>8</v>
      </c>
      <c r="P1207" s="11">
        <v>48</v>
      </c>
      <c r="Q1207" s="11">
        <v>0</v>
      </c>
      <c r="R1207" s="8">
        <v>0</v>
      </c>
      <c r="S1207" s="8">
        <v>0</v>
      </c>
      <c r="T1207" s="33" t="str">
        <f t="shared" si="164"/>
        <v/>
      </c>
      <c r="U1207" s="12">
        <f t="shared" si="165"/>
        <v>0</v>
      </c>
      <c r="V1207" s="10">
        <f t="shared" si="166"/>
        <v>0</v>
      </c>
      <c r="W1207" s="11">
        <v>8</v>
      </c>
      <c r="X1207" s="8" t="s">
        <v>148</v>
      </c>
      <c r="Y1207" s="8" t="s">
        <v>149</v>
      </c>
      <c r="AA1207">
        <f t="shared" si="167"/>
        <v>2</v>
      </c>
      <c r="AB1207" s="32">
        <f t="shared" si="168"/>
        <v>-48</v>
      </c>
      <c r="AC1207" t="str">
        <f t="shared" si="169"/>
        <v>No Sales</v>
      </c>
      <c r="AD1207">
        <f>IFERROR(VLOOKUP(J1207,Product_lookup!$A:$G,5,FALSE),"")</f>
        <v>429</v>
      </c>
      <c r="AE1207">
        <f>IFERROR(VLOOKUP(J1207,Product_lookup!$A:$G,6,FALSE),"")</f>
        <v>159</v>
      </c>
      <c r="AF1207">
        <f>IFERROR(VLOOKUP(J1207,Product_lookup!$A:$G,7,FALSE),"")</f>
        <v>139</v>
      </c>
      <c r="AG1207" s="33">
        <f t="shared" si="170"/>
        <v>0.30536130536130535</v>
      </c>
    </row>
    <row r="1208" spans="1:33" x14ac:dyDescent="0.3">
      <c r="A1208" s="27">
        <v>46277</v>
      </c>
      <c r="B1208" s="8" t="s">
        <v>5</v>
      </c>
      <c r="C1208" s="8" t="s">
        <v>173</v>
      </c>
      <c r="D1208" s="8" t="s">
        <v>141</v>
      </c>
      <c r="E1208" s="8" t="s">
        <v>200</v>
      </c>
      <c r="F1208" s="8" t="s">
        <v>143</v>
      </c>
      <c r="G1208" s="8" t="s">
        <v>151</v>
      </c>
      <c r="H1208" s="8" t="s">
        <v>6</v>
      </c>
      <c r="I1208" s="8" t="s">
        <v>474</v>
      </c>
      <c r="J1208" s="8" t="s">
        <v>202</v>
      </c>
      <c r="K1208" s="8" t="s">
        <v>21</v>
      </c>
      <c r="L1208" s="12">
        <v>149</v>
      </c>
      <c r="M1208" s="9">
        <v>6</v>
      </c>
      <c r="N1208" s="10">
        <f t="shared" si="162"/>
        <v>4.0268456375838924E-2</v>
      </c>
      <c r="O1208" s="11">
        <f t="shared" si="163"/>
        <v>7.3900000000000006</v>
      </c>
      <c r="P1208" s="11">
        <v>44.34</v>
      </c>
      <c r="Q1208" s="11">
        <v>429</v>
      </c>
      <c r="R1208" s="8">
        <v>1</v>
      </c>
      <c r="S1208" s="8">
        <v>1</v>
      </c>
      <c r="T1208" s="33">
        <f t="shared" si="164"/>
        <v>0.10335664335664337</v>
      </c>
      <c r="U1208" s="12">
        <f t="shared" si="165"/>
        <v>9.6752368064952634</v>
      </c>
      <c r="V1208" s="10">
        <f t="shared" si="166"/>
        <v>0.16666666666666666</v>
      </c>
      <c r="W1208" s="11">
        <v>7.5</v>
      </c>
      <c r="X1208" s="8" t="s">
        <v>148</v>
      </c>
      <c r="Y1208" s="8" t="s">
        <v>149</v>
      </c>
      <c r="AA1208">
        <f t="shared" si="167"/>
        <v>2</v>
      </c>
      <c r="AB1208" s="32">
        <f t="shared" si="168"/>
        <v>86.66</v>
      </c>
      <c r="AC1208" t="str">
        <f t="shared" si="169"/>
        <v>Profitable</v>
      </c>
      <c r="AD1208">
        <f>IFERROR(VLOOKUP(J1208,Product_lookup!$A:$G,5,FALSE),"")</f>
        <v>429</v>
      </c>
      <c r="AE1208">
        <f>IFERROR(VLOOKUP(J1208,Product_lookup!$A:$G,6,FALSE),"")</f>
        <v>159</v>
      </c>
      <c r="AF1208">
        <f>IFERROR(VLOOKUP(J1208,Product_lookup!$A:$G,7,FALSE),"")</f>
        <v>139</v>
      </c>
      <c r="AG1208" s="33">
        <f t="shared" si="170"/>
        <v>0.30536130536130535</v>
      </c>
    </row>
    <row r="1209" spans="1:33" x14ac:dyDescent="0.3">
      <c r="A1209" s="27">
        <v>46277</v>
      </c>
      <c r="B1209" s="8" t="s">
        <v>5</v>
      </c>
      <c r="C1209" s="8" t="s">
        <v>173</v>
      </c>
      <c r="D1209" s="8" t="s">
        <v>141</v>
      </c>
      <c r="E1209" s="8" t="s">
        <v>200</v>
      </c>
      <c r="F1209" s="8" t="s">
        <v>143</v>
      </c>
      <c r="G1209" s="8" t="s">
        <v>144</v>
      </c>
      <c r="H1209" s="8" t="s">
        <v>6</v>
      </c>
      <c r="I1209" s="8" t="s">
        <v>572</v>
      </c>
      <c r="J1209" s="8" t="s">
        <v>202</v>
      </c>
      <c r="K1209" s="8" t="s">
        <v>21</v>
      </c>
      <c r="L1209" s="12">
        <v>195</v>
      </c>
      <c r="M1209" s="9">
        <v>1</v>
      </c>
      <c r="N1209" s="10">
        <f t="shared" si="162"/>
        <v>5.1282051282051282E-3</v>
      </c>
      <c r="O1209" s="11">
        <f t="shared" si="163"/>
        <v>8.32</v>
      </c>
      <c r="P1209" s="11">
        <v>8.32</v>
      </c>
      <c r="Q1209" s="11">
        <v>0</v>
      </c>
      <c r="R1209" s="8">
        <v>0</v>
      </c>
      <c r="S1209" s="8">
        <v>0</v>
      </c>
      <c r="T1209" s="33" t="str">
        <f t="shared" si="164"/>
        <v/>
      </c>
      <c r="U1209" s="12">
        <f t="shared" si="165"/>
        <v>0</v>
      </c>
      <c r="V1209" s="10">
        <f t="shared" si="166"/>
        <v>0</v>
      </c>
      <c r="W1209" s="11">
        <v>10.5</v>
      </c>
      <c r="X1209" s="8" t="s">
        <v>148</v>
      </c>
      <c r="Y1209" s="8" t="s">
        <v>149</v>
      </c>
      <c r="AA1209">
        <f t="shared" si="167"/>
        <v>2</v>
      </c>
      <c r="AB1209" s="32">
        <f t="shared" si="168"/>
        <v>-8.32</v>
      </c>
      <c r="AC1209" t="str">
        <f t="shared" si="169"/>
        <v>No Sales</v>
      </c>
      <c r="AD1209">
        <f>IFERROR(VLOOKUP(J1209,Product_lookup!$A:$G,5,FALSE),"")</f>
        <v>429</v>
      </c>
      <c r="AE1209">
        <f>IFERROR(VLOOKUP(J1209,Product_lookup!$A:$G,6,FALSE),"")</f>
        <v>159</v>
      </c>
      <c r="AF1209">
        <f>IFERROR(VLOOKUP(J1209,Product_lookup!$A:$G,7,FALSE),"")</f>
        <v>139</v>
      </c>
      <c r="AG1209" s="33">
        <f t="shared" si="170"/>
        <v>0.30536130536130535</v>
      </c>
    </row>
    <row r="1210" spans="1:33" x14ac:dyDescent="0.3">
      <c r="A1210" s="27">
        <v>46277</v>
      </c>
      <c r="B1210" s="8" t="s">
        <v>5</v>
      </c>
      <c r="C1210" s="8" t="s">
        <v>173</v>
      </c>
      <c r="D1210" s="8" t="s">
        <v>141</v>
      </c>
      <c r="E1210" s="8" t="s">
        <v>200</v>
      </c>
      <c r="F1210" s="8" t="s">
        <v>143</v>
      </c>
      <c r="G1210" s="8" t="s">
        <v>151</v>
      </c>
      <c r="H1210" s="8" t="s">
        <v>6</v>
      </c>
      <c r="I1210" s="8" t="s">
        <v>268</v>
      </c>
      <c r="J1210" s="8" t="s">
        <v>202</v>
      </c>
      <c r="K1210" s="8" t="s">
        <v>14</v>
      </c>
      <c r="L1210" s="12">
        <v>345</v>
      </c>
      <c r="M1210" s="9">
        <v>4</v>
      </c>
      <c r="N1210" s="10">
        <f t="shared" si="162"/>
        <v>1.1594202898550725E-2</v>
      </c>
      <c r="O1210" s="11">
        <f t="shared" si="163"/>
        <v>8.65</v>
      </c>
      <c r="P1210" s="11">
        <v>34.6</v>
      </c>
      <c r="Q1210" s="11">
        <v>0</v>
      </c>
      <c r="R1210" s="8">
        <v>0</v>
      </c>
      <c r="S1210" s="8">
        <v>0</v>
      </c>
      <c r="T1210" s="33" t="str">
        <f t="shared" si="164"/>
        <v/>
      </c>
      <c r="U1210" s="12">
        <f t="shared" si="165"/>
        <v>0</v>
      </c>
      <c r="V1210" s="10">
        <f t="shared" si="166"/>
        <v>0</v>
      </c>
      <c r="W1210" s="11">
        <v>11.5</v>
      </c>
      <c r="X1210" s="8" t="s">
        <v>148</v>
      </c>
      <c r="Y1210" s="8" t="s">
        <v>149</v>
      </c>
      <c r="AA1210">
        <f t="shared" si="167"/>
        <v>2</v>
      </c>
      <c r="AB1210" s="32">
        <f t="shared" si="168"/>
        <v>-34.6</v>
      </c>
      <c r="AC1210" t="str">
        <f t="shared" si="169"/>
        <v>No Sales</v>
      </c>
      <c r="AD1210">
        <f>IFERROR(VLOOKUP(J1210,Product_lookup!$A:$G,5,FALSE),"")</f>
        <v>429</v>
      </c>
      <c r="AE1210">
        <f>IFERROR(VLOOKUP(J1210,Product_lookup!$A:$G,6,FALSE),"")</f>
        <v>159</v>
      </c>
      <c r="AF1210">
        <f>IFERROR(VLOOKUP(J1210,Product_lookup!$A:$G,7,FALSE),"")</f>
        <v>139</v>
      </c>
      <c r="AG1210" s="33">
        <f t="shared" si="170"/>
        <v>0.30536130536130535</v>
      </c>
    </row>
    <row r="1211" spans="1:33" x14ac:dyDescent="0.3">
      <c r="A1211" s="27">
        <v>46277</v>
      </c>
      <c r="B1211" s="8" t="s">
        <v>5</v>
      </c>
      <c r="C1211" s="8" t="s">
        <v>173</v>
      </c>
      <c r="D1211" s="8" t="s">
        <v>141</v>
      </c>
      <c r="E1211" s="8" t="s">
        <v>200</v>
      </c>
      <c r="F1211" s="8" t="s">
        <v>143</v>
      </c>
      <c r="G1211" s="8" t="s">
        <v>151</v>
      </c>
      <c r="H1211" s="8" t="s">
        <v>6</v>
      </c>
      <c r="I1211" s="8" t="s">
        <v>686</v>
      </c>
      <c r="J1211" s="8" t="s">
        <v>202</v>
      </c>
      <c r="K1211" s="8" t="s">
        <v>21</v>
      </c>
      <c r="L1211" s="12">
        <v>55</v>
      </c>
      <c r="M1211" s="9">
        <v>0</v>
      </c>
      <c r="N1211" s="10">
        <f t="shared" si="162"/>
        <v>0</v>
      </c>
      <c r="O1211" s="11" t="str">
        <f t="shared" si="163"/>
        <v/>
      </c>
      <c r="P1211" s="11">
        <v>0</v>
      </c>
      <c r="Q1211" s="11">
        <v>0</v>
      </c>
      <c r="R1211" s="8">
        <v>0</v>
      </c>
      <c r="S1211" s="8">
        <v>0</v>
      </c>
      <c r="T1211" s="33" t="str">
        <f t="shared" si="164"/>
        <v/>
      </c>
      <c r="U1211" s="12" t="str">
        <f t="shared" si="165"/>
        <v/>
      </c>
      <c r="V1211" s="10" t="str">
        <f t="shared" si="166"/>
        <v/>
      </c>
      <c r="W1211" s="11">
        <v>11</v>
      </c>
      <c r="X1211" s="8" t="s">
        <v>148</v>
      </c>
      <c r="Y1211" s="8" t="s">
        <v>149</v>
      </c>
      <c r="AA1211">
        <f t="shared" si="167"/>
        <v>2</v>
      </c>
      <c r="AB1211" s="32">
        <f t="shared" si="168"/>
        <v>0</v>
      </c>
      <c r="AC1211" t="str">
        <f t="shared" si="169"/>
        <v>No Spend</v>
      </c>
      <c r="AD1211">
        <f>IFERROR(VLOOKUP(J1211,Product_lookup!$A:$G,5,FALSE),"")</f>
        <v>429</v>
      </c>
      <c r="AE1211">
        <f>IFERROR(VLOOKUP(J1211,Product_lookup!$A:$G,6,FALSE),"")</f>
        <v>159</v>
      </c>
      <c r="AF1211">
        <f>IFERROR(VLOOKUP(J1211,Product_lookup!$A:$G,7,FALSE),"")</f>
        <v>139</v>
      </c>
      <c r="AG1211" s="33">
        <f t="shared" si="170"/>
        <v>0.30536130536130535</v>
      </c>
    </row>
    <row r="1212" spans="1:33" x14ac:dyDescent="0.3">
      <c r="A1212" s="27">
        <v>46277</v>
      </c>
      <c r="B1212" s="8" t="s">
        <v>32</v>
      </c>
      <c r="C1212" s="8" t="s">
        <v>140</v>
      </c>
      <c r="D1212" s="8" t="s">
        <v>141</v>
      </c>
      <c r="E1212" s="8" t="s">
        <v>142</v>
      </c>
      <c r="F1212" s="8" t="s">
        <v>143</v>
      </c>
      <c r="G1212" s="8" t="s">
        <v>670</v>
      </c>
      <c r="H1212" s="8" t="s">
        <v>20</v>
      </c>
      <c r="I1212" s="8" t="s">
        <v>670</v>
      </c>
      <c r="J1212" s="8" t="s">
        <v>147</v>
      </c>
      <c r="K1212" s="8" t="s">
        <v>21</v>
      </c>
      <c r="L1212" s="12">
        <v>594</v>
      </c>
      <c r="M1212" s="9">
        <v>14</v>
      </c>
      <c r="N1212" s="10">
        <f t="shared" si="162"/>
        <v>2.3569023569023569E-2</v>
      </c>
      <c r="O1212" s="11">
        <f t="shared" si="163"/>
        <v>14.569999999999999</v>
      </c>
      <c r="P1212" s="11">
        <v>203.98</v>
      </c>
      <c r="Q1212" s="11">
        <v>599</v>
      </c>
      <c r="R1212" s="8">
        <v>1</v>
      </c>
      <c r="S1212" s="8">
        <v>1</v>
      </c>
      <c r="T1212" s="33">
        <f t="shared" si="164"/>
        <v>0.34053422370617692</v>
      </c>
      <c r="U1212" s="12">
        <f t="shared" si="165"/>
        <v>2.9365624080792236</v>
      </c>
      <c r="V1212" s="10">
        <f t="shared" si="166"/>
        <v>7.1428571428571425E-2</v>
      </c>
      <c r="W1212" s="11">
        <v>15</v>
      </c>
      <c r="X1212" s="8" t="s">
        <v>148</v>
      </c>
      <c r="Y1212" s="8" t="s">
        <v>149</v>
      </c>
      <c r="AA1212">
        <f t="shared" si="167"/>
        <v>2</v>
      </c>
      <c r="AB1212" s="32">
        <f t="shared" si="168"/>
        <v>35.02000000000001</v>
      </c>
      <c r="AC1212" t="str">
        <f t="shared" si="169"/>
        <v>Profitable</v>
      </c>
      <c r="AD1212">
        <f>IFERROR(VLOOKUP(J1212,Product_lookup!$A:$G,5,FALSE),"")</f>
        <v>599</v>
      </c>
      <c r="AE1212">
        <f>IFERROR(VLOOKUP(J1212,Product_lookup!$A:$G,6,FALSE),"")</f>
        <v>216</v>
      </c>
      <c r="AF1212">
        <f>IFERROR(VLOOKUP(J1212,Product_lookup!$A:$G,7,FALSE),"")</f>
        <v>144</v>
      </c>
      <c r="AG1212" s="33">
        <f t="shared" si="170"/>
        <v>0.39899833055091821</v>
      </c>
    </row>
    <row r="1213" spans="1:33" x14ac:dyDescent="0.3">
      <c r="A1213" s="27">
        <v>46277</v>
      </c>
      <c r="B1213" s="8" t="s">
        <v>32</v>
      </c>
      <c r="C1213" s="8" t="s">
        <v>140</v>
      </c>
      <c r="D1213" s="8" t="s">
        <v>141</v>
      </c>
      <c r="E1213" s="8" t="s">
        <v>142</v>
      </c>
      <c r="F1213" s="8" t="s">
        <v>143</v>
      </c>
      <c r="G1213" s="8" t="s">
        <v>455</v>
      </c>
      <c r="H1213" s="8" t="s">
        <v>20</v>
      </c>
      <c r="I1213" s="8" t="s">
        <v>455</v>
      </c>
      <c r="J1213" s="8" t="s">
        <v>147</v>
      </c>
      <c r="K1213" s="8" t="s">
        <v>7</v>
      </c>
      <c r="L1213" s="12">
        <v>1143</v>
      </c>
      <c r="M1213" s="9">
        <v>8</v>
      </c>
      <c r="N1213" s="10">
        <f t="shared" si="162"/>
        <v>6.99912510936133E-3</v>
      </c>
      <c r="O1213" s="11">
        <f t="shared" si="163"/>
        <v>13.5</v>
      </c>
      <c r="P1213" s="11">
        <v>108</v>
      </c>
      <c r="Q1213" s="11">
        <v>599</v>
      </c>
      <c r="R1213" s="8">
        <v>1</v>
      </c>
      <c r="S1213" s="8">
        <v>1</v>
      </c>
      <c r="T1213" s="33">
        <f t="shared" si="164"/>
        <v>0.18030050083472454</v>
      </c>
      <c r="U1213" s="12">
        <f t="shared" si="165"/>
        <v>5.5462962962962967</v>
      </c>
      <c r="V1213" s="10">
        <f t="shared" si="166"/>
        <v>0.125</v>
      </c>
      <c r="W1213" s="11">
        <v>20</v>
      </c>
      <c r="X1213" s="8" t="s">
        <v>148</v>
      </c>
      <c r="Y1213" s="8" t="s">
        <v>149</v>
      </c>
      <c r="AA1213">
        <f t="shared" si="167"/>
        <v>2</v>
      </c>
      <c r="AB1213" s="32">
        <f t="shared" si="168"/>
        <v>131</v>
      </c>
      <c r="AC1213" t="str">
        <f t="shared" si="169"/>
        <v>Profitable</v>
      </c>
      <c r="AD1213">
        <f>IFERROR(VLOOKUP(J1213,Product_lookup!$A:$G,5,FALSE),"")</f>
        <v>599</v>
      </c>
      <c r="AE1213">
        <f>IFERROR(VLOOKUP(J1213,Product_lookup!$A:$G,6,FALSE),"")</f>
        <v>216</v>
      </c>
      <c r="AF1213">
        <f>IFERROR(VLOOKUP(J1213,Product_lookup!$A:$G,7,FALSE),"")</f>
        <v>144</v>
      </c>
      <c r="AG1213" s="33">
        <f t="shared" si="170"/>
        <v>0.39899833055091821</v>
      </c>
    </row>
    <row r="1214" spans="1:33" x14ac:dyDescent="0.3">
      <c r="A1214" s="27">
        <v>46271</v>
      </c>
      <c r="B1214" s="8" t="s">
        <v>5</v>
      </c>
      <c r="C1214" s="8" t="s">
        <v>173</v>
      </c>
      <c r="D1214" s="8" t="s">
        <v>141</v>
      </c>
      <c r="E1214" s="8" t="s">
        <v>186</v>
      </c>
      <c r="F1214" s="8" t="s">
        <v>143</v>
      </c>
      <c r="G1214" s="8" t="s">
        <v>144</v>
      </c>
      <c r="H1214" s="8" t="s">
        <v>6</v>
      </c>
      <c r="I1214" s="8" t="s">
        <v>413</v>
      </c>
      <c r="J1214" s="8" t="s">
        <v>188</v>
      </c>
      <c r="K1214" s="8" t="s">
        <v>14</v>
      </c>
      <c r="L1214" s="12">
        <v>58</v>
      </c>
      <c r="M1214" s="9">
        <v>73</v>
      </c>
      <c r="N1214" s="10">
        <f t="shared" si="162"/>
        <v>1.2586206896551724</v>
      </c>
      <c r="O1214" s="11">
        <f t="shared" si="163"/>
        <v>6.77</v>
      </c>
      <c r="P1214" s="11">
        <v>494.21</v>
      </c>
      <c r="Q1214" s="11">
        <v>0</v>
      </c>
      <c r="R1214" s="8">
        <v>0</v>
      </c>
      <c r="S1214" s="8">
        <v>0</v>
      </c>
      <c r="T1214" s="33" t="str">
        <f t="shared" si="164"/>
        <v/>
      </c>
      <c r="U1214" s="12">
        <f t="shared" si="165"/>
        <v>0</v>
      </c>
      <c r="V1214" s="10">
        <f t="shared" si="166"/>
        <v>0</v>
      </c>
      <c r="W1214" s="11">
        <v>10.5</v>
      </c>
      <c r="X1214" s="8" t="s">
        <v>148</v>
      </c>
      <c r="Y1214" s="8" t="s">
        <v>149</v>
      </c>
      <c r="AA1214">
        <f t="shared" si="167"/>
        <v>1</v>
      </c>
      <c r="AB1214" s="32">
        <f t="shared" si="168"/>
        <v>-494.21</v>
      </c>
      <c r="AC1214" t="str">
        <f t="shared" si="169"/>
        <v>No Sales</v>
      </c>
      <c r="AD1214">
        <f>IFERROR(VLOOKUP(J1214,Product_lookup!$A:$G,5,FALSE),"")</f>
        <v>349</v>
      </c>
      <c r="AE1214">
        <f>IFERROR(VLOOKUP(J1214,Product_lookup!$A:$G,6,FALSE),"")</f>
        <v>133</v>
      </c>
      <c r="AF1214">
        <f>IFERROR(VLOOKUP(J1214,Product_lookup!$A:$G,7,FALSE),"")</f>
        <v>121</v>
      </c>
      <c r="AG1214" s="33">
        <f t="shared" si="170"/>
        <v>0.27220630372492838</v>
      </c>
    </row>
    <row r="1215" spans="1:33" x14ac:dyDescent="0.3">
      <c r="A1215" s="27">
        <v>46277</v>
      </c>
      <c r="B1215" s="8" t="s">
        <v>32</v>
      </c>
      <c r="C1215" s="8" t="s">
        <v>140</v>
      </c>
      <c r="D1215" s="8" t="s">
        <v>141</v>
      </c>
      <c r="E1215" s="8" t="s">
        <v>150</v>
      </c>
      <c r="F1215" s="8" t="s">
        <v>143</v>
      </c>
      <c r="G1215" s="8" t="s">
        <v>576</v>
      </c>
      <c r="H1215" s="8" t="s">
        <v>20</v>
      </c>
      <c r="I1215" s="8" t="s">
        <v>576</v>
      </c>
      <c r="J1215" s="8" t="s">
        <v>153</v>
      </c>
      <c r="K1215" s="8" t="s">
        <v>21</v>
      </c>
      <c r="L1215" s="12">
        <v>316</v>
      </c>
      <c r="M1215" s="9">
        <v>2</v>
      </c>
      <c r="N1215" s="10">
        <f t="shared" si="162"/>
        <v>6.3291139240506328E-3</v>
      </c>
      <c r="O1215" s="11">
        <f t="shared" si="163"/>
        <v>11.09</v>
      </c>
      <c r="P1215" s="11">
        <v>22.18</v>
      </c>
      <c r="Q1215" s="11">
        <v>0</v>
      </c>
      <c r="R1215" s="8">
        <v>0</v>
      </c>
      <c r="S1215" s="8">
        <v>0</v>
      </c>
      <c r="T1215" s="33" t="str">
        <f t="shared" si="164"/>
        <v/>
      </c>
      <c r="U1215" s="12">
        <f t="shared" si="165"/>
        <v>0</v>
      </c>
      <c r="V1215" s="10">
        <f t="shared" si="166"/>
        <v>0</v>
      </c>
      <c r="W1215" s="11">
        <v>13</v>
      </c>
      <c r="X1215" s="8" t="s">
        <v>148</v>
      </c>
      <c r="Y1215" s="8" t="s">
        <v>149</v>
      </c>
      <c r="AA1215">
        <f t="shared" si="167"/>
        <v>2</v>
      </c>
      <c r="AB1215" s="32">
        <f t="shared" si="168"/>
        <v>-22.18</v>
      </c>
      <c r="AC1215" t="str">
        <f t="shared" si="169"/>
        <v>No Sales</v>
      </c>
      <c r="AD1215">
        <f>IFERROR(VLOOKUP(J1215,Product_lookup!$A:$G,5,FALSE),"")</f>
        <v>549</v>
      </c>
      <c r="AE1215">
        <f>IFERROR(VLOOKUP(J1215,Product_lookup!$A:$G,6,FALSE),"")</f>
        <v>192</v>
      </c>
      <c r="AF1215">
        <f>IFERROR(VLOOKUP(J1215,Product_lookup!$A:$G,7,FALSE),"")</f>
        <v>139</v>
      </c>
      <c r="AG1215" s="33">
        <f t="shared" si="170"/>
        <v>0.39708561020036431</v>
      </c>
    </row>
    <row r="1216" spans="1:33" x14ac:dyDescent="0.3">
      <c r="A1216" s="27">
        <v>46277</v>
      </c>
      <c r="B1216" s="8" t="s">
        <v>32</v>
      </c>
      <c r="C1216" s="8" t="s">
        <v>140</v>
      </c>
      <c r="D1216" s="8" t="s">
        <v>141</v>
      </c>
      <c r="E1216" s="8" t="s">
        <v>211</v>
      </c>
      <c r="F1216" s="8" t="s">
        <v>143</v>
      </c>
      <c r="G1216" s="8" t="s">
        <v>225</v>
      </c>
      <c r="H1216" s="8" t="s">
        <v>20</v>
      </c>
      <c r="I1216" s="8" t="s">
        <v>225</v>
      </c>
      <c r="J1216" s="8" t="s">
        <v>214</v>
      </c>
      <c r="K1216" s="8" t="s">
        <v>7</v>
      </c>
      <c r="L1216" s="12">
        <v>1563</v>
      </c>
      <c r="M1216" s="9">
        <v>10</v>
      </c>
      <c r="N1216" s="10">
        <f t="shared" si="162"/>
        <v>6.3979526551503517E-3</v>
      </c>
      <c r="O1216" s="11">
        <f t="shared" si="163"/>
        <v>13.780000000000001</v>
      </c>
      <c r="P1216" s="11">
        <v>137.80000000000001</v>
      </c>
      <c r="Q1216" s="11">
        <v>0</v>
      </c>
      <c r="R1216" s="8">
        <v>0</v>
      </c>
      <c r="S1216" s="8">
        <v>0</v>
      </c>
      <c r="T1216" s="33" t="str">
        <f t="shared" si="164"/>
        <v/>
      </c>
      <c r="U1216" s="12">
        <f t="shared" si="165"/>
        <v>0</v>
      </c>
      <c r="V1216" s="10">
        <f t="shared" si="166"/>
        <v>0</v>
      </c>
      <c r="W1216" s="11">
        <v>19.5</v>
      </c>
      <c r="X1216" s="8" t="s">
        <v>148</v>
      </c>
      <c r="Y1216" s="8" t="s">
        <v>149</v>
      </c>
      <c r="AA1216">
        <f t="shared" si="167"/>
        <v>2</v>
      </c>
      <c r="AB1216" s="32">
        <f t="shared" si="168"/>
        <v>-137.80000000000001</v>
      </c>
      <c r="AC1216" t="str">
        <f t="shared" si="169"/>
        <v>No Sales</v>
      </c>
      <c r="AD1216">
        <f>IFERROR(VLOOKUP(J1216,Product_lookup!$A:$G,5,FALSE),"")</f>
        <v>649</v>
      </c>
      <c r="AE1216">
        <f>IFERROR(VLOOKUP(J1216,Product_lookup!$A:$G,6,FALSE),"")</f>
        <v>234</v>
      </c>
      <c r="AF1216">
        <f>IFERROR(VLOOKUP(J1216,Product_lookup!$A:$G,7,FALSE),"")</f>
        <v>148</v>
      </c>
      <c r="AG1216" s="33">
        <f t="shared" si="170"/>
        <v>0.41140215716486905</v>
      </c>
    </row>
    <row r="1217" spans="1:33" x14ac:dyDescent="0.3">
      <c r="A1217" s="27">
        <v>46277</v>
      </c>
      <c r="B1217" s="8" t="s">
        <v>32</v>
      </c>
      <c r="C1217" s="8" t="s">
        <v>140</v>
      </c>
      <c r="D1217" s="8" t="s">
        <v>141</v>
      </c>
      <c r="E1217" s="8" t="s">
        <v>211</v>
      </c>
      <c r="F1217" s="8" t="s">
        <v>143</v>
      </c>
      <c r="G1217" s="8" t="s">
        <v>212</v>
      </c>
      <c r="H1217" s="8" t="s">
        <v>20</v>
      </c>
      <c r="I1217" s="8" t="s">
        <v>212</v>
      </c>
      <c r="J1217" s="8" t="s">
        <v>214</v>
      </c>
      <c r="K1217" s="8" t="s">
        <v>7</v>
      </c>
      <c r="L1217" s="12">
        <v>502</v>
      </c>
      <c r="M1217" s="9">
        <v>3</v>
      </c>
      <c r="N1217" s="10">
        <f t="shared" si="162"/>
        <v>5.9760956175298804E-3</v>
      </c>
      <c r="O1217" s="11">
        <f t="shared" si="163"/>
        <v>15.15</v>
      </c>
      <c r="P1217" s="11">
        <v>45.45</v>
      </c>
      <c r="Q1217" s="11">
        <v>0</v>
      </c>
      <c r="R1217" s="8">
        <v>0</v>
      </c>
      <c r="S1217" s="8">
        <v>0</v>
      </c>
      <c r="T1217" s="33" t="str">
        <f t="shared" si="164"/>
        <v/>
      </c>
      <c r="U1217" s="12">
        <f t="shared" si="165"/>
        <v>0</v>
      </c>
      <c r="V1217" s="10">
        <f t="shared" si="166"/>
        <v>0</v>
      </c>
      <c r="W1217" s="11">
        <v>24</v>
      </c>
      <c r="X1217" s="8" t="s">
        <v>148</v>
      </c>
      <c r="Y1217" s="8" t="s">
        <v>149</v>
      </c>
      <c r="AA1217">
        <f t="shared" si="167"/>
        <v>2</v>
      </c>
      <c r="AB1217" s="32">
        <f t="shared" si="168"/>
        <v>-45.45</v>
      </c>
      <c r="AC1217" t="str">
        <f t="shared" si="169"/>
        <v>No Sales</v>
      </c>
      <c r="AD1217">
        <f>IFERROR(VLOOKUP(J1217,Product_lookup!$A:$G,5,FALSE),"")</f>
        <v>649</v>
      </c>
      <c r="AE1217">
        <f>IFERROR(VLOOKUP(J1217,Product_lookup!$A:$G,6,FALSE),"")</f>
        <v>234</v>
      </c>
      <c r="AF1217">
        <f>IFERROR(VLOOKUP(J1217,Product_lookup!$A:$G,7,FALSE),"")</f>
        <v>148</v>
      </c>
      <c r="AG1217" s="33">
        <f t="shared" si="170"/>
        <v>0.41140215716486905</v>
      </c>
    </row>
    <row r="1218" spans="1:33" x14ac:dyDescent="0.3">
      <c r="A1218" s="27">
        <v>46277</v>
      </c>
      <c r="B1218" s="8" t="s">
        <v>32</v>
      </c>
      <c r="C1218" s="8" t="s">
        <v>140</v>
      </c>
      <c r="D1218" s="8" t="s">
        <v>141</v>
      </c>
      <c r="E1218" s="8" t="s">
        <v>211</v>
      </c>
      <c r="F1218" s="8" t="s">
        <v>143</v>
      </c>
      <c r="G1218" s="8" t="s">
        <v>215</v>
      </c>
      <c r="H1218" s="8" t="s">
        <v>20</v>
      </c>
      <c r="I1218" s="8" t="s">
        <v>215</v>
      </c>
      <c r="J1218" s="8" t="s">
        <v>214</v>
      </c>
      <c r="K1218" s="8" t="s">
        <v>7</v>
      </c>
      <c r="L1218" s="12">
        <v>483</v>
      </c>
      <c r="M1218" s="9">
        <v>3</v>
      </c>
      <c r="N1218" s="10">
        <f t="shared" ref="N1218:N1281" si="171">IF(L1218=0,"",M1218/L1218)</f>
        <v>6.2111801242236021E-3</v>
      </c>
      <c r="O1218" s="11">
        <f t="shared" ref="O1218:O1281" si="172">IF(M1218=0,"",P1218/M1218)</f>
        <v>13.340000000000002</v>
      </c>
      <c r="P1218" s="11">
        <v>40.020000000000003</v>
      </c>
      <c r="Q1218" s="11">
        <v>0</v>
      </c>
      <c r="R1218" s="8">
        <v>0</v>
      </c>
      <c r="S1218" s="8">
        <v>0</v>
      </c>
      <c r="T1218" s="33" t="str">
        <f t="shared" ref="T1218:T1281" si="173">IF(Q1218=0,"",P1218/Q1218)</f>
        <v/>
      </c>
      <c r="U1218" s="12">
        <f t="shared" ref="U1218:U1281" si="174">IF(P1218=0,"",Q1218/P1218)</f>
        <v>0</v>
      </c>
      <c r="V1218" s="10">
        <f t="shared" ref="V1218:V1281" si="175">IF(M1218=0,"",R1218/M1218)</f>
        <v>0</v>
      </c>
      <c r="W1218" s="11">
        <v>25</v>
      </c>
      <c r="X1218" s="8" t="s">
        <v>148</v>
      </c>
      <c r="Y1218" s="8" t="s">
        <v>149</v>
      </c>
      <c r="AA1218">
        <f t="shared" ref="AA1218:AA1281" si="176">IF(OR(A1218&lt;DATE(2026,9,1),A1218&gt;DATE(2026,9,28)),"Check Date",INT((A1218-DATE(2026,9,1))/7)+1)</f>
        <v>2</v>
      </c>
      <c r="AB1218" s="32">
        <f t="shared" ref="AB1218:AB1281" si="177">IF(OR(AD1218="",AE1218="",AF1218=""),"",S1218*(AD1218-AE1218-AF1218)-P1218)</f>
        <v>-40.020000000000003</v>
      </c>
      <c r="AC1218" t="str">
        <f t="shared" ref="AC1218:AC1281" si="178">IF(P1218&lt;0,"Review",IF(OR(AD1218="",AE1218="",AF1218=""),"Cost missing",IF(P1218=0,"No Spend",IF(Q1218=0,"No Sales",IF(P1218/Q1218&lt;AG1218,"Profitable","Losing")))))</f>
        <v>No Sales</v>
      </c>
      <c r="AD1218">
        <f>IFERROR(VLOOKUP(J1218,Product_lookup!$A:$G,5,FALSE),"")</f>
        <v>649</v>
      </c>
      <c r="AE1218">
        <f>IFERROR(VLOOKUP(J1218,Product_lookup!$A:$G,6,FALSE),"")</f>
        <v>234</v>
      </c>
      <c r="AF1218">
        <f>IFERROR(VLOOKUP(J1218,Product_lookup!$A:$G,7,FALSE),"")</f>
        <v>148</v>
      </c>
      <c r="AG1218" s="33">
        <f t="shared" ref="AG1218:AG1281" si="179">IFERROR((AD1218-AE1218-AF1218)/AD1218,"")</f>
        <v>0.41140215716486905</v>
      </c>
    </row>
    <row r="1219" spans="1:33" x14ac:dyDescent="0.3">
      <c r="A1219" s="27">
        <v>46283</v>
      </c>
      <c r="B1219" s="8" t="s">
        <v>23</v>
      </c>
      <c r="C1219" s="8" t="s">
        <v>173</v>
      </c>
      <c r="D1219" s="8" t="s">
        <v>141</v>
      </c>
      <c r="E1219" s="8" t="s">
        <v>281</v>
      </c>
      <c r="F1219" s="8" t="s">
        <v>143</v>
      </c>
      <c r="G1219" s="8" t="s">
        <v>282</v>
      </c>
      <c r="H1219" s="8" t="s">
        <v>20</v>
      </c>
      <c r="I1219" s="8" t="s">
        <v>282</v>
      </c>
      <c r="J1219" s="8" t="s">
        <v>283</v>
      </c>
      <c r="K1219" s="8" t="s">
        <v>7</v>
      </c>
      <c r="L1219" s="12">
        <v>1815</v>
      </c>
      <c r="M1219" s="9">
        <v>4</v>
      </c>
      <c r="N1219" s="10">
        <f t="shared" si="171"/>
        <v>2.2038567493112946E-3</v>
      </c>
      <c r="O1219" s="11">
        <f t="shared" si="172"/>
        <v>6.35</v>
      </c>
      <c r="P1219" s="11">
        <v>25.4</v>
      </c>
      <c r="Q1219" s="11">
        <v>2093</v>
      </c>
      <c r="R1219" s="8">
        <v>7</v>
      </c>
      <c r="S1219" s="8">
        <v>7</v>
      </c>
      <c r="T1219" s="33">
        <f t="shared" si="173"/>
        <v>1.2135690396559961E-2</v>
      </c>
      <c r="U1219" s="12">
        <f t="shared" si="174"/>
        <v>82.401574803149614</v>
      </c>
      <c r="V1219" s="10">
        <f t="shared" si="175"/>
        <v>1.75</v>
      </c>
      <c r="W1219" s="11">
        <v>8</v>
      </c>
      <c r="X1219" s="8" t="s">
        <v>148</v>
      </c>
      <c r="Y1219" s="8" t="s">
        <v>149</v>
      </c>
      <c r="AA1219">
        <f t="shared" si="176"/>
        <v>3</v>
      </c>
      <c r="AB1219" s="32">
        <f t="shared" si="177"/>
        <v>541.6</v>
      </c>
      <c r="AC1219" t="str">
        <f t="shared" si="178"/>
        <v>Profitable</v>
      </c>
      <c r="AD1219">
        <f>IFERROR(VLOOKUP(J1219,Product_lookup!$A:$G,5,FALSE),"")</f>
        <v>299</v>
      </c>
      <c r="AE1219">
        <f>IFERROR(VLOOKUP(J1219,Product_lookup!$A:$G,6,FALSE),"")</f>
        <v>111</v>
      </c>
      <c r="AF1219">
        <f>IFERROR(VLOOKUP(J1219,Product_lookup!$A:$G,7,FALSE),"")</f>
        <v>107</v>
      </c>
      <c r="AG1219" s="33">
        <f t="shared" si="179"/>
        <v>0.2709030100334448</v>
      </c>
    </row>
    <row r="1220" spans="1:33" x14ac:dyDescent="0.3">
      <c r="A1220" s="27">
        <v>46277</v>
      </c>
      <c r="B1220" s="8" t="s">
        <v>32</v>
      </c>
      <c r="C1220" s="8" t="s">
        <v>140</v>
      </c>
      <c r="D1220" s="8" t="s">
        <v>141</v>
      </c>
      <c r="E1220" s="8" t="s">
        <v>211</v>
      </c>
      <c r="F1220" s="8" t="s">
        <v>143</v>
      </c>
      <c r="G1220" s="8" t="s">
        <v>370</v>
      </c>
      <c r="H1220" s="8" t="s">
        <v>20</v>
      </c>
      <c r="I1220" s="8" t="s">
        <v>370</v>
      </c>
      <c r="J1220" s="8" t="s">
        <v>214</v>
      </c>
      <c r="K1220" s="8" t="s">
        <v>14</v>
      </c>
      <c r="L1220" s="12">
        <v>481</v>
      </c>
      <c r="M1220" s="9">
        <v>1</v>
      </c>
      <c r="N1220" s="10">
        <f t="shared" si="171"/>
        <v>2.0790020790020791E-3</v>
      </c>
      <c r="O1220" s="11">
        <f t="shared" si="172"/>
        <v>16.64</v>
      </c>
      <c r="P1220" s="11">
        <v>16.64</v>
      </c>
      <c r="Q1220" s="11">
        <v>0</v>
      </c>
      <c r="R1220" s="8">
        <v>0</v>
      </c>
      <c r="S1220" s="8">
        <v>0</v>
      </c>
      <c r="T1220" s="33" t="str">
        <f t="shared" si="173"/>
        <v/>
      </c>
      <c r="U1220" s="12">
        <f t="shared" si="174"/>
        <v>0</v>
      </c>
      <c r="V1220" s="10">
        <f t="shared" si="175"/>
        <v>0</v>
      </c>
      <c r="W1220" s="11">
        <v>21.5</v>
      </c>
      <c r="X1220" s="8" t="s">
        <v>148</v>
      </c>
      <c r="Y1220" s="8" t="s">
        <v>149</v>
      </c>
      <c r="AA1220">
        <f t="shared" si="176"/>
        <v>2</v>
      </c>
      <c r="AB1220" s="32">
        <f t="shared" si="177"/>
        <v>-16.64</v>
      </c>
      <c r="AC1220" t="str">
        <f t="shared" si="178"/>
        <v>No Sales</v>
      </c>
      <c r="AD1220">
        <f>IFERROR(VLOOKUP(J1220,Product_lookup!$A:$G,5,FALSE),"")</f>
        <v>649</v>
      </c>
      <c r="AE1220">
        <f>IFERROR(VLOOKUP(J1220,Product_lookup!$A:$G,6,FALSE),"")</f>
        <v>234</v>
      </c>
      <c r="AF1220">
        <f>IFERROR(VLOOKUP(J1220,Product_lookup!$A:$G,7,FALSE),"")</f>
        <v>148</v>
      </c>
      <c r="AG1220" s="33">
        <f t="shared" si="179"/>
        <v>0.41140215716486905</v>
      </c>
    </row>
    <row r="1221" spans="1:33" x14ac:dyDescent="0.3">
      <c r="A1221" s="27">
        <v>46277</v>
      </c>
      <c r="B1221" s="8" t="s">
        <v>32</v>
      </c>
      <c r="C1221" s="8" t="s">
        <v>140</v>
      </c>
      <c r="D1221" s="8" t="s">
        <v>141</v>
      </c>
      <c r="E1221" s="8" t="s">
        <v>211</v>
      </c>
      <c r="F1221" s="8" t="s">
        <v>143</v>
      </c>
      <c r="G1221" s="8" t="s">
        <v>619</v>
      </c>
      <c r="H1221" s="8" t="s">
        <v>20</v>
      </c>
      <c r="I1221" s="8" t="s">
        <v>619</v>
      </c>
      <c r="J1221" s="8" t="s">
        <v>214</v>
      </c>
      <c r="K1221" s="8" t="s">
        <v>21</v>
      </c>
      <c r="L1221" s="12">
        <v>845</v>
      </c>
      <c r="M1221" s="9">
        <v>11</v>
      </c>
      <c r="N1221" s="10">
        <f t="shared" si="171"/>
        <v>1.301775147928994E-2</v>
      </c>
      <c r="O1221" s="11">
        <f t="shared" si="172"/>
        <v>18.5</v>
      </c>
      <c r="P1221" s="11">
        <v>203.5</v>
      </c>
      <c r="Q1221" s="11">
        <v>649</v>
      </c>
      <c r="R1221" s="8">
        <v>1</v>
      </c>
      <c r="S1221" s="8">
        <v>1</v>
      </c>
      <c r="T1221" s="33">
        <f t="shared" si="173"/>
        <v>0.3135593220338983</v>
      </c>
      <c r="U1221" s="12">
        <f t="shared" si="174"/>
        <v>3.189189189189189</v>
      </c>
      <c r="V1221" s="10">
        <f t="shared" si="175"/>
        <v>9.0909090909090912E-2</v>
      </c>
      <c r="W1221" s="11">
        <v>18.5</v>
      </c>
      <c r="X1221" s="8" t="s">
        <v>148</v>
      </c>
      <c r="Y1221" s="8" t="s">
        <v>149</v>
      </c>
      <c r="AA1221">
        <f t="shared" si="176"/>
        <v>2</v>
      </c>
      <c r="AB1221" s="32">
        <f t="shared" si="177"/>
        <v>63.5</v>
      </c>
      <c r="AC1221" t="str">
        <f t="shared" si="178"/>
        <v>Profitable</v>
      </c>
      <c r="AD1221">
        <f>IFERROR(VLOOKUP(J1221,Product_lookup!$A:$G,5,FALSE),"")</f>
        <v>649</v>
      </c>
      <c r="AE1221">
        <f>IFERROR(VLOOKUP(J1221,Product_lookup!$A:$G,6,FALSE),"")</f>
        <v>234</v>
      </c>
      <c r="AF1221">
        <f>IFERROR(VLOOKUP(J1221,Product_lookup!$A:$G,7,FALSE),"")</f>
        <v>148</v>
      </c>
      <c r="AG1221" s="33">
        <f t="shared" si="179"/>
        <v>0.41140215716486905</v>
      </c>
    </row>
    <row r="1222" spans="1:33" x14ac:dyDescent="0.3">
      <c r="A1222" s="27">
        <v>46277</v>
      </c>
      <c r="B1222" s="8" t="s">
        <v>32</v>
      </c>
      <c r="C1222" s="8" t="s">
        <v>140</v>
      </c>
      <c r="D1222" s="8" t="s">
        <v>141</v>
      </c>
      <c r="E1222" s="8" t="s">
        <v>217</v>
      </c>
      <c r="F1222" s="8" t="s">
        <v>143</v>
      </c>
      <c r="G1222" s="8" t="s">
        <v>447</v>
      </c>
      <c r="H1222" s="8" t="s">
        <v>20</v>
      </c>
      <c r="I1222" s="8" t="s">
        <v>447</v>
      </c>
      <c r="J1222" s="8" t="s">
        <v>219</v>
      </c>
      <c r="K1222" s="8" t="s">
        <v>14</v>
      </c>
      <c r="L1222" s="12">
        <v>3225</v>
      </c>
      <c r="M1222" s="9">
        <v>31</v>
      </c>
      <c r="N1222" s="10">
        <f t="shared" si="171"/>
        <v>9.612403100775194E-3</v>
      </c>
      <c r="O1222" s="11">
        <f t="shared" si="172"/>
        <v>17.12</v>
      </c>
      <c r="P1222" s="11">
        <v>530.72</v>
      </c>
      <c r="Q1222" s="11">
        <v>799</v>
      </c>
      <c r="R1222" s="8">
        <v>1</v>
      </c>
      <c r="S1222" s="8">
        <v>1</v>
      </c>
      <c r="T1222" s="33">
        <f t="shared" si="173"/>
        <v>0.66423028785982485</v>
      </c>
      <c r="U1222" s="12">
        <f t="shared" si="174"/>
        <v>1.50550195960205</v>
      </c>
      <c r="V1222" s="10">
        <f t="shared" si="175"/>
        <v>3.2258064516129031E-2</v>
      </c>
      <c r="W1222" s="11">
        <v>20.5</v>
      </c>
      <c r="X1222" s="8" t="s">
        <v>148</v>
      </c>
      <c r="Y1222" s="8" t="s">
        <v>149</v>
      </c>
      <c r="AA1222">
        <f t="shared" si="176"/>
        <v>2</v>
      </c>
      <c r="AB1222" s="32">
        <f t="shared" si="177"/>
        <v>-165.72000000000003</v>
      </c>
      <c r="AC1222" t="str">
        <f t="shared" si="178"/>
        <v>Losing</v>
      </c>
      <c r="AD1222">
        <f>IFERROR(VLOOKUP(J1222,Product_lookup!$A:$G,5,FALSE),"")</f>
        <v>799</v>
      </c>
      <c r="AE1222">
        <f>IFERROR(VLOOKUP(J1222,Product_lookup!$A:$G,6,FALSE),"")</f>
        <v>272</v>
      </c>
      <c r="AF1222">
        <f>IFERROR(VLOOKUP(J1222,Product_lookup!$A:$G,7,FALSE),"")</f>
        <v>162</v>
      </c>
      <c r="AG1222" s="33">
        <f t="shared" si="179"/>
        <v>0.45682102628285359</v>
      </c>
    </row>
    <row r="1223" spans="1:33" x14ac:dyDescent="0.3">
      <c r="A1223" s="27">
        <v>46277</v>
      </c>
      <c r="B1223" s="8" t="s">
        <v>32</v>
      </c>
      <c r="C1223" s="8" t="s">
        <v>140</v>
      </c>
      <c r="D1223" s="8" t="s">
        <v>141</v>
      </c>
      <c r="E1223" s="8" t="s">
        <v>217</v>
      </c>
      <c r="F1223" s="8" t="s">
        <v>143</v>
      </c>
      <c r="G1223" s="8" t="s">
        <v>521</v>
      </c>
      <c r="H1223" s="8" t="s">
        <v>20</v>
      </c>
      <c r="I1223" s="8" t="s">
        <v>521</v>
      </c>
      <c r="J1223" s="8" t="s">
        <v>219</v>
      </c>
      <c r="K1223" s="8" t="s">
        <v>14</v>
      </c>
      <c r="L1223" s="12">
        <v>439</v>
      </c>
      <c r="M1223" s="9">
        <v>5</v>
      </c>
      <c r="N1223" s="10">
        <f t="shared" si="171"/>
        <v>1.1389521640091117E-2</v>
      </c>
      <c r="O1223" s="11">
        <f t="shared" si="172"/>
        <v>17.84</v>
      </c>
      <c r="P1223" s="11">
        <v>89.2</v>
      </c>
      <c r="Q1223" s="11">
        <v>0</v>
      </c>
      <c r="R1223" s="8">
        <v>0</v>
      </c>
      <c r="S1223" s="8">
        <v>0</v>
      </c>
      <c r="T1223" s="33" t="str">
        <f t="shared" si="173"/>
        <v/>
      </c>
      <c r="U1223" s="12">
        <f t="shared" si="174"/>
        <v>0</v>
      </c>
      <c r="V1223" s="10">
        <f t="shared" si="175"/>
        <v>0</v>
      </c>
      <c r="W1223" s="11">
        <v>21</v>
      </c>
      <c r="X1223" s="8" t="s">
        <v>148</v>
      </c>
      <c r="Y1223" s="8" t="s">
        <v>149</v>
      </c>
      <c r="AA1223">
        <f t="shared" si="176"/>
        <v>2</v>
      </c>
      <c r="AB1223" s="32">
        <f t="shared" si="177"/>
        <v>-89.2</v>
      </c>
      <c r="AC1223" t="str">
        <f t="shared" si="178"/>
        <v>No Sales</v>
      </c>
      <c r="AD1223">
        <f>IFERROR(VLOOKUP(J1223,Product_lookup!$A:$G,5,FALSE),"")</f>
        <v>799</v>
      </c>
      <c r="AE1223">
        <f>IFERROR(VLOOKUP(J1223,Product_lookup!$A:$G,6,FALSE),"")</f>
        <v>272</v>
      </c>
      <c r="AF1223">
        <f>IFERROR(VLOOKUP(J1223,Product_lookup!$A:$G,7,FALSE),"")</f>
        <v>162</v>
      </c>
      <c r="AG1223" s="33">
        <f t="shared" si="179"/>
        <v>0.45682102628285359</v>
      </c>
    </row>
    <row r="1224" spans="1:33" x14ac:dyDescent="0.3">
      <c r="A1224" s="27">
        <v>46277</v>
      </c>
      <c r="B1224" s="8" t="s">
        <v>26</v>
      </c>
      <c r="C1224" s="8" t="s">
        <v>140</v>
      </c>
      <c r="D1224" s="8" t="s">
        <v>141</v>
      </c>
      <c r="E1224" s="8" t="s">
        <v>150</v>
      </c>
      <c r="F1224" s="8" t="s">
        <v>143</v>
      </c>
      <c r="G1224" s="8" t="s">
        <v>210</v>
      </c>
      <c r="H1224" s="8" t="s">
        <v>13</v>
      </c>
      <c r="I1224" s="8" t="s">
        <v>456</v>
      </c>
      <c r="J1224" s="8" t="s">
        <v>153</v>
      </c>
      <c r="K1224" s="8" t="s">
        <v>14</v>
      </c>
      <c r="L1224" s="12">
        <v>206</v>
      </c>
      <c r="M1224" s="9">
        <v>0</v>
      </c>
      <c r="N1224" s="10">
        <f t="shared" si="171"/>
        <v>0</v>
      </c>
      <c r="O1224" s="11" t="str">
        <f t="shared" si="172"/>
        <v/>
      </c>
      <c r="P1224" s="11">
        <v>0</v>
      </c>
      <c r="Q1224" s="11">
        <v>0</v>
      </c>
      <c r="R1224" s="8">
        <v>0</v>
      </c>
      <c r="S1224" s="8">
        <v>0</v>
      </c>
      <c r="T1224" s="33" t="str">
        <f t="shared" si="173"/>
        <v/>
      </c>
      <c r="U1224" s="12" t="str">
        <f t="shared" si="174"/>
        <v/>
      </c>
      <c r="V1224" s="10" t="str">
        <f t="shared" si="175"/>
        <v/>
      </c>
      <c r="W1224" s="11">
        <v>14</v>
      </c>
      <c r="X1224" s="8" t="s">
        <v>148</v>
      </c>
      <c r="Y1224" s="8" t="s">
        <v>149</v>
      </c>
      <c r="AA1224">
        <f t="shared" si="176"/>
        <v>2</v>
      </c>
      <c r="AB1224" s="32">
        <f t="shared" si="177"/>
        <v>0</v>
      </c>
      <c r="AC1224" t="str">
        <f t="shared" si="178"/>
        <v>No Spend</v>
      </c>
      <c r="AD1224">
        <f>IFERROR(VLOOKUP(J1224,Product_lookup!$A:$G,5,FALSE),"")</f>
        <v>549</v>
      </c>
      <c r="AE1224">
        <f>IFERROR(VLOOKUP(J1224,Product_lookup!$A:$G,6,FALSE),"")</f>
        <v>192</v>
      </c>
      <c r="AF1224">
        <f>IFERROR(VLOOKUP(J1224,Product_lookup!$A:$G,7,FALSE),"")</f>
        <v>139</v>
      </c>
      <c r="AG1224" s="33">
        <f t="shared" si="179"/>
        <v>0.39708561020036431</v>
      </c>
    </row>
    <row r="1225" spans="1:33" x14ac:dyDescent="0.3">
      <c r="A1225" s="27">
        <v>46277</v>
      </c>
      <c r="B1225" s="8" t="s">
        <v>26</v>
      </c>
      <c r="C1225" s="8" t="s">
        <v>140</v>
      </c>
      <c r="D1225" s="8" t="s">
        <v>141</v>
      </c>
      <c r="E1225" s="8" t="s">
        <v>150</v>
      </c>
      <c r="F1225" s="8" t="s">
        <v>143</v>
      </c>
      <c r="G1225" s="8" t="s">
        <v>210</v>
      </c>
      <c r="H1225" s="8" t="s">
        <v>13</v>
      </c>
      <c r="I1225" s="8" t="s">
        <v>457</v>
      </c>
      <c r="J1225" s="8" t="s">
        <v>153</v>
      </c>
      <c r="K1225" s="8" t="s">
        <v>7</v>
      </c>
      <c r="L1225" s="12">
        <v>384</v>
      </c>
      <c r="M1225" s="9">
        <v>1</v>
      </c>
      <c r="N1225" s="10">
        <f t="shared" si="171"/>
        <v>2.6041666666666665E-3</v>
      </c>
      <c r="O1225" s="11">
        <f t="shared" si="172"/>
        <v>9.65</v>
      </c>
      <c r="P1225" s="11">
        <v>9.65</v>
      </c>
      <c r="Q1225" s="11">
        <v>0</v>
      </c>
      <c r="R1225" s="8">
        <v>0</v>
      </c>
      <c r="S1225" s="8">
        <v>0</v>
      </c>
      <c r="T1225" s="33" t="str">
        <f t="shared" si="173"/>
        <v/>
      </c>
      <c r="U1225" s="12">
        <f t="shared" si="174"/>
        <v>0</v>
      </c>
      <c r="V1225" s="10">
        <f t="shared" si="175"/>
        <v>0</v>
      </c>
      <c r="W1225" s="11">
        <v>15</v>
      </c>
      <c r="X1225" s="8" t="s">
        <v>148</v>
      </c>
      <c r="Y1225" s="8" t="s">
        <v>149</v>
      </c>
      <c r="AA1225">
        <f t="shared" si="176"/>
        <v>2</v>
      </c>
      <c r="AB1225" s="32">
        <f t="shared" si="177"/>
        <v>-9.65</v>
      </c>
      <c r="AC1225" t="str">
        <f t="shared" si="178"/>
        <v>No Sales</v>
      </c>
      <c r="AD1225">
        <f>IFERROR(VLOOKUP(J1225,Product_lookup!$A:$G,5,FALSE),"")</f>
        <v>549</v>
      </c>
      <c r="AE1225">
        <f>IFERROR(VLOOKUP(J1225,Product_lookup!$A:$G,6,FALSE),"")</f>
        <v>192</v>
      </c>
      <c r="AF1225">
        <f>IFERROR(VLOOKUP(J1225,Product_lookup!$A:$G,7,FALSE),"")</f>
        <v>139</v>
      </c>
      <c r="AG1225" s="33">
        <f t="shared" si="179"/>
        <v>0.39708561020036431</v>
      </c>
    </row>
    <row r="1226" spans="1:33" x14ac:dyDescent="0.3">
      <c r="A1226" s="27">
        <v>46277</v>
      </c>
      <c r="B1226" s="8" t="s">
        <v>26</v>
      </c>
      <c r="C1226" s="8" t="s">
        <v>140</v>
      </c>
      <c r="D1226" s="8" t="s">
        <v>141</v>
      </c>
      <c r="E1226" s="8" t="s">
        <v>150</v>
      </c>
      <c r="F1226" s="8" t="s">
        <v>143</v>
      </c>
      <c r="G1226" s="8" t="s">
        <v>210</v>
      </c>
      <c r="H1226" s="8" t="s">
        <v>13</v>
      </c>
      <c r="I1226" s="8" t="s">
        <v>209</v>
      </c>
      <c r="J1226" s="8" t="s">
        <v>153</v>
      </c>
      <c r="K1226" s="8" t="s">
        <v>14</v>
      </c>
      <c r="L1226" s="12">
        <v>592</v>
      </c>
      <c r="M1226" s="9">
        <v>4</v>
      </c>
      <c r="N1226" s="10">
        <f t="shared" si="171"/>
        <v>6.7567567567567571E-3</v>
      </c>
      <c r="O1226" s="11">
        <f t="shared" si="172"/>
        <v>11.1</v>
      </c>
      <c r="P1226" s="11">
        <v>44.4</v>
      </c>
      <c r="Q1226" s="11">
        <v>549</v>
      </c>
      <c r="R1226" s="8">
        <v>1</v>
      </c>
      <c r="S1226" s="8">
        <v>1</v>
      </c>
      <c r="T1226" s="33">
        <f t="shared" si="173"/>
        <v>8.0874316939890709E-2</v>
      </c>
      <c r="U1226" s="12">
        <f t="shared" si="174"/>
        <v>12.364864864864865</v>
      </c>
      <c r="V1226" s="10">
        <f t="shared" si="175"/>
        <v>0.25</v>
      </c>
      <c r="W1226" s="11">
        <v>15</v>
      </c>
      <c r="X1226" s="8" t="s">
        <v>148</v>
      </c>
      <c r="Y1226" s="8" t="s">
        <v>149</v>
      </c>
      <c r="AA1226">
        <f t="shared" si="176"/>
        <v>2</v>
      </c>
      <c r="AB1226" s="32">
        <f t="shared" si="177"/>
        <v>173.6</v>
      </c>
      <c r="AC1226" t="str">
        <f t="shared" si="178"/>
        <v>Profitable</v>
      </c>
      <c r="AD1226">
        <f>IFERROR(VLOOKUP(J1226,Product_lookup!$A:$G,5,FALSE),"")</f>
        <v>549</v>
      </c>
      <c r="AE1226">
        <f>IFERROR(VLOOKUP(J1226,Product_lookup!$A:$G,6,FALSE),"")</f>
        <v>192</v>
      </c>
      <c r="AF1226">
        <f>IFERROR(VLOOKUP(J1226,Product_lookup!$A:$G,7,FALSE),"")</f>
        <v>139</v>
      </c>
      <c r="AG1226" s="33">
        <f t="shared" si="179"/>
        <v>0.39708561020036431</v>
      </c>
    </row>
    <row r="1227" spans="1:33" x14ac:dyDescent="0.3">
      <c r="A1227" s="27">
        <v>46277</v>
      </c>
      <c r="B1227" s="8" t="s">
        <v>26</v>
      </c>
      <c r="C1227" s="8" t="s">
        <v>140</v>
      </c>
      <c r="D1227" s="8" t="s">
        <v>141</v>
      </c>
      <c r="E1227" s="8" t="s">
        <v>211</v>
      </c>
      <c r="F1227" s="8" t="s">
        <v>143</v>
      </c>
      <c r="G1227" s="8" t="s">
        <v>225</v>
      </c>
      <c r="H1227" s="8" t="s">
        <v>13</v>
      </c>
      <c r="I1227" s="8" t="s">
        <v>368</v>
      </c>
      <c r="J1227" s="8" t="s">
        <v>214</v>
      </c>
      <c r="K1227" s="8" t="s">
        <v>14</v>
      </c>
      <c r="L1227" s="12">
        <v>144</v>
      </c>
      <c r="M1227" s="9">
        <v>1</v>
      </c>
      <c r="N1227" s="10">
        <f t="shared" si="171"/>
        <v>6.9444444444444441E-3</v>
      </c>
      <c r="O1227" s="11">
        <f t="shared" si="172"/>
        <v>10.79</v>
      </c>
      <c r="P1227" s="11">
        <v>10.79</v>
      </c>
      <c r="Q1227" s="11">
        <v>0</v>
      </c>
      <c r="R1227" s="8">
        <v>0</v>
      </c>
      <c r="S1227" s="8">
        <v>0</v>
      </c>
      <c r="T1227" s="33" t="str">
        <f t="shared" si="173"/>
        <v/>
      </c>
      <c r="U1227" s="12">
        <f t="shared" si="174"/>
        <v>0</v>
      </c>
      <c r="V1227" s="10">
        <f t="shared" si="175"/>
        <v>0</v>
      </c>
      <c r="W1227" s="11">
        <v>18</v>
      </c>
      <c r="X1227" s="8" t="s">
        <v>148</v>
      </c>
      <c r="Y1227" s="8" t="s">
        <v>149</v>
      </c>
      <c r="AA1227">
        <f t="shared" si="176"/>
        <v>2</v>
      </c>
      <c r="AB1227" s="32">
        <f t="shared" si="177"/>
        <v>-10.79</v>
      </c>
      <c r="AC1227" t="str">
        <f t="shared" si="178"/>
        <v>No Sales</v>
      </c>
      <c r="AD1227">
        <f>IFERROR(VLOOKUP(J1227,Product_lookup!$A:$G,5,FALSE),"")</f>
        <v>649</v>
      </c>
      <c r="AE1227">
        <f>IFERROR(VLOOKUP(J1227,Product_lookup!$A:$G,6,FALSE),"")</f>
        <v>234</v>
      </c>
      <c r="AF1227">
        <f>IFERROR(VLOOKUP(J1227,Product_lookup!$A:$G,7,FALSE),"")</f>
        <v>148</v>
      </c>
      <c r="AG1227" s="33">
        <f t="shared" si="179"/>
        <v>0.41140215716486905</v>
      </c>
    </row>
    <row r="1228" spans="1:33" x14ac:dyDescent="0.3">
      <c r="A1228" s="27">
        <v>46277</v>
      </c>
      <c r="B1228" s="8" t="s">
        <v>26</v>
      </c>
      <c r="C1228" s="8" t="s">
        <v>140</v>
      </c>
      <c r="D1228" s="8" t="s">
        <v>141</v>
      </c>
      <c r="E1228" s="8" t="s">
        <v>211</v>
      </c>
      <c r="F1228" s="8" t="s">
        <v>143</v>
      </c>
      <c r="G1228" s="8" t="s">
        <v>225</v>
      </c>
      <c r="H1228" s="8" t="s">
        <v>13</v>
      </c>
      <c r="I1228" s="8" t="s">
        <v>859</v>
      </c>
      <c r="J1228" s="8" t="s">
        <v>214</v>
      </c>
      <c r="K1228" s="8" t="s">
        <v>21</v>
      </c>
      <c r="L1228" s="8">
        <v>305</v>
      </c>
      <c r="M1228" s="9">
        <v>3</v>
      </c>
      <c r="N1228" s="10">
        <f t="shared" si="171"/>
        <v>9.8360655737704927E-3</v>
      </c>
      <c r="O1228" s="11">
        <f t="shared" si="172"/>
        <v>20.5</v>
      </c>
      <c r="P1228" s="11">
        <v>61.5</v>
      </c>
      <c r="Q1228" s="11">
        <v>0</v>
      </c>
      <c r="R1228" s="8">
        <v>0</v>
      </c>
      <c r="S1228" s="8">
        <v>0</v>
      </c>
      <c r="T1228" s="33" t="str">
        <f t="shared" si="173"/>
        <v/>
      </c>
      <c r="U1228" s="12">
        <f t="shared" si="174"/>
        <v>0</v>
      </c>
      <c r="V1228" s="10">
        <f t="shared" si="175"/>
        <v>0</v>
      </c>
      <c r="W1228" s="11">
        <v>20.5</v>
      </c>
      <c r="X1228" s="8" t="s">
        <v>148</v>
      </c>
      <c r="Y1228" s="8" t="s">
        <v>149</v>
      </c>
      <c r="AA1228">
        <f t="shared" si="176"/>
        <v>2</v>
      </c>
      <c r="AB1228" s="32">
        <f t="shared" si="177"/>
        <v>-61.5</v>
      </c>
      <c r="AC1228" t="str">
        <f t="shared" si="178"/>
        <v>No Sales</v>
      </c>
      <c r="AD1228">
        <f>IFERROR(VLOOKUP(J1228,Product_lookup!$A:$G,5,FALSE),"")</f>
        <v>649</v>
      </c>
      <c r="AE1228">
        <f>IFERROR(VLOOKUP(J1228,Product_lookup!$A:$G,6,FALSE),"")</f>
        <v>234</v>
      </c>
      <c r="AF1228">
        <f>IFERROR(VLOOKUP(J1228,Product_lookup!$A:$G,7,FALSE),"")</f>
        <v>148</v>
      </c>
      <c r="AG1228" s="33">
        <f t="shared" si="179"/>
        <v>0.41140215716486905</v>
      </c>
    </row>
    <row r="1229" spans="1:33" x14ac:dyDescent="0.3">
      <c r="A1229" s="27">
        <v>46277</v>
      </c>
      <c r="B1229" s="8" t="s">
        <v>26</v>
      </c>
      <c r="C1229" s="8" t="s">
        <v>140</v>
      </c>
      <c r="D1229" s="8" t="s">
        <v>141</v>
      </c>
      <c r="E1229" s="8" t="s">
        <v>211</v>
      </c>
      <c r="F1229" s="8" t="s">
        <v>143</v>
      </c>
      <c r="G1229" s="8" t="s">
        <v>225</v>
      </c>
      <c r="H1229" s="8" t="s">
        <v>13</v>
      </c>
      <c r="I1229" s="8" t="s">
        <v>619</v>
      </c>
      <c r="J1229" s="8" t="s">
        <v>214</v>
      </c>
      <c r="K1229" s="8" t="s">
        <v>21</v>
      </c>
      <c r="L1229" s="12">
        <v>279</v>
      </c>
      <c r="M1229" s="9">
        <v>5</v>
      </c>
      <c r="N1229" s="10">
        <f t="shared" si="171"/>
        <v>1.7921146953405017E-2</v>
      </c>
      <c r="O1229" s="11">
        <f t="shared" si="172"/>
        <v>19.96</v>
      </c>
      <c r="P1229" s="11">
        <v>99.8</v>
      </c>
      <c r="Q1229" s="11">
        <v>649</v>
      </c>
      <c r="R1229" s="8">
        <v>1</v>
      </c>
      <c r="S1229" s="8">
        <v>1</v>
      </c>
      <c r="T1229" s="33">
        <f t="shared" si="173"/>
        <v>0.15377503852080124</v>
      </c>
      <c r="U1229" s="12">
        <f t="shared" si="174"/>
        <v>6.5030060120240485</v>
      </c>
      <c r="V1229" s="10">
        <f t="shared" si="175"/>
        <v>0.2</v>
      </c>
      <c r="W1229" s="11">
        <v>20</v>
      </c>
      <c r="X1229" s="8" t="s">
        <v>148</v>
      </c>
      <c r="Y1229" s="8" t="s">
        <v>149</v>
      </c>
      <c r="AA1229">
        <f t="shared" si="176"/>
        <v>2</v>
      </c>
      <c r="AB1229" s="32">
        <f t="shared" si="177"/>
        <v>167.2</v>
      </c>
      <c r="AC1229" t="str">
        <f t="shared" si="178"/>
        <v>Profitable</v>
      </c>
      <c r="AD1229">
        <f>IFERROR(VLOOKUP(J1229,Product_lookup!$A:$G,5,FALSE),"")</f>
        <v>649</v>
      </c>
      <c r="AE1229">
        <f>IFERROR(VLOOKUP(J1229,Product_lookup!$A:$G,6,FALSE),"")</f>
        <v>234</v>
      </c>
      <c r="AF1229">
        <f>IFERROR(VLOOKUP(J1229,Product_lookup!$A:$G,7,FALSE),"")</f>
        <v>148</v>
      </c>
      <c r="AG1229" s="33">
        <f t="shared" si="179"/>
        <v>0.41140215716486905</v>
      </c>
    </row>
    <row r="1230" spans="1:33" x14ac:dyDescent="0.3">
      <c r="A1230" s="27">
        <v>46277</v>
      </c>
      <c r="B1230" s="8" t="s">
        <v>42</v>
      </c>
      <c r="C1230" s="8" t="s">
        <v>140</v>
      </c>
      <c r="D1230" s="8" t="s">
        <v>141</v>
      </c>
      <c r="E1230" s="8" t="s">
        <v>164</v>
      </c>
      <c r="F1230" s="8" t="s">
        <v>143</v>
      </c>
      <c r="G1230" s="8" t="s">
        <v>228</v>
      </c>
      <c r="H1230" s="8" t="s">
        <v>24</v>
      </c>
      <c r="I1230" s="8" t="s">
        <v>861</v>
      </c>
      <c r="J1230" s="8" t="s">
        <v>166</v>
      </c>
      <c r="K1230" s="8" t="s">
        <v>21</v>
      </c>
      <c r="L1230" s="12">
        <v>97</v>
      </c>
      <c r="M1230" s="9">
        <v>0</v>
      </c>
      <c r="N1230" s="10">
        <f t="shared" si="171"/>
        <v>0</v>
      </c>
      <c r="O1230" s="11" t="str">
        <f t="shared" si="172"/>
        <v/>
      </c>
      <c r="P1230" s="11">
        <v>0</v>
      </c>
      <c r="Q1230" s="11">
        <v>0</v>
      </c>
      <c r="R1230" s="8">
        <v>0</v>
      </c>
      <c r="S1230" s="8">
        <v>0</v>
      </c>
      <c r="T1230" s="33" t="str">
        <f t="shared" si="173"/>
        <v/>
      </c>
      <c r="U1230" s="12" t="str">
        <f t="shared" si="174"/>
        <v/>
      </c>
      <c r="V1230" s="10" t="str">
        <f t="shared" si="175"/>
        <v/>
      </c>
      <c r="W1230" s="11">
        <v>11</v>
      </c>
      <c r="X1230" s="8" t="s">
        <v>148</v>
      </c>
      <c r="Y1230" s="8" t="s">
        <v>149</v>
      </c>
      <c r="AA1230">
        <f t="shared" si="176"/>
        <v>2</v>
      </c>
      <c r="AB1230" s="32">
        <f t="shared" si="177"/>
        <v>0</v>
      </c>
      <c r="AC1230" t="str">
        <f t="shared" si="178"/>
        <v>No Spend</v>
      </c>
      <c r="AD1230">
        <f>IFERROR(VLOOKUP(J1230,Product_lookup!$A:$G,5,FALSE),"")</f>
        <v>449</v>
      </c>
      <c r="AE1230">
        <f>IFERROR(VLOOKUP(J1230,Product_lookup!$A:$G,6,FALSE),"")</f>
        <v>162</v>
      </c>
      <c r="AF1230">
        <f>IFERROR(VLOOKUP(J1230,Product_lookup!$A:$G,7,FALSE),"")</f>
        <v>130</v>
      </c>
      <c r="AG1230" s="33">
        <f t="shared" si="179"/>
        <v>0.34966592427616927</v>
      </c>
    </row>
    <row r="1231" spans="1:33" x14ac:dyDescent="0.3">
      <c r="A1231" s="27">
        <v>46277</v>
      </c>
      <c r="B1231" s="8" t="s">
        <v>42</v>
      </c>
      <c r="C1231" s="8" t="s">
        <v>140</v>
      </c>
      <c r="D1231" s="8" t="s">
        <v>141</v>
      </c>
      <c r="E1231" s="8" t="s">
        <v>164</v>
      </c>
      <c r="F1231" s="8" t="s">
        <v>143</v>
      </c>
      <c r="G1231" s="8" t="s">
        <v>228</v>
      </c>
      <c r="H1231" s="8" t="s">
        <v>24</v>
      </c>
      <c r="I1231" s="8" t="s">
        <v>233</v>
      </c>
      <c r="J1231" s="8" t="s">
        <v>166</v>
      </c>
      <c r="K1231" s="8" t="s">
        <v>14</v>
      </c>
      <c r="L1231" s="12">
        <v>1186</v>
      </c>
      <c r="M1231" s="9">
        <v>7</v>
      </c>
      <c r="N1231" s="10">
        <f t="shared" si="171"/>
        <v>5.902192242833052E-3</v>
      </c>
      <c r="O1231" s="11">
        <f t="shared" si="172"/>
        <v>8.73</v>
      </c>
      <c r="P1231" s="11">
        <v>61.11</v>
      </c>
      <c r="Q1231" s="11">
        <v>0</v>
      </c>
      <c r="R1231" s="8">
        <v>0</v>
      </c>
      <c r="S1231" s="8">
        <v>0</v>
      </c>
      <c r="T1231" s="33" t="str">
        <f t="shared" si="173"/>
        <v/>
      </c>
      <c r="U1231" s="12">
        <f t="shared" si="174"/>
        <v>0</v>
      </c>
      <c r="V1231" s="10">
        <f t="shared" si="175"/>
        <v>0</v>
      </c>
      <c r="W1231" s="11">
        <v>13</v>
      </c>
      <c r="X1231" s="8" t="s">
        <v>148</v>
      </c>
      <c r="Y1231" s="8" t="s">
        <v>149</v>
      </c>
      <c r="AA1231">
        <f t="shared" si="176"/>
        <v>2</v>
      </c>
      <c r="AB1231" s="32">
        <f t="shared" si="177"/>
        <v>-61.11</v>
      </c>
      <c r="AC1231" t="str">
        <f t="shared" si="178"/>
        <v>No Sales</v>
      </c>
      <c r="AD1231">
        <f>IFERROR(VLOOKUP(J1231,Product_lookup!$A:$G,5,FALSE),"")</f>
        <v>449</v>
      </c>
      <c r="AE1231">
        <f>IFERROR(VLOOKUP(J1231,Product_lookup!$A:$G,6,FALSE),"")</f>
        <v>162</v>
      </c>
      <c r="AF1231">
        <f>IFERROR(VLOOKUP(J1231,Product_lookup!$A:$G,7,FALSE),"")</f>
        <v>130</v>
      </c>
      <c r="AG1231" s="33">
        <f t="shared" si="179"/>
        <v>0.34966592427616927</v>
      </c>
    </row>
    <row r="1232" spans="1:33" x14ac:dyDescent="0.3">
      <c r="A1232" s="27">
        <v>46277</v>
      </c>
      <c r="B1232" s="8" t="s">
        <v>42</v>
      </c>
      <c r="C1232" s="8" t="s">
        <v>140</v>
      </c>
      <c r="D1232" s="8" t="s">
        <v>141</v>
      </c>
      <c r="E1232" s="8" t="s">
        <v>164</v>
      </c>
      <c r="F1232" s="8" t="s">
        <v>143</v>
      </c>
      <c r="G1232" s="8" t="s">
        <v>165</v>
      </c>
      <c r="H1232" s="8" t="s">
        <v>24</v>
      </c>
      <c r="I1232" s="8" t="s">
        <v>807</v>
      </c>
      <c r="J1232" s="8" t="s">
        <v>166</v>
      </c>
      <c r="K1232" s="8" t="s">
        <v>21</v>
      </c>
      <c r="L1232" s="12">
        <v>342</v>
      </c>
      <c r="M1232" s="9">
        <v>3</v>
      </c>
      <c r="N1232" s="10">
        <f t="shared" si="171"/>
        <v>8.771929824561403E-3</v>
      </c>
      <c r="O1232" s="11">
        <f t="shared" si="172"/>
        <v>8.41</v>
      </c>
      <c r="P1232" s="11">
        <v>25.23</v>
      </c>
      <c r="Q1232" s="11">
        <v>0</v>
      </c>
      <c r="R1232" s="8">
        <v>0</v>
      </c>
      <c r="S1232" s="8">
        <v>0</v>
      </c>
      <c r="T1232" s="33" t="str">
        <f t="shared" si="173"/>
        <v/>
      </c>
      <c r="U1232" s="12">
        <f t="shared" si="174"/>
        <v>0</v>
      </c>
      <c r="V1232" s="10">
        <f t="shared" si="175"/>
        <v>0</v>
      </c>
      <c r="W1232" s="11">
        <v>10</v>
      </c>
      <c r="X1232" s="8" t="s">
        <v>148</v>
      </c>
      <c r="Y1232" s="8" t="s">
        <v>149</v>
      </c>
      <c r="AA1232">
        <f t="shared" si="176"/>
        <v>2</v>
      </c>
      <c r="AB1232" s="32">
        <f t="shared" si="177"/>
        <v>-25.23</v>
      </c>
      <c r="AC1232" t="str">
        <f t="shared" si="178"/>
        <v>No Sales</v>
      </c>
      <c r="AD1232">
        <f>IFERROR(VLOOKUP(J1232,Product_lookup!$A:$G,5,FALSE),"")</f>
        <v>449</v>
      </c>
      <c r="AE1232">
        <f>IFERROR(VLOOKUP(J1232,Product_lookup!$A:$G,6,FALSE),"")</f>
        <v>162</v>
      </c>
      <c r="AF1232">
        <f>IFERROR(VLOOKUP(J1232,Product_lookup!$A:$G,7,FALSE),"")</f>
        <v>130</v>
      </c>
      <c r="AG1232" s="33">
        <f t="shared" si="179"/>
        <v>0.34966592427616927</v>
      </c>
    </row>
    <row r="1233" spans="1:33" x14ac:dyDescent="0.3">
      <c r="A1233" s="27">
        <v>46277</v>
      </c>
      <c r="B1233" s="8" t="s">
        <v>42</v>
      </c>
      <c r="C1233" s="8" t="s">
        <v>140</v>
      </c>
      <c r="D1233" s="8" t="s">
        <v>141</v>
      </c>
      <c r="E1233" s="8" t="s">
        <v>164</v>
      </c>
      <c r="F1233" s="8" t="s">
        <v>143</v>
      </c>
      <c r="G1233" s="8" t="s">
        <v>228</v>
      </c>
      <c r="H1233" s="8" t="s">
        <v>24</v>
      </c>
      <c r="I1233" s="8" t="s">
        <v>228</v>
      </c>
      <c r="J1233" s="8" t="s">
        <v>166</v>
      </c>
      <c r="K1233" s="8" t="s">
        <v>14</v>
      </c>
      <c r="L1233" s="12">
        <v>3019</v>
      </c>
      <c r="M1233" s="9">
        <v>37</v>
      </c>
      <c r="N1233" s="10">
        <f t="shared" si="171"/>
        <v>1.2255713812520701E-2</v>
      </c>
      <c r="O1233" s="11">
        <f t="shared" si="172"/>
        <v>8.4</v>
      </c>
      <c r="P1233" s="11">
        <v>310.8</v>
      </c>
      <c r="Q1233" s="11">
        <v>449</v>
      </c>
      <c r="R1233" s="8">
        <v>1</v>
      </c>
      <c r="S1233" s="8">
        <v>1</v>
      </c>
      <c r="T1233" s="33">
        <f t="shared" si="173"/>
        <v>0.69220489977728283</v>
      </c>
      <c r="U1233" s="12">
        <f t="shared" si="174"/>
        <v>1.4446589446589446</v>
      </c>
      <c r="V1233" s="10">
        <f t="shared" si="175"/>
        <v>2.7027027027027029E-2</v>
      </c>
      <c r="W1233" s="11">
        <v>15</v>
      </c>
      <c r="X1233" s="8" t="s">
        <v>148</v>
      </c>
      <c r="Y1233" s="8" t="s">
        <v>149</v>
      </c>
      <c r="AA1233">
        <f t="shared" si="176"/>
        <v>2</v>
      </c>
      <c r="AB1233" s="32">
        <f t="shared" si="177"/>
        <v>-153.80000000000001</v>
      </c>
      <c r="AC1233" t="str">
        <f t="shared" si="178"/>
        <v>Losing</v>
      </c>
      <c r="AD1233">
        <f>IFERROR(VLOOKUP(J1233,Product_lookup!$A:$G,5,FALSE),"")</f>
        <v>449</v>
      </c>
      <c r="AE1233">
        <f>IFERROR(VLOOKUP(J1233,Product_lookup!$A:$G,6,FALSE),"")</f>
        <v>162</v>
      </c>
      <c r="AF1233">
        <f>IFERROR(VLOOKUP(J1233,Product_lookup!$A:$G,7,FALSE),"")</f>
        <v>130</v>
      </c>
      <c r="AG1233" s="33">
        <f t="shared" si="179"/>
        <v>0.34966592427616927</v>
      </c>
    </row>
    <row r="1234" spans="1:33" x14ac:dyDescent="0.3">
      <c r="A1234" s="27">
        <v>46277</v>
      </c>
      <c r="B1234" s="8" t="s">
        <v>42</v>
      </c>
      <c r="C1234" s="8" t="s">
        <v>140</v>
      </c>
      <c r="D1234" s="8" t="s">
        <v>141</v>
      </c>
      <c r="E1234" s="8" t="s">
        <v>377</v>
      </c>
      <c r="F1234" s="8" t="s">
        <v>143</v>
      </c>
      <c r="G1234" s="8" t="s">
        <v>381</v>
      </c>
      <c r="H1234" s="8" t="s">
        <v>24</v>
      </c>
      <c r="I1234" s="8" t="s">
        <v>378</v>
      </c>
      <c r="J1234" s="8" t="s">
        <v>380</v>
      </c>
      <c r="K1234" s="8" t="s">
        <v>14</v>
      </c>
      <c r="L1234" s="12">
        <v>1526</v>
      </c>
      <c r="M1234" s="9">
        <v>15</v>
      </c>
      <c r="N1234" s="10">
        <f t="shared" si="171"/>
        <v>9.8296199213630409E-3</v>
      </c>
      <c r="O1234" s="11">
        <f t="shared" si="172"/>
        <v>15.32</v>
      </c>
      <c r="P1234" s="11">
        <v>229.8</v>
      </c>
      <c r="Q1234" s="11">
        <v>549</v>
      </c>
      <c r="R1234" s="8">
        <v>1</v>
      </c>
      <c r="S1234" s="8">
        <v>1</v>
      </c>
      <c r="T1234" s="33">
        <f t="shared" si="173"/>
        <v>0.41857923497267763</v>
      </c>
      <c r="U1234" s="12">
        <f t="shared" si="174"/>
        <v>2.3890339425587466</v>
      </c>
      <c r="V1234" s="10">
        <f t="shared" si="175"/>
        <v>6.6666666666666666E-2</v>
      </c>
      <c r="W1234" s="11">
        <v>19</v>
      </c>
      <c r="X1234" s="8" t="s">
        <v>148</v>
      </c>
      <c r="Y1234" s="8" t="s">
        <v>149</v>
      </c>
      <c r="AA1234">
        <f t="shared" si="176"/>
        <v>2</v>
      </c>
      <c r="AB1234" s="32">
        <f t="shared" si="177"/>
        <v>-22.800000000000011</v>
      </c>
      <c r="AC1234" t="str">
        <f t="shared" si="178"/>
        <v>Losing</v>
      </c>
      <c r="AD1234">
        <f>IFERROR(VLOOKUP(J1234,Product_lookup!$A:$G,5,FALSE),"")</f>
        <v>549</v>
      </c>
      <c r="AE1234">
        <f>IFERROR(VLOOKUP(J1234,Product_lookup!$A:$G,6,FALSE),"")</f>
        <v>203</v>
      </c>
      <c r="AF1234">
        <f>IFERROR(VLOOKUP(J1234,Product_lookup!$A:$G,7,FALSE),"")</f>
        <v>139</v>
      </c>
      <c r="AG1234" s="33">
        <f t="shared" si="179"/>
        <v>0.37704918032786883</v>
      </c>
    </row>
    <row r="1235" spans="1:33" x14ac:dyDescent="0.3">
      <c r="A1235" s="27">
        <v>46277</v>
      </c>
      <c r="B1235" s="8" t="s">
        <v>42</v>
      </c>
      <c r="C1235" s="8" t="s">
        <v>140</v>
      </c>
      <c r="D1235" s="8" t="s">
        <v>141</v>
      </c>
      <c r="E1235" s="8" t="s">
        <v>377</v>
      </c>
      <c r="F1235" s="8" t="s">
        <v>143</v>
      </c>
      <c r="G1235" s="8" t="s">
        <v>378</v>
      </c>
      <c r="H1235" s="8" t="s">
        <v>24</v>
      </c>
      <c r="I1235" s="8" t="s">
        <v>384</v>
      </c>
      <c r="J1235" s="8" t="s">
        <v>380</v>
      </c>
      <c r="K1235" s="8" t="s">
        <v>21</v>
      </c>
      <c r="L1235" s="12">
        <v>252</v>
      </c>
      <c r="M1235" s="9">
        <v>2</v>
      </c>
      <c r="N1235" s="10">
        <f t="shared" si="171"/>
        <v>7.9365079365079361E-3</v>
      </c>
      <c r="O1235" s="11">
        <f t="shared" si="172"/>
        <v>18.5</v>
      </c>
      <c r="P1235" s="11">
        <v>37</v>
      </c>
      <c r="Q1235" s="11">
        <v>0</v>
      </c>
      <c r="R1235" s="8">
        <v>0</v>
      </c>
      <c r="S1235" s="8">
        <v>0</v>
      </c>
      <c r="T1235" s="33" t="str">
        <f t="shared" si="173"/>
        <v/>
      </c>
      <c r="U1235" s="12">
        <f t="shared" si="174"/>
        <v>0</v>
      </c>
      <c r="V1235" s="10">
        <f t="shared" si="175"/>
        <v>0</v>
      </c>
      <c r="W1235" s="11">
        <v>18.5</v>
      </c>
      <c r="X1235" s="8" t="s">
        <v>148</v>
      </c>
      <c r="Y1235" s="8" t="s">
        <v>149</v>
      </c>
      <c r="AA1235">
        <f t="shared" si="176"/>
        <v>2</v>
      </c>
      <c r="AB1235" s="32">
        <f t="shared" si="177"/>
        <v>-37</v>
      </c>
      <c r="AC1235" t="str">
        <f t="shared" si="178"/>
        <v>No Sales</v>
      </c>
      <c r="AD1235">
        <f>IFERROR(VLOOKUP(J1235,Product_lookup!$A:$G,5,FALSE),"")</f>
        <v>549</v>
      </c>
      <c r="AE1235">
        <f>IFERROR(VLOOKUP(J1235,Product_lookup!$A:$G,6,FALSE),"")</f>
        <v>203</v>
      </c>
      <c r="AF1235">
        <f>IFERROR(VLOOKUP(J1235,Product_lookup!$A:$G,7,FALSE),"")</f>
        <v>139</v>
      </c>
      <c r="AG1235" s="33">
        <f t="shared" si="179"/>
        <v>0.37704918032786883</v>
      </c>
    </row>
    <row r="1236" spans="1:33" x14ac:dyDescent="0.3">
      <c r="A1236" s="27">
        <v>46277</v>
      </c>
      <c r="B1236" s="8" t="s">
        <v>42</v>
      </c>
      <c r="C1236" s="8" t="s">
        <v>140</v>
      </c>
      <c r="D1236" s="8" t="s">
        <v>141</v>
      </c>
      <c r="E1236" s="8" t="s">
        <v>377</v>
      </c>
      <c r="F1236" s="8" t="s">
        <v>143</v>
      </c>
      <c r="G1236" s="8" t="s">
        <v>378</v>
      </c>
      <c r="H1236" s="8" t="s">
        <v>24</v>
      </c>
      <c r="I1236" s="8" t="s">
        <v>675</v>
      </c>
      <c r="J1236" s="8" t="s">
        <v>380</v>
      </c>
      <c r="K1236" s="8" t="s">
        <v>7</v>
      </c>
      <c r="L1236" s="12">
        <v>767</v>
      </c>
      <c r="M1236" s="9">
        <v>7</v>
      </c>
      <c r="N1236" s="10">
        <f t="shared" si="171"/>
        <v>9.126466753585397E-3</v>
      </c>
      <c r="O1236" s="11">
        <f t="shared" si="172"/>
        <v>12.129999999999999</v>
      </c>
      <c r="P1236" s="11">
        <v>84.91</v>
      </c>
      <c r="Q1236" s="11">
        <v>0</v>
      </c>
      <c r="R1236" s="8">
        <v>0</v>
      </c>
      <c r="S1236" s="8">
        <v>0</v>
      </c>
      <c r="T1236" s="33" t="str">
        <f t="shared" si="173"/>
        <v/>
      </c>
      <c r="U1236" s="12">
        <f t="shared" si="174"/>
        <v>0</v>
      </c>
      <c r="V1236" s="10">
        <f t="shared" si="175"/>
        <v>0</v>
      </c>
      <c r="W1236" s="11">
        <v>16</v>
      </c>
      <c r="X1236" s="8" t="s">
        <v>148</v>
      </c>
      <c r="Y1236" s="8" t="s">
        <v>149</v>
      </c>
      <c r="AA1236">
        <f t="shared" si="176"/>
        <v>2</v>
      </c>
      <c r="AB1236" s="32">
        <f t="shared" si="177"/>
        <v>-84.91</v>
      </c>
      <c r="AC1236" t="str">
        <f t="shared" si="178"/>
        <v>No Sales</v>
      </c>
      <c r="AD1236">
        <f>IFERROR(VLOOKUP(J1236,Product_lookup!$A:$G,5,FALSE),"")</f>
        <v>549</v>
      </c>
      <c r="AE1236">
        <f>IFERROR(VLOOKUP(J1236,Product_lookup!$A:$G,6,FALSE),"")</f>
        <v>203</v>
      </c>
      <c r="AF1236">
        <f>IFERROR(VLOOKUP(J1236,Product_lookup!$A:$G,7,FALSE),"")</f>
        <v>139</v>
      </c>
      <c r="AG1236" s="33">
        <f t="shared" si="179"/>
        <v>0.37704918032786883</v>
      </c>
    </row>
    <row r="1237" spans="1:33" x14ac:dyDescent="0.3">
      <c r="A1237" s="27">
        <v>46277</v>
      </c>
      <c r="B1237" s="8" t="s">
        <v>37</v>
      </c>
      <c r="C1237" s="8" t="s">
        <v>140</v>
      </c>
      <c r="D1237" s="8" t="s">
        <v>141</v>
      </c>
      <c r="E1237" s="8" t="s">
        <v>157</v>
      </c>
      <c r="F1237" s="8" t="s">
        <v>143</v>
      </c>
      <c r="G1237" s="8" t="s">
        <v>162</v>
      </c>
      <c r="H1237" s="8" t="s">
        <v>13</v>
      </c>
      <c r="I1237" s="8" t="s">
        <v>237</v>
      </c>
      <c r="J1237" s="8" t="s">
        <v>159</v>
      </c>
      <c r="K1237" s="8" t="s">
        <v>7</v>
      </c>
      <c r="L1237" s="12">
        <v>770</v>
      </c>
      <c r="M1237" s="9">
        <v>4</v>
      </c>
      <c r="N1237" s="10">
        <f t="shared" si="171"/>
        <v>5.1948051948051948E-3</v>
      </c>
      <c r="O1237" s="11">
        <f t="shared" si="172"/>
        <v>5.19</v>
      </c>
      <c r="P1237" s="11">
        <v>20.76</v>
      </c>
      <c r="Q1237" s="11">
        <v>0</v>
      </c>
      <c r="R1237" s="8">
        <v>0</v>
      </c>
      <c r="S1237" s="8">
        <v>0</v>
      </c>
      <c r="T1237" s="33" t="str">
        <f t="shared" si="173"/>
        <v/>
      </c>
      <c r="U1237" s="12">
        <f t="shared" si="174"/>
        <v>0</v>
      </c>
      <c r="V1237" s="10">
        <f t="shared" si="175"/>
        <v>0</v>
      </c>
      <c r="W1237" s="11">
        <v>7</v>
      </c>
      <c r="X1237" s="8" t="s">
        <v>148</v>
      </c>
      <c r="Y1237" s="8" t="s">
        <v>149</v>
      </c>
      <c r="AA1237">
        <f t="shared" si="176"/>
        <v>2</v>
      </c>
      <c r="AB1237" s="32">
        <f t="shared" si="177"/>
        <v>-20.76</v>
      </c>
      <c r="AC1237" t="str">
        <f t="shared" si="178"/>
        <v>No Sales</v>
      </c>
      <c r="AD1237">
        <f>IFERROR(VLOOKUP(J1237,Product_lookup!$A:$G,5,FALSE),"")</f>
        <v>399</v>
      </c>
      <c r="AE1237">
        <f>IFERROR(VLOOKUP(J1237,Product_lookup!$A:$G,6,FALSE),"")</f>
        <v>148</v>
      </c>
      <c r="AF1237">
        <f>IFERROR(VLOOKUP(J1237,Product_lookup!$A:$G,7,FALSE),"")</f>
        <v>126</v>
      </c>
      <c r="AG1237" s="33">
        <f t="shared" si="179"/>
        <v>0.31328320802005011</v>
      </c>
    </row>
    <row r="1238" spans="1:33" x14ac:dyDescent="0.3">
      <c r="A1238" s="27">
        <v>46277</v>
      </c>
      <c r="B1238" s="8" t="s">
        <v>37</v>
      </c>
      <c r="C1238" s="8" t="s">
        <v>140</v>
      </c>
      <c r="D1238" s="8" t="s">
        <v>141</v>
      </c>
      <c r="E1238" s="8" t="s">
        <v>157</v>
      </c>
      <c r="F1238" s="8" t="s">
        <v>143</v>
      </c>
      <c r="G1238" s="8" t="s">
        <v>234</v>
      </c>
      <c r="H1238" s="8" t="s">
        <v>13</v>
      </c>
      <c r="I1238" s="8" t="s">
        <v>711</v>
      </c>
      <c r="J1238" s="8" t="s">
        <v>159</v>
      </c>
      <c r="K1238" s="8" t="s">
        <v>7</v>
      </c>
      <c r="L1238" s="12">
        <v>108</v>
      </c>
      <c r="M1238" s="9">
        <v>1</v>
      </c>
      <c r="N1238" s="10">
        <f t="shared" si="171"/>
        <v>9.2592592592592587E-3</v>
      </c>
      <c r="O1238" s="11">
        <f t="shared" si="172"/>
        <v>4.6100000000000003</v>
      </c>
      <c r="P1238" s="11">
        <v>4.6100000000000003</v>
      </c>
      <c r="Q1238" s="11">
        <v>0</v>
      </c>
      <c r="R1238" s="8">
        <v>0</v>
      </c>
      <c r="S1238" s="8">
        <v>0</v>
      </c>
      <c r="T1238" s="33" t="str">
        <f t="shared" si="173"/>
        <v/>
      </c>
      <c r="U1238" s="12">
        <f t="shared" si="174"/>
        <v>0</v>
      </c>
      <c r="V1238" s="10">
        <f t="shared" si="175"/>
        <v>0</v>
      </c>
      <c r="W1238" s="11">
        <v>9</v>
      </c>
      <c r="X1238" s="8" t="s">
        <v>148</v>
      </c>
      <c r="Y1238" s="8" t="s">
        <v>149</v>
      </c>
      <c r="AA1238">
        <f t="shared" si="176"/>
        <v>2</v>
      </c>
      <c r="AB1238" s="32">
        <f t="shared" si="177"/>
        <v>-4.6100000000000003</v>
      </c>
      <c r="AC1238" t="str">
        <f t="shared" si="178"/>
        <v>No Sales</v>
      </c>
      <c r="AD1238">
        <f>IFERROR(VLOOKUP(J1238,Product_lookup!$A:$G,5,FALSE),"")</f>
        <v>399</v>
      </c>
      <c r="AE1238">
        <f>IFERROR(VLOOKUP(J1238,Product_lookup!$A:$G,6,FALSE),"")</f>
        <v>148</v>
      </c>
      <c r="AF1238">
        <f>IFERROR(VLOOKUP(J1238,Product_lookup!$A:$G,7,FALSE),"")</f>
        <v>126</v>
      </c>
      <c r="AG1238" s="33">
        <f t="shared" si="179"/>
        <v>0.31328320802005011</v>
      </c>
    </row>
    <row r="1239" spans="1:33" x14ac:dyDescent="0.3">
      <c r="A1239" s="27">
        <v>46277</v>
      </c>
      <c r="B1239" s="8" t="s">
        <v>37</v>
      </c>
      <c r="C1239" s="8" t="s">
        <v>140</v>
      </c>
      <c r="D1239" s="8" t="s">
        <v>141</v>
      </c>
      <c r="E1239" s="8" t="s">
        <v>157</v>
      </c>
      <c r="F1239" s="8" t="s">
        <v>143</v>
      </c>
      <c r="G1239" s="8" t="s">
        <v>234</v>
      </c>
      <c r="H1239" s="8" t="s">
        <v>13</v>
      </c>
      <c r="I1239" s="8" t="s">
        <v>862</v>
      </c>
      <c r="J1239" s="8" t="s">
        <v>159</v>
      </c>
      <c r="K1239" s="8" t="s">
        <v>21</v>
      </c>
      <c r="L1239" s="12">
        <v>83</v>
      </c>
      <c r="M1239" s="9">
        <v>2</v>
      </c>
      <c r="N1239" s="10">
        <f t="shared" si="171"/>
        <v>2.4096385542168676E-2</v>
      </c>
      <c r="O1239" s="11">
        <f t="shared" si="172"/>
        <v>9.81</v>
      </c>
      <c r="P1239" s="11">
        <v>19.62</v>
      </c>
      <c r="Q1239" s="11">
        <v>0</v>
      </c>
      <c r="R1239" s="8">
        <v>0</v>
      </c>
      <c r="S1239" s="8">
        <v>0</v>
      </c>
      <c r="T1239" s="33" t="str">
        <f t="shared" si="173"/>
        <v/>
      </c>
      <c r="U1239" s="12">
        <f t="shared" si="174"/>
        <v>0</v>
      </c>
      <c r="V1239" s="10">
        <f t="shared" si="175"/>
        <v>0</v>
      </c>
      <c r="W1239" s="11">
        <v>10</v>
      </c>
      <c r="X1239" s="8" t="s">
        <v>148</v>
      </c>
      <c r="Y1239" s="8" t="s">
        <v>149</v>
      </c>
      <c r="AA1239">
        <f t="shared" si="176"/>
        <v>2</v>
      </c>
      <c r="AB1239" s="32">
        <f t="shared" si="177"/>
        <v>-19.62</v>
      </c>
      <c r="AC1239" t="str">
        <f t="shared" si="178"/>
        <v>No Sales</v>
      </c>
      <c r="AD1239">
        <f>IFERROR(VLOOKUP(J1239,Product_lookup!$A:$G,5,FALSE),"")</f>
        <v>399</v>
      </c>
      <c r="AE1239">
        <f>IFERROR(VLOOKUP(J1239,Product_lookup!$A:$G,6,FALSE),"")</f>
        <v>148</v>
      </c>
      <c r="AF1239">
        <f>IFERROR(VLOOKUP(J1239,Product_lookup!$A:$G,7,FALSE),"")</f>
        <v>126</v>
      </c>
      <c r="AG1239" s="33">
        <f t="shared" si="179"/>
        <v>0.31328320802005011</v>
      </c>
    </row>
    <row r="1240" spans="1:33" x14ac:dyDescent="0.3">
      <c r="A1240" s="27">
        <v>46277</v>
      </c>
      <c r="B1240" s="8" t="s">
        <v>37</v>
      </c>
      <c r="C1240" s="8" t="s">
        <v>140</v>
      </c>
      <c r="D1240" s="8" t="s">
        <v>141</v>
      </c>
      <c r="E1240" s="8" t="s">
        <v>157</v>
      </c>
      <c r="F1240" s="8" t="s">
        <v>143</v>
      </c>
      <c r="G1240" s="8" t="s">
        <v>234</v>
      </c>
      <c r="H1240" s="8" t="s">
        <v>13</v>
      </c>
      <c r="I1240" s="8" t="s">
        <v>440</v>
      </c>
      <c r="J1240" s="8" t="s">
        <v>159</v>
      </c>
      <c r="K1240" s="8" t="s">
        <v>21</v>
      </c>
      <c r="L1240" s="12">
        <v>174</v>
      </c>
      <c r="M1240" s="9">
        <v>0</v>
      </c>
      <c r="N1240" s="10">
        <f t="shared" si="171"/>
        <v>0</v>
      </c>
      <c r="O1240" s="11" t="str">
        <f t="shared" si="172"/>
        <v/>
      </c>
      <c r="P1240" s="11">
        <v>0</v>
      </c>
      <c r="Q1240" s="11">
        <v>0</v>
      </c>
      <c r="R1240" s="8">
        <v>0</v>
      </c>
      <c r="S1240" s="8">
        <v>0</v>
      </c>
      <c r="T1240" s="33" t="str">
        <f t="shared" si="173"/>
        <v/>
      </c>
      <c r="U1240" s="12" t="str">
        <f t="shared" si="174"/>
        <v/>
      </c>
      <c r="V1240" s="10" t="str">
        <f t="shared" si="175"/>
        <v/>
      </c>
      <c r="W1240" s="11">
        <v>10</v>
      </c>
      <c r="X1240" s="8" t="s">
        <v>148</v>
      </c>
      <c r="Y1240" s="8" t="s">
        <v>149</v>
      </c>
      <c r="AA1240">
        <f t="shared" si="176"/>
        <v>2</v>
      </c>
      <c r="AB1240" s="32">
        <f t="shared" si="177"/>
        <v>0</v>
      </c>
      <c r="AC1240" t="str">
        <f t="shared" si="178"/>
        <v>No Spend</v>
      </c>
      <c r="AD1240">
        <f>IFERROR(VLOOKUP(J1240,Product_lookup!$A:$G,5,FALSE),"")</f>
        <v>399</v>
      </c>
      <c r="AE1240">
        <f>IFERROR(VLOOKUP(J1240,Product_lookup!$A:$G,6,FALSE),"")</f>
        <v>148</v>
      </c>
      <c r="AF1240">
        <f>IFERROR(VLOOKUP(J1240,Product_lookup!$A:$G,7,FALSE),"")</f>
        <v>126</v>
      </c>
      <c r="AG1240" s="33">
        <f t="shared" si="179"/>
        <v>0.31328320802005011</v>
      </c>
    </row>
    <row r="1241" spans="1:33" x14ac:dyDescent="0.3">
      <c r="A1241" s="27">
        <v>46277</v>
      </c>
      <c r="B1241" s="8" t="s">
        <v>37</v>
      </c>
      <c r="C1241" s="8" t="s">
        <v>140</v>
      </c>
      <c r="D1241" s="8" t="s">
        <v>141</v>
      </c>
      <c r="E1241" s="8" t="s">
        <v>157</v>
      </c>
      <c r="F1241" s="8" t="s">
        <v>143</v>
      </c>
      <c r="G1241" s="8" t="s">
        <v>234</v>
      </c>
      <c r="H1241" s="8" t="s">
        <v>13</v>
      </c>
      <c r="I1241" s="8" t="s">
        <v>261</v>
      </c>
      <c r="J1241" s="8" t="s">
        <v>159</v>
      </c>
      <c r="K1241" s="8" t="s">
        <v>21</v>
      </c>
      <c r="L1241" s="12">
        <v>452</v>
      </c>
      <c r="M1241" s="9">
        <v>4</v>
      </c>
      <c r="N1241" s="10">
        <f t="shared" si="171"/>
        <v>8.8495575221238937E-3</v>
      </c>
      <c r="O1241" s="11">
        <f t="shared" si="172"/>
        <v>12.5</v>
      </c>
      <c r="P1241" s="11">
        <v>50</v>
      </c>
      <c r="Q1241" s="11">
        <v>0</v>
      </c>
      <c r="R1241" s="8">
        <v>0</v>
      </c>
      <c r="S1241" s="8">
        <v>0</v>
      </c>
      <c r="T1241" s="33" t="str">
        <f t="shared" si="173"/>
        <v/>
      </c>
      <c r="U1241" s="12">
        <f t="shared" si="174"/>
        <v>0</v>
      </c>
      <c r="V1241" s="10">
        <f t="shared" si="175"/>
        <v>0</v>
      </c>
      <c r="W1241" s="11">
        <v>12.5</v>
      </c>
      <c r="X1241" s="8" t="s">
        <v>148</v>
      </c>
      <c r="Y1241" s="8" t="s">
        <v>149</v>
      </c>
      <c r="AA1241">
        <f t="shared" si="176"/>
        <v>2</v>
      </c>
      <c r="AB1241" s="32">
        <f t="shared" si="177"/>
        <v>-50</v>
      </c>
      <c r="AC1241" t="str">
        <f t="shared" si="178"/>
        <v>No Sales</v>
      </c>
      <c r="AD1241">
        <f>IFERROR(VLOOKUP(J1241,Product_lookup!$A:$G,5,FALSE),"")</f>
        <v>399</v>
      </c>
      <c r="AE1241">
        <f>IFERROR(VLOOKUP(J1241,Product_lookup!$A:$G,6,FALSE),"")</f>
        <v>148</v>
      </c>
      <c r="AF1241">
        <f>IFERROR(VLOOKUP(J1241,Product_lookup!$A:$G,7,FALSE),"")</f>
        <v>126</v>
      </c>
      <c r="AG1241" s="33">
        <f t="shared" si="179"/>
        <v>0.31328320802005011</v>
      </c>
    </row>
    <row r="1242" spans="1:33" x14ac:dyDescent="0.3">
      <c r="A1242" s="27">
        <v>46277</v>
      </c>
      <c r="B1242" s="8" t="s">
        <v>37</v>
      </c>
      <c r="C1242" s="8" t="s">
        <v>140</v>
      </c>
      <c r="D1242" s="8" t="s">
        <v>141</v>
      </c>
      <c r="E1242" s="8" t="s">
        <v>157</v>
      </c>
      <c r="F1242" s="8" t="s">
        <v>143</v>
      </c>
      <c r="G1242" s="8" t="s">
        <v>162</v>
      </c>
      <c r="H1242" s="8" t="s">
        <v>13</v>
      </c>
      <c r="I1242" s="8" t="s">
        <v>162</v>
      </c>
      <c r="J1242" s="8" t="s">
        <v>159</v>
      </c>
      <c r="K1242" s="8" t="s">
        <v>7</v>
      </c>
      <c r="L1242" s="12">
        <v>1552</v>
      </c>
      <c r="M1242" s="9">
        <v>12</v>
      </c>
      <c r="N1242" s="10">
        <f t="shared" si="171"/>
        <v>7.7319587628865982E-3</v>
      </c>
      <c r="O1242" s="11">
        <f t="shared" si="172"/>
        <v>7.6400000000000006</v>
      </c>
      <c r="P1242" s="11">
        <v>91.68</v>
      </c>
      <c r="Q1242" s="11">
        <v>0</v>
      </c>
      <c r="R1242" s="8">
        <v>0</v>
      </c>
      <c r="S1242" s="8">
        <v>0</v>
      </c>
      <c r="T1242" s="33" t="str">
        <f t="shared" si="173"/>
        <v/>
      </c>
      <c r="U1242" s="12">
        <f t="shared" si="174"/>
        <v>0</v>
      </c>
      <c r="V1242" s="10">
        <f t="shared" si="175"/>
        <v>0</v>
      </c>
      <c r="W1242" s="11">
        <v>10</v>
      </c>
      <c r="X1242" s="8" t="s">
        <v>148</v>
      </c>
      <c r="Y1242" s="8" t="s">
        <v>149</v>
      </c>
      <c r="AA1242">
        <f t="shared" si="176"/>
        <v>2</v>
      </c>
      <c r="AB1242" s="32">
        <f t="shared" si="177"/>
        <v>-91.68</v>
      </c>
      <c r="AC1242" t="str">
        <f t="shared" si="178"/>
        <v>No Sales</v>
      </c>
      <c r="AD1242">
        <f>IFERROR(VLOOKUP(J1242,Product_lookup!$A:$G,5,FALSE),"")</f>
        <v>399</v>
      </c>
      <c r="AE1242">
        <f>IFERROR(VLOOKUP(J1242,Product_lookup!$A:$G,6,FALSE),"")</f>
        <v>148</v>
      </c>
      <c r="AF1242">
        <f>IFERROR(VLOOKUP(J1242,Product_lookup!$A:$G,7,FALSE),"")</f>
        <v>126</v>
      </c>
      <c r="AG1242" s="33">
        <f t="shared" si="179"/>
        <v>0.31328320802005011</v>
      </c>
    </row>
    <row r="1243" spans="1:33" x14ac:dyDescent="0.3">
      <c r="A1243" s="27">
        <v>46277</v>
      </c>
      <c r="B1243" s="8" t="s">
        <v>37</v>
      </c>
      <c r="C1243" s="8" t="s">
        <v>140</v>
      </c>
      <c r="D1243" s="8" t="s">
        <v>141</v>
      </c>
      <c r="E1243" s="8" t="s">
        <v>239</v>
      </c>
      <c r="F1243" s="8" t="s">
        <v>143</v>
      </c>
      <c r="G1243" s="8" t="s">
        <v>240</v>
      </c>
      <c r="H1243" s="8" t="s">
        <v>13</v>
      </c>
      <c r="I1243" s="8" t="s">
        <v>240</v>
      </c>
      <c r="J1243" s="8" t="s">
        <v>242</v>
      </c>
      <c r="K1243" s="8" t="s">
        <v>14</v>
      </c>
      <c r="L1243" s="12">
        <v>1769</v>
      </c>
      <c r="M1243" s="9">
        <v>20</v>
      </c>
      <c r="N1243" s="10">
        <f t="shared" si="171"/>
        <v>1.1305822498586773E-2</v>
      </c>
      <c r="O1243" s="11">
        <f t="shared" si="172"/>
        <v>5.0600000000000005</v>
      </c>
      <c r="P1243" s="11">
        <v>101.2</v>
      </c>
      <c r="Q1243" s="11">
        <v>0</v>
      </c>
      <c r="R1243" s="8">
        <v>0</v>
      </c>
      <c r="S1243" s="8">
        <v>0</v>
      </c>
      <c r="T1243" s="33" t="str">
        <f t="shared" si="173"/>
        <v/>
      </c>
      <c r="U1243" s="12">
        <f t="shared" si="174"/>
        <v>0</v>
      </c>
      <c r="V1243" s="10">
        <f t="shared" si="175"/>
        <v>0</v>
      </c>
      <c r="W1243" s="11">
        <v>9</v>
      </c>
      <c r="X1243" s="8" t="s">
        <v>148</v>
      </c>
      <c r="Y1243" s="8" t="s">
        <v>149</v>
      </c>
      <c r="AA1243">
        <f t="shared" si="176"/>
        <v>2</v>
      </c>
      <c r="AB1243" s="32">
        <f t="shared" si="177"/>
        <v>-101.2</v>
      </c>
      <c r="AC1243" t="str">
        <f t="shared" si="178"/>
        <v>No Sales</v>
      </c>
      <c r="AD1243">
        <f>IFERROR(VLOOKUP(J1243,Product_lookup!$A:$G,5,FALSE),"")</f>
        <v>299</v>
      </c>
      <c r="AE1243">
        <f>IFERROR(VLOOKUP(J1243,Product_lookup!$A:$G,6,FALSE),"")</f>
        <v>114</v>
      </c>
      <c r="AF1243">
        <f>IFERROR(VLOOKUP(J1243,Product_lookup!$A:$G,7,FALSE),"")</f>
        <v>107</v>
      </c>
      <c r="AG1243" s="33">
        <f t="shared" si="179"/>
        <v>0.2608695652173913</v>
      </c>
    </row>
    <row r="1244" spans="1:33" x14ac:dyDescent="0.3">
      <c r="A1244" s="27">
        <v>46277</v>
      </c>
      <c r="B1244" s="8" t="s">
        <v>37</v>
      </c>
      <c r="C1244" s="8" t="s">
        <v>140</v>
      </c>
      <c r="D1244" s="8" t="s">
        <v>141</v>
      </c>
      <c r="E1244" s="8" t="s">
        <v>239</v>
      </c>
      <c r="F1244" s="8" t="s">
        <v>143</v>
      </c>
      <c r="G1244" s="8" t="s">
        <v>240</v>
      </c>
      <c r="H1244" s="8" t="s">
        <v>13</v>
      </c>
      <c r="I1244" s="8" t="s">
        <v>863</v>
      </c>
      <c r="J1244" s="8" t="s">
        <v>242</v>
      </c>
      <c r="K1244" s="8" t="s">
        <v>21</v>
      </c>
      <c r="L1244" s="12">
        <v>168</v>
      </c>
      <c r="M1244" s="9">
        <v>2</v>
      </c>
      <c r="N1244" s="10">
        <f t="shared" si="171"/>
        <v>1.1904761904761904E-2</v>
      </c>
      <c r="O1244" s="11">
        <f t="shared" si="172"/>
        <v>5.5</v>
      </c>
      <c r="P1244" s="11">
        <v>11</v>
      </c>
      <c r="Q1244" s="11">
        <v>0</v>
      </c>
      <c r="R1244" s="8">
        <v>0</v>
      </c>
      <c r="S1244" s="8">
        <v>0</v>
      </c>
      <c r="T1244" s="33" t="str">
        <f t="shared" si="173"/>
        <v/>
      </c>
      <c r="U1244" s="12">
        <f t="shared" si="174"/>
        <v>0</v>
      </c>
      <c r="V1244" s="10">
        <f t="shared" si="175"/>
        <v>0</v>
      </c>
      <c r="W1244" s="11">
        <v>5.5</v>
      </c>
      <c r="X1244" s="8" t="s">
        <v>148</v>
      </c>
      <c r="Y1244" s="8" t="s">
        <v>149</v>
      </c>
      <c r="AA1244">
        <f t="shared" si="176"/>
        <v>2</v>
      </c>
      <c r="AB1244" s="32">
        <f t="shared" si="177"/>
        <v>-11</v>
      </c>
      <c r="AC1244" t="str">
        <f t="shared" si="178"/>
        <v>No Sales</v>
      </c>
      <c r="AD1244">
        <f>IFERROR(VLOOKUP(J1244,Product_lookup!$A:$G,5,FALSE),"")</f>
        <v>299</v>
      </c>
      <c r="AE1244">
        <f>IFERROR(VLOOKUP(J1244,Product_lookup!$A:$G,6,FALSE),"")</f>
        <v>114</v>
      </c>
      <c r="AF1244">
        <f>IFERROR(VLOOKUP(J1244,Product_lookup!$A:$G,7,FALSE),"")</f>
        <v>107</v>
      </c>
      <c r="AG1244" s="33">
        <f t="shared" si="179"/>
        <v>0.2608695652173913</v>
      </c>
    </row>
    <row r="1245" spans="1:33" x14ac:dyDescent="0.3">
      <c r="A1245" s="27">
        <v>46277</v>
      </c>
      <c r="B1245" s="8" t="s">
        <v>37</v>
      </c>
      <c r="C1245" s="8" t="s">
        <v>140</v>
      </c>
      <c r="D1245" s="8" t="s">
        <v>141</v>
      </c>
      <c r="E1245" s="8" t="s">
        <v>239</v>
      </c>
      <c r="F1245" s="8" t="s">
        <v>143</v>
      </c>
      <c r="G1245" s="8" t="s">
        <v>240</v>
      </c>
      <c r="H1245" s="8" t="s">
        <v>13</v>
      </c>
      <c r="I1245" s="8" t="s">
        <v>629</v>
      </c>
      <c r="J1245" s="8" t="s">
        <v>242</v>
      </c>
      <c r="K1245" s="8" t="s">
        <v>7</v>
      </c>
      <c r="L1245" s="12">
        <v>210</v>
      </c>
      <c r="M1245" s="9">
        <v>0</v>
      </c>
      <c r="N1245" s="10">
        <f t="shared" si="171"/>
        <v>0</v>
      </c>
      <c r="O1245" s="11" t="str">
        <f t="shared" si="172"/>
        <v/>
      </c>
      <c r="P1245" s="11">
        <v>0</v>
      </c>
      <c r="Q1245" s="11">
        <v>0</v>
      </c>
      <c r="R1245" s="8">
        <v>0</v>
      </c>
      <c r="S1245" s="8">
        <v>0</v>
      </c>
      <c r="T1245" s="33" t="str">
        <f t="shared" si="173"/>
        <v/>
      </c>
      <c r="U1245" s="12" t="str">
        <f t="shared" si="174"/>
        <v/>
      </c>
      <c r="V1245" s="10" t="str">
        <f t="shared" si="175"/>
        <v/>
      </c>
      <c r="W1245" s="11">
        <v>7.5</v>
      </c>
      <c r="X1245" s="8" t="s">
        <v>148</v>
      </c>
      <c r="Y1245" s="8" t="s">
        <v>149</v>
      </c>
      <c r="AA1245">
        <f t="shared" si="176"/>
        <v>2</v>
      </c>
      <c r="AB1245" s="32">
        <f t="shared" si="177"/>
        <v>0</v>
      </c>
      <c r="AC1245" t="str">
        <f t="shared" si="178"/>
        <v>No Spend</v>
      </c>
      <c r="AD1245">
        <f>IFERROR(VLOOKUP(J1245,Product_lookup!$A:$G,5,FALSE),"")</f>
        <v>299</v>
      </c>
      <c r="AE1245">
        <f>IFERROR(VLOOKUP(J1245,Product_lookup!$A:$G,6,FALSE),"")</f>
        <v>114</v>
      </c>
      <c r="AF1245">
        <f>IFERROR(VLOOKUP(J1245,Product_lookup!$A:$G,7,FALSE),"")</f>
        <v>107</v>
      </c>
      <c r="AG1245" s="33">
        <f t="shared" si="179"/>
        <v>0.2608695652173913</v>
      </c>
    </row>
    <row r="1246" spans="1:33" x14ac:dyDescent="0.3">
      <c r="A1246" s="27">
        <v>46277</v>
      </c>
      <c r="B1246" s="8" t="s">
        <v>37</v>
      </c>
      <c r="C1246" s="8" t="s">
        <v>140</v>
      </c>
      <c r="D1246" s="8" t="s">
        <v>141</v>
      </c>
      <c r="E1246" s="8" t="s">
        <v>244</v>
      </c>
      <c r="F1246" s="8" t="s">
        <v>143</v>
      </c>
      <c r="G1246" s="8" t="s">
        <v>245</v>
      </c>
      <c r="H1246" s="8" t="s">
        <v>13</v>
      </c>
      <c r="I1246" s="8" t="s">
        <v>864</v>
      </c>
      <c r="J1246" s="8" t="s">
        <v>247</v>
      </c>
      <c r="K1246" s="8" t="s">
        <v>7</v>
      </c>
      <c r="L1246" s="12">
        <v>313</v>
      </c>
      <c r="M1246" s="9">
        <v>4</v>
      </c>
      <c r="N1246" s="10">
        <f t="shared" si="171"/>
        <v>1.2779552715654952E-2</v>
      </c>
      <c r="O1246" s="11">
        <f t="shared" si="172"/>
        <v>5.68</v>
      </c>
      <c r="P1246" s="11">
        <v>22.72</v>
      </c>
      <c r="Q1246" s="11">
        <v>279</v>
      </c>
      <c r="R1246" s="8">
        <v>1</v>
      </c>
      <c r="S1246" s="8">
        <v>1</v>
      </c>
      <c r="T1246" s="33">
        <f t="shared" si="173"/>
        <v>8.1433691756272394E-2</v>
      </c>
      <c r="U1246" s="12">
        <f t="shared" si="174"/>
        <v>12.27992957746479</v>
      </c>
      <c r="V1246" s="10">
        <f t="shared" si="175"/>
        <v>0.25</v>
      </c>
      <c r="W1246" s="11">
        <v>8.5</v>
      </c>
      <c r="X1246" s="8" t="s">
        <v>148</v>
      </c>
      <c r="Y1246" s="8" t="s">
        <v>149</v>
      </c>
      <c r="AA1246">
        <f t="shared" si="176"/>
        <v>2</v>
      </c>
      <c r="AB1246" s="32">
        <f t="shared" si="177"/>
        <v>45.28</v>
      </c>
      <c r="AC1246" t="str">
        <f t="shared" si="178"/>
        <v>Profitable</v>
      </c>
      <c r="AD1246">
        <f>IFERROR(VLOOKUP(J1246,Product_lookup!$A:$G,5,FALSE),"")</f>
        <v>279</v>
      </c>
      <c r="AE1246">
        <f>IFERROR(VLOOKUP(J1246,Product_lookup!$A:$G,6,FALSE),"")</f>
        <v>106</v>
      </c>
      <c r="AF1246">
        <f>IFERROR(VLOOKUP(J1246,Product_lookup!$A:$G,7,FALSE),"")</f>
        <v>105</v>
      </c>
      <c r="AG1246" s="33">
        <f t="shared" si="179"/>
        <v>0.24372759856630824</v>
      </c>
    </row>
    <row r="1247" spans="1:33" x14ac:dyDescent="0.3">
      <c r="A1247" s="27">
        <v>46277</v>
      </c>
      <c r="B1247" s="8" t="s">
        <v>37</v>
      </c>
      <c r="C1247" s="8" t="s">
        <v>140</v>
      </c>
      <c r="D1247" s="8" t="s">
        <v>141</v>
      </c>
      <c r="E1247" s="8" t="s">
        <v>244</v>
      </c>
      <c r="F1247" s="8" t="s">
        <v>143</v>
      </c>
      <c r="G1247" s="8" t="s">
        <v>245</v>
      </c>
      <c r="H1247" s="8" t="s">
        <v>13</v>
      </c>
      <c r="I1247" s="8" t="s">
        <v>633</v>
      </c>
      <c r="J1247" s="8" t="s">
        <v>247</v>
      </c>
      <c r="K1247" s="8" t="s">
        <v>14</v>
      </c>
      <c r="L1247" s="12">
        <v>1258</v>
      </c>
      <c r="M1247" s="9">
        <v>6</v>
      </c>
      <c r="N1247" s="10">
        <f t="shared" si="171"/>
        <v>4.7694753577106515E-3</v>
      </c>
      <c r="O1247" s="11">
        <f t="shared" si="172"/>
        <v>7.12</v>
      </c>
      <c r="P1247" s="11">
        <v>42.72</v>
      </c>
      <c r="Q1247" s="11">
        <v>0</v>
      </c>
      <c r="R1247" s="8">
        <v>0</v>
      </c>
      <c r="S1247" s="8">
        <v>0</v>
      </c>
      <c r="T1247" s="33" t="str">
        <f t="shared" si="173"/>
        <v/>
      </c>
      <c r="U1247" s="12">
        <f t="shared" si="174"/>
        <v>0</v>
      </c>
      <c r="V1247" s="10">
        <f t="shared" si="175"/>
        <v>0</v>
      </c>
      <c r="W1247" s="11">
        <v>8.5</v>
      </c>
      <c r="X1247" s="8" t="s">
        <v>148</v>
      </c>
      <c r="Y1247" s="8" t="s">
        <v>149</v>
      </c>
      <c r="AA1247">
        <f t="shared" si="176"/>
        <v>2</v>
      </c>
      <c r="AB1247" s="32">
        <f t="shared" si="177"/>
        <v>-42.72</v>
      </c>
      <c r="AC1247" t="str">
        <f t="shared" si="178"/>
        <v>No Sales</v>
      </c>
      <c r="AD1247">
        <f>IFERROR(VLOOKUP(J1247,Product_lookup!$A:$G,5,FALSE),"")</f>
        <v>279</v>
      </c>
      <c r="AE1247">
        <f>IFERROR(VLOOKUP(J1247,Product_lookup!$A:$G,6,FALSE),"")</f>
        <v>106</v>
      </c>
      <c r="AF1247">
        <f>IFERROR(VLOOKUP(J1247,Product_lookup!$A:$G,7,FALSE),"")</f>
        <v>105</v>
      </c>
      <c r="AG1247" s="33">
        <f t="shared" si="179"/>
        <v>0.24372759856630824</v>
      </c>
    </row>
    <row r="1248" spans="1:33" x14ac:dyDescent="0.3">
      <c r="A1248" s="27">
        <v>46277</v>
      </c>
      <c r="B1248" s="8" t="s">
        <v>37</v>
      </c>
      <c r="C1248" s="8" t="s">
        <v>140</v>
      </c>
      <c r="D1248" s="8" t="s">
        <v>141</v>
      </c>
      <c r="E1248" s="8" t="s">
        <v>244</v>
      </c>
      <c r="F1248" s="8" t="s">
        <v>143</v>
      </c>
      <c r="G1248" s="8" t="s">
        <v>394</v>
      </c>
      <c r="H1248" s="8" t="s">
        <v>13</v>
      </c>
      <c r="I1248" s="8" t="s">
        <v>394</v>
      </c>
      <c r="J1248" s="8" t="s">
        <v>247</v>
      </c>
      <c r="K1248" s="8" t="s">
        <v>21</v>
      </c>
      <c r="L1248" s="12">
        <v>2833</v>
      </c>
      <c r="M1248" s="9">
        <v>42</v>
      </c>
      <c r="N1248" s="10">
        <f t="shared" si="171"/>
        <v>1.4825273561595482E-2</v>
      </c>
      <c r="O1248" s="11">
        <f t="shared" si="172"/>
        <v>4.42</v>
      </c>
      <c r="P1248" s="11">
        <v>185.64</v>
      </c>
      <c r="Q1248" s="11">
        <v>837</v>
      </c>
      <c r="R1248" s="8">
        <v>3</v>
      </c>
      <c r="S1248" s="8">
        <v>3</v>
      </c>
      <c r="T1248" s="33">
        <f t="shared" si="173"/>
        <v>0.22179211469534049</v>
      </c>
      <c r="U1248" s="12">
        <f t="shared" si="174"/>
        <v>4.5087265675500969</v>
      </c>
      <c r="V1248" s="10">
        <f t="shared" si="175"/>
        <v>7.1428571428571425E-2</v>
      </c>
      <c r="W1248" s="11">
        <v>5.5</v>
      </c>
      <c r="X1248" s="8" t="s">
        <v>148</v>
      </c>
      <c r="Y1248" s="8" t="s">
        <v>149</v>
      </c>
      <c r="AA1248">
        <f t="shared" si="176"/>
        <v>2</v>
      </c>
      <c r="AB1248" s="32">
        <f t="shared" si="177"/>
        <v>18.360000000000014</v>
      </c>
      <c r="AC1248" t="str">
        <f t="shared" si="178"/>
        <v>Profitable</v>
      </c>
      <c r="AD1248">
        <f>IFERROR(VLOOKUP(J1248,Product_lookup!$A:$G,5,FALSE),"")</f>
        <v>279</v>
      </c>
      <c r="AE1248">
        <f>IFERROR(VLOOKUP(J1248,Product_lookup!$A:$G,6,FALSE),"")</f>
        <v>106</v>
      </c>
      <c r="AF1248">
        <f>IFERROR(VLOOKUP(J1248,Product_lookup!$A:$G,7,FALSE),"")</f>
        <v>105</v>
      </c>
      <c r="AG1248" s="33">
        <f t="shared" si="179"/>
        <v>0.24372759856630824</v>
      </c>
    </row>
    <row r="1249" spans="1:33" x14ac:dyDescent="0.3">
      <c r="A1249" s="27">
        <v>46277</v>
      </c>
      <c r="B1249" s="8" t="s">
        <v>37</v>
      </c>
      <c r="C1249" s="8" t="s">
        <v>140</v>
      </c>
      <c r="D1249" s="8" t="s">
        <v>141</v>
      </c>
      <c r="E1249" s="8" t="s">
        <v>167</v>
      </c>
      <c r="F1249" s="8" t="s">
        <v>143</v>
      </c>
      <c r="G1249" s="8" t="s">
        <v>255</v>
      </c>
      <c r="H1249" s="8" t="s">
        <v>13</v>
      </c>
      <c r="I1249" s="8" t="s">
        <v>867</v>
      </c>
      <c r="J1249" s="8" t="s">
        <v>169</v>
      </c>
      <c r="K1249" s="8" t="s">
        <v>21</v>
      </c>
      <c r="L1249" s="12">
        <v>170</v>
      </c>
      <c r="M1249" s="9">
        <v>1</v>
      </c>
      <c r="N1249" s="10">
        <f t="shared" si="171"/>
        <v>5.8823529411764705E-3</v>
      </c>
      <c r="O1249" s="11">
        <f t="shared" si="172"/>
        <v>4.8499999999999996</v>
      </c>
      <c r="P1249" s="11">
        <v>4.8499999999999996</v>
      </c>
      <c r="Q1249" s="11">
        <v>0</v>
      </c>
      <c r="R1249" s="8">
        <v>0</v>
      </c>
      <c r="S1249" s="8">
        <v>0</v>
      </c>
      <c r="T1249" s="33" t="str">
        <f t="shared" si="173"/>
        <v/>
      </c>
      <c r="U1249" s="12">
        <f t="shared" si="174"/>
        <v>0</v>
      </c>
      <c r="V1249" s="10">
        <f t="shared" si="175"/>
        <v>0</v>
      </c>
      <c r="W1249" s="11">
        <v>5</v>
      </c>
      <c r="X1249" s="8" t="s">
        <v>148</v>
      </c>
      <c r="Y1249" s="8" t="s">
        <v>149</v>
      </c>
      <c r="AA1249">
        <f t="shared" si="176"/>
        <v>2</v>
      </c>
      <c r="AB1249" s="32">
        <f t="shared" si="177"/>
        <v>-4.8499999999999996</v>
      </c>
      <c r="AC1249" t="str">
        <f t="shared" si="178"/>
        <v>No Sales</v>
      </c>
      <c r="AD1249">
        <f>IFERROR(VLOOKUP(J1249,Product_lookup!$A:$G,5,FALSE),"")</f>
        <v>249</v>
      </c>
      <c r="AE1249">
        <f>IFERROR(VLOOKUP(J1249,Product_lookup!$A:$G,6,FALSE),"")</f>
        <v>100</v>
      </c>
      <c r="AF1249">
        <f>IFERROR(VLOOKUP(J1249,Product_lookup!$A:$G,7,FALSE),"")</f>
        <v>102</v>
      </c>
      <c r="AG1249" s="33">
        <f t="shared" si="179"/>
        <v>0.18875502008032127</v>
      </c>
    </row>
    <row r="1250" spans="1:33" x14ac:dyDescent="0.3">
      <c r="A1250" s="27">
        <v>46277</v>
      </c>
      <c r="B1250" s="8" t="s">
        <v>37</v>
      </c>
      <c r="C1250" s="8" t="s">
        <v>140</v>
      </c>
      <c r="D1250" s="8" t="s">
        <v>141</v>
      </c>
      <c r="E1250" s="8" t="s">
        <v>167</v>
      </c>
      <c r="F1250" s="8" t="s">
        <v>143</v>
      </c>
      <c r="G1250" s="8" t="s">
        <v>255</v>
      </c>
      <c r="H1250" s="8" t="s">
        <v>13</v>
      </c>
      <c r="I1250" s="8" t="s">
        <v>256</v>
      </c>
      <c r="J1250" s="8" t="s">
        <v>169</v>
      </c>
      <c r="K1250" s="8" t="s">
        <v>7</v>
      </c>
      <c r="L1250" s="12">
        <v>771</v>
      </c>
      <c r="M1250" s="9">
        <v>2</v>
      </c>
      <c r="N1250" s="10">
        <f t="shared" si="171"/>
        <v>2.5940337224383916E-3</v>
      </c>
      <c r="O1250" s="11">
        <f t="shared" si="172"/>
        <v>3.84</v>
      </c>
      <c r="P1250" s="11">
        <v>7.68</v>
      </c>
      <c r="Q1250" s="11">
        <v>0</v>
      </c>
      <c r="R1250" s="8">
        <v>0</v>
      </c>
      <c r="S1250" s="8">
        <v>0</v>
      </c>
      <c r="T1250" s="33" t="str">
        <f t="shared" si="173"/>
        <v/>
      </c>
      <c r="U1250" s="12">
        <f t="shared" si="174"/>
        <v>0</v>
      </c>
      <c r="V1250" s="10">
        <f t="shared" si="175"/>
        <v>0</v>
      </c>
      <c r="W1250" s="11">
        <v>6</v>
      </c>
      <c r="X1250" s="8" t="s">
        <v>148</v>
      </c>
      <c r="Y1250" s="8" t="s">
        <v>149</v>
      </c>
      <c r="AA1250">
        <f t="shared" si="176"/>
        <v>2</v>
      </c>
      <c r="AB1250" s="32">
        <f t="shared" si="177"/>
        <v>-7.68</v>
      </c>
      <c r="AC1250" t="str">
        <f t="shared" si="178"/>
        <v>No Sales</v>
      </c>
      <c r="AD1250">
        <f>IFERROR(VLOOKUP(J1250,Product_lookup!$A:$G,5,FALSE),"")</f>
        <v>249</v>
      </c>
      <c r="AE1250">
        <f>IFERROR(VLOOKUP(J1250,Product_lookup!$A:$G,6,FALSE),"")</f>
        <v>100</v>
      </c>
      <c r="AF1250">
        <f>IFERROR(VLOOKUP(J1250,Product_lookup!$A:$G,7,FALSE),"")</f>
        <v>102</v>
      </c>
      <c r="AG1250" s="33">
        <f t="shared" si="179"/>
        <v>0.18875502008032127</v>
      </c>
    </row>
    <row r="1251" spans="1:33" x14ac:dyDescent="0.3">
      <c r="A1251" s="27">
        <v>46277</v>
      </c>
      <c r="B1251" s="8" t="s">
        <v>37</v>
      </c>
      <c r="C1251" s="8" t="s">
        <v>140</v>
      </c>
      <c r="D1251" s="8" t="s">
        <v>141</v>
      </c>
      <c r="E1251" s="8" t="s">
        <v>257</v>
      </c>
      <c r="F1251" s="8" t="s">
        <v>143</v>
      </c>
      <c r="G1251" s="8" t="s">
        <v>258</v>
      </c>
      <c r="H1251" s="8" t="s">
        <v>13</v>
      </c>
      <c r="I1251" s="8" t="s">
        <v>259</v>
      </c>
      <c r="J1251" s="8" t="s">
        <v>260</v>
      </c>
      <c r="K1251" s="8" t="s">
        <v>14</v>
      </c>
      <c r="L1251" s="12">
        <v>535</v>
      </c>
      <c r="M1251" s="9">
        <v>1</v>
      </c>
      <c r="N1251" s="10">
        <f t="shared" si="171"/>
        <v>1.869158878504673E-3</v>
      </c>
      <c r="O1251" s="11">
        <f t="shared" si="172"/>
        <v>8.6999999999999993</v>
      </c>
      <c r="P1251" s="11">
        <v>8.6999999999999993</v>
      </c>
      <c r="Q1251" s="11">
        <v>349</v>
      </c>
      <c r="R1251" s="8">
        <v>1</v>
      </c>
      <c r="S1251" s="8">
        <v>1</v>
      </c>
      <c r="T1251" s="33">
        <f t="shared" si="173"/>
        <v>2.4928366762177648E-2</v>
      </c>
      <c r="U1251" s="12">
        <f t="shared" si="174"/>
        <v>40.114942528735632</v>
      </c>
      <c r="V1251" s="10">
        <f t="shared" si="175"/>
        <v>1</v>
      </c>
      <c r="W1251" s="11">
        <v>10.5</v>
      </c>
      <c r="X1251" s="8" t="s">
        <v>148</v>
      </c>
      <c r="Y1251" s="8" t="s">
        <v>149</v>
      </c>
      <c r="AA1251">
        <f t="shared" si="176"/>
        <v>2</v>
      </c>
      <c r="AB1251" s="32">
        <f t="shared" si="177"/>
        <v>96.3</v>
      </c>
      <c r="AC1251" t="str">
        <f t="shared" si="178"/>
        <v>Profitable</v>
      </c>
      <c r="AD1251">
        <f>IFERROR(VLOOKUP(J1251,Product_lookup!$A:$G,5,FALSE),"")</f>
        <v>349</v>
      </c>
      <c r="AE1251">
        <f>IFERROR(VLOOKUP(J1251,Product_lookup!$A:$G,6,FALSE),"")</f>
        <v>133</v>
      </c>
      <c r="AF1251">
        <f>IFERROR(VLOOKUP(J1251,Product_lookup!$A:$G,7,FALSE),"")</f>
        <v>111</v>
      </c>
      <c r="AG1251" s="33">
        <f t="shared" si="179"/>
        <v>0.3008595988538682</v>
      </c>
    </row>
    <row r="1252" spans="1:33" x14ac:dyDescent="0.3">
      <c r="A1252" s="27">
        <v>46277</v>
      </c>
      <c r="B1252" s="8" t="s">
        <v>37</v>
      </c>
      <c r="C1252" s="8" t="s">
        <v>140</v>
      </c>
      <c r="D1252" s="8" t="s">
        <v>141</v>
      </c>
      <c r="E1252" s="8" t="s">
        <v>257</v>
      </c>
      <c r="F1252" s="8" t="s">
        <v>143</v>
      </c>
      <c r="G1252" s="8" t="s">
        <v>258</v>
      </c>
      <c r="H1252" s="8" t="s">
        <v>13</v>
      </c>
      <c r="I1252" s="8" t="s">
        <v>869</v>
      </c>
      <c r="J1252" s="8" t="s">
        <v>260</v>
      </c>
      <c r="K1252" s="8" t="s">
        <v>21</v>
      </c>
      <c r="L1252" s="12">
        <v>120</v>
      </c>
      <c r="M1252" s="9">
        <v>2</v>
      </c>
      <c r="N1252" s="10">
        <f t="shared" si="171"/>
        <v>1.6666666666666666E-2</v>
      </c>
      <c r="O1252" s="11">
        <f t="shared" si="172"/>
        <v>7</v>
      </c>
      <c r="P1252" s="11">
        <v>14</v>
      </c>
      <c r="Q1252" s="11">
        <v>0</v>
      </c>
      <c r="R1252" s="8">
        <v>0</v>
      </c>
      <c r="S1252" s="8">
        <v>0</v>
      </c>
      <c r="T1252" s="33" t="str">
        <f t="shared" si="173"/>
        <v/>
      </c>
      <c r="U1252" s="12">
        <f t="shared" si="174"/>
        <v>0</v>
      </c>
      <c r="V1252" s="10">
        <f t="shared" si="175"/>
        <v>0</v>
      </c>
      <c r="W1252" s="11">
        <v>7</v>
      </c>
      <c r="X1252" s="8" t="s">
        <v>148</v>
      </c>
      <c r="Y1252" s="8" t="s">
        <v>149</v>
      </c>
      <c r="AA1252">
        <f t="shared" si="176"/>
        <v>2</v>
      </c>
      <c r="AB1252" s="32">
        <f t="shared" si="177"/>
        <v>-14</v>
      </c>
      <c r="AC1252" t="str">
        <f t="shared" si="178"/>
        <v>No Sales</v>
      </c>
      <c r="AD1252">
        <f>IFERROR(VLOOKUP(J1252,Product_lookup!$A:$G,5,FALSE),"")</f>
        <v>349</v>
      </c>
      <c r="AE1252">
        <f>IFERROR(VLOOKUP(J1252,Product_lookup!$A:$G,6,FALSE),"")</f>
        <v>133</v>
      </c>
      <c r="AF1252">
        <f>IFERROR(VLOOKUP(J1252,Product_lookup!$A:$G,7,FALSE),"")</f>
        <v>111</v>
      </c>
      <c r="AG1252" s="33">
        <f t="shared" si="179"/>
        <v>0.3008595988538682</v>
      </c>
    </row>
    <row r="1253" spans="1:33" x14ac:dyDescent="0.3">
      <c r="A1253" s="27">
        <v>46277</v>
      </c>
      <c r="B1253" s="8" t="s">
        <v>37</v>
      </c>
      <c r="C1253" s="8" t="s">
        <v>140</v>
      </c>
      <c r="D1253" s="8" t="s">
        <v>141</v>
      </c>
      <c r="E1253" s="8" t="s">
        <v>257</v>
      </c>
      <c r="F1253" s="8" t="s">
        <v>143</v>
      </c>
      <c r="G1253" s="8" t="s">
        <v>262</v>
      </c>
      <c r="H1253" s="8" t="s">
        <v>13</v>
      </c>
      <c r="I1253" s="8" t="s">
        <v>399</v>
      </c>
      <c r="J1253" s="8" t="s">
        <v>260</v>
      </c>
      <c r="K1253" s="8" t="s">
        <v>14</v>
      </c>
      <c r="L1253" s="12">
        <v>2099</v>
      </c>
      <c r="M1253" s="9">
        <v>14</v>
      </c>
      <c r="N1253" s="10">
        <f t="shared" si="171"/>
        <v>6.6698427822772747E-3</v>
      </c>
      <c r="O1253" s="11">
        <f t="shared" si="172"/>
        <v>4.24</v>
      </c>
      <c r="P1253" s="11">
        <v>59.36</v>
      </c>
      <c r="Q1253" s="11">
        <v>0</v>
      </c>
      <c r="R1253" s="8">
        <v>0</v>
      </c>
      <c r="S1253" s="8">
        <v>0</v>
      </c>
      <c r="T1253" s="33" t="str">
        <f t="shared" si="173"/>
        <v/>
      </c>
      <c r="U1253" s="12">
        <f t="shared" si="174"/>
        <v>0</v>
      </c>
      <c r="V1253" s="10">
        <f t="shared" si="175"/>
        <v>0</v>
      </c>
      <c r="W1253" s="11">
        <v>7</v>
      </c>
      <c r="X1253" s="8" t="s">
        <v>148</v>
      </c>
      <c r="Y1253" s="8" t="s">
        <v>149</v>
      </c>
      <c r="AA1253">
        <f t="shared" si="176"/>
        <v>2</v>
      </c>
      <c r="AB1253" s="32">
        <f t="shared" si="177"/>
        <v>-59.36</v>
      </c>
      <c r="AC1253" t="str">
        <f t="shared" si="178"/>
        <v>No Sales</v>
      </c>
      <c r="AD1253">
        <f>IFERROR(VLOOKUP(J1253,Product_lookup!$A:$G,5,FALSE),"")</f>
        <v>349</v>
      </c>
      <c r="AE1253">
        <f>IFERROR(VLOOKUP(J1253,Product_lookup!$A:$G,6,FALSE),"")</f>
        <v>133</v>
      </c>
      <c r="AF1253">
        <f>IFERROR(VLOOKUP(J1253,Product_lookup!$A:$G,7,FALSE),"")</f>
        <v>111</v>
      </c>
      <c r="AG1253" s="33">
        <f t="shared" si="179"/>
        <v>0.3008595988538682</v>
      </c>
    </row>
    <row r="1254" spans="1:33" x14ac:dyDescent="0.3">
      <c r="A1254" s="27">
        <v>46277</v>
      </c>
      <c r="B1254" s="8" t="s">
        <v>37</v>
      </c>
      <c r="C1254" s="8" t="s">
        <v>140</v>
      </c>
      <c r="D1254" s="8" t="s">
        <v>141</v>
      </c>
      <c r="E1254" s="8" t="s">
        <v>257</v>
      </c>
      <c r="F1254" s="8" t="s">
        <v>143</v>
      </c>
      <c r="G1254" s="8" t="s">
        <v>258</v>
      </c>
      <c r="H1254" s="8" t="s">
        <v>13</v>
      </c>
      <c r="I1254" s="8" t="s">
        <v>258</v>
      </c>
      <c r="J1254" s="8" t="s">
        <v>260</v>
      </c>
      <c r="K1254" s="8" t="s">
        <v>14</v>
      </c>
      <c r="L1254" s="12">
        <v>1842</v>
      </c>
      <c r="M1254" s="9">
        <v>4</v>
      </c>
      <c r="N1254" s="10">
        <f t="shared" si="171"/>
        <v>2.1715526601520088E-3</v>
      </c>
      <c r="O1254" s="11">
        <f t="shared" si="172"/>
        <v>6.67</v>
      </c>
      <c r="P1254" s="11">
        <v>26.68</v>
      </c>
      <c r="Q1254" s="11">
        <v>0</v>
      </c>
      <c r="R1254" s="8">
        <v>0</v>
      </c>
      <c r="S1254" s="8">
        <v>0</v>
      </c>
      <c r="T1254" s="33" t="str">
        <f t="shared" si="173"/>
        <v/>
      </c>
      <c r="U1254" s="12">
        <f t="shared" si="174"/>
        <v>0</v>
      </c>
      <c r="V1254" s="10">
        <f t="shared" si="175"/>
        <v>0</v>
      </c>
      <c r="W1254" s="11">
        <v>9</v>
      </c>
      <c r="X1254" s="8" t="s">
        <v>148</v>
      </c>
      <c r="Y1254" s="8" t="s">
        <v>149</v>
      </c>
      <c r="AA1254">
        <f t="shared" si="176"/>
        <v>2</v>
      </c>
      <c r="AB1254" s="32">
        <f t="shared" si="177"/>
        <v>-26.68</v>
      </c>
      <c r="AC1254" t="str">
        <f t="shared" si="178"/>
        <v>No Sales</v>
      </c>
      <c r="AD1254">
        <f>IFERROR(VLOOKUP(J1254,Product_lookup!$A:$G,5,FALSE),"")</f>
        <v>349</v>
      </c>
      <c r="AE1254">
        <f>IFERROR(VLOOKUP(J1254,Product_lookup!$A:$G,6,FALSE),"")</f>
        <v>133</v>
      </c>
      <c r="AF1254">
        <f>IFERROR(VLOOKUP(J1254,Product_lookup!$A:$G,7,FALSE),"")</f>
        <v>111</v>
      </c>
      <c r="AG1254" s="33">
        <f t="shared" si="179"/>
        <v>0.3008595988538682</v>
      </c>
    </row>
    <row r="1255" spans="1:33" x14ac:dyDescent="0.3">
      <c r="A1255" s="27">
        <v>46277</v>
      </c>
      <c r="B1255" s="8" t="s">
        <v>33</v>
      </c>
      <c r="C1255" s="8" t="s">
        <v>173</v>
      </c>
      <c r="D1255" s="8" t="s">
        <v>141</v>
      </c>
      <c r="E1255" s="8" t="s">
        <v>193</v>
      </c>
      <c r="F1255" s="8" t="s">
        <v>143</v>
      </c>
      <c r="G1255" s="8" t="s">
        <v>264</v>
      </c>
      <c r="H1255" s="8" t="s">
        <v>24</v>
      </c>
      <c r="I1255" s="8" t="s">
        <v>198</v>
      </c>
      <c r="J1255" s="8" t="s">
        <v>195</v>
      </c>
      <c r="K1255" s="8" t="s">
        <v>21</v>
      </c>
      <c r="L1255" s="12">
        <v>147</v>
      </c>
      <c r="M1255" s="9">
        <v>0</v>
      </c>
      <c r="N1255" s="10">
        <f t="shared" si="171"/>
        <v>0</v>
      </c>
      <c r="O1255" s="11" t="str">
        <f t="shared" si="172"/>
        <v/>
      </c>
      <c r="P1255" s="11">
        <v>0</v>
      </c>
      <c r="Q1255" s="11">
        <v>0</v>
      </c>
      <c r="R1255" s="8">
        <v>0</v>
      </c>
      <c r="S1255" s="8">
        <v>0</v>
      </c>
      <c r="T1255" s="33" t="str">
        <f t="shared" si="173"/>
        <v/>
      </c>
      <c r="U1255" s="12" t="str">
        <f t="shared" si="174"/>
        <v/>
      </c>
      <c r="V1255" s="10" t="str">
        <f t="shared" si="175"/>
        <v/>
      </c>
      <c r="W1255" s="11">
        <v>8.5</v>
      </c>
      <c r="X1255" s="8" t="s">
        <v>148</v>
      </c>
      <c r="Y1255" s="8" t="s">
        <v>149</v>
      </c>
      <c r="AA1255">
        <f t="shared" si="176"/>
        <v>2</v>
      </c>
      <c r="AB1255" s="32">
        <f t="shared" si="177"/>
        <v>0</v>
      </c>
      <c r="AC1255" t="str">
        <f t="shared" si="178"/>
        <v>No Spend</v>
      </c>
      <c r="AD1255">
        <f>IFERROR(VLOOKUP(J1255,Product_lookup!$A:$G,5,FALSE),"")</f>
        <v>399</v>
      </c>
      <c r="AE1255">
        <f>IFERROR(VLOOKUP(J1255,Product_lookup!$A:$G,6,FALSE),"")</f>
        <v>148</v>
      </c>
      <c r="AF1255">
        <f>IFERROR(VLOOKUP(J1255,Product_lookup!$A:$G,7,FALSE),"")</f>
        <v>126</v>
      </c>
      <c r="AG1255" s="33">
        <f t="shared" si="179"/>
        <v>0.31328320802005011</v>
      </c>
    </row>
    <row r="1256" spans="1:33" x14ac:dyDescent="0.3">
      <c r="A1256" s="27">
        <v>46277</v>
      </c>
      <c r="B1256" s="8" t="s">
        <v>33</v>
      </c>
      <c r="C1256" s="8" t="s">
        <v>173</v>
      </c>
      <c r="D1256" s="8" t="s">
        <v>141</v>
      </c>
      <c r="E1256" s="8" t="s">
        <v>193</v>
      </c>
      <c r="F1256" s="8" t="s">
        <v>143</v>
      </c>
      <c r="G1256" s="8" t="s">
        <v>194</v>
      </c>
      <c r="H1256" s="8" t="s">
        <v>24</v>
      </c>
      <c r="I1256" s="8" t="s">
        <v>812</v>
      </c>
      <c r="J1256" s="8" t="s">
        <v>195</v>
      </c>
      <c r="K1256" s="8" t="s">
        <v>7</v>
      </c>
      <c r="L1256" s="12">
        <v>283</v>
      </c>
      <c r="M1256" s="9">
        <v>1</v>
      </c>
      <c r="N1256" s="10">
        <f t="shared" si="171"/>
        <v>3.5335689045936395E-3</v>
      </c>
      <c r="O1256" s="11">
        <f t="shared" si="172"/>
        <v>7.22</v>
      </c>
      <c r="P1256" s="11">
        <v>7.22</v>
      </c>
      <c r="Q1256" s="11">
        <v>0</v>
      </c>
      <c r="R1256" s="8">
        <v>0</v>
      </c>
      <c r="S1256" s="8">
        <v>0</v>
      </c>
      <c r="T1256" s="33" t="str">
        <f t="shared" si="173"/>
        <v/>
      </c>
      <c r="U1256" s="12">
        <f t="shared" si="174"/>
        <v>0</v>
      </c>
      <c r="V1256" s="10">
        <f t="shared" si="175"/>
        <v>0</v>
      </c>
      <c r="W1256" s="11">
        <v>11.5</v>
      </c>
      <c r="X1256" s="8" t="s">
        <v>148</v>
      </c>
      <c r="Y1256" s="8" t="s">
        <v>149</v>
      </c>
      <c r="AA1256">
        <f t="shared" si="176"/>
        <v>2</v>
      </c>
      <c r="AB1256" s="32">
        <f t="shared" si="177"/>
        <v>-7.22</v>
      </c>
      <c r="AC1256" t="str">
        <f t="shared" si="178"/>
        <v>No Sales</v>
      </c>
      <c r="AD1256">
        <f>IFERROR(VLOOKUP(J1256,Product_lookup!$A:$G,5,FALSE),"")</f>
        <v>399</v>
      </c>
      <c r="AE1256">
        <f>IFERROR(VLOOKUP(J1256,Product_lookup!$A:$G,6,FALSE),"")</f>
        <v>148</v>
      </c>
      <c r="AF1256">
        <f>IFERROR(VLOOKUP(J1256,Product_lookup!$A:$G,7,FALSE),"")</f>
        <v>126</v>
      </c>
      <c r="AG1256" s="33">
        <f t="shared" si="179"/>
        <v>0.31328320802005011</v>
      </c>
    </row>
    <row r="1257" spans="1:33" x14ac:dyDescent="0.3">
      <c r="A1257" s="27">
        <v>46277</v>
      </c>
      <c r="B1257" s="8" t="s">
        <v>33</v>
      </c>
      <c r="C1257" s="8" t="s">
        <v>173</v>
      </c>
      <c r="D1257" s="8" t="s">
        <v>141</v>
      </c>
      <c r="E1257" s="8" t="s">
        <v>193</v>
      </c>
      <c r="F1257" s="8" t="s">
        <v>143</v>
      </c>
      <c r="G1257" s="8" t="s">
        <v>194</v>
      </c>
      <c r="H1257" s="8" t="s">
        <v>24</v>
      </c>
      <c r="I1257" s="8" t="s">
        <v>870</v>
      </c>
      <c r="J1257" s="8" t="s">
        <v>195</v>
      </c>
      <c r="K1257" s="8" t="s">
        <v>7</v>
      </c>
      <c r="L1257" s="12">
        <v>566</v>
      </c>
      <c r="M1257" s="9">
        <v>3</v>
      </c>
      <c r="N1257" s="10">
        <f t="shared" si="171"/>
        <v>5.3003533568904597E-3</v>
      </c>
      <c r="O1257" s="11">
        <f t="shared" si="172"/>
        <v>7.69</v>
      </c>
      <c r="P1257" s="11">
        <v>23.07</v>
      </c>
      <c r="Q1257" s="11">
        <v>0</v>
      </c>
      <c r="R1257" s="8">
        <v>0</v>
      </c>
      <c r="S1257" s="8">
        <v>0</v>
      </c>
      <c r="T1257" s="33" t="str">
        <f t="shared" si="173"/>
        <v/>
      </c>
      <c r="U1257" s="12">
        <f t="shared" si="174"/>
        <v>0</v>
      </c>
      <c r="V1257" s="10">
        <f t="shared" si="175"/>
        <v>0</v>
      </c>
      <c r="W1257" s="11">
        <v>11</v>
      </c>
      <c r="X1257" s="8" t="s">
        <v>148</v>
      </c>
      <c r="Y1257" s="8" t="s">
        <v>149</v>
      </c>
      <c r="AA1257">
        <f t="shared" si="176"/>
        <v>2</v>
      </c>
      <c r="AB1257" s="32">
        <f t="shared" si="177"/>
        <v>-23.07</v>
      </c>
      <c r="AC1257" t="str">
        <f t="shared" si="178"/>
        <v>No Sales</v>
      </c>
      <c r="AD1257">
        <f>IFERROR(VLOOKUP(J1257,Product_lookup!$A:$G,5,FALSE),"")</f>
        <v>399</v>
      </c>
      <c r="AE1257">
        <f>IFERROR(VLOOKUP(J1257,Product_lookup!$A:$G,6,FALSE),"")</f>
        <v>148</v>
      </c>
      <c r="AF1257">
        <f>IFERROR(VLOOKUP(J1257,Product_lookup!$A:$G,7,FALSE),"")</f>
        <v>126</v>
      </c>
      <c r="AG1257" s="33">
        <f t="shared" si="179"/>
        <v>0.31328320802005011</v>
      </c>
    </row>
    <row r="1258" spans="1:33" x14ac:dyDescent="0.3">
      <c r="A1258" s="27">
        <v>46277</v>
      </c>
      <c r="B1258" s="8" t="s">
        <v>33</v>
      </c>
      <c r="C1258" s="8" t="s">
        <v>173</v>
      </c>
      <c r="D1258" s="8" t="s">
        <v>141</v>
      </c>
      <c r="E1258" s="8" t="s">
        <v>193</v>
      </c>
      <c r="F1258" s="8" t="s">
        <v>143</v>
      </c>
      <c r="G1258" s="8" t="s">
        <v>264</v>
      </c>
      <c r="H1258" s="8" t="s">
        <v>24</v>
      </c>
      <c r="I1258" s="8" t="s">
        <v>265</v>
      </c>
      <c r="J1258" s="8" t="s">
        <v>195</v>
      </c>
      <c r="K1258" s="8" t="s">
        <v>14</v>
      </c>
      <c r="L1258" s="12">
        <v>634</v>
      </c>
      <c r="M1258" s="9">
        <v>2</v>
      </c>
      <c r="N1258" s="10">
        <f t="shared" si="171"/>
        <v>3.1545741324921135E-3</v>
      </c>
      <c r="O1258" s="11">
        <f t="shared" si="172"/>
        <v>6.49</v>
      </c>
      <c r="P1258" s="11">
        <v>12.98</v>
      </c>
      <c r="Q1258" s="11">
        <v>0</v>
      </c>
      <c r="R1258" s="8">
        <v>0</v>
      </c>
      <c r="S1258" s="8">
        <v>0</v>
      </c>
      <c r="T1258" s="33" t="str">
        <f t="shared" si="173"/>
        <v/>
      </c>
      <c r="U1258" s="12">
        <f t="shared" si="174"/>
        <v>0</v>
      </c>
      <c r="V1258" s="10">
        <f t="shared" si="175"/>
        <v>0</v>
      </c>
      <c r="W1258" s="11">
        <v>10.5</v>
      </c>
      <c r="X1258" s="8" t="s">
        <v>148</v>
      </c>
      <c r="Y1258" s="8" t="s">
        <v>149</v>
      </c>
      <c r="AA1258">
        <f t="shared" si="176"/>
        <v>2</v>
      </c>
      <c r="AB1258" s="32">
        <f t="shared" si="177"/>
        <v>-12.98</v>
      </c>
      <c r="AC1258" t="str">
        <f t="shared" si="178"/>
        <v>No Sales</v>
      </c>
      <c r="AD1258">
        <f>IFERROR(VLOOKUP(J1258,Product_lookup!$A:$G,5,FALSE),"")</f>
        <v>399</v>
      </c>
      <c r="AE1258">
        <f>IFERROR(VLOOKUP(J1258,Product_lookup!$A:$G,6,FALSE),"")</f>
        <v>148</v>
      </c>
      <c r="AF1258">
        <f>IFERROR(VLOOKUP(J1258,Product_lookup!$A:$G,7,FALSE),"")</f>
        <v>126</v>
      </c>
      <c r="AG1258" s="33">
        <f t="shared" si="179"/>
        <v>0.31328320802005011</v>
      </c>
    </row>
    <row r="1259" spans="1:33" x14ac:dyDescent="0.3">
      <c r="A1259" s="27">
        <v>46277</v>
      </c>
      <c r="B1259" s="8" t="s">
        <v>33</v>
      </c>
      <c r="C1259" s="8" t="s">
        <v>173</v>
      </c>
      <c r="D1259" s="8" t="s">
        <v>141</v>
      </c>
      <c r="E1259" s="8" t="s">
        <v>193</v>
      </c>
      <c r="F1259" s="8" t="s">
        <v>143</v>
      </c>
      <c r="G1259" s="8" t="s">
        <v>264</v>
      </c>
      <c r="H1259" s="8" t="s">
        <v>24</v>
      </c>
      <c r="I1259" s="8" t="s">
        <v>685</v>
      </c>
      <c r="J1259" s="8" t="s">
        <v>195</v>
      </c>
      <c r="K1259" s="8" t="s">
        <v>14</v>
      </c>
      <c r="L1259" s="12">
        <v>568</v>
      </c>
      <c r="M1259" s="9">
        <v>4</v>
      </c>
      <c r="N1259" s="10">
        <f t="shared" si="171"/>
        <v>7.0422535211267607E-3</v>
      </c>
      <c r="O1259" s="11">
        <f t="shared" si="172"/>
        <v>8.94</v>
      </c>
      <c r="P1259" s="8">
        <v>35.76</v>
      </c>
      <c r="Q1259" s="11">
        <v>0</v>
      </c>
      <c r="R1259" s="8">
        <v>0</v>
      </c>
      <c r="S1259" s="8">
        <v>0</v>
      </c>
      <c r="T1259" s="33" t="str">
        <f t="shared" si="173"/>
        <v/>
      </c>
      <c r="U1259" s="12">
        <f t="shared" si="174"/>
        <v>0</v>
      </c>
      <c r="V1259" s="10">
        <f t="shared" si="175"/>
        <v>0</v>
      </c>
      <c r="W1259" s="11">
        <v>12.5</v>
      </c>
      <c r="X1259" s="8" t="s">
        <v>148</v>
      </c>
      <c r="Y1259" s="8" t="s">
        <v>149</v>
      </c>
      <c r="AA1259">
        <f t="shared" si="176"/>
        <v>2</v>
      </c>
      <c r="AB1259" s="32">
        <f t="shared" si="177"/>
        <v>-35.76</v>
      </c>
      <c r="AC1259" t="str">
        <f t="shared" si="178"/>
        <v>No Sales</v>
      </c>
      <c r="AD1259">
        <f>IFERROR(VLOOKUP(J1259,Product_lookup!$A:$G,5,FALSE),"")</f>
        <v>399</v>
      </c>
      <c r="AE1259">
        <f>IFERROR(VLOOKUP(J1259,Product_lookup!$A:$G,6,FALSE),"")</f>
        <v>148</v>
      </c>
      <c r="AF1259">
        <f>IFERROR(VLOOKUP(J1259,Product_lookup!$A:$G,7,FALSE),"")</f>
        <v>126</v>
      </c>
      <c r="AG1259" s="33">
        <f t="shared" si="179"/>
        <v>0.31328320802005011</v>
      </c>
    </row>
    <row r="1260" spans="1:33" x14ac:dyDescent="0.3">
      <c r="A1260" s="27">
        <v>46277</v>
      </c>
      <c r="B1260" s="8" t="s">
        <v>33</v>
      </c>
      <c r="C1260" s="8" t="s">
        <v>173</v>
      </c>
      <c r="D1260" s="8" t="s">
        <v>141</v>
      </c>
      <c r="E1260" s="8" t="s">
        <v>271</v>
      </c>
      <c r="F1260" s="8" t="s">
        <v>143</v>
      </c>
      <c r="G1260" s="8" t="s">
        <v>275</v>
      </c>
      <c r="H1260" s="8" t="s">
        <v>24</v>
      </c>
      <c r="I1260" s="8" t="s">
        <v>571</v>
      </c>
      <c r="J1260" s="8" t="s">
        <v>274</v>
      </c>
      <c r="K1260" s="8" t="s">
        <v>7</v>
      </c>
      <c r="L1260" s="12">
        <v>643</v>
      </c>
      <c r="M1260" s="9">
        <v>2</v>
      </c>
      <c r="N1260" s="10">
        <f t="shared" si="171"/>
        <v>3.1104199066874028E-3</v>
      </c>
      <c r="O1260" s="11">
        <f t="shared" si="172"/>
        <v>10.11</v>
      </c>
      <c r="P1260" s="11">
        <v>20.22</v>
      </c>
      <c r="Q1260" s="11">
        <v>0</v>
      </c>
      <c r="R1260" s="8">
        <v>0</v>
      </c>
      <c r="S1260" s="8">
        <v>0</v>
      </c>
      <c r="T1260" s="33" t="str">
        <f t="shared" si="173"/>
        <v/>
      </c>
      <c r="U1260" s="12">
        <f t="shared" si="174"/>
        <v>0</v>
      </c>
      <c r="V1260" s="10">
        <f t="shared" si="175"/>
        <v>0</v>
      </c>
      <c r="W1260" s="11">
        <v>13.5</v>
      </c>
      <c r="X1260" s="8" t="s">
        <v>148</v>
      </c>
      <c r="Y1260" s="8" t="s">
        <v>149</v>
      </c>
      <c r="AA1260">
        <f t="shared" si="176"/>
        <v>2</v>
      </c>
      <c r="AB1260" s="32">
        <f t="shared" si="177"/>
        <v>-20.22</v>
      </c>
      <c r="AC1260" t="str">
        <f t="shared" si="178"/>
        <v>No Sales</v>
      </c>
      <c r="AD1260">
        <f>IFERROR(VLOOKUP(J1260,Product_lookup!$A:$G,5,FALSE),"")</f>
        <v>549</v>
      </c>
      <c r="AE1260">
        <f>IFERROR(VLOOKUP(J1260,Product_lookup!$A:$G,6,FALSE),"")</f>
        <v>198</v>
      </c>
      <c r="AF1260">
        <f>IFERROR(VLOOKUP(J1260,Product_lookup!$A:$G,7,FALSE),"")</f>
        <v>139</v>
      </c>
      <c r="AG1260" s="33">
        <f t="shared" si="179"/>
        <v>0.38615664845173042</v>
      </c>
    </row>
    <row r="1261" spans="1:33" x14ac:dyDescent="0.3">
      <c r="A1261" s="27">
        <v>46277</v>
      </c>
      <c r="B1261" s="8" t="s">
        <v>33</v>
      </c>
      <c r="C1261" s="8" t="s">
        <v>173</v>
      </c>
      <c r="D1261" s="8" t="s">
        <v>141</v>
      </c>
      <c r="E1261" s="8" t="s">
        <v>271</v>
      </c>
      <c r="F1261" s="8" t="s">
        <v>143</v>
      </c>
      <c r="G1261" s="8" t="s">
        <v>275</v>
      </c>
      <c r="H1261" s="8" t="s">
        <v>24</v>
      </c>
      <c r="I1261" s="8" t="s">
        <v>272</v>
      </c>
      <c r="J1261" s="8" t="s">
        <v>274</v>
      </c>
      <c r="K1261" s="8" t="s">
        <v>14</v>
      </c>
      <c r="L1261" s="12">
        <v>2384</v>
      </c>
      <c r="M1261" s="9">
        <v>12</v>
      </c>
      <c r="N1261" s="10">
        <f t="shared" si="171"/>
        <v>5.0335570469798654E-3</v>
      </c>
      <c r="O1261" s="11">
        <f t="shared" si="172"/>
        <v>8</v>
      </c>
      <c r="P1261" s="11">
        <v>96</v>
      </c>
      <c r="Q1261" s="11">
        <v>0</v>
      </c>
      <c r="R1261" s="8">
        <v>0</v>
      </c>
      <c r="S1261" s="8">
        <v>0</v>
      </c>
      <c r="T1261" s="33" t="str">
        <f t="shared" si="173"/>
        <v/>
      </c>
      <c r="U1261" s="12">
        <f t="shared" si="174"/>
        <v>0</v>
      </c>
      <c r="V1261" s="10">
        <f t="shared" si="175"/>
        <v>0</v>
      </c>
      <c r="W1261" s="11">
        <v>12.5</v>
      </c>
      <c r="X1261" s="8" t="s">
        <v>148</v>
      </c>
      <c r="Y1261" s="8" t="s">
        <v>149</v>
      </c>
      <c r="AA1261">
        <f t="shared" si="176"/>
        <v>2</v>
      </c>
      <c r="AB1261" s="32">
        <f t="shared" si="177"/>
        <v>-96</v>
      </c>
      <c r="AC1261" t="str">
        <f t="shared" si="178"/>
        <v>No Sales</v>
      </c>
      <c r="AD1261">
        <f>IFERROR(VLOOKUP(J1261,Product_lookup!$A:$G,5,FALSE),"")</f>
        <v>549</v>
      </c>
      <c r="AE1261">
        <f>IFERROR(VLOOKUP(J1261,Product_lookup!$A:$G,6,FALSE),"")</f>
        <v>198</v>
      </c>
      <c r="AF1261">
        <f>IFERROR(VLOOKUP(J1261,Product_lookup!$A:$G,7,FALSE),"")</f>
        <v>139</v>
      </c>
      <c r="AG1261" s="33">
        <f t="shared" si="179"/>
        <v>0.38615664845173042</v>
      </c>
    </row>
    <row r="1262" spans="1:33" x14ac:dyDescent="0.3">
      <c r="A1262" s="27">
        <v>46277</v>
      </c>
      <c r="B1262" s="8" t="s">
        <v>33</v>
      </c>
      <c r="C1262" s="8" t="s">
        <v>173</v>
      </c>
      <c r="D1262" s="8" t="s">
        <v>141</v>
      </c>
      <c r="E1262" s="8" t="s">
        <v>271</v>
      </c>
      <c r="F1262" s="8" t="s">
        <v>143</v>
      </c>
      <c r="G1262" s="8" t="s">
        <v>275</v>
      </c>
      <c r="H1262" s="8" t="s">
        <v>24</v>
      </c>
      <c r="I1262" s="8" t="s">
        <v>275</v>
      </c>
      <c r="J1262" s="8" t="s">
        <v>274</v>
      </c>
      <c r="K1262" s="8" t="s">
        <v>7</v>
      </c>
      <c r="L1262" s="12">
        <v>1300</v>
      </c>
      <c r="M1262" s="9">
        <v>21</v>
      </c>
      <c r="N1262" s="10">
        <f t="shared" si="171"/>
        <v>1.6153846153846154E-2</v>
      </c>
      <c r="O1262" s="11">
        <f t="shared" si="172"/>
        <v>7.9700000000000006</v>
      </c>
      <c r="P1262" s="11">
        <v>167.37</v>
      </c>
      <c r="Q1262" s="11">
        <v>549</v>
      </c>
      <c r="R1262" s="8">
        <v>1</v>
      </c>
      <c r="S1262" s="8">
        <v>1</v>
      </c>
      <c r="T1262" s="33">
        <f t="shared" si="173"/>
        <v>0.30486338797814211</v>
      </c>
      <c r="U1262" s="12">
        <f t="shared" si="174"/>
        <v>3.2801577343609964</v>
      </c>
      <c r="V1262" s="10">
        <f t="shared" si="175"/>
        <v>4.7619047619047616E-2</v>
      </c>
      <c r="W1262" s="11">
        <v>15</v>
      </c>
      <c r="X1262" s="8" t="s">
        <v>148</v>
      </c>
      <c r="Y1262" s="8" t="s">
        <v>149</v>
      </c>
      <c r="AA1262">
        <f t="shared" si="176"/>
        <v>2</v>
      </c>
      <c r="AB1262" s="32">
        <f t="shared" si="177"/>
        <v>44.629999999999995</v>
      </c>
      <c r="AC1262" t="str">
        <f t="shared" si="178"/>
        <v>Profitable</v>
      </c>
      <c r="AD1262">
        <f>IFERROR(VLOOKUP(J1262,Product_lookup!$A:$G,5,FALSE),"")</f>
        <v>549</v>
      </c>
      <c r="AE1262">
        <f>IFERROR(VLOOKUP(J1262,Product_lookup!$A:$G,6,FALSE),"")</f>
        <v>198</v>
      </c>
      <c r="AF1262">
        <f>IFERROR(VLOOKUP(J1262,Product_lookup!$A:$G,7,FALSE),"")</f>
        <v>139</v>
      </c>
      <c r="AG1262" s="33">
        <f t="shared" si="179"/>
        <v>0.38615664845173042</v>
      </c>
    </row>
    <row r="1263" spans="1:33" x14ac:dyDescent="0.3">
      <c r="A1263" s="27">
        <v>46277</v>
      </c>
      <c r="B1263" s="8" t="s">
        <v>23</v>
      </c>
      <c r="C1263" s="8" t="s">
        <v>173</v>
      </c>
      <c r="D1263" s="8" t="s">
        <v>141</v>
      </c>
      <c r="E1263" s="8" t="s">
        <v>174</v>
      </c>
      <c r="F1263" s="8" t="s">
        <v>143</v>
      </c>
      <c r="G1263" s="8" t="s">
        <v>408</v>
      </c>
      <c r="H1263" s="8" t="s">
        <v>20</v>
      </c>
      <c r="I1263" s="8" t="s">
        <v>408</v>
      </c>
      <c r="J1263" s="8" t="s">
        <v>176</v>
      </c>
      <c r="K1263" s="8" t="s">
        <v>14</v>
      </c>
      <c r="L1263" s="12">
        <v>2152</v>
      </c>
      <c r="M1263" s="9">
        <v>24</v>
      </c>
      <c r="N1263" s="10">
        <f t="shared" si="171"/>
        <v>1.1152416356877323E-2</v>
      </c>
      <c r="O1263" s="11">
        <f t="shared" si="172"/>
        <v>11.39</v>
      </c>
      <c r="P1263" s="11">
        <v>273.36</v>
      </c>
      <c r="Q1263" s="11">
        <v>449</v>
      </c>
      <c r="R1263" s="8">
        <v>1</v>
      </c>
      <c r="S1263" s="8">
        <v>1</v>
      </c>
      <c r="T1263" s="33">
        <f t="shared" si="173"/>
        <v>0.60881959910913142</v>
      </c>
      <c r="U1263" s="12">
        <f t="shared" si="174"/>
        <v>1.6425226807140767</v>
      </c>
      <c r="V1263" s="10">
        <f t="shared" si="175"/>
        <v>4.1666666666666664E-2</v>
      </c>
      <c r="W1263" s="11">
        <v>15.5</v>
      </c>
      <c r="X1263" s="8" t="s">
        <v>148</v>
      </c>
      <c r="Y1263" s="8" t="s">
        <v>149</v>
      </c>
      <c r="AA1263">
        <f t="shared" si="176"/>
        <v>2</v>
      </c>
      <c r="AB1263" s="32">
        <f t="shared" si="177"/>
        <v>-130.36000000000001</v>
      </c>
      <c r="AC1263" t="str">
        <f t="shared" si="178"/>
        <v>Losing</v>
      </c>
      <c r="AD1263">
        <f>IFERROR(VLOOKUP(J1263,Product_lookup!$A:$G,5,FALSE),"")</f>
        <v>449</v>
      </c>
      <c r="AE1263">
        <f>IFERROR(VLOOKUP(J1263,Product_lookup!$A:$G,6,FALSE),"")</f>
        <v>166</v>
      </c>
      <c r="AF1263">
        <f>IFERROR(VLOOKUP(J1263,Product_lookup!$A:$G,7,FALSE),"")</f>
        <v>140</v>
      </c>
      <c r="AG1263" s="33">
        <f t="shared" si="179"/>
        <v>0.31848552338530067</v>
      </c>
    </row>
    <row r="1264" spans="1:33" x14ac:dyDescent="0.3">
      <c r="A1264" s="27">
        <v>46277</v>
      </c>
      <c r="B1264" s="8" t="s">
        <v>23</v>
      </c>
      <c r="C1264" s="8" t="s">
        <v>173</v>
      </c>
      <c r="D1264" s="8" t="s">
        <v>141</v>
      </c>
      <c r="E1264" s="8" t="s">
        <v>174</v>
      </c>
      <c r="F1264" s="8" t="s">
        <v>143</v>
      </c>
      <c r="G1264" s="8" t="s">
        <v>175</v>
      </c>
      <c r="H1264" s="8" t="s">
        <v>20</v>
      </c>
      <c r="I1264" s="8" t="s">
        <v>175</v>
      </c>
      <c r="J1264" s="8" t="s">
        <v>176</v>
      </c>
      <c r="K1264" s="8" t="s">
        <v>7</v>
      </c>
      <c r="L1264" s="12">
        <v>430</v>
      </c>
      <c r="M1264" s="9">
        <v>1</v>
      </c>
      <c r="N1264" s="10">
        <f t="shared" si="171"/>
        <v>2.3255813953488372E-3</v>
      </c>
      <c r="O1264" s="11">
        <f t="shared" si="172"/>
        <v>11.45</v>
      </c>
      <c r="P1264" s="11">
        <v>11.45</v>
      </c>
      <c r="Q1264" s="11">
        <v>0</v>
      </c>
      <c r="R1264" s="8">
        <v>0</v>
      </c>
      <c r="S1264" s="8">
        <v>0</v>
      </c>
      <c r="T1264" s="33" t="str">
        <f t="shared" si="173"/>
        <v/>
      </c>
      <c r="U1264" s="12">
        <f t="shared" si="174"/>
        <v>0</v>
      </c>
      <c r="V1264" s="10">
        <f t="shared" si="175"/>
        <v>0</v>
      </c>
      <c r="W1264" s="11">
        <v>15</v>
      </c>
      <c r="X1264" s="8" t="s">
        <v>148</v>
      </c>
      <c r="Y1264" s="8" t="s">
        <v>149</v>
      </c>
      <c r="AA1264">
        <f t="shared" si="176"/>
        <v>2</v>
      </c>
      <c r="AB1264" s="32">
        <f t="shared" si="177"/>
        <v>-11.45</v>
      </c>
      <c r="AC1264" t="str">
        <f t="shared" si="178"/>
        <v>No Sales</v>
      </c>
      <c r="AD1264">
        <f>IFERROR(VLOOKUP(J1264,Product_lookup!$A:$G,5,FALSE),"")</f>
        <v>449</v>
      </c>
      <c r="AE1264">
        <f>IFERROR(VLOOKUP(J1264,Product_lookup!$A:$G,6,FALSE),"")</f>
        <v>166</v>
      </c>
      <c r="AF1264">
        <f>IFERROR(VLOOKUP(J1264,Product_lookup!$A:$G,7,FALSE),"")</f>
        <v>140</v>
      </c>
      <c r="AG1264" s="33">
        <f t="shared" si="179"/>
        <v>0.31848552338530067</v>
      </c>
    </row>
    <row r="1265" spans="1:33" x14ac:dyDescent="0.3">
      <c r="A1265" s="27">
        <v>46277</v>
      </c>
      <c r="B1265" s="8" t="s">
        <v>23</v>
      </c>
      <c r="C1265" s="8" t="s">
        <v>173</v>
      </c>
      <c r="D1265" s="8" t="s">
        <v>141</v>
      </c>
      <c r="E1265" s="8" t="s">
        <v>174</v>
      </c>
      <c r="F1265" s="8" t="s">
        <v>143</v>
      </c>
      <c r="G1265" s="8" t="s">
        <v>552</v>
      </c>
      <c r="H1265" s="8" t="s">
        <v>20</v>
      </c>
      <c r="I1265" s="8" t="s">
        <v>552</v>
      </c>
      <c r="J1265" s="8" t="s">
        <v>176</v>
      </c>
      <c r="K1265" s="8" t="s">
        <v>7</v>
      </c>
      <c r="L1265" s="12">
        <v>462</v>
      </c>
      <c r="M1265" s="9">
        <v>1</v>
      </c>
      <c r="N1265" s="10">
        <f t="shared" si="171"/>
        <v>2.1645021645021645E-3</v>
      </c>
      <c r="O1265" s="11">
        <f t="shared" si="172"/>
        <v>7.19</v>
      </c>
      <c r="P1265" s="11">
        <v>7.19</v>
      </c>
      <c r="Q1265" s="11">
        <v>0</v>
      </c>
      <c r="R1265" s="8">
        <v>0</v>
      </c>
      <c r="S1265" s="8">
        <v>0</v>
      </c>
      <c r="T1265" s="33" t="str">
        <f t="shared" si="173"/>
        <v/>
      </c>
      <c r="U1265" s="12">
        <f t="shared" si="174"/>
        <v>0</v>
      </c>
      <c r="V1265" s="10">
        <f t="shared" si="175"/>
        <v>0</v>
      </c>
      <c r="W1265" s="11">
        <v>11.5</v>
      </c>
      <c r="X1265" s="8" t="s">
        <v>148</v>
      </c>
      <c r="Y1265" s="8" t="s">
        <v>149</v>
      </c>
      <c r="AA1265">
        <f t="shared" si="176"/>
        <v>2</v>
      </c>
      <c r="AB1265" s="32">
        <f t="shared" si="177"/>
        <v>-7.19</v>
      </c>
      <c r="AC1265" t="str">
        <f t="shared" si="178"/>
        <v>No Sales</v>
      </c>
      <c r="AD1265">
        <f>IFERROR(VLOOKUP(J1265,Product_lookup!$A:$G,5,FALSE),"")</f>
        <v>449</v>
      </c>
      <c r="AE1265">
        <f>IFERROR(VLOOKUP(J1265,Product_lookup!$A:$G,6,FALSE),"")</f>
        <v>166</v>
      </c>
      <c r="AF1265">
        <f>IFERROR(VLOOKUP(J1265,Product_lookup!$A:$G,7,FALSE),"")</f>
        <v>140</v>
      </c>
      <c r="AG1265" s="33">
        <f t="shared" si="179"/>
        <v>0.31848552338530067</v>
      </c>
    </row>
    <row r="1266" spans="1:33" x14ac:dyDescent="0.3">
      <c r="A1266" s="27">
        <v>46277</v>
      </c>
      <c r="B1266" s="8" t="s">
        <v>23</v>
      </c>
      <c r="C1266" s="8" t="s">
        <v>173</v>
      </c>
      <c r="D1266" s="8" t="s">
        <v>141</v>
      </c>
      <c r="E1266" s="8" t="s">
        <v>186</v>
      </c>
      <c r="F1266" s="8" t="s">
        <v>143</v>
      </c>
      <c r="G1266" s="8" t="s">
        <v>189</v>
      </c>
      <c r="H1266" s="8" t="s">
        <v>20</v>
      </c>
      <c r="I1266" s="8" t="s">
        <v>189</v>
      </c>
      <c r="J1266" s="8" t="s">
        <v>188</v>
      </c>
      <c r="K1266" s="8" t="s">
        <v>7</v>
      </c>
      <c r="L1266" s="12">
        <v>638</v>
      </c>
      <c r="M1266" s="9">
        <v>1</v>
      </c>
      <c r="N1266" s="10">
        <f t="shared" si="171"/>
        <v>1.567398119122257E-3</v>
      </c>
      <c r="O1266" s="11">
        <f t="shared" si="172"/>
        <v>6.59</v>
      </c>
      <c r="P1266" s="8">
        <v>6.59</v>
      </c>
      <c r="Q1266" s="11">
        <v>0</v>
      </c>
      <c r="R1266" s="8">
        <v>0</v>
      </c>
      <c r="S1266" s="8">
        <v>0</v>
      </c>
      <c r="T1266" s="33" t="str">
        <f t="shared" si="173"/>
        <v/>
      </c>
      <c r="U1266" s="12">
        <f t="shared" si="174"/>
        <v>0</v>
      </c>
      <c r="V1266" s="10">
        <f t="shared" si="175"/>
        <v>0</v>
      </c>
      <c r="W1266" s="11">
        <v>8.5</v>
      </c>
      <c r="X1266" s="8" t="s">
        <v>148</v>
      </c>
      <c r="Y1266" s="8" t="s">
        <v>149</v>
      </c>
      <c r="AA1266">
        <f t="shared" si="176"/>
        <v>2</v>
      </c>
      <c r="AB1266" s="32">
        <f t="shared" si="177"/>
        <v>-6.59</v>
      </c>
      <c r="AC1266" t="str">
        <f t="shared" si="178"/>
        <v>No Sales</v>
      </c>
      <c r="AD1266">
        <f>IFERROR(VLOOKUP(J1266,Product_lookup!$A:$G,5,FALSE),"")</f>
        <v>349</v>
      </c>
      <c r="AE1266">
        <f>IFERROR(VLOOKUP(J1266,Product_lookup!$A:$G,6,FALSE),"")</f>
        <v>133</v>
      </c>
      <c r="AF1266">
        <f>IFERROR(VLOOKUP(J1266,Product_lookup!$A:$G,7,FALSE),"")</f>
        <v>121</v>
      </c>
      <c r="AG1266" s="33">
        <f t="shared" si="179"/>
        <v>0.27220630372492838</v>
      </c>
    </row>
    <row r="1267" spans="1:33" x14ac:dyDescent="0.3">
      <c r="A1267" s="27">
        <v>46266</v>
      </c>
      <c r="B1267" s="8" t="s">
        <v>43</v>
      </c>
      <c r="C1267" s="8" t="s">
        <v>140</v>
      </c>
      <c r="D1267" s="8" t="s">
        <v>141</v>
      </c>
      <c r="E1267" s="8" t="s">
        <v>239</v>
      </c>
      <c r="F1267" s="8" t="s">
        <v>143</v>
      </c>
      <c r="G1267" s="8" t="s">
        <v>1575</v>
      </c>
      <c r="H1267" s="8" t="s">
        <v>27</v>
      </c>
      <c r="I1267" s="8" t="s">
        <v>312</v>
      </c>
      <c r="J1267" s="8" t="s">
        <v>242</v>
      </c>
      <c r="K1267" s="8" t="s">
        <v>7</v>
      </c>
      <c r="L1267" s="12">
        <v>379</v>
      </c>
      <c r="M1267" s="9">
        <v>6</v>
      </c>
      <c r="N1267" s="10">
        <f t="shared" si="171"/>
        <v>1.5831134564643801E-2</v>
      </c>
      <c r="O1267" s="11">
        <f t="shared" si="172"/>
        <v>0</v>
      </c>
      <c r="P1267">
        <v>0</v>
      </c>
      <c r="Q1267" s="11">
        <v>0</v>
      </c>
      <c r="R1267" s="8">
        <v>0</v>
      </c>
      <c r="S1267" s="8">
        <v>0</v>
      </c>
      <c r="T1267" s="33" t="str">
        <f t="shared" si="173"/>
        <v/>
      </c>
      <c r="U1267" s="12" t="str">
        <f t="shared" si="174"/>
        <v/>
      </c>
      <c r="V1267" s="10">
        <f t="shared" si="175"/>
        <v>0</v>
      </c>
      <c r="W1267" s="11">
        <v>8.5</v>
      </c>
      <c r="X1267" s="8" t="s">
        <v>148</v>
      </c>
      <c r="Y1267" s="8" t="s">
        <v>149</v>
      </c>
      <c r="AA1267">
        <f t="shared" si="176"/>
        <v>1</v>
      </c>
      <c r="AB1267" s="32">
        <f t="shared" si="177"/>
        <v>0</v>
      </c>
      <c r="AC1267" t="str">
        <f t="shared" si="178"/>
        <v>No Spend</v>
      </c>
      <c r="AD1267">
        <f>IFERROR(VLOOKUP(J1267,Product_lookup!$A:$G,5,FALSE),"")</f>
        <v>299</v>
      </c>
      <c r="AE1267">
        <f>IFERROR(VLOOKUP(J1267,Product_lookup!$A:$G,6,FALSE),"")</f>
        <v>114</v>
      </c>
      <c r="AF1267">
        <f>IFERROR(VLOOKUP(J1267,Product_lookup!$A:$G,7,FALSE),"")</f>
        <v>107</v>
      </c>
      <c r="AG1267" s="33">
        <f t="shared" si="179"/>
        <v>0.2608695652173913</v>
      </c>
    </row>
    <row r="1268" spans="1:33" x14ac:dyDescent="0.3">
      <c r="A1268" s="27">
        <v>46277</v>
      </c>
      <c r="B1268" s="8" t="s">
        <v>23</v>
      </c>
      <c r="C1268" s="8" t="s">
        <v>173</v>
      </c>
      <c r="D1268" s="8" t="s">
        <v>141</v>
      </c>
      <c r="E1268" s="8" t="s">
        <v>186</v>
      </c>
      <c r="F1268" s="8" t="s">
        <v>143</v>
      </c>
      <c r="G1268" s="8" t="s">
        <v>413</v>
      </c>
      <c r="H1268" s="8" t="s">
        <v>20</v>
      </c>
      <c r="I1268" s="8" t="s">
        <v>413</v>
      </c>
      <c r="J1268" s="8" t="s">
        <v>188</v>
      </c>
      <c r="K1268" s="8" t="s">
        <v>14</v>
      </c>
      <c r="L1268" s="12">
        <v>844</v>
      </c>
      <c r="M1268" s="9">
        <v>4</v>
      </c>
      <c r="N1268" s="10">
        <f t="shared" si="171"/>
        <v>4.7393364928909956E-3</v>
      </c>
      <c r="O1268" s="11">
        <f t="shared" si="172"/>
        <v>5.0199999999999996</v>
      </c>
      <c r="P1268" s="11">
        <v>20.079999999999998</v>
      </c>
      <c r="Q1268" s="11">
        <v>0</v>
      </c>
      <c r="R1268" s="8">
        <v>0</v>
      </c>
      <c r="S1268" s="8">
        <v>0</v>
      </c>
      <c r="T1268" s="33" t="str">
        <f t="shared" si="173"/>
        <v/>
      </c>
      <c r="U1268" s="12">
        <f t="shared" si="174"/>
        <v>0</v>
      </c>
      <c r="V1268" s="10">
        <f t="shared" si="175"/>
        <v>0</v>
      </c>
      <c r="W1268" s="11">
        <v>9</v>
      </c>
      <c r="X1268" s="8" t="s">
        <v>148</v>
      </c>
      <c r="Y1268" s="8" t="s">
        <v>149</v>
      </c>
      <c r="AA1268">
        <f t="shared" si="176"/>
        <v>2</v>
      </c>
      <c r="AB1268" s="32">
        <f t="shared" si="177"/>
        <v>-20.079999999999998</v>
      </c>
      <c r="AC1268" t="str">
        <f t="shared" si="178"/>
        <v>No Sales</v>
      </c>
      <c r="AD1268">
        <f>IFERROR(VLOOKUP(J1268,Product_lookup!$A:$G,5,FALSE),"")</f>
        <v>349</v>
      </c>
      <c r="AE1268">
        <f>IFERROR(VLOOKUP(J1268,Product_lookup!$A:$G,6,FALSE),"")</f>
        <v>133</v>
      </c>
      <c r="AF1268">
        <f>IFERROR(VLOOKUP(J1268,Product_lookup!$A:$G,7,FALSE),"")</f>
        <v>121</v>
      </c>
      <c r="AG1268" s="33">
        <f t="shared" si="179"/>
        <v>0.27220630372492838</v>
      </c>
    </row>
    <row r="1269" spans="1:33" x14ac:dyDescent="0.3">
      <c r="A1269" s="27">
        <v>46277</v>
      </c>
      <c r="B1269" s="8" t="s">
        <v>23</v>
      </c>
      <c r="C1269" s="8" t="s">
        <v>173</v>
      </c>
      <c r="D1269" s="8" t="s">
        <v>141</v>
      </c>
      <c r="E1269" s="8" t="s">
        <v>281</v>
      </c>
      <c r="F1269" s="8" t="s">
        <v>143</v>
      </c>
      <c r="G1269" s="8" t="s">
        <v>598</v>
      </c>
      <c r="H1269" s="8" t="s">
        <v>20</v>
      </c>
      <c r="I1269" s="8" t="s">
        <v>598</v>
      </c>
      <c r="J1269" s="8" t="s">
        <v>283</v>
      </c>
      <c r="K1269" s="8" t="s">
        <v>21</v>
      </c>
      <c r="L1269" s="12">
        <v>174</v>
      </c>
      <c r="M1269" s="9">
        <v>3</v>
      </c>
      <c r="N1269" s="10">
        <f t="shared" si="171"/>
        <v>1.7241379310344827E-2</v>
      </c>
      <c r="O1269" s="11">
        <f t="shared" si="172"/>
        <v>8</v>
      </c>
      <c r="P1269" s="11">
        <v>24</v>
      </c>
      <c r="Q1269" s="11">
        <v>598</v>
      </c>
      <c r="R1269" s="8">
        <v>2</v>
      </c>
      <c r="S1269" s="8">
        <v>2</v>
      </c>
      <c r="T1269" s="33">
        <f t="shared" si="173"/>
        <v>4.0133779264214048E-2</v>
      </c>
      <c r="U1269" s="12">
        <f t="shared" si="174"/>
        <v>24.916666666666668</v>
      </c>
      <c r="V1269" s="10">
        <f t="shared" si="175"/>
        <v>0.66666666666666663</v>
      </c>
      <c r="W1269" s="11">
        <v>8</v>
      </c>
      <c r="X1269" s="8" t="s">
        <v>148</v>
      </c>
      <c r="Y1269" s="8" t="s">
        <v>149</v>
      </c>
      <c r="AA1269">
        <f t="shared" si="176"/>
        <v>2</v>
      </c>
      <c r="AB1269" s="32">
        <f t="shared" si="177"/>
        <v>138</v>
      </c>
      <c r="AC1269" t="str">
        <f t="shared" si="178"/>
        <v>Profitable</v>
      </c>
      <c r="AD1269">
        <f>IFERROR(VLOOKUP(J1269,Product_lookup!$A:$G,5,FALSE),"")</f>
        <v>299</v>
      </c>
      <c r="AE1269">
        <f>IFERROR(VLOOKUP(J1269,Product_lookup!$A:$G,6,FALSE),"")</f>
        <v>111</v>
      </c>
      <c r="AF1269">
        <f>IFERROR(VLOOKUP(J1269,Product_lookup!$A:$G,7,FALSE),"")</f>
        <v>107</v>
      </c>
      <c r="AG1269" s="33">
        <f t="shared" si="179"/>
        <v>0.2709030100334448</v>
      </c>
    </row>
    <row r="1270" spans="1:33" x14ac:dyDescent="0.3">
      <c r="A1270" s="27">
        <v>46277</v>
      </c>
      <c r="B1270" s="8" t="s">
        <v>43</v>
      </c>
      <c r="C1270" s="8" t="s">
        <v>140</v>
      </c>
      <c r="D1270" s="8" t="s">
        <v>141</v>
      </c>
      <c r="E1270" s="8" t="s">
        <v>142</v>
      </c>
      <c r="F1270" s="8" t="s">
        <v>143</v>
      </c>
      <c r="G1270" s="8" t="s">
        <v>1580</v>
      </c>
      <c r="H1270" s="8" t="s">
        <v>27</v>
      </c>
      <c r="I1270" s="8" t="s">
        <v>416</v>
      </c>
      <c r="J1270" s="8" t="s">
        <v>147</v>
      </c>
      <c r="K1270" s="8" t="s">
        <v>7</v>
      </c>
      <c r="L1270" s="8">
        <v>926</v>
      </c>
      <c r="M1270" s="9">
        <v>4</v>
      </c>
      <c r="N1270" s="10">
        <f t="shared" si="171"/>
        <v>4.3196544276457886E-3</v>
      </c>
      <c r="O1270" s="11">
        <f t="shared" si="172"/>
        <v>7.18</v>
      </c>
      <c r="P1270" s="11">
        <v>28.72</v>
      </c>
      <c r="Q1270" s="11">
        <v>0</v>
      </c>
      <c r="R1270" s="8">
        <v>0</v>
      </c>
      <c r="S1270" s="8">
        <v>0</v>
      </c>
      <c r="T1270" s="33" t="str">
        <f t="shared" si="173"/>
        <v/>
      </c>
      <c r="U1270" s="12">
        <f t="shared" si="174"/>
        <v>0</v>
      </c>
      <c r="V1270" s="10">
        <f t="shared" si="175"/>
        <v>0</v>
      </c>
      <c r="W1270" s="11">
        <v>11.5</v>
      </c>
      <c r="X1270" s="8" t="s">
        <v>148</v>
      </c>
      <c r="Y1270" s="8" t="s">
        <v>149</v>
      </c>
      <c r="AA1270">
        <f t="shared" si="176"/>
        <v>2</v>
      </c>
      <c r="AB1270" s="32">
        <f t="shared" si="177"/>
        <v>-28.72</v>
      </c>
      <c r="AC1270" t="str">
        <f t="shared" si="178"/>
        <v>No Sales</v>
      </c>
      <c r="AD1270">
        <f>IFERROR(VLOOKUP(J1270,Product_lookup!$A:$G,5,FALSE),"")</f>
        <v>599</v>
      </c>
      <c r="AE1270">
        <f>IFERROR(VLOOKUP(J1270,Product_lookup!$A:$G,6,FALSE),"")</f>
        <v>216</v>
      </c>
      <c r="AF1270">
        <f>IFERROR(VLOOKUP(J1270,Product_lookup!$A:$G,7,FALSE),"")</f>
        <v>144</v>
      </c>
      <c r="AG1270" s="33">
        <f t="shared" si="179"/>
        <v>0.39899833055091821</v>
      </c>
    </row>
    <row r="1271" spans="1:33" x14ac:dyDescent="0.3">
      <c r="A1271" s="27">
        <v>46277</v>
      </c>
      <c r="B1271" s="8" t="s">
        <v>43</v>
      </c>
      <c r="C1271" s="8" t="s">
        <v>140</v>
      </c>
      <c r="D1271" s="8" t="s">
        <v>141</v>
      </c>
      <c r="E1271" s="8" t="s">
        <v>142</v>
      </c>
      <c r="F1271" s="8" t="s">
        <v>143</v>
      </c>
      <c r="G1271" s="8" t="s">
        <v>1568</v>
      </c>
      <c r="H1271" s="8" t="s">
        <v>27</v>
      </c>
      <c r="I1271" s="8" t="s">
        <v>295</v>
      </c>
      <c r="J1271" s="8" t="s">
        <v>147</v>
      </c>
      <c r="K1271" s="8" t="s">
        <v>7</v>
      </c>
      <c r="L1271" s="12">
        <v>1254</v>
      </c>
      <c r="M1271" s="9">
        <v>4</v>
      </c>
      <c r="N1271" s="10">
        <f t="shared" si="171"/>
        <v>3.189792663476874E-3</v>
      </c>
      <c r="O1271" s="11">
        <f t="shared" si="172"/>
        <v>8.14</v>
      </c>
      <c r="P1271" s="11">
        <v>32.56</v>
      </c>
      <c r="Q1271" s="11">
        <v>0</v>
      </c>
      <c r="R1271" s="8">
        <v>0</v>
      </c>
      <c r="S1271" s="8">
        <v>0</v>
      </c>
      <c r="T1271" s="33" t="str">
        <f t="shared" si="173"/>
        <v/>
      </c>
      <c r="U1271" s="12">
        <f t="shared" si="174"/>
        <v>0</v>
      </c>
      <c r="V1271" s="10">
        <f t="shared" si="175"/>
        <v>0</v>
      </c>
      <c r="W1271" s="11">
        <v>12</v>
      </c>
      <c r="X1271" s="8" t="s">
        <v>148</v>
      </c>
      <c r="Y1271" s="8" t="s">
        <v>149</v>
      </c>
      <c r="AA1271">
        <f t="shared" si="176"/>
        <v>2</v>
      </c>
      <c r="AB1271" s="32">
        <f t="shared" si="177"/>
        <v>-32.56</v>
      </c>
      <c r="AC1271" t="str">
        <f t="shared" si="178"/>
        <v>No Sales</v>
      </c>
      <c r="AD1271">
        <f>IFERROR(VLOOKUP(J1271,Product_lookup!$A:$G,5,FALSE),"")</f>
        <v>599</v>
      </c>
      <c r="AE1271">
        <f>IFERROR(VLOOKUP(J1271,Product_lookup!$A:$G,6,FALSE),"")</f>
        <v>216</v>
      </c>
      <c r="AF1271">
        <f>IFERROR(VLOOKUP(J1271,Product_lookup!$A:$G,7,FALSE),"")</f>
        <v>144</v>
      </c>
      <c r="AG1271" s="33">
        <f t="shared" si="179"/>
        <v>0.39899833055091821</v>
      </c>
    </row>
    <row r="1272" spans="1:33" x14ac:dyDescent="0.3">
      <c r="A1272" s="27">
        <v>46277</v>
      </c>
      <c r="B1272" s="8" t="s">
        <v>43</v>
      </c>
      <c r="C1272" s="8" t="s">
        <v>140</v>
      </c>
      <c r="D1272" s="8" t="s">
        <v>141</v>
      </c>
      <c r="E1272" s="8" t="s">
        <v>142</v>
      </c>
      <c r="F1272" s="8" t="s">
        <v>143</v>
      </c>
      <c r="G1272" s="8" t="s">
        <v>1567</v>
      </c>
      <c r="H1272" s="8" t="s">
        <v>27</v>
      </c>
      <c r="I1272" s="8" t="s">
        <v>293</v>
      </c>
      <c r="J1272" s="8" t="s">
        <v>147</v>
      </c>
      <c r="K1272" s="8" t="s">
        <v>7</v>
      </c>
      <c r="L1272" s="12">
        <v>138</v>
      </c>
      <c r="M1272" s="9">
        <v>2</v>
      </c>
      <c r="N1272" s="10">
        <f t="shared" si="171"/>
        <v>1.4492753623188406E-2</v>
      </c>
      <c r="O1272" s="11">
        <f t="shared" si="172"/>
        <v>10.73</v>
      </c>
      <c r="P1272" s="11">
        <v>21.46</v>
      </c>
      <c r="Q1272" s="11">
        <v>0</v>
      </c>
      <c r="R1272" s="8">
        <v>0</v>
      </c>
      <c r="S1272" s="8">
        <v>0</v>
      </c>
      <c r="T1272" s="33" t="str">
        <f t="shared" si="173"/>
        <v/>
      </c>
      <c r="U1272" s="12">
        <f t="shared" si="174"/>
        <v>0</v>
      </c>
      <c r="V1272" s="10">
        <f t="shared" si="175"/>
        <v>0</v>
      </c>
      <c r="W1272" s="11">
        <v>15</v>
      </c>
      <c r="X1272" s="8" t="s">
        <v>148</v>
      </c>
      <c r="Y1272" s="8" t="s">
        <v>149</v>
      </c>
      <c r="AA1272">
        <f t="shared" si="176"/>
        <v>2</v>
      </c>
      <c r="AB1272" s="32">
        <f t="shared" si="177"/>
        <v>-21.46</v>
      </c>
      <c r="AC1272" t="str">
        <f t="shared" si="178"/>
        <v>No Sales</v>
      </c>
      <c r="AD1272">
        <f>IFERROR(VLOOKUP(J1272,Product_lookup!$A:$G,5,FALSE),"")</f>
        <v>599</v>
      </c>
      <c r="AE1272">
        <f>IFERROR(VLOOKUP(J1272,Product_lookup!$A:$G,6,FALSE),"")</f>
        <v>216</v>
      </c>
      <c r="AF1272">
        <f>IFERROR(VLOOKUP(J1272,Product_lookup!$A:$G,7,FALSE),"")</f>
        <v>144</v>
      </c>
      <c r="AG1272" s="33">
        <f t="shared" si="179"/>
        <v>0.39899833055091821</v>
      </c>
    </row>
    <row r="1273" spans="1:33" x14ac:dyDescent="0.3">
      <c r="A1273" s="27">
        <v>46277</v>
      </c>
      <c r="B1273" s="8" t="s">
        <v>43</v>
      </c>
      <c r="C1273" s="8" t="s">
        <v>140</v>
      </c>
      <c r="D1273" s="8" t="s">
        <v>141</v>
      </c>
      <c r="E1273" s="8" t="s">
        <v>142</v>
      </c>
      <c r="F1273" s="8" t="s">
        <v>143</v>
      </c>
      <c r="G1273" s="8" t="s">
        <v>1596</v>
      </c>
      <c r="H1273" s="8" t="s">
        <v>27</v>
      </c>
      <c r="I1273" s="8" t="s">
        <v>842</v>
      </c>
      <c r="J1273" s="8" t="s">
        <v>147</v>
      </c>
      <c r="K1273" s="8" t="s">
        <v>14</v>
      </c>
      <c r="L1273" s="12">
        <v>396</v>
      </c>
      <c r="M1273" s="9">
        <v>1</v>
      </c>
      <c r="N1273" s="10">
        <f t="shared" si="171"/>
        <v>2.5252525252525255E-3</v>
      </c>
      <c r="O1273" s="11">
        <f t="shared" si="172"/>
        <v>6.49</v>
      </c>
      <c r="P1273" s="11">
        <v>6.49</v>
      </c>
      <c r="Q1273" s="11">
        <v>0</v>
      </c>
      <c r="R1273" s="8">
        <v>0</v>
      </c>
      <c r="S1273" s="8">
        <v>0</v>
      </c>
      <c r="T1273" s="33" t="str">
        <f t="shared" si="173"/>
        <v/>
      </c>
      <c r="U1273" s="12">
        <f t="shared" si="174"/>
        <v>0</v>
      </c>
      <c r="V1273" s="10">
        <f t="shared" si="175"/>
        <v>0</v>
      </c>
      <c r="W1273" s="11">
        <v>11.5</v>
      </c>
      <c r="X1273" s="8" t="s">
        <v>148</v>
      </c>
      <c r="Y1273" s="8" t="s">
        <v>149</v>
      </c>
      <c r="AA1273">
        <f t="shared" si="176"/>
        <v>2</v>
      </c>
      <c r="AB1273" s="32">
        <f t="shared" si="177"/>
        <v>-6.49</v>
      </c>
      <c r="AC1273" t="str">
        <f t="shared" si="178"/>
        <v>No Sales</v>
      </c>
      <c r="AD1273">
        <f>IFERROR(VLOOKUP(J1273,Product_lookup!$A:$G,5,FALSE),"")</f>
        <v>599</v>
      </c>
      <c r="AE1273">
        <f>IFERROR(VLOOKUP(J1273,Product_lookup!$A:$G,6,FALSE),"")</f>
        <v>216</v>
      </c>
      <c r="AF1273">
        <f>IFERROR(VLOOKUP(J1273,Product_lookup!$A:$G,7,FALSE),"")</f>
        <v>144</v>
      </c>
      <c r="AG1273" s="33">
        <f t="shared" si="179"/>
        <v>0.39899833055091821</v>
      </c>
    </row>
    <row r="1274" spans="1:33" x14ac:dyDescent="0.3">
      <c r="A1274" s="27">
        <v>46277</v>
      </c>
      <c r="B1274" s="8" t="s">
        <v>43</v>
      </c>
      <c r="C1274" s="8" t="s">
        <v>140</v>
      </c>
      <c r="D1274" s="8" t="s">
        <v>141</v>
      </c>
      <c r="E1274" s="8" t="s">
        <v>164</v>
      </c>
      <c r="F1274" s="8" t="s">
        <v>143</v>
      </c>
      <c r="G1274" s="8" t="s">
        <v>1582</v>
      </c>
      <c r="H1274" s="8" t="s">
        <v>27</v>
      </c>
      <c r="I1274" s="8" t="s">
        <v>484</v>
      </c>
      <c r="J1274" s="8" t="s">
        <v>166</v>
      </c>
      <c r="K1274" s="8" t="s">
        <v>7</v>
      </c>
      <c r="L1274" s="12">
        <v>785</v>
      </c>
      <c r="M1274" s="9">
        <v>3</v>
      </c>
      <c r="N1274" s="10">
        <f t="shared" si="171"/>
        <v>3.821656050955414E-3</v>
      </c>
      <c r="O1274" s="11">
        <f t="shared" si="172"/>
        <v>6.8999999999999995</v>
      </c>
      <c r="P1274" s="11">
        <v>20.7</v>
      </c>
      <c r="Q1274" s="11">
        <v>0</v>
      </c>
      <c r="R1274" s="8">
        <v>0</v>
      </c>
      <c r="S1274" s="8">
        <v>0</v>
      </c>
      <c r="T1274" s="33" t="str">
        <f t="shared" si="173"/>
        <v/>
      </c>
      <c r="U1274" s="12">
        <f t="shared" si="174"/>
        <v>0</v>
      </c>
      <c r="V1274" s="10">
        <f t="shared" si="175"/>
        <v>0</v>
      </c>
      <c r="W1274" s="11">
        <v>10.5</v>
      </c>
      <c r="X1274" s="8" t="s">
        <v>148</v>
      </c>
      <c r="Y1274" s="8" t="s">
        <v>149</v>
      </c>
      <c r="AA1274">
        <f t="shared" si="176"/>
        <v>2</v>
      </c>
      <c r="AB1274" s="32">
        <f t="shared" si="177"/>
        <v>-20.7</v>
      </c>
      <c r="AC1274" t="str">
        <f t="shared" si="178"/>
        <v>No Sales</v>
      </c>
      <c r="AD1274">
        <f>IFERROR(VLOOKUP(J1274,Product_lookup!$A:$G,5,FALSE),"")</f>
        <v>449</v>
      </c>
      <c r="AE1274">
        <f>IFERROR(VLOOKUP(J1274,Product_lookup!$A:$G,6,FALSE),"")</f>
        <v>162</v>
      </c>
      <c r="AF1274">
        <f>IFERROR(VLOOKUP(J1274,Product_lookup!$A:$G,7,FALSE),"")</f>
        <v>130</v>
      </c>
      <c r="AG1274" s="33">
        <f t="shared" si="179"/>
        <v>0.34966592427616927</v>
      </c>
    </row>
    <row r="1275" spans="1:33" x14ac:dyDescent="0.3">
      <c r="A1275" s="27">
        <v>46277</v>
      </c>
      <c r="B1275" s="8" t="s">
        <v>43</v>
      </c>
      <c r="C1275" s="8" t="s">
        <v>140</v>
      </c>
      <c r="D1275" s="8" t="s">
        <v>141</v>
      </c>
      <c r="E1275" s="8" t="s">
        <v>164</v>
      </c>
      <c r="F1275" s="8" t="s">
        <v>143</v>
      </c>
      <c r="G1275" s="8" t="s">
        <v>1597</v>
      </c>
      <c r="H1275" s="8" t="s">
        <v>27</v>
      </c>
      <c r="I1275" s="8" t="s">
        <v>844</v>
      </c>
      <c r="J1275" s="8" t="s">
        <v>166</v>
      </c>
      <c r="K1275" s="8" t="s">
        <v>14</v>
      </c>
      <c r="L1275" s="12">
        <v>511</v>
      </c>
      <c r="M1275" s="9">
        <v>1</v>
      </c>
      <c r="N1275" s="10">
        <f t="shared" si="171"/>
        <v>1.9569471624266144E-3</v>
      </c>
      <c r="O1275" s="11">
        <f t="shared" si="172"/>
        <v>9.39</v>
      </c>
      <c r="P1275" s="11">
        <v>9.39</v>
      </c>
      <c r="Q1275" s="11">
        <v>0</v>
      </c>
      <c r="R1275" s="8">
        <v>0</v>
      </c>
      <c r="S1275" s="8">
        <v>0</v>
      </c>
      <c r="T1275" s="33" t="str">
        <f t="shared" si="173"/>
        <v/>
      </c>
      <c r="U1275" s="12">
        <f t="shared" si="174"/>
        <v>0</v>
      </c>
      <c r="V1275" s="10">
        <f t="shared" si="175"/>
        <v>0</v>
      </c>
      <c r="W1275" s="11">
        <v>12</v>
      </c>
      <c r="X1275" s="8" t="s">
        <v>148</v>
      </c>
      <c r="Y1275" s="8" t="s">
        <v>149</v>
      </c>
      <c r="AA1275">
        <f t="shared" si="176"/>
        <v>2</v>
      </c>
      <c r="AB1275" s="32">
        <f t="shared" si="177"/>
        <v>-9.39</v>
      </c>
      <c r="AC1275" t="str">
        <f t="shared" si="178"/>
        <v>No Sales</v>
      </c>
      <c r="AD1275">
        <f>IFERROR(VLOOKUP(J1275,Product_lookup!$A:$G,5,FALSE),"")</f>
        <v>449</v>
      </c>
      <c r="AE1275">
        <f>IFERROR(VLOOKUP(J1275,Product_lookup!$A:$G,6,FALSE),"")</f>
        <v>162</v>
      </c>
      <c r="AF1275">
        <f>IFERROR(VLOOKUP(J1275,Product_lookup!$A:$G,7,FALSE),"")</f>
        <v>130</v>
      </c>
      <c r="AG1275" s="33">
        <f t="shared" si="179"/>
        <v>0.34966592427616927</v>
      </c>
    </row>
    <row r="1276" spans="1:33" x14ac:dyDescent="0.3">
      <c r="A1276" s="27">
        <v>46279</v>
      </c>
      <c r="B1276" s="8" t="s">
        <v>5</v>
      </c>
      <c r="C1276" s="8" t="s">
        <v>173</v>
      </c>
      <c r="D1276" s="8" t="s">
        <v>141</v>
      </c>
      <c r="E1276" s="8" t="s">
        <v>200</v>
      </c>
      <c r="F1276" s="8" t="s">
        <v>143</v>
      </c>
      <c r="G1276" s="8" t="s">
        <v>151</v>
      </c>
      <c r="H1276" s="8" t="s">
        <v>6</v>
      </c>
      <c r="I1276" s="8" t="s">
        <v>201</v>
      </c>
      <c r="J1276" s="8" t="s">
        <v>202</v>
      </c>
      <c r="K1276" s="8" t="s">
        <v>21</v>
      </c>
      <c r="L1276" s="12">
        <v>480</v>
      </c>
      <c r="M1276" s="9">
        <v>6</v>
      </c>
      <c r="N1276" s="10">
        <f t="shared" si="171"/>
        <v>1.2500000000000001E-2</v>
      </c>
      <c r="O1276" s="11">
        <f t="shared" si="172"/>
        <v>9</v>
      </c>
      <c r="P1276" s="11">
        <v>54</v>
      </c>
      <c r="Q1276" s="11">
        <v>3432</v>
      </c>
      <c r="R1276" s="8">
        <v>8</v>
      </c>
      <c r="S1276" s="8">
        <v>8</v>
      </c>
      <c r="T1276" s="33">
        <f t="shared" si="173"/>
        <v>1.5734265734265736E-2</v>
      </c>
      <c r="U1276" s="12">
        <f t="shared" si="174"/>
        <v>63.555555555555557</v>
      </c>
      <c r="V1276" s="10">
        <f t="shared" si="175"/>
        <v>1.3333333333333333</v>
      </c>
      <c r="W1276" s="11">
        <v>9</v>
      </c>
      <c r="X1276" s="8" t="s">
        <v>148</v>
      </c>
      <c r="Y1276" s="8" t="s">
        <v>149</v>
      </c>
      <c r="AA1276">
        <f t="shared" si="176"/>
        <v>2</v>
      </c>
      <c r="AB1276" s="32">
        <f t="shared" si="177"/>
        <v>994</v>
      </c>
      <c r="AC1276" t="str">
        <f t="shared" si="178"/>
        <v>Profitable</v>
      </c>
      <c r="AD1276">
        <f>IFERROR(VLOOKUP(J1276,Product_lookup!$A:$G,5,FALSE),"")</f>
        <v>429</v>
      </c>
      <c r="AE1276">
        <f>IFERROR(VLOOKUP(J1276,Product_lookup!$A:$G,6,FALSE),"")</f>
        <v>159</v>
      </c>
      <c r="AF1276">
        <f>IFERROR(VLOOKUP(J1276,Product_lookup!$A:$G,7,FALSE),"")</f>
        <v>139</v>
      </c>
      <c r="AG1276" s="33">
        <f t="shared" si="179"/>
        <v>0.30536130536130535</v>
      </c>
    </row>
    <row r="1277" spans="1:33" x14ac:dyDescent="0.3">
      <c r="A1277" s="27">
        <v>46277</v>
      </c>
      <c r="B1277" s="8" t="s">
        <v>43</v>
      </c>
      <c r="C1277" s="8" t="s">
        <v>140</v>
      </c>
      <c r="D1277" s="8" t="s">
        <v>141</v>
      </c>
      <c r="E1277" s="8" t="s">
        <v>164</v>
      </c>
      <c r="F1277" s="8" t="s">
        <v>143</v>
      </c>
      <c r="G1277" s="8" t="s">
        <v>1593</v>
      </c>
      <c r="H1277" s="8" t="s">
        <v>27</v>
      </c>
      <c r="I1277" s="8" t="s">
        <v>786</v>
      </c>
      <c r="J1277" s="8" t="s">
        <v>166</v>
      </c>
      <c r="K1277" s="8" t="s">
        <v>7</v>
      </c>
      <c r="L1277" s="12">
        <v>349</v>
      </c>
      <c r="M1277" s="9">
        <v>1</v>
      </c>
      <c r="N1277" s="10">
        <f t="shared" si="171"/>
        <v>2.8653295128939827E-3</v>
      </c>
      <c r="O1277" s="11">
        <f t="shared" si="172"/>
        <v>8.67</v>
      </c>
      <c r="P1277" s="11">
        <v>8.67</v>
      </c>
      <c r="Q1277" s="11">
        <v>0</v>
      </c>
      <c r="R1277" s="8">
        <v>0</v>
      </c>
      <c r="S1277" s="8">
        <v>0</v>
      </c>
      <c r="T1277" s="33" t="str">
        <f t="shared" si="173"/>
        <v/>
      </c>
      <c r="U1277" s="12">
        <f t="shared" si="174"/>
        <v>0</v>
      </c>
      <c r="V1277" s="10">
        <f t="shared" si="175"/>
        <v>0</v>
      </c>
      <c r="W1277" s="11">
        <v>11</v>
      </c>
      <c r="X1277" s="8" t="s">
        <v>148</v>
      </c>
      <c r="Y1277" s="8" t="s">
        <v>149</v>
      </c>
      <c r="AA1277">
        <f t="shared" si="176"/>
        <v>2</v>
      </c>
      <c r="AB1277" s="32">
        <f t="shared" si="177"/>
        <v>-8.67</v>
      </c>
      <c r="AC1277" t="str">
        <f t="shared" si="178"/>
        <v>No Sales</v>
      </c>
      <c r="AD1277">
        <f>IFERROR(VLOOKUP(J1277,Product_lookup!$A:$G,5,FALSE),"")</f>
        <v>449</v>
      </c>
      <c r="AE1277">
        <f>IFERROR(VLOOKUP(J1277,Product_lookup!$A:$G,6,FALSE),"")</f>
        <v>162</v>
      </c>
      <c r="AF1277">
        <f>IFERROR(VLOOKUP(J1277,Product_lookup!$A:$G,7,FALSE),"")</f>
        <v>130</v>
      </c>
      <c r="AG1277" s="33">
        <f t="shared" si="179"/>
        <v>0.34966592427616927</v>
      </c>
    </row>
    <row r="1278" spans="1:33" x14ac:dyDescent="0.3">
      <c r="A1278" s="27">
        <v>46277</v>
      </c>
      <c r="B1278" s="8" t="s">
        <v>43</v>
      </c>
      <c r="C1278" s="8" t="s">
        <v>140</v>
      </c>
      <c r="D1278" s="8" t="s">
        <v>141</v>
      </c>
      <c r="E1278" s="8" t="s">
        <v>164</v>
      </c>
      <c r="F1278" s="8" t="s">
        <v>143</v>
      </c>
      <c r="G1278" s="8" t="s">
        <v>1572</v>
      </c>
      <c r="H1278" s="8" t="s">
        <v>27</v>
      </c>
      <c r="I1278" s="8" t="s">
        <v>305</v>
      </c>
      <c r="J1278" s="8" t="s">
        <v>166</v>
      </c>
      <c r="K1278" s="8" t="s">
        <v>7</v>
      </c>
      <c r="L1278" s="12">
        <v>677</v>
      </c>
      <c r="M1278" s="9">
        <v>0</v>
      </c>
      <c r="N1278" s="10">
        <f t="shared" si="171"/>
        <v>0</v>
      </c>
      <c r="O1278" s="11" t="str">
        <f t="shared" si="172"/>
        <v/>
      </c>
      <c r="P1278" s="11">
        <v>0</v>
      </c>
      <c r="Q1278" s="11">
        <v>0</v>
      </c>
      <c r="R1278" s="8">
        <v>0</v>
      </c>
      <c r="S1278" s="8">
        <v>0</v>
      </c>
      <c r="T1278" s="33" t="str">
        <f t="shared" si="173"/>
        <v/>
      </c>
      <c r="U1278" s="12" t="str">
        <f t="shared" si="174"/>
        <v/>
      </c>
      <c r="V1278" s="10" t="str">
        <f t="shared" si="175"/>
        <v/>
      </c>
      <c r="W1278" s="11">
        <v>9.5</v>
      </c>
      <c r="X1278" s="8" t="s">
        <v>148</v>
      </c>
      <c r="Y1278" s="8" t="s">
        <v>149</v>
      </c>
      <c r="AA1278">
        <f t="shared" si="176"/>
        <v>2</v>
      </c>
      <c r="AB1278" s="32">
        <f t="shared" si="177"/>
        <v>0</v>
      </c>
      <c r="AC1278" t="str">
        <f t="shared" si="178"/>
        <v>No Spend</v>
      </c>
      <c r="AD1278">
        <f>IFERROR(VLOOKUP(J1278,Product_lookup!$A:$G,5,FALSE),"")</f>
        <v>449</v>
      </c>
      <c r="AE1278">
        <f>IFERROR(VLOOKUP(J1278,Product_lookup!$A:$G,6,FALSE),"")</f>
        <v>162</v>
      </c>
      <c r="AF1278">
        <f>IFERROR(VLOOKUP(J1278,Product_lookup!$A:$G,7,FALSE),"")</f>
        <v>130</v>
      </c>
      <c r="AG1278" s="33">
        <f t="shared" si="179"/>
        <v>0.34966592427616927</v>
      </c>
    </row>
    <row r="1279" spans="1:33" x14ac:dyDescent="0.3">
      <c r="A1279" s="27">
        <v>46277</v>
      </c>
      <c r="B1279" s="8" t="s">
        <v>43</v>
      </c>
      <c r="C1279" s="8" t="s">
        <v>140</v>
      </c>
      <c r="D1279" s="8" t="s">
        <v>141</v>
      </c>
      <c r="E1279" s="8" t="s">
        <v>164</v>
      </c>
      <c r="F1279" s="8" t="s">
        <v>143</v>
      </c>
      <c r="G1279" s="8" t="s">
        <v>1589</v>
      </c>
      <c r="H1279" s="8" t="s">
        <v>27</v>
      </c>
      <c r="I1279" s="8" t="s">
        <v>648</v>
      </c>
      <c r="J1279" s="8" t="s">
        <v>166</v>
      </c>
      <c r="K1279" s="8" t="s">
        <v>7</v>
      </c>
      <c r="L1279" s="12">
        <v>955</v>
      </c>
      <c r="M1279" s="9">
        <v>1</v>
      </c>
      <c r="N1279" s="10">
        <f t="shared" si="171"/>
        <v>1.0471204188481676E-3</v>
      </c>
      <c r="O1279" s="11">
        <f t="shared" si="172"/>
        <v>8.08</v>
      </c>
      <c r="P1279" s="11">
        <v>8.08</v>
      </c>
      <c r="Q1279" s="11">
        <v>0</v>
      </c>
      <c r="R1279" s="8">
        <v>0</v>
      </c>
      <c r="S1279" s="8">
        <v>0</v>
      </c>
      <c r="T1279" s="33" t="str">
        <f t="shared" si="173"/>
        <v/>
      </c>
      <c r="U1279" s="12">
        <f t="shared" si="174"/>
        <v>0</v>
      </c>
      <c r="V1279" s="10">
        <f t="shared" si="175"/>
        <v>0</v>
      </c>
      <c r="W1279" s="11">
        <v>13</v>
      </c>
      <c r="X1279" s="8" t="s">
        <v>148</v>
      </c>
      <c r="Y1279" s="8" t="s">
        <v>149</v>
      </c>
      <c r="AA1279">
        <f t="shared" si="176"/>
        <v>2</v>
      </c>
      <c r="AB1279" s="32">
        <f t="shared" si="177"/>
        <v>-8.08</v>
      </c>
      <c r="AC1279" t="str">
        <f t="shared" si="178"/>
        <v>No Sales</v>
      </c>
      <c r="AD1279">
        <f>IFERROR(VLOOKUP(J1279,Product_lookup!$A:$G,5,FALSE),"")</f>
        <v>449</v>
      </c>
      <c r="AE1279">
        <f>IFERROR(VLOOKUP(J1279,Product_lookup!$A:$G,6,FALSE),"")</f>
        <v>162</v>
      </c>
      <c r="AF1279">
        <f>IFERROR(VLOOKUP(J1279,Product_lookup!$A:$G,7,FALSE),"")</f>
        <v>130</v>
      </c>
      <c r="AG1279" s="33">
        <f t="shared" si="179"/>
        <v>0.34966592427616927</v>
      </c>
    </row>
    <row r="1280" spans="1:33" x14ac:dyDescent="0.3">
      <c r="A1280" s="27">
        <v>46277</v>
      </c>
      <c r="B1280" s="8" t="s">
        <v>43</v>
      </c>
      <c r="C1280" s="8" t="s">
        <v>140</v>
      </c>
      <c r="D1280" s="8" t="s">
        <v>141</v>
      </c>
      <c r="E1280" s="8" t="s">
        <v>164</v>
      </c>
      <c r="F1280" s="8" t="s">
        <v>143</v>
      </c>
      <c r="G1280" s="8" t="s">
        <v>1588</v>
      </c>
      <c r="H1280" s="8" t="s">
        <v>27</v>
      </c>
      <c r="I1280" s="8" t="s">
        <v>646</v>
      </c>
      <c r="J1280" s="8" t="s">
        <v>166</v>
      </c>
      <c r="K1280" s="8" t="s">
        <v>7</v>
      </c>
      <c r="L1280" s="12">
        <v>1245</v>
      </c>
      <c r="M1280" s="9">
        <v>4</v>
      </c>
      <c r="N1280" s="10">
        <f t="shared" si="171"/>
        <v>3.2128514056224901E-3</v>
      </c>
      <c r="O1280" s="11">
        <f t="shared" si="172"/>
        <v>8.66</v>
      </c>
      <c r="P1280" s="11">
        <v>34.64</v>
      </c>
      <c r="Q1280" s="11">
        <v>0</v>
      </c>
      <c r="R1280" s="8">
        <v>0</v>
      </c>
      <c r="S1280" s="8">
        <v>0</v>
      </c>
      <c r="T1280" s="33" t="str">
        <f t="shared" si="173"/>
        <v/>
      </c>
      <c r="U1280" s="12">
        <f t="shared" si="174"/>
        <v>0</v>
      </c>
      <c r="V1280" s="10">
        <f t="shared" si="175"/>
        <v>0</v>
      </c>
      <c r="W1280" s="11">
        <v>11.5</v>
      </c>
      <c r="X1280" s="8" t="s">
        <v>148</v>
      </c>
      <c r="Y1280" s="8" t="s">
        <v>149</v>
      </c>
      <c r="AA1280">
        <f t="shared" si="176"/>
        <v>2</v>
      </c>
      <c r="AB1280" s="32">
        <f t="shared" si="177"/>
        <v>-34.64</v>
      </c>
      <c r="AC1280" t="str">
        <f t="shared" si="178"/>
        <v>No Sales</v>
      </c>
      <c r="AD1280">
        <f>IFERROR(VLOOKUP(J1280,Product_lookup!$A:$G,5,FALSE),"")</f>
        <v>449</v>
      </c>
      <c r="AE1280">
        <f>IFERROR(VLOOKUP(J1280,Product_lookup!$A:$G,6,FALSE),"")</f>
        <v>162</v>
      </c>
      <c r="AF1280">
        <f>IFERROR(VLOOKUP(J1280,Product_lookup!$A:$G,7,FALSE),"")</f>
        <v>130</v>
      </c>
      <c r="AG1280" s="33">
        <f t="shared" si="179"/>
        <v>0.34966592427616927</v>
      </c>
    </row>
    <row r="1281" spans="1:33" x14ac:dyDescent="0.3">
      <c r="A1281" s="27">
        <v>46287</v>
      </c>
      <c r="B1281" s="8" t="s">
        <v>36</v>
      </c>
      <c r="C1281" s="8" t="s">
        <v>140</v>
      </c>
      <c r="D1281" s="8" t="s">
        <v>180</v>
      </c>
      <c r="E1281" s="8" t="s">
        <v>337</v>
      </c>
      <c r="F1281" s="8" t="s">
        <v>143</v>
      </c>
      <c r="G1281" s="8" t="s">
        <v>338</v>
      </c>
      <c r="H1281" s="8" t="s">
        <v>13</v>
      </c>
      <c r="I1281" s="8" t="s">
        <v>874</v>
      </c>
      <c r="J1281" s="8" t="s">
        <v>340</v>
      </c>
      <c r="K1281" s="8" t="s">
        <v>21</v>
      </c>
      <c r="L1281" s="12">
        <v>178</v>
      </c>
      <c r="M1281" s="9">
        <v>2</v>
      </c>
      <c r="N1281" s="10">
        <f t="shared" si="171"/>
        <v>1.1235955056179775E-2</v>
      </c>
      <c r="O1281" s="11">
        <f t="shared" si="172"/>
        <v>7.29</v>
      </c>
      <c r="P1281" s="11">
        <v>14.58</v>
      </c>
      <c r="Q1281" s="11">
        <v>0</v>
      </c>
      <c r="R1281" s="8">
        <v>0</v>
      </c>
      <c r="S1281" s="8">
        <v>0</v>
      </c>
      <c r="T1281" s="33" t="str">
        <f t="shared" si="173"/>
        <v/>
      </c>
      <c r="U1281" s="12">
        <f t="shared" si="174"/>
        <v>0</v>
      </c>
      <c r="V1281" s="10">
        <f t="shared" si="175"/>
        <v>0</v>
      </c>
      <c r="W1281" s="11">
        <v>6</v>
      </c>
      <c r="X1281" s="8" t="s">
        <v>148</v>
      </c>
      <c r="Y1281" s="8" t="s">
        <v>149</v>
      </c>
      <c r="AA1281">
        <f t="shared" si="176"/>
        <v>4</v>
      </c>
      <c r="AB1281" s="32">
        <f t="shared" si="177"/>
        <v>-14.58</v>
      </c>
      <c r="AC1281" t="str">
        <f t="shared" si="178"/>
        <v>No Sales</v>
      </c>
      <c r="AD1281">
        <f>IFERROR(VLOOKUP(J1281,Product_lookup!$A:$G,5,FALSE),"")</f>
        <v>249</v>
      </c>
      <c r="AE1281">
        <f>IFERROR(VLOOKUP(J1281,Product_lookup!$A:$G,6,FALSE),"")</f>
        <v>100</v>
      </c>
      <c r="AF1281">
        <f>IFERROR(VLOOKUP(J1281,Product_lookup!$A:$G,7,FALSE),"")</f>
        <v>112</v>
      </c>
      <c r="AG1281" s="33">
        <f t="shared" si="179"/>
        <v>0.14859437751004015</v>
      </c>
    </row>
    <row r="1282" spans="1:33" x14ac:dyDescent="0.3">
      <c r="A1282" s="27">
        <v>46277</v>
      </c>
      <c r="B1282" s="8" t="s">
        <v>43</v>
      </c>
      <c r="C1282" s="8" t="s">
        <v>140</v>
      </c>
      <c r="D1282" s="8" t="s">
        <v>141</v>
      </c>
      <c r="E1282" s="8" t="s">
        <v>239</v>
      </c>
      <c r="F1282" s="8" t="s">
        <v>143</v>
      </c>
      <c r="G1282" s="8" t="s">
        <v>1573</v>
      </c>
      <c r="H1282" s="8" t="s">
        <v>27</v>
      </c>
      <c r="I1282" s="8" t="s">
        <v>308</v>
      </c>
      <c r="J1282" s="8" t="s">
        <v>242</v>
      </c>
      <c r="K1282" s="8" t="s">
        <v>7</v>
      </c>
      <c r="L1282" s="12">
        <v>2554</v>
      </c>
      <c r="M1282" s="9">
        <v>10</v>
      </c>
      <c r="N1282" s="10">
        <f t="shared" ref="N1282:N1345" si="180">IF(L1282=0,"",M1282/L1282)</f>
        <v>3.9154267815191858E-3</v>
      </c>
      <c r="O1282" s="11">
        <f t="shared" ref="O1282:O1345" si="181">IF(M1282=0,"",P1282/M1282)</f>
        <v>3.7700000000000005</v>
      </c>
      <c r="P1282" s="11">
        <v>37.700000000000003</v>
      </c>
      <c r="Q1282" s="11">
        <v>0</v>
      </c>
      <c r="R1282" s="8">
        <v>0</v>
      </c>
      <c r="S1282" s="8">
        <v>0</v>
      </c>
      <c r="T1282" s="33" t="str">
        <f t="shared" ref="T1282:T1345" si="182">IF(Q1282=0,"",P1282/Q1282)</f>
        <v/>
      </c>
      <c r="U1282" s="12">
        <f t="shared" ref="U1282:U1345" si="183">IF(P1282=0,"",Q1282/P1282)</f>
        <v>0</v>
      </c>
      <c r="V1282" s="10">
        <f t="shared" ref="V1282:V1345" si="184">IF(M1282=0,"",R1282/M1282)</f>
        <v>0</v>
      </c>
      <c r="W1282" s="11">
        <v>5.5</v>
      </c>
      <c r="X1282" s="8" t="s">
        <v>148</v>
      </c>
      <c r="Y1282" s="8" t="s">
        <v>149</v>
      </c>
      <c r="AA1282">
        <f t="shared" ref="AA1282:AA1345" si="185">IF(OR(A1282&lt;DATE(2026,9,1),A1282&gt;DATE(2026,9,28)),"Check Date",INT((A1282-DATE(2026,9,1))/7)+1)</f>
        <v>2</v>
      </c>
      <c r="AB1282" s="32">
        <f t="shared" ref="AB1282:AB1345" si="186">IF(OR(AD1282="",AE1282="",AF1282=""),"",S1282*(AD1282-AE1282-AF1282)-P1282)</f>
        <v>-37.700000000000003</v>
      </c>
      <c r="AC1282" t="str">
        <f t="shared" ref="AC1282:AC1345" si="187">IF(P1282&lt;0,"Review",IF(OR(AD1282="",AE1282="",AF1282=""),"Cost missing",IF(P1282=0,"No Spend",IF(Q1282=0,"No Sales",IF(P1282/Q1282&lt;AG1282,"Profitable","Losing")))))</f>
        <v>No Sales</v>
      </c>
      <c r="AD1282">
        <f>IFERROR(VLOOKUP(J1282,Product_lookup!$A:$G,5,FALSE),"")</f>
        <v>299</v>
      </c>
      <c r="AE1282">
        <f>IFERROR(VLOOKUP(J1282,Product_lookup!$A:$G,6,FALSE),"")</f>
        <v>114</v>
      </c>
      <c r="AF1282">
        <f>IFERROR(VLOOKUP(J1282,Product_lookup!$A:$G,7,FALSE),"")</f>
        <v>107</v>
      </c>
      <c r="AG1282" s="33">
        <f t="shared" ref="AG1282:AG1345" si="188">IFERROR((AD1282-AE1282-AF1282)/AD1282,"")</f>
        <v>0.2608695652173913</v>
      </c>
    </row>
    <row r="1283" spans="1:33" x14ac:dyDescent="0.3">
      <c r="A1283" s="27">
        <v>46277</v>
      </c>
      <c r="B1283" s="8" t="s">
        <v>34</v>
      </c>
      <c r="C1283" s="8" t="s">
        <v>140</v>
      </c>
      <c r="D1283" s="8" t="s">
        <v>141</v>
      </c>
      <c r="E1283" s="8" t="s">
        <v>322</v>
      </c>
      <c r="F1283" s="8" t="s">
        <v>143</v>
      </c>
      <c r="G1283" s="8" t="s">
        <v>875</v>
      </c>
      <c r="H1283" s="8" t="s">
        <v>20</v>
      </c>
      <c r="I1283" s="8" t="s">
        <v>875</v>
      </c>
      <c r="J1283" s="8" t="s">
        <v>324</v>
      </c>
      <c r="K1283" s="8" t="s">
        <v>21</v>
      </c>
      <c r="L1283" s="12">
        <v>232</v>
      </c>
      <c r="M1283" s="9">
        <v>2</v>
      </c>
      <c r="N1283" s="10">
        <f t="shared" si="180"/>
        <v>8.6206896551724137E-3</v>
      </c>
      <c r="O1283" s="11">
        <f t="shared" si="181"/>
        <v>16</v>
      </c>
      <c r="P1283" s="11">
        <v>32</v>
      </c>
      <c r="Q1283" s="11">
        <v>0</v>
      </c>
      <c r="R1283" s="8">
        <v>0</v>
      </c>
      <c r="S1283" s="8">
        <v>0</v>
      </c>
      <c r="T1283" s="33" t="str">
        <f t="shared" si="182"/>
        <v/>
      </c>
      <c r="U1283" s="12">
        <f t="shared" si="183"/>
        <v>0</v>
      </c>
      <c r="V1283" s="10">
        <f t="shared" si="184"/>
        <v>0</v>
      </c>
      <c r="W1283" s="11">
        <v>16</v>
      </c>
      <c r="X1283" s="8" t="s">
        <v>148</v>
      </c>
      <c r="Y1283" s="8" t="s">
        <v>149</v>
      </c>
      <c r="AA1283">
        <f t="shared" si="185"/>
        <v>2</v>
      </c>
      <c r="AB1283" s="32">
        <f t="shared" si="186"/>
        <v>-32</v>
      </c>
      <c r="AC1283" t="str">
        <f t="shared" si="187"/>
        <v>No Sales</v>
      </c>
      <c r="AD1283">
        <f>IFERROR(VLOOKUP(J1283,Product_lookup!$A:$G,5,FALSE),"")</f>
        <v>499</v>
      </c>
      <c r="AE1283">
        <f>IFERROR(VLOOKUP(J1283,Product_lookup!$A:$G,6,FALSE),"")</f>
        <v>180</v>
      </c>
      <c r="AF1283">
        <f>IFERROR(VLOOKUP(J1283,Product_lookup!$A:$G,7,FALSE),"")</f>
        <v>125</v>
      </c>
      <c r="AG1283" s="33">
        <f t="shared" si="188"/>
        <v>0.38877755511022044</v>
      </c>
    </row>
    <row r="1284" spans="1:33" x14ac:dyDescent="0.3">
      <c r="A1284" s="27">
        <v>46277</v>
      </c>
      <c r="B1284" s="8" t="s">
        <v>34</v>
      </c>
      <c r="C1284" s="8" t="s">
        <v>140</v>
      </c>
      <c r="D1284" s="8" t="s">
        <v>141</v>
      </c>
      <c r="E1284" s="8" t="s">
        <v>322</v>
      </c>
      <c r="F1284" s="8" t="s">
        <v>143</v>
      </c>
      <c r="G1284" s="8" t="s">
        <v>323</v>
      </c>
      <c r="H1284" s="8" t="s">
        <v>20</v>
      </c>
      <c r="I1284" s="8" t="s">
        <v>323</v>
      </c>
      <c r="J1284" s="8" t="s">
        <v>324</v>
      </c>
      <c r="K1284" s="8" t="s">
        <v>14</v>
      </c>
      <c r="L1284" s="12">
        <v>1828</v>
      </c>
      <c r="M1284" s="9">
        <v>7</v>
      </c>
      <c r="N1284" s="10">
        <f t="shared" si="180"/>
        <v>3.8293216630196935E-3</v>
      </c>
      <c r="O1284" s="11">
        <f t="shared" si="181"/>
        <v>6.5200000000000005</v>
      </c>
      <c r="P1284" s="11">
        <v>45.64</v>
      </c>
      <c r="Q1284" s="11">
        <v>998</v>
      </c>
      <c r="R1284" s="8">
        <v>2</v>
      </c>
      <c r="S1284" s="8">
        <v>2</v>
      </c>
      <c r="T1284" s="33">
        <f t="shared" si="182"/>
        <v>4.5731462925851701E-2</v>
      </c>
      <c r="U1284" s="12">
        <f t="shared" si="183"/>
        <v>21.866783523225241</v>
      </c>
      <c r="V1284" s="10">
        <f t="shared" si="184"/>
        <v>0.2857142857142857</v>
      </c>
      <c r="W1284" s="11">
        <v>11.5</v>
      </c>
      <c r="X1284" s="8" t="s">
        <v>148</v>
      </c>
      <c r="Y1284" s="8" t="s">
        <v>149</v>
      </c>
      <c r="AA1284">
        <f t="shared" si="185"/>
        <v>2</v>
      </c>
      <c r="AB1284" s="32">
        <f t="shared" si="186"/>
        <v>342.36</v>
      </c>
      <c r="AC1284" t="str">
        <f t="shared" si="187"/>
        <v>Profitable</v>
      </c>
      <c r="AD1284">
        <f>IFERROR(VLOOKUP(J1284,Product_lookup!$A:$G,5,FALSE),"")</f>
        <v>499</v>
      </c>
      <c r="AE1284">
        <f>IFERROR(VLOOKUP(J1284,Product_lookup!$A:$G,6,FALSE),"")</f>
        <v>180</v>
      </c>
      <c r="AF1284">
        <f>IFERROR(VLOOKUP(J1284,Product_lookup!$A:$G,7,FALSE),"")</f>
        <v>125</v>
      </c>
      <c r="AG1284" s="33">
        <f t="shared" si="188"/>
        <v>0.38877755511022044</v>
      </c>
    </row>
    <row r="1285" spans="1:33" x14ac:dyDescent="0.3">
      <c r="A1285" s="27">
        <v>46277</v>
      </c>
      <c r="B1285" s="8" t="s">
        <v>34</v>
      </c>
      <c r="C1285" s="8" t="s">
        <v>140</v>
      </c>
      <c r="D1285" s="8" t="s">
        <v>141</v>
      </c>
      <c r="E1285" s="8" t="s">
        <v>322</v>
      </c>
      <c r="F1285" s="8" t="s">
        <v>143</v>
      </c>
      <c r="G1285" s="8" t="s">
        <v>560</v>
      </c>
      <c r="H1285" s="8" t="s">
        <v>20</v>
      </c>
      <c r="I1285" s="8" t="s">
        <v>560</v>
      </c>
      <c r="J1285" s="8" t="s">
        <v>324</v>
      </c>
      <c r="K1285" s="8" t="s">
        <v>14</v>
      </c>
      <c r="L1285" s="12">
        <v>841</v>
      </c>
      <c r="M1285" s="9">
        <v>5</v>
      </c>
      <c r="N1285" s="10">
        <f t="shared" si="180"/>
        <v>5.945303210463734E-3</v>
      </c>
      <c r="O1285" s="11">
        <f t="shared" si="181"/>
        <v>14.790000000000001</v>
      </c>
      <c r="P1285" s="11">
        <v>73.95</v>
      </c>
      <c r="Q1285" s="11">
        <v>1497</v>
      </c>
      <c r="R1285" s="8">
        <v>3</v>
      </c>
      <c r="S1285" s="8">
        <v>3</v>
      </c>
      <c r="T1285" s="33">
        <f t="shared" si="182"/>
        <v>4.9398797595190384E-2</v>
      </c>
      <c r="U1285" s="12">
        <f t="shared" si="183"/>
        <v>20.243407707910748</v>
      </c>
      <c r="V1285" s="10">
        <f t="shared" si="184"/>
        <v>0.6</v>
      </c>
      <c r="W1285" s="11">
        <v>19</v>
      </c>
      <c r="X1285" s="8" t="s">
        <v>148</v>
      </c>
      <c r="Y1285" s="8" t="s">
        <v>149</v>
      </c>
      <c r="AA1285">
        <f t="shared" si="185"/>
        <v>2</v>
      </c>
      <c r="AB1285" s="32">
        <f t="shared" si="186"/>
        <v>508.05</v>
      </c>
      <c r="AC1285" t="str">
        <f t="shared" si="187"/>
        <v>Profitable</v>
      </c>
      <c r="AD1285">
        <f>IFERROR(VLOOKUP(J1285,Product_lookup!$A:$G,5,FALSE),"")</f>
        <v>499</v>
      </c>
      <c r="AE1285">
        <f>IFERROR(VLOOKUP(J1285,Product_lookup!$A:$G,6,FALSE),"")</f>
        <v>180</v>
      </c>
      <c r="AF1285">
        <f>IFERROR(VLOOKUP(J1285,Product_lookup!$A:$G,7,FALSE),"")</f>
        <v>125</v>
      </c>
      <c r="AG1285" s="33">
        <f t="shared" si="188"/>
        <v>0.38877755511022044</v>
      </c>
    </row>
    <row r="1286" spans="1:33" x14ac:dyDescent="0.3">
      <c r="A1286" s="27">
        <v>46277</v>
      </c>
      <c r="B1286" s="8" t="s">
        <v>34</v>
      </c>
      <c r="C1286" s="8" t="s">
        <v>140</v>
      </c>
      <c r="D1286" s="8" t="s">
        <v>141</v>
      </c>
      <c r="E1286" s="8" t="s">
        <v>325</v>
      </c>
      <c r="F1286" s="8" t="s">
        <v>143</v>
      </c>
      <c r="G1286" s="8" t="s">
        <v>326</v>
      </c>
      <c r="H1286" s="8" t="s">
        <v>20</v>
      </c>
      <c r="I1286" s="8" t="s">
        <v>326</v>
      </c>
      <c r="J1286" s="8" t="s">
        <v>327</v>
      </c>
      <c r="K1286" s="8" t="s">
        <v>21</v>
      </c>
      <c r="L1286" s="12">
        <v>1365</v>
      </c>
      <c r="M1286" s="9">
        <v>19</v>
      </c>
      <c r="N1286" s="10">
        <f t="shared" si="180"/>
        <v>1.391941391941392E-2</v>
      </c>
      <c r="O1286" s="11">
        <f t="shared" si="181"/>
        <v>6</v>
      </c>
      <c r="P1286" s="11">
        <v>114</v>
      </c>
      <c r="Q1286" s="11">
        <v>1194</v>
      </c>
      <c r="R1286" s="8">
        <v>6</v>
      </c>
      <c r="S1286" s="8">
        <v>6</v>
      </c>
      <c r="T1286" s="33">
        <f t="shared" si="182"/>
        <v>9.5477386934673364E-2</v>
      </c>
      <c r="U1286" s="12">
        <f t="shared" si="183"/>
        <v>10.473684210526315</v>
      </c>
      <c r="V1286" s="10">
        <f t="shared" si="184"/>
        <v>0.31578947368421051</v>
      </c>
      <c r="W1286" s="11">
        <v>6</v>
      </c>
      <c r="X1286" s="8" t="s">
        <v>148</v>
      </c>
      <c r="Y1286" s="8" t="s">
        <v>149</v>
      </c>
      <c r="AA1286">
        <f t="shared" si="185"/>
        <v>2</v>
      </c>
      <c r="AB1286" s="32">
        <f t="shared" si="186"/>
        <v>96</v>
      </c>
      <c r="AC1286" t="str">
        <f t="shared" si="187"/>
        <v>Profitable</v>
      </c>
      <c r="AD1286">
        <f>IFERROR(VLOOKUP(J1286,Product_lookup!$A:$G,5,FALSE),"")</f>
        <v>199</v>
      </c>
      <c r="AE1286">
        <f>IFERROR(VLOOKUP(J1286,Product_lookup!$A:$G,6,FALSE),"")</f>
        <v>76</v>
      </c>
      <c r="AF1286">
        <f>IFERROR(VLOOKUP(J1286,Product_lookup!$A:$G,7,FALSE),"")</f>
        <v>88</v>
      </c>
      <c r="AG1286" s="33">
        <f t="shared" si="188"/>
        <v>0.17587939698492464</v>
      </c>
    </row>
    <row r="1287" spans="1:33" x14ac:dyDescent="0.3">
      <c r="A1287" s="27">
        <v>46277</v>
      </c>
      <c r="B1287" s="8" t="s">
        <v>34</v>
      </c>
      <c r="C1287" s="8" t="s">
        <v>140</v>
      </c>
      <c r="D1287" s="8" t="s">
        <v>141</v>
      </c>
      <c r="E1287" s="8" t="s">
        <v>325</v>
      </c>
      <c r="F1287" s="8" t="s">
        <v>143</v>
      </c>
      <c r="G1287" s="8" t="s">
        <v>696</v>
      </c>
      <c r="H1287" s="8" t="s">
        <v>20</v>
      </c>
      <c r="I1287" s="8" t="s">
        <v>696</v>
      </c>
      <c r="J1287" s="8" t="s">
        <v>327</v>
      </c>
      <c r="K1287" s="8" t="s">
        <v>7</v>
      </c>
      <c r="L1287" s="12">
        <v>920</v>
      </c>
      <c r="M1287" s="9">
        <v>9</v>
      </c>
      <c r="N1287" s="10">
        <f t="shared" si="180"/>
        <v>9.7826086956521747E-3</v>
      </c>
      <c r="O1287" s="11">
        <f t="shared" si="181"/>
        <v>5.62</v>
      </c>
      <c r="P1287" s="11">
        <v>50.58</v>
      </c>
      <c r="Q1287" s="11">
        <v>398</v>
      </c>
      <c r="R1287" s="8">
        <v>2</v>
      </c>
      <c r="S1287" s="8">
        <v>2</v>
      </c>
      <c r="T1287" s="33">
        <f t="shared" si="182"/>
        <v>0.12708542713567839</v>
      </c>
      <c r="U1287" s="12">
        <f t="shared" si="183"/>
        <v>7.868722815342033</v>
      </c>
      <c r="V1287" s="10">
        <f t="shared" si="184"/>
        <v>0.22222222222222221</v>
      </c>
      <c r="W1287" s="11">
        <v>7.5</v>
      </c>
      <c r="X1287" s="8" t="s">
        <v>148</v>
      </c>
      <c r="Y1287" s="8" t="s">
        <v>149</v>
      </c>
      <c r="AA1287">
        <f t="shared" si="185"/>
        <v>2</v>
      </c>
      <c r="AB1287" s="32">
        <f t="shared" si="186"/>
        <v>19.420000000000002</v>
      </c>
      <c r="AC1287" t="str">
        <f t="shared" si="187"/>
        <v>Profitable</v>
      </c>
      <c r="AD1287">
        <f>IFERROR(VLOOKUP(J1287,Product_lookup!$A:$G,5,FALSE),"")</f>
        <v>199</v>
      </c>
      <c r="AE1287">
        <f>IFERROR(VLOOKUP(J1287,Product_lookup!$A:$G,6,FALSE),"")</f>
        <v>76</v>
      </c>
      <c r="AF1287">
        <f>IFERROR(VLOOKUP(J1287,Product_lookup!$A:$G,7,FALSE),"")</f>
        <v>88</v>
      </c>
      <c r="AG1287" s="33">
        <f t="shared" si="188"/>
        <v>0.17587939698492464</v>
      </c>
    </row>
    <row r="1288" spans="1:33" x14ac:dyDescent="0.3">
      <c r="A1288" s="27">
        <v>46277</v>
      </c>
      <c r="B1288" s="8" t="s">
        <v>34</v>
      </c>
      <c r="C1288" s="8" t="s">
        <v>140</v>
      </c>
      <c r="D1288" s="8" t="s">
        <v>141</v>
      </c>
      <c r="E1288" s="8" t="s">
        <v>328</v>
      </c>
      <c r="F1288" s="8" t="s">
        <v>143</v>
      </c>
      <c r="G1288" s="8" t="s">
        <v>332</v>
      </c>
      <c r="H1288" s="8" t="s">
        <v>20</v>
      </c>
      <c r="I1288" s="8" t="s">
        <v>332</v>
      </c>
      <c r="J1288" s="8" t="s">
        <v>330</v>
      </c>
      <c r="K1288" s="8" t="s">
        <v>7</v>
      </c>
      <c r="L1288" s="12">
        <v>608</v>
      </c>
      <c r="M1288" s="9">
        <v>2</v>
      </c>
      <c r="N1288" s="10">
        <f t="shared" si="180"/>
        <v>3.2894736842105261E-3</v>
      </c>
      <c r="O1288" s="11">
        <f t="shared" si="181"/>
        <v>6.65</v>
      </c>
      <c r="P1288" s="11">
        <v>13.3</v>
      </c>
      <c r="Q1288" s="11">
        <v>299</v>
      </c>
      <c r="R1288" s="8">
        <v>1</v>
      </c>
      <c r="S1288" s="8">
        <v>1</v>
      </c>
      <c r="T1288" s="33">
        <f t="shared" si="182"/>
        <v>4.4481605351170572E-2</v>
      </c>
      <c r="U1288" s="12">
        <f t="shared" si="183"/>
        <v>22.481203007518797</v>
      </c>
      <c r="V1288" s="10">
        <f t="shared" si="184"/>
        <v>0.5</v>
      </c>
      <c r="W1288" s="11">
        <v>12</v>
      </c>
      <c r="X1288" s="8" t="s">
        <v>148</v>
      </c>
      <c r="Y1288" s="8" t="s">
        <v>149</v>
      </c>
      <c r="AA1288">
        <f t="shared" si="185"/>
        <v>2</v>
      </c>
      <c r="AB1288" s="32">
        <f t="shared" si="186"/>
        <v>74.7</v>
      </c>
      <c r="AC1288" t="str">
        <f t="shared" si="187"/>
        <v>Profitable</v>
      </c>
      <c r="AD1288">
        <f>IFERROR(VLOOKUP(J1288,Product_lookup!$A:$G,5,FALSE),"")</f>
        <v>299</v>
      </c>
      <c r="AE1288">
        <f>IFERROR(VLOOKUP(J1288,Product_lookup!$A:$G,6,FALSE),"")</f>
        <v>114</v>
      </c>
      <c r="AF1288">
        <f>IFERROR(VLOOKUP(J1288,Product_lookup!$A:$G,7,FALSE),"")</f>
        <v>97</v>
      </c>
      <c r="AG1288" s="33">
        <f t="shared" si="188"/>
        <v>0.29431438127090304</v>
      </c>
    </row>
    <row r="1289" spans="1:33" x14ac:dyDescent="0.3">
      <c r="A1289" s="27">
        <v>46277</v>
      </c>
      <c r="B1289" s="8" t="s">
        <v>34</v>
      </c>
      <c r="C1289" s="8" t="s">
        <v>140</v>
      </c>
      <c r="D1289" s="8" t="s">
        <v>141</v>
      </c>
      <c r="E1289" s="8" t="s">
        <v>328</v>
      </c>
      <c r="F1289" s="8" t="s">
        <v>143</v>
      </c>
      <c r="G1289" s="8" t="s">
        <v>426</v>
      </c>
      <c r="H1289" s="8" t="s">
        <v>20</v>
      </c>
      <c r="I1289" s="8" t="s">
        <v>426</v>
      </c>
      <c r="J1289" s="8" t="s">
        <v>330</v>
      </c>
      <c r="K1289" s="8" t="s">
        <v>7</v>
      </c>
      <c r="L1289" s="12">
        <v>272</v>
      </c>
      <c r="M1289" s="9">
        <v>4</v>
      </c>
      <c r="N1289" s="10">
        <f t="shared" si="180"/>
        <v>1.4705882352941176E-2</v>
      </c>
      <c r="O1289" s="11">
        <f t="shared" si="181"/>
        <v>6.86</v>
      </c>
      <c r="P1289" s="11">
        <v>27.44</v>
      </c>
      <c r="Q1289" s="11">
        <v>299</v>
      </c>
      <c r="R1289" s="8">
        <v>1</v>
      </c>
      <c r="S1289" s="8">
        <v>1</v>
      </c>
      <c r="T1289" s="33">
        <f t="shared" si="182"/>
        <v>9.1772575250836125E-2</v>
      </c>
      <c r="U1289" s="12">
        <f t="shared" si="183"/>
        <v>10.896501457725947</v>
      </c>
      <c r="V1289" s="10">
        <f t="shared" si="184"/>
        <v>0.25</v>
      </c>
      <c r="W1289" s="11">
        <v>10</v>
      </c>
      <c r="X1289" s="8" t="s">
        <v>148</v>
      </c>
      <c r="Y1289" s="8" t="s">
        <v>149</v>
      </c>
      <c r="AA1289">
        <f t="shared" si="185"/>
        <v>2</v>
      </c>
      <c r="AB1289" s="32">
        <f t="shared" si="186"/>
        <v>60.56</v>
      </c>
      <c r="AC1289" t="str">
        <f t="shared" si="187"/>
        <v>Profitable</v>
      </c>
      <c r="AD1289">
        <f>IFERROR(VLOOKUP(J1289,Product_lookup!$A:$G,5,FALSE),"")</f>
        <v>299</v>
      </c>
      <c r="AE1289">
        <f>IFERROR(VLOOKUP(J1289,Product_lookup!$A:$G,6,FALSE),"")</f>
        <v>114</v>
      </c>
      <c r="AF1289">
        <f>IFERROR(VLOOKUP(J1289,Product_lookup!$A:$G,7,FALSE),"")</f>
        <v>97</v>
      </c>
      <c r="AG1289" s="33">
        <f t="shared" si="188"/>
        <v>0.29431438127090304</v>
      </c>
    </row>
    <row r="1290" spans="1:33" x14ac:dyDescent="0.3">
      <c r="A1290" s="27">
        <v>46277</v>
      </c>
      <c r="B1290" s="8" t="s">
        <v>34</v>
      </c>
      <c r="C1290" s="8" t="s">
        <v>140</v>
      </c>
      <c r="D1290" s="8" t="s">
        <v>141</v>
      </c>
      <c r="E1290" s="8" t="s">
        <v>328</v>
      </c>
      <c r="F1290" s="8" t="s">
        <v>143</v>
      </c>
      <c r="G1290" s="8" t="s">
        <v>491</v>
      </c>
      <c r="H1290" s="8" t="s">
        <v>20</v>
      </c>
      <c r="I1290" s="8" t="s">
        <v>491</v>
      </c>
      <c r="J1290" s="8" t="s">
        <v>330</v>
      </c>
      <c r="K1290" s="8" t="s">
        <v>7</v>
      </c>
      <c r="L1290" s="12">
        <v>650</v>
      </c>
      <c r="M1290" s="9">
        <v>6</v>
      </c>
      <c r="N1290" s="10">
        <f t="shared" si="180"/>
        <v>9.2307692307692316E-3</v>
      </c>
      <c r="O1290" s="11">
        <f t="shared" si="181"/>
        <v>7.1000000000000005</v>
      </c>
      <c r="P1290" s="11">
        <v>42.6</v>
      </c>
      <c r="Q1290" s="11">
        <v>299</v>
      </c>
      <c r="R1290" s="8">
        <v>1</v>
      </c>
      <c r="S1290" s="8">
        <v>1</v>
      </c>
      <c r="T1290" s="33">
        <f t="shared" si="182"/>
        <v>0.14247491638795987</v>
      </c>
      <c r="U1290" s="12">
        <f t="shared" si="183"/>
        <v>7.0187793427230041</v>
      </c>
      <c r="V1290" s="10">
        <f t="shared" si="184"/>
        <v>0.16666666666666666</v>
      </c>
      <c r="W1290" s="11">
        <v>9</v>
      </c>
      <c r="X1290" s="8" t="s">
        <v>148</v>
      </c>
      <c r="Y1290" s="8" t="s">
        <v>149</v>
      </c>
      <c r="AA1290">
        <f t="shared" si="185"/>
        <v>2</v>
      </c>
      <c r="AB1290" s="32">
        <f t="shared" si="186"/>
        <v>45.4</v>
      </c>
      <c r="AC1290" t="str">
        <f t="shared" si="187"/>
        <v>Profitable</v>
      </c>
      <c r="AD1290">
        <f>IFERROR(VLOOKUP(J1290,Product_lookup!$A:$G,5,FALSE),"")</f>
        <v>299</v>
      </c>
      <c r="AE1290">
        <f>IFERROR(VLOOKUP(J1290,Product_lookup!$A:$G,6,FALSE),"")</f>
        <v>114</v>
      </c>
      <c r="AF1290">
        <f>IFERROR(VLOOKUP(J1290,Product_lookup!$A:$G,7,FALSE),"")</f>
        <v>97</v>
      </c>
      <c r="AG1290" s="33">
        <f t="shared" si="188"/>
        <v>0.29431438127090304</v>
      </c>
    </row>
    <row r="1291" spans="1:33" x14ac:dyDescent="0.3">
      <c r="A1291" s="27">
        <v>46277</v>
      </c>
      <c r="B1291" s="8" t="s">
        <v>34</v>
      </c>
      <c r="C1291" s="8" t="s">
        <v>140</v>
      </c>
      <c r="D1291" s="8" t="s">
        <v>141</v>
      </c>
      <c r="E1291" s="8" t="s">
        <v>328</v>
      </c>
      <c r="F1291" s="8" t="s">
        <v>143</v>
      </c>
      <c r="G1291" s="8" t="s">
        <v>329</v>
      </c>
      <c r="H1291" s="8" t="s">
        <v>20</v>
      </c>
      <c r="I1291" s="8" t="s">
        <v>329</v>
      </c>
      <c r="J1291" s="8" t="s">
        <v>330</v>
      </c>
      <c r="K1291" s="8" t="s">
        <v>7</v>
      </c>
      <c r="L1291" s="12">
        <v>2335</v>
      </c>
      <c r="M1291" s="9">
        <v>21</v>
      </c>
      <c r="N1291" s="10">
        <f t="shared" si="180"/>
        <v>8.9935760171306212E-3</v>
      </c>
      <c r="O1291" s="11">
        <f t="shared" si="181"/>
        <v>6.21</v>
      </c>
      <c r="P1291" s="11">
        <v>130.41</v>
      </c>
      <c r="Q1291" s="11">
        <v>299</v>
      </c>
      <c r="R1291" s="8">
        <v>1</v>
      </c>
      <c r="S1291" s="8">
        <v>1</v>
      </c>
      <c r="T1291" s="33">
        <f t="shared" si="182"/>
        <v>0.43615384615384617</v>
      </c>
      <c r="U1291" s="12">
        <f t="shared" si="183"/>
        <v>2.2927689594356262</v>
      </c>
      <c r="V1291" s="10">
        <f t="shared" si="184"/>
        <v>4.7619047619047616E-2</v>
      </c>
      <c r="W1291" s="11">
        <v>10</v>
      </c>
      <c r="X1291" s="8" t="s">
        <v>148</v>
      </c>
      <c r="Y1291" s="8" t="s">
        <v>149</v>
      </c>
      <c r="AA1291">
        <f t="shared" si="185"/>
        <v>2</v>
      </c>
      <c r="AB1291" s="32">
        <f t="shared" si="186"/>
        <v>-42.41</v>
      </c>
      <c r="AC1291" t="str">
        <f t="shared" si="187"/>
        <v>Losing</v>
      </c>
      <c r="AD1291">
        <f>IFERROR(VLOOKUP(J1291,Product_lookup!$A:$G,5,FALSE),"")</f>
        <v>299</v>
      </c>
      <c r="AE1291">
        <f>IFERROR(VLOOKUP(J1291,Product_lookup!$A:$G,6,FALSE),"")</f>
        <v>114</v>
      </c>
      <c r="AF1291">
        <f>IFERROR(VLOOKUP(J1291,Product_lookup!$A:$G,7,FALSE),"")</f>
        <v>97</v>
      </c>
      <c r="AG1291" s="33">
        <f t="shared" si="188"/>
        <v>0.29431438127090304</v>
      </c>
    </row>
    <row r="1292" spans="1:33" x14ac:dyDescent="0.3">
      <c r="A1292" s="27">
        <v>46277</v>
      </c>
      <c r="B1292" s="8" t="s">
        <v>34</v>
      </c>
      <c r="C1292" s="8" t="s">
        <v>140</v>
      </c>
      <c r="D1292" s="8" t="s">
        <v>141</v>
      </c>
      <c r="E1292" s="8" t="s">
        <v>328</v>
      </c>
      <c r="F1292" s="8" t="s">
        <v>143</v>
      </c>
      <c r="G1292" s="8" t="s">
        <v>427</v>
      </c>
      <c r="H1292" s="8" t="s">
        <v>20</v>
      </c>
      <c r="I1292" s="8" t="s">
        <v>427</v>
      </c>
      <c r="J1292" s="8" t="s">
        <v>330</v>
      </c>
      <c r="K1292" s="8" t="s">
        <v>14</v>
      </c>
      <c r="L1292" s="12">
        <v>229</v>
      </c>
      <c r="M1292" s="9">
        <v>1</v>
      </c>
      <c r="N1292" s="10">
        <f t="shared" si="180"/>
        <v>4.3668122270742356E-3</v>
      </c>
      <c r="O1292" s="11">
        <f t="shared" si="181"/>
        <v>7.73</v>
      </c>
      <c r="P1292" s="11">
        <v>7.73</v>
      </c>
      <c r="Q1292" s="11">
        <v>0</v>
      </c>
      <c r="R1292" s="8">
        <v>0</v>
      </c>
      <c r="S1292" s="8">
        <v>0</v>
      </c>
      <c r="T1292" s="33" t="str">
        <f t="shared" si="182"/>
        <v/>
      </c>
      <c r="U1292" s="12">
        <f t="shared" si="183"/>
        <v>0</v>
      </c>
      <c r="V1292" s="10">
        <f t="shared" si="184"/>
        <v>0</v>
      </c>
      <c r="W1292" s="11">
        <v>12</v>
      </c>
      <c r="X1292" s="8" t="s">
        <v>148</v>
      </c>
      <c r="Y1292" s="8" t="s">
        <v>149</v>
      </c>
      <c r="AA1292">
        <f t="shared" si="185"/>
        <v>2</v>
      </c>
      <c r="AB1292" s="32">
        <f t="shared" si="186"/>
        <v>-7.73</v>
      </c>
      <c r="AC1292" t="str">
        <f t="shared" si="187"/>
        <v>No Sales</v>
      </c>
      <c r="AD1292">
        <f>IFERROR(VLOOKUP(J1292,Product_lookup!$A:$G,5,FALSE),"")</f>
        <v>299</v>
      </c>
      <c r="AE1292">
        <f>IFERROR(VLOOKUP(J1292,Product_lookup!$A:$G,6,FALSE),"")</f>
        <v>114</v>
      </c>
      <c r="AF1292">
        <f>IFERROR(VLOOKUP(J1292,Product_lookup!$A:$G,7,FALSE),"")</f>
        <v>97</v>
      </c>
      <c r="AG1292" s="33">
        <f t="shared" si="188"/>
        <v>0.29431438127090304</v>
      </c>
    </row>
    <row r="1293" spans="1:33" x14ac:dyDescent="0.3">
      <c r="A1293" s="27">
        <v>46277</v>
      </c>
      <c r="B1293" s="8" t="s">
        <v>36</v>
      </c>
      <c r="C1293" s="8" t="s">
        <v>140</v>
      </c>
      <c r="D1293" s="8" t="s">
        <v>180</v>
      </c>
      <c r="E1293" s="8" t="s">
        <v>181</v>
      </c>
      <c r="F1293" s="8" t="s">
        <v>143</v>
      </c>
      <c r="G1293" s="8" t="s">
        <v>335</v>
      </c>
      <c r="H1293" s="8" t="s">
        <v>13</v>
      </c>
      <c r="I1293" s="8" t="s">
        <v>335</v>
      </c>
      <c r="J1293" s="8" t="s">
        <v>184</v>
      </c>
      <c r="K1293" s="8" t="s">
        <v>14</v>
      </c>
      <c r="L1293" s="12">
        <v>2357</v>
      </c>
      <c r="M1293" s="9">
        <v>5</v>
      </c>
      <c r="N1293" s="10">
        <f t="shared" si="180"/>
        <v>2.1213406873143827E-3</v>
      </c>
      <c r="O1293" s="11">
        <f t="shared" si="181"/>
        <v>8.68</v>
      </c>
      <c r="P1293" s="11">
        <v>43.4</v>
      </c>
      <c r="Q1293" s="11">
        <v>0</v>
      </c>
      <c r="R1293" s="8">
        <v>0</v>
      </c>
      <c r="S1293" s="8">
        <v>0</v>
      </c>
      <c r="T1293" s="33" t="str">
        <f t="shared" si="182"/>
        <v/>
      </c>
      <c r="U1293" s="12">
        <f t="shared" si="183"/>
        <v>0</v>
      </c>
      <c r="V1293" s="10">
        <f t="shared" si="184"/>
        <v>0</v>
      </c>
      <c r="W1293" s="11">
        <v>11</v>
      </c>
      <c r="X1293" s="8" t="s">
        <v>148</v>
      </c>
      <c r="Y1293" s="8" t="s">
        <v>149</v>
      </c>
      <c r="AA1293">
        <f t="shared" si="185"/>
        <v>2</v>
      </c>
      <c r="AB1293" s="32">
        <f t="shared" si="186"/>
        <v>-43.4</v>
      </c>
      <c r="AC1293" t="str">
        <f t="shared" si="187"/>
        <v>No Sales</v>
      </c>
      <c r="AD1293">
        <f>IFERROR(VLOOKUP(J1293,Product_lookup!$A:$G,5,FALSE),"")</f>
        <v>379</v>
      </c>
      <c r="AE1293">
        <f>IFERROR(VLOOKUP(J1293,Product_lookup!$A:$G,6,FALSE),"")</f>
        <v>140</v>
      </c>
      <c r="AF1293">
        <f>IFERROR(VLOOKUP(J1293,Product_lookup!$A:$G,7,FALSE),"")</f>
        <v>114</v>
      </c>
      <c r="AG1293" s="33">
        <f t="shared" si="188"/>
        <v>0.32981530343007914</v>
      </c>
    </row>
    <row r="1294" spans="1:33" x14ac:dyDescent="0.3">
      <c r="A1294" s="27">
        <v>46277</v>
      </c>
      <c r="B1294" s="8" t="s">
        <v>36</v>
      </c>
      <c r="C1294" s="8" t="s">
        <v>140</v>
      </c>
      <c r="D1294" s="8" t="s">
        <v>180</v>
      </c>
      <c r="E1294" s="8" t="s">
        <v>181</v>
      </c>
      <c r="F1294" s="8" t="s">
        <v>143</v>
      </c>
      <c r="G1294" s="8" t="s">
        <v>182</v>
      </c>
      <c r="H1294" s="8" t="s">
        <v>13</v>
      </c>
      <c r="I1294" s="8" t="s">
        <v>878</v>
      </c>
      <c r="J1294" s="8" t="s">
        <v>184</v>
      </c>
      <c r="K1294" s="8" t="s">
        <v>14</v>
      </c>
      <c r="L1294" s="12">
        <v>124</v>
      </c>
      <c r="M1294" s="9">
        <v>0</v>
      </c>
      <c r="N1294" s="10">
        <f t="shared" si="180"/>
        <v>0</v>
      </c>
      <c r="O1294" s="11" t="str">
        <f t="shared" si="181"/>
        <v/>
      </c>
      <c r="P1294" s="11">
        <v>0</v>
      </c>
      <c r="Q1294" s="11">
        <v>0</v>
      </c>
      <c r="R1294" s="8">
        <v>0</v>
      </c>
      <c r="S1294" s="8">
        <v>0</v>
      </c>
      <c r="T1294" s="33" t="str">
        <f t="shared" si="182"/>
        <v/>
      </c>
      <c r="U1294" s="12" t="str">
        <f t="shared" si="183"/>
        <v/>
      </c>
      <c r="V1294" s="10" t="str">
        <f t="shared" si="184"/>
        <v/>
      </c>
      <c r="W1294" s="11">
        <v>9.5</v>
      </c>
      <c r="X1294" s="8" t="s">
        <v>148</v>
      </c>
      <c r="Y1294" s="8" t="s">
        <v>149</v>
      </c>
      <c r="AA1294">
        <f t="shared" si="185"/>
        <v>2</v>
      </c>
      <c r="AB1294" s="32">
        <f t="shared" si="186"/>
        <v>0</v>
      </c>
      <c r="AC1294" t="str">
        <f t="shared" si="187"/>
        <v>No Spend</v>
      </c>
      <c r="AD1294">
        <f>IFERROR(VLOOKUP(J1294,Product_lookup!$A:$G,5,FALSE),"")</f>
        <v>379</v>
      </c>
      <c r="AE1294">
        <f>IFERROR(VLOOKUP(J1294,Product_lookup!$A:$G,6,FALSE),"")</f>
        <v>140</v>
      </c>
      <c r="AF1294">
        <f>IFERROR(VLOOKUP(J1294,Product_lookup!$A:$G,7,FALSE),"")</f>
        <v>114</v>
      </c>
      <c r="AG1294" s="33">
        <f t="shared" si="188"/>
        <v>0.32981530343007914</v>
      </c>
    </row>
    <row r="1295" spans="1:33" x14ac:dyDescent="0.3">
      <c r="A1295" s="27">
        <v>46277</v>
      </c>
      <c r="B1295" s="8" t="s">
        <v>36</v>
      </c>
      <c r="C1295" s="8" t="s">
        <v>140</v>
      </c>
      <c r="D1295" s="8" t="s">
        <v>180</v>
      </c>
      <c r="E1295" s="8" t="s">
        <v>181</v>
      </c>
      <c r="F1295" s="8" t="s">
        <v>143</v>
      </c>
      <c r="G1295" s="8" t="s">
        <v>182</v>
      </c>
      <c r="H1295" s="8" t="s">
        <v>13</v>
      </c>
      <c r="I1295" s="8" t="s">
        <v>182</v>
      </c>
      <c r="J1295" s="8" t="s">
        <v>184</v>
      </c>
      <c r="K1295" s="8" t="s">
        <v>7</v>
      </c>
      <c r="L1295" s="12">
        <v>964</v>
      </c>
      <c r="M1295" s="9">
        <v>7</v>
      </c>
      <c r="N1295" s="10">
        <f t="shared" si="180"/>
        <v>7.261410788381743E-3</v>
      </c>
      <c r="O1295" s="11">
        <f t="shared" si="181"/>
        <v>5.4099999999999993</v>
      </c>
      <c r="P1295" s="11">
        <v>37.869999999999997</v>
      </c>
      <c r="Q1295" s="11">
        <v>379</v>
      </c>
      <c r="R1295" s="8">
        <v>1</v>
      </c>
      <c r="S1295" s="8">
        <v>1</v>
      </c>
      <c r="T1295" s="33">
        <f t="shared" si="182"/>
        <v>9.992084432717678E-2</v>
      </c>
      <c r="U1295" s="12">
        <f t="shared" si="183"/>
        <v>10.007921837866386</v>
      </c>
      <c r="V1295" s="10">
        <f t="shared" si="184"/>
        <v>0.14285714285714285</v>
      </c>
      <c r="W1295" s="11">
        <v>8.5</v>
      </c>
      <c r="X1295" s="8" t="s">
        <v>148</v>
      </c>
      <c r="Y1295" s="8" t="s">
        <v>149</v>
      </c>
      <c r="AA1295">
        <f t="shared" si="185"/>
        <v>2</v>
      </c>
      <c r="AB1295" s="32">
        <f t="shared" si="186"/>
        <v>87.13</v>
      </c>
      <c r="AC1295" t="str">
        <f t="shared" si="187"/>
        <v>Profitable</v>
      </c>
      <c r="AD1295">
        <f>IFERROR(VLOOKUP(J1295,Product_lookup!$A:$G,5,FALSE),"")</f>
        <v>379</v>
      </c>
      <c r="AE1295">
        <f>IFERROR(VLOOKUP(J1295,Product_lookup!$A:$G,6,FALSE),"")</f>
        <v>140</v>
      </c>
      <c r="AF1295">
        <f>IFERROR(VLOOKUP(J1295,Product_lookup!$A:$G,7,FALSE),"")</f>
        <v>114</v>
      </c>
      <c r="AG1295" s="33">
        <f t="shared" si="188"/>
        <v>0.32981530343007914</v>
      </c>
    </row>
    <row r="1296" spans="1:33" x14ac:dyDescent="0.3">
      <c r="A1296" s="27">
        <v>46277</v>
      </c>
      <c r="B1296" s="8" t="s">
        <v>36</v>
      </c>
      <c r="C1296" s="8" t="s">
        <v>140</v>
      </c>
      <c r="D1296" s="8" t="s">
        <v>180</v>
      </c>
      <c r="E1296" s="8" t="s">
        <v>337</v>
      </c>
      <c r="F1296" s="8" t="s">
        <v>143</v>
      </c>
      <c r="G1296" s="8" t="s">
        <v>338</v>
      </c>
      <c r="H1296" s="8" t="s">
        <v>13</v>
      </c>
      <c r="I1296" s="8" t="s">
        <v>700</v>
      </c>
      <c r="J1296" s="8" t="s">
        <v>340</v>
      </c>
      <c r="K1296" s="8" t="s">
        <v>14</v>
      </c>
      <c r="L1296" s="12">
        <v>270</v>
      </c>
      <c r="M1296" s="9">
        <v>1</v>
      </c>
      <c r="N1296" s="10">
        <f t="shared" si="180"/>
        <v>3.7037037037037038E-3</v>
      </c>
      <c r="O1296" s="11">
        <f t="shared" si="181"/>
        <v>3.83</v>
      </c>
      <c r="P1296" s="11">
        <v>3.83</v>
      </c>
      <c r="Q1296" s="11">
        <v>0</v>
      </c>
      <c r="R1296" s="8">
        <v>0</v>
      </c>
      <c r="S1296" s="8">
        <v>0</v>
      </c>
      <c r="T1296" s="33" t="str">
        <f t="shared" si="182"/>
        <v/>
      </c>
      <c r="U1296" s="12">
        <f t="shared" si="183"/>
        <v>0</v>
      </c>
      <c r="V1296" s="10">
        <f t="shared" si="184"/>
        <v>0</v>
      </c>
      <c r="W1296" s="11">
        <v>5.5</v>
      </c>
      <c r="X1296" s="8" t="s">
        <v>148</v>
      </c>
      <c r="Y1296" s="8" t="s">
        <v>149</v>
      </c>
      <c r="AA1296">
        <f t="shared" si="185"/>
        <v>2</v>
      </c>
      <c r="AB1296" s="32">
        <f t="shared" si="186"/>
        <v>-3.83</v>
      </c>
      <c r="AC1296" t="str">
        <f t="shared" si="187"/>
        <v>No Sales</v>
      </c>
      <c r="AD1296">
        <f>IFERROR(VLOOKUP(J1296,Product_lookup!$A:$G,5,FALSE),"")</f>
        <v>249</v>
      </c>
      <c r="AE1296">
        <f>IFERROR(VLOOKUP(J1296,Product_lookup!$A:$G,6,FALSE),"")</f>
        <v>100</v>
      </c>
      <c r="AF1296">
        <f>IFERROR(VLOOKUP(J1296,Product_lookup!$A:$G,7,FALSE),"")</f>
        <v>112</v>
      </c>
      <c r="AG1296" s="33">
        <f t="shared" si="188"/>
        <v>0.14859437751004015</v>
      </c>
    </row>
    <row r="1297" spans="1:33" x14ac:dyDescent="0.3">
      <c r="A1297" s="27">
        <v>46277</v>
      </c>
      <c r="B1297" s="8" t="s">
        <v>36</v>
      </c>
      <c r="C1297" s="8" t="s">
        <v>140</v>
      </c>
      <c r="D1297" s="8" t="s">
        <v>180</v>
      </c>
      <c r="E1297" s="8" t="s">
        <v>337</v>
      </c>
      <c r="F1297" s="8" t="s">
        <v>143</v>
      </c>
      <c r="G1297" s="8" t="s">
        <v>341</v>
      </c>
      <c r="H1297" s="8" t="s">
        <v>13</v>
      </c>
      <c r="I1297" s="8" t="s">
        <v>237</v>
      </c>
      <c r="J1297" s="8" t="s">
        <v>340</v>
      </c>
      <c r="K1297" s="8" t="s">
        <v>21</v>
      </c>
      <c r="L1297" s="12">
        <v>135</v>
      </c>
      <c r="M1297" s="9">
        <v>2</v>
      </c>
      <c r="N1297" s="10">
        <f t="shared" si="180"/>
        <v>1.4814814814814815E-2</v>
      </c>
      <c r="O1297" s="11">
        <f t="shared" si="181"/>
        <v>6</v>
      </c>
      <c r="P1297" s="11">
        <v>12</v>
      </c>
      <c r="Q1297" s="11">
        <v>0</v>
      </c>
      <c r="R1297" s="8">
        <v>0</v>
      </c>
      <c r="S1297" s="8">
        <v>0</v>
      </c>
      <c r="T1297" s="33" t="str">
        <f t="shared" si="182"/>
        <v/>
      </c>
      <c r="U1297" s="12">
        <f t="shared" si="183"/>
        <v>0</v>
      </c>
      <c r="V1297" s="10">
        <f t="shared" si="184"/>
        <v>0</v>
      </c>
      <c r="W1297" s="11">
        <v>6</v>
      </c>
      <c r="X1297" s="8" t="s">
        <v>148</v>
      </c>
      <c r="Y1297" s="8" t="s">
        <v>149</v>
      </c>
      <c r="AA1297">
        <f t="shared" si="185"/>
        <v>2</v>
      </c>
      <c r="AB1297" s="32">
        <f t="shared" si="186"/>
        <v>-12</v>
      </c>
      <c r="AC1297" t="str">
        <f t="shared" si="187"/>
        <v>No Sales</v>
      </c>
      <c r="AD1297">
        <f>IFERROR(VLOOKUP(J1297,Product_lookup!$A:$G,5,FALSE),"")</f>
        <v>249</v>
      </c>
      <c r="AE1297">
        <f>IFERROR(VLOOKUP(J1297,Product_lookup!$A:$G,6,FALSE),"")</f>
        <v>100</v>
      </c>
      <c r="AF1297">
        <f>IFERROR(VLOOKUP(J1297,Product_lookup!$A:$G,7,FALSE),"")</f>
        <v>112</v>
      </c>
      <c r="AG1297" s="33">
        <f t="shared" si="188"/>
        <v>0.14859437751004015</v>
      </c>
    </row>
    <row r="1298" spans="1:33" x14ac:dyDescent="0.3">
      <c r="A1298" s="27">
        <v>46277</v>
      </c>
      <c r="B1298" s="8" t="s">
        <v>19</v>
      </c>
      <c r="C1298" s="8" t="s">
        <v>249</v>
      </c>
      <c r="D1298" s="8" t="s">
        <v>141</v>
      </c>
      <c r="E1298" s="8" t="s">
        <v>142</v>
      </c>
      <c r="F1298" s="8" t="s">
        <v>143</v>
      </c>
      <c r="G1298" s="8" t="s">
        <v>496</v>
      </c>
      <c r="H1298" s="8" t="s">
        <v>20</v>
      </c>
      <c r="I1298" s="8" t="s">
        <v>496</v>
      </c>
      <c r="J1298" s="8" t="s">
        <v>147</v>
      </c>
      <c r="K1298" s="8" t="s">
        <v>21</v>
      </c>
      <c r="L1298" s="12">
        <v>260</v>
      </c>
      <c r="M1298" s="9">
        <v>8</v>
      </c>
      <c r="N1298" s="10">
        <f t="shared" si="180"/>
        <v>3.0769230769230771E-2</v>
      </c>
      <c r="O1298" s="11">
        <f t="shared" si="181"/>
        <v>6.41</v>
      </c>
      <c r="P1298" s="11">
        <v>51.28</v>
      </c>
      <c r="Q1298" s="11">
        <v>0</v>
      </c>
      <c r="R1298" s="8">
        <v>0</v>
      </c>
      <c r="S1298" s="8">
        <v>0</v>
      </c>
      <c r="T1298" s="33" t="str">
        <f t="shared" si="182"/>
        <v/>
      </c>
      <c r="U1298" s="12">
        <f t="shared" si="183"/>
        <v>0</v>
      </c>
      <c r="V1298" s="10">
        <f t="shared" si="184"/>
        <v>0</v>
      </c>
      <c r="W1298" s="11">
        <v>8</v>
      </c>
      <c r="X1298" s="8" t="s">
        <v>148</v>
      </c>
      <c r="Y1298" s="8" t="s">
        <v>149</v>
      </c>
      <c r="AA1298">
        <f t="shared" si="185"/>
        <v>2</v>
      </c>
      <c r="AB1298" s="32">
        <f t="shared" si="186"/>
        <v>-51.28</v>
      </c>
      <c r="AC1298" t="str">
        <f t="shared" si="187"/>
        <v>No Sales</v>
      </c>
      <c r="AD1298">
        <f>IFERROR(VLOOKUP(J1298,Product_lookup!$A:$G,5,FALSE),"")</f>
        <v>599</v>
      </c>
      <c r="AE1298">
        <f>IFERROR(VLOOKUP(J1298,Product_lookup!$A:$G,6,FALSE),"")</f>
        <v>216</v>
      </c>
      <c r="AF1298">
        <f>IFERROR(VLOOKUP(J1298,Product_lookup!$A:$G,7,FALSE),"")</f>
        <v>144</v>
      </c>
      <c r="AG1298" s="33">
        <f t="shared" si="188"/>
        <v>0.39899833055091821</v>
      </c>
    </row>
    <row r="1299" spans="1:33" x14ac:dyDescent="0.3">
      <c r="A1299" s="27">
        <v>46277</v>
      </c>
      <c r="B1299" s="8" t="s">
        <v>19</v>
      </c>
      <c r="C1299" s="8" t="s">
        <v>249</v>
      </c>
      <c r="D1299" s="8" t="s">
        <v>141</v>
      </c>
      <c r="E1299" s="8" t="s">
        <v>164</v>
      </c>
      <c r="F1299" s="8" t="s">
        <v>143</v>
      </c>
      <c r="G1299" s="8" t="s">
        <v>349</v>
      </c>
      <c r="H1299" s="8" t="s">
        <v>20</v>
      </c>
      <c r="I1299" s="8" t="s">
        <v>349</v>
      </c>
      <c r="J1299" s="8" t="s">
        <v>166</v>
      </c>
      <c r="K1299" s="8" t="s">
        <v>14</v>
      </c>
      <c r="L1299" s="12">
        <v>276</v>
      </c>
      <c r="M1299" s="9">
        <v>2</v>
      </c>
      <c r="N1299" s="10">
        <f t="shared" si="180"/>
        <v>7.246376811594203E-3</v>
      </c>
      <c r="O1299" s="11">
        <f t="shared" si="181"/>
        <v>5.26</v>
      </c>
      <c r="P1299" s="11">
        <v>10.52</v>
      </c>
      <c r="Q1299" s="11">
        <v>0</v>
      </c>
      <c r="R1299" s="8">
        <v>0</v>
      </c>
      <c r="S1299" s="8">
        <v>0</v>
      </c>
      <c r="T1299" s="33" t="str">
        <f t="shared" si="182"/>
        <v/>
      </c>
      <c r="U1299" s="12">
        <f t="shared" si="183"/>
        <v>0</v>
      </c>
      <c r="V1299" s="10">
        <f t="shared" si="184"/>
        <v>0</v>
      </c>
      <c r="W1299" s="11">
        <v>6.5</v>
      </c>
      <c r="X1299" s="8" t="s">
        <v>148</v>
      </c>
      <c r="Y1299" s="8" t="s">
        <v>149</v>
      </c>
      <c r="AA1299">
        <f t="shared" si="185"/>
        <v>2</v>
      </c>
      <c r="AB1299" s="32">
        <f t="shared" si="186"/>
        <v>-10.52</v>
      </c>
      <c r="AC1299" t="str">
        <f t="shared" si="187"/>
        <v>No Sales</v>
      </c>
      <c r="AD1299">
        <f>IFERROR(VLOOKUP(J1299,Product_lookup!$A:$G,5,FALSE),"")</f>
        <v>449</v>
      </c>
      <c r="AE1299">
        <f>IFERROR(VLOOKUP(J1299,Product_lookup!$A:$G,6,FALSE),"")</f>
        <v>162</v>
      </c>
      <c r="AF1299">
        <f>IFERROR(VLOOKUP(J1299,Product_lookup!$A:$G,7,FALSE),"")</f>
        <v>130</v>
      </c>
      <c r="AG1299" s="33">
        <f t="shared" si="188"/>
        <v>0.34966592427616927</v>
      </c>
    </row>
    <row r="1300" spans="1:33" x14ac:dyDescent="0.3">
      <c r="A1300" s="27">
        <v>46277</v>
      </c>
      <c r="B1300" s="8" t="s">
        <v>19</v>
      </c>
      <c r="C1300" s="8" t="s">
        <v>249</v>
      </c>
      <c r="D1300" s="8" t="s">
        <v>141</v>
      </c>
      <c r="E1300" s="8" t="s">
        <v>164</v>
      </c>
      <c r="F1300" s="8" t="s">
        <v>143</v>
      </c>
      <c r="G1300" s="8" t="s">
        <v>431</v>
      </c>
      <c r="H1300" s="8" t="s">
        <v>20</v>
      </c>
      <c r="I1300" s="8" t="s">
        <v>431</v>
      </c>
      <c r="J1300" s="8" t="s">
        <v>166</v>
      </c>
      <c r="K1300" s="8" t="s">
        <v>14</v>
      </c>
      <c r="L1300" s="12">
        <v>285</v>
      </c>
      <c r="M1300" s="9">
        <v>4</v>
      </c>
      <c r="N1300" s="10">
        <f t="shared" si="180"/>
        <v>1.4035087719298246E-2</v>
      </c>
      <c r="O1300" s="11">
        <f t="shared" si="181"/>
        <v>4.0999999999999996</v>
      </c>
      <c r="P1300" s="11">
        <v>16.399999999999999</v>
      </c>
      <c r="Q1300" s="11">
        <v>449</v>
      </c>
      <c r="R1300" s="8">
        <v>1</v>
      </c>
      <c r="S1300" s="8">
        <v>1</v>
      </c>
      <c r="T1300" s="33">
        <f t="shared" si="182"/>
        <v>3.6525612472160351E-2</v>
      </c>
      <c r="U1300" s="12">
        <f t="shared" si="183"/>
        <v>27.378048780487806</v>
      </c>
      <c r="V1300" s="10">
        <f t="shared" si="184"/>
        <v>0.25</v>
      </c>
      <c r="W1300" s="11">
        <v>5.5</v>
      </c>
      <c r="X1300" s="8" t="s">
        <v>148</v>
      </c>
      <c r="Y1300" s="8" t="s">
        <v>149</v>
      </c>
      <c r="AA1300">
        <f t="shared" si="185"/>
        <v>2</v>
      </c>
      <c r="AB1300" s="32">
        <f t="shared" si="186"/>
        <v>140.6</v>
      </c>
      <c r="AC1300" t="str">
        <f t="shared" si="187"/>
        <v>Profitable</v>
      </c>
      <c r="AD1300">
        <f>IFERROR(VLOOKUP(J1300,Product_lookup!$A:$G,5,FALSE),"")</f>
        <v>449</v>
      </c>
      <c r="AE1300">
        <f>IFERROR(VLOOKUP(J1300,Product_lookup!$A:$G,6,FALSE),"")</f>
        <v>162</v>
      </c>
      <c r="AF1300">
        <f>IFERROR(VLOOKUP(J1300,Product_lookup!$A:$G,7,FALSE),"")</f>
        <v>130</v>
      </c>
      <c r="AG1300" s="33">
        <f t="shared" si="188"/>
        <v>0.34966592427616927</v>
      </c>
    </row>
    <row r="1301" spans="1:33" x14ac:dyDescent="0.3">
      <c r="A1301" s="27">
        <v>46277</v>
      </c>
      <c r="B1301" s="8" t="s">
        <v>19</v>
      </c>
      <c r="C1301" s="8" t="s">
        <v>249</v>
      </c>
      <c r="D1301" s="8" t="s">
        <v>141</v>
      </c>
      <c r="E1301" s="8" t="s">
        <v>164</v>
      </c>
      <c r="F1301" s="8" t="s">
        <v>143</v>
      </c>
      <c r="G1301" s="8" t="s">
        <v>347</v>
      </c>
      <c r="H1301" s="8" t="s">
        <v>20</v>
      </c>
      <c r="I1301" s="8" t="s">
        <v>347</v>
      </c>
      <c r="J1301" s="8" t="s">
        <v>166</v>
      </c>
      <c r="K1301" s="8" t="s">
        <v>14</v>
      </c>
      <c r="L1301" s="12">
        <v>679</v>
      </c>
      <c r="M1301" s="9">
        <v>10</v>
      </c>
      <c r="N1301" s="10">
        <f t="shared" si="180"/>
        <v>1.4727540500736377E-2</v>
      </c>
      <c r="O1301" s="11">
        <f t="shared" si="181"/>
        <v>4.71</v>
      </c>
      <c r="P1301" s="11">
        <v>47.1</v>
      </c>
      <c r="Q1301" s="11">
        <v>898</v>
      </c>
      <c r="R1301" s="8">
        <v>2</v>
      </c>
      <c r="S1301" s="8">
        <v>2</v>
      </c>
      <c r="T1301" s="33">
        <f t="shared" si="182"/>
        <v>5.2449888641425392E-2</v>
      </c>
      <c r="U1301" s="12">
        <f t="shared" si="183"/>
        <v>19.065817409766453</v>
      </c>
      <c r="V1301" s="10">
        <f t="shared" si="184"/>
        <v>0.2</v>
      </c>
      <c r="W1301" s="11">
        <v>7.5</v>
      </c>
      <c r="X1301" s="8" t="s">
        <v>148</v>
      </c>
      <c r="Y1301" s="8" t="s">
        <v>149</v>
      </c>
      <c r="AA1301">
        <f t="shared" si="185"/>
        <v>2</v>
      </c>
      <c r="AB1301" s="32">
        <f t="shared" si="186"/>
        <v>266.89999999999998</v>
      </c>
      <c r="AC1301" t="str">
        <f t="shared" si="187"/>
        <v>Profitable</v>
      </c>
      <c r="AD1301">
        <f>IFERROR(VLOOKUP(J1301,Product_lookup!$A:$G,5,FALSE),"")</f>
        <v>449</v>
      </c>
      <c r="AE1301">
        <f>IFERROR(VLOOKUP(J1301,Product_lookup!$A:$G,6,FALSE),"")</f>
        <v>162</v>
      </c>
      <c r="AF1301">
        <f>IFERROR(VLOOKUP(J1301,Product_lookup!$A:$G,7,FALSE),"")</f>
        <v>130</v>
      </c>
      <c r="AG1301" s="33">
        <f t="shared" si="188"/>
        <v>0.34966592427616927</v>
      </c>
    </row>
    <row r="1302" spans="1:33" x14ac:dyDescent="0.3">
      <c r="A1302" s="27">
        <v>46277</v>
      </c>
      <c r="B1302" s="8" t="s">
        <v>19</v>
      </c>
      <c r="C1302" s="8" t="s">
        <v>249</v>
      </c>
      <c r="D1302" s="8" t="s">
        <v>141</v>
      </c>
      <c r="E1302" s="8" t="s">
        <v>164</v>
      </c>
      <c r="F1302" s="8" t="s">
        <v>143</v>
      </c>
      <c r="G1302" s="8" t="s">
        <v>432</v>
      </c>
      <c r="H1302" s="8" t="s">
        <v>20</v>
      </c>
      <c r="I1302" s="8" t="s">
        <v>432</v>
      </c>
      <c r="J1302" s="8" t="s">
        <v>166</v>
      </c>
      <c r="K1302" s="8" t="s">
        <v>14</v>
      </c>
      <c r="L1302" s="12">
        <v>712</v>
      </c>
      <c r="M1302" s="9">
        <v>13</v>
      </c>
      <c r="N1302" s="10">
        <f t="shared" si="180"/>
        <v>1.8258426966292134E-2</v>
      </c>
      <c r="O1302" s="11">
        <f t="shared" si="181"/>
        <v>3.3</v>
      </c>
      <c r="P1302" s="11">
        <v>42.9</v>
      </c>
      <c r="Q1302" s="11">
        <v>0</v>
      </c>
      <c r="R1302" s="8">
        <v>0</v>
      </c>
      <c r="S1302" s="8">
        <v>0</v>
      </c>
      <c r="T1302" s="33" t="str">
        <f t="shared" si="182"/>
        <v/>
      </c>
      <c r="U1302" s="12">
        <f t="shared" si="183"/>
        <v>0</v>
      </c>
      <c r="V1302" s="10">
        <f t="shared" si="184"/>
        <v>0</v>
      </c>
      <c r="W1302" s="11">
        <v>6</v>
      </c>
      <c r="X1302" s="8" t="s">
        <v>148</v>
      </c>
      <c r="Y1302" s="8" t="s">
        <v>149</v>
      </c>
      <c r="AA1302">
        <f t="shared" si="185"/>
        <v>2</v>
      </c>
      <c r="AB1302" s="32">
        <f t="shared" si="186"/>
        <v>-42.9</v>
      </c>
      <c r="AC1302" t="str">
        <f t="shared" si="187"/>
        <v>No Sales</v>
      </c>
      <c r="AD1302">
        <f>IFERROR(VLOOKUP(J1302,Product_lookup!$A:$G,5,FALSE),"")</f>
        <v>449</v>
      </c>
      <c r="AE1302">
        <f>IFERROR(VLOOKUP(J1302,Product_lookup!$A:$G,6,FALSE),"")</f>
        <v>162</v>
      </c>
      <c r="AF1302">
        <f>IFERROR(VLOOKUP(J1302,Product_lookup!$A:$G,7,FALSE),"")</f>
        <v>130</v>
      </c>
      <c r="AG1302" s="33">
        <f t="shared" si="188"/>
        <v>0.34966592427616927</v>
      </c>
    </row>
    <row r="1303" spans="1:33" x14ac:dyDescent="0.3">
      <c r="A1303" s="27">
        <v>46277</v>
      </c>
      <c r="B1303" s="8" t="s">
        <v>19</v>
      </c>
      <c r="C1303" s="8" t="s">
        <v>249</v>
      </c>
      <c r="D1303" s="8" t="s">
        <v>141</v>
      </c>
      <c r="E1303" s="8" t="s">
        <v>164</v>
      </c>
      <c r="F1303" s="8" t="s">
        <v>143</v>
      </c>
      <c r="G1303" s="8" t="s">
        <v>350</v>
      </c>
      <c r="H1303" s="8" t="s">
        <v>20</v>
      </c>
      <c r="I1303" s="8" t="s">
        <v>350</v>
      </c>
      <c r="J1303" s="8" t="s">
        <v>166</v>
      </c>
      <c r="K1303" s="8" t="s">
        <v>7</v>
      </c>
      <c r="L1303" s="12">
        <v>119</v>
      </c>
      <c r="M1303" s="9">
        <v>0</v>
      </c>
      <c r="N1303" s="10">
        <f t="shared" si="180"/>
        <v>0</v>
      </c>
      <c r="O1303" s="11" t="str">
        <f t="shared" si="181"/>
        <v/>
      </c>
      <c r="P1303" s="11">
        <v>0</v>
      </c>
      <c r="Q1303" s="11">
        <v>0</v>
      </c>
      <c r="R1303" s="8">
        <v>0</v>
      </c>
      <c r="S1303" s="8">
        <v>0</v>
      </c>
      <c r="T1303" s="33" t="str">
        <f t="shared" si="182"/>
        <v/>
      </c>
      <c r="U1303" s="12" t="str">
        <f t="shared" si="183"/>
        <v/>
      </c>
      <c r="V1303" s="10" t="str">
        <f t="shared" si="184"/>
        <v/>
      </c>
      <c r="W1303" s="11">
        <v>7.5</v>
      </c>
      <c r="X1303" s="8" t="s">
        <v>148</v>
      </c>
      <c r="Y1303" s="8" t="s">
        <v>149</v>
      </c>
      <c r="AA1303">
        <f t="shared" si="185"/>
        <v>2</v>
      </c>
      <c r="AB1303" s="32">
        <f t="shared" si="186"/>
        <v>0</v>
      </c>
      <c r="AC1303" t="str">
        <f t="shared" si="187"/>
        <v>No Spend</v>
      </c>
      <c r="AD1303">
        <f>IFERROR(VLOOKUP(J1303,Product_lookup!$A:$G,5,FALSE),"")</f>
        <v>449</v>
      </c>
      <c r="AE1303">
        <f>IFERROR(VLOOKUP(J1303,Product_lookup!$A:$G,6,FALSE),"")</f>
        <v>162</v>
      </c>
      <c r="AF1303">
        <f>IFERROR(VLOOKUP(J1303,Product_lookup!$A:$G,7,FALSE),"")</f>
        <v>130</v>
      </c>
      <c r="AG1303" s="33">
        <f t="shared" si="188"/>
        <v>0.34966592427616927</v>
      </c>
    </row>
    <row r="1304" spans="1:33" x14ac:dyDescent="0.3">
      <c r="A1304" s="27">
        <v>46277</v>
      </c>
      <c r="B1304" s="8" t="s">
        <v>19</v>
      </c>
      <c r="C1304" s="8" t="s">
        <v>249</v>
      </c>
      <c r="D1304" s="8" t="s">
        <v>141</v>
      </c>
      <c r="E1304" s="8" t="s">
        <v>351</v>
      </c>
      <c r="F1304" s="8" t="s">
        <v>143</v>
      </c>
      <c r="G1304" s="8" t="s">
        <v>354</v>
      </c>
      <c r="H1304" s="8" t="s">
        <v>20</v>
      </c>
      <c r="I1304" s="8" t="s">
        <v>354</v>
      </c>
      <c r="J1304" s="8" t="s">
        <v>353</v>
      </c>
      <c r="K1304" s="8" t="s">
        <v>21</v>
      </c>
      <c r="L1304" s="12">
        <v>125</v>
      </c>
      <c r="M1304" s="9">
        <v>10</v>
      </c>
      <c r="N1304" s="10">
        <f t="shared" si="180"/>
        <v>0.08</v>
      </c>
      <c r="O1304" s="11">
        <f t="shared" si="181"/>
        <v>16</v>
      </c>
      <c r="P1304" s="11">
        <v>160</v>
      </c>
      <c r="Q1304" s="11">
        <v>5196</v>
      </c>
      <c r="R1304" s="8">
        <v>3</v>
      </c>
      <c r="S1304" s="8">
        <v>4</v>
      </c>
      <c r="T1304" s="33">
        <f t="shared" si="182"/>
        <v>3.0792917628945343E-2</v>
      </c>
      <c r="U1304" s="12">
        <f t="shared" si="183"/>
        <v>32.475000000000001</v>
      </c>
      <c r="V1304" s="10">
        <f t="shared" si="184"/>
        <v>0.3</v>
      </c>
      <c r="W1304" s="11">
        <v>16</v>
      </c>
      <c r="X1304" s="8" t="s">
        <v>148</v>
      </c>
      <c r="Y1304" s="8" t="s">
        <v>149</v>
      </c>
      <c r="AA1304">
        <f t="shared" si="185"/>
        <v>2</v>
      </c>
      <c r="AB1304" s="32" t="str">
        <f t="shared" si="186"/>
        <v/>
      </c>
      <c r="AC1304" t="str">
        <f t="shared" si="187"/>
        <v>Cost missing</v>
      </c>
      <c r="AD1304" t="str">
        <f>IFERROR(VLOOKUP(J1304,Product_lookup!$A:$G,5,FALSE),"")</f>
        <v/>
      </c>
      <c r="AE1304" t="str">
        <f>IFERROR(VLOOKUP(J1304,Product_lookup!$A:$G,6,FALSE),"")</f>
        <v/>
      </c>
      <c r="AF1304" t="str">
        <f>IFERROR(VLOOKUP(J1304,Product_lookup!$A:$G,7,FALSE),"")</f>
        <v/>
      </c>
      <c r="AG1304" s="33" t="str">
        <f t="shared" si="188"/>
        <v/>
      </c>
    </row>
    <row r="1305" spans="1:33" x14ac:dyDescent="0.3">
      <c r="A1305" s="27">
        <v>46277</v>
      </c>
      <c r="B1305" s="8" t="s">
        <v>19</v>
      </c>
      <c r="C1305" s="8" t="s">
        <v>249</v>
      </c>
      <c r="D1305" s="8" t="s">
        <v>141</v>
      </c>
      <c r="E1305" s="8" t="s">
        <v>351</v>
      </c>
      <c r="F1305" s="8" t="s">
        <v>143</v>
      </c>
      <c r="G1305" s="8" t="s">
        <v>706</v>
      </c>
      <c r="H1305" s="8" t="s">
        <v>20</v>
      </c>
      <c r="I1305" s="8" t="s">
        <v>706</v>
      </c>
      <c r="J1305" s="8" t="s">
        <v>353</v>
      </c>
      <c r="K1305" s="8" t="s">
        <v>7</v>
      </c>
      <c r="L1305" s="12">
        <v>346</v>
      </c>
      <c r="M1305" s="9">
        <v>8</v>
      </c>
      <c r="N1305" s="10">
        <f t="shared" si="180"/>
        <v>2.3121387283236993E-2</v>
      </c>
      <c r="O1305" s="11">
        <f t="shared" si="181"/>
        <v>11.98</v>
      </c>
      <c r="P1305" s="11">
        <v>95.84</v>
      </c>
      <c r="Q1305" s="11">
        <v>0</v>
      </c>
      <c r="R1305" s="8">
        <v>0</v>
      </c>
      <c r="S1305" s="8">
        <v>0</v>
      </c>
      <c r="T1305" s="33" t="str">
        <f t="shared" si="182"/>
        <v/>
      </c>
      <c r="U1305" s="12">
        <f t="shared" si="183"/>
        <v>0</v>
      </c>
      <c r="V1305" s="10">
        <f t="shared" si="184"/>
        <v>0</v>
      </c>
      <c r="W1305" s="11">
        <v>15.5</v>
      </c>
      <c r="X1305" s="8" t="s">
        <v>148</v>
      </c>
      <c r="Y1305" s="8" t="s">
        <v>149</v>
      </c>
      <c r="AA1305">
        <f t="shared" si="185"/>
        <v>2</v>
      </c>
      <c r="AB1305" s="32" t="str">
        <f t="shared" si="186"/>
        <v/>
      </c>
      <c r="AC1305" t="str">
        <f t="shared" si="187"/>
        <v>Cost missing</v>
      </c>
      <c r="AD1305" t="str">
        <f>IFERROR(VLOOKUP(J1305,Product_lookup!$A:$G,5,FALSE),"")</f>
        <v/>
      </c>
      <c r="AE1305" t="str">
        <f>IFERROR(VLOOKUP(J1305,Product_lookup!$A:$G,6,FALSE),"")</f>
        <v/>
      </c>
      <c r="AF1305" t="str">
        <f>IFERROR(VLOOKUP(J1305,Product_lookup!$A:$G,7,FALSE),"")</f>
        <v/>
      </c>
      <c r="AG1305" s="33" t="str">
        <f t="shared" si="188"/>
        <v/>
      </c>
    </row>
    <row r="1306" spans="1:33" x14ac:dyDescent="0.3">
      <c r="A1306" s="27">
        <v>46278</v>
      </c>
      <c r="B1306" s="8" t="s">
        <v>12</v>
      </c>
      <c r="C1306" s="8" t="s">
        <v>140</v>
      </c>
      <c r="D1306" s="8" t="s">
        <v>141</v>
      </c>
      <c r="E1306" s="8" t="s">
        <v>142</v>
      </c>
      <c r="F1306" s="8" t="s">
        <v>143</v>
      </c>
      <c r="G1306" s="8" t="s">
        <v>151</v>
      </c>
      <c r="H1306" s="8" t="s">
        <v>6</v>
      </c>
      <c r="I1306" s="8" t="s">
        <v>454</v>
      </c>
      <c r="J1306" s="8" t="s">
        <v>147</v>
      </c>
      <c r="K1306" s="8" t="s">
        <v>21</v>
      </c>
      <c r="L1306" s="12">
        <v>270</v>
      </c>
      <c r="M1306" s="9">
        <v>1</v>
      </c>
      <c r="N1306" s="10">
        <f t="shared" si="180"/>
        <v>3.7037037037037038E-3</v>
      </c>
      <c r="O1306" s="11">
        <f t="shared" si="181"/>
        <v>11.64</v>
      </c>
      <c r="P1306" s="11">
        <v>11.64</v>
      </c>
      <c r="Q1306" s="11">
        <v>0</v>
      </c>
      <c r="R1306" s="8">
        <v>0</v>
      </c>
      <c r="S1306" s="8">
        <v>0</v>
      </c>
      <c r="T1306" s="33" t="str">
        <f t="shared" si="182"/>
        <v/>
      </c>
      <c r="U1306" s="12">
        <f t="shared" si="183"/>
        <v>0</v>
      </c>
      <c r="V1306" s="10">
        <f t="shared" si="184"/>
        <v>0</v>
      </c>
      <c r="W1306" s="11">
        <v>13.5</v>
      </c>
      <c r="X1306" s="8" t="s">
        <v>148</v>
      </c>
      <c r="Y1306" s="8" t="s">
        <v>149</v>
      </c>
      <c r="AA1306">
        <f t="shared" si="185"/>
        <v>2</v>
      </c>
      <c r="AB1306" s="32">
        <f t="shared" si="186"/>
        <v>-11.64</v>
      </c>
      <c r="AC1306" t="str">
        <f t="shared" si="187"/>
        <v>No Sales</v>
      </c>
      <c r="AD1306">
        <f>IFERROR(VLOOKUP(J1306,Product_lookup!$A:$G,5,FALSE),"")</f>
        <v>599</v>
      </c>
      <c r="AE1306">
        <f>IFERROR(VLOOKUP(J1306,Product_lookup!$A:$G,6,FALSE),"")</f>
        <v>216</v>
      </c>
      <c r="AF1306">
        <f>IFERROR(VLOOKUP(J1306,Product_lookup!$A:$G,7,FALSE),"")</f>
        <v>144</v>
      </c>
      <c r="AG1306" s="33">
        <f t="shared" si="188"/>
        <v>0.39899833055091821</v>
      </c>
    </row>
    <row r="1307" spans="1:33" x14ac:dyDescent="0.3">
      <c r="A1307" s="27">
        <v>46278</v>
      </c>
      <c r="B1307" s="8" t="s">
        <v>12</v>
      </c>
      <c r="C1307" s="8" t="s">
        <v>140</v>
      </c>
      <c r="D1307" s="8" t="s">
        <v>141</v>
      </c>
      <c r="E1307" s="8" t="s">
        <v>142</v>
      </c>
      <c r="F1307" s="8" t="s">
        <v>143</v>
      </c>
      <c r="G1307" s="8" t="s">
        <v>178</v>
      </c>
      <c r="H1307" s="8" t="s">
        <v>6</v>
      </c>
      <c r="I1307" s="8" t="s">
        <v>525</v>
      </c>
      <c r="J1307" s="8" t="s">
        <v>147</v>
      </c>
      <c r="K1307" s="8" t="s">
        <v>21</v>
      </c>
      <c r="L1307" s="12">
        <v>412</v>
      </c>
      <c r="M1307" s="9">
        <v>3</v>
      </c>
      <c r="N1307" s="10">
        <f t="shared" si="180"/>
        <v>7.2815533980582527E-3</v>
      </c>
      <c r="O1307" s="11">
        <f t="shared" si="181"/>
        <v>12.29</v>
      </c>
      <c r="P1307" s="11">
        <v>36.869999999999997</v>
      </c>
      <c r="Q1307" s="11">
        <v>0</v>
      </c>
      <c r="R1307" s="8">
        <v>0</v>
      </c>
      <c r="S1307" s="8">
        <v>0</v>
      </c>
      <c r="T1307" s="33" t="str">
        <f t="shared" si="182"/>
        <v/>
      </c>
      <c r="U1307" s="12">
        <f t="shared" si="183"/>
        <v>0</v>
      </c>
      <c r="V1307" s="10">
        <f t="shared" si="184"/>
        <v>0</v>
      </c>
      <c r="W1307" s="11">
        <v>14.5</v>
      </c>
      <c r="X1307" s="8" t="s">
        <v>148</v>
      </c>
      <c r="Y1307" s="8" t="s">
        <v>149</v>
      </c>
      <c r="AA1307">
        <f t="shared" si="185"/>
        <v>2</v>
      </c>
      <c r="AB1307" s="32">
        <f t="shared" si="186"/>
        <v>-36.869999999999997</v>
      </c>
      <c r="AC1307" t="str">
        <f t="shared" si="187"/>
        <v>No Sales</v>
      </c>
      <c r="AD1307">
        <f>IFERROR(VLOOKUP(J1307,Product_lookup!$A:$G,5,FALSE),"")</f>
        <v>599</v>
      </c>
      <c r="AE1307">
        <f>IFERROR(VLOOKUP(J1307,Product_lookup!$A:$G,6,FALSE),"")</f>
        <v>216</v>
      </c>
      <c r="AF1307">
        <f>IFERROR(VLOOKUP(J1307,Product_lookup!$A:$G,7,FALSE),"")</f>
        <v>144</v>
      </c>
      <c r="AG1307" s="33">
        <f t="shared" si="188"/>
        <v>0.39899833055091821</v>
      </c>
    </row>
    <row r="1308" spans="1:33" x14ac:dyDescent="0.3">
      <c r="A1308" s="27">
        <v>46278</v>
      </c>
      <c r="B1308" s="8" t="s">
        <v>12</v>
      </c>
      <c r="C1308" s="8" t="s">
        <v>140</v>
      </c>
      <c r="D1308" s="8" t="s">
        <v>141</v>
      </c>
      <c r="E1308" s="8" t="s">
        <v>150</v>
      </c>
      <c r="F1308" s="8" t="s">
        <v>143</v>
      </c>
      <c r="G1308" s="8" t="s">
        <v>144</v>
      </c>
      <c r="H1308" s="8" t="s">
        <v>6</v>
      </c>
      <c r="I1308" s="8" t="s">
        <v>374</v>
      </c>
      <c r="J1308" s="8" t="s">
        <v>153</v>
      </c>
      <c r="K1308" s="8" t="s">
        <v>21</v>
      </c>
      <c r="L1308" s="12">
        <v>365</v>
      </c>
      <c r="M1308" s="9">
        <v>5</v>
      </c>
      <c r="N1308" s="10">
        <f t="shared" si="180"/>
        <v>1.3698630136986301E-2</v>
      </c>
      <c r="O1308" s="11">
        <f t="shared" si="181"/>
        <v>12.5</v>
      </c>
      <c r="P1308" s="11">
        <v>62.5</v>
      </c>
      <c r="Q1308" s="11">
        <v>0</v>
      </c>
      <c r="R1308" s="8">
        <v>0</v>
      </c>
      <c r="S1308" s="8">
        <v>0</v>
      </c>
      <c r="T1308" s="33" t="str">
        <f t="shared" si="182"/>
        <v/>
      </c>
      <c r="U1308" s="12">
        <f t="shared" si="183"/>
        <v>0</v>
      </c>
      <c r="V1308" s="10">
        <f t="shared" si="184"/>
        <v>0</v>
      </c>
      <c r="W1308" s="11">
        <v>12.5</v>
      </c>
      <c r="X1308" s="8" t="s">
        <v>148</v>
      </c>
      <c r="Y1308" s="8" t="s">
        <v>149</v>
      </c>
      <c r="AA1308">
        <f t="shared" si="185"/>
        <v>2</v>
      </c>
      <c r="AB1308" s="32">
        <f t="shared" si="186"/>
        <v>-62.5</v>
      </c>
      <c r="AC1308" t="str">
        <f t="shared" si="187"/>
        <v>No Sales</v>
      </c>
      <c r="AD1308">
        <f>IFERROR(VLOOKUP(J1308,Product_lookup!$A:$G,5,FALSE),"")</f>
        <v>549</v>
      </c>
      <c r="AE1308">
        <f>IFERROR(VLOOKUP(J1308,Product_lookup!$A:$G,6,FALSE),"")</f>
        <v>192</v>
      </c>
      <c r="AF1308">
        <f>IFERROR(VLOOKUP(J1308,Product_lookup!$A:$G,7,FALSE),"")</f>
        <v>139</v>
      </c>
      <c r="AG1308" s="33">
        <f t="shared" si="188"/>
        <v>0.39708561020036431</v>
      </c>
    </row>
    <row r="1309" spans="1:33" x14ac:dyDescent="0.3">
      <c r="A1309" s="27">
        <v>46278</v>
      </c>
      <c r="B1309" s="8" t="s">
        <v>12</v>
      </c>
      <c r="C1309" s="8" t="s">
        <v>140</v>
      </c>
      <c r="D1309" s="8" t="s">
        <v>141</v>
      </c>
      <c r="E1309" s="8" t="s">
        <v>150</v>
      </c>
      <c r="F1309" s="8" t="s">
        <v>143</v>
      </c>
      <c r="G1309" s="8" t="s">
        <v>170</v>
      </c>
      <c r="H1309" s="8" t="s">
        <v>6</v>
      </c>
      <c r="I1309" s="8" t="s">
        <v>457</v>
      </c>
      <c r="J1309" s="8" t="s">
        <v>153</v>
      </c>
      <c r="K1309" s="8" t="s">
        <v>14</v>
      </c>
      <c r="L1309" s="12">
        <v>882</v>
      </c>
      <c r="M1309" s="9">
        <v>2</v>
      </c>
      <c r="N1309" s="10">
        <f t="shared" si="180"/>
        <v>2.2675736961451248E-3</v>
      </c>
      <c r="O1309" s="11">
        <f t="shared" si="181"/>
        <v>12.97</v>
      </c>
      <c r="P1309" s="11">
        <v>25.94</v>
      </c>
      <c r="Q1309" s="11">
        <v>0</v>
      </c>
      <c r="R1309" s="8">
        <v>0</v>
      </c>
      <c r="S1309" s="8">
        <v>0</v>
      </c>
      <c r="T1309" s="33" t="str">
        <f t="shared" si="182"/>
        <v/>
      </c>
      <c r="U1309" s="12">
        <f t="shared" si="183"/>
        <v>0</v>
      </c>
      <c r="V1309" s="10">
        <f t="shared" si="184"/>
        <v>0</v>
      </c>
      <c r="W1309" s="11">
        <v>16.5</v>
      </c>
      <c r="X1309" s="8" t="s">
        <v>148</v>
      </c>
      <c r="Y1309" s="8" t="s">
        <v>149</v>
      </c>
      <c r="AA1309">
        <f t="shared" si="185"/>
        <v>2</v>
      </c>
      <c r="AB1309" s="32">
        <f t="shared" si="186"/>
        <v>-25.94</v>
      </c>
      <c r="AC1309" t="str">
        <f t="shared" si="187"/>
        <v>No Sales</v>
      </c>
      <c r="AD1309">
        <f>IFERROR(VLOOKUP(J1309,Product_lookup!$A:$G,5,FALSE),"")</f>
        <v>549</v>
      </c>
      <c r="AE1309">
        <f>IFERROR(VLOOKUP(J1309,Product_lookup!$A:$G,6,FALSE),"")</f>
        <v>192</v>
      </c>
      <c r="AF1309">
        <f>IFERROR(VLOOKUP(J1309,Product_lookup!$A:$G,7,FALSE),"")</f>
        <v>139</v>
      </c>
      <c r="AG1309" s="33">
        <f t="shared" si="188"/>
        <v>0.39708561020036431</v>
      </c>
    </row>
    <row r="1310" spans="1:33" x14ac:dyDescent="0.3">
      <c r="A1310" s="27">
        <v>46278</v>
      </c>
      <c r="B1310" s="8" t="s">
        <v>12</v>
      </c>
      <c r="C1310" s="8" t="s">
        <v>140</v>
      </c>
      <c r="D1310" s="8" t="s">
        <v>141</v>
      </c>
      <c r="E1310" s="8" t="s">
        <v>150</v>
      </c>
      <c r="F1310" s="8" t="s">
        <v>143</v>
      </c>
      <c r="G1310" s="8" t="s">
        <v>144</v>
      </c>
      <c r="H1310" s="8" t="s">
        <v>6</v>
      </c>
      <c r="I1310" s="8" t="s">
        <v>210</v>
      </c>
      <c r="J1310" s="8" t="s">
        <v>153</v>
      </c>
      <c r="K1310" s="8" t="s">
        <v>14</v>
      </c>
      <c r="L1310" s="12">
        <v>3230</v>
      </c>
      <c r="M1310" s="9">
        <v>11</v>
      </c>
      <c r="N1310" s="10">
        <f t="shared" si="180"/>
        <v>3.4055727554179569E-3</v>
      </c>
      <c r="O1310" s="11">
        <f t="shared" si="181"/>
        <v>8.27</v>
      </c>
      <c r="P1310" s="11">
        <v>90.97</v>
      </c>
      <c r="Q1310" s="11">
        <v>0</v>
      </c>
      <c r="R1310" s="8">
        <v>0</v>
      </c>
      <c r="S1310" s="8">
        <v>0</v>
      </c>
      <c r="T1310" s="33" t="str">
        <f t="shared" si="182"/>
        <v/>
      </c>
      <c r="U1310" s="12">
        <f t="shared" si="183"/>
        <v>0</v>
      </c>
      <c r="V1310" s="10">
        <f t="shared" si="184"/>
        <v>0</v>
      </c>
      <c r="W1310" s="11">
        <v>10</v>
      </c>
      <c r="X1310" s="8" t="s">
        <v>148</v>
      </c>
      <c r="Y1310" s="8" t="s">
        <v>149</v>
      </c>
      <c r="AA1310">
        <f t="shared" si="185"/>
        <v>2</v>
      </c>
      <c r="AB1310" s="32">
        <f t="shared" si="186"/>
        <v>-90.97</v>
      </c>
      <c r="AC1310" t="str">
        <f t="shared" si="187"/>
        <v>No Sales</v>
      </c>
      <c r="AD1310">
        <f>IFERROR(VLOOKUP(J1310,Product_lookup!$A:$G,5,FALSE),"")</f>
        <v>549</v>
      </c>
      <c r="AE1310">
        <f>IFERROR(VLOOKUP(J1310,Product_lookup!$A:$G,6,FALSE),"")</f>
        <v>192</v>
      </c>
      <c r="AF1310">
        <f>IFERROR(VLOOKUP(J1310,Product_lookup!$A:$G,7,FALSE),"")</f>
        <v>139</v>
      </c>
      <c r="AG1310" s="33">
        <f t="shared" si="188"/>
        <v>0.39708561020036431</v>
      </c>
    </row>
    <row r="1311" spans="1:33" x14ac:dyDescent="0.3">
      <c r="A1311" s="27">
        <v>46278</v>
      </c>
      <c r="B1311" s="8" t="s">
        <v>12</v>
      </c>
      <c r="C1311" s="8" t="s">
        <v>140</v>
      </c>
      <c r="D1311" s="8" t="s">
        <v>141</v>
      </c>
      <c r="E1311" s="8" t="s">
        <v>150</v>
      </c>
      <c r="F1311" s="8" t="s">
        <v>143</v>
      </c>
      <c r="G1311" s="8" t="s">
        <v>151</v>
      </c>
      <c r="H1311" s="8" t="s">
        <v>6</v>
      </c>
      <c r="I1311" s="8" t="s">
        <v>156</v>
      </c>
      <c r="J1311" s="8" t="s">
        <v>153</v>
      </c>
      <c r="K1311" s="8" t="s">
        <v>14</v>
      </c>
      <c r="L1311" s="12">
        <v>1387</v>
      </c>
      <c r="M1311" s="9">
        <v>6</v>
      </c>
      <c r="N1311" s="10">
        <f t="shared" si="180"/>
        <v>4.3258832011535686E-3</v>
      </c>
      <c r="O1311" s="11">
        <f t="shared" si="181"/>
        <v>5.81</v>
      </c>
      <c r="P1311" s="11">
        <v>34.86</v>
      </c>
      <c r="Q1311" s="11">
        <v>0</v>
      </c>
      <c r="R1311" s="8">
        <v>0</v>
      </c>
      <c r="S1311" s="8">
        <v>0</v>
      </c>
      <c r="T1311" s="33" t="str">
        <f t="shared" si="182"/>
        <v/>
      </c>
      <c r="U1311" s="12">
        <f t="shared" si="183"/>
        <v>0</v>
      </c>
      <c r="V1311" s="10">
        <f t="shared" si="184"/>
        <v>0</v>
      </c>
      <c r="W1311" s="11">
        <v>10</v>
      </c>
      <c r="X1311" s="8" t="s">
        <v>148</v>
      </c>
      <c r="Y1311" s="8" t="s">
        <v>149</v>
      </c>
      <c r="AA1311">
        <f t="shared" si="185"/>
        <v>2</v>
      </c>
      <c r="AB1311" s="32">
        <f t="shared" si="186"/>
        <v>-34.86</v>
      </c>
      <c r="AC1311" t="str">
        <f t="shared" si="187"/>
        <v>No Sales</v>
      </c>
      <c r="AD1311">
        <f>IFERROR(VLOOKUP(J1311,Product_lookup!$A:$G,5,FALSE),"")</f>
        <v>549</v>
      </c>
      <c r="AE1311">
        <f>IFERROR(VLOOKUP(J1311,Product_lookup!$A:$G,6,FALSE),"")</f>
        <v>192</v>
      </c>
      <c r="AF1311">
        <f>IFERROR(VLOOKUP(J1311,Product_lookup!$A:$G,7,FALSE),"")</f>
        <v>139</v>
      </c>
      <c r="AG1311" s="33">
        <f t="shared" si="188"/>
        <v>0.39708561020036431</v>
      </c>
    </row>
    <row r="1312" spans="1:33" x14ac:dyDescent="0.3">
      <c r="A1312" s="27">
        <v>46279</v>
      </c>
      <c r="B1312" s="8" t="s">
        <v>12</v>
      </c>
      <c r="C1312" s="8" t="s">
        <v>140</v>
      </c>
      <c r="D1312" s="8" t="s">
        <v>141</v>
      </c>
      <c r="E1312" s="8" t="s">
        <v>142</v>
      </c>
      <c r="F1312" s="8" t="s">
        <v>143</v>
      </c>
      <c r="G1312" s="8" t="s">
        <v>151</v>
      </c>
      <c r="H1312" s="8" t="s">
        <v>6</v>
      </c>
      <c r="I1312" s="8" t="s">
        <v>656</v>
      </c>
      <c r="J1312" s="8" t="s">
        <v>147</v>
      </c>
      <c r="K1312" s="8" t="s">
        <v>7</v>
      </c>
      <c r="L1312" s="12">
        <v>176</v>
      </c>
      <c r="M1312" s="9">
        <v>0</v>
      </c>
      <c r="N1312" s="10">
        <f t="shared" si="180"/>
        <v>0</v>
      </c>
      <c r="O1312" s="11" t="str">
        <f t="shared" si="181"/>
        <v/>
      </c>
      <c r="P1312" s="11">
        <v>0</v>
      </c>
      <c r="Q1312" s="11">
        <v>0</v>
      </c>
      <c r="R1312" s="8">
        <v>0</v>
      </c>
      <c r="S1312" s="8">
        <v>0</v>
      </c>
      <c r="T1312" s="33" t="str">
        <f t="shared" si="182"/>
        <v/>
      </c>
      <c r="U1312" s="12" t="str">
        <f t="shared" si="183"/>
        <v/>
      </c>
      <c r="V1312" s="10" t="str">
        <f t="shared" si="184"/>
        <v/>
      </c>
      <c r="W1312" s="11">
        <v>16</v>
      </c>
      <c r="X1312" s="8" t="s">
        <v>148</v>
      </c>
      <c r="Y1312" s="8" t="s">
        <v>149</v>
      </c>
      <c r="AA1312">
        <f t="shared" si="185"/>
        <v>2</v>
      </c>
      <c r="AB1312" s="32">
        <f t="shared" si="186"/>
        <v>0</v>
      </c>
      <c r="AC1312" t="str">
        <f t="shared" si="187"/>
        <v>No Spend</v>
      </c>
      <c r="AD1312">
        <f>IFERROR(VLOOKUP(J1312,Product_lookup!$A:$G,5,FALSE),"")</f>
        <v>599</v>
      </c>
      <c r="AE1312">
        <f>IFERROR(VLOOKUP(J1312,Product_lookup!$A:$G,6,FALSE),"")</f>
        <v>216</v>
      </c>
      <c r="AF1312">
        <f>IFERROR(VLOOKUP(J1312,Product_lookup!$A:$G,7,FALSE),"")</f>
        <v>144</v>
      </c>
      <c r="AG1312" s="33">
        <f t="shared" si="188"/>
        <v>0.39899833055091821</v>
      </c>
    </row>
    <row r="1313" spans="1:33" x14ac:dyDescent="0.3">
      <c r="A1313" s="27">
        <v>46278</v>
      </c>
      <c r="B1313" s="8" t="s">
        <v>12</v>
      </c>
      <c r="C1313" s="8" t="s">
        <v>140</v>
      </c>
      <c r="D1313" s="8" t="s">
        <v>141</v>
      </c>
      <c r="E1313" s="8" t="s">
        <v>157</v>
      </c>
      <c r="F1313" s="8" t="s">
        <v>143</v>
      </c>
      <c r="G1313" s="8" t="s">
        <v>144</v>
      </c>
      <c r="H1313" s="8" t="s">
        <v>6</v>
      </c>
      <c r="I1313" s="8" t="s">
        <v>677</v>
      </c>
      <c r="J1313" s="8" t="s">
        <v>159</v>
      </c>
      <c r="K1313" s="8" t="s">
        <v>14</v>
      </c>
      <c r="L1313" s="12">
        <v>97</v>
      </c>
      <c r="M1313" s="9">
        <v>0</v>
      </c>
      <c r="N1313" s="10">
        <f t="shared" si="180"/>
        <v>0</v>
      </c>
      <c r="O1313" s="11" t="str">
        <f t="shared" si="181"/>
        <v/>
      </c>
      <c r="P1313" s="11">
        <v>0</v>
      </c>
      <c r="Q1313" s="11">
        <v>0</v>
      </c>
      <c r="R1313" s="8">
        <v>0</v>
      </c>
      <c r="S1313" s="8">
        <v>0</v>
      </c>
      <c r="T1313" s="33" t="str">
        <f t="shared" si="182"/>
        <v/>
      </c>
      <c r="U1313" s="12" t="str">
        <f t="shared" si="183"/>
        <v/>
      </c>
      <c r="V1313" s="10" t="str">
        <f t="shared" si="184"/>
        <v/>
      </c>
      <c r="W1313" s="11">
        <v>11</v>
      </c>
      <c r="X1313" s="8" t="s">
        <v>148</v>
      </c>
      <c r="Y1313" s="8" t="s">
        <v>149</v>
      </c>
      <c r="AA1313">
        <f t="shared" si="185"/>
        <v>2</v>
      </c>
      <c r="AB1313" s="32">
        <f t="shared" si="186"/>
        <v>0</v>
      </c>
      <c r="AC1313" t="str">
        <f t="shared" si="187"/>
        <v>No Spend</v>
      </c>
      <c r="AD1313">
        <f>IFERROR(VLOOKUP(J1313,Product_lookup!$A:$G,5,FALSE),"")</f>
        <v>399</v>
      </c>
      <c r="AE1313">
        <f>IFERROR(VLOOKUP(J1313,Product_lookup!$A:$G,6,FALSE),"")</f>
        <v>148</v>
      </c>
      <c r="AF1313">
        <f>IFERROR(VLOOKUP(J1313,Product_lookup!$A:$G,7,FALSE),"")</f>
        <v>126</v>
      </c>
      <c r="AG1313" s="33">
        <f t="shared" si="188"/>
        <v>0.31328320802005011</v>
      </c>
    </row>
    <row r="1314" spans="1:33" x14ac:dyDescent="0.3">
      <c r="A1314" s="27">
        <v>46278</v>
      </c>
      <c r="B1314" s="8" t="s">
        <v>12</v>
      </c>
      <c r="C1314" s="8" t="s">
        <v>140</v>
      </c>
      <c r="D1314" s="8" t="s">
        <v>141</v>
      </c>
      <c r="E1314" s="8" t="s">
        <v>157</v>
      </c>
      <c r="F1314" s="8" t="s">
        <v>143</v>
      </c>
      <c r="G1314" s="8" t="s">
        <v>144</v>
      </c>
      <c r="H1314" s="8" t="s">
        <v>6</v>
      </c>
      <c r="I1314" s="8" t="s">
        <v>162</v>
      </c>
      <c r="J1314" s="8" t="s">
        <v>159</v>
      </c>
      <c r="K1314" s="8" t="s">
        <v>7</v>
      </c>
      <c r="L1314" s="12">
        <v>2914</v>
      </c>
      <c r="M1314" s="9">
        <v>24</v>
      </c>
      <c r="N1314" s="10">
        <f t="shared" si="180"/>
        <v>8.2361015785861365E-3</v>
      </c>
      <c r="O1314" s="11">
        <f t="shared" si="181"/>
        <v>7.62</v>
      </c>
      <c r="P1314" s="11">
        <v>182.88</v>
      </c>
      <c r="Q1314" s="11">
        <v>0</v>
      </c>
      <c r="R1314" s="8">
        <v>0</v>
      </c>
      <c r="S1314" s="8">
        <v>0</v>
      </c>
      <c r="T1314" s="33" t="str">
        <f t="shared" si="182"/>
        <v/>
      </c>
      <c r="U1314" s="12">
        <f t="shared" si="183"/>
        <v>0</v>
      </c>
      <c r="V1314" s="10">
        <f t="shared" si="184"/>
        <v>0</v>
      </c>
      <c r="W1314" s="11">
        <v>12</v>
      </c>
      <c r="X1314" s="8" t="s">
        <v>148</v>
      </c>
      <c r="Y1314" s="8" t="s">
        <v>149</v>
      </c>
      <c r="AA1314">
        <f t="shared" si="185"/>
        <v>2</v>
      </c>
      <c r="AB1314" s="32">
        <f t="shared" si="186"/>
        <v>-182.88</v>
      </c>
      <c r="AC1314" t="str">
        <f t="shared" si="187"/>
        <v>No Sales</v>
      </c>
      <c r="AD1314">
        <f>IFERROR(VLOOKUP(J1314,Product_lookup!$A:$G,5,FALSE),"")</f>
        <v>399</v>
      </c>
      <c r="AE1314">
        <f>IFERROR(VLOOKUP(J1314,Product_lookup!$A:$G,6,FALSE),"")</f>
        <v>148</v>
      </c>
      <c r="AF1314">
        <f>IFERROR(VLOOKUP(J1314,Product_lookup!$A:$G,7,FALSE),"")</f>
        <v>126</v>
      </c>
      <c r="AG1314" s="33">
        <f t="shared" si="188"/>
        <v>0.31328320802005011</v>
      </c>
    </row>
    <row r="1315" spans="1:33" x14ac:dyDescent="0.3">
      <c r="A1315" s="27">
        <v>46278</v>
      </c>
      <c r="B1315" s="8" t="s">
        <v>12</v>
      </c>
      <c r="C1315" s="8" t="s">
        <v>140</v>
      </c>
      <c r="D1315" s="8" t="s">
        <v>141</v>
      </c>
      <c r="E1315" s="8" t="s">
        <v>157</v>
      </c>
      <c r="F1315" s="8" t="s">
        <v>143</v>
      </c>
      <c r="G1315" s="8" t="s">
        <v>151</v>
      </c>
      <c r="H1315" s="8" t="s">
        <v>6</v>
      </c>
      <c r="I1315" s="8" t="s">
        <v>882</v>
      </c>
      <c r="J1315" s="8" t="s">
        <v>159</v>
      </c>
      <c r="K1315" s="8" t="s">
        <v>14</v>
      </c>
      <c r="L1315" s="12">
        <v>301</v>
      </c>
      <c r="M1315" s="9">
        <v>1</v>
      </c>
      <c r="N1315" s="10">
        <f t="shared" si="180"/>
        <v>3.3222591362126247E-3</v>
      </c>
      <c r="O1315" s="11">
        <f t="shared" si="181"/>
        <v>6.99</v>
      </c>
      <c r="P1315" s="11">
        <v>6.99</v>
      </c>
      <c r="Q1315" s="11">
        <v>0</v>
      </c>
      <c r="R1315" s="8">
        <v>0</v>
      </c>
      <c r="S1315" s="8">
        <v>0</v>
      </c>
      <c r="T1315" s="33" t="str">
        <f t="shared" si="182"/>
        <v/>
      </c>
      <c r="U1315" s="12">
        <f t="shared" si="183"/>
        <v>0</v>
      </c>
      <c r="V1315" s="10">
        <f t="shared" si="184"/>
        <v>0</v>
      </c>
      <c r="W1315" s="11">
        <v>9.5</v>
      </c>
      <c r="X1315" s="8" t="s">
        <v>148</v>
      </c>
      <c r="Y1315" s="8" t="s">
        <v>149</v>
      </c>
      <c r="AA1315">
        <f t="shared" si="185"/>
        <v>2</v>
      </c>
      <c r="AB1315" s="32">
        <f t="shared" si="186"/>
        <v>-6.99</v>
      </c>
      <c r="AC1315" t="str">
        <f t="shared" si="187"/>
        <v>No Sales</v>
      </c>
      <c r="AD1315">
        <f>IFERROR(VLOOKUP(J1315,Product_lookup!$A:$G,5,FALSE),"")</f>
        <v>399</v>
      </c>
      <c r="AE1315">
        <f>IFERROR(VLOOKUP(J1315,Product_lookup!$A:$G,6,FALSE),"")</f>
        <v>148</v>
      </c>
      <c r="AF1315">
        <f>IFERROR(VLOOKUP(J1315,Product_lookup!$A:$G,7,FALSE),"")</f>
        <v>126</v>
      </c>
      <c r="AG1315" s="33">
        <f t="shared" si="188"/>
        <v>0.31328320802005011</v>
      </c>
    </row>
    <row r="1316" spans="1:33" x14ac:dyDescent="0.3">
      <c r="A1316" s="27">
        <v>46278</v>
      </c>
      <c r="B1316" s="8" t="s">
        <v>12</v>
      </c>
      <c r="C1316" s="8" t="s">
        <v>140</v>
      </c>
      <c r="D1316" s="8" t="s">
        <v>141</v>
      </c>
      <c r="E1316" s="8" t="s">
        <v>157</v>
      </c>
      <c r="F1316" s="8" t="s">
        <v>143</v>
      </c>
      <c r="G1316" s="8" t="s">
        <v>144</v>
      </c>
      <c r="H1316" s="8" t="s">
        <v>6</v>
      </c>
      <c r="I1316" s="8" t="s">
        <v>161</v>
      </c>
      <c r="J1316" s="8" t="s">
        <v>159</v>
      </c>
      <c r="K1316" s="8" t="s">
        <v>21</v>
      </c>
      <c r="L1316" s="12">
        <v>229</v>
      </c>
      <c r="M1316" s="9">
        <v>3</v>
      </c>
      <c r="N1316" s="10">
        <f t="shared" si="180"/>
        <v>1.3100436681222707E-2</v>
      </c>
      <c r="O1316" s="11">
        <f t="shared" si="181"/>
        <v>10.5</v>
      </c>
      <c r="P1316" s="11">
        <v>31.5</v>
      </c>
      <c r="Q1316" s="11">
        <v>399</v>
      </c>
      <c r="R1316" s="8">
        <v>1</v>
      </c>
      <c r="S1316" s="8">
        <v>1</v>
      </c>
      <c r="T1316" s="33">
        <f t="shared" si="182"/>
        <v>7.8947368421052627E-2</v>
      </c>
      <c r="U1316" s="12">
        <f t="shared" si="183"/>
        <v>12.666666666666666</v>
      </c>
      <c r="V1316" s="10">
        <f t="shared" si="184"/>
        <v>0.33333333333333331</v>
      </c>
      <c r="W1316" s="11">
        <v>10.5</v>
      </c>
      <c r="X1316" s="8" t="s">
        <v>148</v>
      </c>
      <c r="Y1316" s="8" t="s">
        <v>149</v>
      </c>
      <c r="AA1316">
        <f t="shared" si="185"/>
        <v>2</v>
      </c>
      <c r="AB1316" s="32">
        <f t="shared" si="186"/>
        <v>93.5</v>
      </c>
      <c r="AC1316" t="str">
        <f t="shared" si="187"/>
        <v>Profitable</v>
      </c>
      <c r="AD1316">
        <f>IFERROR(VLOOKUP(J1316,Product_lookup!$A:$G,5,FALSE),"")</f>
        <v>399</v>
      </c>
      <c r="AE1316">
        <f>IFERROR(VLOOKUP(J1316,Product_lookup!$A:$G,6,FALSE),"")</f>
        <v>148</v>
      </c>
      <c r="AF1316">
        <f>IFERROR(VLOOKUP(J1316,Product_lookup!$A:$G,7,FALSE),"")</f>
        <v>126</v>
      </c>
      <c r="AG1316" s="33">
        <f t="shared" si="188"/>
        <v>0.31328320802005011</v>
      </c>
    </row>
    <row r="1317" spans="1:33" x14ac:dyDescent="0.3">
      <c r="A1317" s="27">
        <v>46278</v>
      </c>
      <c r="B1317" s="8" t="s">
        <v>12</v>
      </c>
      <c r="C1317" s="8" t="s">
        <v>140</v>
      </c>
      <c r="D1317" s="8" t="s">
        <v>141</v>
      </c>
      <c r="E1317" s="8" t="s">
        <v>164</v>
      </c>
      <c r="F1317" s="8" t="s">
        <v>143</v>
      </c>
      <c r="G1317" s="8" t="s">
        <v>144</v>
      </c>
      <c r="H1317" s="8" t="s">
        <v>6</v>
      </c>
      <c r="I1317" s="8" t="s">
        <v>509</v>
      </c>
      <c r="J1317" s="8" t="s">
        <v>166</v>
      </c>
      <c r="K1317" s="8" t="s">
        <v>14</v>
      </c>
      <c r="L1317" s="12">
        <v>726</v>
      </c>
      <c r="M1317" s="9">
        <v>6</v>
      </c>
      <c r="N1317" s="10">
        <f t="shared" si="180"/>
        <v>8.2644628099173556E-3</v>
      </c>
      <c r="O1317" s="11">
        <f t="shared" si="181"/>
        <v>5.5100000000000007</v>
      </c>
      <c r="P1317" s="11">
        <v>33.06</v>
      </c>
      <c r="Q1317" s="11">
        <v>449</v>
      </c>
      <c r="R1317" s="8">
        <v>1</v>
      </c>
      <c r="S1317" s="8">
        <v>1</v>
      </c>
      <c r="T1317" s="33">
        <f t="shared" si="182"/>
        <v>7.3630289532293988E-2</v>
      </c>
      <c r="U1317" s="12">
        <f t="shared" si="183"/>
        <v>13.581367211131276</v>
      </c>
      <c r="V1317" s="10">
        <f t="shared" si="184"/>
        <v>0.16666666666666666</v>
      </c>
      <c r="W1317" s="11">
        <v>9.5</v>
      </c>
      <c r="X1317" s="8" t="s">
        <v>148</v>
      </c>
      <c r="Y1317" s="8" t="s">
        <v>149</v>
      </c>
      <c r="AA1317">
        <f t="shared" si="185"/>
        <v>2</v>
      </c>
      <c r="AB1317" s="32">
        <f t="shared" si="186"/>
        <v>123.94</v>
      </c>
      <c r="AC1317" t="str">
        <f t="shared" si="187"/>
        <v>Profitable</v>
      </c>
      <c r="AD1317">
        <f>IFERROR(VLOOKUP(J1317,Product_lookup!$A:$G,5,FALSE),"")</f>
        <v>449</v>
      </c>
      <c r="AE1317">
        <f>IFERROR(VLOOKUP(J1317,Product_lookup!$A:$G,6,FALSE),"")</f>
        <v>162</v>
      </c>
      <c r="AF1317">
        <f>IFERROR(VLOOKUP(J1317,Product_lookup!$A:$G,7,FALSE),"")</f>
        <v>130</v>
      </c>
      <c r="AG1317" s="33">
        <f t="shared" si="188"/>
        <v>0.34966592427616927</v>
      </c>
    </row>
    <row r="1318" spans="1:33" x14ac:dyDescent="0.3">
      <c r="A1318" s="27">
        <v>46278</v>
      </c>
      <c r="B1318" s="8" t="s">
        <v>12</v>
      </c>
      <c r="C1318" s="8" t="s">
        <v>140</v>
      </c>
      <c r="D1318" s="8" t="s">
        <v>141</v>
      </c>
      <c r="E1318" s="8" t="s">
        <v>164</v>
      </c>
      <c r="F1318" s="8" t="s">
        <v>143</v>
      </c>
      <c r="G1318" s="8" t="s">
        <v>178</v>
      </c>
      <c r="H1318" s="8" t="s">
        <v>6</v>
      </c>
      <c r="I1318" s="8" t="s">
        <v>826</v>
      </c>
      <c r="J1318" s="8" t="s">
        <v>166</v>
      </c>
      <c r="K1318" s="8" t="s">
        <v>7</v>
      </c>
      <c r="L1318" s="12">
        <v>322</v>
      </c>
      <c r="M1318" s="9">
        <v>2</v>
      </c>
      <c r="N1318" s="10">
        <f t="shared" si="180"/>
        <v>6.2111801242236021E-3</v>
      </c>
      <c r="O1318" s="11">
        <f t="shared" si="181"/>
        <v>8.9700000000000006</v>
      </c>
      <c r="P1318" s="11">
        <v>17.940000000000001</v>
      </c>
      <c r="Q1318" s="11">
        <v>0</v>
      </c>
      <c r="R1318" s="8">
        <v>0</v>
      </c>
      <c r="S1318" s="8">
        <v>0</v>
      </c>
      <c r="T1318" s="33" t="str">
        <f t="shared" si="182"/>
        <v/>
      </c>
      <c r="U1318" s="12">
        <f t="shared" si="183"/>
        <v>0</v>
      </c>
      <c r="V1318" s="10">
        <f t="shared" si="184"/>
        <v>0</v>
      </c>
      <c r="W1318" s="11">
        <v>12.5</v>
      </c>
      <c r="X1318" s="8" t="s">
        <v>148</v>
      </c>
      <c r="Y1318" s="8" t="s">
        <v>149</v>
      </c>
      <c r="AA1318">
        <f t="shared" si="185"/>
        <v>2</v>
      </c>
      <c r="AB1318" s="32">
        <f t="shared" si="186"/>
        <v>-17.940000000000001</v>
      </c>
      <c r="AC1318" t="str">
        <f t="shared" si="187"/>
        <v>No Sales</v>
      </c>
      <c r="AD1318">
        <f>IFERROR(VLOOKUP(J1318,Product_lookup!$A:$G,5,FALSE),"")</f>
        <v>449</v>
      </c>
      <c r="AE1318">
        <f>IFERROR(VLOOKUP(J1318,Product_lookup!$A:$G,6,FALSE),"")</f>
        <v>162</v>
      </c>
      <c r="AF1318">
        <f>IFERROR(VLOOKUP(J1318,Product_lookup!$A:$G,7,FALSE),"")</f>
        <v>130</v>
      </c>
      <c r="AG1318" s="33">
        <f t="shared" si="188"/>
        <v>0.34966592427616927</v>
      </c>
    </row>
    <row r="1319" spans="1:33" x14ac:dyDescent="0.3">
      <c r="A1319" s="27">
        <v>46278</v>
      </c>
      <c r="B1319" s="8" t="s">
        <v>12</v>
      </c>
      <c r="C1319" s="8" t="s">
        <v>140</v>
      </c>
      <c r="D1319" s="8" t="s">
        <v>141</v>
      </c>
      <c r="E1319" s="8" t="s">
        <v>164</v>
      </c>
      <c r="F1319" s="8" t="s">
        <v>143</v>
      </c>
      <c r="G1319" s="8" t="s">
        <v>170</v>
      </c>
      <c r="H1319" s="8" t="s">
        <v>6</v>
      </c>
      <c r="I1319" s="8" t="s">
        <v>883</v>
      </c>
      <c r="J1319" s="8" t="s">
        <v>166</v>
      </c>
      <c r="K1319" s="8" t="s">
        <v>14</v>
      </c>
      <c r="L1319" s="12">
        <v>339</v>
      </c>
      <c r="M1319" s="9">
        <v>2</v>
      </c>
      <c r="N1319" s="10">
        <f t="shared" si="180"/>
        <v>5.8997050147492625E-3</v>
      </c>
      <c r="O1319" s="11">
        <f t="shared" si="181"/>
        <v>8.08</v>
      </c>
      <c r="P1319" s="11">
        <v>16.16</v>
      </c>
      <c r="Q1319" s="11">
        <v>0</v>
      </c>
      <c r="R1319" s="8">
        <v>0</v>
      </c>
      <c r="S1319" s="8">
        <v>0</v>
      </c>
      <c r="T1319" s="33" t="str">
        <f t="shared" si="182"/>
        <v/>
      </c>
      <c r="U1319" s="12">
        <f t="shared" si="183"/>
        <v>0</v>
      </c>
      <c r="V1319" s="10">
        <f t="shared" si="184"/>
        <v>0</v>
      </c>
      <c r="W1319" s="11">
        <v>12</v>
      </c>
      <c r="X1319" s="8" t="s">
        <v>148</v>
      </c>
      <c r="Y1319" s="8" t="s">
        <v>149</v>
      </c>
      <c r="AA1319">
        <f t="shared" si="185"/>
        <v>2</v>
      </c>
      <c r="AB1319" s="32">
        <f t="shared" si="186"/>
        <v>-16.16</v>
      </c>
      <c r="AC1319" t="str">
        <f t="shared" si="187"/>
        <v>No Sales</v>
      </c>
      <c r="AD1319">
        <f>IFERROR(VLOOKUP(J1319,Product_lookup!$A:$G,5,FALSE),"")</f>
        <v>449</v>
      </c>
      <c r="AE1319">
        <f>IFERROR(VLOOKUP(J1319,Product_lookup!$A:$G,6,FALSE),"")</f>
        <v>162</v>
      </c>
      <c r="AF1319">
        <f>IFERROR(VLOOKUP(J1319,Product_lookup!$A:$G,7,FALSE),"")</f>
        <v>130</v>
      </c>
      <c r="AG1319" s="33">
        <f t="shared" si="188"/>
        <v>0.34966592427616927</v>
      </c>
    </row>
    <row r="1320" spans="1:33" x14ac:dyDescent="0.3">
      <c r="A1320" s="27">
        <v>46278</v>
      </c>
      <c r="B1320" s="8" t="s">
        <v>12</v>
      </c>
      <c r="C1320" s="8" t="s">
        <v>140</v>
      </c>
      <c r="D1320" s="8" t="s">
        <v>141</v>
      </c>
      <c r="E1320" s="8" t="s">
        <v>164</v>
      </c>
      <c r="F1320" s="8" t="s">
        <v>143</v>
      </c>
      <c r="G1320" s="8" t="s">
        <v>151</v>
      </c>
      <c r="H1320" s="8" t="s">
        <v>6</v>
      </c>
      <c r="I1320" s="8" t="s">
        <v>508</v>
      </c>
      <c r="J1320" s="8" t="s">
        <v>166</v>
      </c>
      <c r="K1320" s="8" t="s">
        <v>14</v>
      </c>
      <c r="L1320" s="12">
        <v>755</v>
      </c>
      <c r="M1320" s="9">
        <v>4</v>
      </c>
      <c r="N1320" s="10">
        <f t="shared" si="180"/>
        <v>5.2980132450331126E-3</v>
      </c>
      <c r="O1320" s="11">
        <f t="shared" si="181"/>
        <v>6.32</v>
      </c>
      <c r="P1320" s="11">
        <v>25.28</v>
      </c>
      <c r="Q1320" s="11">
        <v>0</v>
      </c>
      <c r="R1320" s="8">
        <v>0</v>
      </c>
      <c r="S1320" s="8">
        <v>0</v>
      </c>
      <c r="T1320" s="33" t="str">
        <f t="shared" si="182"/>
        <v/>
      </c>
      <c r="U1320" s="12">
        <f t="shared" si="183"/>
        <v>0</v>
      </c>
      <c r="V1320" s="10">
        <f t="shared" si="184"/>
        <v>0</v>
      </c>
      <c r="W1320" s="11">
        <v>8</v>
      </c>
      <c r="X1320" s="8" t="s">
        <v>148</v>
      </c>
      <c r="Y1320" s="8" t="s">
        <v>149</v>
      </c>
      <c r="AA1320">
        <f t="shared" si="185"/>
        <v>2</v>
      </c>
      <c r="AB1320" s="32">
        <f t="shared" si="186"/>
        <v>-25.28</v>
      </c>
      <c r="AC1320" t="str">
        <f t="shared" si="187"/>
        <v>No Sales</v>
      </c>
      <c r="AD1320">
        <f>IFERROR(VLOOKUP(J1320,Product_lookup!$A:$G,5,FALSE),"")</f>
        <v>449</v>
      </c>
      <c r="AE1320">
        <f>IFERROR(VLOOKUP(J1320,Product_lookup!$A:$G,6,FALSE),"")</f>
        <v>162</v>
      </c>
      <c r="AF1320">
        <f>IFERROR(VLOOKUP(J1320,Product_lookup!$A:$G,7,FALSE),"")</f>
        <v>130</v>
      </c>
      <c r="AG1320" s="33">
        <f t="shared" si="188"/>
        <v>0.34966592427616927</v>
      </c>
    </row>
    <row r="1321" spans="1:33" x14ac:dyDescent="0.3">
      <c r="A1321" s="27">
        <v>46278</v>
      </c>
      <c r="B1321" s="8" t="s">
        <v>12</v>
      </c>
      <c r="C1321" s="8" t="s">
        <v>140</v>
      </c>
      <c r="D1321" s="8" t="s">
        <v>141</v>
      </c>
      <c r="E1321" s="8" t="s">
        <v>239</v>
      </c>
      <c r="F1321" s="8" t="s">
        <v>143</v>
      </c>
      <c r="G1321" s="8" t="s">
        <v>151</v>
      </c>
      <c r="H1321" s="8" t="s">
        <v>6</v>
      </c>
      <c r="I1321" s="8" t="s">
        <v>388</v>
      </c>
      <c r="J1321" s="8" t="s">
        <v>242</v>
      </c>
      <c r="K1321" s="8" t="s">
        <v>14</v>
      </c>
      <c r="L1321" s="12">
        <v>2835</v>
      </c>
      <c r="M1321" s="9">
        <v>19</v>
      </c>
      <c r="N1321" s="10">
        <f t="shared" si="180"/>
        <v>6.7019400352733684E-3</v>
      </c>
      <c r="O1321" s="11">
        <f t="shared" si="181"/>
        <v>4.46</v>
      </c>
      <c r="P1321" s="11">
        <v>84.74</v>
      </c>
      <c r="Q1321" s="11">
        <v>0</v>
      </c>
      <c r="R1321" s="8">
        <v>0</v>
      </c>
      <c r="S1321" s="8">
        <v>0</v>
      </c>
      <c r="T1321" s="33" t="str">
        <f t="shared" si="182"/>
        <v/>
      </c>
      <c r="U1321" s="12">
        <f t="shared" si="183"/>
        <v>0</v>
      </c>
      <c r="V1321" s="10">
        <f t="shared" si="184"/>
        <v>0</v>
      </c>
      <c r="W1321" s="11">
        <v>6</v>
      </c>
      <c r="X1321" s="8" t="s">
        <v>148</v>
      </c>
      <c r="Y1321" s="8" t="s">
        <v>149</v>
      </c>
      <c r="AA1321">
        <f t="shared" si="185"/>
        <v>2</v>
      </c>
      <c r="AB1321" s="32">
        <f t="shared" si="186"/>
        <v>-84.74</v>
      </c>
      <c r="AC1321" t="str">
        <f t="shared" si="187"/>
        <v>No Sales</v>
      </c>
      <c r="AD1321">
        <f>IFERROR(VLOOKUP(J1321,Product_lookup!$A:$G,5,FALSE),"")</f>
        <v>299</v>
      </c>
      <c r="AE1321">
        <f>IFERROR(VLOOKUP(J1321,Product_lookup!$A:$G,6,FALSE),"")</f>
        <v>114</v>
      </c>
      <c r="AF1321">
        <f>IFERROR(VLOOKUP(J1321,Product_lookup!$A:$G,7,FALSE),"")</f>
        <v>107</v>
      </c>
      <c r="AG1321" s="33">
        <f t="shared" si="188"/>
        <v>0.2608695652173913</v>
      </c>
    </row>
    <row r="1322" spans="1:33" x14ac:dyDescent="0.3">
      <c r="A1322" s="27">
        <v>46278</v>
      </c>
      <c r="B1322" s="8" t="s">
        <v>12</v>
      </c>
      <c r="C1322" s="8" t="s">
        <v>140</v>
      </c>
      <c r="D1322" s="8" t="s">
        <v>141</v>
      </c>
      <c r="E1322" s="8" t="s">
        <v>239</v>
      </c>
      <c r="F1322" s="8" t="s">
        <v>143</v>
      </c>
      <c r="G1322" s="8" t="s">
        <v>170</v>
      </c>
      <c r="H1322" s="8" t="s">
        <v>6</v>
      </c>
      <c r="I1322" s="8" t="s">
        <v>440</v>
      </c>
      <c r="J1322" s="8" t="s">
        <v>242</v>
      </c>
      <c r="K1322" s="8" t="s">
        <v>7</v>
      </c>
      <c r="L1322" s="12">
        <v>657</v>
      </c>
      <c r="M1322" s="9">
        <v>5</v>
      </c>
      <c r="N1322" s="10">
        <f t="shared" si="180"/>
        <v>7.6103500761035003E-3</v>
      </c>
      <c r="O1322" s="11">
        <f t="shared" si="181"/>
        <v>4.6399999999999997</v>
      </c>
      <c r="P1322" s="11">
        <v>23.2</v>
      </c>
      <c r="Q1322" s="11">
        <v>0</v>
      </c>
      <c r="R1322" s="8">
        <v>0</v>
      </c>
      <c r="S1322" s="8">
        <v>0</v>
      </c>
      <c r="T1322" s="33" t="str">
        <f t="shared" si="182"/>
        <v/>
      </c>
      <c r="U1322" s="12">
        <f t="shared" si="183"/>
        <v>0</v>
      </c>
      <c r="V1322" s="10">
        <f t="shared" si="184"/>
        <v>0</v>
      </c>
      <c r="W1322" s="11">
        <v>6.5</v>
      </c>
      <c r="X1322" s="8" t="s">
        <v>148</v>
      </c>
      <c r="Y1322" s="8" t="s">
        <v>149</v>
      </c>
      <c r="AA1322">
        <f t="shared" si="185"/>
        <v>2</v>
      </c>
      <c r="AB1322" s="32">
        <f t="shared" si="186"/>
        <v>-23.2</v>
      </c>
      <c r="AC1322" t="str">
        <f t="shared" si="187"/>
        <v>No Sales</v>
      </c>
      <c r="AD1322">
        <f>IFERROR(VLOOKUP(J1322,Product_lookup!$A:$G,5,FALSE),"")</f>
        <v>299</v>
      </c>
      <c r="AE1322">
        <f>IFERROR(VLOOKUP(J1322,Product_lookup!$A:$G,6,FALSE),"")</f>
        <v>114</v>
      </c>
      <c r="AF1322">
        <f>IFERROR(VLOOKUP(J1322,Product_lookup!$A:$G,7,FALSE),"")</f>
        <v>107</v>
      </c>
      <c r="AG1322" s="33">
        <f t="shared" si="188"/>
        <v>0.2608695652173913</v>
      </c>
    </row>
    <row r="1323" spans="1:33" x14ac:dyDescent="0.3">
      <c r="A1323" s="27">
        <v>46278</v>
      </c>
      <c r="B1323" s="8" t="s">
        <v>12</v>
      </c>
      <c r="C1323" s="8" t="s">
        <v>140</v>
      </c>
      <c r="D1323" s="8" t="s">
        <v>141</v>
      </c>
      <c r="E1323" s="8" t="s">
        <v>167</v>
      </c>
      <c r="F1323" s="8" t="s">
        <v>143</v>
      </c>
      <c r="G1323" s="8" t="s">
        <v>170</v>
      </c>
      <c r="H1323" s="8" t="s">
        <v>6</v>
      </c>
      <c r="I1323" s="8" t="s">
        <v>171</v>
      </c>
      <c r="J1323" s="8" t="s">
        <v>169</v>
      </c>
      <c r="K1323" s="8" t="s">
        <v>14</v>
      </c>
      <c r="L1323" s="12">
        <v>378</v>
      </c>
      <c r="M1323" s="9">
        <v>3</v>
      </c>
      <c r="N1323" s="10">
        <f t="shared" si="180"/>
        <v>7.9365079365079361E-3</v>
      </c>
      <c r="O1323" s="11">
        <f t="shared" si="181"/>
        <v>4.0200000000000005</v>
      </c>
      <c r="P1323" s="11">
        <v>12.06</v>
      </c>
      <c r="Q1323" s="11">
        <v>0</v>
      </c>
      <c r="R1323" s="8">
        <v>0</v>
      </c>
      <c r="S1323" s="8">
        <v>0</v>
      </c>
      <c r="T1323" s="33" t="str">
        <f t="shared" si="182"/>
        <v/>
      </c>
      <c r="U1323" s="12">
        <f t="shared" si="183"/>
        <v>0</v>
      </c>
      <c r="V1323" s="10">
        <f t="shared" si="184"/>
        <v>0</v>
      </c>
      <c r="W1323" s="11">
        <v>5.5</v>
      </c>
      <c r="X1323" s="8" t="s">
        <v>148</v>
      </c>
      <c r="Y1323" s="8" t="s">
        <v>149</v>
      </c>
      <c r="AA1323">
        <f t="shared" si="185"/>
        <v>2</v>
      </c>
      <c r="AB1323" s="32">
        <f t="shared" si="186"/>
        <v>-12.06</v>
      </c>
      <c r="AC1323" t="str">
        <f t="shared" si="187"/>
        <v>No Sales</v>
      </c>
      <c r="AD1323">
        <f>IFERROR(VLOOKUP(J1323,Product_lookup!$A:$G,5,FALSE),"")</f>
        <v>249</v>
      </c>
      <c r="AE1323">
        <f>IFERROR(VLOOKUP(J1323,Product_lookup!$A:$G,6,FALSE),"")</f>
        <v>100</v>
      </c>
      <c r="AF1323">
        <f>IFERROR(VLOOKUP(J1323,Product_lookup!$A:$G,7,FALSE),"")</f>
        <v>102</v>
      </c>
      <c r="AG1323" s="33">
        <f t="shared" si="188"/>
        <v>0.18875502008032127</v>
      </c>
    </row>
    <row r="1324" spans="1:33" x14ac:dyDescent="0.3">
      <c r="A1324" s="27">
        <v>46278</v>
      </c>
      <c r="B1324" s="8" t="s">
        <v>5</v>
      </c>
      <c r="C1324" s="8" t="s">
        <v>173</v>
      </c>
      <c r="D1324" s="8" t="s">
        <v>141</v>
      </c>
      <c r="E1324" s="8" t="s">
        <v>174</v>
      </c>
      <c r="F1324" s="8" t="s">
        <v>143</v>
      </c>
      <c r="G1324" s="8" t="s">
        <v>144</v>
      </c>
      <c r="H1324" s="8" t="s">
        <v>6</v>
      </c>
      <c r="I1324" s="8" t="s">
        <v>175</v>
      </c>
      <c r="J1324" s="8" t="s">
        <v>176</v>
      </c>
      <c r="K1324" s="8" t="s">
        <v>7</v>
      </c>
      <c r="L1324" s="12">
        <v>502</v>
      </c>
      <c r="M1324" s="9">
        <v>2</v>
      </c>
      <c r="N1324" s="10">
        <f t="shared" si="180"/>
        <v>3.9840637450199202E-3</v>
      </c>
      <c r="O1324" s="11">
        <f t="shared" si="181"/>
        <v>8.94</v>
      </c>
      <c r="P1324" s="11">
        <v>17.88</v>
      </c>
      <c r="Q1324" s="11">
        <v>0</v>
      </c>
      <c r="R1324" s="8">
        <v>0</v>
      </c>
      <c r="S1324" s="8">
        <v>0</v>
      </c>
      <c r="T1324" s="33" t="str">
        <f t="shared" si="182"/>
        <v/>
      </c>
      <c r="U1324" s="12">
        <f t="shared" si="183"/>
        <v>0</v>
      </c>
      <c r="V1324" s="10">
        <f t="shared" si="184"/>
        <v>0</v>
      </c>
      <c r="W1324" s="11">
        <v>12</v>
      </c>
      <c r="X1324" s="8" t="s">
        <v>148</v>
      </c>
      <c r="Y1324" s="8" t="s">
        <v>149</v>
      </c>
      <c r="AA1324">
        <f t="shared" si="185"/>
        <v>2</v>
      </c>
      <c r="AB1324" s="32">
        <f t="shared" si="186"/>
        <v>-17.88</v>
      </c>
      <c r="AC1324" t="str">
        <f t="shared" si="187"/>
        <v>No Sales</v>
      </c>
      <c r="AD1324">
        <f>IFERROR(VLOOKUP(J1324,Product_lookup!$A:$G,5,FALSE),"")</f>
        <v>449</v>
      </c>
      <c r="AE1324">
        <f>IFERROR(VLOOKUP(J1324,Product_lookup!$A:$G,6,FALSE),"")</f>
        <v>166</v>
      </c>
      <c r="AF1324">
        <f>IFERROR(VLOOKUP(J1324,Product_lookup!$A:$G,7,FALSE),"")</f>
        <v>140</v>
      </c>
      <c r="AG1324" s="33">
        <f t="shared" si="188"/>
        <v>0.31848552338530067</v>
      </c>
    </row>
    <row r="1325" spans="1:33" x14ac:dyDescent="0.3">
      <c r="A1325" s="27">
        <v>46278</v>
      </c>
      <c r="B1325" s="8" t="s">
        <v>5</v>
      </c>
      <c r="C1325" s="8" t="s">
        <v>173</v>
      </c>
      <c r="D1325" s="8" t="s">
        <v>141</v>
      </c>
      <c r="E1325" s="8" t="s">
        <v>174</v>
      </c>
      <c r="F1325" s="8" t="s">
        <v>143</v>
      </c>
      <c r="G1325" s="8" t="s">
        <v>151</v>
      </c>
      <c r="H1325" s="8" t="s">
        <v>6</v>
      </c>
      <c r="I1325" s="8" t="s">
        <v>476</v>
      </c>
      <c r="J1325" s="8" t="s">
        <v>176</v>
      </c>
      <c r="K1325" s="8" t="s">
        <v>21</v>
      </c>
      <c r="L1325" s="12">
        <v>392</v>
      </c>
      <c r="M1325" s="9">
        <v>4</v>
      </c>
      <c r="N1325" s="10">
        <f t="shared" si="180"/>
        <v>1.020408163265306E-2</v>
      </c>
      <c r="O1325" s="11">
        <f t="shared" si="181"/>
        <v>11.93</v>
      </c>
      <c r="P1325" s="11">
        <v>47.72</v>
      </c>
      <c r="Q1325" s="11">
        <v>0</v>
      </c>
      <c r="R1325" s="8">
        <v>0</v>
      </c>
      <c r="S1325" s="8">
        <v>0</v>
      </c>
      <c r="T1325" s="33" t="str">
        <f t="shared" si="182"/>
        <v/>
      </c>
      <c r="U1325" s="12">
        <f t="shared" si="183"/>
        <v>0</v>
      </c>
      <c r="V1325" s="10">
        <f t="shared" si="184"/>
        <v>0</v>
      </c>
      <c r="W1325" s="11">
        <v>13</v>
      </c>
      <c r="X1325" s="8" t="s">
        <v>148</v>
      </c>
      <c r="Y1325" s="8" t="s">
        <v>149</v>
      </c>
      <c r="AA1325">
        <f t="shared" si="185"/>
        <v>2</v>
      </c>
      <c r="AB1325" s="32">
        <f t="shared" si="186"/>
        <v>-47.72</v>
      </c>
      <c r="AC1325" t="str">
        <f t="shared" si="187"/>
        <v>No Sales</v>
      </c>
      <c r="AD1325">
        <f>IFERROR(VLOOKUP(J1325,Product_lookup!$A:$G,5,FALSE),"")</f>
        <v>449</v>
      </c>
      <c r="AE1325">
        <f>IFERROR(VLOOKUP(J1325,Product_lookup!$A:$G,6,FALSE),"")</f>
        <v>166</v>
      </c>
      <c r="AF1325">
        <f>IFERROR(VLOOKUP(J1325,Product_lookup!$A:$G,7,FALSE),"")</f>
        <v>140</v>
      </c>
      <c r="AG1325" s="33">
        <f t="shared" si="188"/>
        <v>0.31848552338530067</v>
      </c>
    </row>
    <row r="1326" spans="1:33" x14ac:dyDescent="0.3">
      <c r="A1326" s="27">
        <v>46278</v>
      </c>
      <c r="B1326" s="8" t="s">
        <v>5</v>
      </c>
      <c r="C1326" s="8" t="s">
        <v>173</v>
      </c>
      <c r="D1326" s="8" t="s">
        <v>141</v>
      </c>
      <c r="E1326" s="8" t="s">
        <v>174</v>
      </c>
      <c r="F1326" s="8" t="s">
        <v>143</v>
      </c>
      <c r="G1326" s="8" t="s">
        <v>144</v>
      </c>
      <c r="H1326" s="8" t="s">
        <v>6</v>
      </c>
      <c r="I1326" s="8" t="s">
        <v>848</v>
      </c>
      <c r="J1326" s="8" t="s">
        <v>176</v>
      </c>
      <c r="K1326" s="8" t="s">
        <v>7</v>
      </c>
      <c r="L1326" s="12">
        <v>232</v>
      </c>
      <c r="M1326" s="9">
        <v>0</v>
      </c>
      <c r="N1326" s="10">
        <f t="shared" si="180"/>
        <v>0</v>
      </c>
      <c r="O1326" s="11" t="str">
        <f t="shared" si="181"/>
        <v/>
      </c>
      <c r="P1326" s="11">
        <v>0</v>
      </c>
      <c r="Q1326" s="11">
        <v>0</v>
      </c>
      <c r="R1326" s="8">
        <v>0</v>
      </c>
      <c r="S1326" s="8">
        <v>0</v>
      </c>
      <c r="T1326" s="33" t="str">
        <f t="shared" si="182"/>
        <v/>
      </c>
      <c r="U1326" s="12" t="str">
        <f t="shared" si="183"/>
        <v/>
      </c>
      <c r="V1326" s="10" t="str">
        <f t="shared" si="184"/>
        <v/>
      </c>
      <c r="W1326" s="11">
        <v>11</v>
      </c>
      <c r="X1326" s="8" t="s">
        <v>148</v>
      </c>
      <c r="Y1326" s="8" t="s">
        <v>149</v>
      </c>
      <c r="AA1326">
        <f t="shared" si="185"/>
        <v>2</v>
      </c>
      <c r="AB1326" s="32">
        <f t="shared" si="186"/>
        <v>0</v>
      </c>
      <c r="AC1326" t="str">
        <f t="shared" si="187"/>
        <v>No Spend</v>
      </c>
      <c r="AD1326">
        <f>IFERROR(VLOOKUP(J1326,Product_lookup!$A:$G,5,FALSE),"")</f>
        <v>449</v>
      </c>
      <c r="AE1326">
        <f>IFERROR(VLOOKUP(J1326,Product_lookup!$A:$G,6,FALSE),"")</f>
        <v>166</v>
      </c>
      <c r="AF1326">
        <f>IFERROR(VLOOKUP(J1326,Product_lookup!$A:$G,7,FALSE),"")</f>
        <v>140</v>
      </c>
      <c r="AG1326" s="33">
        <f t="shared" si="188"/>
        <v>0.31848552338530067</v>
      </c>
    </row>
    <row r="1327" spans="1:33" x14ac:dyDescent="0.3">
      <c r="A1327" s="27">
        <v>46278</v>
      </c>
      <c r="B1327" s="8" t="s">
        <v>5</v>
      </c>
      <c r="C1327" s="8" t="s">
        <v>173</v>
      </c>
      <c r="D1327" s="8" t="s">
        <v>141</v>
      </c>
      <c r="E1327" s="8" t="s">
        <v>174</v>
      </c>
      <c r="F1327" s="8" t="s">
        <v>143</v>
      </c>
      <c r="G1327" s="8" t="s">
        <v>144</v>
      </c>
      <c r="H1327" s="8" t="s">
        <v>6</v>
      </c>
      <c r="I1327" s="8" t="s">
        <v>552</v>
      </c>
      <c r="J1327" s="8" t="s">
        <v>176</v>
      </c>
      <c r="K1327" s="8" t="s">
        <v>21</v>
      </c>
      <c r="L1327" s="12">
        <v>257</v>
      </c>
      <c r="M1327" s="9">
        <v>2</v>
      </c>
      <c r="N1327" s="10">
        <f t="shared" si="180"/>
        <v>7.7821011673151752E-3</v>
      </c>
      <c r="O1327" s="11">
        <f t="shared" si="181"/>
        <v>13</v>
      </c>
      <c r="P1327" s="11">
        <v>26</v>
      </c>
      <c r="Q1327" s="11">
        <v>0</v>
      </c>
      <c r="R1327" s="8">
        <v>0</v>
      </c>
      <c r="S1327" s="8">
        <v>0</v>
      </c>
      <c r="T1327" s="33" t="str">
        <f t="shared" si="182"/>
        <v/>
      </c>
      <c r="U1327" s="12">
        <f t="shared" si="183"/>
        <v>0</v>
      </c>
      <c r="V1327" s="10">
        <f t="shared" si="184"/>
        <v>0</v>
      </c>
      <c r="W1327" s="11">
        <v>13</v>
      </c>
      <c r="X1327" s="8" t="s">
        <v>148</v>
      </c>
      <c r="Y1327" s="8" t="s">
        <v>149</v>
      </c>
      <c r="AA1327">
        <f t="shared" si="185"/>
        <v>2</v>
      </c>
      <c r="AB1327" s="32">
        <f t="shared" si="186"/>
        <v>-26</v>
      </c>
      <c r="AC1327" t="str">
        <f t="shared" si="187"/>
        <v>No Sales</v>
      </c>
      <c r="AD1327">
        <f>IFERROR(VLOOKUP(J1327,Product_lookup!$A:$G,5,FALSE),"")</f>
        <v>449</v>
      </c>
      <c r="AE1327">
        <f>IFERROR(VLOOKUP(J1327,Product_lookup!$A:$G,6,FALSE),"")</f>
        <v>166</v>
      </c>
      <c r="AF1327">
        <f>IFERROR(VLOOKUP(J1327,Product_lookup!$A:$G,7,FALSE),"")</f>
        <v>140</v>
      </c>
      <c r="AG1327" s="33">
        <f t="shared" si="188"/>
        <v>0.31848552338530067</v>
      </c>
    </row>
    <row r="1328" spans="1:33" x14ac:dyDescent="0.3">
      <c r="A1328" s="27">
        <v>46278</v>
      </c>
      <c r="B1328" s="8" t="s">
        <v>5</v>
      </c>
      <c r="C1328" s="8" t="s">
        <v>173</v>
      </c>
      <c r="D1328" s="8" t="s">
        <v>141</v>
      </c>
      <c r="E1328" s="8" t="s">
        <v>174</v>
      </c>
      <c r="F1328" s="8" t="s">
        <v>143</v>
      </c>
      <c r="G1328" s="8" t="s">
        <v>151</v>
      </c>
      <c r="H1328" s="8" t="s">
        <v>6</v>
      </c>
      <c r="I1328" s="8" t="s">
        <v>408</v>
      </c>
      <c r="J1328" s="8" t="s">
        <v>176</v>
      </c>
      <c r="K1328" s="8" t="s">
        <v>21</v>
      </c>
      <c r="L1328" s="12">
        <v>1449</v>
      </c>
      <c r="M1328" s="9">
        <v>21</v>
      </c>
      <c r="N1328" s="10">
        <f t="shared" si="180"/>
        <v>1.4492753623188406E-2</v>
      </c>
      <c r="O1328" s="11">
        <f t="shared" si="181"/>
        <v>11.85</v>
      </c>
      <c r="P1328" s="11">
        <v>248.85</v>
      </c>
      <c r="Q1328" s="11">
        <v>1347</v>
      </c>
      <c r="R1328" s="8">
        <v>2</v>
      </c>
      <c r="S1328" s="8">
        <v>3</v>
      </c>
      <c r="T1328" s="33">
        <f t="shared" si="182"/>
        <v>0.18474387527839642</v>
      </c>
      <c r="U1328" s="12">
        <f t="shared" si="183"/>
        <v>5.4128993369499696</v>
      </c>
      <c r="V1328" s="10">
        <f t="shared" si="184"/>
        <v>9.5238095238095233E-2</v>
      </c>
      <c r="W1328" s="11">
        <v>14</v>
      </c>
      <c r="X1328" s="8" t="s">
        <v>148</v>
      </c>
      <c r="Y1328" s="8" t="s">
        <v>149</v>
      </c>
      <c r="AA1328">
        <f t="shared" si="185"/>
        <v>2</v>
      </c>
      <c r="AB1328" s="32">
        <f t="shared" si="186"/>
        <v>180.15</v>
      </c>
      <c r="AC1328" t="str">
        <f t="shared" si="187"/>
        <v>Profitable</v>
      </c>
      <c r="AD1328">
        <f>IFERROR(VLOOKUP(J1328,Product_lookup!$A:$G,5,FALSE),"")</f>
        <v>449</v>
      </c>
      <c r="AE1328">
        <f>IFERROR(VLOOKUP(J1328,Product_lookup!$A:$G,6,FALSE),"")</f>
        <v>166</v>
      </c>
      <c r="AF1328">
        <f>IFERROR(VLOOKUP(J1328,Product_lookup!$A:$G,7,FALSE),"")</f>
        <v>140</v>
      </c>
      <c r="AG1328" s="33">
        <f t="shared" si="188"/>
        <v>0.31848552338530067</v>
      </c>
    </row>
    <row r="1329" spans="1:33" x14ac:dyDescent="0.3">
      <c r="A1329" s="27">
        <v>46278</v>
      </c>
      <c r="B1329" s="8" t="s">
        <v>5</v>
      </c>
      <c r="C1329" s="8" t="s">
        <v>173</v>
      </c>
      <c r="D1329" s="8" t="s">
        <v>141</v>
      </c>
      <c r="E1329" s="8" t="s">
        <v>186</v>
      </c>
      <c r="F1329" s="8" t="s">
        <v>143</v>
      </c>
      <c r="G1329" s="8" t="s">
        <v>170</v>
      </c>
      <c r="H1329" s="8" t="s">
        <v>6</v>
      </c>
      <c r="I1329" s="8" t="s">
        <v>718</v>
      </c>
      <c r="J1329" s="8" t="s">
        <v>188</v>
      </c>
      <c r="K1329" s="8" t="s">
        <v>7</v>
      </c>
      <c r="L1329" s="12">
        <v>286</v>
      </c>
      <c r="M1329" s="9">
        <v>0</v>
      </c>
      <c r="N1329" s="10">
        <f t="shared" si="180"/>
        <v>0</v>
      </c>
      <c r="O1329" s="11" t="str">
        <f t="shared" si="181"/>
        <v/>
      </c>
      <c r="P1329" s="11">
        <v>0</v>
      </c>
      <c r="Q1329" s="11">
        <v>0</v>
      </c>
      <c r="R1329" s="8">
        <v>0</v>
      </c>
      <c r="S1329" s="8">
        <v>0</v>
      </c>
      <c r="T1329" s="33" t="str">
        <f t="shared" si="182"/>
        <v/>
      </c>
      <c r="U1329" s="12" t="str">
        <f t="shared" si="183"/>
        <v/>
      </c>
      <c r="V1329" s="10" t="str">
        <f t="shared" si="184"/>
        <v/>
      </c>
      <c r="W1329" s="11">
        <v>7</v>
      </c>
      <c r="X1329" s="8" t="s">
        <v>148</v>
      </c>
      <c r="Y1329" s="8" t="s">
        <v>149</v>
      </c>
      <c r="AA1329">
        <f t="shared" si="185"/>
        <v>2</v>
      </c>
      <c r="AB1329" s="32">
        <f t="shared" si="186"/>
        <v>0</v>
      </c>
      <c r="AC1329" t="str">
        <f t="shared" si="187"/>
        <v>No Spend</v>
      </c>
      <c r="AD1329">
        <f>IFERROR(VLOOKUP(J1329,Product_lookup!$A:$G,5,FALSE),"")</f>
        <v>349</v>
      </c>
      <c r="AE1329">
        <f>IFERROR(VLOOKUP(J1329,Product_lookup!$A:$G,6,FALSE),"")</f>
        <v>133</v>
      </c>
      <c r="AF1329">
        <f>IFERROR(VLOOKUP(J1329,Product_lookup!$A:$G,7,FALSE),"")</f>
        <v>121</v>
      </c>
      <c r="AG1329" s="33">
        <f t="shared" si="188"/>
        <v>0.27220630372492838</v>
      </c>
    </row>
    <row r="1330" spans="1:33" x14ac:dyDescent="0.3">
      <c r="A1330" s="27">
        <v>46278</v>
      </c>
      <c r="B1330" s="8" t="s">
        <v>5</v>
      </c>
      <c r="C1330" s="8" t="s">
        <v>173</v>
      </c>
      <c r="D1330" s="8" t="s">
        <v>141</v>
      </c>
      <c r="E1330" s="8" t="s">
        <v>186</v>
      </c>
      <c r="F1330" s="8" t="s">
        <v>143</v>
      </c>
      <c r="G1330" s="8" t="s">
        <v>144</v>
      </c>
      <c r="H1330" s="8" t="s">
        <v>6</v>
      </c>
      <c r="I1330" s="8" t="s">
        <v>412</v>
      </c>
      <c r="J1330" s="8" t="s">
        <v>188</v>
      </c>
      <c r="K1330" s="8" t="s">
        <v>21</v>
      </c>
      <c r="L1330" s="12">
        <v>310</v>
      </c>
      <c r="M1330" s="9">
        <v>4</v>
      </c>
      <c r="N1330" s="10">
        <f t="shared" si="180"/>
        <v>1.2903225806451613E-2</v>
      </c>
      <c r="O1330" s="11">
        <f t="shared" si="181"/>
        <v>6.05</v>
      </c>
      <c r="P1330" s="11">
        <v>24.2</v>
      </c>
      <c r="Q1330" s="11">
        <v>0</v>
      </c>
      <c r="R1330" s="8">
        <v>0</v>
      </c>
      <c r="S1330" s="8">
        <v>0</v>
      </c>
      <c r="T1330" s="33" t="str">
        <f t="shared" si="182"/>
        <v/>
      </c>
      <c r="U1330" s="12">
        <f t="shared" si="183"/>
        <v>0</v>
      </c>
      <c r="V1330" s="10">
        <f t="shared" si="184"/>
        <v>0</v>
      </c>
      <c r="W1330" s="11">
        <v>7</v>
      </c>
      <c r="X1330" s="8" t="s">
        <v>148</v>
      </c>
      <c r="Y1330" s="8" t="s">
        <v>149</v>
      </c>
      <c r="AA1330">
        <f t="shared" si="185"/>
        <v>2</v>
      </c>
      <c r="AB1330" s="32">
        <f t="shared" si="186"/>
        <v>-24.2</v>
      </c>
      <c r="AC1330" t="str">
        <f t="shared" si="187"/>
        <v>No Sales</v>
      </c>
      <c r="AD1330">
        <f>IFERROR(VLOOKUP(J1330,Product_lookup!$A:$G,5,FALSE),"")</f>
        <v>349</v>
      </c>
      <c r="AE1330">
        <f>IFERROR(VLOOKUP(J1330,Product_lookup!$A:$G,6,FALSE),"")</f>
        <v>133</v>
      </c>
      <c r="AF1330">
        <f>IFERROR(VLOOKUP(J1330,Product_lookup!$A:$G,7,FALSE),"")</f>
        <v>121</v>
      </c>
      <c r="AG1330" s="33">
        <f t="shared" si="188"/>
        <v>0.27220630372492838</v>
      </c>
    </row>
    <row r="1331" spans="1:33" x14ac:dyDescent="0.3">
      <c r="A1331" s="27">
        <v>46278</v>
      </c>
      <c r="B1331" s="8" t="s">
        <v>5</v>
      </c>
      <c r="C1331" s="8" t="s">
        <v>173</v>
      </c>
      <c r="D1331" s="8" t="s">
        <v>141</v>
      </c>
      <c r="E1331" s="8" t="s">
        <v>186</v>
      </c>
      <c r="F1331" s="8" t="s">
        <v>143</v>
      </c>
      <c r="G1331" s="8" t="s">
        <v>151</v>
      </c>
      <c r="H1331" s="8" t="s">
        <v>6</v>
      </c>
      <c r="I1331" s="8" t="s">
        <v>885</v>
      </c>
      <c r="J1331" s="8" t="s">
        <v>188</v>
      </c>
      <c r="K1331" s="8" t="s">
        <v>21</v>
      </c>
      <c r="L1331" s="12">
        <v>153</v>
      </c>
      <c r="M1331" s="9">
        <v>4</v>
      </c>
      <c r="N1331" s="10">
        <f t="shared" si="180"/>
        <v>2.6143790849673203E-2</v>
      </c>
      <c r="O1331" s="11">
        <f t="shared" si="181"/>
        <v>7.5</v>
      </c>
      <c r="P1331" s="11">
        <v>30</v>
      </c>
      <c r="Q1331" s="11">
        <v>0</v>
      </c>
      <c r="R1331" s="8">
        <v>0</v>
      </c>
      <c r="S1331" s="8">
        <v>0</v>
      </c>
      <c r="T1331" s="33" t="str">
        <f t="shared" si="182"/>
        <v/>
      </c>
      <c r="U1331" s="12">
        <f t="shared" si="183"/>
        <v>0</v>
      </c>
      <c r="V1331" s="10">
        <f t="shared" si="184"/>
        <v>0</v>
      </c>
      <c r="W1331" s="11">
        <v>7.5</v>
      </c>
      <c r="X1331" s="8" t="s">
        <v>148</v>
      </c>
      <c r="Y1331" s="8" t="s">
        <v>149</v>
      </c>
      <c r="AA1331">
        <f t="shared" si="185"/>
        <v>2</v>
      </c>
      <c r="AB1331" s="32">
        <f t="shared" si="186"/>
        <v>-30</v>
      </c>
      <c r="AC1331" t="str">
        <f t="shared" si="187"/>
        <v>No Sales</v>
      </c>
      <c r="AD1331">
        <f>IFERROR(VLOOKUP(J1331,Product_lookup!$A:$G,5,FALSE),"")</f>
        <v>349</v>
      </c>
      <c r="AE1331">
        <f>IFERROR(VLOOKUP(J1331,Product_lookup!$A:$G,6,FALSE),"")</f>
        <v>133</v>
      </c>
      <c r="AF1331">
        <f>IFERROR(VLOOKUP(J1331,Product_lookup!$A:$G,7,FALSE),"")</f>
        <v>121</v>
      </c>
      <c r="AG1331" s="33">
        <f t="shared" si="188"/>
        <v>0.27220630372492838</v>
      </c>
    </row>
    <row r="1332" spans="1:33" x14ac:dyDescent="0.3">
      <c r="A1332" s="27">
        <v>46278</v>
      </c>
      <c r="B1332" s="8" t="s">
        <v>5</v>
      </c>
      <c r="C1332" s="8" t="s">
        <v>173</v>
      </c>
      <c r="D1332" s="8" t="s">
        <v>141</v>
      </c>
      <c r="E1332" s="8" t="s">
        <v>186</v>
      </c>
      <c r="F1332" s="8" t="s">
        <v>143</v>
      </c>
      <c r="G1332" s="8" t="s">
        <v>151</v>
      </c>
      <c r="H1332" s="8" t="s">
        <v>6</v>
      </c>
      <c r="I1332" s="8" t="s">
        <v>615</v>
      </c>
      <c r="J1332" s="8" t="s">
        <v>188</v>
      </c>
      <c r="K1332" s="8" t="s">
        <v>7</v>
      </c>
      <c r="L1332" s="12">
        <v>222</v>
      </c>
      <c r="M1332" s="9">
        <v>1</v>
      </c>
      <c r="N1332" s="10">
        <f t="shared" si="180"/>
        <v>4.5045045045045045E-3</v>
      </c>
      <c r="O1332" s="11">
        <f t="shared" si="181"/>
        <v>4.96</v>
      </c>
      <c r="P1332" s="11">
        <v>4.96</v>
      </c>
      <c r="Q1332" s="11">
        <v>0</v>
      </c>
      <c r="R1332" s="8">
        <v>0</v>
      </c>
      <c r="S1332" s="8">
        <v>0</v>
      </c>
      <c r="T1332" s="33" t="str">
        <f t="shared" si="182"/>
        <v/>
      </c>
      <c r="U1332" s="12">
        <f t="shared" si="183"/>
        <v>0</v>
      </c>
      <c r="V1332" s="10">
        <f t="shared" si="184"/>
        <v>0</v>
      </c>
      <c r="W1332" s="11">
        <v>8</v>
      </c>
      <c r="X1332" s="8" t="s">
        <v>148</v>
      </c>
      <c r="Y1332" s="8" t="s">
        <v>149</v>
      </c>
      <c r="Z1332" s="8" t="s">
        <v>497</v>
      </c>
      <c r="AA1332">
        <f t="shared" si="185"/>
        <v>2</v>
      </c>
      <c r="AB1332" s="32">
        <f t="shared" si="186"/>
        <v>-4.96</v>
      </c>
      <c r="AC1332" t="str">
        <f t="shared" si="187"/>
        <v>No Sales</v>
      </c>
      <c r="AD1332">
        <f>IFERROR(VLOOKUP(J1332,Product_lookup!$A:$G,5,FALSE),"")</f>
        <v>349</v>
      </c>
      <c r="AE1332">
        <f>IFERROR(VLOOKUP(J1332,Product_lookup!$A:$G,6,FALSE),"")</f>
        <v>133</v>
      </c>
      <c r="AF1332">
        <f>IFERROR(VLOOKUP(J1332,Product_lookup!$A:$G,7,FALSE),"")</f>
        <v>121</v>
      </c>
      <c r="AG1332" s="33">
        <f t="shared" si="188"/>
        <v>0.27220630372492838</v>
      </c>
    </row>
    <row r="1333" spans="1:33" x14ac:dyDescent="0.3">
      <c r="A1333" s="27">
        <v>46278</v>
      </c>
      <c r="B1333" s="8" t="s">
        <v>5</v>
      </c>
      <c r="C1333" s="8" t="s">
        <v>173</v>
      </c>
      <c r="D1333" s="8" t="s">
        <v>141</v>
      </c>
      <c r="E1333" s="8" t="s">
        <v>193</v>
      </c>
      <c r="F1333" s="8" t="s">
        <v>143</v>
      </c>
      <c r="G1333" s="8" t="s">
        <v>144</v>
      </c>
      <c r="H1333" s="8" t="s">
        <v>6</v>
      </c>
      <c r="I1333" s="8" t="s">
        <v>516</v>
      </c>
      <c r="J1333" s="8" t="s">
        <v>195</v>
      </c>
      <c r="K1333" s="8" t="s">
        <v>21</v>
      </c>
      <c r="L1333" s="12">
        <v>490</v>
      </c>
      <c r="M1333" s="9">
        <v>3</v>
      </c>
      <c r="N1333" s="10">
        <f t="shared" si="180"/>
        <v>6.1224489795918364E-3</v>
      </c>
      <c r="O1333" s="11">
        <f t="shared" si="181"/>
        <v>9.5</v>
      </c>
      <c r="P1333" s="11">
        <v>28.5</v>
      </c>
      <c r="Q1333" s="11">
        <v>0</v>
      </c>
      <c r="R1333" s="8">
        <v>0</v>
      </c>
      <c r="S1333" s="8">
        <v>0</v>
      </c>
      <c r="T1333" s="33" t="str">
        <f t="shared" si="182"/>
        <v/>
      </c>
      <c r="U1333" s="12">
        <f t="shared" si="183"/>
        <v>0</v>
      </c>
      <c r="V1333" s="10">
        <f t="shared" si="184"/>
        <v>0</v>
      </c>
      <c r="W1333" s="11">
        <v>9.5</v>
      </c>
      <c r="X1333" s="8" t="s">
        <v>148</v>
      </c>
      <c r="Y1333" s="8" t="s">
        <v>149</v>
      </c>
      <c r="AA1333">
        <f t="shared" si="185"/>
        <v>2</v>
      </c>
      <c r="AB1333" s="32">
        <f t="shared" si="186"/>
        <v>-28.5</v>
      </c>
      <c r="AC1333" t="str">
        <f t="shared" si="187"/>
        <v>No Sales</v>
      </c>
      <c r="AD1333">
        <f>IFERROR(VLOOKUP(J1333,Product_lookup!$A:$G,5,FALSE),"")</f>
        <v>399</v>
      </c>
      <c r="AE1333">
        <f>IFERROR(VLOOKUP(J1333,Product_lookup!$A:$G,6,FALSE),"")</f>
        <v>148</v>
      </c>
      <c r="AF1333">
        <f>IFERROR(VLOOKUP(J1333,Product_lookup!$A:$G,7,FALSE),"")</f>
        <v>126</v>
      </c>
      <c r="AG1333" s="33">
        <f t="shared" si="188"/>
        <v>0.31328320802005011</v>
      </c>
    </row>
    <row r="1334" spans="1:33" x14ac:dyDescent="0.3">
      <c r="A1334" s="27">
        <v>46285</v>
      </c>
      <c r="B1334" s="8" t="s">
        <v>37</v>
      </c>
      <c r="C1334" s="8" t="s">
        <v>140</v>
      </c>
      <c r="D1334" s="8" t="s">
        <v>141</v>
      </c>
      <c r="E1334" s="8" t="s">
        <v>239</v>
      </c>
      <c r="F1334" s="8" t="s">
        <v>143</v>
      </c>
      <c r="G1334" s="8" t="s">
        <v>388</v>
      </c>
      <c r="H1334" s="8" t="s">
        <v>13</v>
      </c>
      <c r="I1334" s="8" t="s">
        <v>442</v>
      </c>
      <c r="J1334" s="8" t="s">
        <v>242</v>
      </c>
      <c r="K1334" s="8" t="s">
        <v>21</v>
      </c>
      <c r="L1334" s="12">
        <v>219</v>
      </c>
      <c r="M1334" s="9">
        <v>4</v>
      </c>
      <c r="N1334" s="10">
        <f t="shared" si="180"/>
        <v>1.8264840182648401E-2</v>
      </c>
      <c r="O1334" s="11">
        <f t="shared" si="181"/>
        <v>8</v>
      </c>
      <c r="P1334" s="11">
        <v>32</v>
      </c>
      <c r="Q1334" s="11">
        <v>897</v>
      </c>
      <c r="R1334" s="8">
        <v>3</v>
      </c>
      <c r="S1334" s="8">
        <v>3</v>
      </c>
      <c r="T1334" s="33">
        <f t="shared" si="182"/>
        <v>3.5674470457079152E-2</v>
      </c>
      <c r="U1334" s="12">
        <f t="shared" si="183"/>
        <v>28.03125</v>
      </c>
      <c r="V1334" s="10">
        <f t="shared" si="184"/>
        <v>0.75</v>
      </c>
      <c r="W1334" s="11">
        <v>8</v>
      </c>
      <c r="X1334" s="8" t="s">
        <v>148</v>
      </c>
      <c r="Y1334" s="8" t="s">
        <v>149</v>
      </c>
      <c r="AA1334">
        <f t="shared" si="185"/>
        <v>3</v>
      </c>
      <c r="AB1334" s="32">
        <f t="shared" si="186"/>
        <v>202</v>
      </c>
      <c r="AC1334" t="str">
        <f t="shared" si="187"/>
        <v>Profitable</v>
      </c>
      <c r="AD1334">
        <f>IFERROR(VLOOKUP(J1334,Product_lookup!$A:$G,5,FALSE),"")</f>
        <v>299</v>
      </c>
      <c r="AE1334">
        <f>IFERROR(VLOOKUP(J1334,Product_lookup!$A:$G,6,FALSE),"")</f>
        <v>114</v>
      </c>
      <c r="AF1334">
        <f>IFERROR(VLOOKUP(J1334,Product_lookup!$A:$G,7,FALSE),"")</f>
        <v>107</v>
      </c>
      <c r="AG1334" s="33">
        <f t="shared" si="188"/>
        <v>0.2608695652173913</v>
      </c>
    </row>
    <row r="1335" spans="1:33" x14ac:dyDescent="0.3">
      <c r="A1335" s="27">
        <v>46278</v>
      </c>
      <c r="B1335" s="8" t="s">
        <v>5</v>
      </c>
      <c r="C1335" s="8" t="s">
        <v>173</v>
      </c>
      <c r="D1335" s="8" t="s">
        <v>141</v>
      </c>
      <c r="E1335" s="8" t="s">
        <v>193</v>
      </c>
      <c r="F1335" s="8" t="s">
        <v>143</v>
      </c>
      <c r="G1335" s="8" t="s">
        <v>144</v>
      </c>
      <c r="H1335" s="8" t="s">
        <v>6</v>
      </c>
      <c r="I1335" s="8" t="s">
        <v>719</v>
      </c>
      <c r="J1335" s="8" t="s">
        <v>195</v>
      </c>
      <c r="K1335" s="8" t="s">
        <v>21</v>
      </c>
      <c r="L1335" s="12">
        <v>35</v>
      </c>
      <c r="M1335" s="9">
        <v>0</v>
      </c>
      <c r="N1335" s="10">
        <f t="shared" si="180"/>
        <v>0</v>
      </c>
      <c r="O1335" s="11" t="str">
        <f t="shared" si="181"/>
        <v/>
      </c>
      <c r="P1335" s="11">
        <v>0</v>
      </c>
      <c r="Q1335" s="11">
        <v>0</v>
      </c>
      <c r="R1335" s="8">
        <v>0</v>
      </c>
      <c r="S1335" s="8">
        <v>0</v>
      </c>
      <c r="T1335" s="33" t="str">
        <f t="shared" si="182"/>
        <v/>
      </c>
      <c r="U1335" s="12" t="str">
        <f t="shared" si="183"/>
        <v/>
      </c>
      <c r="V1335" s="10" t="str">
        <f t="shared" si="184"/>
        <v/>
      </c>
      <c r="W1335" s="11">
        <v>11.5</v>
      </c>
      <c r="X1335" s="8" t="s">
        <v>148</v>
      </c>
      <c r="Y1335" s="8" t="s">
        <v>149</v>
      </c>
      <c r="AA1335">
        <f t="shared" si="185"/>
        <v>2</v>
      </c>
      <c r="AB1335" s="32">
        <f t="shared" si="186"/>
        <v>0</v>
      </c>
      <c r="AC1335" t="str">
        <f t="shared" si="187"/>
        <v>No Spend</v>
      </c>
      <c r="AD1335">
        <f>IFERROR(VLOOKUP(J1335,Product_lookup!$A:$G,5,FALSE),"")</f>
        <v>399</v>
      </c>
      <c r="AE1335">
        <f>IFERROR(VLOOKUP(J1335,Product_lookup!$A:$G,6,FALSE),"")</f>
        <v>148</v>
      </c>
      <c r="AF1335">
        <f>IFERROR(VLOOKUP(J1335,Product_lookup!$A:$G,7,FALSE),"")</f>
        <v>126</v>
      </c>
      <c r="AG1335" s="33">
        <f t="shared" si="188"/>
        <v>0.31328320802005011</v>
      </c>
    </row>
    <row r="1336" spans="1:33" x14ac:dyDescent="0.3">
      <c r="A1336" s="27">
        <v>46278</v>
      </c>
      <c r="B1336" s="8" t="s">
        <v>5</v>
      </c>
      <c r="C1336" s="8" t="s">
        <v>173</v>
      </c>
      <c r="D1336" s="8" t="s">
        <v>141</v>
      </c>
      <c r="E1336" s="8" t="s">
        <v>193</v>
      </c>
      <c r="F1336" s="8" t="s">
        <v>143</v>
      </c>
      <c r="G1336" s="8" t="s">
        <v>144</v>
      </c>
      <c r="H1336" s="8" t="s">
        <v>6</v>
      </c>
      <c r="I1336" s="8" t="s">
        <v>547</v>
      </c>
      <c r="J1336" s="8" t="s">
        <v>195</v>
      </c>
      <c r="K1336" s="8" t="s">
        <v>14</v>
      </c>
      <c r="L1336" s="12">
        <v>754</v>
      </c>
      <c r="M1336" s="9">
        <v>9</v>
      </c>
      <c r="N1336" s="10">
        <f t="shared" si="180"/>
        <v>1.1936339522546418E-2</v>
      </c>
      <c r="O1336" s="11">
        <f t="shared" si="181"/>
        <v>8.2299999999999986</v>
      </c>
      <c r="P1336" s="11">
        <v>74.069999999999993</v>
      </c>
      <c r="Q1336" s="11">
        <v>0</v>
      </c>
      <c r="R1336" s="8">
        <v>0</v>
      </c>
      <c r="S1336" s="8">
        <v>0</v>
      </c>
      <c r="T1336" s="33" t="str">
        <f t="shared" si="182"/>
        <v/>
      </c>
      <c r="U1336" s="12">
        <f t="shared" si="183"/>
        <v>0</v>
      </c>
      <c r="V1336" s="10">
        <f t="shared" si="184"/>
        <v>0</v>
      </c>
      <c r="W1336" s="11">
        <v>10</v>
      </c>
      <c r="X1336" s="8" t="s">
        <v>148</v>
      </c>
      <c r="Y1336" s="8" t="s">
        <v>149</v>
      </c>
      <c r="AA1336">
        <f t="shared" si="185"/>
        <v>2</v>
      </c>
      <c r="AB1336" s="32">
        <f t="shared" si="186"/>
        <v>-74.069999999999993</v>
      </c>
      <c r="AC1336" t="str">
        <f t="shared" si="187"/>
        <v>No Sales</v>
      </c>
      <c r="AD1336">
        <f>IFERROR(VLOOKUP(J1336,Product_lookup!$A:$G,5,FALSE),"")</f>
        <v>399</v>
      </c>
      <c r="AE1336">
        <f>IFERROR(VLOOKUP(J1336,Product_lookup!$A:$G,6,FALSE),"")</f>
        <v>148</v>
      </c>
      <c r="AF1336">
        <f>IFERROR(VLOOKUP(J1336,Product_lookup!$A:$G,7,FALSE),"")</f>
        <v>126</v>
      </c>
      <c r="AG1336" s="33">
        <f t="shared" si="188"/>
        <v>0.31328320802005011</v>
      </c>
    </row>
    <row r="1337" spans="1:33" x14ac:dyDescent="0.3">
      <c r="A1337" s="27">
        <v>46278</v>
      </c>
      <c r="B1337" s="8" t="s">
        <v>5</v>
      </c>
      <c r="C1337" s="8" t="s">
        <v>173</v>
      </c>
      <c r="D1337" s="8" t="s">
        <v>141</v>
      </c>
      <c r="E1337" s="8" t="s">
        <v>200</v>
      </c>
      <c r="F1337" s="8" t="s">
        <v>143</v>
      </c>
      <c r="G1337" s="8" t="s">
        <v>151</v>
      </c>
      <c r="H1337" s="8" t="s">
        <v>6</v>
      </c>
      <c r="I1337" s="8" t="s">
        <v>201</v>
      </c>
      <c r="J1337" s="8" t="s">
        <v>202</v>
      </c>
      <c r="K1337" s="8" t="s">
        <v>14</v>
      </c>
      <c r="L1337" s="12">
        <v>736</v>
      </c>
      <c r="M1337" s="9">
        <v>5</v>
      </c>
      <c r="N1337" s="10">
        <f t="shared" si="180"/>
        <v>6.793478260869565E-3</v>
      </c>
      <c r="O1337" s="11">
        <f t="shared" si="181"/>
        <v>6.6599999999999993</v>
      </c>
      <c r="P1337" s="8">
        <v>33.299999999999997</v>
      </c>
      <c r="Q1337" s="11">
        <v>0</v>
      </c>
      <c r="R1337" s="8">
        <v>0</v>
      </c>
      <c r="S1337" s="8">
        <v>0</v>
      </c>
      <c r="T1337" s="33" t="str">
        <f t="shared" si="182"/>
        <v/>
      </c>
      <c r="U1337" s="12">
        <f t="shared" si="183"/>
        <v>0</v>
      </c>
      <c r="V1337" s="10">
        <f t="shared" si="184"/>
        <v>0</v>
      </c>
      <c r="W1337" s="11">
        <v>9</v>
      </c>
      <c r="X1337" s="8" t="s">
        <v>148</v>
      </c>
      <c r="Y1337" s="8" t="s">
        <v>149</v>
      </c>
      <c r="AA1337">
        <f t="shared" si="185"/>
        <v>2</v>
      </c>
      <c r="AB1337" s="32">
        <f t="shared" si="186"/>
        <v>-33.299999999999997</v>
      </c>
      <c r="AC1337" t="str">
        <f t="shared" si="187"/>
        <v>No Sales</v>
      </c>
      <c r="AD1337">
        <f>IFERROR(VLOOKUP(J1337,Product_lookup!$A:$G,5,FALSE),"")</f>
        <v>429</v>
      </c>
      <c r="AE1337">
        <f>IFERROR(VLOOKUP(J1337,Product_lookup!$A:$G,6,FALSE),"")</f>
        <v>159</v>
      </c>
      <c r="AF1337">
        <f>IFERROR(VLOOKUP(J1337,Product_lookup!$A:$G,7,FALSE),"")</f>
        <v>139</v>
      </c>
      <c r="AG1337" s="33">
        <f t="shared" si="188"/>
        <v>0.30536130536130535</v>
      </c>
    </row>
    <row r="1338" spans="1:33" x14ac:dyDescent="0.3">
      <c r="A1338" s="27">
        <v>46278</v>
      </c>
      <c r="B1338" s="8" t="s">
        <v>5</v>
      </c>
      <c r="C1338" s="8" t="s">
        <v>173</v>
      </c>
      <c r="D1338" s="8" t="s">
        <v>141</v>
      </c>
      <c r="E1338" s="8" t="s">
        <v>200</v>
      </c>
      <c r="F1338" s="8" t="s">
        <v>143</v>
      </c>
      <c r="G1338" s="8" t="s">
        <v>144</v>
      </c>
      <c r="H1338" s="8" t="s">
        <v>6</v>
      </c>
      <c r="I1338" s="8" t="s">
        <v>270</v>
      </c>
      <c r="J1338" s="8" t="s">
        <v>202</v>
      </c>
      <c r="K1338" s="8" t="s">
        <v>7</v>
      </c>
      <c r="L1338" s="12">
        <v>4910</v>
      </c>
      <c r="M1338" s="9">
        <v>19</v>
      </c>
      <c r="N1338" s="10">
        <f t="shared" si="180"/>
        <v>3.8696537678207738E-3</v>
      </c>
      <c r="O1338" s="11">
        <f t="shared" si="181"/>
        <v>5.13</v>
      </c>
      <c r="P1338" s="11">
        <v>97.47</v>
      </c>
      <c r="Q1338" s="11">
        <v>429</v>
      </c>
      <c r="R1338" s="8">
        <v>1</v>
      </c>
      <c r="S1338" s="8">
        <v>1</v>
      </c>
      <c r="T1338" s="33">
        <f t="shared" si="182"/>
        <v>0.22720279720279721</v>
      </c>
      <c r="U1338" s="12">
        <f t="shared" si="183"/>
        <v>4.4013542628501074</v>
      </c>
      <c r="V1338" s="10">
        <f t="shared" si="184"/>
        <v>5.2631578947368418E-2</v>
      </c>
      <c r="W1338" s="11">
        <v>8</v>
      </c>
      <c r="X1338" s="8" t="s">
        <v>148</v>
      </c>
      <c r="Y1338" s="8" t="s">
        <v>149</v>
      </c>
      <c r="AA1338">
        <f t="shared" si="185"/>
        <v>2</v>
      </c>
      <c r="AB1338" s="32">
        <f t="shared" si="186"/>
        <v>33.53</v>
      </c>
      <c r="AC1338" t="str">
        <f t="shared" si="187"/>
        <v>Profitable</v>
      </c>
      <c r="AD1338">
        <f>IFERROR(VLOOKUP(J1338,Product_lookup!$A:$G,5,FALSE),"")</f>
        <v>429</v>
      </c>
      <c r="AE1338">
        <f>IFERROR(VLOOKUP(J1338,Product_lookup!$A:$G,6,FALSE),"")</f>
        <v>159</v>
      </c>
      <c r="AF1338">
        <f>IFERROR(VLOOKUP(J1338,Product_lookup!$A:$G,7,FALSE),"")</f>
        <v>139</v>
      </c>
      <c r="AG1338" s="33">
        <f t="shared" si="188"/>
        <v>0.30536130536130535</v>
      </c>
    </row>
    <row r="1339" spans="1:33" x14ac:dyDescent="0.3">
      <c r="A1339" s="27">
        <v>46278</v>
      </c>
      <c r="B1339" s="8" t="s">
        <v>32</v>
      </c>
      <c r="C1339" s="8" t="s">
        <v>140</v>
      </c>
      <c r="D1339" s="8" t="s">
        <v>141</v>
      </c>
      <c r="E1339" s="8" t="s">
        <v>150</v>
      </c>
      <c r="F1339" s="8" t="s">
        <v>143</v>
      </c>
      <c r="G1339" s="8" t="s">
        <v>519</v>
      </c>
      <c r="H1339" s="8" t="s">
        <v>20</v>
      </c>
      <c r="I1339" s="8" t="s">
        <v>519</v>
      </c>
      <c r="J1339" s="8" t="s">
        <v>153</v>
      </c>
      <c r="K1339" s="8" t="s">
        <v>14</v>
      </c>
      <c r="L1339" s="12">
        <v>855</v>
      </c>
      <c r="M1339" s="9">
        <v>2</v>
      </c>
      <c r="N1339" s="10">
        <f t="shared" si="180"/>
        <v>2.3391812865497076E-3</v>
      </c>
      <c r="O1339" s="11">
        <f t="shared" si="181"/>
        <v>9.74</v>
      </c>
      <c r="P1339" s="11">
        <v>19.48</v>
      </c>
      <c r="Q1339" s="11">
        <v>0</v>
      </c>
      <c r="R1339" s="8">
        <v>0</v>
      </c>
      <c r="S1339" s="8">
        <v>0</v>
      </c>
      <c r="T1339" s="33" t="str">
        <f t="shared" si="182"/>
        <v/>
      </c>
      <c r="U1339" s="12">
        <f t="shared" si="183"/>
        <v>0</v>
      </c>
      <c r="V1339" s="10">
        <f t="shared" si="184"/>
        <v>0</v>
      </c>
      <c r="W1339" s="11">
        <v>16.5</v>
      </c>
      <c r="X1339" s="8" t="s">
        <v>148</v>
      </c>
      <c r="Y1339" s="8" t="s">
        <v>149</v>
      </c>
      <c r="AA1339">
        <f t="shared" si="185"/>
        <v>2</v>
      </c>
      <c r="AB1339" s="32">
        <f t="shared" si="186"/>
        <v>-19.48</v>
      </c>
      <c r="AC1339" t="str">
        <f t="shared" si="187"/>
        <v>No Sales</v>
      </c>
      <c r="AD1339">
        <f>IFERROR(VLOOKUP(J1339,Product_lookup!$A:$G,5,FALSE),"")</f>
        <v>549</v>
      </c>
      <c r="AE1339">
        <f>IFERROR(VLOOKUP(J1339,Product_lookup!$A:$G,6,FALSE),"")</f>
        <v>192</v>
      </c>
      <c r="AF1339">
        <f>IFERROR(VLOOKUP(J1339,Product_lookup!$A:$G,7,FALSE),"")</f>
        <v>139</v>
      </c>
      <c r="AG1339" s="33">
        <f t="shared" si="188"/>
        <v>0.39708561020036431</v>
      </c>
    </row>
    <row r="1340" spans="1:33" x14ac:dyDescent="0.3">
      <c r="A1340" s="27">
        <v>46278</v>
      </c>
      <c r="B1340" s="8" t="s">
        <v>32</v>
      </c>
      <c r="C1340" s="8" t="s">
        <v>140</v>
      </c>
      <c r="D1340" s="8" t="s">
        <v>141</v>
      </c>
      <c r="E1340" s="8" t="s">
        <v>211</v>
      </c>
      <c r="F1340" s="8" t="s">
        <v>143</v>
      </c>
      <c r="G1340" s="8" t="s">
        <v>215</v>
      </c>
      <c r="H1340" s="8" t="s">
        <v>20</v>
      </c>
      <c r="I1340" s="8" t="s">
        <v>215</v>
      </c>
      <c r="J1340" s="8" t="s">
        <v>214</v>
      </c>
      <c r="K1340" s="8" t="s">
        <v>21</v>
      </c>
      <c r="L1340" s="12">
        <v>513</v>
      </c>
      <c r="M1340" s="9">
        <v>7</v>
      </c>
      <c r="N1340" s="10">
        <f t="shared" si="180"/>
        <v>1.364522417153996E-2</v>
      </c>
      <c r="O1340" s="11">
        <f t="shared" si="181"/>
        <v>20.139999999999997</v>
      </c>
      <c r="P1340" s="11">
        <v>140.97999999999999</v>
      </c>
      <c r="Q1340" s="11">
        <v>1298</v>
      </c>
      <c r="R1340" s="8">
        <v>1</v>
      </c>
      <c r="S1340" s="8">
        <v>2</v>
      </c>
      <c r="T1340" s="33">
        <f t="shared" si="182"/>
        <v>0.10861325115562404</v>
      </c>
      <c r="U1340" s="12">
        <f t="shared" si="183"/>
        <v>9.2069797134345297</v>
      </c>
      <c r="V1340" s="10">
        <f t="shared" si="184"/>
        <v>0.14285714285714285</v>
      </c>
      <c r="W1340" s="11">
        <v>25</v>
      </c>
      <c r="X1340" s="8" t="s">
        <v>148</v>
      </c>
      <c r="Y1340" s="8" t="s">
        <v>149</v>
      </c>
      <c r="AA1340">
        <f t="shared" si="185"/>
        <v>2</v>
      </c>
      <c r="AB1340" s="32">
        <f t="shared" si="186"/>
        <v>393.02</v>
      </c>
      <c r="AC1340" t="str">
        <f t="shared" si="187"/>
        <v>Profitable</v>
      </c>
      <c r="AD1340">
        <f>IFERROR(VLOOKUP(J1340,Product_lookup!$A:$G,5,FALSE),"")</f>
        <v>649</v>
      </c>
      <c r="AE1340">
        <f>IFERROR(VLOOKUP(J1340,Product_lookup!$A:$G,6,FALSE),"")</f>
        <v>234</v>
      </c>
      <c r="AF1340">
        <f>IFERROR(VLOOKUP(J1340,Product_lookup!$A:$G,7,FALSE),"")</f>
        <v>148</v>
      </c>
      <c r="AG1340" s="33">
        <f t="shared" si="188"/>
        <v>0.41140215716486905</v>
      </c>
    </row>
    <row r="1341" spans="1:33" x14ac:dyDescent="0.3">
      <c r="A1341" s="27">
        <v>46278</v>
      </c>
      <c r="B1341" s="8" t="s">
        <v>32</v>
      </c>
      <c r="C1341" s="8" t="s">
        <v>140</v>
      </c>
      <c r="D1341" s="8" t="s">
        <v>141</v>
      </c>
      <c r="E1341" s="8" t="s">
        <v>217</v>
      </c>
      <c r="F1341" s="8" t="s">
        <v>143</v>
      </c>
      <c r="G1341" s="8" t="s">
        <v>522</v>
      </c>
      <c r="H1341" s="8" t="s">
        <v>20</v>
      </c>
      <c r="I1341" s="8" t="s">
        <v>522</v>
      </c>
      <c r="J1341" s="8" t="s">
        <v>219</v>
      </c>
      <c r="K1341" s="8" t="s">
        <v>7</v>
      </c>
      <c r="L1341" s="12">
        <v>112</v>
      </c>
      <c r="M1341" s="9">
        <v>2</v>
      </c>
      <c r="N1341" s="10">
        <f t="shared" si="180"/>
        <v>1.7857142857142856E-2</v>
      </c>
      <c r="O1341" s="11">
        <f t="shared" si="181"/>
        <v>15.83</v>
      </c>
      <c r="P1341" s="8">
        <v>31.66</v>
      </c>
      <c r="Q1341" s="11">
        <v>0</v>
      </c>
      <c r="R1341" s="8">
        <v>0</v>
      </c>
      <c r="S1341" s="8">
        <v>0</v>
      </c>
      <c r="T1341" s="33" t="str">
        <f t="shared" si="182"/>
        <v/>
      </c>
      <c r="U1341" s="12">
        <f t="shared" si="183"/>
        <v>0</v>
      </c>
      <c r="V1341" s="10">
        <f t="shared" si="184"/>
        <v>0</v>
      </c>
      <c r="W1341" s="11">
        <v>26.5</v>
      </c>
      <c r="X1341" s="8" t="s">
        <v>148</v>
      </c>
      <c r="Y1341" s="8" t="s">
        <v>149</v>
      </c>
      <c r="AA1341">
        <f t="shared" si="185"/>
        <v>2</v>
      </c>
      <c r="AB1341" s="32">
        <f t="shared" si="186"/>
        <v>-31.66</v>
      </c>
      <c r="AC1341" t="str">
        <f t="shared" si="187"/>
        <v>No Sales</v>
      </c>
      <c r="AD1341">
        <f>IFERROR(VLOOKUP(J1341,Product_lookup!$A:$G,5,FALSE),"")</f>
        <v>799</v>
      </c>
      <c r="AE1341">
        <f>IFERROR(VLOOKUP(J1341,Product_lookup!$A:$G,6,FALSE),"")</f>
        <v>272</v>
      </c>
      <c r="AF1341">
        <f>IFERROR(VLOOKUP(J1341,Product_lookup!$A:$G,7,FALSE),"")</f>
        <v>162</v>
      </c>
      <c r="AG1341" s="33">
        <f t="shared" si="188"/>
        <v>0.45682102628285359</v>
      </c>
    </row>
    <row r="1342" spans="1:33" x14ac:dyDescent="0.3">
      <c r="A1342" s="27">
        <v>46278</v>
      </c>
      <c r="B1342" s="8" t="s">
        <v>32</v>
      </c>
      <c r="C1342" s="8" t="s">
        <v>140</v>
      </c>
      <c r="D1342" s="8" t="s">
        <v>141</v>
      </c>
      <c r="E1342" s="8" t="s">
        <v>217</v>
      </c>
      <c r="F1342" s="8" t="s">
        <v>143</v>
      </c>
      <c r="G1342" s="8" t="s">
        <v>447</v>
      </c>
      <c r="H1342" s="8" t="s">
        <v>20</v>
      </c>
      <c r="I1342" s="8" t="s">
        <v>447</v>
      </c>
      <c r="J1342" s="8" t="s">
        <v>219</v>
      </c>
      <c r="K1342" s="8" t="s">
        <v>7</v>
      </c>
      <c r="L1342" s="12">
        <v>2331</v>
      </c>
      <c r="M1342" s="9">
        <v>12</v>
      </c>
      <c r="N1342" s="10">
        <f t="shared" si="180"/>
        <v>5.1480051480051478E-3</v>
      </c>
      <c r="O1342" s="11">
        <f t="shared" si="181"/>
        <v>10.58</v>
      </c>
      <c r="P1342" s="11">
        <v>126.96</v>
      </c>
      <c r="Q1342" s="11">
        <v>799</v>
      </c>
      <c r="R1342" s="8">
        <v>1</v>
      </c>
      <c r="S1342" s="8">
        <v>1</v>
      </c>
      <c r="T1342" s="33">
        <f t="shared" si="182"/>
        <v>0.15889862327909887</v>
      </c>
      <c r="U1342" s="12">
        <f t="shared" si="183"/>
        <v>6.2933207309388788</v>
      </c>
      <c r="V1342" s="10">
        <f t="shared" si="184"/>
        <v>8.3333333333333329E-2</v>
      </c>
      <c r="W1342" s="11">
        <v>20.5</v>
      </c>
      <c r="X1342" s="8" t="s">
        <v>148</v>
      </c>
      <c r="Y1342" s="8" t="s">
        <v>149</v>
      </c>
      <c r="AA1342">
        <f t="shared" si="185"/>
        <v>2</v>
      </c>
      <c r="AB1342" s="32">
        <f t="shared" si="186"/>
        <v>238.04000000000002</v>
      </c>
      <c r="AC1342" t="str">
        <f t="shared" si="187"/>
        <v>Profitable</v>
      </c>
      <c r="AD1342">
        <f>IFERROR(VLOOKUP(J1342,Product_lookup!$A:$G,5,FALSE),"")</f>
        <v>799</v>
      </c>
      <c r="AE1342">
        <f>IFERROR(VLOOKUP(J1342,Product_lookup!$A:$G,6,FALSE),"")</f>
        <v>272</v>
      </c>
      <c r="AF1342">
        <f>IFERROR(VLOOKUP(J1342,Product_lookup!$A:$G,7,FALSE),"")</f>
        <v>162</v>
      </c>
      <c r="AG1342" s="33">
        <f t="shared" si="188"/>
        <v>0.45682102628285359</v>
      </c>
    </row>
    <row r="1343" spans="1:33" x14ac:dyDescent="0.3">
      <c r="A1343" s="27">
        <v>46278</v>
      </c>
      <c r="B1343" s="8" t="s">
        <v>32</v>
      </c>
      <c r="C1343" s="8" t="s">
        <v>140</v>
      </c>
      <c r="D1343" s="8" t="s">
        <v>141</v>
      </c>
      <c r="E1343" s="8" t="s">
        <v>217</v>
      </c>
      <c r="F1343" s="8" t="s">
        <v>143</v>
      </c>
      <c r="G1343" s="8" t="s">
        <v>372</v>
      </c>
      <c r="H1343" s="8" t="s">
        <v>20</v>
      </c>
      <c r="I1343" s="8" t="s">
        <v>372</v>
      </c>
      <c r="J1343" s="8" t="s">
        <v>219</v>
      </c>
      <c r="K1343" s="8" t="s">
        <v>14</v>
      </c>
      <c r="L1343" s="12">
        <v>1417</v>
      </c>
      <c r="M1343" s="9">
        <v>7</v>
      </c>
      <c r="N1343" s="10">
        <f t="shared" si="180"/>
        <v>4.9400141143260412E-3</v>
      </c>
      <c r="O1343" s="11">
        <f t="shared" si="181"/>
        <v>14.33</v>
      </c>
      <c r="P1343" s="11">
        <v>100.31</v>
      </c>
      <c r="Q1343" s="11">
        <v>0</v>
      </c>
      <c r="R1343" s="8">
        <v>0</v>
      </c>
      <c r="S1343" s="8">
        <v>0</v>
      </c>
      <c r="T1343" s="33" t="str">
        <f t="shared" si="182"/>
        <v/>
      </c>
      <c r="U1343" s="12">
        <f t="shared" si="183"/>
        <v>0</v>
      </c>
      <c r="V1343" s="10">
        <f t="shared" si="184"/>
        <v>0</v>
      </c>
      <c r="W1343" s="11">
        <v>21.5</v>
      </c>
      <c r="X1343" s="8" t="s">
        <v>148</v>
      </c>
      <c r="Y1343" s="8" t="s">
        <v>149</v>
      </c>
      <c r="AA1343">
        <f t="shared" si="185"/>
        <v>2</v>
      </c>
      <c r="AB1343" s="32">
        <f t="shared" si="186"/>
        <v>-100.31</v>
      </c>
      <c r="AC1343" t="str">
        <f t="shared" si="187"/>
        <v>No Sales</v>
      </c>
      <c r="AD1343">
        <f>IFERROR(VLOOKUP(J1343,Product_lookup!$A:$G,5,FALSE),"")</f>
        <v>799</v>
      </c>
      <c r="AE1343">
        <f>IFERROR(VLOOKUP(J1343,Product_lookup!$A:$G,6,FALSE),"")</f>
        <v>272</v>
      </c>
      <c r="AF1343">
        <f>IFERROR(VLOOKUP(J1343,Product_lookup!$A:$G,7,FALSE),"")</f>
        <v>162</v>
      </c>
      <c r="AG1343" s="33">
        <f t="shared" si="188"/>
        <v>0.45682102628285359</v>
      </c>
    </row>
    <row r="1344" spans="1:33" x14ac:dyDescent="0.3">
      <c r="A1344" s="27">
        <v>46278</v>
      </c>
      <c r="B1344" s="8" t="s">
        <v>32</v>
      </c>
      <c r="C1344" s="8" t="s">
        <v>140</v>
      </c>
      <c r="D1344" s="8" t="s">
        <v>141</v>
      </c>
      <c r="E1344" s="8" t="s">
        <v>217</v>
      </c>
      <c r="F1344" s="8" t="s">
        <v>143</v>
      </c>
      <c r="G1344" s="8" t="s">
        <v>521</v>
      </c>
      <c r="H1344" s="8" t="s">
        <v>20</v>
      </c>
      <c r="I1344" s="8" t="s">
        <v>521</v>
      </c>
      <c r="J1344" s="8" t="s">
        <v>219</v>
      </c>
      <c r="K1344" s="8" t="s">
        <v>7</v>
      </c>
      <c r="L1344" s="12">
        <v>387</v>
      </c>
      <c r="M1344" s="9">
        <v>8</v>
      </c>
      <c r="N1344" s="10">
        <f t="shared" si="180"/>
        <v>2.0671834625322998E-2</v>
      </c>
      <c r="O1344" s="11">
        <f t="shared" si="181"/>
        <v>13.44</v>
      </c>
      <c r="P1344" s="11">
        <v>107.52</v>
      </c>
      <c r="Q1344" s="11">
        <v>0</v>
      </c>
      <c r="R1344" s="8">
        <v>0</v>
      </c>
      <c r="S1344" s="8">
        <v>0</v>
      </c>
      <c r="T1344" s="33" t="str">
        <f t="shared" si="182"/>
        <v/>
      </c>
      <c r="U1344" s="12">
        <f t="shared" si="183"/>
        <v>0</v>
      </c>
      <c r="V1344" s="10">
        <f t="shared" si="184"/>
        <v>0</v>
      </c>
      <c r="W1344" s="11">
        <v>21</v>
      </c>
      <c r="X1344" s="8" t="s">
        <v>148</v>
      </c>
      <c r="Y1344" s="8" t="s">
        <v>149</v>
      </c>
      <c r="AA1344">
        <f t="shared" si="185"/>
        <v>2</v>
      </c>
      <c r="AB1344" s="32">
        <f t="shared" si="186"/>
        <v>-107.52</v>
      </c>
      <c r="AC1344" t="str">
        <f t="shared" si="187"/>
        <v>No Sales</v>
      </c>
      <c r="AD1344">
        <f>IFERROR(VLOOKUP(J1344,Product_lookup!$A:$G,5,FALSE),"")</f>
        <v>799</v>
      </c>
      <c r="AE1344">
        <f>IFERROR(VLOOKUP(J1344,Product_lookup!$A:$G,6,FALSE),"")</f>
        <v>272</v>
      </c>
      <c r="AF1344">
        <f>IFERROR(VLOOKUP(J1344,Product_lookup!$A:$G,7,FALSE),"")</f>
        <v>162</v>
      </c>
      <c r="AG1344" s="33">
        <f t="shared" si="188"/>
        <v>0.45682102628285359</v>
      </c>
    </row>
    <row r="1345" spans="1:33" x14ac:dyDescent="0.3">
      <c r="A1345" s="27">
        <v>46278</v>
      </c>
      <c r="B1345" s="8" t="s">
        <v>26</v>
      </c>
      <c r="C1345" s="8" t="s">
        <v>140</v>
      </c>
      <c r="D1345" s="8" t="s">
        <v>141</v>
      </c>
      <c r="E1345" s="8" t="s">
        <v>142</v>
      </c>
      <c r="F1345" s="8" t="s">
        <v>143</v>
      </c>
      <c r="G1345" s="8" t="s">
        <v>454</v>
      </c>
      <c r="H1345" s="8" t="s">
        <v>13</v>
      </c>
      <c r="I1345" s="8" t="s">
        <v>623</v>
      </c>
      <c r="J1345" s="8" t="s">
        <v>147</v>
      </c>
      <c r="K1345" s="8" t="s">
        <v>21</v>
      </c>
      <c r="L1345" s="12">
        <v>304</v>
      </c>
      <c r="M1345" s="9">
        <v>4</v>
      </c>
      <c r="N1345" s="10">
        <f t="shared" si="180"/>
        <v>1.3157894736842105E-2</v>
      </c>
      <c r="O1345" s="11">
        <f t="shared" si="181"/>
        <v>19</v>
      </c>
      <c r="P1345" s="11">
        <v>76</v>
      </c>
      <c r="Q1345" s="11">
        <v>0</v>
      </c>
      <c r="R1345" s="8">
        <v>0</v>
      </c>
      <c r="S1345" s="8">
        <v>0</v>
      </c>
      <c r="T1345" s="33" t="str">
        <f t="shared" si="182"/>
        <v/>
      </c>
      <c r="U1345" s="12">
        <f t="shared" si="183"/>
        <v>0</v>
      </c>
      <c r="V1345" s="10">
        <f t="shared" si="184"/>
        <v>0</v>
      </c>
      <c r="W1345" s="11">
        <v>19</v>
      </c>
      <c r="X1345" s="8" t="s">
        <v>148</v>
      </c>
      <c r="Y1345" s="8" t="s">
        <v>149</v>
      </c>
      <c r="AA1345">
        <f t="shared" si="185"/>
        <v>2</v>
      </c>
      <c r="AB1345" s="32">
        <f t="shared" si="186"/>
        <v>-76</v>
      </c>
      <c r="AC1345" t="str">
        <f t="shared" si="187"/>
        <v>No Sales</v>
      </c>
      <c r="AD1345">
        <f>IFERROR(VLOOKUP(J1345,Product_lookup!$A:$G,5,FALSE),"")</f>
        <v>599</v>
      </c>
      <c r="AE1345">
        <f>IFERROR(VLOOKUP(J1345,Product_lookup!$A:$G,6,FALSE),"")</f>
        <v>216</v>
      </c>
      <c r="AF1345">
        <f>IFERROR(VLOOKUP(J1345,Product_lookup!$A:$G,7,FALSE),"")</f>
        <v>144</v>
      </c>
      <c r="AG1345" s="33">
        <f t="shared" si="188"/>
        <v>0.39899833055091821</v>
      </c>
    </row>
    <row r="1346" spans="1:33" x14ac:dyDescent="0.3">
      <c r="A1346" s="27">
        <v>46278</v>
      </c>
      <c r="B1346" s="8" t="s">
        <v>26</v>
      </c>
      <c r="C1346" s="8" t="s">
        <v>140</v>
      </c>
      <c r="D1346" s="8" t="s">
        <v>141</v>
      </c>
      <c r="E1346" s="8" t="s">
        <v>142</v>
      </c>
      <c r="F1346" s="8" t="s">
        <v>143</v>
      </c>
      <c r="G1346" s="8" t="s">
        <v>454</v>
      </c>
      <c r="H1346" s="8" t="s">
        <v>13</v>
      </c>
      <c r="I1346" s="8" t="s">
        <v>525</v>
      </c>
      <c r="J1346" s="8" t="s">
        <v>147</v>
      </c>
      <c r="K1346" s="8" t="s">
        <v>14</v>
      </c>
      <c r="L1346" s="12">
        <v>363</v>
      </c>
      <c r="M1346" s="9">
        <v>1</v>
      </c>
      <c r="N1346" s="10">
        <f t="shared" ref="N1346:N1409" si="189">IF(L1346=0,"",M1346/L1346)</f>
        <v>2.7548209366391185E-3</v>
      </c>
      <c r="O1346" s="11">
        <f t="shared" ref="O1346:O1409" si="190">IF(M1346=0,"",P1346/M1346)</f>
        <v>11.56</v>
      </c>
      <c r="P1346" s="11">
        <v>11.56</v>
      </c>
      <c r="Q1346" s="11">
        <v>0</v>
      </c>
      <c r="R1346" s="8">
        <v>0</v>
      </c>
      <c r="S1346" s="8">
        <v>0</v>
      </c>
      <c r="T1346" s="33" t="str">
        <f t="shared" ref="T1346:T1409" si="191">IF(Q1346=0,"",P1346/Q1346)</f>
        <v/>
      </c>
      <c r="U1346" s="12">
        <f t="shared" ref="U1346:U1409" si="192">IF(P1346=0,"",Q1346/P1346)</f>
        <v>0</v>
      </c>
      <c r="V1346" s="10">
        <f t="shared" ref="V1346:V1409" si="193">IF(M1346=0,"",R1346/M1346)</f>
        <v>0</v>
      </c>
      <c r="W1346" s="11">
        <v>18.5</v>
      </c>
      <c r="X1346" s="8" t="s">
        <v>148</v>
      </c>
      <c r="Y1346" s="8" t="s">
        <v>149</v>
      </c>
      <c r="AA1346">
        <f t="shared" ref="AA1346:AA1409" si="194">IF(OR(A1346&lt;DATE(2026,9,1),A1346&gt;DATE(2026,9,28)),"Check Date",INT((A1346-DATE(2026,9,1))/7)+1)</f>
        <v>2</v>
      </c>
      <c r="AB1346" s="32">
        <f t="shared" ref="AB1346:AB1409" si="195">IF(OR(AD1346="",AE1346="",AF1346=""),"",S1346*(AD1346-AE1346-AF1346)-P1346)</f>
        <v>-11.56</v>
      </c>
      <c r="AC1346" t="str">
        <f t="shared" ref="AC1346:AC1409" si="196">IF(P1346&lt;0,"Review",IF(OR(AD1346="",AE1346="",AF1346=""),"Cost missing",IF(P1346=0,"No Spend",IF(Q1346=0,"No Sales",IF(P1346/Q1346&lt;AG1346,"Profitable","Losing")))))</f>
        <v>No Sales</v>
      </c>
      <c r="AD1346">
        <f>IFERROR(VLOOKUP(J1346,Product_lookup!$A:$G,5,FALSE),"")</f>
        <v>599</v>
      </c>
      <c r="AE1346">
        <f>IFERROR(VLOOKUP(J1346,Product_lookup!$A:$G,6,FALSE),"")</f>
        <v>216</v>
      </c>
      <c r="AF1346">
        <f>IFERROR(VLOOKUP(J1346,Product_lookup!$A:$G,7,FALSE),"")</f>
        <v>144</v>
      </c>
      <c r="AG1346" s="33">
        <f t="shared" ref="AG1346:AG1409" si="197">IFERROR((AD1346-AE1346-AF1346)/AD1346,"")</f>
        <v>0.39899833055091821</v>
      </c>
    </row>
    <row r="1347" spans="1:33" x14ac:dyDescent="0.3">
      <c r="A1347" s="27">
        <v>46278</v>
      </c>
      <c r="B1347" s="8" t="s">
        <v>26</v>
      </c>
      <c r="C1347" s="8" t="s">
        <v>140</v>
      </c>
      <c r="D1347" s="8" t="s">
        <v>141</v>
      </c>
      <c r="E1347" s="8" t="s">
        <v>142</v>
      </c>
      <c r="F1347" s="8" t="s">
        <v>143</v>
      </c>
      <c r="G1347" s="8" t="s">
        <v>454</v>
      </c>
      <c r="H1347" s="8" t="s">
        <v>13</v>
      </c>
      <c r="I1347" s="8" t="s">
        <v>207</v>
      </c>
      <c r="J1347" s="8" t="s">
        <v>147</v>
      </c>
      <c r="K1347" s="8" t="s">
        <v>7</v>
      </c>
      <c r="L1347" s="12">
        <v>274</v>
      </c>
      <c r="M1347" s="9">
        <v>4</v>
      </c>
      <c r="N1347" s="10">
        <f t="shared" si="189"/>
        <v>1.4598540145985401E-2</v>
      </c>
      <c r="O1347" s="11">
        <f t="shared" si="190"/>
        <v>8.35</v>
      </c>
      <c r="P1347" s="11">
        <v>33.4</v>
      </c>
      <c r="Q1347" s="11">
        <v>0</v>
      </c>
      <c r="R1347" s="8">
        <v>0</v>
      </c>
      <c r="S1347" s="8">
        <v>0</v>
      </c>
      <c r="T1347" s="33" t="str">
        <f t="shared" si="191"/>
        <v/>
      </c>
      <c r="U1347" s="12">
        <f t="shared" si="192"/>
        <v>0</v>
      </c>
      <c r="V1347" s="10">
        <f t="shared" si="193"/>
        <v>0</v>
      </c>
      <c r="W1347" s="11">
        <v>15.5</v>
      </c>
      <c r="X1347" s="8" t="s">
        <v>148</v>
      </c>
      <c r="Y1347" s="8" t="s">
        <v>149</v>
      </c>
      <c r="AA1347">
        <f t="shared" si="194"/>
        <v>2</v>
      </c>
      <c r="AB1347" s="32">
        <f t="shared" si="195"/>
        <v>-33.4</v>
      </c>
      <c r="AC1347" t="str">
        <f t="shared" si="196"/>
        <v>No Sales</v>
      </c>
      <c r="AD1347">
        <f>IFERROR(VLOOKUP(J1347,Product_lookup!$A:$G,5,FALSE),"")</f>
        <v>599</v>
      </c>
      <c r="AE1347">
        <f>IFERROR(VLOOKUP(J1347,Product_lookup!$A:$G,6,FALSE),"")</f>
        <v>216</v>
      </c>
      <c r="AF1347">
        <f>IFERROR(VLOOKUP(J1347,Product_lookup!$A:$G,7,FALSE),"")</f>
        <v>144</v>
      </c>
      <c r="AG1347" s="33">
        <f t="shared" si="197"/>
        <v>0.39899833055091821</v>
      </c>
    </row>
    <row r="1348" spans="1:33" x14ac:dyDescent="0.3">
      <c r="A1348" s="27">
        <v>46278</v>
      </c>
      <c r="B1348" s="8" t="s">
        <v>26</v>
      </c>
      <c r="C1348" s="8" t="s">
        <v>140</v>
      </c>
      <c r="D1348" s="8" t="s">
        <v>141</v>
      </c>
      <c r="E1348" s="8" t="s">
        <v>150</v>
      </c>
      <c r="F1348" s="8" t="s">
        <v>143</v>
      </c>
      <c r="G1348" s="8" t="s">
        <v>210</v>
      </c>
      <c r="H1348" s="8" t="s">
        <v>13</v>
      </c>
      <c r="I1348" s="8" t="s">
        <v>210</v>
      </c>
      <c r="J1348" s="8" t="s">
        <v>153</v>
      </c>
      <c r="K1348" s="8" t="s">
        <v>21</v>
      </c>
      <c r="L1348" s="12">
        <v>918</v>
      </c>
      <c r="M1348" s="9">
        <v>13</v>
      </c>
      <c r="N1348" s="10">
        <f t="shared" si="189"/>
        <v>1.4161220043572984E-2</v>
      </c>
      <c r="O1348" s="11">
        <f t="shared" si="190"/>
        <v>16.5</v>
      </c>
      <c r="P1348" s="11">
        <v>214.5</v>
      </c>
      <c r="Q1348" s="11">
        <v>0</v>
      </c>
      <c r="R1348" s="8">
        <v>0</v>
      </c>
      <c r="S1348" s="8">
        <v>0</v>
      </c>
      <c r="T1348" s="33" t="str">
        <f t="shared" si="191"/>
        <v/>
      </c>
      <c r="U1348" s="12">
        <f t="shared" si="192"/>
        <v>0</v>
      </c>
      <c r="V1348" s="10">
        <f t="shared" si="193"/>
        <v>0</v>
      </c>
      <c r="W1348" s="11">
        <v>16.5</v>
      </c>
      <c r="X1348" s="8" t="s">
        <v>148</v>
      </c>
      <c r="Y1348" s="8" t="s">
        <v>149</v>
      </c>
      <c r="AA1348">
        <f t="shared" si="194"/>
        <v>2</v>
      </c>
      <c r="AB1348" s="32">
        <f t="shared" si="195"/>
        <v>-214.5</v>
      </c>
      <c r="AC1348" t="str">
        <f t="shared" si="196"/>
        <v>No Sales</v>
      </c>
      <c r="AD1348">
        <f>IFERROR(VLOOKUP(J1348,Product_lookup!$A:$G,5,FALSE),"")</f>
        <v>549</v>
      </c>
      <c r="AE1348">
        <f>IFERROR(VLOOKUP(J1348,Product_lookup!$A:$G,6,FALSE),"")</f>
        <v>192</v>
      </c>
      <c r="AF1348">
        <f>IFERROR(VLOOKUP(J1348,Product_lookup!$A:$G,7,FALSE),"")</f>
        <v>139</v>
      </c>
      <c r="AG1348" s="33">
        <f t="shared" si="197"/>
        <v>0.39708561020036431</v>
      </c>
    </row>
    <row r="1349" spans="1:33" x14ac:dyDescent="0.3">
      <c r="A1349" s="27">
        <v>46278</v>
      </c>
      <c r="B1349" s="8" t="s">
        <v>26</v>
      </c>
      <c r="C1349" s="8" t="s">
        <v>140</v>
      </c>
      <c r="D1349" s="8" t="s">
        <v>141</v>
      </c>
      <c r="E1349" s="8" t="s">
        <v>150</v>
      </c>
      <c r="F1349" s="8" t="s">
        <v>143</v>
      </c>
      <c r="G1349" s="8" t="s">
        <v>210</v>
      </c>
      <c r="H1349" s="8" t="s">
        <v>13</v>
      </c>
      <c r="I1349" s="8" t="s">
        <v>907</v>
      </c>
      <c r="J1349" s="8" t="s">
        <v>153</v>
      </c>
      <c r="K1349" s="8" t="s">
        <v>14</v>
      </c>
      <c r="L1349" s="12">
        <v>171</v>
      </c>
      <c r="M1349" s="9">
        <v>1</v>
      </c>
      <c r="N1349" s="10">
        <f t="shared" si="189"/>
        <v>5.8479532163742687E-3</v>
      </c>
      <c r="O1349" s="11">
        <f t="shared" si="190"/>
        <v>11.23</v>
      </c>
      <c r="P1349" s="11">
        <v>11.23</v>
      </c>
      <c r="Q1349" s="11">
        <v>0</v>
      </c>
      <c r="R1349" s="8">
        <v>0</v>
      </c>
      <c r="S1349" s="8">
        <v>0</v>
      </c>
      <c r="T1349" s="33" t="str">
        <f t="shared" si="191"/>
        <v/>
      </c>
      <c r="U1349" s="12">
        <f t="shared" si="192"/>
        <v>0</v>
      </c>
      <c r="V1349" s="10">
        <f t="shared" si="193"/>
        <v>0</v>
      </c>
      <c r="W1349" s="11">
        <v>16</v>
      </c>
      <c r="X1349" s="8" t="s">
        <v>148</v>
      </c>
      <c r="Y1349" s="8" t="s">
        <v>149</v>
      </c>
      <c r="AA1349">
        <f t="shared" si="194"/>
        <v>2</v>
      </c>
      <c r="AB1349" s="32">
        <f t="shared" si="195"/>
        <v>-11.23</v>
      </c>
      <c r="AC1349" t="str">
        <f t="shared" si="196"/>
        <v>No Sales</v>
      </c>
      <c r="AD1349">
        <f>IFERROR(VLOOKUP(J1349,Product_lookup!$A:$G,5,FALSE),"")</f>
        <v>549</v>
      </c>
      <c r="AE1349">
        <f>IFERROR(VLOOKUP(J1349,Product_lookup!$A:$G,6,FALSE),"")</f>
        <v>192</v>
      </c>
      <c r="AF1349">
        <f>IFERROR(VLOOKUP(J1349,Product_lookup!$A:$G,7,FALSE),"")</f>
        <v>139</v>
      </c>
      <c r="AG1349" s="33">
        <f t="shared" si="197"/>
        <v>0.39708561020036431</v>
      </c>
    </row>
    <row r="1350" spans="1:33" x14ac:dyDescent="0.3">
      <c r="A1350" s="27">
        <v>46278</v>
      </c>
      <c r="B1350" s="8" t="s">
        <v>26</v>
      </c>
      <c r="C1350" s="8" t="s">
        <v>140</v>
      </c>
      <c r="D1350" s="8" t="s">
        <v>141</v>
      </c>
      <c r="E1350" s="8" t="s">
        <v>150</v>
      </c>
      <c r="F1350" s="8" t="s">
        <v>143</v>
      </c>
      <c r="G1350" s="8" t="s">
        <v>156</v>
      </c>
      <c r="H1350" s="8" t="s">
        <v>13</v>
      </c>
      <c r="I1350" s="8" t="s">
        <v>504</v>
      </c>
      <c r="J1350" s="8" t="s">
        <v>153</v>
      </c>
      <c r="K1350" s="8" t="s">
        <v>14</v>
      </c>
      <c r="L1350" s="12">
        <v>300</v>
      </c>
      <c r="M1350" s="9">
        <v>3</v>
      </c>
      <c r="N1350" s="10">
        <f t="shared" si="189"/>
        <v>0.01</v>
      </c>
      <c r="O1350" s="11">
        <f t="shared" si="190"/>
        <v>8.4599999999999991</v>
      </c>
      <c r="P1350" s="11">
        <v>25.38</v>
      </c>
      <c r="Q1350" s="11">
        <v>0</v>
      </c>
      <c r="R1350" s="8">
        <v>0</v>
      </c>
      <c r="S1350" s="8">
        <v>0</v>
      </c>
      <c r="T1350" s="33" t="str">
        <f t="shared" si="191"/>
        <v/>
      </c>
      <c r="U1350" s="12">
        <f t="shared" si="192"/>
        <v>0</v>
      </c>
      <c r="V1350" s="10">
        <f t="shared" si="193"/>
        <v>0</v>
      </c>
      <c r="W1350" s="11">
        <v>13</v>
      </c>
      <c r="X1350" s="8" t="s">
        <v>148</v>
      </c>
      <c r="Y1350" s="8" t="s">
        <v>149</v>
      </c>
      <c r="AA1350">
        <f t="shared" si="194"/>
        <v>2</v>
      </c>
      <c r="AB1350" s="32">
        <f t="shared" si="195"/>
        <v>-25.38</v>
      </c>
      <c r="AC1350" t="str">
        <f t="shared" si="196"/>
        <v>No Sales</v>
      </c>
      <c r="AD1350">
        <f>IFERROR(VLOOKUP(J1350,Product_lookup!$A:$G,5,FALSE),"")</f>
        <v>549</v>
      </c>
      <c r="AE1350">
        <f>IFERROR(VLOOKUP(J1350,Product_lookup!$A:$G,6,FALSE),"")</f>
        <v>192</v>
      </c>
      <c r="AF1350">
        <f>IFERROR(VLOOKUP(J1350,Product_lookup!$A:$G,7,FALSE),"")</f>
        <v>139</v>
      </c>
      <c r="AG1350" s="33">
        <f t="shared" si="197"/>
        <v>0.39708561020036431</v>
      </c>
    </row>
    <row r="1351" spans="1:33" x14ac:dyDescent="0.3">
      <c r="A1351" s="27">
        <v>46278</v>
      </c>
      <c r="B1351" s="8" t="s">
        <v>26</v>
      </c>
      <c r="C1351" s="8" t="s">
        <v>140</v>
      </c>
      <c r="D1351" s="8" t="s">
        <v>141</v>
      </c>
      <c r="E1351" s="8" t="s">
        <v>150</v>
      </c>
      <c r="F1351" s="8" t="s">
        <v>143</v>
      </c>
      <c r="G1351" s="8" t="s">
        <v>156</v>
      </c>
      <c r="H1351" s="8" t="s">
        <v>13</v>
      </c>
      <c r="I1351" s="8" t="s">
        <v>156</v>
      </c>
      <c r="J1351" s="8" t="s">
        <v>153</v>
      </c>
      <c r="K1351" s="8" t="s">
        <v>14</v>
      </c>
      <c r="L1351" s="12">
        <v>1663</v>
      </c>
      <c r="M1351" s="9">
        <v>13</v>
      </c>
      <c r="N1351" s="10">
        <f t="shared" si="189"/>
        <v>7.8171978352375229E-3</v>
      </c>
      <c r="O1351" s="11">
        <f t="shared" si="190"/>
        <v>8.94</v>
      </c>
      <c r="P1351" s="11">
        <v>116.22</v>
      </c>
      <c r="Q1351" s="11">
        <v>1098</v>
      </c>
      <c r="R1351" s="8">
        <v>2</v>
      </c>
      <c r="S1351" s="8">
        <v>2</v>
      </c>
      <c r="T1351" s="33">
        <f t="shared" si="191"/>
        <v>0.10584699453551913</v>
      </c>
      <c r="U1351" s="12">
        <f t="shared" si="192"/>
        <v>9.4475993804852862</v>
      </c>
      <c r="V1351" s="10">
        <f t="shared" si="193"/>
        <v>0.15384615384615385</v>
      </c>
      <c r="W1351" s="11">
        <v>11</v>
      </c>
      <c r="X1351" s="8" t="s">
        <v>148</v>
      </c>
      <c r="Y1351" s="8" t="s">
        <v>149</v>
      </c>
      <c r="AA1351">
        <f t="shared" si="194"/>
        <v>2</v>
      </c>
      <c r="AB1351" s="32">
        <f t="shared" si="195"/>
        <v>319.77999999999997</v>
      </c>
      <c r="AC1351" t="str">
        <f t="shared" si="196"/>
        <v>Profitable</v>
      </c>
      <c r="AD1351">
        <f>IFERROR(VLOOKUP(J1351,Product_lookup!$A:$G,5,FALSE),"")</f>
        <v>549</v>
      </c>
      <c r="AE1351">
        <f>IFERROR(VLOOKUP(J1351,Product_lookup!$A:$G,6,FALSE),"")</f>
        <v>192</v>
      </c>
      <c r="AF1351">
        <f>IFERROR(VLOOKUP(J1351,Product_lookup!$A:$G,7,FALSE),"")</f>
        <v>139</v>
      </c>
      <c r="AG1351" s="33">
        <f t="shared" si="197"/>
        <v>0.39708561020036431</v>
      </c>
    </row>
    <row r="1352" spans="1:33" x14ac:dyDescent="0.3">
      <c r="A1352" s="27">
        <v>46278</v>
      </c>
      <c r="B1352" s="8" t="s">
        <v>26</v>
      </c>
      <c r="C1352" s="8" t="s">
        <v>140</v>
      </c>
      <c r="D1352" s="8" t="s">
        <v>141</v>
      </c>
      <c r="E1352" s="8" t="s">
        <v>211</v>
      </c>
      <c r="F1352" s="8" t="s">
        <v>143</v>
      </c>
      <c r="G1352" s="8" t="s">
        <v>215</v>
      </c>
      <c r="H1352" s="8" t="s">
        <v>13</v>
      </c>
      <c r="I1352" s="8" t="s">
        <v>891</v>
      </c>
      <c r="J1352" s="8" t="s">
        <v>214</v>
      </c>
      <c r="K1352" s="8" t="s">
        <v>14</v>
      </c>
      <c r="L1352" s="12">
        <v>301</v>
      </c>
      <c r="M1352" s="9">
        <v>2</v>
      </c>
      <c r="N1352" s="10">
        <f t="shared" si="189"/>
        <v>6.6445182724252493E-3</v>
      </c>
      <c r="O1352" s="11">
        <f t="shared" si="190"/>
        <v>14.51</v>
      </c>
      <c r="P1352" s="11">
        <v>29.02</v>
      </c>
      <c r="Q1352" s="11">
        <v>0</v>
      </c>
      <c r="R1352" s="8">
        <v>0</v>
      </c>
      <c r="S1352" s="8">
        <v>0</v>
      </c>
      <c r="T1352" s="33" t="str">
        <f t="shared" si="191"/>
        <v/>
      </c>
      <c r="U1352" s="12">
        <f t="shared" si="192"/>
        <v>0</v>
      </c>
      <c r="V1352" s="10">
        <f t="shared" si="193"/>
        <v>0</v>
      </c>
      <c r="W1352" s="11">
        <v>17</v>
      </c>
      <c r="X1352" s="8" t="s">
        <v>148</v>
      </c>
      <c r="Y1352" s="8" t="s">
        <v>149</v>
      </c>
      <c r="AA1352">
        <f t="shared" si="194"/>
        <v>2</v>
      </c>
      <c r="AB1352" s="32">
        <f t="shared" si="195"/>
        <v>-29.02</v>
      </c>
      <c r="AC1352" t="str">
        <f t="shared" si="196"/>
        <v>No Sales</v>
      </c>
      <c r="AD1352">
        <f>IFERROR(VLOOKUP(J1352,Product_lookup!$A:$G,5,FALSE),"")</f>
        <v>649</v>
      </c>
      <c r="AE1352">
        <f>IFERROR(VLOOKUP(J1352,Product_lookup!$A:$G,6,FALSE),"")</f>
        <v>234</v>
      </c>
      <c r="AF1352">
        <f>IFERROR(VLOOKUP(J1352,Product_lookup!$A:$G,7,FALSE),"")</f>
        <v>148</v>
      </c>
      <c r="AG1352" s="33">
        <f t="shared" si="197"/>
        <v>0.41140215716486905</v>
      </c>
    </row>
    <row r="1353" spans="1:33" x14ac:dyDescent="0.3">
      <c r="A1353" s="27">
        <v>46267</v>
      </c>
      <c r="B1353" s="8" t="s">
        <v>26</v>
      </c>
      <c r="C1353" s="8" t="s">
        <v>140</v>
      </c>
      <c r="D1353" s="8" t="s">
        <v>141</v>
      </c>
      <c r="E1353" s="8" t="s">
        <v>211</v>
      </c>
      <c r="F1353" s="8" t="s">
        <v>143</v>
      </c>
      <c r="G1353" s="8" t="s">
        <v>215</v>
      </c>
      <c r="H1353" s="8" t="s">
        <v>13</v>
      </c>
      <c r="I1353" s="8" t="s">
        <v>261</v>
      </c>
      <c r="J1353" s="8" t="s">
        <v>214</v>
      </c>
      <c r="K1353" s="8" t="s">
        <v>14</v>
      </c>
      <c r="L1353" s="12">
        <v>391</v>
      </c>
      <c r="M1353" s="9">
        <v>6</v>
      </c>
      <c r="N1353" s="10">
        <f t="shared" si="189"/>
        <v>1.5345268542199489E-2</v>
      </c>
      <c r="O1353" s="11">
        <f t="shared" si="190"/>
        <v>0</v>
      </c>
      <c r="P1353">
        <v>0</v>
      </c>
      <c r="Q1353" s="11">
        <v>0</v>
      </c>
      <c r="R1353" s="8">
        <v>0</v>
      </c>
      <c r="S1353" s="8">
        <v>0</v>
      </c>
      <c r="T1353" s="33" t="str">
        <f t="shared" si="191"/>
        <v/>
      </c>
      <c r="U1353" s="12" t="str">
        <f t="shared" si="192"/>
        <v/>
      </c>
      <c r="V1353" s="10">
        <f t="shared" si="193"/>
        <v>0</v>
      </c>
      <c r="W1353" s="11">
        <v>15</v>
      </c>
      <c r="X1353" s="8" t="s">
        <v>148</v>
      </c>
      <c r="Y1353" s="8" t="s">
        <v>149</v>
      </c>
      <c r="AA1353">
        <f t="shared" si="194"/>
        <v>1</v>
      </c>
      <c r="AB1353" s="32">
        <f t="shared" si="195"/>
        <v>0</v>
      </c>
      <c r="AC1353" t="str">
        <f t="shared" si="196"/>
        <v>No Spend</v>
      </c>
      <c r="AD1353">
        <f>IFERROR(VLOOKUP(J1353,Product_lookup!$A:$G,5,FALSE),"")</f>
        <v>649</v>
      </c>
      <c r="AE1353">
        <f>IFERROR(VLOOKUP(J1353,Product_lookup!$A:$G,6,FALSE),"")</f>
        <v>234</v>
      </c>
      <c r="AF1353">
        <f>IFERROR(VLOOKUP(J1353,Product_lookup!$A:$G,7,FALSE),"")</f>
        <v>148</v>
      </c>
      <c r="AG1353" s="33">
        <f t="shared" si="197"/>
        <v>0.41140215716486905</v>
      </c>
    </row>
    <row r="1354" spans="1:33" x14ac:dyDescent="0.3">
      <c r="A1354" s="27">
        <v>46278</v>
      </c>
      <c r="B1354" s="8" t="s">
        <v>26</v>
      </c>
      <c r="C1354" s="8" t="s">
        <v>140</v>
      </c>
      <c r="D1354" s="8" t="s">
        <v>141</v>
      </c>
      <c r="E1354" s="8" t="s">
        <v>211</v>
      </c>
      <c r="F1354" s="8" t="s">
        <v>143</v>
      </c>
      <c r="G1354" s="8" t="s">
        <v>225</v>
      </c>
      <c r="H1354" s="8" t="s">
        <v>13</v>
      </c>
      <c r="I1354" s="8" t="s">
        <v>457</v>
      </c>
      <c r="J1354" s="8" t="s">
        <v>214</v>
      </c>
      <c r="K1354" s="8" t="s">
        <v>7</v>
      </c>
      <c r="L1354" s="12">
        <v>428</v>
      </c>
      <c r="M1354" s="9">
        <v>2</v>
      </c>
      <c r="N1354" s="10">
        <f t="shared" si="189"/>
        <v>4.6728971962616819E-3</v>
      </c>
      <c r="O1354" s="11">
        <f t="shared" si="190"/>
        <v>9.41</v>
      </c>
      <c r="P1354" s="11">
        <v>18.82</v>
      </c>
      <c r="Q1354" s="11">
        <v>0</v>
      </c>
      <c r="R1354" s="8">
        <v>0</v>
      </c>
      <c r="S1354" s="8">
        <v>0</v>
      </c>
      <c r="T1354" s="33" t="str">
        <f t="shared" si="191"/>
        <v/>
      </c>
      <c r="U1354" s="12">
        <f t="shared" si="192"/>
        <v>0</v>
      </c>
      <c r="V1354" s="10">
        <f t="shared" si="193"/>
        <v>0</v>
      </c>
      <c r="W1354" s="11">
        <v>13</v>
      </c>
      <c r="X1354" s="8" t="s">
        <v>148</v>
      </c>
      <c r="Y1354" s="8" t="s">
        <v>149</v>
      </c>
      <c r="AA1354">
        <f t="shared" si="194"/>
        <v>2</v>
      </c>
      <c r="AB1354" s="32">
        <f t="shared" si="195"/>
        <v>-18.82</v>
      </c>
      <c r="AC1354" t="str">
        <f t="shared" si="196"/>
        <v>No Sales</v>
      </c>
      <c r="AD1354">
        <f>IFERROR(VLOOKUP(J1354,Product_lookup!$A:$G,5,FALSE),"")</f>
        <v>649</v>
      </c>
      <c r="AE1354">
        <f>IFERROR(VLOOKUP(J1354,Product_lookup!$A:$G,6,FALSE),"")</f>
        <v>234</v>
      </c>
      <c r="AF1354">
        <f>IFERROR(VLOOKUP(J1354,Product_lookup!$A:$G,7,FALSE),"")</f>
        <v>148</v>
      </c>
      <c r="AG1354" s="33">
        <f t="shared" si="197"/>
        <v>0.41140215716486905</v>
      </c>
    </row>
    <row r="1355" spans="1:33" x14ac:dyDescent="0.3">
      <c r="A1355" s="27">
        <v>46278</v>
      </c>
      <c r="B1355" s="8" t="s">
        <v>26</v>
      </c>
      <c r="C1355" s="8" t="s">
        <v>140</v>
      </c>
      <c r="D1355" s="8" t="s">
        <v>141</v>
      </c>
      <c r="E1355" s="8" t="s">
        <v>211</v>
      </c>
      <c r="F1355" s="8" t="s">
        <v>143</v>
      </c>
      <c r="G1355" s="8" t="s">
        <v>225</v>
      </c>
      <c r="H1355" s="8" t="s">
        <v>13</v>
      </c>
      <c r="I1355" s="8" t="s">
        <v>619</v>
      </c>
      <c r="J1355" s="8" t="s">
        <v>214</v>
      </c>
      <c r="K1355" s="8" t="s">
        <v>21</v>
      </c>
      <c r="L1355" s="12">
        <v>337</v>
      </c>
      <c r="M1355" s="9">
        <v>3</v>
      </c>
      <c r="N1355" s="10">
        <f t="shared" si="189"/>
        <v>8.9020771513353119E-3</v>
      </c>
      <c r="O1355" s="11">
        <f t="shared" si="190"/>
        <v>18.400000000000002</v>
      </c>
      <c r="P1355" s="11">
        <v>55.2</v>
      </c>
      <c r="Q1355" s="11">
        <v>0</v>
      </c>
      <c r="R1355" s="8">
        <v>0</v>
      </c>
      <c r="S1355" s="8">
        <v>0</v>
      </c>
      <c r="T1355" s="33" t="str">
        <f t="shared" si="191"/>
        <v/>
      </c>
      <c r="U1355" s="12">
        <f t="shared" si="192"/>
        <v>0</v>
      </c>
      <c r="V1355" s="10">
        <f t="shared" si="193"/>
        <v>0</v>
      </c>
      <c r="W1355" s="11">
        <v>20</v>
      </c>
      <c r="X1355" s="8" t="s">
        <v>148</v>
      </c>
      <c r="Y1355" s="8" t="s">
        <v>149</v>
      </c>
      <c r="AA1355">
        <f t="shared" si="194"/>
        <v>2</v>
      </c>
      <c r="AB1355" s="32">
        <f t="shared" si="195"/>
        <v>-55.2</v>
      </c>
      <c r="AC1355" t="str">
        <f t="shared" si="196"/>
        <v>No Sales</v>
      </c>
      <c r="AD1355">
        <f>IFERROR(VLOOKUP(J1355,Product_lookup!$A:$G,5,FALSE),"")</f>
        <v>649</v>
      </c>
      <c r="AE1355">
        <f>IFERROR(VLOOKUP(J1355,Product_lookup!$A:$G,6,FALSE),"")</f>
        <v>234</v>
      </c>
      <c r="AF1355">
        <f>IFERROR(VLOOKUP(J1355,Product_lookup!$A:$G,7,FALSE),"")</f>
        <v>148</v>
      </c>
      <c r="AG1355" s="33">
        <f t="shared" si="197"/>
        <v>0.41140215716486905</v>
      </c>
    </row>
    <row r="1356" spans="1:33" x14ac:dyDescent="0.3">
      <c r="A1356" s="27">
        <v>46278</v>
      </c>
      <c r="B1356" s="8" t="s">
        <v>26</v>
      </c>
      <c r="C1356" s="8" t="s">
        <v>140</v>
      </c>
      <c r="D1356" s="8" t="s">
        <v>141</v>
      </c>
      <c r="E1356" s="8" t="s">
        <v>211</v>
      </c>
      <c r="F1356" s="8" t="s">
        <v>143</v>
      </c>
      <c r="G1356" s="8" t="s">
        <v>215</v>
      </c>
      <c r="H1356" s="8" t="s">
        <v>13</v>
      </c>
      <c r="I1356" s="8" t="s">
        <v>215</v>
      </c>
      <c r="J1356" s="8" t="s">
        <v>214</v>
      </c>
      <c r="K1356" s="8" t="s">
        <v>14</v>
      </c>
      <c r="L1356" s="12">
        <v>1873</v>
      </c>
      <c r="M1356" s="9">
        <v>12</v>
      </c>
      <c r="N1356" s="10">
        <f t="shared" si="189"/>
        <v>6.4068339562199676E-3</v>
      </c>
      <c r="O1356" s="11">
        <f t="shared" si="190"/>
        <v>11.64</v>
      </c>
      <c r="P1356" s="11">
        <v>139.68</v>
      </c>
      <c r="Q1356" s="11">
        <v>1298</v>
      </c>
      <c r="R1356" s="8">
        <v>2</v>
      </c>
      <c r="S1356" s="8">
        <v>2</v>
      </c>
      <c r="T1356" s="33">
        <f t="shared" si="191"/>
        <v>0.10761171032357474</v>
      </c>
      <c r="U1356" s="12">
        <f t="shared" si="192"/>
        <v>9.2926689576174102</v>
      </c>
      <c r="V1356" s="10">
        <f t="shared" si="193"/>
        <v>0.16666666666666666</v>
      </c>
      <c r="W1356" s="11">
        <v>14</v>
      </c>
      <c r="X1356" s="8" t="s">
        <v>148</v>
      </c>
      <c r="Y1356" s="8" t="s">
        <v>149</v>
      </c>
      <c r="AA1356">
        <f t="shared" si="194"/>
        <v>2</v>
      </c>
      <c r="AB1356" s="32">
        <f t="shared" si="195"/>
        <v>394.32</v>
      </c>
      <c r="AC1356" t="str">
        <f t="shared" si="196"/>
        <v>Profitable</v>
      </c>
      <c r="AD1356">
        <f>IFERROR(VLOOKUP(J1356,Product_lookup!$A:$G,5,FALSE),"")</f>
        <v>649</v>
      </c>
      <c r="AE1356">
        <f>IFERROR(VLOOKUP(J1356,Product_lookup!$A:$G,6,FALSE),"")</f>
        <v>234</v>
      </c>
      <c r="AF1356">
        <f>IFERROR(VLOOKUP(J1356,Product_lookup!$A:$G,7,FALSE),"")</f>
        <v>148</v>
      </c>
      <c r="AG1356" s="33">
        <f t="shared" si="197"/>
        <v>0.41140215716486905</v>
      </c>
    </row>
    <row r="1357" spans="1:33" x14ac:dyDescent="0.3">
      <c r="A1357" s="27">
        <v>46278</v>
      </c>
      <c r="B1357" s="8" t="s">
        <v>42</v>
      </c>
      <c r="C1357" s="8" t="s">
        <v>140</v>
      </c>
      <c r="D1357" s="8" t="s">
        <v>141</v>
      </c>
      <c r="E1357" s="8" t="s">
        <v>164</v>
      </c>
      <c r="F1357" s="8" t="s">
        <v>143</v>
      </c>
      <c r="G1357" s="8" t="s">
        <v>165</v>
      </c>
      <c r="H1357" s="8" t="s">
        <v>24</v>
      </c>
      <c r="I1357" s="8" t="s">
        <v>807</v>
      </c>
      <c r="J1357" s="8" t="s">
        <v>166</v>
      </c>
      <c r="K1357" s="8" t="s">
        <v>7</v>
      </c>
      <c r="L1357" s="12">
        <v>823</v>
      </c>
      <c r="M1357" s="9">
        <v>3</v>
      </c>
      <c r="N1357" s="10">
        <f t="shared" si="189"/>
        <v>3.6452004860267314E-3</v>
      </c>
      <c r="O1357" s="11">
        <f t="shared" si="190"/>
        <v>7.38</v>
      </c>
      <c r="P1357" s="11">
        <v>22.14</v>
      </c>
      <c r="Q1357" s="11">
        <v>0</v>
      </c>
      <c r="R1357" s="8">
        <v>0</v>
      </c>
      <c r="S1357" s="8">
        <v>0</v>
      </c>
      <c r="T1357" s="33" t="str">
        <f t="shared" si="191"/>
        <v/>
      </c>
      <c r="U1357" s="12">
        <f t="shared" si="192"/>
        <v>0</v>
      </c>
      <c r="V1357" s="10">
        <f t="shared" si="193"/>
        <v>0</v>
      </c>
      <c r="W1357" s="11">
        <v>10</v>
      </c>
      <c r="X1357" s="8" t="s">
        <v>148</v>
      </c>
      <c r="Y1357" s="8" t="s">
        <v>149</v>
      </c>
      <c r="AA1357">
        <f t="shared" si="194"/>
        <v>2</v>
      </c>
      <c r="AB1357" s="32">
        <f t="shared" si="195"/>
        <v>-22.14</v>
      </c>
      <c r="AC1357" t="str">
        <f t="shared" si="196"/>
        <v>No Sales</v>
      </c>
      <c r="AD1357">
        <f>IFERROR(VLOOKUP(J1357,Product_lookup!$A:$G,5,FALSE),"")</f>
        <v>449</v>
      </c>
      <c r="AE1357">
        <f>IFERROR(VLOOKUP(J1357,Product_lookup!$A:$G,6,FALSE),"")</f>
        <v>162</v>
      </c>
      <c r="AF1357">
        <f>IFERROR(VLOOKUP(J1357,Product_lookup!$A:$G,7,FALSE),"")</f>
        <v>130</v>
      </c>
      <c r="AG1357" s="33">
        <f t="shared" si="197"/>
        <v>0.34966592427616927</v>
      </c>
    </row>
    <row r="1358" spans="1:33" x14ac:dyDescent="0.3">
      <c r="A1358" s="27">
        <v>46278</v>
      </c>
      <c r="B1358" s="8" t="s">
        <v>37</v>
      </c>
      <c r="C1358" s="8" t="s">
        <v>140</v>
      </c>
      <c r="D1358" s="8" t="s">
        <v>141</v>
      </c>
      <c r="E1358" s="8" t="s">
        <v>157</v>
      </c>
      <c r="F1358" s="8" t="s">
        <v>143</v>
      </c>
      <c r="G1358" s="8" t="s">
        <v>162</v>
      </c>
      <c r="H1358" s="8" t="s">
        <v>13</v>
      </c>
      <c r="I1358" s="8" t="s">
        <v>162</v>
      </c>
      <c r="J1358" s="8" t="s">
        <v>159</v>
      </c>
      <c r="K1358" s="8" t="s">
        <v>14</v>
      </c>
      <c r="L1358" s="12">
        <v>2486</v>
      </c>
      <c r="M1358" s="9">
        <v>25</v>
      </c>
      <c r="N1358" s="10">
        <f t="shared" si="189"/>
        <v>1.0056315366049879E-2</v>
      </c>
      <c r="O1358" s="11">
        <f t="shared" si="190"/>
        <v>8.1300000000000008</v>
      </c>
      <c r="P1358" s="11">
        <v>203.25</v>
      </c>
      <c r="Q1358" s="11">
        <v>0</v>
      </c>
      <c r="R1358" s="8">
        <v>0</v>
      </c>
      <c r="S1358" s="8">
        <v>0</v>
      </c>
      <c r="T1358" s="33" t="str">
        <f t="shared" si="191"/>
        <v/>
      </c>
      <c r="U1358" s="12">
        <f t="shared" si="192"/>
        <v>0</v>
      </c>
      <c r="V1358" s="10">
        <f t="shared" si="193"/>
        <v>0</v>
      </c>
      <c r="W1358" s="11">
        <v>10</v>
      </c>
      <c r="X1358" s="8" t="s">
        <v>148</v>
      </c>
      <c r="Y1358" s="8" t="s">
        <v>149</v>
      </c>
      <c r="AA1358">
        <f t="shared" si="194"/>
        <v>2</v>
      </c>
      <c r="AB1358" s="32">
        <f t="shared" si="195"/>
        <v>-203.25</v>
      </c>
      <c r="AC1358" t="str">
        <f t="shared" si="196"/>
        <v>No Sales</v>
      </c>
      <c r="AD1358">
        <f>IFERROR(VLOOKUP(J1358,Product_lookup!$A:$G,5,FALSE),"")</f>
        <v>399</v>
      </c>
      <c r="AE1358">
        <f>IFERROR(VLOOKUP(J1358,Product_lookup!$A:$G,6,FALSE),"")</f>
        <v>148</v>
      </c>
      <c r="AF1358">
        <f>IFERROR(VLOOKUP(J1358,Product_lookup!$A:$G,7,FALSE),"")</f>
        <v>126</v>
      </c>
      <c r="AG1358" s="33">
        <f t="shared" si="197"/>
        <v>0.31328320802005011</v>
      </c>
    </row>
    <row r="1359" spans="1:33" x14ac:dyDescent="0.3">
      <c r="A1359" s="27">
        <v>46278</v>
      </c>
      <c r="B1359" s="8" t="s">
        <v>37</v>
      </c>
      <c r="C1359" s="8" t="s">
        <v>140</v>
      </c>
      <c r="D1359" s="8" t="s">
        <v>141</v>
      </c>
      <c r="E1359" s="8" t="s">
        <v>157</v>
      </c>
      <c r="F1359" s="8" t="s">
        <v>143</v>
      </c>
      <c r="G1359" s="8" t="s">
        <v>162</v>
      </c>
      <c r="H1359" s="8" t="s">
        <v>13</v>
      </c>
      <c r="I1359" s="8" t="s">
        <v>161</v>
      </c>
      <c r="J1359" s="8" t="s">
        <v>159</v>
      </c>
      <c r="K1359" s="8" t="s">
        <v>21</v>
      </c>
      <c r="L1359" s="12">
        <v>257</v>
      </c>
      <c r="M1359" s="9">
        <v>3</v>
      </c>
      <c r="N1359" s="10">
        <f t="shared" si="189"/>
        <v>1.1673151750972763E-2</v>
      </c>
      <c r="O1359" s="11">
        <f t="shared" si="190"/>
        <v>9.17</v>
      </c>
      <c r="P1359" s="11">
        <v>27.51</v>
      </c>
      <c r="Q1359" s="11">
        <v>0</v>
      </c>
      <c r="R1359" s="8">
        <v>0</v>
      </c>
      <c r="S1359" s="8">
        <v>0</v>
      </c>
      <c r="T1359" s="33" t="str">
        <f t="shared" si="191"/>
        <v/>
      </c>
      <c r="U1359" s="12">
        <f t="shared" si="192"/>
        <v>0</v>
      </c>
      <c r="V1359" s="10">
        <f t="shared" si="193"/>
        <v>0</v>
      </c>
      <c r="W1359" s="11">
        <v>11.5</v>
      </c>
      <c r="X1359" s="8" t="s">
        <v>148</v>
      </c>
      <c r="Y1359" s="8" t="s">
        <v>149</v>
      </c>
      <c r="AA1359">
        <f t="shared" si="194"/>
        <v>2</v>
      </c>
      <c r="AB1359" s="32">
        <f t="shared" si="195"/>
        <v>-27.51</v>
      </c>
      <c r="AC1359" t="str">
        <f t="shared" si="196"/>
        <v>No Sales</v>
      </c>
      <c r="AD1359">
        <f>IFERROR(VLOOKUP(J1359,Product_lookup!$A:$G,5,FALSE),"")</f>
        <v>399</v>
      </c>
      <c r="AE1359">
        <f>IFERROR(VLOOKUP(J1359,Product_lookup!$A:$G,6,FALSE),"")</f>
        <v>148</v>
      </c>
      <c r="AF1359">
        <f>IFERROR(VLOOKUP(J1359,Product_lookup!$A:$G,7,FALSE),"")</f>
        <v>126</v>
      </c>
      <c r="AG1359" s="33">
        <f t="shared" si="197"/>
        <v>0.31328320802005011</v>
      </c>
    </row>
    <row r="1360" spans="1:33" x14ac:dyDescent="0.3">
      <c r="A1360" s="27">
        <v>46278</v>
      </c>
      <c r="B1360" s="8" t="s">
        <v>37</v>
      </c>
      <c r="C1360" s="8" t="s">
        <v>140</v>
      </c>
      <c r="D1360" s="8" t="s">
        <v>141</v>
      </c>
      <c r="E1360" s="8" t="s">
        <v>157</v>
      </c>
      <c r="F1360" s="8" t="s">
        <v>143</v>
      </c>
      <c r="G1360" s="8" t="s">
        <v>162</v>
      </c>
      <c r="H1360" s="8" t="s">
        <v>13</v>
      </c>
      <c r="I1360" s="8" t="s">
        <v>537</v>
      </c>
      <c r="J1360" s="8" t="s">
        <v>159</v>
      </c>
      <c r="K1360" s="8" t="s">
        <v>14</v>
      </c>
      <c r="L1360" s="12">
        <v>1317</v>
      </c>
      <c r="M1360" s="9">
        <v>4</v>
      </c>
      <c r="N1360" s="10">
        <f t="shared" si="189"/>
        <v>3.0372057706909645E-3</v>
      </c>
      <c r="O1360" s="11">
        <f t="shared" si="190"/>
        <v>7.33</v>
      </c>
      <c r="P1360" s="11">
        <v>29.32</v>
      </c>
      <c r="Q1360" s="11">
        <v>0</v>
      </c>
      <c r="R1360" s="8">
        <v>0</v>
      </c>
      <c r="S1360" s="8">
        <v>0</v>
      </c>
      <c r="T1360" s="33" t="str">
        <f t="shared" si="191"/>
        <v/>
      </c>
      <c r="U1360" s="12">
        <f t="shared" si="192"/>
        <v>0</v>
      </c>
      <c r="V1360" s="10">
        <f t="shared" si="193"/>
        <v>0</v>
      </c>
      <c r="W1360" s="11">
        <v>12.5</v>
      </c>
      <c r="X1360" s="8" t="s">
        <v>148</v>
      </c>
      <c r="Y1360" s="8" t="s">
        <v>149</v>
      </c>
      <c r="AA1360">
        <f t="shared" si="194"/>
        <v>2</v>
      </c>
      <c r="AB1360" s="32">
        <f t="shared" si="195"/>
        <v>-29.32</v>
      </c>
      <c r="AC1360" t="str">
        <f t="shared" si="196"/>
        <v>No Sales</v>
      </c>
      <c r="AD1360">
        <f>IFERROR(VLOOKUP(J1360,Product_lookup!$A:$G,5,FALSE),"")</f>
        <v>399</v>
      </c>
      <c r="AE1360">
        <f>IFERROR(VLOOKUP(J1360,Product_lookup!$A:$G,6,FALSE),"")</f>
        <v>148</v>
      </c>
      <c r="AF1360">
        <f>IFERROR(VLOOKUP(J1360,Product_lookup!$A:$G,7,FALSE),"")</f>
        <v>126</v>
      </c>
      <c r="AG1360" s="33">
        <f t="shared" si="197"/>
        <v>0.31328320802005011</v>
      </c>
    </row>
    <row r="1361" spans="1:33" x14ac:dyDescent="0.3">
      <c r="A1361" s="27">
        <v>46278</v>
      </c>
      <c r="B1361" s="8" t="s">
        <v>37</v>
      </c>
      <c r="C1361" s="8" t="s">
        <v>140</v>
      </c>
      <c r="D1361" s="8" t="s">
        <v>141</v>
      </c>
      <c r="E1361" s="8" t="s">
        <v>157</v>
      </c>
      <c r="F1361" s="8" t="s">
        <v>143</v>
      </c>
      <c r="G1361" s="8" t="s">
        <v>234</v>
      </c>
      <c r="H1361" s="8" t="s">
        <v>13</v>
      </c>
      <c r="I1361" s="8" t="s">
        <v>892</v>
      </c>
      <c r="J1361" s="8" t="s">
        <v>159</v>
      </c>
      <c r="K1361" s="8" t="s">
        <v>14</v>
      </c>
      <c r="L1361" s="12">
        <v>266</v>
      </c>
      <c r="M1361" s="9">
        <v>0</v>
      </c>
      <c r="N1361" s="10">
        <f t="shared" si="189"/>
        <v>0</v>
      </c>
      <c r="O1361" s="11" t="str">
        <f t="shared" si="190"/>
        <v/>
      </c>
      <c r="P1361" s="11">
        <v>0</v>
      </c>
      <c r="Q1361" s="11">
        <v>0</v>
      </c>
      <c r="R1361" s="8">
        <v>0</v>
      </c>
      <c r="S1361" s="8">
        <v>0</v>
      </c>
      <c r="T1361" s="33" t="str">
        <f t="shared" si="191"/>
        <v/>
      </c>
      <c r="U1361" s="12" t="str">
        <f t="shared" si="192"/>
        <v/>
      </c>
      <c r="V1361" s="10" t="str">
        <f t="shared" si="193"/>
        <v/>
      </c>
      <c r="W1361" s="11">
        <v>8</v>
      </c>
      <c r="X1361" s="8" t="s">
        <v>148</v>
      </c>
      <c r="Y1361" s="8" t="s">
        <v>149</v>
      </c>
      <c r="AA1361">
        <f t="shared" si="194"/>
        <v>2</v>
      </c>
      <c r="AB1361" s="32">
        <f t="shared" si="195"/>
        <v>0</v>
      </c>
      <c r="AC1361" t="str">
        <f t="shared" si="196"/>
        <v>No Spend</v>
      </c>
      <c r="AD1361">
        <f>IFERROR(VLOOKUP(J1361,Product_lookup!$A:$G,5,FALSE),"")</f>
        <v>399</v>
      </c>
      <c r="AE1361">
        <f>IFERROR(VLOOKUP(J1361,Product_lookup!$A:$G,6,FALSE),"")</f>
        <v>148</v>
      </c>
      <c r="AF1361">
        <f>IFERROR(VLOOKUP(J1361,Product_lookup!$A:$G,7,FALSE),"")</f>
        <v>126</v>
      </c>
      <c r="AG1361" s="33">
        <f t="shared" si="197"/>
        <v>0.31328320802005011</v>
      </c>
    </row>
    <row r="1362" spans="1:33" x14ac:dyDescent="0.3">
      <c r="A1362" s="27">
        <v>46278</v>
      </c>
      <c r="B1362" s="8" t="s">
        <v>37</v>
      </c>
      <c r="C1362" s="8" t="s">
        <v>140</v>
      </c>
      <c r="D1362" s="8" t="s">
        <v>141</v>
      </c>
      <c r="E1362" s="8" t="s">
        <v>239</v>
      </c>
      <c r="F1362" s="8" t="s">
        <v>143</v>
      </c>
      <c r="G1362" s="8" t="s">
        <v>240</v>
      </c>
      <c r="H1362" s="8" t="s">
        <v>13</v>
      </c>
      <c r="I1362" s="8" t="s">
        <v>388</v>
      </c>
      <c r="J1362" s="8" t="s">
        <v>242</v>
      </c>
      <c r="K1362" s="8" t="s">
        <v>21</v>
      </c>
      <c r="L1362" s="12">
        <v>1311</v>
      </c>
      <c r="M1362" s="9">
        <v>14</v>
      </c>
      <c r="N1362" s="10">
        <f t="shared" si="189"/>
        <v>1.0678871090770405E-2</v>
      </c>
      <c r="O1362" s="11">
        <f t="shared" si="190"/>
        <v>7.43</v>
      </c>
      <c r="P1362" s="11">
        <v>104.02</v>
      </c>
      <c r="Q1362" s="11">
        <v>0</v>
      </c>
      <c r="R1362" s="8">
        <v>0</v>
      </c>
      <c r="S1362" s="8">
        <v>0</v>
      </c>
      <c r="T1362" s="33" t="str">
        <f t="shared" si="191"/>
        <v/>
      </c>
      <c r="U1362" s="12">
        <f t="shared" si="192"/>
        <v>0</v>
      </c>
      <c r="V1362" s="10">
        <f t="shared" si="193"/>
        <v>0</v>
      </c>
      <c r="W1362" s="11">
        <v>9</v>
      </c>
      <c r="X1362" s="8" t="s">
        <v>148</v>
      </c>
      <c r="Y1362" s="8" t="s">
        <v>149</v>
      </c>
      <c r="AA1362">
        <f t="shared" si="194"/>
        <v>2</v>
      </c>
      <c r="AB1362" s="32">
        <f t="shared" si="195"/>
        <v>-104.02</v>
      </c>
      <c r="AC1362" t="str">
        <f t="shared" si="196"/>
        <v>No Sales</v>
      </c>
      <c r="AD1362">
        <f>IFERROR(VLOOKUP(J1362,Product_lookup!$A:$G,5,FALSE),"")</f>
        <v>299</v>
      </c>
      <c r="AE1362">
        <f>IFERROR(VLOOKUP(J1362,Product_lookup!$A:$G,6,FALSE),"")</f>
        <v>114</v>
      </c>
      <c r="AF1362">
        <f>IFERROR(VLOOKUP(J1362,Product_lookup!$A:$G,7,FALSE),"")</f>
        <v>107</v>
      </c>
      <c r="AG1362" s="33">
        <f t="shared" si="197"/>
        <v>0.2608695652173913</v>
      </c>
    </row>
    <row r="1363" spans="1:33" x14ac:dyDescent="0.3">
      <c r="A1363" s="27">
        <v>46278</v>
      </c>
      <c r="B1363" s="8" t="s">
        <v>37</v>
      </c>
      <c r="C1363" s="8" t="s">
        <v>140</v>
      </c>
      <c r="D1363" s="8" t="s">
        <v>141</v>
      </c>
      <c r="E1363" s="8" t="s">
        <v>239</v>
      </c>
      <c r="F1363" s="8" t="s">
        <v>143</v>
      </c>
      <c r="G1363" s="8" t="s">
        <v>240</v>
      </c>
      <c r="H1363" s="8" t="s">
        <v>13</v>
      </c>
      <c r="I1363" s="8" t="s">
        <v>663</v>
      </c>
      <c r="J1363" s="8" t="s">
        <v>242</v>
      </c>
      <c r="K1363" s="8" t="s">
        <v>7</v>
      </c>
      <c r="L1363" s="12">
        <v>426</v>
      </c>
      <c r="M1363" s="9">
        <v>1</v>
      </c>
      <c r="N1363" s="10">
        <f t="shared" si="189"/>
        <v>2.3474178403755869E-3</v>
      </c>
      <c r="O1363" s="11">
        <f t="shared" si="190"/>
        <v>3.23</v>
      </c>
      <c r="P1363" s="11">
        <v>3.23</v>
      </c>
      <c r="Q1363" s="11">
        <v>0</v>
      </c>
      <c r="R1363" s="8">
        <v>0</v>
      </c>
      <c r="S1363" s="8">
        <v>0</v>
      </c>
      <c r="T1363" s="33" t="str">
        <f t="shared" si="191"/>
        <v/>
      </c>
      <c r="U1363" s="12">
        <f t="shared" si="192"/>
        <v>0</v>
      </c>
      <c r="V1363" s="10">
        <f t="shared" si="193"/>
        <v>0</v>
      </c>
      <c r="W1363" s="11">
        <v>5.5</v>
      </c>
      <c r="X1363" s="8" t="s">
        <v>148</v>
      </c>
      <c r="Y1363" s="8" t="s">
        <v>149</v>
      </c>
      <c r="AA1363">
        <f t="shared" si="194"/>
        <v>2</v>
      </c>
      <c r="AB1363" s="32">
        <f t="shared" si="195"/>
        <v>-3.23</v>
      </c>
      <c r="AC1363" t="str">
        <f t="shared" si="196"/>
        <v>No Sales</v>
      </c>
      <c r="AD1363">
        <f>IFERROR(VLOOKUP(J1363,Product_lookup!$A:$G,5,FALSE),"")</f>
        <v>299</v>
      </c>
      <c r="AE1363">
        <f>IFERROR(VLOOKUP(J1363,Product_lookup!$A:$G,6,FALSE),"")</f>
        <v>114</v>
      </c>
      <c r="AF1363">
        <f>IFERROR(VLOOKUP(J1363,Product_lookup!$A:$G,7,FALSE),"")</f>
        <v>107</v>
      </c>
      <c r="AG1363" s="33">
        <f t="shared" si="197"/>
        <v>0.2608695652173913</v>
      </c>
    </row>
    <row r="1364" spans="1:33" x14ac:dyDescent="0.3">
      <c r="A1364" s="27">
        <v>46278</v>
      </c>
      <c r="B1364" s="8" t="s">
        <v>37</v>
      </c>
      <c r="C1364" s="8" t="s">
        <v>140</v>
      </c>
      <c r="D1364" s="8" t="s">
        <v>141</v>
      </c>
      <c r="E1364" s="8" t="s">
        <v>167</v>
      </c>
      <c r="F1364" s="8" t="s">
        <v>143</v>
      </c>
      <c r="G1364" s="8" t="s">
        <v>255</v>
      </c>
      <c r="H1364" s="8" t="s">
        <v>13</v>
      </c>
      <c r="I1364" s="8" t="s">
        <v>256</v>
      </c>
      <c r="J1364" s="8" t="s">
        <v>169</v>
      </c>
      <c r="K1364" s="8" t="s">
        <v>21</v>
      </c>
      <c r="L1364" s="12">
        <v>422</v>
      </c>
      <c r="M1364" s="9">
        <v>1</v>
      </c>
      <c r="N1364" s="10">
        <f t="shared" si="189"/>
        <v>2.3696682464454978E-3</v>
      </c>
      <c r="O1364" s="11">
        <f t="shared" si="190"/>
        <v>6</v>
      </c>
      <c r="P1364" s="11">
        <v>6</v>
      </c>
      <c r="Q1364" s="11">
        <v>0</v>
      </c>
      <c r="R1364" s="8">
        <v>0</v>
      </c>
      <c r="S1364" s="8">
        <v>0</v>
      </c>
      <c r="T1364" s="33" t="str">
        <f t="shared" si="191"/>
        <v/>
      </c>
      <c r="U1364" s="12">
        <f t="shared" si="192"/>
        <v>0</v>
      </c>
      <c r="V1364" s="10">
        <f t="shared" si="193"/>
        <v>0</v>
      </c>
      <c r="W1364" s="11">
        <v>6</v>
      </c>
      <c r="X1364" s="8" t="s">
        <v>148</v>
      </c>
      <c r="Y1364" s="8" t="s">
        <v>149</v>
      </c>
      <c r="AA1364">
        <f t="shared" si="194"/>
        <v>2</v>
      </c>
      <c r="AB1364" s="32">
        <f t="shared" si="195"/>
        <v>-6</v>
      </c>
      <c r="AC1364" t="str">
        <f t="shared" si="196"/>
        <v>No Sales</v>
      </c>
      <c r="AD1364">
        <f>IFERROR(VLOOKUP(J1364,Product_lookup!$A:$G,5,FALSE),"")</f>
        <v>249</v>
      </c>
      <c r="AE1364">
        <f>IFERROR(VLOOKUP(J1364,Product_lookup!$A:$G,6,FALSE),"")</f>
        <v>100</v>
      </c>
      <c r="AF1364">
        <f>IFERROR(VLOOKUP(J1364,Product_lookup!$A:$G,7,FALSE),"")</f>
        <v>102</v>
      </c>
      <c r="AG1364" s="33">
        <f t="shared" si="197"/>
        <v>0.18875502008032127</v>
      </c>
    </row>
    <row r="1365" spans="1:33" x14ac:dyDescent="0.3">
      <c r="A1365" s="27">
        <v>46278</v>
      </c>
      <c r="B1365" s="8" t="s">
        <v>37</v>
      </c>
      <c r="C1365" s="8" t="s">
        <v>140</v>
      </c>
      <c r="D1365" s="8" t="s">
        <v>141</v>
      </c>
      <c r="E1365" s="8" t="s">
        <v>167</v>
      </c>
      <c r="F1365" s="8" t="s">
        <v>143</v>
      </c>
      <c r="G1365" s="8" t="s">
        <v>168</v>
      </c>
      <c r="H1365" s="8" t="s">
        <v>13</v>
      </c>
      <c r="I1365" s="8" t="s">
        <v>893</v>
      </c>
      <c r="J1365" s="8" t="s">
        <v>169</v>
      </c>
      <c r="K1365" s="8" t="s">
        <v>14</v>
      </c>
      <c r="L1365" s="12">
        <v>1022</v>
      </c>
      <c r="M1365" s="9">
        <v>6</v>
      </c>
      <c r="N1365" s="10">
        <f t="shared" si="189"/>
        <v>5.8708414872798431E-3</v>
      </c>
      <c r="O1365" s="11">
        <f t="shared" si="190"/>
        <v>5.79</v>
      </c>
      <c r="P1365" s="11">
        <v>34.74</v>
      </c>
      <c r="Q1365" s="11">
        <v>0</v>
      </c>
      <c r="R1365" s="8">
        <v>0</v>
      </c>
      <c r="S1365" s="8">
        <v>0</v>
      </c>
      <c r="T1365" s="33" t="str">
        <f t="shared" si="191"/>
        <v/>
      </c>
      <c r="U1365" s="12">
        <f t="shared" si="192"/>
        <v>0</v>
      </c>
      <c r="V1365" s="10">
        <f t="shared" si="193"/>
        <v>0</v>
      </c>
      <c r="W1365" s="11">
        <v>7</v>
      </c>
      <c r="X1365" s="8" t="s">
        <v>148</v>
      </c>
      <c r="Y1365" s="8" t="s">
        <v>149</v>
      </c>
      <c r="AA1365">
        <f t="shared" si="194"/>
        <v>2</v>
      </c>
      <c r="AB1365" s="32">
        <f t="shared" si="195"/>
        <v>-34.74</v>
      </c>
      <c r="AC1365" t="str">
        <f t="shared" si="196"/>
        <v>No Sales</v>
      </c>
      <c r="AD1365">
        <f>IFERROR(VLOOKUP(J1365,Product_lookup!$A:$G,5,FALSE),"")</f>
        <v>249</v>
      </c>
      <c r="AE1365">
        <f>IFERROR(VLOOKUP(J1365,Product_lookup!$A:$G,6,FALSE),"")</f>
        <v>100</v>
      </c>
      <c r="AF1365">
        <f>IFERROR(VLOOKUP(J1365,Product_lookup!$A:$G,7,FALSE),"")</f>
        <v>102</v>
      </c>
      <c r="AG1365" s="33">
        <f t="shared" si="197"/>
        <v>0.18875502008032127</v>
      </c>
    </row>
    <row r="1366" spans="1:33" x14ac:dyDescent="0.3">
      <c r="A1366" s="27">
        <v>46278</v>
      </c>
      <c r="B1366" s="8" t="s">
        <v>37</v>
      </c>
      <c r="C1366" s="8" t="s">
        <v>140</v>
      </c>
      <c r="D1366" s="8" t="s">
        <v>141</v>
      </c>
      <c r="E1366" s="8" t="s">
        <v>167</v>
      </c>
      <c r="F1366" s="8" t="s">
        <v>143</v>
      </c>
      <c r="G1366" s="8" t="s">
        <v>168</v>
      </c>
      <c r="H1366" s="8" t="s">
        <v>13</v>
      </c>
      <c r="I1366" s="8" t="s">
        <v>894</v>
      </c>
      <c r="J1366" s="8" t="s">
        <v>169</v>
      </c>
      <c r="K1366" s="8" t="s">
        <v>7</v>
      </c>
      <c r="L1366" s="12">
        <v>164</v>
      </c>
      <c r="M1366" s="9">
        <v>1</v>
      </c>
      <c r="N1366" s="10">
        <f t="shared" si="189"/>
        <v>6.0975609756097563E-3</v>
      </c>
      <c r="O1366" s="11">
        <f t="shared" si="190"/>
        <v>4.33</v>
      </c>
      <c r="P1366" s="11">
        <v>4.33</v>
      </c>
      <c r="Q1366" s="11">
        <v>0</v>
      </c>
      <c r="R1366" s="8">
        <v>0</v>
      </c>
      <c r="S1366" s="8">
        <v>0</v>
      </c>
      <c r="T1366" s="33" t="str">
        <f t="shared" si="191"/>
        <v/>
      </c>
      <c r="U1366" s="12">
        <f t="shared" si="192"/>
        <v>0</v>
      </c>
      <c r="V1366" s="10">
        <f t="shared" si="193"/>
        <v>0</v>
      </c>
      <c r="W1366" s="11">
        <v>7.5</v>
      </c>
      <c r="X1366" s="8" t="s">
        <v>148</v>
      </c>
      <c r="Y1366" s="8" t="s">
        <v>149</v>
      </c>
      <c r="AA1366">
        <f t="shared" si="194"/>
        <v>2</v>
      </c>
      <c r="AB1366" s="32">
        <f t="shared" si="195"/>
        <v>-4.33</v>
      </c>
      <c r="AC1366" t="str">
        <f t="shared" si="196"/>
        <v>No Sales</v>
      </c>
      <c r="AD1366">
        <f>IFERROR(VLOOKUP(J1366,Product_lookup!$A:$G,5,FALSE),"")</f>
        <v>249</v>
      </c>
      <c r="AE1366">
        <f>IFERROR(VLOOKUP(J1366,Product_lookup!$A:$G,6,FALSE),"")</f>
        <v>100</v>
      </c>
      <c r="AF1366">
        <f>IFERROR(VLOOKUP(J1366,Product_lookup!$A:$G,7,FALSE),"")</f>
        <v>102</v>
      </c>
      <c r="AG1366" s="33">
        <f t="shared" si="197"/>
        <v>0.18875502008032127</v>
      </c>
    </row>
    <row r="1367" spans="1:33" x14ac:dyDescent="0.3">
      <c r="A1367" s="27">
        <v>46278</v>
      </c>
      <c r="B1367" s="8" t="s">
        <v>37</v>
      </c>
      <c r="C1367" s="8" t="s">
        <v>140</v>
      </c>
      <c r="D1367" s="8" t="s">
        <v>141</v>
      </c>
      <c r="E1367" s="8" t="s">
        <v>167</v>
      </c>
      <c r="F1367" s="8" t="s">
        <v>143</v>
      </c>
      <c r="G1367" s="8" t="s">
        <v>168</v>
      </c>
      <c r="H1367" s="8" t="s">
        <v>13</v>
      </c>
      <c r="I1367" s="8" t="s">
        <v>343</v>
      </c>
      <c r="J1367" s="8" t="s">
        <v>169</v>
      </c>
      <c r="K1367" s="8" t="s">
        <v>21</v>
      </c>
      <c r="L1367" s="12">
        <v>304</v>
      </c>
      <c r="M1367" s="9">
        <v>5</v>
      </c>
      <c r="N1367" s="10">
        <f t="shared" si="189"/>
        <v>1.6447368421052631E-2</v>
      </c>
      <c r="O1367" s="11">
        <f t="shared" si="190"/>
        <v>6.5</v>
      </c>
      <c r="P1367" s="11">
        <v>32.5</v>
      </c>
      <c r="Q1367" s="11">
        <v>0</v>
      </c>
      <c r="R1367" s="8">
        <v>0</v>
      </c>
      <c r="S1367" s="8">
        <v>0</v>
      </c>
      <c r="T1367" s="33" t="str">
        <f t="shared" si="191"/>
        <v/>
      </c>
      <c r="U1367" s="12">
        <f t="shared" si="192"/>
        <v>0</v>
      </c>
      <c r="V1367" s="10">
        <f t="shared" si="193"/>
        <v>0</v>
      </c>
      <c r="W1367" s="11">
        <v>6.5</v>
      </c>
      <c r="X1367" s="8" t="s">
        <v>148</v>
      </c>
      <c r="Y1367" s="8" t="s">
        <v>149</v>
      </c>
      <c r="AA1367">
        <f t="shared" si="194"/>
        <v>2</v>
      </c>
      <c r="AB1367" s="32">
        <f t="shared" si="195"/>
        <v>-32.5</v>
      </c>
      <c r="AC1367" t="str">
        <f t="shared" si="196"/>
        <v>No Sales</v>
      </c>
      <c r="AD1367">
        <f>IFERROR(VLOOKUP(J1367,Product_lookup!$A:$G,5,FALSE),"")</f>
        <v>249</v>
      </c>
      <c r="AE1367">
        <f>IFERROR(VLOOKUP(J1367,Product_lookup!$A:$G,6,FALSE),"")</f>
        <v>100</v>
      </c>
      <c r="AF1367">
        <f>IFERROR(VLOOKUP(J1367,Product_lookup!$A:$G,7,FALSE),"")</f>
        <v>102</v>
      </c>
      <c r="AG1367" s="33">
        <f t="shared" si="197"/>
        <v>0.18875502008032127</v>
      </c>
    </row>
    <row r="1368" spans="1:33" x14ac:dyDescent="0.3">
      <c r="A1368" s="27">
        <v>46278</v>
      </c>
      <c r="B1368" s="8" t="s">
        <v>37</v>
      </c>
      <c r="C1368" s="8" t="s">
        <v>140</v>
      </c>
      <c r="D1368" s="8" t="s">
        <v>141</v>
      </c>
      <c r="E1368" s="8" t="s">
        <v>257</v>
      </c>
      <c r="F1368" s="8" t="s">
        <v>143</v>
      </c>
      <c r="G1368" s="8" t="s">
        <v>262</v>
      </c>
      <c r="H1368" s="8" t="s">
        <v>13</v>
      </c>
      <c r="I1368" s="8" t="s">
        <v>399</v>
      </c>
      <c r="J1368" s="8" t="s">
        <v>260</v>
      </c>
      <c r="K1368" s="8" t="s">
        <v>7</v>
      </c>
      <c r="L1368" s="12">
        <v>243</v>
      </c>
      <c r="M1368" s="9">
        <v>2</v>
      </c>
      <c r="N1368" s="10">
        <f t="shared" si="189"/>
        <v>8.23045267489712E-3</v>
      </c>
      <c r="O1368" s="11">
        <f t="shared" si="190"/>
        <v>3.95</v>
      </c>
      <c r="P1368" s="8">
        <v>7.9</v>
      </c>
      <c r="Q1368" s="11">
        <v>0</v>
      </c>
      <c r="R1368" s="8">
        <v>0</v>
      </c>
      <c r="S1368" s="8">
        <v>0</v>
      </c>
      <c r="T1368" s="33" t="str">
        <f t="shared" si="191"/>
        <v/>
      </c>
      <c r="U1368" s="12">
        <f t="shared" si="192"/>
        <v>0</v>
      </c>
      <c r="V1368" s="10">
        <f t="shared" si="193"/>
        <v>0</v>
      </c>
      <c r="W1368" s="11">
        <v>7</v>
      </c>
      <c r="X1368" s="8" t="s">
        <v>148</v>
      </c>
      <c r="Y1368" s="8" t="s">
        <v>149</v>
      </c>
      <c r="AA1368">
        <f t="shared" si="194"/>
        <v>2</v>
      </c>
      <c r="AB1368" s="32">
        <f t="shared" si="195"/>
        <v>-7.9</v>
      </c>
      <c r="AC1368" t="str">
        <f t="shared" si="196"/>
        <v>No Sales</v>
      </c>
      <c r="AD1368">
        <f>IFERROR(VLOOKUP(J1368,Product_lookup!$A:$G,5,FALSE),"")</f>
        <v>349</v>
      </c>
      <c r="AE1368">
        <f>IFERROR(VLOOKUP(J1368,Product_lookup!$A:$G,6,FALSE),"")</f>
        <v>133</v>
      </c>
      <c r="AF1368">
        <f>IFERROR(VLOOKUP(J1368,Product_lookup!$A:$G,7,FALSE),"")</f>
        <v>111</v>
      </c>
      <c r="AG1368" s="33">
        <f t="shared" si="197"/>
        <v>0.3008595988538682</v>
      </c>
    </row>
    <row r="1369" spans="1:33" x14ac:dyDescent="0.3">
      <c r="A1369" s="27">
        <v>46278</v>
      </c>
      <c r="B1369" s="8" t="s">
        <v>37</v>
      </c>
      <c r="C1369" s="8" t="s">
        <v>140</v>
      </c>
      <c r="D1369" s="8" t="s">
        <v>141</v>
      </c>
      <c r="E1369" s="8" t="s">
        <v>257</v>
      </c>
      <c r="F1369" s="8" t="s">
        <v>143</v>
      </c>
      <c r="G1369" s="8" t="s">
        <v>258</v>
      </c>
      <c r="H1369" s="8" t="s">
        <v>13</v>
      </c>
      <c r="I1369" s="8" t="s">
        <v>806</v>
      </c>
      <c r="J1369" s="8" t="s">
        <v>260</v>
      </c>
      <c r="K1369" s="8" t="s">
        <v>21</v>
      </c>
      <c r="L1369" s="12">
        <v>181</v>
      </c>
      <c r="M1369" s="9">
        <v>2</v>
      </c>
      <c r="N1369" s="10">
        <f t="shared" si="189"/>
        <v>1.1049723756906077E-2</v>
      </c>
      <c r="O1369" s="11">
        <f t="shared" si="190"/>
        <v>7.5</v>
      </c>
      <c r="P1369" s="11">
        <v>15</v>
      </c>
      <c r="Q1369" s="11">
        <v>0</v>
      </c>
      <c r="R1369" s="8">
        <v>0</v>
      </c>
      <c r="S1369" s="8">
        <v>0</v>
      </c>
      <c r="T1369" s="33" t="str">
        <f t="shared" si="191"/>
        <v/>
      </c>
      <c r="U1369" s="12">
        <f t="shared" si="192"/>
        <v>0</v>
      </c>
      <c r="V1369" s="10">
        <f t="shared" si="193"/>
        <v>0</v>
      </c>
      <c r="W1369" s="11">
        <v>7.5</v>
      </c>
      <c r="X1369" s="8" t="s">
        <v>148</v>
      </c>
      <c r="Y1369" s="8" t="s">
        <v>149</v>
      </c>
      <c r="AA1369">
        <f t="shared" si="194"/>
        <v>2</v>
      </c>
      <c r="AB1369" s="32">
        <f t="shared" si="195"/>
        <v>-15</v>
      </c>
      <c r="AC1369" t="str">
        <f t="shared" si="196"/>
        <v>No Sales</v>
      </c>
      <c r="AD1369">
        <f>IFERROR(VLOOKUP(J1369,Product_lookup!$A:$G,5,FALSE),"")</f>
        <v>349</v>
      </c>
      <c r="AE1369">
        <f>IFERROR(VLOOKUP(J1369,Product_lookup!$A:$G,6,FALSE),"")</f>
        <v>133</v>
      </c>
      <c r="AF1369">
        <f>IFERROR(VLOOKUP(J1369,Product_lookup!$A:$G,7,FALSE),"")</f>
        <v>111</v>
      </c>
      <c r="AG1369" s="33">
        <f t="shared" si="197"/>
        <v>0.3008595988538682</v>
      </c>
    </row>
    <row r="1370" spans="1:33" x14ac:dyDescent="0.3">
      <c r="A1370" s="27">
        <v>46278</v>
      </c>
      <c r="B1370" s="8" t="s">
        <v>37</v>
      </c>
      <c r="C1370" s="8" t="s">
        <v>140</v>
      </c>
      <c r="D1370" s="8" t="s">
        <v>141</v>
      </c>
      <c r="E1370" s="8" t="s">
        <v>257</v>
      </c>
      <c r="F1370" s="8" t="s">
        <v>143</v>
      </c>
      <c r="G1370" s="8" t="s">
        <v>262</v>
      </c>
      <c r="H1370" s="8" t="s">
        <v>13</v>
      </c>
      <c r="I1370" s="8" t="s">
        <v>400</v>
      </c>
      <c r="J1370" s="8" t="s">
        <v>260</v>
      </c>
      <c r="K1370" s="8" t="s">
        <v>14</v>
      </c>
      <c r="L1370" s="12">
        <v>769</v>
      </c>
      <c r="M1370" s="9">
        <v>2</v>
      </c>
      <c r="N1370" s="10">
        <f t="shared" si="189"/>
        <v>2.6007802340702211E-3</v>
      </c>
      <c r="O1370" s="11">
        <f t="shared" si="190"/>
        <v>5.0199999999999996</v>
      </c>
      <c r="P1370" s="11">
        <v>10.039999999999999</v>
      </c>
      <c r="Q1370" s="11">
        <v>0</v>
      </c>
      <c r="R1370" s="8">
        <v>0</v>
      </c>
      <c r="S1370" s="8">
        <v>0</v>
      </c>
      <c r="T1370" s="33" t="str">
        <f t="shared" si="191"/>
        <v/>
      </c>
      <c r="U1370" s="12">
        <f t="shared" si="192"/>
        <v>0</v>
      </c>
      <c r="V1370" s="10">
        <f t="shared" si="193"/>
        <v>0</v>
      </c>
      <c r="W1370" s="11">
        <v>8.5</v>
      </c>
      <c r="X1370" s="8" t="s">
        <v>148</v>
      </c>
      <c r="Y1370" s="8" t="s">
        <v>149</v>
      </c>
      <c r="AA1370">
        <f t="shared" si="194"/>
        <v>2</v>
      </c>
      <c r="AB1370" s="32">
        <f t="shared" si="195"/>
        <v>-10.039999999999999</v>
      </c>
      <c r="AC1370" t="str">
        <f t="shared" si="196"/>
        <v>No Sales</v>
      </c>
      <c r="AD1370">
        <f>IFERROR(VLOOKUP(J1370,Product_lookup!$A:$G,5,FALSE),"")</f>
        <v>349</v>
      </c>
      <c r="AE1370">
        <f>IFERROR(VLOOKUP(J1370,Product_lookup!$A:$G,6,FALSE),"")</f>
        <v>133</v>
      </c>
      <c r="AF1370">
        <f>IFERROR(VLOOKUP(J1370,Product_lookup!$A:$G,7,FALSE),"")</f>
        <v>111</v>
      </c>
      <c r="AG1370" s="33">
        <f t="shared" si="197"/>
        <v>0.3008595988538682</v>
      </c>
    </row>
    <row r="1371" spans="1:33" x14ac:dyDescent="0.3">
      <c r="A1371" s="27">
        <v>46278</v>
      </c>
      <c r="B1371" s="8" t="s">
        <v>33</v>
      </c>
      <c r="C1371" s="8" t="s">
        <v>173</v>
      </c>
      <c r="D1371" s="8" t="s">
        <v>141</v>
      </c>
      <c r="E1371" s="8" t="s">
        <v>193</v>
      </c>
      <c r="F1371" s="8" t="s">
        <v>143</v>
      </c>
      <c r="G1371" s="8" t="s">
        <v>194</v>
      </c>
      <c r="H1371" s="8" t="s">
        <v>24</v>
      </c>
      <c r="I1371" s="8" t="s">
        <v>199</v>
      </c>
      <c r="J1371" s="8" t="s">
        <v>195</v>
      </c>
      <c r="K1371" s="8" t="s">
        <v>7</v>
      </c>
      <c r="L1371" s="12">
        <v>496</v>
      </c>
      <c r="M1371" s="9">
        <v>2</v>
      </c>
      <c r="N1371" s="10">
        <f t="shared" si="189"/>
        <v>4.0322580645161289E-3</v>
      </c>
      <c r="O1371" s="11">
        <f t="shared" si="190"/>
        <v>6.79</v>
      </c>
      <c r="P1371" s="11">
        <v>13.58</v>
      </c>
      <c r="Q1371" s="11">
        <v>0</v>
      </c>
      <c r="R1371" s="8">
        <v>0</v>
      </c>
      <c r="S1371" s="8">
        <v>0</v>
      </c>
      <c r="T1371" s="33" t="str">
        <f t="shared" si="191"/>
        <v/>
      </c>
      <c r="U1371" s="12">
        <f t="shared" si="192"/>
        <v>0</v>
      </c>
      <c r="V1371" s="10">
        <f t="shared" si="193"/>
        <v>0</v>
      </c>
      <c r="W1371" s="11">
        <v>10.5</v>
      </c>
      <c r="X1371" s="8" t="s">
        <v>148</v>
      </c>
      <c r="Y1371" s="8" t="s">
        <v>149</v>
      </c>
      <c r="Z1371" s="8" t="s">
        <v>404</v>
      </c>
      <c r="AA1371">
        <f t="shared" si="194"/>
        <v>2</v>
      </c>
      <c r="AB1371" s="32">
        <f t="shared" si="195"/>
        <v>-13.58</v>
      </c>
      <c r="AC1371" t="str">
        <f t="shared" si="196"/>
        <v>No Sales</v>
      </c>
      <c r="AD1371">
        <f>IFERROR(VLOOKUP(J1371,Product_lookup!$A:$G,5,FALSE),"")</f>
        <v>399</v>
      </c>
      <c r="AE1371">
        <f>IFERROR(VLOOKUP(J1371,Product_lookup!$A:$G,6,FALSE),"")</f>
        <v>148</v>
      </c>
      <c r="AF1371">
        <f>IFERROR(VLOOKUP(J1371,Product_lookup!$A:$G,7,FALSE),"")</f>
        <v>126</v>
      </c>
      <c r="AG1371" s="33">
        <f t="shared" si="197"/>
        <v>0.31328320802005011</v>
      </c>
    </row>
    <row r="1372" spans="1:33" x14ac:dyDescent="0.3">
      <c r="A1372" s="27">
        <v>46278</v>
      </c>
      <c r="B1372" s="8" t="s">
        <v>33</v>
      </c>
      <c r="C1372" s="8" t="s">
        <v>173</v>
      </c>
      <c r="D1372" s="8" t="s">
        <v>141</v>
      </c>
      <c r="E1372" s="8" t="s">
        <v>193</v>
      </c>
      <c r="F1372" s="8" t="s">
        <v>143</v>
      </c>
      <c r="G1372" s="8" t="s">
        <v>264</v>
      </c>
      <c r="H1372" s="8" t="s">
        <v>24</v>
      </c>
      <c r="I1372" s="8" t="s">
        <v>685</v>
      </c>
      <c r="J1372" s="8" t="s">
        <v>195</v>
      </c>
      <c r="K1372" s="8" t="s">
        <v>21</v>
      </c>
      <c r="L1372" s="12">
        <v>490</v>
      </c>
      <c r="M1372" s="9">
        <v>4</v>
      </c>
      <c r="N1372" s="10">
        <f t="shared" si="189"/>
        <v>8.1632653061224497E-3</v>
      </c>
      <c r="O1372" s="11">
        <f t="shared" si="190"/>
        <v>11.51</v>
      </c>
      <c r="P1372" s="11">
        <v>46.04</v>
      </c>
      <c r="Q1372" s="11">
        <v>0</v>
      </c>
      <c r="R1372" s="8">
        <v>0</v>
      </c>
      <c r="S1372" s="8">
        <v>0</v>
      </c>
      <c r="T1372" s="33" t="str">
        <f t="shared" si="191"/>
        <v/>
      </c>
      <c r="U1372" s="12">
        <f t="shared" si="192"/>
        <v>0</v>
      </c>
      <c r="V1372" s="10">
        <f t="shared" si="193"/>
        <v>0</v>
      </c>
      <c r="W1372" s="11">
        <v>12.5</v>
      </c>
      <c r="X1372" s="8" t="s">
        <v>148</v>
      </c>
      <c r="Y1372" s="8" t="s">
        <v>149</v>
      </c>
      <c r="AA1372">
        <f t="shared" si="194"/>
        <v>2</v>
      </c>
      <c r="AB1372" s="32">
        <f t="shared" si="195"/>
        <v>-46.04</v>
      </c>
      <c r="AC1372" t="str">
        <f t="shared" si="196"/>
        <v>No Sales</v>
      </c>
      <c r="AD1372">
        <f>IFERROR(VLOOKUP(J1372,Product_lookup!$A:$G,5,FALSE),"")</f>
        <v>399</v>
      </c>
      <c r="AE1372">
        <f>IFERROR(VLOOKUP(J1372,Product_lookup!$A:$G,6,FALSE),"")</f>
        <v>148</v>
      </c>
      <c r="AF1372">
        <f>IFERROR(VLOOKUP(J1372,Product_lookup!$A:$G,7,FALSE),"")</f>
        <v>126</v>
      </c>
      <c r="AG1372" s="33">
        <f t="shared" si="197"/>
        <v>0.31328320802005011</v>
      </c>
    </row>
    <row r="1373" spans="1:33" x14ac:dyDescent="0.3">
      <c r="A1373" s="27">
        <v>46278</v>
      </c>
      <c r="B1373" s="8" t="s">
        <v>33</v>
      </c>
      <c r="C1373" s="8" t="s">
        <v>173</v>
      </c>
      <c r="D1373" s="8" t="s">
        <v>141</v>
      </c>
      <c r="E1373" s="8" t="s">
        <v>200</v>
      </c>
      <c r="F1373" s="8" t="s">
        <v>143</v>
      </c>
      <c r="G1373" s="8" t="s">
        <v>268</v>
      </c>
      <c r="H1373" s="8" t="s">
        <v>24</v>
      </c>
      <c r="I1373" s="8" t="s">
        <v>201</v>
      </c>
      <c r="J1373" s="8" t="s">
        <v>202</v>
      </c>
      <c r="K1373" s="8" t="s">
        <v>21</v>
      </c>
      <c r="L1373" s="8">
        <v>324</v>
      </c>
      <c r="M1373" s="9">
        <v>0</v>
      </c>
      <c r="N1373" s="10">
        <f t="shared" si="189"/>
        <v>0</v>
      </c>
      <c r="O1373" s="11" t="str">
        <f t="shared" si="190"/>
        <v/>
      </c>
      <c r="P1373" s="11">
        <v>0</v>
      </c>
      <c r="Q1373" s="11">
        <v>0</v>
      </c>
      <c r="R1373" s="8">
        <v>0</v>
      </c>
      <c r="S1373" s="8">
        <v>0</v>
      </c>
      <c r="T1373" s="33" t="str">
        <f t="shared" si="191"/>
        <v/>
      </c>
      <c r="U1373" s="12" t="str">
        <f t="shared" si="192"/>
        <v/>
      </c>
      <c r="V1373" s="10" t="str">
        <f t="shared" si="193"/>
        <v/>
      </c>
      <c r="W1373" s="11">
        <v>11</v>
      </c>
      <c r="X1373" s="8" t="s">
        <v>148</v>
      </c>
      <c r="Y1373" s="8" t="s">
        <v>149</v>
      </c>
      <c r="AA1373">
        <f t="shared" si="194"/>
        <v>2</v>
      </c>
      <c r="AB1373" s="32">
        <f t="shared" si="195"/>
        <v>0</v>
      </c>
      <c r="AC1373" t="str">
        <f t="shared" si="196"/>
        <v>No Spend</v>
      </c>
      <c r="AD1373">
        <f>IFERROR(VLOOKUP(J1373,Product_lookup!$A:$G,5,FALSE),"")</f>
        <v>429</v>
      </c>
      <c r="AE1373">
        <f>IFERROR(VLOOKUP(J1373,Product_lookup!$A:$G,6,FALSE),"")</f>
        <v>159</v>
      </c>
      <c r="AF1373">
        <f>IFERROR(VLOOKUP(J1373,Product_lookup!$A:$G,7,FALSE),"")</f>
        <v>139</v>
      </c>
      <c r="AG1373" s="33">
        <f t="shared" si="197"/>
        <v>0.30536130536130535</v>
      </c>
    </row>
    <row r="1374" spans="1:33" x14ac:dyDescent="0.3">
      <c r="A1374" s="27">
        <v>46278</v>
      </c>
      <c r="B1374" s="8" t="s">
        <v>33</v>
      </c>
      <c r="C1374" s="8" t="s">
        <v>173</v>
      </c>
      <c r="D1374" s="8" t="s">
        <v>141</v>
      </c>
      <c r="E1374" s="8" t="s">
        <v>200</v>
      </c>
      <c r="F1374" s="8" t="s">
        <v>143</v>
      </c>
      <c r="G1374" s="8" t="s">
        <v>270</v>
      </c>
      <c r="H1374" s="8" t="s">
        <v>24</v>
      </c>
      <c r="I1374" s="8" t="s">
        <v>474</v>
      </c>
      <c r="J1374" s="8" t="s">
        <v>202</v>
      </c>
      <c r="K1374" s="8" t="s">
        <v>21</v>
      </c>
      <c r="L1374" s="12">
        <v>168</v>
      </c>
      <c r="M1374" s="9">
        <v>7</v>
      </c>
      <c r="N1374" s="10">
        <f t="shared" si="189"/>
        <v>4.1666666666666664E-2</v>
      </c>
      <c r="O1374" s="11">
        <f t="shared" si="190"/>
        <v>9.5</v>
      </c>
      <c r="P1374" s="11">
        <v>66.5</v>
      </c>
      <c r="Q1374" s="11">
        <v>1287</v>
      </c>
      <c r="R1374" s="8">
        <v>3</v>
      </c>
      <c r="S1374" s="8">
        <v>3</v>
      </c>
      <c r="T1374" s="33">
        <f t="shared" si="191"/>
        <v>5.1670551670551672E-2</v>
      </c>
      <c r="U1374" s="12">
        <f t="shared" si="192"/>
        <v>19.353383458646615</v>
      </c>
      <c r="V1374" s="10">
        <f t="shared" si="193"/>
        <v>0.42857142857142855</v>
      </c>
      <c r="W1374" s="11">
        <v>9.5</v>
      </c>
      <c r="X1374" s="8" t="s">
        <v>148</v>
      </c>
      <c r="Y1374" s="8" t="s">
        <v>149</v>
      </c>
      <c r="AA1374">
        <f t="shared" si="194"/>
        <v>2</v>
      </c>
      <c r="AB1374" s="32">
        <f t="shared" si="195"/>
        <v>326.5</v>
      </c>
      <c r="AC1374" t="str">
        <f t="shared" si="196"/>
        <v>Profitable</v>
      </c>
      <c r="AD1374">
        <f>IFERROR(VLOOKUP(J1374,Product_lookup!$A:$G,5,FALSE),"")</f>
        <v>429</v>
      </c>
      <c r="AE1374">
        <f>IFERROR(VLOOKUP(J1374,Product_lookup!$A:$G,6,FALSE),"")</f>
        <v>159</v>
      </c>
      <c r="AF1374">
        <f>IFERROR(VLOOKUP(J1374,Product_lookup!$A:$G,7,FALSE),"")</f>
        <v>139</v>
      </c>
      <c r="AG1374" s="33">
        <f t="shared" si="197"/>
        <v>0.30536130536130535</v>
      </c>
    </row>
    <row r="1375" spans="1:33" x14ac:dyDescent="0.3">
      <c r="A1375" s="27">
        <v>46278</v>
      </c>
      <c r="B1375" s="8" t="s">
        <v>33</v>
      </c>
      <c r="C1375" s="8" t="s">
        <v>173</v>
      </c>
      <c r="D1375" s="8" t="s">
        <v>141</v>
      </c>
      <c r="E1375" s="8" t="s">
        <v>200</v>
      </c>
      <c r="F1375" s="8" t="s">
        <v>143</v>
      </c>
      <c r="G1375" s="8" t="s">
        <v>270</v>
      </c>
      <c r="H1375" s="8" t="s">
        <v>24</v>
      </c>
      <c r="I1375" s="8" t="s">
        <v>572</v>
      </c>
      <c r="J1375" s="8" t="s">
        <v>202</v>
      </c>
      <c r="K1375" s="8" t="s">
        <v>14</v>
      </c>
      <c r="L1375" s="12">
        <v>534</v>
      </c>
      <c r="M1375" s="9">
        <v>4</v>
      </c>
      <c r="N1375" s="10">
        <f t="shared" si="189"/>
        <v>7.4906367041198503E-3</v>
      </c>
      <c r="O1375" s="11">
        <f t="shared" si="190"/>
        <v>7.68</v>
      </c>
      <c r="P1375" s="11">
        <v>30.72</v>
      </c>
      <c r="Q1375" s="11">
        <v>858</v>
      </c>
      <c r="R1375" s="8">
        <v>2</v>
      </c>
      <c r="S1375" s="8">
        <v>2</v>
      </c>
      <c r="T1375" s="33">
        <f t="shared" si="191"/>
        <v>3.5804195804195804E-2</v>
      </c>
      <c r="U1375" s="12">
        <f t="shared" si="192"/>
        <v>27.9296875</v>
      </c>
      <c r="V1375" s="10">
        <f t="shared" si="193"/>
        <v>0.5</v>
      </c>
      <c r="W1375" s="11">
        <v>12.5</v>
      </c>
      <c r="X1375" s="8" t="s">
        <v>148</v>
      </c>
      <c r="Y1375" s="8" t="s">
        <v>149</v>
      </c>
      <c r="AA1375">
        <f t="shared" si="194"/>
        <v>2</v>
      </c>
      <c r="AB1375" s="32">
        <f t="shared" si="195"/>
        <v>231.28</v>
      </c>
      <c r="AC1375" t="str">
        <f t="shared" si="196"/>
        <v>Profitable</v>
      </c>
      <c r="AD1375">
        <f>IFERROR(VLOOKUP(J1375,Product_lookup!$A:$G,5,FALSE),"")</f>
        <v>429</v>
      </c>
      <c r="AE1375">
        <f>IFERROR(VLOOKUP(J1375,Product_lookup!$A:$G,6,FALSE),"")</f>
        <v>159</v>
      </c>
      <c r="AF1375">
        <f>IFERROR(VLOOKUP(J1375,Product_lookup!$A:$G,7,FALSE),"")</f>
        <v>139</v>
      </c>
      <c r="AG1375" s="33">
        <f t="shared" si="197"/>
        <v>0.30536130536130535</v>
      </c>
    </row>
    <row r="1376" spans="1:33" x14ac:dyDescent="0.3">
      <c r="A1376" s="27">
        <v>46278</v>
      </c>
      <c r="B1376" s="8" t="s">
        <v>33</v>
      </c>
      <c r="C1376" s="8" t="s">
        <v>173</v>
      </c>
      <c r="D1376" s="8" t="s">
        <v>141</v>
      </c>
      <c r="E1376" s="8" t="s">
        <v>271</v>
      </c>
      <c r="F1376" s="8" t="s">
        <v>143</v>
      </c>
      <c r="G1376" s="8" t="s">
        <v>272</v>
      </c>
      <c r="H1376" s="8" t="s">
        <v>24</v>
      </c>
      <c r="I1376" s="8" t="s">
        <v>273</v>
      </c>
      <c r="J1376" s="8" t="s">
        <v>274</v>
      </c>
      <c r="K1376" s="8" t="s">
        <v>14</v>
      </c>
      <c r="L1376" s="12">
        <v>779</v>
      </c>
      <c r="M1376" s="9">
        <v>6</v>
      </c>
      <c r="N1376" s="10">
        <f t="shared" si="189"/>
        <v>7.7021822849807449E-3</v>
      </c>
      <c r="O1376" s="11">
        <f t="shared" si="190"/>
        <v>10.02</v>
      </c>
      <c r="P1376" s="11">
        <v>60.12</v>
      </c>
      <c r="Q1376" s="11">
        <v>0</v>
      </c>
      <c r="R1376" s="8">
        <v>0</v>
      </c>
      <c r="S1376" s="8">
        <v>0</v>
      </c>
      <c r="T1376" s="33" t="str">
        <f t="shared" si="191"/>
        <v/>
      </c>
      <c r="U1376" s="12">
        <f t="shared" si="192"/>
        <v>0</v>
      </c>
      <c r="V1376" s="10">
        <f t="shared" si="193"/>
        <v>0</v>
      </c>
      <c r="W1376" s="11">
        <v>12</v>
      </c>
      <c r="X1376" s="8" t="s">
        <v>148</v>
      </c>
      <c r="Y1376" s="8" t="s">
        <v>149</v>
      </c>
      <c r="AA1376">
        <f t="shared" si="194"/>
        <v>2</v>
      </c>
      <c r="AB1376" s="32">
        <f t="shared" si="195"/>
        <v>-60.12</v>
      </c>
      <c r="AC1376" t="str">
        <f t="shared" si="196"/>
        <v>No Sales</v>
      </c>
      <c r="AD1376">
        <f>IFERROR(VLOOKUP(J1376,Product_lookup!$A:$G,5,FALSE),"")</f>
        <v>549</v>
      </c>
      <c r="AE1376">
        <f>IFERROR(VLOOKUP(J1376,Product_lookup!$A:$G,6,FALSE),"")</f>
        <v>198</v>
      </c>
      <c r="AF1376">
        <f>IFERROR(VLOOKUP(J1376,Product_lookup!$A:$G,7,FALSE),"")</f>
        <v>139</v>
      </c>
      <c r="AG1376" s="33">
        <f t="shared" si="197"/>
        <v>0.38615664845173042</v>
      </c>
    </row>
    <row r="1377" spans="1:33" x14ac:dyDescent="0.3">
      <c r="A1377" s="27">
        <v>46278</v>
      </c>
      <c r="B1377" s="8" t="s">
        <v>33</v>
      </c>
      <c r="C1377" s="8" t="s">
        <v>173</v>
      </c>
      <c r="D1377" s="8" t="s">
        <v>141</v>
      </c>
      <c r="E1377" s="8" t="s">
        <v>271</v>
      </c>
      <c r="F1377" s="8" t="s">
        <v>143</v>
      </c>
      <c r="G1377" s="8" t="s">
        <v>275</v>
      </c>
      <c r="H1377" s="8" t="s">
        <v>24</v>
      </c>
      <c r="I1377" s="8" t="s">
        <v>899</v>
      </c>
      <c r="J1377" s="8" t="s">
        <v>274</v>
      </c>
      <c r="K1377" s="8" t="s">
        <v>21</v>
      </c>
      <c r="L1377" s="12">
        <v>184</v>
      </c>
      <c r="M1377" s="9">
        <v>0</v>
      </c>
      <c r="N1377" s="10">
        <f t="shared" si="189"/>
        <v>0</v>
      </c>
      <c r="O1377" s="11" t="str">
        <f t="shared" si="190"/>
        <v/>
      </c>
      <c r="P1377" s="11">
        <v>0</v>
      </c>
      <c r="Q1377" s="11">
        <v>0</v>
      </c>
      <c r="R1377" s="8">
        <v>0</v>
      </c>
      <c r="S1377" s="8">
        <v>0</v>
      </c>
      <c r="T1377" s="33" t="str">
        <f t="shared" si="191"/>
        <v/>
      </c>
      <c r="U1377" s="12" t="str">
        <f t="shared" si="192"/>
        <v/>
      </c>
      <c r="V1377" s="10" t="str">
        <f t="shared" si="193"/>
        <v/>
      </c>
      <c r="W1377" s="11">
        <v>14.5</v>
      </c>
      <c r="X1377" s="8" t="s">
        <v>148</v>
      </c>
      <c r="Y1377" s="8" t="s">
        <v>149</v>
      </c>
      <c r="AA1377">
        <f t="shared" si="194"/>
        <v>2</v>
      </c>
      <c r="AB1377" s="32">
        <f t="shared" si="195"/>
        <v>0</v>
      </c>
      <c r="AC1377" t="str">
        <f t="shared" si="196"/>
        <v>No Spend</v>
      </c>
      <c r="AD1377">
        <f>IFERROR(VLOOKUP(J1377,Product_lookup!$A:$G,5,FALSE),"")</f>
        <v>549</v>
      </c>
      <c r="AE1377">
        <f>IFERROR(VLOOKUP(J1377,Product_lookup!$A:$G,6,FALSE),"")</f>
        <v>198</v>
      </c>
      <c r="AF1377">
        <f>IFERROR(VLOOKUP(J1377,Product_lookup!$A:$G,7,FALSE),"")</f>
        <v>139</v>
      </c>
      <c r="AG1377" s="33">
        <f t="shared" si="197"/>
        <v>0.38615664845173042</v>
      </c>
    </row>
    <row r="1378" spans="1:33" x14ac:dyDescent="0.3">
      <c r="A1378" s="27">
        <v>46278</v>
      </c>
      <c r="B1378" s="8" t="s">
        <v>23</v>
      </c>
      <c r="C1378" s="8" t="s">
        <v>173</v>
      </c>
      <c r="D1378" s="8" t="s">
        <v>141</v>
      </c>
      <c r="E1378" s="8" t="s">
        <v>186</v>
      </c>
      <c r="F1378" s="8" t="s">
        <v>143</v>
      </c>
      <c r="G1378" s="8" t="s">
        <v>280</v>
      </c>
      <c r="H1378" s="8" t="s">
        <v>20</v>
      </c>
      <c r="I1378" s="8" t="s">
        <v>280</v>
      </c>
      <c r="J1378" s="8" t="s">
        <v>188</v>
      </c>
      <c r="K1378" s="8" t="s">
        <v>14</v>
      </c>
      <c r="L1378" s="12">
        <v>1160</v>
      </c>
      <c r="M1378" s="9">
        <v>8</v>
      </c>
      <c r="N1378" s="10">
        <f t="shared" si="189"/>
        <v>6.8965517241379309E-3</v>
      </c>
      <c r="O1378" s="11">
        <f t="shared" si="190"/>
        <v>7.41</v>
      </c>
      <c r="P1378" s="11">
        <v>59.28</v>
      </c>
      <c r="Q1378" s="11">
        <v>0</v>
      </c>
      <c r="R1378" s="8">
        <v>0</v>
      </c>
      <c r="S1378" s="8">
        <v>0</v>
      </c>
      <c r="T1378" s="33" t="str">
        <f t="shared" si="191"/>
        <v/>
      </c>
      <c r="U1378" s="12">
        <f t="shared" si="192"/>
        <v>0</v>
      </c>
      <c r="V1378" s="10">
        <f t="shared" si="193"/>
        <v>0</v>
      </c>
      <c r="W1378" s="11">
        <v>13</v>
      </c>
      <c r="X1378" s="8" t="s">
        <v>148</v>
      </c>
      <c r="Y1378" s="8" t="s">
        <v>149</v>
      </c>
      <c r="AA1378">
        <f t="shared" si="194"/>
        <v>2</v>
      </c>
      <c r="AB1378" s="32">
        <f t="shared" si="195"/>
        <v>-59.28</v>
      </c>
      <c r="AC1378" t="str">
        <f t="shared" si="196"/>
        <v>No Sales</v>
      </c>
      <c r="AD1378">
        <f>IFERROR(VLOOKUP(J1378,Product_lookup!$A:$G,5,FALSE),"")</f>
        <v>349</v>
      </c>
      <c r="AE1378">
        <f>IFERROR(VLOOKUP(J1378,Product_lookup!$A:$G,6,FALSE),"")</f>
        <v>133</v>
      </c>
      <c r="AF1378">
        <f>IFERROR(VLOOKUP(J1378,Product_lookup!$A:$G,7,FALSE),"")</f>
        <v>121</v>
      </c>
      <c r="AG1378" s="33">
        <f t="shared" si="197"/>
        <v>0.27220630372492838</v>
      </c>
    </row>
    <row r="1379" spans="1:33" x14ac:dyDescent="0.3">
      <c r="A1379" s="27">
        <v>46278</v>
      </c>
      <c r="B1379" s="8" t="s">
        <v>23</v>
      </c>
      <c r="C1379" s="8" t="s">
        <v>173</v>
      </c>
      <c r="D1379" s="8" t="s">
        <v>141</v>
      </c>
      <c r="E1379" s="8" t="s">
        <v>186</v>
      </c>
      <c r="F1379" s="8" t="s">
        <v>143</v>
      </c>
      <c r="G1379" s="8" t="s">
        <v>363</v>
      </c>
      <c r="H1379" s="8" t="s">
        <v>20</v>
      </c>
      <c r="I1379" s="8" t="s">
        <v>363</v>
      </c>
      <c r="J1379" s="8" t="s">
        <v>188</v>
      </c>
      <c r="K1379" s="8" t="s">
        <v>21</v>
      </c>
      <c r="L1379" s="12">
        <v>341</v>
      </c>
      <c r="M1379" s="9">
        <v>5</v>
      </c>
      <c r="N1379" s="10">
        <f t="shared" si="189"/>
        <v>1.466275659824047E-2</v>
      </c>
      <c r="O1379" s="11">
        <f t="shared" si="190"/>
        <v>13</v>
      </c>
      <c r="P1379" s="11">
        <v>65</v>
      </c>
      <c r="Q1379" s="11">
        <v>0</v>
      </c>
      <c r="R1379" s="8">
        <v>0</v>
      </c>
      <c r="S1379" s="8">
        <v>0</v>
      </c>
      <c r="T1379" s="33" t="str">
        <f t="shared" si="191"/>
        <v/>
      </c>
      <c r="U1379" s="12">
        <f t="shared" si="192"/>
        <v>0</v>
      </c>
      <c r="V1379" s="10">
        <f t="shared" si="193"/>
        <v>0</v>
      </c>
      <c r="W1379" s="11">
        <v>13</v>
      </c>
      <c r="X1379" s="8" t="s">
        <v>148</v>
      </c>
      <c r="Y1379" s="8" t="s">
        <v>149</v>
      </c>
      <c r="AA1379">
        <f t="shared" si="194"/>
        <v>2</v>
      </c>
      <c r="AB1379" s="32">
        <f t="shared" si="195"/>
        <v>-65</v>
      </c>
      <c r="AC1379" t="str">
        <f t="shared" si="196"/>
        <v>No Sales</v>
      </c>
      <c r="AD1379">
        <f>IFERROR(VLOOKUP(J1379,Product_lookup!$A:$G,5,FALSE),"")</f>
        <v>349</v>
      </c>
      <c r="AE1379">
        <f>IFERROR(VLOOKUP(J1379,Product_lookup!$A:$G,6,FALSE),"")</f>
        <v>133</v>
      </c>
      <c r="AF1379">
        <f>IFERROR(VLOOKUP(J1379,Product_lookup!$A:$G,7,FALSE),"")</f>
        <v>121</v>
      </c>
      <c r="AG1379" s="33">
        <f t="shared" si="197"/>
        <v>0.27220630372492838</v>
      </c>
    </row>
    <row r="1380" spans="1:33" x14ac:dyDescent="0.3">
      <c r="A1380" s="27">
        <v>46278</v>
      </c>
      <c r="B1380" s="8" t="s">
        <v>23</v>
      </c>
      <c r="C1380" s="8" t="s">
        <v>173</v>
      </c>
      <c r="D1380" s="8" t="s">
        <v>141</v>
      </c>
      <c r="E1380" s="8" t="s">
        <v>281</v>
      </c>
      <c r="F1380" s="8" t="s">
        <v>143</v>
      </c>
      <c r="G1380" s="8" t="s">
        <v>284</v>
      </c>
      <c r="H1380" s="8" t="s">
        <v>20</v>
      </c>
      <c r="I1380" s="8" t="s">
        <v>284</v>
      </c>
      <c r="J1380" s="8" t="s">
        <v>283</v>
      </c>
      <c r="K1380" s="8" t="s">
        <v>14</v>
      </c>
      <c r="L1380" s="12">
        <v>948</v>
      </c>
      <c r="M1380" s="9">
        <v>8</v>
      </c>
      <c r="N1380" s="10">
        <f t="shared" si="189"/>
        <v>8.4388185654008432E-3</v>
      </c>
      <c r="O1380" s="11">
        <f t="shared" si="190"/>
        <v>6.73</v>
      </c>
      <c r="P1380" s="11">
        <v>53.84</v>
      </c>
      <c r="Q1380" s="11">
        <v>0</v>
      </c>
      <c r="R1380" s="8">
        <v>0</v>
      </c>
      <c r="S1380" s="8">
        <v>0</v>
      </c>
      <c r="T1380" s="33" t="str">
        <f t="shared" si="191"/>
        <v/>
      </c>
      <c r="U1380" s="12">
        <f t="shared" si="192"/>
        <v>0</v>
      </c>
      <c r="V1380" s="10">
        <f t="shared" si="193"/>
        <v>0</v>
      </c>
      <c r="W1380" s="11">
        <v>8</v>
      </c>
      <c r="X1380" s="8" t="s">
        <v>148</v>
      </c>
      <c r="Y1380" s="8" t="s">
        <v>149</v>
      </c>
      <c r="AA1380">
        <f t="shared" si="194"/>
        <v>2</v>
      </c>
      <c r="AB1380" s="32">
        <f t="shared" si="195"/>
        <v>-53.84</v>
      </c>
      <c r="AC1380" t="str">
        <f t="shared" si="196"/>
        <v>No Sales</v>
      </c>
      <c r="AD1380">
        <f>IFERROR(VLOOKUP(J1380,Product_lookup!$A:$G,5,FALSE),"")</f>
        <v>299</v>
      </c>
      <c r="AE1380">
        <f>IFERROR(VLOOKUP(J1380,Product_lookup!$A:$G,6,FALSE),"")</f>
        <v>111</v>
      </c>
      <c r="AF1380">
        <f>IFERROR(VLOOKUP(J1380,Product_lookup!$A:$G,7,FALSE),"")</f>
        <v>107</v>
      </c>
      <c r="AG1380" s="33">
        <f t="shared" si="197"/>
        <v>0.2709030100334448</v>
      </c>
    </row>
    <row r="1381" spans="1:33" x14ac:dyDescent="0.3">
      <c r="A1381" s="27">
        <v>46278</v>
      </c>
      <c r="B1381" s="8" t="s">
        <v>23</v>
      </c>
      <c r="C1381" s="8" t="s">
        <v>173</v>
      </c>
      <c r="D1381" s="8" t="s">
        <v>141</v>
      </c>
      <c r="E1381" s="8" t="s">
        <v>281</v>
      </c>
      <c r="F1381" s="8" t="s">
        <v>143</v>
      </c>
      <c r="G1381" s="8" t="s">
        <v>598</v>
      </c>
      <c r="H1381" s="8" t="s">
        <v>20</v>
      </c>
      <c r="I1381" s="8" t="s">
        <v>598</v>
      </c>
      <c r="J1381" s="8" t="s">
        <v>283</v>
      </c>
      <c r="K1381" s="8" t="s">
        <v>7</v>
      </c>
      <c r="L1381" s="12">
        <v>256</v>
      </c>
      <c r="M1381" s="9">
        <v>0</v>
      </c>
      <c r="N1381" s="10">
        <f t="shared" si="189"/>
        <v>0</v>
      </c>
      <c r="O1381" s="11" t="str">
        <f t="shared" si="190"/>
        <v/>
      </c>
      <c r="P1381" s="11">
        <v>0</v>
      </c>
      <c r="Q1381" s="11">
        <v>0</v>
      </c>
      <c r="R1381" s="8">
        <v>0</v>
      </c>
      <c r="S1381" s="8">
        <v>0</v>
      </c>
      <c r="T1381" s="33" t="str">
        <f t="shared" si="191"/>
        <v/>
      </c>
      <c r="U1381" s="12" t="str">
        <f t="shared" si="192"/>
        <v/>
      </c>
      <c r="V1381" s="10" t="str">
        <f t="shared" si="193"/>
        <v/>
      </c>
      <c r="W1381" s="11">
        <v>8</v>
      </c>
      <c r="X1381" s="8" t="s">
        <v>148</v>
      </c>
      <c r="Y1381" s="8" t="s">
        <v>149</v>
      </c>
      <c r="AA1381">
        <f t="shared" si="194"/>
        <v>2</v>
      </c>
      <c r="AB1381" s="32">
        <f t="shared" si="195"/>
        <v>0</v>
      </c>
      <c r="AC1381" t="str">
        <f t="shared" si="196"/>
        <v>No Spend</v>
      </c>
      <c r="AD1381">
        <f>IFERROR(VLOOKUP(J1381,Product_lookup!$A:$G,5,FALSE),"")</f>
        <v>299</v>
      </c>
      <c r="AE1381">
        <f>IFERROR(VLOOKUP(J1381,Product_lookup!$A:$G,6,FALSE),"")</f>
        <v>111</v>
      </c>
      <c r="AF1381">
        <f>IFERROR(VLOOKUP(J1381,Product_lookup!$A:$G,7,FALSE),"")</f>
        <v>107</v>
      </c>
      <c r="AG1381" s="33">
        <f t="shared" si="197"/>
        <v>0.2709030100334448</v>
      </c>
    </row>
    <row r="1382" spans="1:33" x14ac:dyDescent="0.3">
      <c r="A1382" s="27">
        <v>46278</v>
      </c>
      <c r="B1382" s="8" t="s">
        <v>23</v>
      </c>
      <c r="C1382" s="8" t="s">
        <v>173</v>
      </c>
      <c r="D1382" s="8" t="s">
        <v>141</v>
      </c>
      <c r="E1382" s="8" t="s">
        <v>285</v>
      </c>
      <c r="F1382" s="8" t="s">
        <v>143</v>
      </c>
      <c r="G1382" s="8" t="s">
        <v>480</v>
      </c>
      <c r="H1382" s="8" t="s">
        <v>20</v>
      </c>
      <c r="I1382" s="8" t="s">
        <v>480</v>
      </c>
      <c r="J1382" s="8" t="s">
        <v>287</v>
      </c>
      <c r="K1382" s="8" t="s">
        <v>7</v>
      </c>
      <c r="L1382" s="12">
        <v>671</v>
      </c>
      <c r="M1382" s="9">
        <v>2</v>
      </c>
      <c r="N1382" s="10">
        <f t="shared" si="189"/>
        <v>2.9806259314456036E-3</v>
      </c>
      <c r="O1382" s="11">
        <f t="shared" si="190"/>
        <v>5.59</v>
      </c>
      <c r="P1382" s="11">
        <v>11.18</v>
      </c>
      <c r="Q1382" s="11">
        <v>498</v>
      </c>
      <c r="R1382" s="8">
        <v>1</v>
      </c>
      <c r="S1382" s="8">
        <v>2</v>
      </c>
      <c r="T1382" s="33">
        <f t="shared" si="191"/>
        <v>2.2449799196787149E-2</v>
      </c>
      <c r="U1382" s="12">
        <f t="shared" si="192"/>
        <v>44.543828264758496</v>
      </c>
      <c r="V1382" s="10">
        <f t="shared" si="193"/>
        <v>0.5</v>
      </c>
      <c r="W1382" s="11">
        <v>8.5</v>
      </c>
      <c r="X1382" s="8" t="s">
        <v>148</v>
      </c>
      <c r="Y1382" s="8" t="s">
        <v>149</v>
      </c>
      <c r="AA1382">
        <f t="shared" si="194"/>
        <v>2</v>
      </c>
      <c r="AB1382" s="32">
        <f t="shared" si="195"/>
        <v>112.82</v>
      </c>
      <c r="AC1382" t="str">
        <f t="shared" si="196"/>
        <v>Profitable</v>
      </c>
      <c r="AD1382">
        <f>IFERROR(VLOOKUP(J1382,Product_lookup!$A:$G,5,FALSE),"")</f>
        <v>249</v>
      </c>
      <c r="AE1382">
        <f>IFERROR(VLOOKUP(J1382,Product_lookup!$A:$G,6,FALSE),"")</f>
        <v>95</v>
      </c>
      <c r="AF1382">
        <f>IFERROR(VLOOKUP(J1382,Product_lookup!$A:$G,7,FALSE),"")</f>
        <v>92</v>
      </c>
      <c r="AG1382" s="33">
        <f t="shared" si="197"/>
        <v>0.24899598393574296</v>
      </c>
    </row>
    <row r="1383" spans="1:33" x14ac:dyDescent="0.3">
      <c r="A1383" s="27">
        <v>46278</v>
      </c>
      <c r="B1383" s="8" t="s">
        <v>23</v>
      </c>
      <c r="C1383" s="8" t="s">
        <v>173</v>
      </c>
      <c r="D1383" s="8" t="s">
        <v>141</v>
      </c>
      <c r="E1383" s="8" t="s">
        <v>285</v>
      </c>
      <c r="F1383" s="8" t="s">
        <v>143</v>
      </c>
      <c r="G1383" s="8" t="s">
        <v>736</v>
      </c>
      <c r="H1383" s="8" t="s">
        <v>20</v>
      </c>
      <c r="I1383" s="8" t="s">
        <v>736</v>
      </c>
      <c r="J1383" s="8" t="s">
        <v>287</v>
      </c>
      <c r="K1383" s="8" t="s">
        <v>21</v>
      </c>
      <c r="L1383" s="12">
        <v>163</v>
      </c>
      <c r="M1383" s="9">
        <v>2</v>
      </c>
      <c r="N1383" s="10">
        <f t="shared" si="189"/>
        <v>1.2269938650306749E-2</v>
      </c>
      <c r="O1383" s="11">
        <f t="shared" si="190"/>
        <v>5.18</v>
      </c>
      <c r="P1383" s="11">
        <v>10.36</v>
      </c>
      <c r="Q1383" s="11">
        <v>0</v>
      </c>
      <c r="R1383" s="8">
        <v>0</v>
      </c>
      <c r="S1383" s="8">
        <v>0</v>
      </c>
      <c r="T1383" s="33" t="str">
        <f t="shared" si="191"/>
        <v/>
      </c>
      <c r="U1383" s="12">
        <f t="shared" si="192"/>
        <v>0</v>
      </c>
      <c r="V1383" s="10">
        <f t="shared" si="193"/>
        <v>0</v>
      </c>
      <c r="W1383" s="11">
        <v>6</v>
      </c>
      <c r="X1383" s="8" t="s">
        <v>148</v>
      </c>
      <c r="Y1383" s="8" t="s">
        <v>149</v>
      </c>
      <c r="AA1383">
        <f t="shared" si="194"/>
        <v>2</v>
      </c>
      <c r="AB1383" s="32">
        <f t="shared" si="195"/>
        <v>-10.36</v>
      </c>
      <c r="AC1383" t="str">
        <f t="shared" si="196"/>
        <v>No Sales</v>
      </c>
      <c r="AD1383">
        <f>IFERROR(VLOOKUP(J1383,Product_lookup!$A:$G,5,FALSE),"")</f>
        <v>249</v>
      </c>
      <c r="AE1383">
        <f>IFERROR(VLOOKUP(J1383,Product_lookup!$A:$G,6,FALSE),"")</f>
        <v>95</v>
      </c>
      <c r="AF1383">
        <f>IFERROR(VLOOKUP(J1383,Product_lookup!$A:$G,7,FALSE),"")</f>
        <v>92</v>
      </c>
      <c r="AG1383" s="33">
        <f t="shared" si="197"/>
        <v>0.24899598393574296</v>
      </c>
    </row>
    <row r="1384" spans="1:33" x14ac:dyDescent="0.3">
      <c r="A1384" s="27">
        <v>46278</v>
      </c>
      <c r="B1384" s="8" t="s">
        <v>23</v>
      </c>
      <c r="C1384" s="8" t="s">
        <v>173</v>
      </c>
      <c r="D1384" s="8" t="s">
        <v>141</v>
      </c>
      <c r="E1384" s="8" t="s">
        <v>285</v>
      </c>
      <c r="F1384" s="8" t="s">
        <v>143</v>
      </c>
      <c r="G1384" s="8" t="s">
        <v>288</v>
      </c>
      <c r="H1384" s="8" t="s">
        <v>20</v>
      </c>
      <c r="I1384" s="8" t="s">
        <v>288</v>
      </c>
      <c r="J1384" s="8" t="s">
        <v>287</v>
      </c>
      <c r="K1384" s="8" t="s">
        <v>21</v>
      </c>
      <c r="L1384" s="12">
        <v>227</v>
      </c>
      <c r="M1384" s="9">
        <v>1</v>
      </c>
      <c r="N1384" s="10">
        <f t="shared" si="189"/>
        <v>4.4052863436123352E-3</v>
      </c>
      <c r="O1384" s="11">
        <f t="shared" si="190"/>
        <v>6</v>
      </c>
      <c r="P1384" s="11">
        <v>6</v>
      </c>
      <c r="Q1384" s="11">
        <v>0</v>
      </c>
      <c r="R1384" s="8">
        <v>0</v>
      </c>
      <c r="S1384" s="8">
        <v>0</v>
      </c>
      <c r="T1384" s="33" t="str">
        <f t="shared" si="191"/>
        <v/>
      </c>
      <c r="U1384" s="12">
        <f t="shared" si="192"/>
        <v>0</v>
      </c>
      <c r="V1384" s="10">
        <f t="shared" si="193"/>
        <v>0</v>
      </c>
      <c r="W1384" s="11">
        <v>6</v>
      </c>
      <c r="X1384" s="8" t="s">
        <v>148</v>
      </c>
      <c r="Y1384" s="8" t="s">
        <v>149</v>
      </c>
      <c r="AA1384">
        <f t="shared" si="194"/>
        <v>2</v>
      </c>
      <c r="AB1384" s="32">
        <f t="shared" si="195"/>
        <v>-6</v>
      </c>
      <c r="AC1384" t="str">
        <f t="shared" si="196"/>
        <v>No Sales</v>
      </c>
      <c r="AD1384">
        <f>IFERROR(VLOOKUP(J1384,Product_lookup!$A:$G,5,FALSE),"")</f>
        <v>249</v>
      </c>
      <c r="AE1384">
        <f>IFERROR(VLOOKUP(J1384,Product_lookup!$A:$G,6,FALSE),"")</f>
        <v>95</v>
      </c>
      <c r="AF1384">
        <f>IFERROR(VLOOKUP(J1384,Product_lookup!$A:$G,7,FALSE),"")</f>
        <v>92</v>
      </c>
      <c r="AG1384" s="33">
        <f t="shared" si="197"/>
        <v>0.24899598393574296</v>
      </c>
    </row>
    <row r="1385" spans="1:33" x14ac:dyDescent="0.3">
      <c r="A1385" s="27">
        <v>46278</v>
      </c>
      <c r="B1385" s="8" t="s">
        <v>43</v>
      </c>
      <c r="C1385" s="8" t="s">
        <v>140</v>
      </c>
      <c r="D1385" s="8" t="s">
        <v>141</v>
      </c>
      <c r="E1385" s="8" t="s">
        <v>142</v>
      </c>
      <c r="F1385" s="8" t="s">
        <v>143</v>
      </c>
      <c r="G1385" s="8" t="s">
        <v>1595</v>
      </c>
      <c r="H1385" s="8" t="s">
        <v>27</v>
      </c>
      <c r="I1385" s="8" t="s">
        <v>840</v>
      </c>
      <c r="J1385" s="8" t="s">
        <v>147</v>
      </c>
      <c r="K1385" s="8" t="s">
        <v>7</v>
      </c>
      <c r="L1385" s="12">
        <v>206</v>
      </c>
      <c r="M1385" s="9">
        <v>2</v>
      </c>
      <c r="N1385" s="10">
        <f t="shared" si="189"/>
        <v>9.7087378640776691E-3</v>
      </c>
      <c r="O1385" s="11">
        <f t="shared" si="190"/>
        <v>10.24</v>
      </c>
      <c r="P1385" s="11">
        <v>20.48</v>
      </c>
      <c r="Q1385" s="11">
        <v>0</v>
      </c>
      <c r="R1385" s="8">
        <v>0</v>
      </c>
      <c r="S1385" s="8">
        <v>0</v>
      </c>
      <c r="T1385" s="33" t="str">
        <f t="shared" si="191"/>
        <v/>
      </c>
      <c r="U1385" s="12">
        <f t="shared" si="192"/>
        <v>0</v>
      </c>
      <c r="V1385" s="10">
        <f t="shared" si="193"/>
        <v>0</v>
      </c>
      <c r="W1385" s="11">
        <v>17</v>
      </c>
      <c r="X1385" s="8" t="s">
        <v>148</v>
      </c>
      <c r="Y1385" s="8" t="s">
        <v>149</v>
      </c>
      <c r="AA1385">
        <f t="shared" si="194"/>
        <v>2</v>
      </c>
      <c r="AB1385" s="32">
        <f t="shared" si="195"/>
        <v>-20.48</v>
      </c>
      <c r="AC1385" t="str">
        <f t="shared" si="196"/>
        <v>No Sales</v>
      </c>
      <c r="AD1385">
        <f>IFERROR(VLOOKUP(J1385,Product_lookup!$A:$G,5,FALSE),"")</f>
        <v>599</v>
      </c>
      <c r="AE1385">
        <f>IFERROR(VLOOKUP(J1385,Product_lookup!$A:$G,6,FALSE),"")</f>
        <v>216</v>
      </c>
      <c r="AF1385">
        <f>IFERROR(VLOOKUP(J1385,Product_lookup!$A:$G,7,FALSE),"")</f>
        <v>144</v>
      </c>
      <c r="AG1385" s="33">
        <f t="shared" si="197"/>
        <v>0.39899833055091821</v>
      </c>
    </row>
    <row r="1386" spans="1:33" x14ac:dyDescent="0.3">
      <c r="A1386" s="27">
        <v>46278</v>
      </c>
      <c r="B1386" s="8" t="s">
        <v>43</v>
      </c>
      <c r="C1386" s="8" t="s">
        <v>140</v>
      </c>
      <c r="D1386" s="8" t="s">
        <v>141</v>
      </c>
      <c r="E1386" s="8" t="s">
        <v>164</v>
      </c>
      <c r="F1386" s="8" t="s">
        <v>143</v>
      </c>
      <c r="G1386" s="8" t="s">
        <v>1571</v>
      </c>
      <c r="H1386" s="8" t="s">
        <v>27</v>
      </c>
      <c r="I1386" s="8" t="s">
        <v>302</v>
      </c>
      <c r="J1386" s="8" t="s">
        <v>166</v>
      </c>
      <c r="K1386" s="8" t="s">
        <v>7</v>
      </c>
      <c r="L1386" s="12">
        <v>2419</v>
      </c>
      <c r="M1386" s="9">
        <v>15</v>
      </c>
      <c r="N1386" s="10">
        <f t="shared" si="189"/>
        <v>6.2009094667217855E-3</v>
      </c>
      <c r="O1386" s="11">
        <f t="shared" si="190"/>
        <v>5.7600000000000007</v>
      </c>
      <c r="P1386" s="11">
        <v>86.4</v>
      </c>
      <c r="Q1386" s="11">
        <v>0</v>
      </c>
      <c r="R1386" s="8">
        <v>0</v>
      </c>
      <c r="S1386" s="8">
        <v>0</v>
      </c>
      <c r="T1386" s="33" t="str">
        <f t="shared" si="191"/>
        <v/>
      </c>
      <c r="U1386" s="12">
        <f t="shared" si="192"/>
        <v>0</v>
      </c>
      <c r="V1386" s="10">
        <f t="shared" si="193"/>
        <v>0</v>
      </c>
      <c r="W1386" s="11">
        <v>7.5</v>
      </c>
      <c r="X1386" s="8" t="s">
        <v>148</v>
      </c>
      <c r="Y1386" s="8" t="s">
        <v>149</v>
      </c>
      <c r="AA1386">
        <f t="shared" si="194"/>
        <v>2</v>
      </c>
      <c r="AB1386" s="32">
        <f t="shared" si="195"/>
        <v>-86.4</v>
      </c>
      <c r="AC1386" t="str">
        <f t="shared" si="196"/>
        <v>No Sales</v>
      </c>
      <c r="AD1386">
        <f>IFERROR(VLOOKUP(J1386,Product_lookup!$A:$G,5,FALSE),"")</f>
        <v>449</v>
      </c>
      <c r="AE1386">
        <f>IFERROR(VLOOKUP(J1386,Product_lookup!$A:$G,6,FALSE),"")</f>
        <v>162</v>
      </c>
      <c r="AF1386">
        <f>IFERROR(VLOOKUP(J1386,Product_lookup!$A:$G,7,FALSE),"")</f>
        <v>130</v>
      </c>
      <c r="AG1386" s="33">
        <f t="shared" si="197"/>
        <v>0.34966592427616927</v>
      </c>
    </row>
    <row r="1387" spans="1:33" x14ac:dyDescent="0.3">
      <c r="A1387" s="27">
        <v>46278</v>
      </c>
      <c r="B1387" s="8" t="s">
        <v>43</v>
      </c>
      <c r="C1387" s="8" t="s">
        <v>140</v>
      </c>
      <c r="D1387" s="8" t="s">
        <v>141</v>
      </c>
      <c r="E1387" s="8" t="s">
        <v>164</v>
      </c>
      <c r="F1387" s="8" t="s">
        <v>143</v>
      </c>
      <c r="G1387" s="8" t="s">
        <v>1588</v>
      </c>
      <c r="H1387" s="8" t="s">
        <v>27</v>
      </c>
      <c r="I1387" s="8" t="s">
        <v>646</v>
      </c>
      <c r="J1387" s="8" t="s">
        <v>166</v>
      </c>
      <c r="K1387" s="8" t="s">
        <v>7</v>
      </c>
      <c r="L1387" s="12">
        <v>541</v>
      </c>
      <c r="M1387" s="9">
        <v>6</v>
      </c>
      <c r="N1387" s="10">
        <f t="shared" si="189"/>
        <v>1.1090573012939002E-2</v>
      </c>
      <c r="O1387" s="11">
        <f t="shared" si="190"/>
        <v>5.96</v>
      </c>
      <c r="P1387" s="11">
        <v>35.76</v>
      </c>
      <c r="Q1387" s="11">
        <v>0</v>
      </c>
      <c r="R1387" s="8">
        <v>0</v>
      </c>
      <c r="S1387" s="8">
        <v>0</v>
      </c>
      <c r="T1387" s="33" t="str">
        <f t="shared" si="191"/>
        <v/>
      </c>
      <c r="U1387" s="12">
        <f t="shared" si="192"/>
        <v>0</v>
      </c>
      <c r="V1387" s="10">
        <f t="shared" si="193"/>
        <v>0</v>
      </c>
      <c r="W1387" s="11">
        <v>11.5</v>
      </c>
      <c r="X1387" s="8" t="s">
        <v>148</v>
      </c>
      <c r="Y1387" s="8" t="s">
        <v>149</v>
      </c>
      <c r="AA1387">
        <f t="shared" si="194"/>
        <v>2</v>
      </c>
      <c r="AB1387" s="32">
        <f t="shared" si="195"/>
        <v>-35.76</v>
      </c>
      <c r="AC1387" t="str">
        <f t="shared" si="196"/>
        <v>No Sales</v>
      </c>
      <c r="AD1387">
        <f>IFERROR(VLOOKUP(J1387,Product_lookup!$A:$G,5,FALSE),"")</f>
        <v>449</v>
      </c>
      <c r="AE1387">
        <f>IFERROR(VLOOKUP(J1387,Product_lookup!$A:$G,6,FALSE),"")</f>
        <v>162</v>
      </c>
      <c r="AF1387">
        <f>IFERROR(VLOOKUP(J1387,Product_lookup!$A:$G,7,FALSE),"")</f>
        <v>130</v>
      </c>
      <c r="AG1387" s="33">
        <f t="shared" si="197"/>
        <v>0.34966592427616927</v>
      </c>
    </row>
    <row r="1388" spans="1:33" x14ac:dyDescent="0.3">
      <c r="A1388" s="27">
        <v>46278</v>
      </c>
      <c r="B1388" s="8" t="s">
        <v>43</v>
      </c>
      <c r="C1388" s="8" t="s">
        <v>140</v>
      </c>
      <c r="D1388" s="8" t="s">
        <v>141</v>
      </c>
      <c r="E1388" s="8" t="s">
        <v>239</v>
      </c>
      <c r="F1388" s="8" t="s">
        <v>143</v>
      </c>
      <c r="G1388" s="8" t="s">
        <v>1577</v>
      </c>
      <c r="H1388" s="8" t="s">
        <v>27</v>
      </c>
      <c r="I1388" s="8" t="s">
        <v>317</v>
      </c>
      <c r="J1388" s="8" t="s">
        <v>242</v>
      </c>
      <c r="K1388" s="8" t="s">
        <v>7</v>
      </c>
      <c r="L1388" s="12">
        <v>453</v>
      </c>
      <c r="M1388" s="9">
        <v>3</v>
      </c>
      <c r="N1388" s="10">
        <f t="shared" si="189"/>
        <v>6.6225165562913907E-3</v>
      </c>
      <c r="O1388" s="11">
        <f t="shared" si="190"/>
        <v>6.44</v>
      </c>
      <c r="P1388" s="11">
        <v>19.32</v>
      </c>
      <c r="Q1388" s="11">
        <v>0</v>
      </c>
      <c r="R1388" s="8">
        <v>0</v>
      </c>
      <c r="S1388" s="8">
        <v>0</v>
      </c>
      <c r="T1388" s="33" t="str">
        <f t="shared" si="191"/>
        <v/>
      </c>
      <c r="U1388" s="12">
        <f t="shared" si="192"/>
        <v>0</v>
      </c>
      <c r="V1388" s="10">
        <f t="shared" si="193"/>
        <v>0</v>
      </c>
      <c r="W1388" s="11">
        <v>8.5</v>
      </c>
      <c r="X1388" s="8" t="s">
        <v>148</v>
      </c>
      <c r="Y1388" s="8" t="s">
        <v>149</v>
      </c>
      <c r="AA1388">
        <f t="shared" si="194"/>
        <v>2</v>
      </c>
      <c r="AB1388" s="32">
        <f t="shared" si="195"/>
        <v>-19.32</v>
      </c>
      <c r="AC1388" t="str">
        <f t="shared" si="196"/>
        <v>No Sales</v>
      </c>
      <c r="AD1388">
        <f>IFERROR(VLOOKUP(J1388,Product_lookup!$A:$G,5,FALSE),"")</f>
        <v>299</v>
      </c>
      <c r="AE1388">
        <f>IFERROR(VLOOKUP(J1388,Product_lookup!$A:$G,6,FALSE),"")</f>
        <v>114</v>
      </c>
      <c r="AF1388">
        <f>IFERROR(VLOOKUP(J1388,Product_lookup!$A:$G,7,FALSE),"")</f>
        <v>107</v>
      </c>
      <c r="AG1388" s="33">
        <f t="shared" si="197"/>
        <v>0.2608695652173913</v>
      </c>
    </row>
    <row r="1389" spans="1:33" x14ac:dyDescent="0.3">
      <c r="A1389" s="27">
        <v>46278</v>
      </c>
      <c r="B1389" s="8" t="s">
        <v>34</v>
      </c>
      <c r="C1389" s="8" t="s">
        <v>140</v>
      </c>
      <c r="D1389" s="8" t="s">
        <v>141</v>
      </c>
      <c r="E1389" s="8" t="s">
        <v>322</v>
      </c>
      <c r="F1389" s="8" t="s">
        <v>143</v>
      </c>
      <c r="G1389" s="8" t="s">
        <v>608</v>
      </c>
      <c r="H1389" s="8" t="s">
        <v>20</v>
      </c>
      <c r="I1389" s="8" t="s">
        <v>608</v>
      </c>
      <c r="J1389" s="8" t="s">
        <v>324</v>
      </c>
      <c r="K1389" s="8" t="s">
        <v>21</v>
      </c>
      <c r="L1389" s="12">
        <v>958</v>
      </c>
      <c r="M1389" s="9">
        <v>17</v>
      </c>
      <c r="N1389" s="10">
        <f t="shared" si="189"/>
        <v>1.7745302713987474E-2</v>
      </c>
      <c r="O1389" s="11">
        <f t="shared" si="190"/>
        <v>19.28</v>
      </c>
      <c r="P1389" s="11">
        <v>327.76</v>
      </c>
      <c r="Q1389" s="11">
        <v>1497</v>
      </c>
      <c r="R1389" s="8">
        <v>2</v>
      </c>
      <c r="S1389" s="8">
        <v>3</v>
      </c>
      <c r="T1389" s="33">
        <f t="shared" si="191"/>
        <v>0.21894455577822311</v>
      </c>
      <c r="U1389" s="12">
        <f t="shared" si="192"/>
        <v>4.56736636563339</v>
      </c>
      <c r="V1389" s="10">
        <f t="shared" si="193"/>
        <v>0.11764705882352941</v>
      </c>
      <c r="W1389" s="11">
        <v>19.5</v>
      </c>
      <c r="X1389" s="8" t="s">
        <v>148</v>
      </c>
      <c r="Y1389" s="8" t="s">
        <v>149</v>
      </c>
      <c r="AA1389">
        <f t="shared" si="194"/>
        <v>2</v>
      </c>
      <c r="AB1389" s="32">
        <f t="shared" si="195"/>
        <v>254.24</v>
      </c>
      <c r="AC1389" t="str">
        <f t="shared" si="196"/>
        <v>Profitable</v>
      </c>
      <c r="AD1389">
        <f>IFERROR(VLOOKUP(J1389,Product_lookup!$A:$G,5,FALSE),"")</f>
        <v>499</v>
      </c>
      <c r="AE1389">
        <f>IFERROR(VLOOKUP(J1389,Product_lookup!$A:$G,6,FALSE),"")</f>
        <v>180</v>
      </c>
      <c r="AF1389">
        <f>IFERROR(VLOOKUP(J1389,Product_lookup!$A:$G,7,FALSE),"")</f>
        <v>125</v>
      </c>
      <c r="AG1389" s="33">
        <f t="shared" si="197"/>
        <v>0.38877755511022044</v>
      </c>
    </row>
    <row r="1390" spans="1:33" x14ac:dyDescent="0.3">
      <c r="A1390" s="27">
        <v>46278</v>
      </c>
      <c r="B1390" s="8" t="s">
        <v>34</v>
      </c>
      <c r="C1390" s="8" t="s">
        <v>140</v>
      </c>
      <c r="D1390" s="8" t="s">
        <v>141</v>
      </c>
      <c r="E1390" s="8" t="s">
        <v>322</v>
      </c>
      <c r="F1390" s="8" t="s">
        <v>143</v>
      </c>
      <c r="G1390" s="8" t="s">
        <v>606</v>
      </c>
      <c r="H1390" s="8" t="s">
        <v>20</v>
      </c>
      <c r="I1390" s="8" t="s">
        <v>606</v>
      </c>
      <c r="J1390" s="8" t="s">
        <v>324</v>
      </c>
      <c r="K1390" s="8" t="s">
        <v>14</v>
      </c>
      <c r="L1390" s="12">
        <v>494</v>
      </c>
      <c r="M1390" s="9">
        <v>2</v>
      </c>
      <c r="N1390" s="10">
        <f t="shared" si="189"/>
        <v>4.048582995951417E-3</v>
      </c>
      <c r="O1390" s="11">
        <f t="shared" si="190"/>
        <v>16.260000000000002</v>
      </c>
      <c r="P1390" s="11">
        <v>32.520000000000003</v>
      </c>
      <c r="Q1390" s="11">
        <v>0</v>
      </c>
      <c r="R1390" s="8">
        <v>0</v>
      </c>
      <c r="S1390" s="8">
        <v>0</v>
      </c>
      <c r="T1390" s="33" t="str">
        <f t="shared" si="191"/>
        <v/>
      </c>
      <c r="U1390" s="12">
        <f t="shared" si="192"/>
        <v>0</v>
      </c>
      <c r="V1390" s="10">
        <f t="shared" si="193"/>
        <v>0</v>
      </c>
      <c r="W1390" s="11">
        <v>19.5</v>
      </c>
      <c r="X1390" s="8" t="s">
        <v>148</v>
      </c>
      <c r="Y1390" s="8" t="s">
        <v>149</v>
      </c>
      <c r="AA1390">
        <f t="shared" si="194"/>
        <v>2</v>
      </c>
      <c r="AB1390" s="32">
        <f t="shared" si="195"/>
        <v>-32.520000000000003</v>
      </c>
      <c r="AC1390" t="str">
        <f t="shared" si="196"/>
        <v>No Sales</v>
      </c>
      <c r="AD1390">
        <f>IFERROR(VLOOKUP(J1390,Product_lookup!$A:$G,5,FALSE),"")</f>
        <v>499</v>
      </c>
      <c r="AE1390">
        <f>IFERROR(VLOOKUP(J1390,Product_lookup!$A:$G,6,FALSE),"")</f>
        <v>180</v>
      </c>
      <c r="AF1390">
        <f>IFERROR(VLOOKUP(J1390,Product_lookup!$A:$G,7,FALSE),"")</f>
        <v>125</v>
      </c>
      <c r="AG1390" s="33">
        <f t="shared" si="197"/>
        <v>0.38877755511022044</v>
      </c>
    </row>
    <row r="1391" spans="1:33" x14ac:dyDescent="0.3">
      <c r="A1391" s="27">
        <v>46278</v>
      </c>
      <c r="B1391" s="8" t="s">
        <v>34</v>
      </c>
      <c r="C1391" s="8" t="s">
        <v>140</v>
      </c>
      <c r="D1391" s="8" t="s">
        <v>141</v>
      </c>
      <c r="E1391" s="8" t="s">
        <v>322</v>
      </c>
      <c r="F1391" s="8" t="s">
        <v>143</v>
      </c>
      <c r="G1391" s="8" t="s">
        <v>323</v>
      </c>
      <c r="H1391" s="8" t="s">
        <v>20</v>
      </c>
      <c r="I1391" s="8" t="s">
        <v>323</v>
      </c>
      <c r="J1391" s="8" t="s">
        <v>324</v>
      </c>
      <c r="K1391" s="8" t="s">
        <v>7</v>
      </c>
      <c r="L1391" s="12">
        <v>1389</v>
      </c>
      <c r="M1391" s="9">
        <v>4</v>
      </c>
      <c r="N1391" s="10">
        <f t="shared" si="189"/>
        <v>2.8797696184305254E-3</v>
      </c>
      <c r="O1391" s="11">
        <f t="shared" si="190"/>
        <v>7.73</v>
      </c>
      <c r="P1391" s="11">
        <v>30.92</v>
      </c>
      <c r="Q1391" s="11">
        <v>0</v>
      </c>
      <c r="R1391" s="8">
        <v>0</v>
      </c>
      <c r="S1391" s="8">
        <v>0</v>
      </c>
      <c r="T1391" s="33" t="str">
        <f t="shared" si="191"/>
        <v/>
      </c>
      <c r="U1391" s="12">
        <f t="shared" si="192"/>
        <v>0</v>
      </c>
      <c r="V1391" s="10">
        <f t="shared" si="193"/>
        <v>0</v>
      </c>
      <c r="W1391" s="11">
        <v>11.5</v>
      </c>
      <c r="X1391" s="8" t="s">
        <v>148</v>
      </c>
      <c r="Y1391" s="8" t="s">
        <v>149</v>
      </c>
      <c r="AA1391">
        <f t="shared" si="194"/>
        <v>2</v>
      </c>
      <c r="AB1391" s="32">
        <f t="shared" si="195"/>
        <v>-30.92</v>
      </c>
      <c r="AC1391" t="str">
        <f t="shared" si="196"/>
        <v>No Sales</v>
      </c>
      <c r="AD1391">
        <f>IFERROR(VLOOKUP(J1391,Product_lookup!$A:$G,5,FALSE),"")</f>
        <v>499</v>
      </c>
      <c r="AE1391">
        <f>IFERROR(VLOOKUP(J1391,Product_lookup!$A:$G,6,FALSE),"")</f>
        <v>180</v>
      </c>
      <c r="AF1391">
        <f>IFERROR(VLOOKUP(J1391,Product_lookup!$A:$G,7,FALSE),"")</f>
        <v>125</v>
      </c>
      <c r="AG1391" s="33">
        <f t="shared" si="197"/>
        <v>0.38877755511022044</v>
      </c>
    </row>
    <row r="1392" spans="1:33" x14ac:dyDescent="0.3">
      <c r="A1392" s="27">
        <v>46278</v>
      </c>
      <c r="B1392" s="8" t="s">
        <v>34</v>
      </c>
      <c r="C1392" s="8" t="s">
        <v>140</v>
      </c>
      <c r="D1392" s="8" t="s">
        <v>141</v>
      </c>
      <c r="E1392" s="8" t="s">
        <v>325</v>
      </c>
      <c r="F1392" s="8" t="s">
        <v>143</v>
      </c>
      <c r="G1392" s="8" t="s">
        <v>326</v>
      </c>
      <c r="H1392" s="8" t="s">
        <v>20</v>
      </c>
      <c r="I1392" s="8" t="s">
        <v>326</v>
      </c>
      <c r="J1392" s="8" t="s">
        <v>327</v>
      </c>
      <c r="K1392" s="8" t="s">
        <v>7</v>
      </c>
      <c r="L1392" s="12">
        <v>1439</v>
      </c>
      <c r="M1392" s="9">
        <v>9</v>
      </c>
      <c r="N1392" s="10">
        <f t="shared" si="189"/>
        <v>6.2543432939541352E-3</v>
      </c>
      <c r="O1392" s="11">
        <f t="shared" si="190"/>
        <v>4.28</v>
      </c>
      <c r="P1392" s="11">
        <v>38.520000000000003</v>
      </c>
      <c r="Q1392" s="11">
        <v>199</v>
      </c>
      <c r="R1392" s="8">
        <v>1</v>
      </c>
      <c r="S1392" s="8">
        <v>1</v>
      </c>
      <c r="T1392" s="33">
        <f t="shared" si="191"/>
        <v>0.19356783919597992</v>
      </c>
      <c r="U1392" s="12">
        <f t="shared" si="192"/>
        <v>5.1661474558670815</v>
      </c>
      <c r="V1392" s="10">
        <f t="shared" si="193"/>
        <v>0.1111111111111111</v>
      </c>
      <c r="W1392" s="11">
        <v>6</v>
      </c>
      <c r="X1392" s="8" t="s">
        <v>148</v>
      </c>
      <c r="Y1392" s="8" t="s">
        <v>149</v>
      </c>
      <c r="AA1392">
        <f t="shared" si="194"/>
        <v>2</v>
      </c>
      <c r="AB1392" s="32">
        <f t="shared" si="195"/>
        <v>-3.5200000000000031</v>
      </c>
      <c r="AC1392" t="str">
        <f t="shared" si="196"/>
        <v>Losing</v>
      </c>
      <c r="AD1392">
        <f>IFERROR(VLOOKUP(J1392,Product_lookup!$A:$G,5,FALSE),"")</f>
        <v>199</v>
      </c>
      <c r="AE1392">
        <f>IFERROR(VLOOKUP(J1392,Product_lookup!$A:$G,6,FALSE),"")</f>
        <v>76</v>
      </c>
      <c r="AF1392">
        <f>IFERROR(VLOOKUP(J1392,Product_lookup!$A:$G,7,FALSE),"")</f>
        <v>88</v>
      </c>
      <c r="AG1392" s="33">
        <f t="shared" si="197"/>
        <v>0.17587939698492464</v>
      </c>
    </row>
    <row r="1393" spans="1:33" x14ac:dyDescent="0.3">
      <c r="A1393" s="27">
        <v>46278</v>
      </c>
      <c r="B1393" s="8" t="s">
        <v>34</v>
      </c>
      <c r="C1393" s="8" t="s">
        <v>140</v>
      </c>
      <c r="D1393" s="8" t="s">
        <v>141</v>
      </c>
      <c r="E1393" s="8" t="s">
        <v>325</v>
      </c>
      <c r="F1393" s="8" t="s">
        <v>143</v>
      </c>
      <c r="G1393" s="8" t="s">
        <v>423</v>
      </c>
      <c r="H1393" s="8" t="s">
        <v>20</v>
      </c>
      <c r="I1393" s="8" t="s">
        <v>423</v>
      </c>
      <c r="J1393" s="8" t="s">
        <v>327</v>
      </c>
      <c r="K1393" s="8" t="s">
        <v>14</v>
      </c>
      <c r="L1393" s="12">
        <v>490</v>
      </c>
      <c r="M1393" s="9">
        <v>5</v>
      </c>
      <c r="N1393" s="10">
        <f t="shared" si="189"/>
        <v>1.020408163265306E-2</v>
      </c>
      <c r="O1393" s="11">
        <f t="shared" si="190"/>
        <v>2.91</v>
      </c>
      <c r="P1393" s="11">
        <v>14.55</v>
      </c>
      <c r="Q1393" s="11">
        <v>199</v>
      </c>
      <c r="R1393" s="8">
        <v>1</v>
      </c>
      <c r="S1393" s="8">
        <v>1</v>
      </c>
      <c r="T1393" s="33">
        <f t="shared" si="191"/>
        <v>7.3115577889447239E-2</v>
      </c>
      <c r="U1393" s="12">
        <f t="shared" si="192"/>
        <v>13.676975945017182</v>
      </c>
      <c r="V1393" s="10">
        <f t="shared" si="193"/>
        <v>0.2</v>
      </c>
      <c r="W1393" s="11">
        <v>5</v>
      </c>
      <c r="X1393" s="8" t="s">
        <v>148</v>
      </c>
      <c r="Y1393" s="8" t="s">
        <v>149</v>
      </c>
      <c r="AA1393">
        <f t="shared" si="194"/>
        <v>2</v>
      </c>
      <c r="AB1393" s="32">
        <f t="shared" si="195"/>
        <v>20.45</v>
      </c>
      <c r="AC1393" t="str">
        <f t="shared" si="196"/>
        <v>Profitable</v>
      </c>
      <c r="AD1393">
        <f>IFERROR(VLOOKUP(J1393,Product_lookup!$A:$G,5,FALSE),"")</f>
        <v>199</v>
      </c>
      <c r="AE1393">
        <f>IFERROR(VLOOKUP(J1393,Product_lookup!$A:$G,6,FALSE),"")</f>
        <v>76</v>
      </c>
      <c r="AF1393">
        <f>IFERROR(VLOOKUP(J1393,Product_lookup!$A:$G,7,FALSE),"")</f>
        <v>88</v>
      </c>
      <c r="AG1393" s="33">
        <f t="shared" si="197"/>
        <v>0.17587939698492464</v>
      </c>
    </row>
    <row r="1394" spans="1:33" x14ac:dyDescent="0.3">
      <c r="A1394" s="27">
        <v>46278</v>
      </c>
      <c r="B1394" s="8" t="s">
        <v>34</v>
      </c>
      <c r="C1394" s="8" t="s">
        <v>140</v>
      </c>
      <c r="D1394" s="8" t="s">
        <v>141</v>
      </c>
      <c r="E1394" s="8" t="s">
        <v>328</v>
      </c>
      <c r="F1394" s="8" t="s">
        <v>143</v>
      </c>
      <c r="G1394" s="8" t="s">
        <v>332</v>
      </c>
      <c r="H1394" s="8" t="s">
        <v>20</v>
      </c>
      <c r="I1394" s="8" t="s">
        <v>332</v>
      </c>
      <c r="J1394" s="8" t="s">
        <v>330</v>
      </c>
      <c r="K1394" s="8" t="s">
        <v>21</v>
      </c>
      <c r="L1394" s="12">
        <v>508</v>
      </c>
      <c r="M1394" s="9">
        <v>8</v>
      </c>
      <c r="N1394" s="10">
        <f t="shared" si="189"/>
        <v>1.5748031496062992E-2</v>
      </c>
      <c r="O1394" s="11">
        <f t="shared" si="190"/>
        <v>9.3699999999999992</v>
      </c>
      <c r="P1394" s="11">
        <v>74.959999999999994</v>
      </c>
      <c r="Q1394" s="11">
        <v>299</v>
      </c>
      <c r="R1394" s="8">
        <v>1</v>
      </c>
      <c r="S1394" s="8">
        <v>1</v>
      </c>
      <c r="T1394" s="33">
        <f t="shared" si="191"/>
        <v>0.25070234113712375</v>
      </c>
      <c r="U1394" s="12">
        <f t="shared" si="192"/>
        <v>3.9887940234791892</v>
      </c>
      <c r="V1394" s="10">
        <f t="shared" si="193"/>
        <v>0.125</v>
      </c>
      <c r="W1394" s="11">
        <v>12</v>
      </c>
      <c r="X1394" s="8" t="s">
        <v>148</v>
      </c>
      <c r="Y1394" s="8" t="s">
        <v>149</v>
      </c>
      <c r="AA1394">
        <f t="shared" si="194"/>
        <v>2</v>
      </c>
      <c r="AB1394" s="32">
        <f t="shared" si="195"/>
        <v>13.040000000000006</v>
      </c>
      <c r="AC1394" t="str">
        <f t="shared" si="196"/>
        <v>Profitable</v>
      </c>
      <c r="AD1394">
        <f>IFERROR(VLOOKUP(J1394,Product_lookup!$A:$G,5,FALSE),"")</f>
        <v>299</v>
      </c>
      <c r="AE1394">
        <f>IFERROR(VLOOKUP(J1394,Product_lookup!$A:$G,6,FALSE),"")</f>
        <v>114</v>
      </c>
      <c r="AF1394">
        <f>IFERROR(VLOOKUP(J1394,Product_lookup!$A:$G,7,FALSE),"")</f>
        <v>97</v>
      </c>
      <c r="AG1394" s="33">
        <f t="shared" si="197"/>
        <v>0.29431438127090304</v>
      </c>
    </row>
    <row r="1395" spans="1:33" x14ac:dyDescent="0.3">
      <c r="A1395" s="27">
        <v>46278</v>
      </c>
      <c r="B1395" s="8" t="s">
        <v>34</v>
      </c>
      <c r="C1395" s="8" t="s">
        <v>140</v>
      </c>
      <c r="D1395" s="8" t="s">
        <v>141</v>
      </c>
      <c r="E1395" s="8" t="s">
        <v>328</v>
      </c>
      <c r="F1395" s="8" t="s">
        <v>143</v>
      </c>
      <c r="G1395" s="8" t="s">
        <v>331</v>
      </c>
      <c r="H1395" s="8" t="s">
        <v>20</v>
      </c>
      <c r="I1395" s="8" t="s">
        <v>331</v>
      </c>
      <c r="J1395" s="8" t="s">
        <v>330</v>
      </c>
      <c r="K1395" s="8" t="s">
        <v>7</v>
      </c>
      <c r="L1395" s="12">
        <v>310</v>
      </c>
      <c r="M1395" s="9">
        <v>1</v>
      </c>
      <c r="N1395" s="10">
        <f t="shared" si="189"/>
        <v>3.2258064516129032E-3</v>
      </c>
      <c r="O1395" s="11">
        <f t="shared" si="190"/>
        <v>6.8</v>
      </c>
      <c r="P1395" s="8">
        <v>6.8</v>
      </c>
      <c r="Q1395" s="11">
        <v>0</v>
      </c>
      <c r="R1395" s="8">
        <v>0</v>
      </c>
      <c r="S1395" s="8">
        <v>0</v>
      </c>
      <c r="T1395" s="33" t="str">
        <f t="shared" si="191"/>
        <v/>
      </c>
      <c r="U1395" s="12">
        <f t="shared" si="192"/>
        <v>0</v>
      </c>
      <c r="V1395" s="10">
        <f t="shared" si="193"/>
        <v>0</v>
      </c>
      <c r="W1395" s="11">
        <v>10</v>
      </c>
      <c r="X1395" s="8" t="s">
        <v>148</v>
      </c>
      <c r="Y1395" s="8" t="s">
        <v>149</v>
      </c>
      <c r="AA1395">
        <f t="shared" si="194"/>
        <v>2</v>
      </c>
      <c r="AB1395" s="32">
        <f t="shared" si="195"/>
        <v>-6.8</v>
      </c>
      <c r="AC1395" t="str">
        <f t="shared" si="196"/>
        <v>No Sales</v>
      </c>
      <c r="AD1395">
        <f>IFERROR(VLOOKUP(J1395,Product_lookup!$A:$G,5,FALSE),"")</f>
        <v>299</v>
      </c>
      <c r="AE1395">
        <f>IFERROR(VLOOKUP(J1395,Product_lookup!$A:$G,6,FALSE),"")</f>
        <v>114</v>
      </c>
      <c r="AF1395">
        <f>IFERROR(VLOOKUP(J1395,Product_lookup!$A:$G,7,FALSE),"")</f>
        <v>97</v>
      </c>
      <c r="AG1395" s="33">
        <f t="shared" si="197"/>
        <v>0.29431438127090304</v>
      </c>
    </row>
    <row r="1396" spans="1:33" x14ac:dyDescent="0.3">
      <c r="A1396" s="27">
        <v>46278</v>
      </c>
      <c r="B1396" s="8" t="s">
        <v>34</v>
      </c>
      <c r="C1396" s="8" t="s">
        <v>140</v>
      </c>
      <c r="D1396" s="8" t="s">
        <v>141</v>
      </c>
      <c r="E1396" s="8" t="s">
        <v>328</v>
      </c>
      <c r="F1396" s="8" t="s">
        <v>143</v>
      </c>
      <c r="G1396" s="8" t="s">
        <v>699</v>
      </c>
      <c r="H1396" s="8" t="s">
        <v>20</v>
      </c>
      <c r="I1396" s="8" t="s">
        <v>699</v>
      </c>
      <c r="J1396" s="8" t="s">
        <v>330</v>
      </c>
      <c r="K1396" s="8" t="s">
        <v>7</v>
      </c>
      <c r="L1396" s="12">
        <v>581</v>
      </c>
      <c r="M1396" s="9">
        <v>0</v>
      </c>
      <c r="N1396" s="10">
        <f t="shared" si="189"/>
        <v>0</v>
      </c>
      <c r="O1396" s="11" t="str">
        <f t="shared" si="190"/>
        <v/>
      </c>
      <c r="P1396" s="11">
        <v>0</v>
      </c>
      <c r="Q1396" s="11">
        <v>0</v>
      </c>
      <c r="R1396" s="8">
        <v>0</v>
      </c>
      <c r="S1396" s="8">
        <v>0</v>
      </c>
      <c r="T1396" s="33" t="str">
        <f t="shared" si="191"/>
        <v/>
      </c>
      <c r="U1396" s="12" t="str">
        <f t="shared" si="192"/>
        <v/>
      </c>
      <c r="V1396" s="10" t="str">
        <f t="shared" si="193"/>
        <v/>
      </c>
      <c r="W1396" s="11">
        <v>8</v>
      </c>
      <c r="X1396" s="8" t="s">
        <v>148</v>
      </c>
      <c r="Y1396" s="8" t="s">
        <v>149</v>
      </c>
      <c r="AA1396">
        <f t="shared" si="194"/>
        <v>2</v>
      </c>
      <c r="AB1396" s="32">
        <f t="shared" si="195"/>
        <v>0</v>
      </c>
      <c r="AC1396" t="str">
        <f t="shared" si="196"/>
        <v>No Spend</v>
      </c>
      <c r="AD1396">
        <f>IFERROR(VLOOKUP(J1396,Product_lookup!$A:$G,5,FALSE),"")</f>
        <v>299</v>
      </c>
      <c r="AE1396">
        <f>IFERROR(VLOOKUP(J1396,Product_lookup!$A:$G,6,FALSE),"")</f>
        <v>114</v>
      </c>
      <c r="AF1396">
        <f>IFERROR(VLOOKUP(J1396,Product_lookup!$A:$G,7,FALSE),"")</f>
        <v>97</v>
      </c>
      <c r="AG1396" s="33">
        <f t="shared" si="197"/>
        <v>0.29431438127090304</v>
      </c>
    </row>
    <row r="1397" spans="1:33" x14ac:dyDescent="0.3">
      <c r="A1397" s="27">
        <v>46278</v>
      </c>
      <c r="B1397" s="8" t="s">
        <v>36</v>
      </c>
      <c r="C1397" s="8" t="s">
        <v>140</v>
      </c>
      <c r="D1397" s="8" t="s">
        <v>180</v>
      </c>
      <c r="E1397" s="8" t="s">
        <v>181</v>
      </c>
      <c r="F1397" s="8" t="s">
        <v>143</v>
      </c>
      <c r="G1397" s="8" t="s">
        <v>335</v>
      </c>
      <c r="H1397" s="8" t="s">
        <v>13</v>
      </c>
      <c r="I1397" s="8" t="s">
        <v>1558</v>
      </c>
      <c r="J1397" s="8" t="s">
        <v>184</v>
      </c>
      <c r="K1397" s="8" t="s">
        <v>21</v>
      </c>
      <c r="L1397" s="12">
        <v>99</v>
      </c>
      <c r="M1397" s="9">
        <v>0</v>
      </c>
      <c r="N1397" s="10">
        <f t="shared" si="189"/>
        <v>0</v>
      </c>
      <c r="O1397" s="11" t="str">
        <f t="shared" si="190"/>
        <v/>
      </c>
      <c r="P1397" s="11">
        <v>0</v>
      </c>
      <c r="Q1397" s="11">
        <v>0</v>
      </c>
      <c r="R1397" s="8">
        <v>0</v>
      </c>
      <c r="S1397" s="8">
        <v>0</v>
      </c>
      <c r="T1397" s="33" t="str">
        <f t="shared" si="191"/>
        <v/>
      </c>
      <c r="U1397" s="12" t="str">
        <f t="shared" si="192"/>
        <v/>
      </c>
      <c r="V1397" s="10" t="str">
        <f t="shared" si="193"/>
        <v/>
      </c>
      <c r="W1397" s="11">
        <v>10.5</v>
      </c>
      <c r="X1397" s="8" t="s">
        <v>148</v>
      </c>
      <c r="Y1397" s="8" t="s">
        <v>149</v>
      </c>
      <c r="AA1397">
        <f t="shared" si="194"/>
        <v>2</v>
      </c>
      <c r="AB1397" s="32">
        <f t="shared" si="195"/>
        <v>0</v>
      </c>
      <c r="AC1397" t="str">
        <f t="shared" si="196"/>
        <v>No Spend</v>
      </c>
      <c r="AD1397">
        <f>IFERROR(VLOOKUP(J1397,Product_lookup!$A:$G,5,FALSE),"")</f>
        <v>379</v>
      </c>
      <c r="AE1397">
        <f>IFERROR(VLOOKUP(J1397,Product_lookup!$A:$G,6,FALSE),"")</f>
        <v>140</v>
      </c>
      <c r="AF1397">
        <f>IFERROR(VLOOKUP(J1397,Product_lookup!$A:$G,7,FALSE),"")</f>
        <v>114</v>
      </c>
      <c r="AG1397" s="33">
        <f t="shared" si="197"/>
        <v>0.32981530343007914</v>
      </c>
    </row>
    <row r="1398" spans="1:33" x14ac:dyDescent="0.3">
      <c r="A1398" s="27">
        <v>46278</v>
      </c>
      <c r="B1398" s="8" t="s">
        <v>36</v>
      </c>
      <c r="C1398" s="8" t="s">
        <v>140</v>
      </c>
      <c r="D1398" s="8" t="s">
        <v>180</v>
      </c>
      <c r="E1398" s="8" t="s">
        <v>181</v>
      </c>
      <c r="F1398" s="8" t="s">
        <v>143</v>
      </c>
      <c r="G1398" s="8" t="s">
        <v>335</v>
      </c>
      <c r="H1398" s="8" t="s">
        <v>13</v>
      </c>
      <c r="I1398" s="8" t="s">
        <v>335</v>
      </c>
      <c r="J1398" s="8" t="s">
        <v>184</v>
      </c>
      <c r="K1398" s="8" t="s">
        <v>7</v>
      </c>
      <c r="L1398" s="12">
        <v>2756</v>
      </c>
      <c r="M1398" s="9">
        <v>19</v>
      </c>
      <c r="N1398" s="10">
        <f t="shared" si="189"/>
        <v>6.8940493468795357E-3</v>
      </c>
      <c r="O1398" s="11">
        <f t="shared" si="190"/>
        <v>6.31</v>
      </c>
      <c r="P1398" s="11">
        <v>119.89</v>
      </c>
      <c r="Q1398" s="11">
        <v>0</v>
      </c>
      <c r="R1398" s="8">
        <v>0</v>
      </c>
      <c r="S1398" s="8">
        <v>0</v>
      </c>
      <c r="T1398" s="33" t="str">
        <f t="shared" si="191"/>
        <v/>
      </c>
      <c r="U1398" s="12">
        <f t="shared" si="192"/>
        <v>0</v>
      </c>
      <c r="V1398" s="10">
        <f t="shared" si="193"/>
        <v>0</v>
      </c>
      <c r="W1398" s="11">
        <v>11</v>
      </c>
      <c r="X1398" s="8" t="s">
        <v>148</v>
      </c>
      <c r="Y1398" s="8" t="s">
        <v>149</v>
      </c>
      <c r="AA1398">
        <f t="shared" si="194"/>
        <v>2</v>
      </c>
      <c r="AB1398" s="32">
        <f t="shared" si="195"/>
        <v>-119.89</v>
      </c>
      <c r="AC1398" t="str">
        <f t="shared" si="196"/>
        <v>No Sales</v>
      </c>
      <c r="AD1398">
        <f>IFERROR(VLOOKUP(J1398,Product_lookup!$A:$G,5,FALSE),"")</f>
        <v>379</v>
      </c>
      <c r="AE1398">
        <f>IFERROR(VLOOKUP(J1398,Product_lookup!$A:$G,6,FALSE),"")</f>
        <v>140</v>
      </c>
      <c r="AF1398">
        <f>IFERROR(VLOOKUP(J1398,Product_lookup!$A:$G,7,FALSE),"")</f>
        <v>114</v>
      </c>
      <c r="AG1398" s="33">
        <f t="shared" si="197"/>
        <v>0.32981530343007914</v>
      </c>
    </row>
    <row r="1399" spans="1:33" x14ac:dyDescent="0.3">
      <c r="A1399" s="27">
        <v>46278</v>
      </c>
      <c r="B1399" s="8" t="s">
        <v>36</v>
      </c>
      <c r="C1399" s="8" t="s">
        <v>140</v>
      </c>
      <c r="D1399" s="8" t="s">
        <v>180</v>
      </c>
      <c r="E1399" s="8" t="s">
        <v>337</v>
      </c>
      <c r="F1399" s="8" t="s">
        <v>143</v>
      </c>
      <c r="G1399" s="8" t="s">
        <v>341</v>
      </c>
      <c r="H1399" s="8" t="s">
        <v>13</v>
      </c>
      <c r="I1399" s="8" t="s">
        <v>338</v>
      </c>
      <c r="J1399" s="8" t="s">
        <v>340</v>
      </c>
      <c r="K1399" s="8" t="s">
        <v>14</v>
      </c>
      <c r="L1399" s="12">
        <v>3714</v>
      </c>
      <c r="M1399" s="9">
        <v>17</v>
      </c>
      <c r="N1399" s="10">
        <f t="shared" si="189"/>
        <v>4.5772751750134625E-3</v>
      </c>
      <c r="O1399" s="11">
        <f t="shared" si="190"/>
        <v>4.24</v>
      </c>
      <c r="P1399" s="11">
        <v>72.08</v>
      </c>
      <c r="Q1399" s="11">
        <v>0</v>
      </c>
      <c r="R1399" s="8">
        <v>0</v>
      </c>
      <c r="S1399" s="8">
        <v>0</v>
      </c>
      <c r="T1399" s="33" t="str">
        <f t="shared" si="191"/>
        <v/>
      </c>
      <c r="U1399" s="12">
        <f t="shared" si="192"/>
        <v>0</v>
      </c>
      <c r="V1399" s="10">
        <f t="shared" si="193"/>
        <v>0</v>
      </c>
      <c r="W1399" s="11">
        <v>5</v>
      </c>
      <c r="X1399" s="8" t="s">
        <v>148</v>
      </c>
      <c r="Y1399" s="8" t="s">
        <v>149</v>
      </c>
      <c r="AA1399">
        <f t="shared" si="194"/>
        <v>2</v>
      </c>
      <c r="AB1399" s="32">
        <f t="shared" si="195"/>
        <v>-72.08</v>
      </c>
      <c r="AC1399" t="str">
        <f t="shared" si="196"/>
        <v>No Sales</v>
      </c>
      <c r="AD1399">
        <f>IFERROR(VLOOKUP(J1399,Product_lookup!$A:$G,5,FALSE),"")</f>
        <v>249</v>
      </c>
      <c r="AE1399">
        <f>IFERROR(VLOOKUP(J1399,Product_lookup!$A:$G,6,FALSE),"")</f>
        <v>100</v>
      </c>
      <c r="AF1399">
        <f>IFERROR(VLOOKUP(J1399,Product_lookup!$A:$G,7,FALSE),"")</f>
        <v>112</v>
      </c>
      <c r="AG1399" s="33">
        <f t="shared" si="197"/>
        <v>0.14859437751004015</v>
      </c>
    </row>
    <row r="1400" spans="1:33" x14ac:dyDescent="0.3">
      <c r="A1400" s="27">
        <v>46278</v>
      </c>
      <c r="B1400" s="8" t="s">
        <v>19</v>
      </c>
      <c r="C1400" s="8" t="s">
        <v>249</v>
      </c>
      <c r="D1400" s="8" t="s">
        <v>141</v>
      </c>
      <c r="E1400" s="8" t="s">
        <v>142</v>
      </c>
      <c r="F1400" s="8" t="s">
        <v>143</v>
      </c>
      <c r="G1400" s="8" t="s">
        <v>350</v>
      </c>
      <c r="H1400" s="8" t="s">
        <v>20</v>
      </c>
      <c r="I1400" s="8" t="s">
        <v>350</v>
      </c>
      <c r="J1400" s="8" t="s">
        <v>147</v>
      </c>
      <c r="K1400" s="8" t="s">
        <v>7</v>
      </c>
      <c r="L1400" s="12">
        <v>182</v>
      </c>
      <c r="M1400" s="9">
        <v>3</v>
      </c>
      <c r="N1400" s="10">
        <f t="shared" si="189"/>
        <v>1.6483516483516484E-2</v>
      </c>
      <c r="O1400" s="11">
        <f t="shared" si="190"/>
        <v>5.16</v>
      </c>
      <c r="P1400" s="11">
        <v>15.48</v>
      </c>
      <c r="Q1400" s="11">
        <v>0</v>
      </c>
      <c r="R1400" s="8">
        <v>0</v>
      </c>
      <c r="S1400" s="8">
        <v>0</v>
      </c>
      <c r="T1400" s="33" t="str">
        <f t="shared" si="191"/>
        <v/>
      </c>
      <c r="U1400" s="12">
        <f t="shared" si="192"/>
        <v>0</v>
      </c>
      <c r="V1400" s="10">
        <f t="shared" si="193"/>
        <v>0</v>
      </c>
      <c r="W1400" s="11">
        <v>8.5</v>
      </c>
      <c r="X1400" s="8" t="s">
        <v>148</v>
      </c>
      <c r="Y1400" s="8" t="s">
        <v>149</v>
      </c>
      <c r="AA1400">
        <f t="shared" si="194"/>
        <v>2</v>
      </c>
      <c r="AB1400" s="32">
        <f t="shared" si="195"/>
        <v>-15.48</v>
      </c>
      <c r="AC1400" t="str">
        <f t="shared" si="196"/>
        <v>No Sales</v>
      </c>
      <c r="AD1400">
        <f>IFERROR(VLOOKUP(J1400,Product_lookup!$A:$G,5,FALSE),"")</f>
        <v>599</v>
      </c>
      <c r="AE1400">
        <f>IFERROR(VLOOKUP(J1400,Product_lookup!$A:$G,6,FALSE),"")</f>
        <v>216</v>
      </c>
      <c r="AF1400">
        <f>IFERROR(VLOOKUP(J1400,Product_lookup!$A:$G,7,FALSE),"")</f>
        <v>144</v>
      </c>
      <c r="AG1400" s="33">
        <f t="shared" si="197"/>
        <v>0.39899833055091821</v>
      </c>
    </row>
    <row r="1401" spans="1:33" x14ac:dyDescent="0.3">
      <c r="A1401" s="27">
        <v>46278</v>
      </c>
      <c r="B1401" s="8" t="s">
        <v>19</v>
      </c>
      <c r="C1401" s="8" t="s">
        <v>249</v>
      </c>
      <c r="D1401" s="8" t="s">
        <v>141</v>
      </c>
      <c r="E1401" s="8" t="s">
        <v>164</v>
      </c>
      <c r="F1401" s="8" t="s">
        <v>143</v>
      </c>
      <c r="G1401" s="8" t="s">
        <v>432</v>
      </c>
      <c r="H1401" s="8" t="s">
        <v>20</v>
      </c>
      <c r="I1401" s="8" t="s">
        <v>432</v>
      </c>
      <c r="J1401" s="8" t="s">
        <v>166</v>
      </c>
      <c r="K1401" s="8" t="s">
        <v>21</v>
      </c>
      <c r="L1401" s="12">
        <v>319</v>
      </c>
      <c r="M1401" s="9">
        <v>7</v>
      </c>
      <c r="N1401" s="10">
        <f t="shared" si="189"/>
        <v>2.1943573667711599E-2</v>
      </c>
      <c r="O1401" s="11">
        <f t="shared" si="190"/>
        <v>6</v>
      </c>
      <c r="P1401" s="11">
        <v>42</v>
      </c>
      <c r="Q1401" s="11">
        <v>0</v>
      </c>
      <c r="R1401" s="8">
        <v>0</v>
      </c>
      <c r="S1401" s="8">
        <v>0</v>
      </c>
      <c r="T1401" s="33" t="str">
        <f t="shared" si="191"/>
        <v/>
      </c>
      <c r="U1401" s="12">
        <f t="shared" si="192"/>
        <v>0</v>
      </c>
      <c r="V1401" s="10">
        <f t="shared" si="193"/>
        <v>0</v>
      </c>
      <c r="W1401" s="11">
        <v>6</v>
      </c>
      <c r="X1401" s="8" t="s">
        <v>148</v>
      </c>
      <c r="Y1401" s="8" t="s">
        <v>149</v>
      </c>
      <c r="AA1401">
        <f t="shared" si="194"/>
        <v>2</v>
      </c>
      <c r="AB1401" s="32">
        <f t="shared" si="195"/>
        <v>-42</v>
      </c>
      <c r="AC1401" t="str">
        <f t="shared" si="196"/>
        <v>No Sales</v>
      </c>
      <c r="AD1401">
        <f>IFERROR(VLOOKUP(J1401,Product_lookup!$A:$G,5,FALSE),"")</f>
        <v>449</v>
      </c>
      <c r="AE1401">
        <f>IFERROR(VLOOKUP(J1401,Product_lookup!$A:$G,6,FALSE),"")</f>
        <v>162</v>
      </c>
      <c r="AF1401">
        <f>IFERROR(VLOOKUP(J1401,Product_lookup!$A:$G,7,FALSE),"")</f>
        <v>130</v>
      </c>
      <c r="AG1401" s="33">
        <f t="shared" si="197"/>
        <v>0.34966592427616927</v>
      </c>
    </row>
    <row r="1402" spans="1:33" x14ac:dyDescent="0.3">
      <c r="A1402" s="27">
        <v>46278</v>
      </c>
      <c r="B1402" s="8" t="s">
        <v>19</v>
      </c>
      <c r="C1402" s="8" t="s">
        <v>249</v>
      </c>
      <c r="D1402" s="8" t="s">
        <v>141</v>
      </c>
      <c r="E1402" s="8" t="s">
        <v>164</v>
      </c>
      <c r="F1402" s="8" t="s">
        <v>143</v>
      </c>
      <c r="G1402" s="8" t="s">
        <v>431</v>
      </c>
      <c r="H1402" s="8" t="s">
        <v>20</v>
      </c>
      <c r="I1402" s="8" t="s">
        <v>431</v>
      </c>
      <c r="J1402" s="8" t="s">
        <v>166</v>
      </c>
      <c r="K1402" s="8" t="s">
        <v>7</v>
      </c>
      <c r="L1402" s="12">
        <v>1014</v>
      </c>
      <c r="M1402" s="9">
        <v>20</v>
      </c>
      <c r="N1402" s="10">
        <f t="shared" si="189"/>
        <v>1.9723865877712032E-2</v>
      </c>
      <c r="O1402" s="11">
        <f t="shared" si="190"/>
        <v>3.54</v>
      </c>
      <c r="P1402" s="11">
        <v>70.8</v>
      </c>
      <c r="Q1402" s="11">
        <v>449</v>
      </c>
      <c r="R1402" s="8">
        <v>1</v>
      </c>
      <c r="S1402" s="8">
        <v>1</v>
      </c>
      <c r="T1402" s="33">
        <f t="shared" si="191"/>
        <v>0.15768374164810689</v>
      </c>
      <c r="U1402" s="12">
        <f t="shared" si="192"/>
        <v>6.3418079096045199</v>
      </c>
      <c r="V1402" s="10">
        <f t="shared" si="193"/>
        <v>0.05</v>
      </c>
      <c r="W1402" s="11">
        <v>5.5</v>
      </c>
      <c r="X1402" s="8" t="s">
        <v>148</v>
      </c>
      <c r="Y1402" s="8" t="s">
        <v>149</v>
      </c>
      <c r="AA1402">
        <f t="shared" si="194"/>
        <v>2</v>
      </c>
      <c r="AB1402" s="32">
        <f t="shared" si="195"/>
        <v>86.2</v>
      </c>
      <c r="AC1402" t="str">
        <f t="shared" si="196"/>
        <v>Profitable</v>
      </c>
      <c r="AD1402">
        <f>IFERROR(VLOOKUP(J1402,Product_lookup!$A:$G,5,FALSE),"")</f>
        <v>449</v>
      </c>
      <c r="AE1402">
        <f>IFERROR(VLOOKUP(J1402,Product_lookup!$A:$G,6,FALSE),"")</f>
        <v>162</v>
      </c>
      <c r="AF1402">
        <f>IFERROR(VLOOKUP(J1402,Product_lookup!$A:$G,7,FALSE),"")</f>
        <v>130</v>
      </c>
      <c r="AG1402" s="33">
        <f t="shared" si="197"/>
        <v>0.34966592427616927</v>
      </c>
    </row>
    <row r="1403" spans="1:33" x14ac:dyDescent="0.3">
      <c r="A1403" s="27">
        <v>46279</v>
      </c>
      <c r="B1403" s="8" t="s">
        <v>12</v>
      </c>
      <c r="C1403" s="8" t="s">
        <v>140</v>
      </c>
      <c r="D1403" s="8" t="s">
        <v>141</v>
      </c>
      <c r="E1403" s="8" t="s">
        <v>142</v>
      </c>
      <c r="F1403" s="8" t="s">
        <v>143</v>
      </c>
      <c r="G1403" s="8" t="s">
        <v>151</v>
      </c>
      <c r="H1403" s="8" t="s">
        <v>6</v>
      </c>
      <c r="I1403" s="8" t="s">
        <v>454</v>
      </c>
      <c r="J1403" s="8" t="s">
        <v>147</v>
      </c>
      <c r="K1403" s="8" t="s">
        <v>7</v>
      </c>
      <c r="L1403" s="12">
        <v>1066</v>
      </c>
      <c r="M1403" s="9">
        <v>16</v>
      </c>
      <c r="N1403" s="10">
        <f t="shared" si="189"/>
        <v>1.50093808630394E-2</v>
      </c>
      <c r="O1403" s="11">
        <f t="shared" si="190"/>
        <v>8.65</v>
      </c>
      <c r="P1403" s="11">
        <v>138.4</v>
      </c>
      <c r="Q1403" s="11">
        <v>0</v>
      </c>
      <c r="R1403" s="8">
        <v>0</v>
      </c>
      <c r="S1403" s="8">
        <v>0</v>
      </c>
      <c r="T1403" s="33" t="str">
        <f t="shared" si="191"/>
        <v/>
      </c>
      <c r="U1403" s="12">
        <f t="shared" si="192"/>
        <v>0</v>
      </c>
      <c r="V1403" s="10">
        <f t="shared" si="193"/>
        <v>0</v>
      </c>
      <c r="W1403" s="11">
        <v>13.5</v>
      </c>
      <c r="X1403" s="8" t="s">
        <v>148</v>
      </c>
      <c r="Y1403" s="8" t="s">
        <v>149</v>
      </c>
      <c r="AA1403">
        <f t="shared" si="194"/>
        <v>2</v>
      </c>
      <c r="AB1403" s="32">
        <f t="shared" si="195"/>
        <v>-138.4</v>
      </c>
      <c r="AC1403" t="str">
        <f t="shared" si="196"/>
        <v>No Sales</v>
      </c>
      <c r="AD1403">
        <f>IFERROR(VLOOKUP(J1403,Product_lookup!$A:$G,5,FALSE),"")</f>
        <v>599</v>
      </c>
      <c r="AE1403">
        <f>IFERROR(VLOOKUP(J1403,Product_lookup!$A:$G,6,FALSE),"")</f>
        <v>216</v>
      </c>
      <c r="AF1403">
        <f>IFERROR(VLOOKUP(J1403,Product_lookup!$A:$G,7,FALSE),"")</f>
        <v>144</v>
      </c>
      <c r="AG1403" s="33">
        <f t="shared" si="197"/>
        <v>0.39899833055091821</v>
      </c>
    </row>
    <row r="1404" spans="1:33" x14ac:dyDescent="0.3">
      <c r="A1404" s="27">
        <v>46279</v>
      </c>
      <c r="B1404" s="8" t="s">
        <v>12</v>
      </c>
      <c r="C1404" s="8" t="s">
        <v>140</v>
      </c>
      <c r="D1404" s="8" t="s">
        <v>141</v>
      </c>
      <c r="E1404" s="8" t="s">
        <v>142</v>
      </c>
      <c r="F1404" s="8" t="s">
        <v>143</v>
      </c>
      <c r="G1404" s="8" t="s">
        <v>144</v>
      </c>
      <c r="H1404" s="8" t="s">
        <v>6</v>
      </c>
      <c r="I1404" s="8" t="s">
        <v>435</v>
      </c>
      <c r="J1404" s="8" t="s">
        <v>147</v>
      </c>
      <c r="K1404" s="8" t="s">
        <v>21</v>
      </c>
      <c r="L1404" s="12">
        <v>122</v>
      </c>
      <c r="M1404" s="9">
        <v>1</v>
      </c>
      <c r="N1404" s="10">
        <f t="shared" si="189"/>
        <v>8.1967213114754103E-3</v>
      </c>
      <c r="O1404" s="11">
        <f t="shared" si="190"/>
        <v>9.2899999999999991</v>
      </c>
      <c r="P1404" s="11">
        <v>9.2899999999999991</v>
      </c>
      <c r="Q1404" s="11">
        <v>0</v>
      </c>
      <c r="R1404" s="8">
        <v>0</v>
      </c>
      <c r="S1404" s="8">
        <v>0</v>
      </c>
      <c r="T1404" s="33" t="str">
        <f t="shared" si="191"/>
        <v/>
      </c>
      <c r="U1404" s="12">
        <f t="shared" si="192"/>
        <v>0</v>
      </c>
      <c r="V1404" s="10">
        <f t="shared" si="193"/>
        <v>0</v>
      </c>
      <c r="W1404" s="11">
        <v>11</v>
      </c>
      <c r="X1404" s="8" t="s">
        <v>148</v>
      </c>
      <c r="Y1404" s="8" t="s">
        <v>149</v>
      </c>
      <c r="AA1404">
        <f t="shared" si="194"/>
        <v>2</v>
      </c>
      <c r="AB1404" s="32">
        <f t="shared" si="195"/>
        <v>-9.2899999999999991</v>
      </c>
      <c r="AC1404" t="str">
        <f t="shared" si="196"/>
        <v>No Sales</v>
      </c>
      <c r="AD1404">
        <f>IFERROR(VLOOKUP(J1404,Product_lookup!$A:$G,5,FALSE),"")</f>
        <v>599</v>
      </c>
      <c r="AE1404">
        <f>IFERROR(VLOOKUP(J1404,Product_lookup!$A:$G,6,FALSE),"")</f>
        <v>216</v>
      </c>
      <c r="AF1404">
        <f>IFERROR(VLOOKUP(J1404,Product_lookup!$A:$G,7,FALSE),"")</f>
        <v>144</v>
      </c>
      <c r="AG1404" s="33">
        <f t="shared" si="197"/>
        <v>0.39899833055091821</v>
      </c>
    </row>
    <row r="1405" spans="1:33" x14ac:dyDescent="0.3">
      <c r="A1405" s="27">
        <v>46279</v>
      </c>
      <c r="B1405" s="8" t="s">
        <v>12</v>
      </c>
      <c r="C1405" s="8" t="s">
        <v>140</v>
      </c>
      <c r="D1405" s="8" t="s">
        <v>141</v>
      </c>
      <c r="E1405" s="8" t="s">
        <v>150</v>
      </c>
      <c r="F1405" s="8" t="s">
        <v>143</v>
      </c>
      <c r="G1405" s="8" t="s">
        <v>144</v>
      </c>
      <c r="H1405" s="8" t="s">
        <v>6</v>
      </c>
      <c r="I1405" s="8" t="s">
        <v>505</v>
      </c>
      <c r="J1405" s="8" t="s">
        <v>153</v>
      </c>
      <c r="K1405" s="8" t="s">
        <v>21</v>
      </c>
      <c r="L1405" s="12">
        <v>429</v>
      </c>
      <c r="M1405" s="9">
        <v>4</v>
      </c>
      <c r="N1405" s="10">
        <f t="shared" si="189"/>
        <v>9.324009324009324E-3</v>
      </c>
      <c r="O1405" s="11">
        <f t="shared" si="190"/>
        <v>16</v>
      </c>
      <c r="P1405" s="11">
        <v>64</v>
      </c>
      <c r="Q1405" s="11">
        <v>0</v>
      </c>
      <c r="R1405" s="8">
        <v>0</v>
      </c>
      <c r="S1405" s="8">
        <v>0</v>
      </c>
      <c r="T1405" s="33" t="str">
        <f t="shared" si="191"/>
        <v/>
      </c>
      <c r="U1405" s="12">
        <f t="shared" si="192"/>
        <v>0</v>
      </c>
      <c r="V1405" s="10">
        <f t="shared" si="193"/>
        <v>0</v>
      </c>
      <c r="W1405" s="11">
        <v>16</v>
      </c>
      <c r="X1405" s="8" t="s">
        <v>148</v>
      </c>
      <c r="Y1405" s="8" t="s">
        <v>149</v>
      </c>
      <c r="AA1405">
        <f t="shared" si="194"/>
        <v>2</v>
      </c>
      <c r="AB1405" s="32">
        <f t="shared" si="195"/>
        <v>-64</v>
      </c>
      <c r="AC1405" t="str">
        <f t="shared" si="196"/>
        <v>No Sales</v>
      </c>
      <c r="AD1405">
        <f>IFERROR(VLOOKUP(J1405,Product_lookup!$A:$G,5,FALSE),"")</f>
        <v>549</v>
      </c>
      <c r="AE1405">
        <f>IFERROR(VLOOKUP(J1405,Product_lookup!$A:$G,6,FALSE),"")</f>
        <v>192</v>
      </c>
      <c r="AF1405">
        <f>IFERROR(VLOOKUP(J1405,Product_lookup!$A:$G,7,FALSE),"")</f>
        <v>139</v>
      </c>
      <c r="AG1405" s="33">
        <f t="shared" si="197"/>
        <v>0.39708561020036431</v>
      </c>
    </row>
    <row r="1406" spans="1:33" x14ac:dyDescent="0.3">
      <c r="A1406" s="27">
        <v>46279</v>
      </c>
      <c r="B1406" s="8" t="s">
        <v>12</v>
      </c>
      <c r="C1406" s="8" t="s">
        <v>140</v>
      </c>
      <c r="D1406" s="8" t="s">
        <v>141</v>
      </c>
      <c r="E1406" s="8" t="s">
        <v>150</v>
      </c>
      <c r="F1406" s="8" t="s">
        <v>143</v>
      </c>
      <c r="G1406" s="8" t="s">
        <v>178</v>
      </c>
      <c r="H1406" s="8" t="s">
        <v>6</v>
      </c>
      <c r="I1406" s="8" t="s">
        <v>436</v>
      </c>
      <c r="J1406" s="8" t="s">
        <v>153</v>
      </c>
      <c r="K1406" s="8" t="s">
        <v>21</v>
      </c>
      <c r="L1406" s="12">
        <v>207</v>
      </c>
      <c r="M1406" s="9">
        <v>2</v>
      </c>
      <c r="N1406" s="10">
        <f t="shared" si="189"/>
        <v>9.6618357487922701E-3</v>
      </c>
      <c r="O1406" s="11">
        <f t="shared" si="190"/>
        <v>12.19</v>
      </c>
      <c r="P1406" s="11">
        <v>24.38</v>
      </c>
      <c r="Q1406" s="11">
        <v>0</v>
      </c>
      <c r="R1406" s="8">
        <v>0</v>
      </c>
      <c r="S1406" s="8">
        <v>0</v>
      </c>
      <c r="T1406" s="33" t="str">
        <f t="shared" si="191"/>
        <v/>
      </c>
      <c r="U1406" s="12">
        <f t="shared" si="192"/>
        <v>0</v>
      </c>
      <c r="V1406" s="10">
        <f t="shared" si="193"/>
        <v>0</v>
      </c>
      <c r="W1406" s="11">
        <v>13</v>
      </c>
      <c r="X1406" s="8" t="s">
        <v>148</v>
      </c>
      <c r="Y1406" s="8" t="s">
        <v>149</v>
      </c>
      <c r="AA1406">
        <f t="shared" si="194"/>
        <v>2</v>
      </c>
      <c r="AB1406" s="32">
        <f t="shared" si="195"/>
        <v>-24.38</v>
      </c>
      <c r="AC1406" t="str">
        <f t="shared" si="196"/>
        <v>No Sales</v>
      </c>
      <c r="AD1406">
        <f>IFERROR(VLOOKUP(J1406,Product_lookup!$A:$G,5,FALSE),"")</f>
        <v>549</v>
      </c>
      <c r="AE1406">
        <f>IFERROR(VLOOKUP(J1406,Product_lookup!$A:$G,6,FALSE),"")</f>
        <v>192</v>
      </c>
      <c r="AF1406">
        <f>IFERROR(VLOOKUP(J1406,Product_lookup!$A:$G,7,FALSE),"")</f>
        <v>139</v>
      </c>
      <c r="AG1406" s="33">
        <f t="shared" si="197"/>
        <v>0.39708561020036431</v>
      </c>
    </row>
    <row r="1407" spans="1:33" x14ac:dyDescent="0.3">
      <c r="A1407" s="27">
        <v>46279</v>
      </c>
      <c r="B1407" s="8" t="s">
        <v>12</v>
      </c>
      <c r="C1407" s="8" t="s">
        <v>140</v>
      </c>
      <c r="D1407" s="8" t="s">
        <v>141</v>
      </c>
      <c r="E1407" s="8" t="s">
        <v>150</v>
      </c>
      <c r="F1407" s="8" t="s">
        <v>143</v>
      </c>
      <c r="G1407" s="8" t="s">
        <v>144</v>
      </c>
      <c r="H1407" s="8" t="s">
        <v>6</v>
      </c>
      <c r="I1407" s="8" t="s">
        <v>210</v>
      </c>
      <c r="J1407" s="8" t="s">
        <v>153</v>
      </c>
      <c r="K1407" s="8" t="s">
        <v>14</v>
      </c>
      <c r="L1407" s="12">
        <v>1249</v>
      </c>
      <c r="M1407" s="9">
        <v>8</v>
      </c>
      <c r="N1407" s="10">
        <f t="shared" si="189"/>
        <v>6.4051240992794231E-3</v>
      </c>
      <c r="O1407" s="11">
        <f t="shared" si="190"/>
        <v>7.42</v>
      </c>
      <c r="P1407" s="11">
        <v>59.36</v>
      </c>
      <c r="Q1407" s="11">
        <v>0</v>
      </c>
      <c r="R1407" s="8">
        <v>0</v>
      </c>
      <c r="S1407" s="8">
        <v>0</v>
      </c>
      <c r="T1407" s="33" t="str">
        <f t="shared" si="191"/>
        <v/>
      </c>
      <c r="U1407" s="12">
        <f t="shared" si="192"/>
        <v>0</v>
      </c>
      <c r="V1407" s="10">
        <f t="shared" si="193"/>
        <v>0</v>
      </c>
      <c r="W1407" s="11">
        <v>10</v>
      </c>
      <c r="X1407" s="8" t="s">
        <v>148</v>
      </c>
      <c r="Y1407" s="8" t="s">
        <v>149</v>
      </c>
      <c r="AA1407">
        <f t="shared" si="194"/>
        <v>2</v>
      </c>
      <c r="AB1407" s="32">
        <f t="shared" si="195"/>
        <v>-59.36</v>
      </c>
      <c r="AC1407" t="str">
        <f t="shared" si="196"/>
        <v>No Sales</v>
      </c>
      <c r="AD1407">
        <f>IFERROR(VLOOKUP(J1407,Product_lookup!$A:$G,5,FALSE),"")</f>
        <v>549</v>
      </c>
      <c r="AE1407">
        <f>IFERROR(VLOOKUP(J1407,Product_lookup!$A:$G,6,FALSE),"")</f>
        <v>192</v>
      </c>
      <c r="AF1407">
        <f>IFERROR(VLOOKUP(J1407,Product_lookup!$A:$G,7,FALSE),"")</f>
        <v>139</v>
      </c>
      <c r="AG1407" s="33">
        <f t="shared" si="197"/>
        <v>0.39708561020036431</v>
      </c>
    </row>
    <row r="1408" spans="1:33" x14ac:dyDescent="0.3">
      <c r="A1408" s="27">
        <v>46279</v>
      </c>
      <c r="B1408" s="8" t="s">
        <v>12</v>
      </c>
      <c r="C1408" s="8" t="s">
        <v>140</v>
      </c>
      <c r="D1408" s="8" t="s">
        <v>141</v>
      </c>
      <c r="E1408" s="8" t="s">
        <v>157</v>
      </c>
      <c r="F1408" s="8" t="s">
        <v>143</v>
      </c>
      <c r="G1408" s="8" t="s">
        <v>151</v>
      </c>
      <c r="H1408" s="8" t="s">
        <v>6</v>
      </c>
      <c r="I1408" s="8" t="s">
        <v>238</v>
      </c>
      <c r="J1408" s="8" t="s">
        <v>159</v>
      </c>
      <c r="K1408" s="8" t="s">
        <v>7</v>
      </c>
      <c r="L1408" s="12">
        <v>168</v>
      </c>
      <c r="M1408" s="9">
        <v>0</v>
      </c>
      <c r="N1408" s="10">
        <f t="shared" si="189"/>
        <v>0</v>
      </c>
      <c r="O1408" s="11" t="str">
        <f t="shared" si="190"/>
        <v/>
      </c>
      <c r="P1408" s="11">
        <v>0</v>
      </c>
      <c r="Q1408" s="11">
        <v>0</v>
      </c>
      <c r="R1408" s="8">
        <v>0</v>
      </c>
      <c r="S1408" s="8">
        <v>0</v>
      </c>
      <c r="T1408" s="33" t="str">
        <f t="shared" si="191"/>
        <v/>
      </c>
      <c r="U1408" s="12" t="str">
        <f t="shared" si="192"/>
        <v/>
      </c>
      <c r="V1408" s="10" t="str">
        <f t="shared" si="193"/>
        <v/>
      </c>
      <c r="W1408" s="11">
        <v>12</v>
      </c>
      <c r="X1408" s="8" t="s">
        <v>148</v>
      </c>
      <c r="Y1408" s="8" t="s">
        <v>149</v>
      </c>
      <c r="AA1408">
        <f t="shared" si="194"/>
        <v>2</v>
      </c>
      <c r="AB1408" s="32">
        <f t="shared" si="195"/>
        <v>0</v>
      </c>
      <c r="AC1408" t="str">
        <f t="shared" si="196"/>
        <v>No Spend</v>
      </c>
      <c r="AD1408">
        <f>IFERROR(VLOOKUP(J1408,Product_lookup!$A:$G,5,FALSE),"")</f>
        <v>399</v>
      </c>
      <c r="AE1408">
        <f>IFERROR(VLOOKUP(J1408,Product_lookup!$A:$G,6,FALSE),"")</f>
        <v>148</v>
      </c>
      <c r="AF1408">
        <f>IFERROR(VLOOKUP(J1408,Product_lookup!$A:$G,7,FALSE),"")</f>
        <v>126</v>
      </c>
      <c r="AG1408" s="33">
        <f t="shared" si="197"/>
        <v>0.31328320802005011</v>
      </c>
    </row>
    <row r="1409" spans="1:33" x14ac:dyDescent="0.3">
      <c r="A1409" s="27">
        <v>46279</v>
      </c>
      <c r="B1409" s="8" t="s">
        <v>12</v>
      </c>
      <c r="C1409" s="8" t="s">
        <v>140</v>
      </c>
      <c r="D1409" s="8" t="s">
        <v>141</v>
      </c>
      <c r="E1409" s="8" t="s">
        <v>157</v>
      </c>
      <c r="F1409" s="8" t="s">
        <v>143</v>
      </c>
      <c r="G1409" s="8" t="s">
        <v>144</v>
      </c>
      <c r="H1409" s="8" t="s">
        <v>6</v>
      </c>
      <c r="I1409" s="8" t="s">
        <v>162</v>
      </c>
      <c r="J1409" s="8" t="s">
        <v>159</v>
      </c>
      <c r="K1409" s="8" t="s">
        <v>14</v>
      </c>
      <c r="L1409" s="12">
        <v>3348</v>
      </c>
      <c r="M1409" s="9">
        <v>28</v>
      </c>
      <c r="N1409" s="10">
        <f t="shared" si="189"/>
        <v>8.3632019115890081E-3</v>
      </c>
      <c r="O1409" s="11">
        <f t="shared" si="190"/>
        <v>9.59</v>
      </c>
      <c r="P1409" s="11">
        <v>268.52</v>
      </c>
      <c r="Q1409" s="11">
        <v>1197</v>
      </c>
      <c r="R1409" s="8">
        <v>3</v>
      </c>
      <c r="S1409" s="8">
        <v>3</v>
      </c>
      <c r="T1409" s="33">
        <f t="shared" si="191"/>
        <v>0.22432748538011693</v>
      </c>
      <c r="U1409" s="12">
        <f t="shared" si="192"/>
        <v>4.4577685088634</v>
      </c>
      <c r="V1409" s="10">
        <f t="shared" si="193"/>
        <v>0.10714285714285714</v>
      </c>
      <c r="W1409" s="11">
        <v>12</v>
      </c>
      <c r="X1409" s="8" t="s">
        <v>148</v>
      </c>
      <c r="Y1409" s="8" t="s">
        <v>149</v>
      </c>
      <c r="AA1409">
        <f t="shared" si="194"/>
        <v>2</v>
      </c>
      <c r="AB1409" s="32">
        <f t="shared" si="195"/>
        <v>106.48000000000002</v>
      </c>
      <c r="AC1409" t="str">
        <f t="shared" si="196"/>
        <v>Profitable</v>
      </c>
      <c r="AD1409">
        <f>IFERROR(VLOOKUP(J1409,Product_lookup!$A:$G,5,FALSE),"")</f>
        <v>399</v>
      </c>
      <c r="AE1409">
        <f>IFERROR(VLOOKUP(J1409,Product_lookup!$A:$G,6,FALSE),"")</f>
        <v>148</v>
      </c>
      <c r="AF1409">
        <f>IFERROR(VLOOKUP(J1409,Product_lookup!$A:$G,7,FALSE),"")</f>
        <v>126</v>
      </c>
      <c r="AG1409" s="33">
        <f t="shared" si="197"/>
        <v>0.31328320802005011</v>
      </c>
    </row>
    <row r="1410" spans="1:33" x14ac:dyDescent="0.3">
      <c r="A1410" s="27">
        <v>46279</v>
      </c>
      <c r="B1410" s="8" t="s">
        <v>12</v>
      </c>
      <c r="C1410" s="8" t="s">
        <v>140</v>
      </c>
      <c r="D1410" s="8" t="s">
        <v>141</v>
      </c>
      <c r="E1410" s="8" t="s">
        <v>157</v>
      </c>
      <c r="F1410" s="8" t="s">
        <v>143</v>
      </c>
      <c r="G1410" s="8" t="s">
        <v>151</v>
      </c>
      <c r="H1410" s="8" t="s">
        <v>6</v>
      </c>
      <c r="I1410" s="8" t="s">
        <v>343</v>
      </c>
      <c r="J1410" s="8" t="s">
        <v>159</v>
      </c>
      <c r="K1410" s="8" t="s">
        <v>21</v>
      </c>
      <c r="L1410" s="12">
        <v>112</v>
      </c>
      <c r="M1410" s="9">
        <v>1</v>
      </c>
      <c r="N1410" s="10">
        <f t="shared" ref="N1410:N1473" si="198">IF(L1410=0,"",M1410/L1410)</f>
        <v>8.9285714285714281E-3</v>
      </c>
      <c r="O1410" s="11">
        <f t="shared" ref="O1410:O1473" si="199">IF(M1410=0,"",P1410/M1410)</f>
        <v>7.8</v>
      </c>
      <c r="P1410" s="11">
        <v>7.8</v>
      </c>
      <c r="Q1410" s="11">
        <v>0</v>
      </c>
      <c r="R1410" s="8">
        <v>0</v>
      </c>
      <c r="S1410" s="8">
        <v>0</v>
      </c>
      <c r="T1410" s="33" t="str">
        <f t="shared" ref="T1410:T1473" si="200">IF(Q1410=0,"",P1410/Q1410)</f>
        <v/>
      </c>
      <c r="U1410" s="12">
        <f t="shared" ref="U1410:U1473" si="201">IF(P1410=0,"",Q1410/P1410)</f>
        <v>0</v>
      </c>
      <c r="V1410" s="10">
        <f t="shared" ref="V1410:V1473" si="202">IF(M1410=0,"",R1410/M1410)</f>
        <v>0</v>
      </c>
      <c r="W1410" s="11">
        <v>8.5</v>
      </c>
      <c r="X1410" s="8" t="s">
        <v>148</v>
      </c>
      <c r="Y1410" s="8" t="s">
        <v>149</v>
      </c>
      <c r="AA1410">
        <f t="shared" ref="AA1410:AA1473" si="203">IF(OR(A1410&lt;DATE(2026,9,1),A1410&gt;DATE(2026,9,28)),"Check Date",INT((A1410-DATE(2026,9,1))/7)+1)</f>
        <v>2</v>
      </c>
      <c r="AB1410" s="32">
        <f t="shared" ref="AB1410:AB1473" si="204">IF(OR(AD1410="",AE1410="",AF1410=""),"",S1410*(AD1410-AE1410-AF1410)-P1410)</f>
        <v>-7.8</v>
      </c>
      <c r="AC1410" t="str">
        <f t="shared" ref="AC1410:AC1473" si="205">IF(P1410&lt;0,"Review",IF(OR(AD1410="",AE1410="",AF1410=""),"Cost missing",IF(P1410=0,"No Spend",IF(Q1410=0,"No Sales",IF(P1410/Q1410&lt;AG1410,"Profitable","Losing")))))</f>
        <v>No Sales</v>
      </c>
      <c r="AD1410">
        <f>IFERROR(VLOOKUP(J1410,Product_lookup!$A:$G,5,FALSE),"")</f>
        <v>399</v>
      </c>
      <c r="AE1410">
        <f>IFERROR(VLOOKUP(J1410,Product_lookup!$A:$G,6,FALSE),"")</f>
        <v>148</v>
      </c>
      <c r="AF1410">
        <f>IFERROR(VLOOKUP(J1410,Product_lookup!$A:$G,7,FALSE),"")</f>
        <v>126</v>
      </c>
      <c r="AG1410" s="33">
        <f t="shared" ref="AG1410:AG1473" si="206">IFERROR((AD1410-AE1410-AF1410)/AD1410,"")</f>
        <v>0.31328320802005011</v>
      </c>
    </row>
    <row r="1411" spans="1:33" x14ac:dyDescent="0.3">
      <c r="A1411" s="27">
        <v>46292</v>
      </c>
      <c r="B1411" s="8" t="s">
        <v>12</v>
      </c>
      <c r="C1411" s="8" t="s">
        <v>140</v>
      </c>
      <c r="D1411" s="8" t="s">
        <v>141</v>
      </c>
      <c r="E1411" s="8" t="s">
        <v>142</v>
      </c>
      <c r="F1411" s="8" t="s">
        <v>143</v>
      </c>
      <c r="G1411" s="8" t="s">
        <v>144</v>
      </c>
      <c r="H1411" s="8" t="s">
        <v>6</v>
      </c>
      <c r="I1411" s="8" t="s">
        <v>205</v>
      </c>
      <c r="J1411" s="8" t="s">
        <v>147</v>
      </c>
      <c r="K1411" s="8" t="s">
        <v>7</v>
      </c>
      <c r="L1411" s="12">
        <v>1412</v>
      </c>
      <c r="M1411" s="9">
        <v>21</v>
      </c>
      <c r="N1411" s="10">
        <f t="shared" si="198"/>
        <v>1.4872521246458924E-2</v>
      </c>
      <c r="O1411" s="11">
        <f t="shared" si="199"/>
        <v>6.36</v>
      </c>
      <c r="P1411" s="11">
        <v>133.56</v>
      </c>
      <c r="Q1411" s="11">
        <v>599</v>
      </c>
      <c r="R1411" s="8">
        <v>1</v>
      </c>
      <c r="S1411" s="8">
        <v>1</v>
      </c>
      <c r="T1411" s="33">
        <f t="shared" si="200"/>
        <v>0.22297161936560936</v>
      </c>
      <c r="U1411" s="12">
        <f t="shared" si="201"/>
        <v>4.4848757112908055</v>
      </c>
      <c r="V1411" s="10">
        <f t="shared" si="202"/>
        <v>4.7619047619047616E-2</v>
      </c>
      <c r="W1411" s="11">
        <v>12</v>
      </c>
      <c r="X1411" s="8" t="s">
        <v>148</v>
      </c>
      <c r="Y1411" s="8" t="s">
        <v>149</v>
      </c>
      <c r="AA1411">
        <f t="shared" si="203"/>
        <v>4</v>
      </c>
      <c r="AB1411" s="32">
        <f t="shared" si="204"/>
        <v>105.44</v>
      </c>
      <c r="AC1411" t="str">
        <f t="shared" si="205"/>
        <v>Profitable</v>
      </c>
      <c r="AD1411">
        <f>IFERROR(VLOOKUP(J1411,Product_lookup!$A:$G,5,FALSE),"")</f>
        <v>599</v>
      </c>
      <c r="AE1411">
        <f>IFERROR(VLOOKUP(J1411,Product_lookup!$A:$G,6,FALSE),"")</f>
        <v>216</v>
      </c>
      <c r="AF1411">
        <f>IFERROR(VLOOKUP(J1411,Product_lookup!$A:$G,7,FALSE),"")</f>
        <v>144</v>
      </c>
      <c r="AG1411" s="33">
        <f t="shared" si="206"/>
        <v>0.39899833055091821</v>
      </c>
    </row>
    <row r="1412" spans="1:33" x14ac:dyDescent="0.3">
      <c r="A1412" s="27">
        <v>46279</v>
      </c>
      <c r="B1412" s="8" t="s">
        <v>12</v>
      </c>
      <c r="C1412" s="8" t="s">
        <v>140</v>
      </c>
      <c r="D1412" s="8" t="s">
        <v>141</v>
      </c>
      <c r="E1412" s="8" t="s">
        <v>164</v>
      </c>
      <c r="F1412" s="8" t="s">
        <v>143</v>
      </c>
      <c r="G1412" s="8" t="s">
        <v>151</v>
      </c>
      <c r="H1412" s="8" t="s">
        <v>6</v>
      </c>
      <c r="I1412" s="8" t="s">
        <v>359</v>
      </c>
      <c r="J1412" s="8" t="s">
        <v>166</v>
      </c>
      <c r="K1412" s="8" t="s">
        <v>14</v>
      </c>
      <c r="L1412" s="12">
        <v>1177</v>
      </c>
      <c r="M1412" s="9">
        <v>7</v>
      </c>
      <c r="N1412" s="10">
        <f t="shared" si="198"/>
        <v>5.9473237043330502E-3</v>
      </c>
      <c r="O1412" s="11">
        <f t="shared" si="199"/>
        <v>6.83</v>
      </c>
      <c r="P1412" s="11">
        <v>47.81</v>
      </c>
      <c r="Q1412" s="11">
        <v>0</v>
      </c>
      <c r="R1412" s="8">
        <v>0</v>
      </c>
      <c r="S1412" s="8">
        <v>0</v>
      </c>
      <c r="T1412" s="33" t="str">
        <f t="shared" si="200"/>
        <v/>
      </c>
      <c r="U1412" s="12">
        <f t="shared" si="201"/>
        <v>0</v>
      </c>
      <c r="V1412" s="10">
        <f t="shared" si="202"/>
        <v>0</v>
      </c>
      <c r="W1412" s="11">
        <v>8</v>
      </c>
      <c r="X1412" s="8" t="s">
        <v>148</v>
      </c>
      <c r="Y1412" s="8" t="s">
        <v>149</v>
      </c>
      <c r="AA1412">
        <f t="shared" si="203"/>
        <v>2</v>
      </c>
      <c r="AB1412" s="32">
        <f t="shared" si="204"/>
        <v>-47.81</v>
      </c>
      <c r="AC1412" t="str">
        <f t="shared" si="205"/>
        <v>No Sales</v>
      </c>
      <c r="AD1412">
        <f>IFERROR(VLOOKUP(J1412,Product_lookup!$A:$G,5,FALSE),"")</f>
        <v>449</v>
      </c>
      <c r="AE1412">
        <f>IFERROR(VLOOKUP(J1412,Product_lookup!$A:$G,6,FALSE),"")</f>
        <v>162</v>
      </c>
      <c r="AF1412">
        <f>IFERROR(VLOOKUP(J1412,Product_lookup!$A:$G,7,FALSE),"")</f>
        <v>130</v>
      </c>
      <c r="AG1412" s="33">
        <f t="shared" si="206"/>
        <v>0.34966592427616927</v>
      </c>
    </row>
    <row r="1413" spans="1:33" x14ac:dyDescent="0.3">
      <c r="A1413" s="27">
        <v>46279</v>
      </c>
      <c r="B1413" s="8" t="s">
        <v>12</v>
      </c>
      <c r="C1413" s="8" t="s">
        <v>140</v>
      </c>
      <c r="D1413" s="8" t="s">
        <v>141</v>
      </c>
      <c r="E1413" s="8" t="s">
        <v>164</v>
      </c>
      <c r="F1413" s="8" t="s">
        <v>143</v>
      </c>
      <c r="G1413" s="8" t="s">
        <v>144</v>
      </c>
      <c r="H1413" s="8" t="s">
        <v>6</v>
      </c>
      <c r="I1413" s="8" t="s">
        <v>165</v>
      </c>
      <c r="J1413" s="8" t="s">
        <v>166</v>
      </c>
      <c r="K1413" s="8" t="s">
        <v>7</v>
      </c>
      <c r="L1413" s="12">
        <v>1655</v>
      </c>
      <c r="M1413" s="9">
        <v>6</v>
      </c>
      <c r="N1413" s="10">
        <f t="shared" si="198"/>
        <v>3.6253776435045317E-3</v>
      </c>
      <c r="O1413" s="11">
        <f t="shared" si="199"/>
        <v>8.11</v>
      </c>
      <c r="P1413" s="8">
        <v>48.66</v>
      </c>
      <c r="Q1413" s="11">
        <v>0</v>
      </c>
      <c r="R1413" s="8">
        <v>0</v>
      </c>
      <c r="S1413" s="8">
        <v>0</v>
      </c>
      <c r="T1413" s="33" t="str">
        <f t="shared" si="200"/>
        <v/>
      </c>
      <c r="U1413" s="12">
        <f t="shared" si="201"/>
        <v>0</v>
      </c>
      <c r="V1413" s="10">
        <f t="shared" si="202"/>
        <v>0</v>
      </c>
      <c r="W1413" s="11">
        <v>12</v>
      </c>
      <c r="X1413" s="8" t="s">
        <v>148</v>
      </c>
      <c r="Y1413" s="8" t="s">
        <v>149</v>
      </c>
      <c r="AA1413">
        <f t="shared" si="203"/>
        <v>2</v>
      </c>
      <c r="AB1413" s="32">
        <f t="shared" si="204"/>
        <v>-48.66</v>
      </c>
      <c r="AC1413" t="str">
        <f t="shared" si="205"/>
        <v>No Sales</v>
      </c>
      <c r="AD1413">
        <f>IFERROR(VLOOKUP(J1413,Product_lookup!$A:$G,5,FALSE),"")</f>
        <v>449</v>
      </c>
      <c r="AE1413">
        <f>IFERROR(VLOOKUP(J1413,Product_lookup!$A:$G,6,FALSE),"")</f>
        <v>162</v>
      </c>
      <c r="AF1413">
        <f>IFERROR(VLOOKUP(J1413,Product_lookup!$A:$G,7,FALSE),"")</f>
        <v>130</v>
      </c>
      <c r="AG1413" s="33">
        <f t="shared" si="206"/>
        <v>0.34966592427616927</v>
      </c>
    </row>
    <row r="1414" spans="1:33" x14ac:dyDescent="0.3">
      <c r="A1414" s="27">
        <v>46279</v>
      </c>
      <c r="B1414" s="8" t="s">
        <v>12</v>
      </c>
      <c r="C1414" s="8" t="s">
        <v>140</v>
      </c>
      <c r="D1414" s="8" t="s">
        <v>141</v>
      </c>
      <c r="E1414" s="8" t="s">
        <v>239</v>
      </c>
      <c r="F1414" s="8" t="s">
        <v>143</v>
      </c>
      <c r="G1414" s="8" t="s">
        <v>151</v>
      </c>
      <c r="H1414" s="8" t="s">
        <v>6</v>
      </c>
      <c r="I1414" s="8" t="s">
        <v>629</v>
      </c>
      <c r="J1414" s="8" t="s">
        <v>242</v>
      </c>
      <c r="K1414" s="8" t="s">
        <v>21</v>
      </c>
      <c r="L1414" s="12">
        <v>205</v>
      </c>
      <c r="M1414" s="9">
        <v>4</v>
      </c>
      <c r="N1414" s="10">
        <f t="shared" si="198"/>
        <v>1.9512195121951219E-2</v>
      </c>
      <c r="O1414" s="11">
        <f t="shared" si="199"/>
        <v>6.5</v>
      </c>
      <c r="P1414" s="11">
        <v>26</v>
      </c>
      <c r="Q1414" s="11">
        <v>0</v>
      </c>
      <c r="R1414" s="8">
        <v>0</v>
      </c>
      <c r="S1414" s="8">
        <v>0</v>
      </c>
      <c r="T1414" s="33" t="str">
        <f t="shared" si="200"/>
        <v/>
      </c>
      <c r="U1414" s="12">
        <f t="shared" si="201"/>
        <v>0</v>
      </c>
      <c r="V1414" s="10">
        <f t="shared" si="202"/>
        <v>0</v>
      </c>
      <c r="W1414" s="11">
        <v>6.5</v>
      </c>
      <c r="X1414" s="8" t="s">
        <v>148</v>
      </c>
      <c r="Y1414" s="8" t="s">
        <v>149</v>
      </c>
      <c r="AA1414">
        <f t="shared" si="203"/>
        <v>2</v>
      </c>
      <c r="AB1414" s="32">
        <f t="shared" si="204"/>
        <v>-26</v>
      </c>
      <c r="AC1414" t="str">
        <f t="shared" si="205"/>
        <v>No Sales</v>
      </c>
      <c r="AD1414">
        <f>IFERROR(VLOOKUP(J1414,Product_lookup!$A:$G,5,FALSE),"")</f>
        <v>299</v>
      </c>
      <c r="AE1414">
        <f>IFERROR(VLOOKUP(J1414,Product_lookup!$A:$G,6,FALSE),"")</f>
        <v>114</v>
      </c>
      <c r="AF1414">
        <f>IFERROR(VLOOKUP(J1414,Product_lookup!$A:$G,7,FALSE),"")</f>
        <v>107</v>
      </c>
      <c r="AG1414" s="33">
        <f t="shared" si="206"/>
        <v>0.2608695652173913</v>
      </c>
    </row>
    <row r="1415" spans="1:33" x14ac:dyDescent="0.3">
      <c r="A1415" s="27">
        <v>46279</v>
      </c>
      <c r="B1415" s="8" t="s">
        <v>12</v>
      </c>
      <c r="C1415" s="8" t="s">
        <v>140</v>
      </c>
      <c r="D1415" s="8" t="s">
        <v>141</v>
      </c>
      <c r="E1415" s="8" t="s">
        <v>167</v>
      </c>
      <c r="F1415" s="8" t="s">
        <v>143</v>
      </c>
      <c r="G1415" s="8" t="s">
        <v>151</v>
      </c>
      <c r="H1415" s="8" t="s">
        <v>6</v>
      </c>
      <c r="I1415" s="8" t="s">
        <v>396</v>
      </c>
      <c r="J1415" s="8" t="s">
        <v>169</v>
      </c>
      <c r="K1415" s="8" t="s">
        <v>21</v>
      </c>
      <c r="L1415" s="12">
        <v>529</v>
      </c>
      <c r="M1415" s="9">
        <v>10</v>
      </c>
      <c r="N1415" s="10">
        <f t="shared" si="198"/>
        <v>1.890359168241966E-2</v>
      </c>
      <c r="O1415" s="11">
        <f t="shared" si="199"/>
        <v>6.5</v>
      </c>
      <c r="P1415" s="11">
        <v>65</v>
      </c>
      <c r="Q1415" s="11">
        <v>0</v>
      </c>
      <c r="R1415" s="8">
        <v>0</v>
      </c>
      <c r="S1415" s="8">
        <v>0</v>
      </c>
      <c r="T1415" s="33" t="str">
        <f t="shared" si="200"/>
        <v/>
      </c>
      <c r="U1415" s="12">
        <f t="shared" si="201"/>
        <v>0</v>
      </c>
      <c r="V1415" s="10">
        <f t="shared" si="202"/>
        <v>0</v>
      </c>
      <c r="W1415" s="11">
        <v>6.5</v>
      </c>
      <c r="X1415" s="8" t="s">
        <v>148</v>
      </c>
      <c r="Y1415" s="8" t="s">
        <v>149</v>
      </c>
      <c r="AA1415">
        <f t="shared" si="203"/>
        <v>2</v>
      </c>
      <c r="AB1415" s="32">
        <f t="shared" si="204"/>
        <v>-65</v>
      </c>
      <c r="AC1415" t="str">
        <f t="shared" si="205"/>
        <v>No Sales</v>
      </c>
      <c r="AD1415">
        <f>IFERROR(VLOOKUP(J1415,Product_lookup!$A:$G,5,FALSE),"")</f>
        <v>249</v>
      </c>
      <c r="AE1415">
        <f>IFERROR(VLOOKUP(J1415,Product_lookup!$A:$G,6,FALSE),"")</f>
        <v>100</v>
      </c>
      <c r="AF1415">
        <f>IFERROR(VLOOKUP(J1415,Product_lookup!$A:$G,7,FALSE),"")</f>
        <v>102</v>
      </c>
      <c r="AG1415" s="33">
        <f t="shared" si="206"/>
        <v>0.18875502008032127</v>
      </c>
    </row>
    <row r="1416" spans="1:33" x14ac:dyDescent="0.3">
      <c r="A1416" s="27">
        <v>46279</v>
      </c>
      <c r="B1416" s="8" t="s">
        <v>12</v>
      </c>
      <c r="C1416" s="8" t="s">
        <v>140</v>
      </c>
      <c r="D1416" s="8" t="s">
        <v>141</v>
      </c>
      <c r="E1416" s="8" t="s">
        <v>167</v>
      </c>
      <c r="F1416" s="8" t="s">
        <v>143</v>
      </c>
      <c r="G1416" s="8" t="s">
        <v>151</v>
      </c>
      <c r="H1416" s="8" t="s">
        <v>6</v>
      </c>
      <c r="I1416" s="8" t="s">
        <v>906</v>
      </c>
      <c r="J1416" s="8" t="s">
        <v>169</v>
      </c>
      <c r="K1416" s="8" t="s">
        <v>21</v>
      </c>
      <c r="L1416" s="12">
        <v>177</v>
      </c>
      <c r="M1416" s="9">
        <v>1</v>
      </c>
      <c r="N1416" s="10">
        <f t="shared" si="198"/>
        <v>5.6497175141242938E-3</v>
      </c>
      <c r="O1416" s="11">
        <f t="shared" si="199"/>
        <v>3.92</v>
      </c>
      <c r="P1416" s="11">
        <v>3.92</v>
      </c>
      <c r="Q1416" s="11">
        <v>0</v>
      </c>
      <c r="R1416" s="8">
        <v>0</v>
      </c>
      <c r="S1416" s="8">
        <v>0</v>
      </c>
      <c r="T1416" s="33" t="str">
        <f t="shared" si="200"/>
        <v/>
      </c>
      <c r="U1416" s="12">
        <f t="shared" si="201"/>
        <v>0</v>
      </c>
      <c r="V1416" s="10">
        <f t="shared" si="202"/>
        <v>0</v>
      </c>
      <c r="W1416" s="11">
        <v>5</v>
      </c>
      <c r="X1416" s="8" t="s">
        <v>148</v>
      </c>
      <c r="Y1416" s="8" t="s">
        <v>149</v>
      </c>
      <c r="AA1416">
        <f t="shared" si="203"/>
        <v>2</v>
      </c>
      <c r="AB1416" s="32">
        <f t="shared" si="204"/>
        <v>-3.92</v>
      </c>
      <c r="AC1416" t="str">
        <f t="shared" si="205"/>
        <v>No Sales</v>
      </c>
      <c r="AD1416">
        <f>IFERROR(VLOOKUP(J1416,Product_lookup!$A:$G,5,FALSE),"")</f>
        <v>249</v>
      </c>
      <c r="AE1416">
        <f>IFERROR(VLOOKUP(J1416,Product_lookup!$A:$G,6,FALSE),"")</f>
        <v>100</v>
      </c>
      <c r="AF1416">
        <f>IFERROR(VLOOKUP(J1416,Product_lookup!$A:$G,7,FALSE),"")</f>
        <v>102</v>
      </c>
      <c r="AG1416" s="33">
        <f t="shared" si="206"/>
        <v>0.18875502008032127</v>
      </c>
    </row>
    <row r="1417" spans="1:33" x14ac:dyDescent="0.3">
      <c r="A1417" s="27">
        <v>46279</v>
      </c>
      <c r="B1417" s="8" t="s">
        <v>5</v>
      </c>
      <c r="C1417" s="8" t="s">
        <v>173</v>
      </c>
      <c r="D1417" s="8" t="s">
        <v>141</v>
      </c>
      <c r="E1417" s="8" t="s">
        <v>174</v>
      </c>
      <c r="F1417" s="8" t="s">
        <v>143</v>
      </c>
      <c r="G1417" s="8" t="s">
        <v>144</v>
      </c>
      <c r="H1417" s="8" t="s">
        <v>6</v>
      </c>
      <c r="I1417" s="8" t="s">
        <v>688</v>
      </c>
      <c r="J1417" s="8" t="s">
        <v>176</v>
      </c>
      <c r="K1417" s="8" t="s">
        <v>14</v>
      </c>
      <c r="L1417" s="12">
        <v>436</v>
      </c>
      <c r="M1417" s="9">
        <v>0</v>
      </c>
      <c r="N1417" s="10">
        <f t="shared" si="198"/>
        <v>0</v>
      </c>
      <c r="O1417" s="11" t="str">
        <f t="shared" si="199"/>
        <v/>
      </c>
      <c r="P1417" s="11">
        <v>0</v>
      </c>
      <c r="Q1417" s="11">
        <v>0</v>
      </c>
      <c r="R1417" s="8">
        <v>0</v>
      </c>
      <c r="S1417" s="8">
        <v>0</v>
      </c>
      <c r="T1417" s="33" t="str">
        <f t="shared" si="200"/>
        <v/>
      </c>
      <c r="U1417" s="12" t="str">
        <f t="shared" si="201"/>
        <v/>
      </c>
      <c r="V1417" s="10" t="str">
        <f t="shared" si="202"/>
        <v/>
      </c>
      <c r="W1417" s="11">
        <v>14</v>
      </c>
      <c r="X1417" s="8" t="s">
        <v>148</v>
      </c>
      <c r="Y1417" s="8" t="s">
        <v>149</v>
      </c>
      <c r="AA1417">
        <f t="shared" si="203"/>
        <v>2</v>
      </c>
      <c r="AB1417" s="32">
        <f t="shared" si="204"/>
        <v>0</v>
      </c>
      <c r="AC1417" t="str">
        <f t="shared" si="205"/>
        <v>No Spend</v>
      </c>
      <c r="AD1417">
        <f>IFERROR(VLOOKUP(J1417,Product_lookup!$A:$G,5,FALSE),"")</f>
        <v>449</v>
      </c>
      <c r="AE1417">
        <f>IFERROR(VLOOKUP(J1417,Product_lookup!$A:$G,6,FALSE),"")</f>
        <v>166</v>
      </c>
      <c r="AF1417">
        <f>IFERROR(VLOOKUP(J1417,Product_lookup!$A:$G,7,FALSE),"")</f>
        <v>140</v>
      </c>
      <c r="AG1417" s="33">
        <f t="shared" si="206"/>
        <v>0.31848552338530067</v>
      </c>
    </row>
    <row r="1418" spans="1:33" x14ac:dyDescent="0.3">
      <c r="A1418" s="27">
        <v>46279</v>
      </c>
      <c r="B1418" s="8" t="s">
        <v>5</v>
      </c>
      <c r="C1418" s="8" t="s">
        <v>173</v>
      </c>
      <c r="D1418" s="8" t="s">
        <v>141</v>
      </c>
      <c r="E1418" s="8" t="s">
        <v>174</v>
      </c>
      <c r="F1418" s="8" t="s">
        <v>143</v>
      </c>
      <c r="G1418" s="8" t="s">
        <v>151</v>
      </c>
      <c r="H1418" s="8" t="s">
        <v>6</v>
      </c>
      <c r="I1418" s="8" t="s">
        <v>185</v>
      </c>
      <c r="J1418" s="8" t="s">
        <v>176</v>
      </c>
      <c r="K1418" s="8" t="s">
        <v>7</v>
      </c>
      <c r="L1418" s="12">
        <v>933</v>
      </c>
      <c r="M1418" s="9">
        <v>5</v>
      </c>
      <c r="N1418" s="10">
        <f t="shared" si="198"/>
        <v>5.3590568060021436E-3</v>
      </c>
      <c r="O1418" s="11">
        <f t="shared" si="199"/>
        <v>5.46</v>
      </c>
      <c r="P1418" s="11">
        <v>27.3</v>
      </c>
      <c r="Q1418" s="11">
        <v>0</v>
      </c>
      <c r="R1418" s="8">
        <v>0</v>
      </c>
      <c r="S1418" s="8">
        <v>0</v>
      </c>
      <c r="T1418" s="33" t="str">
        <f t="shared" si="200"/>
        <v/>
      </c>
      <c r="U1418" s="12">
        <f t="shared" si="201"/>
        <v>0</v>
      </c>
      <c r="V1418" s="10">
        <f t="shared" si="202"/>
        <v>0</v>
      </c>
      <c r="W1418" s="11">
        <v>9</v>
      </c>
      <c r="X1418" s="8" t="s">
        <v>148</v>
      </c>
      <c r="Y1418" s="8" t="s">
        <v>149</v>
      </c>
      <c r="AA1418">
        <f t="shared" si="203"/>
        <v>2</v>
      </c>
      <c r="AB1418" s="32">
        <f t="shared" si="204"/>
        <v>-27.3</v>
      </c>
      <c r="AC1418" t="str">
        <f t="shared" si="205"/>
        <v>No Sales</v>
      </c>
      <c r="AD1418">
        <f>IFERROR(VLOOKUP(J1418,Product_lookup!$A:$G,5,FALSE),"")</f>
        <v>449</v>
      </c>
      <c r="AE1418">
        <f>IFERROR(VLOOKUP(J1418,Product_lookup!$A:$G,6,FALSE),"")</f>
        <v>166</v>
      </c>
      <c r="AF1418">
        <f>IFERROR(VLOOKUP(J1418,Product_lookup!$A:$G,7,FALSE),"")</f>
        <v>140</v>
      </c>
      <c r="AG1418" s="33">
        <f t="shared" si="206"/>
        <v>0.31848552338530067</v>
      </c>
    </row>
    <row r="1419" spans="1:33" x14ac:dyDescent="0.3">
      <c r="A1419" s="27">
        <v>46279</v>
      </c>
      <c r="B1419" s="8" t="s">
        <v>5</v>
      </c>
      <c r="C1419" s="8" t="s">
        <v>173</v>
      </c>
      <c r="D1419" s="8" t="s">
        <v>141</v>
      </c>
      <c r="E1419" s="8" t="s">
        <v>186</v>
      </c>
      <c r="F1419" s="8" t="s">
        <v>143</v>
      </c>
      <c r="G1419" s="8" t="s">
        <v>144</v>
      </c>
      <c r="H1419" s="8" t="s">
        <v>6</v>
      </c>
      <c r="I1419" s="8" t="s">
        <v>187</v>
      </c>
      <c r="J1419" s="8" t="s">
        <v>188</v>
      </c>
      <c r="K1419" s="8" t="s">
        <v>7</v>
      </c>
      <c r="L1419" s="12">
        <v>107</v>
      </c>
      <c r="M1419" s="9">
        <v>1</v>
      </c>
      <c r="N1419" s="10">
        <f t="shared" si="198"/>
        <v>9.3457943925233638E-3</v>
      </c>
      <c r="O1419" s="11">
        <f t="shared" si="199"/>
        <v>6.81</v>
      </c>
      <c r="P1419" s="11">
        <v>6.81</v>
      </c>
      <c r="Q1419" s="11">
        <v>0</v>
      </c>
      <c r="R1419" s="8">
        <v>0</v>
      </c>
      <c r="S1419" s="8">
        <v>0</v>
      </c>
      <c r="T1419" s="33" t="str">
        <f t="shared" si="200"/>
        <v/>
      </c>
      <c r="U1419" s="12">
        <f t="shared" si="201"/>
        <v>0</v>
      </c>
      <c r="V1419" s="10">
        <f t="shared" si="202"/>
        <v>0</v>
      </c>
      <c r="W1419" s="11">
        <v>8.5</v>
      </c>
      <c r="X1419" s="8" t="s">
        <v>148</v>
      </c>
      <c r="Y1419" s="8" t="s">
        <v>149</v>
      </c>
      <c r="AA1419">
        <f t="shared" si="203"/>
        <v>2</v>
      </c>
      <c r="AB1419" s="32">
        <f t="shared" si="204"/>
        <v>-6.81</v>
      </c>
      <c r="AC1419" t="str">
        <f t="shared" si="205"/>
        <v>No Sales</v>
      </c>
      <c r="AD1419">
        <f>IFERROR(VLOOKUP(J1419,Product_lookup!$A:$G,5,FALSE),"")</f>
        <v>349</v>
      </c>
      <c r="AE1419">
        <f>IFERROR(VLOOKUP(J1419,Product_lookup!$A:$G,6,FALSE),"")</f>
        <v>133</v>
      </c>
      <c r="AF1419">
        <f>IFERROR(VLOOKUP(J1419,Product_lookup!$A:$G,7,FALSE),"")</f>
        <v>121</v>
      </c>
      <c r="AG1419" s="33">
        <f t="shared" si="206"/>
        <v>0.27220630372492838</v>
      </c>
    </row>
    <row r="1420" spans="1:33" x14ac:dyDescent="0.3">
      <c r="A1420" s="27">
        <v>46279</v>
      </c>
      <c r="B1420" s="8" t="s">
        <v>5</v>
      </c>
      <c r="C1420" s="8" t="s">
        <v>173</v>
      </c>
      <c r="D1420" s="8" t="s">
        <v>141</v>
      </c>
      <c r="E1420" s="8" t="s">
        <v>186</v>
      </c>
      <c r="F1420" s="8" t="s">
        <v>143</v>
      </c>
      <c r="G1420" s="8" t="s">
        <v>178</v>
      </c>
      <c r="H1420" s="8" t="s">
        <v>6</v>
      </c>
      <c r="I1420" s="8" t="s">
        <v>514</v>
      </c>
      <c r="J1420" s="8" t="s">
        <v>188</v>
      </c>
      <c r="K1420" s="8" t="s">
        <v>21</v>
      </c>
      <c r="L1420" s="12">
        <v>142</v>
      </c>
      <c r="M1420" s="9">
        <v>2</v>
      </c>
      <c r="N1420" s="10">
        <f t="shared" si="198"/>
        <v>1.4084507042253521E-2</v>
      </c>
      <c r="O1420" s="11">
        <f t="shared" si="199"/>
        <v>7.9</v>
      </c>
      <c r="P1420" s="11">
        <v>15.8</v>
      </c>
      <c r="Q1420" s="11">
        <v>0</v>
      </c>
      <c r="R1420" s="8">
        <v>0</v>
      </c>
      <c r="S1420" s="8">
        <v>0</v>
      </c>
      <c r="T1420" s="33" t="str">
        <f t="shared" si="200"/>
        <v/>
      </c>
      <c r="U1420" s="12">
        <f t="shared" si="201"/>
        <v>0</v>
      </c>
      <c r="V1420" s="10">
        <f t="shared" si="202"/>
        <v>0</v>
      </c>
      <c r="W1420" s="11">
        <v>10</v>
      </c>
      <c r="X1420" s="8" t="s">
        <v>148</v>
      </c>
      <c r="Y1420" s="8" t="s">
        <v>149</v>
      </c>
      <c r="AA1420">
        <f t="shared" si="203"/>
        <v>2</v>
      </c>
      <c r="AB1420" s="32">
        <f t="shared" si="204"/>
        <v>-15.8</v>
      </c>
      <c r="AC1420" t="str">
        <f t="shared" si="205"/>
        <v>No Sales</v>
      </c>
      <c r="AD1420">
        <f>IFERROR(VLOOKUP(J1420,Product_lookup!$A:$G,5,FALSE),"")</f>
        <v>349</v>
      </c>
      <c r="AE1420">
        <f>IFERROR(VLOOKUP(J1420,Product_lookup!$A:$G,6,FALSE),"")</f>
        <v>133</v>
      </c>
      <c r="AF1420">
        <f>IFERROR(VLOOKUP(J1420,Product_lookup!$A:$G,7,FALSE),"")</f>
        <v>121</v>
      </c>
      <c r="AG1420" s="33">
        <f t="shared" si="206"/>
        <v>0.27220630372492838</v>
      </c>
    </row>
    <row r="1421" spans="1:33" x14ac:dyDescent="0.3">
      <c r="A1421" s="27">
        <v>46279</v>
      </c>
      <c r="B1421" s="8" t="s">
        <v>5</v>
      </c>
      <c r="C1421" s="8" t="s">
        <v>173</v>
      </c>
      <c r="D1421" s="8" t="s">
        <v>141</v>
      </c>
      <c r="E1421" s="8" t="s">
        <v>186</v>
      </c>
      <c r="F1421" s="8" t="s">
        <v>143</v>
      </c>
      <c r="G1421" s="8" t="s">
        <v>144</v>
      </c>
      <c r="H1421" s="8" t="s">
        <v>6</v>
      </c>
      <c r="I1421" s="8" t="s">
        <v>413</v>
      </c>
      <c r="J1421" s="8" t="s">
        <v>188</v>
      </c>
      <c r="K1421" s="8" t="s">
        <v>7</v>
      </c>
      <c r="L1421" s="12">
        <v>558</v>
      </c>
      <c r="M1421" s="9">
        <v>4</v>
      </c>
      <c r="N1421" s="10">
        <f t="shared" si="198"/>
        <v>7.1684587813620072E-3</v>
      </c>
      <c r="O1421" s="11">
        <f t="shared" si="199"/>
        <v>7.24</v>
      </c>
      <c r="P1421" s="11">
        <v>28.96</v>
      </c>
      <c r="Q1421" s="11">
        <v>349</v>
      </c>
      <c r="R1421" s="8">
        <v>1</v>
      </c>
      <c r="S1421" s="8">
        <v>1</v>
      </c>
      <c r="T1421" s="33">
        <f t="shared" si="200"/>
        <v>8.2979942693409747E-2</v>
      </c>
      <c r="U1421" s="12">
        <f t="shared" si="201"/>
        <v>12.05110497237569</v>
      </c>
      <c r="V1421" s="10">
        <f t="shared" si="202"/>
        <v>0.25</v>
      </c>
      <c r="W1421" s="11">
        <v>10.5</v>
      </c>
      <c r="X1421" s="8" t="s">
        <v>148</v>
      </c>
      <c r="Y1421" s="8" t="s">
        <v>149</v>
      </c>
      <c r="AA1421">
        <f t="shared" si="203"/>
        <v>2</v>
      </c>
      <c r="AB1421" s="32">
        <f t="shared" si="204"/>
        <v>66.039999999999992</v>
      </c>
      <c r="AC1421" t="str">
        <f t="shared" si="205"/>
        <v>Profitable</v>
      </c>
      <c r="AD1421">
        <f>IFERROR(VLOOKUP(J1421,Product_lookup!$A:$G,5,FALSE),"")</f>
        <v>349</v>
      </c>
      <c r="AE1421">
        <f>IFERROR(VLOOKUP(J1421,Product_lookup!$A:$G,6,FALSE),"")</f>
        <v>133</v>
      </c>
      <c r="AF1421">
        <f>IFERROR(VLOOKUP(J1421,Product_lookup!$A:$G,7,FALSE),"")</f>
        <v>121</v>
      </c>
      <c r="AG1421" s="33">
        <f t="shared" si="206"/>
        <v>0.27220630372492838</v>
      </c>
    </row>
    <row r="1422" spans="1:33" x14ac:dyDescent="0.3">
      <c r="A1422" s="27">
        <v>46279</v>
      </c>
      <c r="B1422" s="8" t="s">
        <v>5</v>
      </c>
      <c r="C1422" s="8" t="s">
        <v>173</v>
      </c>
      <c r="D1422" s="8" t="s">
        <v>141</v>
      </c>
      <c r="E1422" s="8" t="s">
        <v>193</v>
      </c>
      <c r="F1422" s="8" t="s">
        <v>143</v>
      </c>
      <c r="G1422" s="8" t="s">
        <v>151</v>
      </c>
      <c r="H1422" s="8" t="s">
        <v>6</v>
      </c>
      <c r="I1422" s="8" t="s">
        <v>571</v>
      </c>
      <c r="J1422" s="8" t="s">
        <v>195</v>
      </c>
      <c r="K1422" s="8" t="s">
        <v>21</v>
      </c>
      <c r="L1422" s="12">
        <v>401</v>
      </c>
      <c r="M1422" s="9">
        <v>4</v>
      </c>
      <c r="N1422" s="10">
        <f t="shared" si="198"/>
        <v>9.9750623441396506E-3</v>
      </c>
      <c r="O1422" s="11">
        <f t="shared" si="199"/>
        <v>10.5</v>
      </c>
      <c r="P1422" s="11">
        <v>42</v>
      </c>
      <c r="Q1422" s="11">
        <v>0</v>
      </c>
      <c r="R1422" s="8">
        <v>0</v>
      </c>
      <c r="S1422" s="8">
        <v>0</v>
      </c>
      <c r="T1422" s="33" t="str">
        <f t="shared" si="200"/>
        <v/>
      </c>
      <c r="U1422" s="12">
        <f t="shared" si="201"/>
        <v>0</v>
      </c>
      <c r="V1422" s="10">
        <f t="shared" si="202"/>
        <v>0</v>
      </c>
      <c r="W1422" s="11">
        <v>10.5</v>
      </c>
      <c r="X1422" s="8" t="s">
        <v>148</v>
      </c>
      <c r="Y1422" s="8" t="s">
        <v>149</v>
      </c>
      <c r="AA1422">
        <f t="shared" si="203"/>
        <v>2</v>
      </c>
      <c r="AB1422" s="32">
        <f t="shared" si="204"/>
        <v>-42</v>
      </c>
      <c r="AC1422" t="str">
        <f t="shared" si="205"/>
        <v>No Sales</v>
      </c>
      <c r="AD1422">
        <f>IFERROR(VLOOKUP(J1422,Product_lookup!$A:$G,5,FALSE),"")</f>
        <v>399</v>
      </c>
      <c r="AE1422">
        <f>IFERROR(VLOOKUP(J1422,Product_lookup!$A:$G,6,FALSE),"")</f>
        <v>148</v>
      </c>
      <c r="AF1422">
        <f>IFERROR(VLOOKUP(J1422,Product_lookup!$A:$G,7,FALSE),"")</f>
        <v>126</v>
      </c>
      <c r="AG1422" s="33">
        <f t="shared" si="206"/>
        <v>0.31328320802005011</v>
      </c>
    </row>
    <row r="1423" spans="1:33" x14ac:dyDescent="0.3">
      <c r="A1423" s="27">
        <v>46279</v>
      </c>
      <c r="B1423" s="8" t="s">
        <v>5</v>
      </c>
      <c r="C1423" s="8" t="s">
        <v>173</v>
      </c>
      <c r="D1423" s="8" t="s">
        <v>141</v>
      </c>
      <c r="E1423" s="8" t="s">
        <v>193</v>
      </c>
      <c r="F1423" s="8" t="s">
        <v>143</v>
      </c>
      <c r="G1423" s="8" t="s">
        <v>178</v>
      </c>
      <c r="H1423" s="8" t="s">
        <v>6</v>
      </c>
      <c r="I1423" s="8" t="s">
        <v>265</v>
      </c>
      <c r="J1423" s="8" t="s">
        <v>195</v>
      </c>
      <c r="K1423" s="8" t="s">
        <v>21</v>
      </c>
      <c r="L1423" s="12">
        <v>273</v>
      </c>
      <c r="M1423" s="9">
        <v>4</v>
      </c>
      <c r="N1423" s="10">
        <f t="shared" si="198"/>
        <v>1.4652014652014652E-2</v>
      </c>
      <c r="O1423" s="11">
        <f t="shared" si="199"/>
        <v>10</v>
      </c>
      <c r="P1423" s="11">
        <v>40</v>
      </c>
      <c r="Q1423" s="11">
        <v>0</v>
      </c>
      <c r="R1423" s="8">
        <v>0</v>
      </c>
      <c r="S1423" s="8">
        <v>0</v>
      </c>
      <c r="T1423" s="33" t="str">
        <f t="shared" si="200"/>
        <v/>
      </c>
      <c r="U1423" s="12">
        <f t="shared" si="201"/>
        <v>0</v>
      </c>
      <c r="V1423" s="10">
        <f t="shared" si="202"/>
        <v>0</v>
      </c>
      <c r="W1423" s="11">
        <v>10</v>
      </c>
      <c r="X1423" s="8" t="s">
        <v>148</v>
      </c>
      <c r="Y1423" s="8" t="s">
        <v>149</v>
      </c>
      <c r="AA1423">
        <f t="shared" si="203"/>
        <v>2</v>
      </c>
      <c r="AB1423" s="32">
        <f t="shared" si="204"/>
        <v>-40</v>
      </c>
      <c r="AC1423" t="str">
        <f t="shared" si="205"/>
        <v>No Sales</v>
      </c>
      <c r="AD1423">
        <f>IFERROR(VLOOKUP(J1423,Product_lookup!$A:$G,5,FALSE),"")</f>
        <v>399</v>
      </c>
      <c r="AE1423">
        <f>IFERROR(VLOOKUP(J1423,Product_lookup!$A:$G,6,FALSE),"")</f>
        <v>148</v>
      </c>
      <c r="AF1423">
        <f>IFERROR(VLOOKUP(J1423,Product_lookup!$A:$G,7,FALSE),"")</f>
        <v>126</v>
      </c>
      <c r="AG1423" s="33">
        <f t="shared" si="206"/>
        <v>0.31328320802005011</v>
      </c>
    </row>
    <row r="1424" spans="1:33" x14ac:dyDescent="0.3">
      <c r="A1424" s="27">
        <v>46279</v>
      </c>
      <c r="B1424" s="8" t="s">
        <v>5</v>
      </c>
      <c r="C1424" s="8" t="s">
        <v>173</v>
      </c>
      <c r="D1424" s="8" t="s">
        <v>141</v>
      </c>
      <c r="E1424" s="8" t="s">
        <v>193</v>
      </c>
      <c r="F1424" s="8" t="s">
        <v>143</v>
      </c>
      <c r="G1424" s="8" t="s">
        <v>144</v>
      </c>
      <c r="H1424" s="8" t="s">
        <v>6</v>
      </c>
      <c r="I1424" s="8" t="s">
        <v>547</v>
      </c>
      <c r="J1424" s="8" t="s">
        <v>195</v>
      </c>
      <c r="K1424" s="8" t="s">
        <v>7</v>
      </c>
      <c r="L1424" s="12">
        <v>417</v>
      </c>
      <c r="M1424" s="9">
        <v>2</v>
      </c>
      <c r="N1424" s="10">
        <f t="shared" si="198"/>
        <v>4.7961630695443642E-3</v>
      </c>
      <c r="O1424" s="11">
        <f t="shared" si="199"/>
        <v>6.01</v>
      </c>
      <c r="P1424" s="11">
        <v>12.02</v>
      </c>
      <c r="Q1424" s="11">
        <v>0</v>
      </c>
      <c r="R1424" s="8">
        <v>0</v>
      </c>
      <c r="S1424" s="8">
        <v>0</v>
      </c>
      <c r="T1424" s="33" t="str">
        <f t="shared" si="200"/>
        <v/>
      </c>
      <c r="U1424" s="12">
        <f t="shared" si="201"/>
        <v>0</v>
      </c>
      <c r="V1424" s="10">
        <f t="shared" si="202"/>
        <v>0</v>
      </c>
      <c r="W1424" s="11">
        <v>10</v>
      </c>
      <c r="X1424" s="8" t="s">
        <v>148</v>
      </c>
      <c r="Y1424" s="8" t="s">
        <v>149</v>
      </c>
      <c r="AA1424">
        <f t="shared" si="203"/>
        <v>2</v>
      </c>
      <c r="AB1424" s="32">
        <f t="shared" si="204"/>
        <v>-12.02</v>
      </c>
      <c r="AC1424" t="str">
        <f t="shared" si="205"/>
        <v>No Sales</v>
      </c>
      <c r="AD1424">
        <f>IFERROR(VLOOKUP(J1424,Product_lookup!$A:$G,5,FALSE),"")</f>
        <v>399</v>
      </c>
      <c r="AE1424">
        <f>IFERROR(VLOOKUP(J1424,Product_lookup!$A:$G,6,FALSE),"")</f>
        <v>148</v>
      </c>
      <c r="AF1424">
        <f>IFERROR(VLOOKUP(J1424,Product_lookup!$A:$G,7,FALSE),"")</f>
        <v>126</v>
      </c>
      <c r="AG1424" s="33">
        <f t="shared" si="206"/>
        <v>0.31328320802005011</v>
      </c>
    </row>
    <row r="1425" spans="1:33" x14ac:dyDescent="0.3">
      <c r="A1425" s="27">
        <v>46279</v>
      </c>
      <c r="B1425" s="8" t="s">
        <v>5</v>
      </c>
      <c r="C1425" s="8" t="s">
        <v>173</v>
      </c>
      <c r="D1425" s="8" t="s">
        <v>141</v>
      </c>
      <c r="E1425" s="8" t="s">
        <v>200</v>
      </c>
      <c r="F1425" s="8" t="s">
        <v>143</v>
      </c>
      <c r="G1425" s="8" t="s">
        <v>151</v>
      </c>
      <c r="H1425" s="8" t="s">
        <v>6</v>
      </c>
      <c r="I1425" s="8" t="s">
        <v>201</v>
      </c>
      <c r="J1425" s="8" t="s">
        <v>202</v>
      </c>
      <c r="K1425" s="8" t="s">
        <v>21</v>
      </c>
      <c r="L1425" s="12">
        <v>435</v>
      </c>
      <c r="M1425" s="9">
        <v>6</v>
      </c>
      <c r="N1425" s="10">
        <f t="shared" si="198"/>
        <v>1.3793103448275862E-2</v>
      </c>
      <c r="O1425" s="11">
        <f t="shared" si="199"/>
        <v>9</v>
      </c>
      <c r="P1425" s="11">
        <v>54</v>
      </c>
      <c r="Q1425" s="11">
        <v>429</v>
      </c>
      <c r="R1425" s="8">
        <v>1</v>
      </c>
      <c r="S1425" s="8">
        <v>1</v>
      </c>
      <c r="T1425" s="33">
        <f t="shared" si="200"/>
        <v>0.12587412587412589</v>
      </c>
      <c r="U1425" s="12">
        <f t="shared" si="201"/>
        <v>7.9444444444444446</v>
      </c>
      <c r="V1425" s="10">
        <f t="shared" si="202"/>
        <v>0.16666666666666666</v>
      </c>
      <c r="W1425" s="11">
        <v>9</v>
      </c>
      <c r="X1425" s="8" t="s">
        <v>148</v>
      </c>
      <c r="Y1425" s="8" t="s">
        <v>149</v>
      </c>
      <c r="AA1425">
        <f t="shared" si="203"/>
        <v>2</v>
      </c>
      <c r="AB1425" s="32">
        <f t="shared" si="204"/>
        <v>77</v>
      </c>
      <c r="AC1425" t="str">
        <f t="shared" si="205"/>
        <v>Profitable</v>
      </c>
      <c r="AD1425">
        <f>IFERROR(VLOOKUP(J1425,Product_lookup!$A:$G,5,FALSE),"")</f>
        <v>429</v>
      </c>
      <c r="AE1425">
        <f>IFERROR(VLOOKUP(J1425,Product_lookup!$A:$G,6,FALSE),"")</f>
        <v>159</v>
      </c>
      <c r="AF1425">
        <f>IFERROR(VLOOKUP(J1425,Product_lookup!$A:$G,7,FALSE),"")</f>
        <v>139</v>
      </c>
      <c r="AG1425" s="33">
        <f t="shared" si="206"/>
        <v>0.30536130536130535</v>
      </c>
    </row>
    <row r="1426" spans="1:33" x14ac:dyDescent="0.3">
      <c r="A1426" s="27">
        <v>46279</v>
      </c>
      <c r="B1426" s="8" t="s">
        <v>32</v>
      </c>
      <c r="C1426" s="8" t="s">
        <v>140</v>
      </c>
      <c r="D1426" s="8" t="s">
        <v>141</v>
      </c>
      <c r="E1426" s="8" t="s">
        <v>142</v>
      </c>
      <c r="F1426" s="8" t="s">
        <v>143</v>
      </c>
      <c r="G1426" s="8" t="s">
        <v>205</v>
      </c>
      <c r="H1426" s="8" t="s">
        <v>20</v>
      </c>
      <c r="I1426" s="8" t="s">
        <v>205</v>
      </c>
      <c r="J1426" s="8" t="s">
        <v>147</v>
      </c>
      <c r="K1426" s="8" t="s">
        <v>7</v>
      </c>
      <c r="L1426" s="12">
        <v>1195</v>
      </c>
      <c r="M1426" s="9">
        <v>14</v>
      </c>
      <c r="N1426" s="10">
        <f t="shared" si="198"/>
        <v>1.1715481171548118E-2</v>
      </c>
      <c r="O1426" s="11">
        <f t="shared" si="199"/>
        <v>10.870000000000001</v>
      </c>
      <c r="P1426" s="11">
        <v>152.18</v>
      </c>
      <c r="Q1426" s="11">
        <v>0</v>
      </c>
      <c r="R1426" s="8">
        <v>0</v>
      </c>
      <c r="S1426" s="8">
        <v>0</v>
      </c>
      <c r="T1426" s="33" t="str">
        <f t="shared" si="200"/>
        <v/>
      </c>
      <c r="U1426" s="12">
        <f t="shared" si="201"/>
        <v>0</v>
      </c>
      <c r="V1426" s="10">
        <f t="shared" si="202"/>
        <v>0</v>
      </c>
      <c r="W1426" s="11">
        <v>14</v>
      </c>
      <c r="X1426" s="8" t="s">
        <v>148</v>
      </c>
      <c r="Y1426" s="8" t="s">
        <v>149</v>
      </c>
      <c r="AA1426">
        <f t="shared" si="203"/>
        <v>2</v>
      </c>
      <c r="AB1426" s="32">
        <f t="shared" si="204"/>
        <v>-152.18</v>
      </c>
      <c r="AC1426" t="str">
        <f t="shared" si="205"/>
        <v>No Sales</v>
      </c>
      <c r="AD1426">
        <f>IFERROR(VLOOKUP(J1426,Product_lookup!$A:$G,5,FALSE),"")</f>
        <v>599</v>
      </c>
      <c r="AE1426">
        <f>IFERROR(VLOOKUP(J1426,Product_lookup!$A:$G,6,FALSE),"")</f>
        <v>216</v>
      </c>
      <c r="AF1426">
        <f>IFERROR(VLOOKUP(J1426,Product_lookup!$A:$G,7,FALSE),"")</f>
        <v>144</v>
      </c>
      <c r="AG1426" s="33">
        <f t="shared" si="206"/>
        <v>0.39899833055091821</v>
      </c>
    </row>
    <row r="1427" spans="1:33" x14ac:dyDescent="0.3">
      <c r="A1427" s="27">
        <v>46279</v>
      </c>
      <c r="B1427" s="8" t="s">
        <v>32</v>
      </c>
      <c r="C1427" s="8" t="s">
        <v>140</v>
      </c>
      <c r="D1427" s="8" t="s">
        <v>141</v>
      </c>
      <c r="E1427" s="8" t="s">
        <v>142</v>
      </c>
      <c r="F1427" s="8" t="s">
        <v>143</v>
      </c>
      <c r="G1427" s="8" t="s">
        <v>455</v>
      </c>
      <c r="H1427" s="8" t="s">
        <v>20</v>
      </c>
      <c r="I1427" s="8" t="s">
        <v>455</v>
      </c>
      <c r="J1427" s="8" t="s">
        <v>147</v>
      </c>
      <c r="K1427" s="8" t="s">
        <v>14</v>
      </c>
      <c r="L1427" s="12">
        <v>554</v>
      </c>
      <c r="M1427" s="9">
        <v>3</v>
      </c>
      <c r="N1427" s="10">
        <f t="shared" si="198"/>
        <v>5.415162454873646E-3</v>
      </c>
      <c r="O1427" s="11">
        <f t="shared" si="199"/>
        <v>16.97</v>
      </c>
      <c r="P1427" s="11">
        <v>50.91</v>
      </c>
      <c r="Q1427" s="11">
        <v>599</v>
      </c>
      <c r="R1427" s="8">
        <v>1</v>
      </c>
      <c r="S1427" s="8">
        <v>1</v>
      </c>
      <c r="T1427" s="33">
        <f t="shared" si="200"/>
        <v>8.4991652754590974E-2</v>
      </c>
      <c r="U1427" s="12">
        <f t="shared" si="201"/>
        <v>11.765861323904931</v>
      </c>
      <c r="V1427" s="10">
        <f t="shared" si="202"/>
        <v>0.33333333333333331</v>
      </c>
      <c r="W1427" s="11">
        <v>20</v>
      </c>
      <c r="X1427" s="8" t="s">
        <v>148</v>
      </c>
      <c r="Y1427" s="8" t="s">
        <v>149</v>
      </c>
      <c r="AA1427">
        <f t="shared" si="203"/>
        <v>2</v>
      </c>
      <c r="AB1427" s="32">
        <f t="shared" si="204"/>
        <v>188.09</v>
      </c>
      <c r="AC1427" t="str">
        <f t="shared" si="205"/>
        <v>Profitable</v>
      </c>
      <c r="AD1427">
        <f>IFERROR(VLOOKUP(J1427,Product_lookup!$A:$G,5,FALSE),"")</f>
        <v>599</v>
      </c>
      <c r="AE1427">
        <f>IFERROR(VLOOKUP(J1427,Product_lookup!$A:$G,6,FALSE),"")</f>
        <v>216</v>
      </c>
      <c r="AF1427">
        <f>IFERROR(VLOOKUP(J1427,Product_lookup!$A:$G,7,FALSE),"")</f>
        <v>144</v>
      </c>
      <c r="AG1427" s="33">
        <f t="shared" si="206"/>
        <v>0.39899833055091821</v>
      </c>
    </row>
    <row r="1428" spans="1:33" x14ac:dyDescent="0.3">
      <c r="A1428" s="27">
        <v>46279</v>
      </c>
      <c r="B1428" s="8" t="s">
        <v>32</v>
      </c>
      <c r="C1428" s="8" t="s">
        <v>140</v>
      </c>
      <c r="D1428" s="8" t="s">
        <v>141</v>
      </c>
      <c r="E1428" s="8" t="s">
        <v>211</v>
      </c>
      <c r="F1428" s="8" t="s">
        <v>143</v>
      </c>
      <c r="G1428" s="8" t="s">
        <v>224</v>
      </c>
      <c r="H1428" s="8" t="s">
        <v>20</v>
      </c>
      <c r="I1428" s="8" t="s">
        <v>224</v>
      </c>
      <c r="J1428" s="8" t="s">
        <v>214</v>
      </c>
      <c r="K1428" s="8" t="s">
        <v>14</v>
      </c>
      <c r="L1428" s="12">
        <v>508</v>
      </c>
      <c r="M1428" s="9">
        <v>4</v>
      </c>
      <c r="N1428" s="10">
        <f t="shared" si="198"/>
        <v>7.874015748031496E-3</v>
      </c>
      <c r="O1428" s="11">
        <f t="shared" si="199"/>
        <v>14.04</v>
      </c>
      <c r="P1428" s="11">
        <v>56.16</v>
      </c>
      <c r="Q1428" s="11">
        <v>0</v>
      </c>
      <c r="R1428" s="8">
        <v>0</v>
      </c>
      <c r="S1428" s="8">
        <v>0</v>
      </c>
      <c r="T1428" s="33" t="str">
        <f t="shared" si="200"/>
        <v/>
      </c>
      <c r="U1428" s="12">
        <f t="shared" si="201"/>
        <v>0</v>
      </c>
      <c r="V1428" s="10">
        <f t="shared" si="202"/>
        <v>0</v>
      </c>
      <c r="W1428" s="11">
        <v>20.5</v>
      </c>
      <c r="X1428" s="8" t="s">
        <v>148</v>
      </c>
      <c r="Y1428" s="8" t="s">
        <v>149</v>
      </c>
      <c r="Z1428" s="8" t="s">
        <v>433</v>
      </c>
      <c r="AA1428">
        <f t="shared" si="203"/>
        <v>2</v>
      </c>
      <c r="AB1428" s="32">
        <f t="shared" si="204"/>
        <v>-56.16</v>
      </c>
      <c r="AC1428" t="str">
        <f t="shared" si="205"/>
        <v>No Sales</v>
      </c>
      <c r="AD1428">
        <f>IFERROR(VLOOKUP(J1428,Product_lookup!$A:$G,5,FALSE),"")</f>
        <v>649</v>
      </c>
      <c r="AE1428">
        <f>IFERROR(VLOOKUP(J1428,Product_lookup!$A:$G,6,FALSE),"")</f>
        <v>234</v>
      </c>
      <c r="AF1428">
        <f>IFERROR(VLOOKUP(J1428,Product_lookup!$A:$G,7,FALSE),"")</f>
        <v>148</v>
      </c>
      <c r="AG1428" s="33">
        <f t="shared" si="206"/>
        <v>0.41140215716486905</v>
      </c>
    </row>
    <row r="1429" spans="1:33" x14ac:dyDescent="0.3">
      <c r="A1429" s="27">
        <v>46279</v>
      </c>
      <c r="B1429" s="8" t="s">
        <v>32</v>
      </c>
      <c r="C1429" s="8" t="s">
        <v>140</v>
      </c>
      <c r="D1429" s="8" t="s">
        <v>141</v>
      </c>
      <c r="E1429" s="8" t="s">
        <v>211</v>
      </c>
      <c r="F1429" s="8" t="s">
        <v>143</v>
      </c>
      <c r="G1429" s="8" t="s">
        <v>370</v>
      </c>
      <c r="H1429" s="8" t="s">
        <v>20</v>
      </c>
      <c r="I1429" s="8" t="s">
        <v>370</v>
      </c>
      <c r="J1429" s="8" t="s">
        <v>214</v>
      </c>
      <c r="K1429" s="8" t="s">
        <v>14</v>
      </c>
      <c r="L1429" s="12">
        <v>597</v>
      </c>
      <c r="M1429" s="9">
        <v>2</v>
      </c>
      <c r="N1429" s="10">
        <f t="shared" si="198"/>
        <v>3.3500837520938024E-3</v>
      </c>
      <c r="O1429" s="11">
        <f t="shared" si="199"/>
        <v>17.27</v>
      </c>
      <c r="P1429" s="11">
        <v>34.54</v>
      </c>
      <c r="Q1429" s="11">
        <v>0</v>
      </c>
      <c r="R1429" s="8">
        <v>0</v>
      </c>
      <c r="S1429" s="8">
        <v>0</v>
      </c>
      <c r="T1429" s="33" t="str">
        <f t="shared" si="200"/>
        <v/>
      </c>
      <c r="U1429" s="12">
        <f t="shared" si="201"/>
        <v>0</v>
      </c>
      <c r="V1429" s="10">
        <f t="shared" si="202"/>
        <v>0</v>
      </c>
      <c r="W1429" s="11">
        <v>21.5</v>
      </c>
      <c r="X1429" s="8" t="s">
        <v>148</v>
      </c>
      <c r="Y1429" s="8" t="s">
        <v>149</v>
      </c>
      <c r="AA1429">
        <f t="shared" si="203"/>
        <v>2</v>
      </c>
      <c r="AB1429" s="32">
        <f t="shared" si="204"/>
        <v>-34.54</v>
      </c>
      <c r="AC1429" t="str">
        <f t="shared" si="205"/>
        <v>No Sales</v>
      </c>
      <c r="AD1429">
        <f>IFERROR(VLOOKUP(J1429,Product_lookup!$A:$G,5,FALSE),"")</f>
        <v>649</v>
      </c>
      <c r="AE1429">
        <f>IFERROR(VLOOKUP(J1429,Product_lookup!$A:$G,6,FALSE),"")</f>
        <v>234</v>
      </c>
      <c r="AF1429">
        <f>IFERROR(VLOOKUP(J1429,Product_lookup!$A:$G,7,FALSE),"")</f>
        <v>148</v>
      </c>
      <c r="AG1429" s="33">
        <f t="shared" si="206"/>
        <v>0.41140215716486905</v>
      </c>
    </row>
    <row r="1430" spans="1:33" x14ac:dyDescent="0.3">
      <c r="A1430" s="27">
        <v>46279</v>
      </c>
      <c r="B1430" s="8" t="s">
        <v>32</v>
      </c>
      <c r="C1430" s="8" t="s">
        <v>140</v>
      </c>
      <c r="D1430" s="8" t="s">
        <v>141</v>
      </c>
      <c r="E1430" s="8" t="s">
        <v>211</v>
      </c>
      <c r="F1430" s="8" t="s">
        <v>143</v>
      </c>
      <c r="G1430" s="8" t="s">
        <v>215</v>
      </c>
      <c r="H1430" s="8" t="s">
        <v>20</v>
      </c>
      <c r="I1430" s="8" t="s">
        <v>215</v>
      </c>
      <c r="J1430" s="8" t="s">
        <v>214</v>
      </c>
      <c r="K1430" s="8" t="s">
        <v>21</v>
      </c>
      <c r="L1430" s="12">
        <v>761</v>
      </c>
      <c r="M1430" s="9">
        <v>22</v>
      </c>
      <c r="N1430" s="10">
        <f t="shared" si="198"/>
        <v>2.8909329829172142E-2</v>
      </c>
      <c r="O1430" s="11">
        <f t="shared" si="199"/>
        <v>25</v>
      </c>
      <c r="P1430" s="11">
        <v>550</v>
      </c>
      <c r="Q1430" s="11">
        <v>2596</v>
      </c>
      <c r="R1430" s="8">
        <v>4</v>
      </c>
      <c r="S1430" s="8">
        <v>4</v>
      </c>
      <c r="T1430" s="33">
        <f t="shared" si="200"/>
        <v>0.21186440677966101</v>
      </c>
      <c r="U1430" s="12">
        <f t="shared" si="201"/>
        <v>4.72</v>
      </c>
      <c r="V1430" s="10">
        <f t="shared" si="202"/>
        <v>0.18181818181818182</v>
      </c>
      <c r="W1430" s="11">
        <v>25</v>
      </c>
      <c r="X1430" s="8" t="s">
        <v>148</v>
      </c>
      <c r="Y1430" s="8" t="s">
        <v>149</v>
      </c>
      <c r="AA1430">
        <f t="shared" si="203"/>
        <v>2</v>
      </c>
      <c r="AB1430" s="32">
        <f t="shared" si="204"/>
        <v>518</v>
      </c>
      <c r="AC1430" t="str">
        <f t="shared" si="205"/>
        <v>Profitable</v>
      </c>
      <c r="AD1430">
        <f>IFERROR(VLOOKUP(J1430,Product_lookup!$A:$G,5,FALSE),"")</f>
        <v>649</v>
      </c>
      <c r="AE1430">
        <f>IFERROR(VLOOKUP(J1430,Product_lookup!$A:$G,6,FALSE),"")</f>
        <v>234</v>
      </c>
      <c r="AF1430">
        <f>IFERROR(VLOOKUP(J1430,Product_lookup!$A:$G,7,FALSE),"")</f>
        <v>148</v>
      </c>
      <c r="AG1430" s="33">
        <f t="shared" si="206"/>
        <v>0.41140215716486905</v>
      </c>
    </row>
    <row r="1431" spans="1:33" x14ac:dyDescent="0.3">
      <c r="A1431" s="27">
        <v>46279</v>
      </c>
      <c r="B1431" s="8" t="s">
        <v>32</v>
      </c>
      <c r="C1431" s="8" t="s">
        <v>140</v>
      </c>
      <c r="D1431" s="8" t="s">
        <v>141</v>
      </c>
      <c r="E1431" s="8" t="s">
        <v>217</v>
      </c>
      <c r="F1431" s="8" t="s">
        <v>143</v>
      </c>
      <c r="G1431" s="8" t="s">
        <v>372</v>
      </c>
      <c r="H1431" s="8" t="s">
        <v>20</v>
      </c>
      <c r="I1431" s="8" t="s">
        <v>372</v>
      </c>
      <c r="J1431" s="8" t="s">
        <v>219</v>
      </c>
      <c r="K1431" s="8" t="s">
        <v>7</v>
      </c>
      <c r="L1431" s="12">
        <v>962</v>
      </c>
      <c r="M1431" s="9">
        <v>11</v>
      </c>
      <c r="N1431" s="10">
        <f t="shared" si="198"/>
        <v>1.1434511434511435E-2</v>
      </c>
      <c r="O1431" s="11">
        <f t="shared" si="199"/>
        <v>16.12</v>
      </c>
      <c r="P1431" s="11">
        <v>177.32</v>
      </c>
      <c r="Q1431" s="11">
        <v>0</v>
      </c>
      <c r="R1431" s="8">
        <v>0</v>
      </c>
      <c r="S1431" s="8">
        <v>0</v>
      </c>
      <c r="T1431" s="33" t="str">
        <f t="shared" si="200"/>
        <v/>
      </c>
      <c r="U1431" s="12">
        <f t="shared" si="201"/>
        <v>0</v>
      </c>
      <c r="V1431" s="10">
        <f t="shared" si="202"/>
        <v>0</v>
      </c>
      <c r="W1431" s="11">
        <v>21.5</v>
      </c>
      <c r="X1431" s="8" t="s">
        <v>148</v>
      </c>
      <c r="Y1431" s="8" t="s">
        <v>149</v>
      </c>
      <c r="AA1431">
        <f t="shared" si="203"/>
        <v>2</v>
      </c>
      <c r="AB1431" s="32">
        <f t="shared" si="204"/>
        <v>-177.32</v>
      </c>
      <c r="AC1431" t="str">
        <f t="shared" si="205"/>
        <v>No Sales</v>
      </c>
      <c r="AD1431">
        <f>IFERROR(VLOOKUP(J1431,Product_lookup!$A:$G,5,FALSE),"")</f>
        <v>799</v>
      </c>
      <c r="AE1431">
        <f>IFERROR(VLOOKUP(J1431,Product_lookup!$A:$G,6,FALSE),"")</f>
        <v>272</v>
      </c>
      <c r="AF1431">
        <f>IFERROR(VLOOKUP(J1431,Product_lookup!$A:$G,7,FALSE),"")</f>
        <v>162</v>
      </c>
      <c r="AG1431" s="33">
        <f t="shared" si="206"/>
        <v>0.45682102628285359</v>
      </c>
    </row>
    <row r="1432" spans="1:33" x14ac:dyDescent="0.3">
      <c r="A1432" s="27">
        <v>46279</v>
      </c>
      <c r="B1432" s="8" t="s">
        <v>32</v>
      </c>
      <c r="C1432" s="8" t="s">
        <v>140</v>
      </c>
      <c r="D1432" s="8" t="s">
        <v>141</v>
      </c>
      <c r="E1432" s="8" t="s">
        <v>217</v>
      </c>
      <c r="F1432" s="8" t="s">
        <v>143</v>
      </c>
      <c r="G1432" s="8" t="s">
        <v>447</v>
      </c>
      <c r="H1432" s="8" t="s">
        <v>20</v>
      </c>
      <c r="I1432" s="8" t="s">
        <v>447</v>
      </c>
      <c r="J1432" s="8" t="s">
        <v>219</v>
      </c>
      <c r="K1432" s="8" t="s">
        <v>21</v>
      </c>
      <c r="L1432" s="12">
        <v>997</v>
      </c>
      <c r="M1432" s="9">
        <v>17</v>
      </c>
      <c r="N1432" s="10">
        <f t="shared" si="198"/>
        <v>1.7051153460381142E-2</v>
      </c>
      <c r="O1432" s="11">
        <f t="shared" si="199"/>
        <v>16.75</v>
      </c>
      <c r="P1432" s="11">
        <v>284.75</v>
      </c>
      <c r="Q1432" s="11">
        <v>799</v>
      </c>
      <c r="R1432" s="8">
        <v>1</v>
      </c>
      <c r="S1432" s="8">
        <v>1</v>
      </c>
      <c r="T1432" s="33">
        <f t="shared" si="200"/>
        <v>0.35638297872340424</v>
      </c>
      <c r="U1432" s="12">
        <f t="shared" si="201"/>
        <v>2.8059701492537314</v>
      </c>
      <c r="V1432" s="10">
        <f t="shared" si="202"/>
        <v>5.8823529411764705E-2</v>
      </c>
      <c r="W1432" s="11">
        <v>20.5</v>
      </c>
      <c r="X1432" s="8" t="s">
        <v>148</v>
      </c>
      <c r="Y1432" s="8" t="s">
        <v>149</v>
      </c>
      <c r="AA1432">
        <f t="shared" si="203"/>
        <v>2</v>
      </c>
      <c r="AB1432" s="32">
        <f t="shared" si="204"/>
        <v>80.25</v>
      </c>
      <c r="AC1432" t="str">
        <f t="shared" si="205"/>
        <v>Profitable</v>
      </c>
      <c r="AD1432">
        <f>IFERROR(VLOOKUP(J1432,Product_lookup!$A:$G,5,FALSE),"")</f>
        <v>799</v>
      </c>
      <c r="AE1432">
        <f>IFERROR(VLOOKUP(J1432,Product_lookup!$A:$G,6,FALSE),"")</f>
        <v>272</v>
      </c>
      <c r="AF1432">
        <f>IFERROR(VLOOKUP(J1432,Product_lookup!$A:$G,7,FALSE),"")</f>
        <v>162</v>
      </c>
      <c r="AG1432" s="33">
        <f t="shared" si="206"/>
        <v>0.45682102628285359</v>
      </c>
    </row>
    <row r="1433" spans="1:33" x14ac:dyDescent="0.3">
      <c r="A1433" s="27">
        <v>46279</v>
      </c>
      <c r="B1433" s="8" t="s">
        <v>32</v>
      </c>
      <c r="C1433" s="8" t="s">
        <v>140</v>
      </c>
      <c r="D1433" s="8" t="s">
        <v>141</v>
      </c>
      <c r="E1433" s="8" t="s">
        <v>217</v>
      </c>
      <c r="F1433" s="8" t="s">
        <v>143</v>
      </c>
      <c r="G1433" s="8" t="s">
        <v>449</v>
      </c>
      <c r="H1433" s="8" t="s">
        <v>20</v>
      </c>
      <c r="I1433" s="8" t="s">
        <v>449</v>
      </c>
      <c r="J1433" s="8" t="s">
        <v>219</v>
      </c>
      <c r="K1433" s="8" t="s">
        <v>14</v>
      </c>
      <c r="L1433" s="12">
        <v>1514</v>
      </c>
      <c r="M1433" s="9">
        <v>9</v>
      </c>
      <c r="N1433" s="10">
        <f t="shared" si="198"/>
        <v>5.9445178335535004E-3</v>
      </c>
      <c r="O1433" s="11">
        <f t="shared" si="199"/>
        <v>18.579999999999998</v>
      </c>
      <c r="P1433" s="11">
        <v>167.22</v>
      </c>
      <c r="Q1433" s="11">
        <v>799</v>
      </c>
      <c r="R1433" s="8">
        <v>1</v>
      </c>
      <c r="S1433" s="8">
        <v>1</v>
      </c>
      <c r="T1433" s="33">
        <f t="shared" si="200"/>
        <v>0.20928660826032541</v>
      </c>
      <c r="U1433" s="12">
        <f t="shared" si="201"/>
        <v>4.7781365865327112</v>
      </c>
      <c r="V1433" s="10">
        <f t="shared" si="202"/>
        <v>0.1111111111111111</v>
      </c>
      <c r="W1433" s="11">
        <v>22.5</v>
      </c>
      <c r="X1433" s="8" t="s">
        <v>148</v>
      </c>
      <c r="Y1433" s="8" t="s">
        <v>149</v>
      </c>
      <c r="AA1433">
        <f t="shared" si="203"/>
        <v>2</v>
      </c>
      <c r="AB1433" s="32">
        <f t="shared" si="204"/>
        <v>197.78</v>
      </c>
      <c r="AC1433" t="str">
        <f t="shared" si="205"/>
        <v>Profitable</v>
      </c>
      <c r="AD1433">
        <f>IFERROR(VLOOKUP(J1433,Product_lookup!$A:$G,5,FALSE),"")</f>
        <v>799</v>
      </c>
      <c r="AE1433">
        <f>IFERROR(VLOOKUP(J1433,Product_lookup!$A:$G,6,FALSE),"")</f>
        <v>272</v>
      </c>
      <c r="AF1433">
        <f>IFERROR(VLOOKUP(J1433,Product_lookup!$A:$G,7,FALSE),"")</f>
        <v>162</v>
      </c>
      <c r="AG1433" s="33">
        <f t="shared" si="206"/>
        <v>0.45682102628285359</v>
      </c>
    </row>
    <row r="1434" spans="1:33" x14ac:dyDescent="0.3">
      <c r="A1434" s="27">
        <v>46279</v>
      </c>
      <c r="B1434" s="8" t="s">
        <v>26</v>
      </c>
      <c r="C1434" s="8" t="s">
        <v>140</v>
      </c>
      <c r="D1434" s="8" t="s">
        <v>141</v>
      </c>
      <c r="E1434" s="8" t="s">
        <v>142</v>
      </c>
      <c r="F1434" s="8" t="s">
        <v>143</v>
      </c>
      <c r="G1434" s="8" t="s">
        <v>205</v>
      </c>
      <c r="H1434" s="8" t="s">
        <v>13</v>
      </c>
      <c r="I1434" s="8" t="s">
        <v>454</v>
      </c>
      <c r="J1434" s="8" t="s">
        <v>147</v>
      </c>
      <c r="K1434" s="8" t="s">
        <v>21</v>
      </c>
      <c r="L1434" s="12">
        <v>2188</v>
      </c>
      <c r="M1434" s="9">
        <v>33</v>
      </c>
      <c r="N1434" s="10">
        <f t="shared" si="198"/>
        <v>1.5082266910420476E-2</v>
      </c>
      <c r="O1434" s="11">
        <f t="shared" si="199"/>
        <v>15.5</v>
      </c>
      <c r="P1434" s="11">
        <v>511.5</v>
      </c>
      <c r="Q1434" s="11">
        <v>2396</v>
      </c>
      <c r="R1434" s="8">
        <v>4</v>
      </c>
      <c r="S1434" s="8">
        <v>4</v>
      </c>
      <c r="T1434" s="33">
        <f t="shared" si="200"/>
        <v>0.21348080133555927</v>
      </c>
      <c r="U1434" s="12">
        <f t="shared" si="201"/>
        <v>4.6842619745845555</v>
      </c>
      <c r="V1434" s="10">
        <f t="shared" si="202"/>
        <v>0.12121212121212122</v>
      </c>
      <c r="W1434" s="11">
        <v>15.5</v>
      </c>
      <c r="X1434" s="8" t="s">
        <v>148</v>
      </c>
      <c r="Y1434" s="8" t="s">
        <v>149</v>
      </c>
      <c r="AA1434">
        <f t="shared" si="203"/>
        <v>2</v>
      </c>
      <c r="AB1434" s="32">
        <f t="shared" si="204"/>
        <v>444.5</v>
      </c>
      <c r="AC1434" t="str">
        <f t="shared" si="205"/>
        <v>Profitable</v>
      </c>
      <c r="AD1434">
        <f>IFERROR(VLOOKUP(J1434,Product_lookup!$A:$G,5,FALSE),"")</f>
        <v>599</v>
      </c>
      <c r="AE1434">
        <f>IFERROR(VLOOKUP(J1434,Product_lookup!$A:$G,6,FALSE),"")</f>
        <v>216</v>
      </c>
      <c r="AF1434">
        <f>IFERROR(VLOOKUP(J1434,Product_lookup!$A:$G,7,FALSE),"")</f>
        <v>144</v>
      </c>
      <c r="AG1434" s="33">
        <f t="shared" si="206"/>
        <v>0.39899833055091821</v>
      </c>
    </row>
    <row r="1435" spans="1:33" x14ac:dyDescent="0.3">
      <c r="A1435" s="27">
        <v>46279</v>
      </c>
      <c r="B1435" s="8" t="s">
        <v>26</v>
      </c>
      <c r="C1435" s="8" t="s">
        <v>140</v>
      </c>
      <c r="D1435" s="8" t="s">
        <v>141</v>
      </c>
      <c r="E1435" s="8" t="s">
        <v>142</v>
      </c>
      <c r="F1435" s="8" t="s">
        <v>143</v>
      </c>
      <c r="G1435" s="8" t="s">
        <v>205</v>
      </c>
      <c r="H1435" s="8" t="s">
        <v>13</v>
      </c>
      <c r="I1435" s="8" t="s">
        <v>203</v>
      </c>
      <c r="J1435" s="8" t="s">
        <v>147</v>
      </c>
      <c r="K1435" s="8" t="s">
        <v>7</v>
      </c>
      <c r="L1435" s="12">
        <v>239</v>
      </c>
      <c r="M1435" s="9">
        <v>0</v>
      </c>
      <c r="N1435" s="10">
        <f t="shared" si="198"/>
        <v>0</v>
      </c>
      <c r="O1435" s="11" t="str">
        <f t="shared" si="199"/>
        <v/>
      </c>
      <c r="P1435" s="11">
        <v>0</v>
      </c>
      <c r="Q1435" s="11">
        <v>0</v>
      </c>
      <c r="R1435" s="8">
        <v>0</v>
      </c>
      <c r="S1435" s="8">
        <v>0</v>
      </c>
      <c r="T1435" s="33" t="str">
        <f t="shared" si="200"/>
        <v/>
      </c>
      <c r="U1435" s="12" t="str">
        <f t="shared" si="201"/>
        <v/>
      </c>
      <c r="V1435" s="10" t="str">
        <f t="shared" si="202"/>
        <v/>
      </c>
      <c r="W1435" s="11">
        <v>14</v>
      </c>
      <c r="X1435" s="8" t="s">
        <v>148</v>
      </c>
      <c r="Y1435" s="8" t="s">
        <v>149</v>
      </c>
      <c r="AA1435">
        <f t="shared" si="203"/>
        <v>2</v>
      </c>
      <c r="AB1435" s="32">
        <f t="shared" si="204"/>
        <v>0</v>
      </c>
      <c r="AC1435" t="str">
        <f t="shared" si="205"/>
        <v>No Spend</v>
      </c>
      <c r="AD1435">
        <f>IFERROR(VLOOKUP(J1435,Product_lookup!$A:$G,5,FALSE),"")</f>
        <v>599</v>
      </c>
      <c r="AE1435">
        <f>IFERROR(VLOOKUP(J1435,Product_lookup!$A:$G,6,FALSE),"")</f>
        <v>216</v>
      </c>
      <c r="AF1435">
        <f>IFERROR(VLOOKUP(J1435,Product_lookup!$A:$G,7,FALSE),"")</f>
        <v>144</v>
      </c>
      <c r="AG1435" s="33">
        <f t="shared" si="206"/>
        <v>0.39899833055091821</v>
      </c>
    </row>
    <row r="1436" spans="1:33" x14ac:dyDescent="0.3">
      <c r="A1436" s="27">
        <v>46279</v>
      </c>
      <c r="B1436" s="8" t="s">
        <v>26</v>
      </c>
      <c r="C1436" s="8" t="s">
        <v>140</v>
      </c>
      <c r="D1436" s="8" t="s">
        <v>141</v>
      </c>
      <c r="E1436" s="8" t="s">
        <v>150</v>
      </c>
      <c r="F1436" s="8" t="s">
        <v>143</v>
      </c>
      <c r="G1436" s="8" t="s">
        <v>210</v>
      </c>
      <c r="H1436" s="8" t="s">
        <v>13</v>
      </c>
      <c r="I1436" s="8" t="s">
        <v>209</v>
      </c>
      <c r="J1436" s="8" t="s">
        <v>153</v>
      </c>
      <c r="K1436" s="8" t="s">
        <v>21</v>
      </c>
      <c r="L1436" s="12">
        <v>321</v>
      </c>
      <c r="M1436" s="9">
        <v>5</v>
      </c>
      <c r="N1436" s="10">
        <f t="shared" si="198"/>
        <v>1.5576323987538941E-2</v>
      </c>
      <c r="O1436" s="11">
        <f t="shared" si="199"/>
        <v>14.830000000000002</v>
      </c>
      <c r="P1436" s="11">
        <v>74.150000000000006</v>
      </c>
      <c r="Q1436" s="11">
        <v>549</v>
      </c>
      <c r="R1436" s="8">
        <v>1</v>
      </c>
      <c r="S1436" s="8">
        <v>1</v>
      </c>
      <c r="T1436" s="33">
        <f t="shared" si="200"/>
        <v>0.13506375227686704</v>
      </c>
      <c r="U1436" s="12">
        <f t="shared" si="201"/>
        <v>7.4039109912339844</v>
      </c>
      <c r="V1436" s="10">
        <f t="shared" si="202"/>
        <v>0.2</v>
      </c>
      <c r="W1436" s="11">
        <v>15</v>
      </c>
      <c r="X1436" s="8" t="s">
        <v>148</v>
      </c>
      <c r="Y1436" s="8" t="s">
        <v>149</v>
      </c>
      <c r="AA1436">
        <f t="shared" si="203"/>
        <v>2</v>
      </c>
      <c r="AB1436" s="32">
        <f t="shared" si="204"/>
        <v>143.85</v>
      </c>
      <c r="AC1436" t="str">
        <f t="shared" si="205"/>
        <v>Profitable</v>
      </c>
      <c r="AD1436">
        <f>IFERROR(VLOOKUP(J1436,Product_lookup!$A:$G,5,FALSE),"")</f>
        <v>549</v>
      </c>
      <c r="AE1436">
        <f>IFERROR(VLOOKUP(J1436,Product_lookup!$A:$G,6,FALSE),"")</f>
        <v>192</v>
      </c>
      <c r="AF1436">
        <f>IFERROR(VLOOKUP(J1436,Product_lookup!$A:$G,7,FALSE),"")</f>
        <v>139</v>
      </c>
      <c r="AG1436" s="33">
        <f t="shared" si="206"/>
        <v>0.39708561020036431</v>
      </c>
    </row>
    <row r="1437" spans="1:33" x14ac:dyDescent="0.3">
      <c r="A1437" s="27">
        <v>46279</v>
      </c>
      <c r="B1437" s="8" t="s">
        <v>26</v>
      </c>
      <c r="C1437" s="8" t="s">
        <v>140</v>
      </c>
      <c r="D1437" s="8" t="s">
        <v>141</v>
      </c>
      <c r="E1437" s="8" t="s">
        <v>150</v>
      </c>
      <c r="F1437" s="8" t="s">
        <v>143</v>
      </c>
      <c r="G1437" s="8" t="s">
        <v>210</v>
      </c>
      <c r="H1437" s="8" t="s">
        <v>13</v>
      </c>
      <c r="I1437" s="8" t="s">
        <v>907</v>
      </c>
      <c r="J1437" s="8" t="s">
        <v>153</v>
      </c>
      <c r="K1437" s="8" t="s">
        <v>14</v>
      </c>
      <c r="L1437" s="12">
        <v>242</v>
      </c>
      <c r="M1437" s="9">
        <v>3</v>
      </c>
      <c r="N1437" s="10">
        <f t="shared" si="198"/>
        <v>1.2396694214876033E-2</v>
      </c>
      <c r="O1437" s="11">
        <f t="shared" si="199"/>
        <v>13.06</v>
      </c>
      <c r="P1437" s="11">
        <v>39.18</v>
      </c>
      <c r="Q1437" s="11">
        <v>0</v>
      </c>
      <c r="R1437" s="8">
        <v>0</v>
      </c>
      <c r="S1437" s="8">
        <v>0</v>
      </c>
      <c r="T1437" s="33" t="str">
        <f t="shared" si="200"/>
        <v/>
      </c>
      <c r="U1437" s="12">
        <f t="shared" si="201"/>
        <v>0</v>
      </c>
      <c r="V1437" s="10">
        <f t="shared" si="202"/>
        <v>0</v>
      </c>
      <c r="W1437" s="11">
        <v>16</v>
      </c>
      <c r="X1437" s="8" t="s">
        <v>148</v>
      </c>
      <c r="Y1437" s="8" t="s">
        <v>149</v>
      </c>
      <c r="AA1437">
        <f t="shared" si="203"/>
        <v>2</v>
      </c>
      <c r="AB1437" s="32">
        <f t="shared" si="204"/>
        <v>-39.18</v>
      </c>
      <c r="AC1437" t="str">
        <f t="shared" si="205"/>
        <v>No Sales</v>
      </c>
      <c r="AD1437">
        <f>IFERROR(VLOOKUP(J1437,Product_lookup!$A:$G,5,FALSE),"")</f>
        <v>549</v>
      </c>
      <c r="AE1437">
        <f>IFERROR(VLOOKUP(J1437,Product_lookup!$A:$G,6,FALSE),"")</f>
        <v>192</v>
      </c>
      <c r="AF1437">
        <f>IFERROR(VLOOKUP(J1437,Product_lookup!$A:$G,7,FALSE),"")</f>
        <v>139</v>
      </c>
      <c r="AG1437" s="33">
        <f t="shared" si="206"/>
        <v>0.39708561020036431</v>
      </c>
    </row>
    <row r="1438" spans="1:33" x14ac:dyDescent="0.3">
      <c r="A1438" s="27">
        <v>46279</v>
      </c>
      <c r="B1438" s="8" t="s">
        <v>26</v>
      </c>
      <c r="C1438" s="8" t="s">
        <v>140</v>
      </c>
      <c r="D1438" s="8" t="s">
        <v>141</v>
      </c>
      <c r="E1438" s="8" t="s">
        <v>150</v>
      </c>
      <c r="F1438" s="8" t="s">
        <v>143</v>
      </c>
      <c r="G1438" s="8" t="s">
        <v>210</v>
      </c>
      <c r="H1438" s="8" t="s">
        <v>13</v>
      </c>
      <c r="I1438" s="8" t="s">
        <v>210</v>
      </c>
      <c r="J1438" s="8" t="s">
        <v>153</v>
      </c>
      <c r="K1438" s="8" t="s">
        <v>21</v>
      </c>
      <c r="L1438" s="12">
        <v>1132</v>
      </c>
      <c r="M1438" s="9">
        <v>25</v>
      </c>
      <c r="N1438" s="10">
        <f t="shared" si="198"/>
        <v>2.2084805653710248E-2</v>
      </c>
      <c r="O1438" s="11">
        <f t="shared" si="199"/>
        <v>16.5</v>
      </c>
      <c r="P1438" s="11">
        <v>412.5</v>
      </c>
      <c r="Q1438" s="11">
        <v>0</v>
      </c>
      <c r="R1438" s="8">
        <v>0</v>
      </c>
      <c r="S1438" s="8">
        <v>0</v>
      </c>
      <c r="T1438" s="33" t="str">
        <f t="shared" si="200"/>
        <v/>
      </c>
      <c r="U1438" s="12">
        <f t="shared" si="201"/>
        <v>0</v>
      </c>
      <c r="V1438" s="10">
        <f t="shared" si="202"/>
        <v>0</v>
      </c>
      <c r="W1438" s="11">
        <v>16.5</v>
      </c>
      <c r="X1438" s="8" t="s">
        <v>148</v>
      </c>
      <c r="Y1438" s="8" t="s">
        <v>149</v>
      </c>
      <c r="AA1438">
        <f t="shared" si="203"/>
        <v>2</v>
      </c>
      <c r="AB1438" s="32">
        <f t="shared" si="204"/>
        <v>-412.5</v>
      </c>
      <c r="AC1438" t="str">
        <f t="shared" si="205"/>
        <v>No Sales</v>
      </c>
      <c r="AD1438">
        <f>IFERROR(VLOOKUP(J1438,Product_lookup!$A:$G,5,FALSE),"")</f>
        <v>549</v>
      </c>
      <c r="AE1438">
        <f>IFERROR(VLOOKUP(J1438,Product_lookup!$A:$G,6,FALSE),"")</f>
        <v>192</v>
      </c>
      <c r="AF1438">
        <f>IFERROR(VLOOKUP(J1438,Product_lookup!$A:$G,7,FALSE),"")</f>
        <v>139</v>
      </c>
      <c r="AG1438" s="33">
        <f t="shared" si="206"/>
        <v>0.39708561020036431</v>
      </c>
    </row>
    <row r="1439" spans="1:33" x14ac:dyDescent="0.3">
      <c r="A1439" s="27">
        <v>46279</v>
      </c>
      <c r="B1439" s="8" t="s">
        <v>26</v>
      </c>
      <c r="C1439" s="8" t="s">
        <v>140</v>
      </c>
      <c r="D1439" s="8" t="s">
        <v>141</v>
      </c>
      <c r="E1439" s="8" t="s">
        <v>150</v>
      </c>
      <c r="F1439" s="8" t="s">
        <v>143</v>
      </c>
      <c r="G1439" s="8" t="s">
        <v>156</v>
      </c>
      <c r="H1439" s="8" t="s">
        <v>13</v>
      </c>
      <c r="I1439" s="8" t="s">
        <v>576</v>
      </c>
      <c r="J1439" s="8" t="s">
        <v>153</v>
      </c>
      <c r="K1439" s="8" t="s">
        <v>21</v>
      </c>
      <c r="L1439" s="12">
        <v>190</v>
      </c>
      <c r="M1439" s="9">
        <v>0</v>
      </c>
      <c r="N1439" s="10">
        <f t="shared" si="198"/>
        <v>0</v>
      </c>
      <c r="O1439" s="11" t="str">
        <f t="shared" si="199"/>
        <v/>
      </c>
      <c r="P1439" s="11">
        <v>0</v>
      </c>
      <c r="Q1439" s="11">
        <v>0</v>
      </c>
      <c r="R1439" s="8">
        <v>0</v>
      </c>
      <c r="S1439" s="8">
        <v>0</v>
      </c>
      <c r="T1439" s="33" t="str">
        <f t="shared" si="200"/>
        <v/>
      </c>
      <c r="U1439" s="12" t="str">
        <f t="shared" si="201"/>
        <v/>
      </c>
      <c r="V1439" s="10" t="str">
        <f t="shared" si="202"/>
        <v/>
      </c>
      <c r="W1439" s="11">
        <v>10.5</v>
      </c>
      <c r="X1439" s="8" t="s">
        <v>148</v>
      </c>
      <c r="Y1439" s="8" t="s">
        <v>149</v>
      </c>
      <c r="AA1439">
        <f t="shared" si="203"/>
        <v>2</v>
      </c>
      <c r="AB1439" s="32">
        <f t="shared" si="204"/>
        <v>0</v>
      </c>
      <c r="AC1439" t="str">
        <f t="shared" si="205"/>
        <v>No Spend</v>
      </c>
      <c r="AD1439">
        <f>IFERROR(VLOOKUP(J1439,Product_lookup!$A:$G,5,FALSE),"")</f>
        <v>549</v>
      </c>
      <c r="AE1439">
        <f>IFERROR(VLOOKUP(J1439,Product_lookup!$A:$G,6,FALSE),"")</f>
        <v>192</v>
      </c>
      <c r="AF1439">
        <f>IFERROR(VLOOKUP(J1439,Product_lookup!$A:$G,7,FALSE),"")</f>
        <v>139</v>
      </c>
      <c r="AG1439" s="33">
        <f t="shared" si="206"/>
        <v>0.39708561020036431</v>
      </c>
    </row>
    <row r="1440" spans="1:33" x14ac:dyDescent="0.3">
      <c r="A1440" s="27">
        <v>46279</v>
      </c>
      <c r="B1440" s="8" t="s">
        <v>26</v>
      </c>
      <c r="C1440" s="8" t="s">
        <v>140</v>
      </c>
      <c r="D1440" s="8" t="s">
        <v>141</v>
      </c>
      <c r="E1440" s="8" t="s">
        <v>211</v>
      </c>
      <c r="F1440" s="8" t="s">
        <v>143</v>
      </c>
      <c r="G1440" s="8" t="s">
        <v>225</v>
      </c>
      <c r="H1440" s="8" t="s">
        <v>13</v>
      </c>
      <c r="I1440" s="8" t="s">
        <v>225</v>
      </c>
      <c r="J1440" s="8" t="s">
        <v>214</v>
      </c>
      <c r="K1440" s="8" t="s">
        <v>14</v>
      </c>
      <c r="L1440" s="12">
        <v>2974</v>
      </c>
      <c r="M1440" s="9">
        <v>15</v>
      </c>
      <c r="N1440" s="10">
        <f t="shared" si="198"/>
        <v>5.0437121721587088E-3</v>
      </c>
      <c r="O1440" s="11">
        <f t="shared" si="199"/>
        <v>9.0399999999999991</v>
      </c>
      <c r="P1440" s="11">
        <v>135.6</v>
      </c>
      <c r="Q1440" s="11">
        <v>649</v>
      </c>
      <c r="R1440" s="8">
        <v>1</v>
      </c>
      <c r="S1440" s="8">
        <v>1</v>
      </c>
      <c r="T1440" s="33">
        <f t="shared" si="200"/>
        <v>0.20893682588597842</v>
      </c>
      <c r="U1440" s="12">
        <f t="shared" si="201"/>
        <v>4.7861356932153392</v>
      </c>
      <c r="V1440" s="10">
        <f t="shared" si="202"/>
        <v>6.6666666666666666E-2</v>
      </c>
      <c r="W1440" s="11">
        <v>16</v>
      </c>
      <c r="X1440" s="8" t="s">
        <v>148</v>
      </c>
      <c r="Y1440" s="8" t="s">
        <v>149</v>
      </c>
      <c r="AA1440">
        <f t="shared" si="203"/>
        <v>2</v>
      </c>
      <c r="AB1440" s="32">
        <f t="shared" si="204"/>
        <v>131.4</v>
      </c>
      <c r="AC1440" t="str">
        <f t="shared" si="205"/>
        <v>Profitable</v>
      </c>
      <c r="AD1440">
        <f>IFERROR(VLOOKUP(J1440,Product_lookup!$A:$G,5,FALSE),"")</f>
        <v>649</v>
      </c>
      <c r="AE1440">
        <f>IFERROR(VLOOKUP(J1440,Product_lookup!$A:$G,6,FALSE),"")</f>
        <v>234</v>
      </c>
      <c r="AF1440">
        <f>IFERROR(VLOOKUP(J1440,Product_lookup!$A:$G,7,FALSE),"")</f>
        <v>148</v>
      </c>
      <c r="AG1440" s="33">
        <f t="shared" si="206"/>
        <v>0.41140215716486905</v>
      </c>
    </row>
    <row r="1441" spans="1:33" x14ac:dyDescent="0.3">
      <c r="A1441" s="27">
        <v>46279</v>
      </c>
      <c r="B1441" s="8" t="s">
        <v>26</v>
      </c>
      <c r="C1441" s="8" t="s">
        <v>140</v>
      </c>
      <c r="D1441" s="8" t="s">
        <v>141</v>
      </c>
      <c r="E1441" s="8" t="s">
        <v>211</v>
      </c>
      <c r="F1441" s="8" t="s">
        <v>143</v>
      </c>
      <c r="G1441" s="8" t="s">
        <v>215</v>
      </c>
      <c r="H1441" s="8" t="s">
        <v>13</v>
      </c>
      <c r="I1441" s="8" t="s">
        <v>762</v>
      </c>
      <c r="J1441" s="8" t="s">
        <v>214</v>
      </c>
      <c r="K1441" s="8" t="s">
        <v>14</v>
      </c>
      <c r="L1441" s="12">
        <v>191</v>
      </c>
      <c r="M1441" s="9">
        <v>2</v>
      </c>
      <c r="N1441" s="10">
        <f t="shared" si="198"/>
        <v>1.0471204188481676E-2</v>
      </c>
      <c r="O1441" s="11">
        <f t="shared" si="199"/>
        <v>10</v>
      </c>
      <c r="P1441" s="11">
        <v>20</v>
      </c>
      <c r="Q1441" s="11">
        <v>0</v>
      </c>
      <c r="R1441" s="8">
        <v>0</v>
      </c>
      <c r="S1441" s="8">
        <v>0</v>
      </c>
      <c r="T1441" s="33" t="str">
        <f t="shared" si="200"/>
        <v/>
      </c>
      <c r="U1441" s="12">
        <f t="shared" si="201"/>
        <v>0</v>
      </c>
      <c r="V1441" s="10">
        <f t="shared" si="202"/>
        <v>0</v>
      </c>
      <c r="W1441" s="11">
        <v>18.5</v>
      </c>
      <c r="X1441" s="8" t="s">
        <v>148</v>
      </c>
      <c r="Y1441" s="8" t="s">
        <v>149</v>
      </c>
      <c r="AA1441">
        <f t="shared" si="203"/>
        <v>2</v>
      </c>
      <c r="AB1441" s="32">
        <f t="shared" si="204"/>
        <v>-20</v>
      </c>
      <c r="AC1441" t="str">
        <f t="shared" si="205"/>
        <v>No Sales</v>
      </c>
      <c r="AD1441">
        <f>IFERROR(VLOOKUP(J1441,Product_lookup!$A:$G,5,FALSE),"")</f>
        <v>649</v>
      </c>
      <c r="AE1441">
        <f>IFERROR(VLOOKUP(J1441,Product_lookup!$A:$G,6,FALSE),"")</f>
        <v>234</v>
      </c>
      <c r="AF1441">
        <f>IFERROR(VLOOKUP(J1441,Product_lookup!$A:$G,7,FALSE),"")</f>
        <v>148</v>
      </c>
      <c r="AG1441" s="33">
        <f t="shared" si="206"/>
        <v>0.41140215716486905</v>
      </c>
    </row>
    <row r="1442" spans="1:33" x14ac:dyDescent="0.3">
      <c r="A1442" s="27">
        <v>46279</v>
      </c>
      <c r="B1442" s="8" t="s">
        <v>42</v>
      </c>
      <c r="C1442" s="8" t="s">
        <v>140</v>
      </c>
      <c r="D1442" s="8" t="s">
        <v>141</v>
      </c>
      <c r="E1442" s="8" t="s">
        <v>164</v>
      </c>
      <c r="F1442" s="8" t="s">
        <v>143</v>
      </c>
      <c r="G1442" s="8" t="s">
        <v>165</v>
      </c>
      <c r="H1442" s="8" t="s">
        <v>24</v>
      </c>
      <c r="I1442" s="8" t="s">
        <v>807</v>
      </c>
      <c r="J1442" s="8" t="s">
        <v>166</v>
      </c>
      <c r="K1442" s="8" t="s">
        <v>14</v>
      </c>
      <c r="L1442" s="12">
        <v>786</v>
      </c>
      <c r="M1442" s="9">
        <v>6</v>
      </c>
      <c r="N1442" s="10">
        <f t="shared" si="198"/>
        <v>7.6335877862595417E-3</v>
      </c>
      <c r="O1442" s="11">
        <f t="shared" si="199"/>
        <v>5.7600000000000007</v>
      </c>
      <c r="P1442" s="11">
        <v>34.56</v>
      </c>
      <c r="Q1442" s="11">
        <v>0</v>
      </c>
      <c r="R1442" s="8">
        <v>0</v>
      </c>
      <c r="S1442" s="8">
        <v>0</v>
      </c>
      <c r="T1442" s="33" t="str">
        <f t="shared" si="200"/>
        <v/>
      </c>
      <c r="U1442" s="12">
        <f t="shared" si="201"/>
        <v>0</v>
      </c>
      <c r="V1442" s="10">
        <f t="shared" si="202"/>
        <v>0</v>
      </c>
      <c r="W1442" s="11">
        <v>10</v>
      </c>
      <c r="X1442" s="8" t="s">
        <v>148</v>
      </c>
      <c r="Y1442" s="8" t="s">
        <v>149</v>
      </c>
      <c r="AA1442">
        <f t="shared" si="203"/>
        <v>2</v>
      </c>
      <c r="AB1442" s="32">
        <f t="shared" si="204"/>
        <v>-34.56</v>
      </c>
      <c r="AC1442" t="str">
        <f t="shared" si="205"/>
        <v>No Sales</v>
      </c>
      <c r="AD1442">
        <f>IFERROR(VLOOKUP(J1442,Product_lookup!$A:$G,5,FALSE),"")</f>
        <v>449</v>
      </c>
      <c r="AE1442">
        <f>IFERROR(VLOOKUP(J1442,Product_lookup!$A:$G,6,FALSE),"")</f>
        <v>162</v>
      </c>
      <c r="AF1442">
        <f>IFERROR(VLOOKUP(J1442,Product_lookup!$A:$G,7,FALSE),"")</f>
        <v>130</v>
      </c>
      <c r="AG1442" s="33">
        <f t="shared" si="206"/>
        <v>0.34966592427616927</v>
      </c>
    </row>
    <row r="1443" spans="1:33" x14ac:dyDescent="0.3">
      <c r="A1443" s="27">
        <v>46279</v>
      </c>
      <c r="B1443" s="8" t="s">
        <v>42</v>
      </c>
      <c r="C1443" s="8" t="s">
        <v>140</v>
      </c>
      <c r="D1443" s="8" t="s">
        <v>141</v>
      </c>
      <c r="E1443" s="8" t="s">
        <v>164</v>
      </c>
      <c r="F1443" s="8" t="s">
        <v>143</v>
      </c>
      <c r="G1443" s="8" t="s">
        <v>165</v>
      </c>
      <c r="H1443" s="8" t="s">
        <v>24</v>
      </c>
      <c r="I1443" s="8" t="s">
        <v>628</v>
      </c>
      <c r="J1443" s="8" t="s">
        <v>166</v>
      </c>
      <c r="K1443" s="8" t="s">
        <v>7</v>
      </c>
      <c r="L1443" s="12">
        <v>90</v>
      </c>
      <c r="M1443" s="9">
        <v>2</v>
      </c>
      <c r="N1443" s="10">
        <f t="shared" si="198"/>
        <v>2.2222222222222223E-2</v>
      </c>
      <c r="O1443" s="11">
        <f t="shared" si="199"/>
        <v>7.72</v>
      </c>
      <c r="P1443" s="11">
        <v>15.44</v>
      </c>
      <c r="Q1443" s="11">
        <v>0</v>
      </c>
      <c r="R1443" s="8">
        <v>0</v>
      </c>
      <c r="S1443" s="8">
        <v>0</v>
      </c>
      <c r="T1443" s="33" t="str">
        <f t="shared" si="200"/>
        <v/>
      </c>
      <c r="U1443" s="12">
        <f t="shared" si="201"/>
        <v>0</v>
      </c>
      <c r="V1443" s="10">
        <f t="shared" si="202"/>
        <v>0</v>
      </c>
      <c r="W1443" s="11">
        <v>10</v>
      </c>
      <c r="X1443" s="8" t="s">
        <v>148</v>
      </c>
      <c r="Y1443" s="8" t="s">
        <v>149</v>
      </c>
      <c r="AA1443">
        <f t="shared" si="203"/>
        <v>2</v>
      </c>
      <c r="AB1443" s="32">
        <f t="shared" si="204"/>
        <v>-15.44</v>
      </c>
      <c r="AC1443" t="str">
        <f t="shared" si="205"/>
        <v>No Sales</v>
      </c>
      <c r="AD1443">
        <f>IFERROR(VLOOKUP(J1443,Product_lookup!$A:$G,5,FALSE),"")</f>
        <v>449</v>
      </c>
      <c r="AE1443">
        <f>IFERROR(VLOOKUP(J1443,Product_lookup!$A:$G,6,FALSE),"")</f>
        <v>162</v>
      </c>
      <c r="AF1443">
        <f>IFERROR(VLOOKUP(J1443,Product_lookup!$A:$G,7,FALSE),"")</f>
        <v>130</v>
      </c>
      <c r="AG1443" s="33">
        <f t="shared" si="206"/>
        <v>0.34966592427616927</v>
      </c>
    </row>
    <row r="1444" spans="1:33" x14ac:dyDescent="0.3">
      <c r="A1444" s="27">
        <v>46279</v>
      </c>
      <c r="B1444" s="8" t="s">
        <v>42</v>
      </c>
      <c r="C1444" s="8" t="s">
        <v>140</v>
      </c>
      <c r="D1444" s="8" t="s">
        <v>141</v>
      </c>
      <c r="E1444" s="8" t="s">
        <v>164</v>
      </c>
      <c r="F1444" s="8" t="s">
        <v>143</v>
      </c>
      <c r="G1444" s="8" t="s">
        <v>165</v>
      </c>
      <c r="H1444" s="8" t="s">
        <v>24</v>
      </c>
      <c r="I1444" s="8" t="s">
        <v>625</v>
      </c>
      <c r="J1444" s="8" t="s">
        <v>166</v>
      </c>
      <c r="K1444" s="8" t="s">
        <v>21</v>
      </c>
      <c r="L1444" s="12">
        <v>144</v>
      </c>
      <c r="M1444" s="9">
        <v>1</v>
      </c>
      <c r="N1444" s="10">
        <f t="shared" si="198"/>
        <v>6.9444444444444441E-3</v>
      </c>
      <c r="O1444" s="11">
        <f t="shared" si="199"/>
        <v>14</v>
      </c>
      <c r="P1444" s="8">
        <v>14</v>
      </c>
      <c r="Q1444" s="11">
        <v>449</v>
      </c>
      <c r="R1444" s="8">
        <v>1</v>
      </c>
      <c r="S1444" s="8">
        <v>1</v>
      </c>
      <c r="T1444" s="33">
        <f t="shared" si="200"/>
        <v>3.1180400890868598E-2</v>
      </c>
      <c r="U1444" s="12">
        <f t="shared" si="201"/>
        <v>32.071428571428569</v>
      </c>
      <c r="V1444" s="10">
        <f t="shared" si="202"/>
        <v>1</v>
      </c>
      <c r="W1444" s="11">
        <v>14</v>
      </c>
      <c r="X1444" s="8" t="s">
        <v>148</v>
      </c>
      <c r="Y1444" s="8" t="s">
        <v>149</v>
      </c>
      <c r="AA1444">
        <f t="shared" si="203"/>
        <v>2</v>
      </c>
      <c r="AB1444" s="32">
        <f t="shared" si="204"/>
        <v>143</v>
      </c>
      <c r="AC1444" t="str">
        <f t="shared" si="205"/>
        <v>Profitable</v>
      </c>
      <c r="AD1444">
        <f>IFERROR(VLOOKUP(J1444,Product_lookup!$A:$G,5,FALSE),"")</f>
        <v>449</v>
      </c>
      <c r="AE1444">
        <f>IFERROR(VLOOKUP(J1444,Product_lookup!$A:$G,6,FALSE),"")</f>
        <v>162</v>
      </c>
      <c r="AF1444">
        <f>IFERROR(VLOOKUP(J1444,Product_lookup!$A:$G,7,FALSE),"")</f>
        <v>130</v>
      </c>
      <c r="AG1444" s="33">
        <f t="shared" si="206"/>
        <v>0.34966592427616927</v>
      </c>
    </row>
    <row r="1445" spans="1:33" x14ac:dyDescent="0.3">
      <c r="A1445" s="27">
        <v>46279</v>
      </c>
      <c r="B1445" s="8" t="s">
        <v>42</v>
      </c>
      <c r="C1445" s="8" t="s">
        <v>140</v>
      </c>
      <c r="D1445" s="8" t="s">
        <v>141</v>
      </c>
      <c r="E1445" s="8" t="s">
        <v>377</v>
      </c>
      <c r="F1445" s="8" t="s">
        <v>143</v>
      </c>
      <c r="G1445" s="8" t="s">
        <v>378</v>
      </c>
      <c r="H1445" s="8" t="s">
        <v>24</v>
      </c>
      <c r="I1445" s="8" t="s">
        <v>381</v>
      </c>
      <c r="J1445" s="8" t="s">
        <v>380</v>
      </c>
      <c r="K1445" s="8" t="s">
        <v>7</v>
      </c>
      <c r="L1445" s="12">
        <v>2290</v>
      </c>
      <c r="M1445" s="9">
        <v>15</v>
      </c>
      <c r="N1445" s="10">
        <f t="shared" si="198"/>
        <v>6.5502183406113534E-3</v>
      </c>
      <c r="O1445" s="11">
        <f t="shared" si="199"/>
        <v>8.4</v>
      </c>
      <c r="P1445" s="11">
        <v>126</v>
      </c>
      <c r="Q1445" s="11">
        <v>0</v>
      </c>
      <c r="R1445" s="8">
        <v>0</v>
      </c>
      <c r="S1445" s="8">
        <v>0</v>
      </c>
      <c r="T1445" s="33" t="str">
        <f t="shared" si="200"/>
        <v/>
      </c>
      <c r="U1445" s="12">
        <f t="shared" si="201"/>
        <v>0</v>
      </c>
      <c r="V1445" s="10">
        <f t="shared" si="202"/>
        <v>0</v>
      </c>
      <c r="W1445" s="11">
        <v>12</v>
      </c>
      <c r="X1445" s="8" t="s">
        <v>148</v>
      </c>
      <c r="Y1445" s="8" t="s">
        <v>149</v>
      </c>
      <c r="AA1445">
        <f t="shared" si="203"/>
        <v>2</v>
      </c>
      <c r="AB1445" s="32">
        <f t="shared" si="204"/>
        <v>-126</v>
      </c>
      <c r="AC1445" t="str">
        <f t="shared" si="205"/>
        <v>No Sales</v>
      </c>
      <c r="AD1445">
        <f>IFERROR(VLOOKUP(J1445,Product_lookup!$A:$G,5,FALSE),"")</f>
        <v>549</v>
      </c>
      <c r="AE1445">
        <f>IFERROR(VLOOKUP(J1445,Product_lookup!$A:$G,6,FALSE),"")</f>
        <v>203</v>
      </c>
      <c r="AF1445">
        <f>IFERROR(VLOOKUP(J1445,Product_lookup!$A:$G,7,FALSE),"")</f>
        <v>139</v>
      </c>
      <c r="AG1445" s="33">
        <f t="shared" si="206"/>
        <v>0.37704918032786883</v>
      </c>
    </row>
    <row r="1446" spans="1:33" x14ac:dyDescent="0.3">
      <c r="A1446" s="27">
        <v>46279</v>
      </c>
      <c r="B1446" s="8" t="s">
        <v>42</v>
      </c>
      <c r="C1446" s="8" t="s">
        <v>140</v>
      </c>
      <c r="D1446" s="8" t="s">
        <v>141</v>
      </c>
      <c r="E1446" s="8" t="s">
        <v>377</v>
      </c>
      <c r="F1446" s="8" t="s">
        <v>143</v>
      </c>
      <c r="G1446" s="8" t="s">
        <v>378</v>
      </c>
      <c r="H1446" s="8" t="s">
        <v>24</v>
      </c>
      <c r="I1446" s="8" t="s">
        <v>910</v>
      </c>
      <c r="J1446" s="8" t="s">
        <v>380</v>
      </c>
      <c r="K1446" s="8" t="s">
        <v>14</v>
      </c>
      <c r="L1446" s="12">
        <v>207</v>
      </c>
      <c r="M1446" s="9">
        <v>1</v>
      </c>
      <c r="N1446" s="10">
        <f t="shared" si="198"/>
        <v>4.830917874396135E-3</v>
      </c>
      <c r="O1446" s="11">
        <f t="shared" si="199"/>
        <v>8.43</v>
      </c>
      <c r="P1446" s="11">
        <v>8.43</v>
      </c>
      <c r="Q1446" s="11">
        <v>0</v>
      </c>
      <c r="R1446" s="8">
        <v>0</v>
      </c>
      <c r="S1446" s="8">
        <v>0</v>
      </c>
      <c r="T1446" s="33" t="str">
        <f t="shared" si="200"/>
        <v/>
      </c>
      <c r="U1446" s="12">
        <f t="shared" si="201"/>
        <v>0</v>
      </c>
      <c r="V1446" s="10">
        <f t="shared" si="202"/>
        <v>0</v>
      </c>
      <c r="W1446" s="11">
        <v>14.5</v>
      </c>
      <c r="X1446" s="8" t="s">
        <v>148</v>
      </c>
      <c r="Y1446" s="8" t="s">
        <v>149</v>
      </c>
      <c r="AA1446">
        <f t="shared" si="203"/>
        <v>2</v>
      </c>
      <c r="AB1446" s="32">
        <f t="shared" si="204"/>
        <v>-8.43</v>
      </c>
      <c r="AC1446" t="str">
        <f t="shared" si="205"/>
        <v>No Sales</v>
      </c>
      <c r="AD1446">
        <f>IFERROR(VLOOKUP(J1446,Product_lookup!$A:$G,5,FALSE),"")</f>
        <v>549</v>
      </c>
      <c r="AE1446">
        <f>IFERROR(VLOOKUP(J1446,Product_lookup!$A:$G,6,FALSE),"")</f>
        <v>203</v>
      </c>
      <c r="AF1446">
        <f>IFERROR(VLOOKUP(J1446,Product_lookup!$A:$G,7,FALSE),"")</f>
        <v>139</v>
      </c>
      <c r="AG1446" s="33">
        <f t="shared" si="206"/>
        <v>0.37704918032786883</v>
      </c>
    </row>
    <row r="1447" spans="1:33" x14ac:dyDescent="0.3">
      <c r="A1447" s="27">
        <v>46279</v>
      </c>
      <c r="B1447" s="8" t="s">
        <v>42</v>
      </c>
      <c r="C1447" s="8" t="s">
        <v>140</v>
      </c>
      <c r="D1447" s="8" t="s">
        <v>141</v>
      </c>
      <c r="E1447" s="8" t="s">
        <v>377</v>
      </c>
      <c r="F1447" s="8" t="s">
        <v>143</v>
      </c>
      <c r="G1447" s="8" t="s">
        <v>378</v>
      </c>
      <c r="H1447" s="8" t="s">
        <v>24</v>
      </c>
      <c r="I1447" s="8" t="s">
        <v>674</v>
      </c>
      <c r="J1447" s="8" t="s">
        <v>380</v>
      </c>
      <c r="K1447" s="8" t="s">
        <v>7</v>
      </c>
      <c r="L1447" s="12">
        <v>569</v>
      </c>
      <c r="M1447" s="9">
        <v>7</v>
      </c>
      <c r="N1447" s="10">
        <f t="shared" si="198"/>
        <v>1.2302284710017574E-2</v>
      </c>
      <c r="O1447" s="11">
        <f t="shared" si="199"/>
        <v>6.96</v>
      </c>
      <c r="P1447" s="11">
        <v>48.72</v>
      </c>
      <c r="Q1447" s="11">
        <v>0</v>
      </c>
      <c r="R1447" s="8">
        <v>0</v>
      </c>
      <c r="S1447" s="8">
        <v>0</v>
      </c>
      <c r="T1447" s="33" t="str">
        <f t="shared" si="200"/>
        <v/>
      </c>
      <c r="U1447" s="12">
        <f t="shared" si="201"/>
        <v>0</v>
      </c>
      <c r="V1447" s="10">
        <f t="shared" si="202"/>
        <v>0</v>
      </c>
      <c r="W1447" s="11">
        <v>12.5</v>
      </c>
      <c r="X1447" s="8" t="s">
        <v>148</v>
      </c>
      <c r="Y1447" s="8" t="s">
        <v>149</v>
      </c>
      <c r="AA1447">
        <f t="shared" si="203"/>
        <v>2</v>
      </c>
      <c r="AB1447" s="32">
        <f t="shared" si="204"/>
        <v>-48.72</v>
      </c>
      <c r="AC1447" t="str">
        <f t="shared" si="205"/>
        <v>No Sales</v>
      </c>
      <c r="AD1447">
        <f>IFERROR(VLOOKUP(J1447,Product_lookup!$A:$G,5,FALSE),"")</f>
        <v>549</v>
      </c>
      <c r="AE1447">
        <f>IFERROR(VLOOKUP(J1447,Product_lookup!$A:$G,6,FALSE),"")</f>
        <v>203</v>
      </c>
      <c r="AF1447">
        <f>IFERROR(VLOOKUP(J1447,Product_lookup!$A:$G,7,FALSE),"")</f>
        <v>139</v>
      </c>
      <c r="AG1447" s="33">
        <f t="shared" si="206"/>
        <v>0.37704918032786883</v>
      </c>
    </row>
    <row r="1448" spans="1:33" x14ac:dyDescent="0.3">
      <c r="A1448" s="27">
        <v>46282</v>
      </c>
      <c r="B1448" s="8" t="s">
        <v>32</v>
      </c>
      <c r="C1448" s="8" t="s">
        <v>140</v>
      </c>
      <c r="D1448" s="8" t="s">
        <v>141</v>
      </c>
      <c r="E1448" s="8" t="s">
        <v>217</v>
      </c>
      <c r="F1448" s="8" t="s">
        <v>143</v>
      </c>
      <c r="G1448" s="8" t="s">
        <v>447</v>
      </c>
      <c r="H1448" s="8" t="s">
        <v>20</v>
      </c>
      <c r="I1448" s="8" t="s">
        <v>447</v>
      </c>
      <c r="J1448" s="8" t="s">
        <v>219</v>
      </c>
      <c r="K1448" s="8" t="s">
        <v>14</v>
      </c>
      <c r="L1448" s="12">
        <v>0</v>
      </c>
      <c r="M1448" s="9">
        <v>0</v>
      </c>
      <c r="N1448" s="10" t="str">
        <f t="shared" si="198"/>
        <v/>
      </c>
      <c r="O1448" s="11" t="str">
        <f t="shared" si="199"/>
        <v/>
      </c>
      <c r="P1448" s="11">
        <v>59.12</v>
      </c>
      <c r="Q1448" s="11">
        <v>0</v>
      </c>
      <c r="R1448" s="8">
        <v>0</v>
      </c>
      <c r="S1448" s="8">
        <v>0</v>
      </c>
      <c r="T1448" s="33" t="str">
        <f t="shared" si="200"/>
        <v/>
      </c>
      <c r="U1448" s="12">
        <f t="shared" si="201"/>
        <v>0</v>
      </c>
      <c r="V1448" s="10" t="str">
        <f t="shared" si="202"/>
        <v/>
      </c>
      <c r="W1448" s="11">
        <v>20.5</v>
      </c>
      <c r="X1448" s="8" t="s">
        <v>148</v>
      </c>
      <c r="Y1448" s="8" t="s">
        <v>149</v>
      </c>
      <c r="AA1448">
        <f t="shared" si="203"/>
        <v>3</v>
      </c>
      <c r="AB1448" s="32">
        <f t="shared" si="204"/>
        <v>-59.12</v>
      </c>
      <c r="AC1448" t="str">
        <f t="shared" si="205"/>
        <v>No Sales</v>
      </c>
      <c r="AD1448">
        <f>IFERROR(VLOOKUP(J1448,Product_lookup!$A:$G,5,FALSE),"")</f>
        <v>799</v>
      </c>
      <c r="AE1448">
        <f>IFERROR(VLOOKUP(J1448,Product_lookup!$A:$G,6,FALSE),"")</f>
        <v>272</v>
      </c>
      <c r="AF1448">
        <f>IFERROR(VLOOKUP(J1448,Product_lookup!$A:$G,7,FALSE),"")</f>
        <v>162</v>
      </c>
      <c r="AG1448" s="33">
        <f t="shared" si="206"/>
        <v>0.45682102628285359</v>
      </c>
    </row>
    <row r="1449" spans="1:33" x14ac:dyDescent="0.3">
      <c r="A1449" s="27">
        <v>46279</v>
      </c>
      <c r="B1449" s="8" t="s">
        <v>42</v>
      </c>
      <c r="C1449" s="8" t="s">
        <v>140</v>
      </c>
      <c r="D1449" s="8" t="s">
        <v>141</v>
      </c>
      <c r="E1449" s="8" t="s">
        <v>377</v>
      </c>
      <c r="F1449" s="8" t="s">
        <v>143</v>
      </c>
      <c r="G1449" s="8" t="s">
        <v>381</v>
      </c>
      <c r="H1449" s="8" t="s">
        <v>24</v>
      </c>
      <c r="I1449" s="8" t="s">
        <v>383</v>
      </c>
      <c r="J1449" s="8" t="s">
        <v>380</v>
      </c>
      <c r="K1449" s="8" t="s">
        <v>21</v>
      </c>
      <c r="L1449" s="12">
        <v>236</v>
      </c>
      <c r="M1449" s="9">
        <v>2</v>
      </c>
      <c r="N1449" s="10">
        <f t="shared" si="198"/>
        <v>8.4745762711864406E-3</v>
      </c>
      <c r="O1449" s="11">
        <f t="shared" si="199"/>
        <v>17</v>
      </c>
      <c r="P1449" s="11">
        <v>34</v>
      </c>
      <c r="Q1449" s="11">
        <v>0</v>
      </c>
      <c r="R1449" s="8">
        <v>0</v>
      </c>
      <c r="S1449" s="8">
        <v>0</v>
      </c>
      <c r="T1449" s="33" t="str">
        <f t="shared" si="200"/>
        <v/>
      </c>
      <c r="U1449" s="12">
        <f t="shared" si="201"/>
        <v>0</v>
      </c>
      <c r="V1449" s="10">
        <f t="shared" si="202"/>
        <v>0</v>
      </c>
      <c r="W1449" s="11">
        <v>17</v>
      </c>
      <c r="X1449" s="8" t="s">
        <v>148</v>
      </c>
      <c r="Y1449" s="8" t="s">
        <v>149</v>
      </c>
      <c r="AA1449">
        <f t="shared" si="203"/>
        <v>2</v>
      </c>
      <c r="AB1449" s="32">
        <f t="shared" si="204"/>
        <v>-34</v>
      </c>
      <c r="AC1449" t="str">
        <f t="shared" si="205"/>
        <v>No Sales</v>
      </c>
      <c r="AD1449">
        <f>IFERROR(VLOOKUP(J1449,Product_lookup!$A:$G,5,FALSE),"")</f>
        <v>549</v>
      </c>
      <c r="AE1449">
        <f>IFERROR(VLOOKUP(J1449,Product_lookup!$A:$G,6,FALSE),"")</f>
        <v>203</v>
      </c>
      <c r="AF1449">
        <f>IFERROR(VLOOKUP(J1449,Product_lookup!$A:$G,7,FALSE),"")</f>
        <v>139</v>
      </c>
      <c r="AG1449" s="33">
        <f t="shared" si="206"/>
        <v>0.37704918032786883</v>
      </c>
    </row>
    <row r="1450" spans="1:33" x14ac:dyDescent="0.3">
      <c r="A1450" s="27">
        <v>46279</v>
      </c>
      <c r="B1450" s="8" t="s">
        <v>42</v>
      </c>
      <c r="C1450" s="8" t="s">
        <v>140</v>
      </c>
      <c r="D1450" s="8" t="s">
        <v>141</v>
      </c>
      <c r="E1450" s="8" t="s">
        <v>377</v>
      </c>
      <c r="F1450" s="8" t="s">
        <v>143</v>
      </c>
      <c r="G1450" s="8" t="s">
        <v>381</v>
      </c>
      <c r="H1450" s="8" t="s">
        <v>24</v>
      </c>
      <c r="I1450" s="8" t="s">
        <v>911</v>
      </c>
      <c r="J1450" s="8" t="s">
        <v>380</v>
      </c>
      <c r="K1450" s="8" t="s">
        <v>14</v>
      </c>
      <c r="L1450" s="12">
        <v>548</v>
      </c>
      <c r="M1450" s="9">
        <v>1</v>
      </c>
      <c r="N1450" s="10">
        <f t="shared" si="198"/>
        <v>1.8248175182481751E-3</v>
      </c>
      <c r="O1450" s="11">
        <f t="shared" si="199"/>
        <v>6.58</v>
      </c>
      <c r="P1450" s="11">
        <v>6.58</v>
      </c>
      <c r="Q1450" s="11">
        <v>0</v>
      </c>
      <c r="R1450" s="8">
        <v>0</v>
      </c>
      <c r="S1450" s="8">
        <v>0</v>
      </c>
      <c r="T1450" s="33" t="str">
        <f t="shared" si="200"/>
        <v/>
      </c>
      <c r="U1450" s="12">
        <f t="shared" si="201"/>
        <v>0</v>
      </c>
      <c r="V1450" s="10">
        <f t="shared" si="202"/>
        <v>0</v>
      </c>
      <c r="W1450" s="11">
        <v>11.5</v>
      </c>
      <c r="X1450" s="8" t="s">
        <v>148</v>
      </c>
      <c r="Y1450" s="8" t="s">
        <v>149</v>
      </c>
      <c r="AA1450">
        <f t="shared" si="203"/>
        <v>2</v>
      </c>
      <c r="AB1450" s="32">
        <f t="shared" si="204"/>
        <v>-6.58</v>
      </c>
      <c r="AC1450" t="str">
        <f t="shared" si="205"/>
        <v>No Sales</v>
      </c>
      <c r="AD1450">
        <f>IFERROR(VLOOKUP(J1450,Product_lookup!$A:$G,5,FALSE),"")</f>
        <v>549</v>
      </c>
      <c r="AE1450">
        <f>IFERROR(VLOOKUP(J1450,Product_lookup!$A:$G,6,FALSE),"")</f>
        <v>203</v>
      </c>
      <c r="AF1450">
        <f>IFERROR(VLOOKUP(J1450,Product_lookup!$A:$G,7,FALSE),"")</f>
        <v>139</v>
      </c>
      <c r="AG1450" s="33">
        <f t="shared" si="206"/>
        <v>0.37704918032786883</v>
      </c>
    </row>
    <row r="1451" spans="1:33" x14ac:dyDescent="0.3">
      <c r="A1451" s="27">
        <v>46279</v>
      </c>
      <c r="B1451" s="8" t="s">
        <v>37</v>
      </c>
      <c r="C1451" s="8" t="s">
        <v>140</v>
      </c>
      <c r="D1451" s="8" t="s">
        <v>141</v>
      </c>
      <c r="E1451" s="8" t="s">
        <v>157</v>
      </c>
      <c r="F1451" s="8" t="s">
        <v>143</v>
      </c>
      <c r="G1451" s="8" t="s">
        <v>234</v>
      </c>
      <c r="H1451" s="8" t="s">
        <v>13</v>
      </c>
      <c r="I1451" s="8" t="s">
        <v>234</v>
      </c>
      <c r="J1451" s="8" t="s">
        <v>159</v>
      </c>
      <c r="K1451" s="8" t="s">
        <v>21</v>
      </c>
      <c r="L1451" s="12">
        <v>238</v>
      </c>
      <c r="M1451" s="9">
        <v>2</v>
      </c>
      <c r="N1451" s="10">
        <f t="shared" si="198"/>
        <v>8.4033613445378148E-3</v>
      </c>
      <c r="O1451" s="11">
        <f t="shared" si="199"/>
        <v>10.029999999999999</v>
      </c>
      <c r="P1451" s="11">
        <v>20.059999999999999</v>
      </c>
      <c r="Q1451" s="11">
        <v>0</v>
      </c>
      <c r="R1451" s="8">
        <v>0</v>
      </c>
      <c r="S1451" s="8">
        <v>0</v>
      </c>
      <c r="T1451" s="33" t="str">
        <f t="shared" si="200"/>
        <v/>
      </c>
      <c r="U1451" s="12">
        <f t="shared" si="201"/>
        <v>0</v>
      </c>
      <c r="V1451" s="10">
        <f t="shared" si="202"/>
        <v>0</v>
      </c>
      <c r="W1451" s="11">
        <v>11</v>
      </c>
      <c r="X1451" s="8" t="s">
        <v>148</v>
      </c>
      <c r="Y1451" s="8" t="s">
        <v>149</v>
      </c>
      <c r="AA1451">
        <f t="shared" si="203"/>
        <v>2</v>
      </c>
      <c r="AB1451" s="32">
        <f t="shared" si="204"/>
        <v>-20.059999999999999</v>
      </c>
      <c r="AC1451" t="str">
        <f t="shared" si="205"/>
        <v>No Sales</v>
      </c>
      <c r="AD1451">
        <f>IFERROR(VLOOKUP(J1451,Product_lookup!$A:$G,5,FALSE),"")</f>
        <v>399</v>
      </c>
      <c r="AE1451">
        <f>IFERROR(VLOOKUP(J1451,Product_lookup!$A:$G,6,FALSE),"")</f>
        <v>148</v>
      </c>
      <c r="AF1451">
        <f>IFERROR(VLOOKUP(J1451,Product_lookup!$A:$G,7,FALSE),"")</f>
        <v>126</v>
      </c>
      <c r="AG1451" s="33">
        <f t="shared" si="206"/>
        <v>0.31328320802005011</v>
      </c>
    </row>
    <row r="1452" spans="1:33" x14ac:dyDescent="0.3">
      <c r="A1452" s="27">
        <v>46286</v>
      </c>
      <c r="B1452" s="8" t="s">
        <v>34</v>
      </c>
      <c r="C1452" s="8" t="s">
        <v>140</v>
      </c>
      <c r="D1452" s="8" t="s">
        <v>141</v>
      </c>
      <c r="E1452" s="8" t="s">
        <v>322</v>
      </c>
      <c r="F1452" s="8" t="s">
        <v>143</v>
      </c>
      <c r="G1452" s="8" t="s">
        <v>323</v>
      </c>
      <c r="H1452" s="8" t="s">
        <v>20</v>
      </c>
      <c r="I1452" s="8" t="s">
        <v>323</v>
      </c>
      <c r="J1452" s="8" t="s">
        <v>324</v>
      </c>
      <c r="K1452" s="8" t="s">
        <v>21</v>
      </c>
      <c r="L1452" s="12">
        <v>720</v>
      </c>
      <c r="M1452" s="9">
        <v>9</v>
      </c>
      <c r="N1452" s="10">
        <f t="shared" si="198"/>
        <v>1.2500000000000001E-2</v>
      </c>
      <c r="O1452" s="11">
        <f t="shared" si="199"/>
        <v>11.5</v>
      </c>
      <c r="P1452" s="11">
        <v>103.5</v>
      </c>
      <c r="Q1452" s="11">
        <v>5988</v>
      </c>
      <c r="R1452" s="8">
        <v>12</v>
      </c>
      <c r="S1452" s="8">
        <v>12</v>
      </c>
      <c r="T1452" s="33">
        <f t="shared" si="200"/>
        <v>1.7284569138276553E-2</v>
      </c>
      <c r="U1452" s="12">
        <f t="shared" si="201"/>
        <v>57.855072463768117</v>
      </c>
      <c r="V1452" s="10">
        <f t="shared" si="202"/>
        <v>1.3333333333333333</v>
      </c>
      <c r="W1452" s="11">
        <v>11.5</v>
      </c>
      <c r="X1452" s="8" t="s">
        <v>148</v>
      </c>
      <c r="Y1452" s="8" t="s">
        <v>149</v>
      </c>
      <c r="AA1452">
        <f t="shared" si="203"/>
        <v>3</v>
      </c>
      <c r="AB1452" s="32">
        <f t="shared" si="204"/>
        <v>2224.5</v>
      </c>
      <c r="AC1452" t="str">
        <f t="shared" si="205"/>
        <v>Profitable</v>
      </c>
      <c r="AD1452">
        <f>IFERROR(VLOOKUP(J1452,Product_lookup!$A:$G,5,FALSE),"")</f>
        <v>499</v>
      </c>
      <c r="AE1452">
        <f>IFERROR(VLOOKUP(J1452,Product_lookup!$A:$G,6,FALSE),"")</f>
        <v>180</v>
      </c>
      <c r="AF1452">
        <f>IFERROR(VLOOKUP(J1452,Product_lookup!$A:$G,7,FALSE),"")</f>
        <v>125</v>
      </c>
      <c r="AG1452" s="33">
        <f t="shared" si="206"/>
        <v>0.38877755511022044</v>
      </c>
    </row>
    <row r="1453" spans="1:33" x14ac:dyDescent="0.3">
      <c r="A1453" s="27">
        <v>46279</v>
      </c>
      <c r="B1453" s="8" t="s">
        <v>37</v>
      </c>
      <c r="C1453" s="8" t="s">
        <v>140</v>
      </c>
      <c r="D1453" s="8" t="s">
        <v>141</v>
      </c>
      <c r="E1453" s="8" t="s">
        <v>239</v>
      </c>
      <c r="F1453" s="8" t="s">
        <v>143</v>
      </c>
      <c r="G1453" s="8" t="s">
        <v>240</v>
      </c>
      <c r="H1453" s="8" t="s">
        <v>13</v>
      </c>
      <c r="I1453" s="8" t="s">
        <v>631</v>
      </c>
      <c r="J1453" s="8" t="s">
        <v>242</v>
      </c>
      <c r="K1453" s="8" t="s">
        <v>7</v>
      </c>
      <c r="L1453" s="12">
        <v>114</v>
      </c>
      <c r="M1453" s="9">
        <v>2</v>
      </c>
      <c r="N1453" s="10">
        <f t="shared" si="198"/>
        <v>1.7543859649122806E-2</v>
      </c>
      <c r="O1453" s="11">
        <f t="shared" si="199"/>
        <v>5.67</v>
      </c>
      <c r="P1453" s="11">
        <v>11.34</v>
      </c>
      <c r="Q1453" s="8">
        <v>299</v>
      </c>
      <c r="R1453" s="8">
        <v>1</v>
      </c>
      <c r="S1453" s="8">
        <v>1</v>
      </c>
      <c r="T1453" s="33">
        <f t="shared" si="200"/>
        <v>3.7926421404682276E-2</v>
      </c>
      <c r="U1453" s="12">
        <f t="shared" si="201"/>
        <v>26.366843033509699</v>
      </c>
      <c r="V1453" s="10">
        <f t="shared" si="202"/>
        <v>0.5</v>
      </c>
      <c r="W1453" s="11">
        <v>7.5</v>
      </c>
      <c r="X1453" s="8" t="s">
        <v>148</v>
      </c>
      <c r="Y1453" s="8" t="s">
        <v>149</v>
      </c>
      <c r="AA1453">
        <f t="shared" si="203"/>
        <v>2</v>
      </c>
      <c r="AB1453" s="32">
        <f t="shared" si="204"/>
        <v>66.66</v>
      </c>
      <c r="AC1453" t="str">
        <f t="shared" si="205"/>
        <v>Profitable</v>
      </c>
      <c r="AD1453">
        <f>IFERROR(VLOOKUP(J1453,Product_lookup!$A:$G,5,FALSE),"")</f>
        <v>299</v>
      </c>
      <c r="AE1453">
        <f>IFERROR(VLOOKUP(J1453,Product_lookup!$A:$G,6,FALSE),"")</f>
        <v>114</v>
      </c>
      <c r="AF1453">
        <f>IFERROR(VLOOKUP(J1453,Product_lookup!$A:$G,7,FALSE),"")</f>
        <v>107</v>
      </c>
      <c r="AG1453" s="33">
        <f t="shared" si="206"/>
        <v>0.2608695652173913</v>
      </c>
    </row>
    <row r="1454" spans="1:33" x14ac:dyDescent="0.3">
      <c r="A1454" s="27">
        <v>46279</v>
      </c>
      <c r="B1454" s="8" t="s">
        <v>37</v>
      </c>
      <c r="C1454" s="8" t="s">
        <v>140</v>
      </c>
      <c r="D1454" s="8" t="s">
        <v>141</v>
      </c>
      <c r="E1454" s="8" t="s">
        <v>244</v>
      </c>
      <c r="F1454" s="8" t="s">
        <v>143</v>
      </c>
      <c r="G1454" s="8" t="s">
        <v>245</v>
      </c>
      <c r="H1454" s="8" t="s">
        <v>13</v>
      </c>
      <c r="I1454" s="8" t="s">
        <v>584</v>
      </c>
      <c r="J1454" s="8" t="s">
        <v>247</v>
      </c>
      <c r="K1454" s="8" t="s">
        <v>21</v>
      </c>
      <c r="L1454" s="12">
        <v>40</v>
      </c>
      <c r="M1454" s="9">
        <v>1</v>
      </c>
      <c r="N1454" s="10">
        <f t="shared" si="198"/>
        <v>2.5000000000000001E-2</v>
      </c>
      <c r="O1454" s="11">
        <f t="shared" si="199"/>
        <v>6.83</v>
      </c>
      <c r="P1454" s="11">
        <v>6.83</v>
      </c>
      <c r="Q1454" s="11">
        <v>0</v>
      </c>
      <c r="R1454" s="8">
        <v>0</v>
      </c>
      <c r="S1454" s="8">
        <v>0</v>
      </c>
      <c r="T1454" s="33" t="str">
        <f t="shared" si="200"/>
        <v/>
      </c>
      <c r="U1454" s="12">
        <f t="shared" si="201"/>
        <v>0</v>
      </c>
      <c r="V1454" s="10">
        <f t="shared" si="202"/>
        <v>0</v>
      </c>
      <c r="W1454" s="11">
        <v>8.5</v>
      </c>
      <c r="X1454" s="8" t="s">
        <v>148</v>
      </c>
      <c r="Y1454" s="8" t="s">
        <v>149</v>
      </c>
      <c r="AA1454">
        <f t="shared" si="203"/>
        <v>2</v>
      </c>
      <c r="AB1454" s="32">
        <f t="shared" si="204"/>
        <v>-6.83</v>
      </c>
      <c r="AC1454" t="str">
        <f t="shared" si="205"/>
        <v>No Sales</v>
      </c>
      <c r="AD1454">
        <f>IFERROR(VLOOKUP(J1454,Product_lookup!$A:$G,5,FALSE),"")</f>
        <v>279</v>
      </c>
      <c r="AE1454">
        <f>IFERROR(VLOOKUP(J1454,Product_lookup!$A:$G,6,FALSE),"")</f>
        <v>106</v>
      </c>
      <c r="AF1454">
        <f>IFERROR(VLOOKUP(J1454,Product_lookup!$A:$G,7,FALSE),"")</f>
        <v>105</v>
      </c>
      <c r="AG1454" s="33">
        <f t="shared" si="206"/>
        <v>0.24372759856630824</v>
      </c>
    </row>
    <row r="1455" spans="1:33" x14ac:dyDescent="0.3">
      <c r="A1455" s="27">
        <v>46279</v>
      </c>
      <c r="B1455" s="8" t="s">
        <v>37</v>
      </c>
      <c r="C1455" s="8" t="s">
        <v>140</v>
      </c>
      <c r="D1455" s="8" t="s">
        <v>141</v>
      </c>
      <c r="E1455" s="8" t="s">
        <v>244</v>
      </c>
      <c r="F1455" s="8" t="s">
        <v>143</v>
      </c>
      <c r="G1455" s="8" t="s">
        <v>245</v>
      </c>
      <c r="H1455" s="8" t="s">
        <v>13</v>
      </c>
      <c r="I1455" s="8" t="s">
        <v>245</v>
      </c>
      <c r="J1455" s="8" t="s">
        <v>247</v>
      </c>
      <c r="K1455" s="8" t="s">
        <v>21</v>
      </c>
      <c r="L1455" s="12">
        <v>428</v>
      </c>
      <c r="M1455" s="9">
        <v>2</v>
      </c>
      <c r="N1455" s="10">
        <f t="shared" si="198"/>
        <v>4.6728971962616819E-3</v>
      </c>
      <c r="O1455" s="11">
        <f t="shared" si="199"/>
        <v>7.42</v>
      </c>
      <c r="P1455" s="11">
        <v>14.84</v>
      </c>
      <c r="Q1455" s="11">
        <v>279</v>
      </c>
      <c r="R1455" s="8">
        <v>1</v>
      </c>
      <c r="S1455" s="8">
        <v>1</v>
      </c>
      <c r="T1455" s="33">
        <f t="shared" si="200"/>
        <v>5.3189964157706091E-2</v>
      </c>
      <c r="U1455" s="12">
        <f t="shared" si="201"/>
        <v>18.80053908355795</v>
      </c>
      <c r="V1455" s="10">
        <f t="shared" si="202"/>
        <v>0.5</v>
      </c>
      <c r="W1455" s="11">
        <v>8</v>
      </c>
      <c r="X1455" s="8" t="s">
        <v>148</v>
      </c>
      <c r="Y1455" s="8" t="s">
        <v>149</v>
      </c>
      <c r="AA1455">
        <f t="shared" si="203"/>
        <v>2</v>
      </c>
      <c r="AB1455" s="32">
        <f t="shared" si="204"/>
        <v>53.16</v>
      </c>
      <c r="AC1455" t="str">
        <f t="shared" si="205"/>
        <v>Profitable</v>
      </c>
      <c r="AD1455">
        <f>IFERROR(VLOOKUP(J1455,Product_lookup!$A:$G,5,FALSE),"")</f>
        <v>279</v>
      </c>
      <c r="AE1455">
        <f>IFERROR(VLOOKUP(J1455,Product_lookup!$A:$G,6,FALSE),"")</f>
        <v>106</v>
      </c>
      <c r="AF1455">
        <f>IFERROR(VLOOKUP(J1455,Product_lookup!$A:$G,7,FALSE),"")</f>
        <v>105</v>
      </c>
      <c r="AG1455" s="33">
        <f t="shared" si="206"/>
        <v>0.24372759856630824</v>
      </c>
    </row>
    <row r="1456" spans="1:33" x14ac:dyDescent="0.3">
      <c r="A1456" s="27">
        <v>46279</v>
      </c>
      <c r="B1456" s="8" t="s">
        <v>37</v>
      </c>
      <c r="C1456" s="8" t="s">
        <v>140</v>
      </c>
      <c r="D1456" s="8" t="s">
        <v>141</v>
      </c>
      <c r="E1456" s="8" t="s">
        <v>244</v>
      </c>
      <c r="F1456" s="8" t="s">
        <v>143</v>
      </c>
      <c r="G1456" s="8" t="s">
        <v>245</v>
      </c>
      <c r="H1456" s="8" t="s">
        <v>13</v>
      </c>
      <c r="I1456" s="8" t="s">
        <v>913</v>
      </c>
      <c r="J1456" s="8" t="s">
        <v>247</v>
      </c>
      <c r="K1456" s="8" t="s">
        <v>14</v>
      </c>
      <c r="L1456" s="12">
        <v>422</v>
      </c>
      <c r="M1456" s="9">
        <v>1</v>
      </c>
      <c r="N1456" s="10">
        <f t="shared" si="198"/>
        <v>2.3696682464454978E-3</v>
      </c>
      <c r="O1456" s="11">
        <f t="shared" si="199"/>
        <v>4.87</v>
      </c>
      <c r="P1456" s="11">
        <v>4.87</v>
      </c>
      <c r="Q1456" s="11">
        <v>0</v>
      </c>
      <c r="R1456" s="8">
        <v>0</v>
      </c>
      <c r="S1456" s="8">
        <v>0</v>
      </c>
      <c r="T1456" s="33" t="str">
        <f t="shared" si="200"/>
        <v/>
      </c>
      <c r="U1456" s="12">
        <f t="shared" si="201"/>
        <v>0</v>
      </c>
      <c r="V1456" s="10">
        <f t="shared" si="202"/>
        <v>0</v>
      </c>
      <c r="W1456" s="11">
        <v>6.5</v>
      </c>
      <c r="X1456" s="8" t="s">
        <v>148</v>
      </c>
      <c r="Y1456" s="8" t="s">
        <v>149</v>
      </c>
      <c r="AA1456">
        <f t="shared" si="203"/>
        <v>2</v>
      </c>
      <c r="AB1456" s="32">
        <f t="shared" si="204"/>
        <v>-4.87</v>
      </c>
      <c r="AC1456" t="str">
        <f t="shared" si="205"/>
        <v>No Sales</v>
      </c>
      <c r="AD1456">
        <f>IFERROR(VLOOKUP(J1456,Product_lookup!$A:$G,5,FALSE),"")</f>
        <v>279</v>
      </c>
      <c r="AE1456">
        <f>IFERROR(VLOOKUP(J1456,Product_lookup!$A:$G,6,FALSE),"")</f>
        <v>106</v>
      </c>
      <c r="AF1456">
        <f>IFERROR(VLOOKUP(J1456,Product_lookup!$A:$G,7,FALSE),"")</f>
        <v>105</v>
      </c>
      <c r="AG1456" s="33">
        <f t="shared" si="206"/>
        <v>0.24372759856630824</v>
      </c>
    </row>
    <row r="1457" spans="1:33" x14ac:dyDescent="0.3">
      <c r="A1457" s="27">
        <v>46279</v>
      </c>
      <c r="B1457" s="8" t="s">
        <v>37</v>
      </c>
      <c r="C1457" s="8" t="s">
        <v>140</v>
      </c>
      <c r="D1457" s="8" t="s">
        <v>141</v>
      </c>
      <c r="E1457" s="8" t="s">
        <v>244</v>
      </c>
      <c r="F1457" s="8" t="s">
        <v>143</v>
      </c>
      <c r="G1457" s="8" t="s">
        <v>394</v>
      </c>
      <c r="H1457" s="8" t="s">
        <v>13</v>
      </c>
      <c r="I1457" s="8" t="s">
        <v>544</v>
      </c>
      <c r="J1457" s="8" t="s">
        <v>247</v>
      </c>
      <c r="K1457" s="8" t="s">
        <v>14</v>
      </c>
      <c r="L1457" s="12">
        <v>215</v>
      </c>
      <c r="M1457" s="9">
        <v>1</v>
      </c>
      <c r="N1457" s="10">
        <f t="shared" si="198"/>
        <v>4.6511627906976744E-3</v>
      </c>
      <c r="O1457" s="11">
        <f t="shared" si="199"/>
        <v>3.42</v>
      </c>
      <c r="P1457" s="11">
        <v>3.42</v>
      </c>
      <c r="Q1457" s="11">
        <v>0</v>
      </c>
      <c r="R1457" s="8">
        <v>0</v>
      </c>
      <c r="S1457" s="8">
        <v>0</v>
      </c>
      <c r="T1457" s="33" t="str">
        <f t="shared" si="200"/>
        <v/>
      </c>
      <c r="U1457" s="12">
        <f t="shared" si="201"/>
        <v>0</v>
      </c>
      <c r="V1457" s="10">
        <f t="shared" si="202"/>
        <v>0</v>
      </c>
      <c r="W1457" s="11">
        <v>5</v>
      </c>
      <c r="X1457" s="8" t="s">
        <v>148</v>
      </c>
      <c r="Y1457" s="8" t="s">
        <v>149</v>
      </c>
      <c r="AA1457">
        <f t="shared" si="203"/>
        <v>2</v>
      </c>
      <c r="AB1457" s="32">
        <f t="shared" si="204"/>
        <v>-3.42</v>
      </c>
      <c r="AC1457" t="str">
        <f t="shared" si="205"/>
        <v>No Sales</v>
      </c>
      <c r="AD1457">
        <f>IFERROR(VLOOKUP(J1457,Product_lookup!$A:$G,5,FALSE),"")</f>
        <v>279</v>
      </c>
      <c r="AE1457">
        <f>IFERROR(VLOOKUP(J1457,Product_lookup!$A:$G,6,FALSE),"")</f>
        <v>106</v>
      </c>
      <c r="AF1457">
        <f>IFERROR(VLOOKUP(J1457,Product_lookup!$A:$G,7,FALSE),"")</f>
        <v>105</v>
      </c>
      <c r="AG1457" s="33">
        <f t="shared" si="206"/>
        <v>0.24372759856630824</v>
      </c>
    </row>
    <row r="1458" spans="1:33" x14ac:dyDescent="0.3">
      <c r="A1458" s="27">
        <v>46279</v>
      </c>
      <c r="B1458" s="8" t="s">
        <v>37</v>
      </c>
      <c r="C1458" s="8" t="s">
        <v>140</v>
      </c>
      <c r="D1458" s="8" t="s">
        <v>141</v>
      </c>
      <c r="E1458" s="8" t="s">
        <v>167</v>
      </c>
      <c r="F1458" s="8" t="s">
        <v>143</v>
      </c>
      <c r="G1458" s="8" t="s">
        <v>255</v>
      </c>
      <c r="H1458" s="8" t="s">
        <v>13</v>
      </c>
      <c r="I1458" s="8" t="s">
        <v>914</v>
      </c>
      <c r="J1458" s="8" t="s">
        <v>169</v>
      </c>
      <c r="K1458" s="8" t="s">
        <v>14</v>
      </c>
      <c r="L1458" s="12">
        <v>291</v>
      </c>
      <c r="M1458" s="9">
        <v>0</v>
      </c>
      <c r="N1458" s="10">
        <f t="shared" si="198"/>
        <v>0</v>
      </c>
      <c r="O1458" s="11" t="str">
        <f t="shared" si="199"/>
        <v/>
      </c>
      <c r="P1458" s="11">
        <v>0</v>
      </c>
      <c r="Q1458" s="11">
        <v>0</v>
      </c>
      <c r="R1458" s="8">
        <v>0</v>
      </c>
      <c r="S1458" s="8">
        <v>0</v>
      </c>
      <c r="T1458" s="33" t="str">
        <f t="shared" si="200"/>
        <v/>
      </c>
      <c r="U1458" s="12" t="str">
        <f t="shared" si="201"/>
        <v/>
      </c>
      <c r="V1458" s="10" t="str">
        <f t="shared" si="202"/>
        <v/>
      </c>
      <c r="W1458" s="11">
        <v>6.5</v>
      </c>
      <c r="X1458" s="8" t="s">
        <v>148</v>
      </c>
      <c r="Y1458" s="8" t="s">
        <v>149</v>
      </c>
      <c r="AA1458">
        <f t="shared" si="203"/>
        <v>2</v>
      </c>
      <c r="AB1458" s="32">
        <f t="shared" si="204"/>
        <v>0</v>
      </c>
      <c r="AC1458" t="str">
        <f t="shared" si="205"/>
        <v>No Spend</v>
      </c>
      <c r="AD1458">
        <f>IFERROR(VLOOKUP(J1458,Product_lookup!$A:$G,5,FALSE),"")</f>
        <v>249</v>
      </c>
      <c r="AE1458">
        <f>IFERROR(VLOOKUP(J1458,Product_lookup!$A:$G,6,FALSE),"")</f>
        <v>100</v>
      </c>
      <c r="AF1458">
        <f>IFERROR(VLOOKUP(J1458,Product_lookup!$A:$G,7,FALSE),"")</f>
        <v>102</v>
      </c>
      <c r="AG1458" s="33">
        <f t="shared" si="206"/>
        <v>0.18875502008032127</v>
      </c>
    </row>
    <row r="1459" spans="1:33" x14ac:dyDescent="0.3">
      <c r="A1459" s="27">
        <v>46279</v>
      </c>
      <c r="B1459" s="8" t="s">
        <v>37</v>
      </c>
      <c r="C1459" s="8" t="s">
        <v>140</v>
      </c>
      <c r="D1459" s="8" t="s">
        <v>141</v>
      </c>
      <c r="E1459" s="8" t="s">
        <v>257</v>
      </c>
      <c r="F1459" s="8" t="s">
        <v>143</v>
      </c>
      <c r="G1459" s="8" t="s">
        <v>258</v>
      </c>
      <c r="H1459" s="8" t="s">
        <v>13</v>
      </c>
      <c r="I1459" s="8" t="s">
        <v>258</v>
      </c>
      <c r="J1459" s="8" t="s">
        <v>260</v>
      </c>
      <c r="K1459" s="8" t="s">
        <v>21</v>
      </c>
      <c r="L1459" s="12">
        <v>1084</v>
      </c>
      <c r="M1459" s="9">
        <v>10</v>
      </c>
      <c r="N1459" s="10">
        <f t="shared" si="198"/>
        <v>9.2250922509225092E-3</v>
      </c>
      <c r="O1459" s="11">
        <f t="shared" si="199"/>
        <v>9</v>
      </c>
      <c r="P1459" s="11">
        <v>90</v>
      </c>
      <c r="Q1459" s="11">
        <v>349</v>
      </c>
      <c r="R1459" s="8">
        <v>1</v>
      </c>
      <c r="S1459" s="8">
        <v>1</v>
      </c>
      <c r="T1459" s="33">
        <f t="shared" si="200"/>
        <v>0.25787965616045844</v>
      </c>
      <c r="U1459" s="12">
        <f t="shared" si="201"/>
        <v>3.8777777777777778</v>
      </c>
      <c r="V1459" s="10">
        <f t="shared" si="202"/>
        <v>0.1</v>
      </c>
      <c r="W1459" s="11">
        <v>9</v>
      </c>
      <c r="X1459" s="8" t="s">
        <v>148</v>
      </c>
      <c r="Y1459" s="8" t="s">
        <v>149</v>
      </c>
      <c r="AA1459">
        <f t="shared" si="203"/>
        <v>2</v>
      </c>
      <c r="AB1459" s="32">
        <f t="shared" si="204"/>
        <v>15</v>
      </c>
      <c r="AC1459" t="str">
        <f t="shared" si="205"/>
        <v>Profitable</v>
      </c>
      <c r="AD1459">
        <f>IFERROR(VLOOKUP(J1459,Product_lookup!$A:$G,5,FALSE),"")</f>
        <v>349</v>
      </c>
      <c r="AE1459">
        <f>IFERROR(VLOOKUP(J1459,Product_lookup!$A:$G,6,FALSE),"")</f>
        <v>133</v>
      </c>
      <c r="AF1459">
        <f>IFERROR(VLOOKUP(J1459,Product_lookup!$A:$G,7,FALSE),"")</f>
        <v>111</v>
      </c>
      <c r="AG1459" s="33">
        <f t="shared" si="206"/>
        <v>0.3008595988538682</v>
      </c>
    </row>
    <row r="1460" spans="1:33" x14ac:dyDescent="0.3">
      <c r="A1460" s="27">
        <v>46279</v>
      </c>
      <c r="B1460" s="8" t="s">
        <v>33</v>
      </c>
      <c r="C1460" s="8" t="s">
        <v>173</v>
      </c>
      <c r="D1460" s="8" t="s">
        <v>141</v>
      </c>
      <c r="E1460" s="8" t="s">
        <v>193</v>
      </c>
      <c r="F1460" s="8" t="s">
        <v>143</v>
      </c>
      <c r="G1460" s="8" t="s">
        <v>264</v>
      </c>
      <c r="H1460" s="8" t="s">
        <v>24</v>
      </c>
      <c r="I1460" s="8" t="s">
        <v>194</v>
      </c>
      <c r="J1460" s="8" t="s">
        <v>195</v>
      </c>
      <c r="K1460" s="8" t="s">
        <v>14</v>
      </c>
      <c r="L1460" s="12">
        <v>2764</v>
      </c>
      <c r="M1460" s="9">
        <v>18</v>
      </c>
      <c r="N1460" s="10">
        <f t="shared" si="198"/>
        <v>6.5123010130246021E-3</v>
      </c>
      <c r="O1460" s="11">
        <f t="shared" si="199"/>
        <v>9.6199999999999992</v>
      </c>
      <c r="P1460" s="11">
        <v>173.16</v>
      </c>
      <c r="Q1460" s="11">
        <v>798</v>
      </c>
      <c r="R1460" s="8">
        <v>1</v>
      </c>
      <c r="S1460" s="8">
        <v>2</v>
      </c>
      <c r="T1460" s="33">
        <f t="shared" si="200"/>
        <v>0.21699248120300751</v>
      </c>
      <c r="U1460" s="12">
        <f t="shared" si="201"/>
        <v>4.6084546084546085</v>
      </c>
      <c r="V1460" s="10">
        <f t="shared" si="202"/>
        <v>5.5555555555555552E-2</v>
      </c>
      <c r="W1460" s="11">
        <v>13.5</v>
      </c>
      <c r="X1460" s="8" t="s">
        <v>148</v>
      </c>
      <c r="Y1460" s="8" t="s">
        <v>149</v>
      </c>
      <c r="Z1460" s="8" t="s">
        <v>497</v>
      </c>
      <c r="AA1460">
        <f t="shared" si="203"/>
        <v>2</v>
      </c>
      <c r="AB1460" s="32">
        <f t="shared" si="204"/>
        <v>76.84</v>
      </c>
      <c r="AC1460" t="str">
        <f t="shared" si="205"/>
        <v>Profitable</v>
      </c>
      <c r="AD1460">
        <f>IFERROR(VLOOKUP(J1460,Product_lookup!$A:$G,5,FALSE),"")</f>
        <v>399</v>
      </c>
      <c r="AE1460">
        <f>IFERROR(VLOOKUP(J1460,Product_lookup!$A:$G,6,FALSE),"")</f>
        <v>148</v>
      </c>
      <c r="AF1460">
        <f>IFERROR(VLOOKUP(J1460,Product_lookup!$A:$G,7,FALSE),"")</f>
        <v>126</v>
      </c>
      <c r="AG1460" s="33">
        <f t="shared" si="206"/>
        <v>0.31328320802005011</v>
      </c>
    </row>
    <row r="1461" spans="1:33" x14ac:dyDescent="0.3">
      <c r="A1461" s="27">
        <v>46279</v>
      </c>
      <c r="B1461" s="8" t="s">
        <v>33</v>
      </c>
      <c r="C1461" s="8" t="s">
        <v>173</v>
      </c>
      <c r="D1461" s="8" t="s">
        <v>141</v>
      </c>
      <c r="E1461" s="8" t="s">
        <v>193</v>
      </c>
      <c r="F1461" s="8" t="s">
        <v>143</v>
      </c>
      <c r="G1461" s="8" t="s">
        <v>264</v>
      </c>
      <c r="H1461" s="8" t="s">
        <v>24</v>
      </c>
      <c r="I1461" s="8" t="s">
        <v>198</v>
      </c>
      <c r="J1461" s="8" t="s">
        <v>195</v>
      </c>
      <c r="K1461" s="8" t="s">
        <v>21</v>
      </c>
      <c r="L1461" s="12">
        <v>566</v>
      </c>
      <c r="M1461" s="9">
        <v>7</v>
      </c>
      <c r="N1461" s="10">
        <f t="shared" si="198"/>
        <v>1.2367491166077738E-2</v>
      </c>
      <c r="O1461" s="11">
        <f t="shared" si="199"/>
        <v>8.5</v>
      </c>
      <c r="P1461" s="11">
        <v>59.5</v>
      </c>
      <c r="Q1461" s="11">
        <v>0</v>
      </c>
      <c r="R1461" s="8">
        <v>0</v>
      </c>
      <c r="S1461" s="8">
        <v>0</v>
      </c>
      <c r="T1461" s="33" t="str">
        <f t="shared" si="200"/>
        <v/>
      </c>
      <c r="U1461" s="12">
        <f t="shared" si="201"/>
        <v>0</v>
      </c>
      <c r="V1461" s="10">
        <f t="shared" si="202"/>
        <v>0</v>
      </c>
      <c r="W1461" s="11">
        <v>8.5</v>
      </c>
      <c r="X1461" s="8" t="s">
        <v>148</v>
      </c>
      <c r="Y1461" s="8" t="s">
        <v>149</v>
      </c>
      <c r="AA1461">
        <f t="shared" si="203"/>
        <v>2</v>
      </c>
      <c r="AB1461" s="32">
        <f t="shared" si="204"/>
        <v>-59.5</v>
      </c>
      <c r="AC1461" t="str">
        <f t="shared" si="205"/>
        <v>No Sales</v>
      </c>
      <c r="AD1461">
        <f>IFERROR(VLOOKUP(J1461,Product_lookup!$A:$G,5,FALSE),"")</f>
        <v>399</v>
      </c>
      <c r="AE1461">
        <f>IFERROR(VLOOKUP(J1461,Product_lookup!$A:$G,6,FALSE),"")</f>
        <v>148</v>
      </c>
      <c r="AF1461">
        <f>IFERROR(VLOOKUP(J1461,Product_lookup!$A:$G,7,FALSE),"")</f>
        <v>126</v>
      </c>
      <c r="AG1461" s="33">
        <f t="shared" si="206"/>
        <v>0.31328320802005011</v>
      </c>
    </row>
    <row r="1462" spans="1:33" x14ac:dyDescent="0.3">
      <c r="A1462" s="27">
        <v>46279</v>
      </c>
      <c r="B1462" s="8" t="s">
        <v>33</v>
      </c>
      <c r="C1462" s="8" t="s">
        <v>173</v>
      </c>
      <c r="D1462" s="8" t="s">
        <v>141</v>
      </c>
      <c r="E1462" s="8" t="s">
        <v>193</v>
      </c>
      <c r="F1462" s="8" t="s">
        <v>143</v>
      </c>
      <c r="G1462" s="8" t="s">
        <v>194</v>
      </c>
      <c r="H1462" s="8" t="s">
        <v>24</v>
      </c>
      <c r="I1462" s="8" t="s">
        <v>266</v>
      </c>
      <c r="J1462" s="8" t="s">
        <v>195</v>
      </c>
      <c r="K1462" s="8" t="s">
        <v>14</v>
      </c>
      <c r="L1462" s="12">
        <v>805</v>
      </c>
      <c r="M1462" s="9">
        <v>4</v>
      </c>
      <c r="N1462" s="10">
        <f t="shared" si="198"/>
        <v>4.9689440993788822E-3</v>
      </c>
      <c r="O1462" s="11">
        <f t="shared" si="199"/>
        <v>8.24</v>
      </c>
      <c r="P1462" s="11">
        <v>32.96</v>
      </c>
      <c r="Q1462" s="11">
        <v>0</v>
      </c>
      <c r="R1462" s="8">
        <v>0</v>
      </c>
      <c r="S1462" s="8">
        <v>0</v>
      </c>
      <c r="T1462" s="33" t="str">
        <f t="shared" si="200"/>
        <v/>
      </c>
      <c r="U1462" s="12">
        <f t="shared" si="201"/>
        <v>0</v>
      </c>
      <c r="V1462" s="10">
        <f t="shared" si="202"/>
        <v>0</v>
      </c>
      <c r="W1462" s="11">
        <v>10</v>
      </c>
      <c r="X1462" s="8" t="s">
        <v>148</v>
      </c>
      <c r="Y1462" s="8" t="s">
        <v>149</v>
      </c>
      <c r="AA1462">
        <f t="shared" si="203"/>
        <v>2</v>
      </c>
      <c r="AB1462" s="32">
        <f t="shared" si="204"/>
        <v>-32.96</v>
      </c>
      <c r="AC1462" t="str">
        <f t="shared" si="205"/>
        <v>No Sales</v>
      </c>
      <c r="AD1462">
        <f>IFERROR(VLOOKUP(J1462,Product_lookup!$A:$G,5,FALSE),"")</f>
        <v>399</v>
      </c>
      <c r="AE1462">
        <f>IFERROR(VLOOKUP(J1462,Product_lookup!$A:$G,6,FALSE),"")</f>
        <v>148</v>
      </c>
      <c r="AF1462">
        <f>IFERROR(VLOOKUP(J1462,Product_lookup!$A:$G,7,FALSE),"")</f>
        <v>126</v>
      </c>
      <c r="AG1462" s="33">
        <f t="shared" si="206"/>
        <v>0.31328320802005011</v>
      </c>
    </row>
    <row r="1463" spans="1:33" x14ac:dyDescent="0.3">
      <c r="A1463" s="27">
        <v>46279</v>
      </c>
      <c r="B1463" s="8" t="s">
        <v>33</v>
      </c>
      <c r="C1463" s="8" t="s">
        <v>173</v>
      </c>
      <c r="D1463" s="8" t="s">
        <v>141</v>
      </c>
      <c r="E1463" s="8" t="s">
        <v>200</v>
      </c>
      <c r="F1463" s="8" t="s">
        <v>143</v>
      </c>
      <c r="G1463" s="8" t="s">
        <v>270</v>
      </c>
      <c r="H1463" s="8" t="s">
        <v>24</v>
      </c>
      <c r="I1463" s="8" t="s">
        <v>550</v>
      </c>
      <c r="J1463" s="8" t="s">
        <v>202</v>
      </c>
      <c r="K1463" s="8" t="s">
        <v>21</v>
      </c>
      <c r="L1463" s="12">
        <v>383</v>
      </c>
      <c r="M1463" s="9">
        <v>4</v>
      </c>
      <c r="N1463" s="10">
        <f t="shared" si="198"/>
        <v>1.0443864229765013E-2</v>
      </c>
      <c r="O1463" s="11">
        <f t="shared" si="199"/>
        <v>8.02</v>
      </c>
      <c r="P1463" s="11">
        <v>32.08</v>
      </c>
      <c r="Q1463" s="11">
        <v>0</v>
      </c>
      <c r="R1463" s="8">
        <v>0</v>
      </c>
      <c r="S1463" s="8">
        <v>0</v>
      </c>
      <c r="T1463" s="33" t="str">
        <f t="shared" si="200"/>
        <v/>
      </c>
      <c r="U1463" s="12">
        <f t="shared" si="201"/>
        <v>0</v>
      </c>
      <c r="V1463" s="10">
        <f t="shared" si="202"/>
        <v>0</v>
      </c>
      <c r="W1463" s="11">
        <v>9</v>
      </c>
      <c r="X1463" s="8" t="s">
        <v>148</v>
      </c>
      <c r="Y1463" s="8" t="s">
        <v>149</v>
      </c>
      <c r="AA1463">
        <f t="shared" si="203"/>
        <v>2</v>
      </c>
      <c r="AB1463" s="32">
        <f t="shared" si="204"/>
        <v>-32.08</v>
      </c>
      <c r="AC1463" t="str">
        <f t="shared" si="205"/>
        <v>No Sales</v>
      </c>
      <c r="AD1463">
        <f>IFERROR(VLOOKUP(J1463,Product_lookup!$A:$G,5,FALSE),"")</f>
        <v>429</v>
      </c>
      <c r="AE1463">
        <f>IFERROR(VLOOKUP(J1463,Product_lookup!$A:$G,6,FALSE),"")</f>
        <v>159</v>
      </c>
      <c r="AF1463">
        <f>IFERROR(VLOOKUP(J1463,Product_lookup!$A:$G,7,FALSE),"")</f>
        <v>139</v>
      </c>
      <c r="AG1463" s="33">
        <f t="shared" si="206"/>
        <v>0.30536130536130535</v>
      </c>
    </row>
    <row r="1464" spans="1:33" x14ac:dyDescent="0.3">
      <c r="A1464" s="27">
        <v>46279</v>
      </c>
      <c r="B1464" s="8" t="s">
        <v>33</v>
      </c>
      <c r="C1464" s="8" t="s">
        <v>173</v>
      </c>
      <c r="D1464" s="8" t="s">
        <v>141</v>
      </c>
      <c r="E1464" s="8" t="s">
        <v>271</v>
      </c>
      <c r="F1464" s="8" t="s">
        <v>143</v>
      </c>
      <c r="G1464" s="8" t="s">
        <v>275</v>
      </c>
      <c r="H1464" s="8" t="s">
        <v>24</v>
      </c>
      <c r="I1464" s="8" t="s">
        <v>916</v>
      </c>
      <c r="J1464" s="8" t="s">
        <v>274</v>
      </c>
      <c r="K1464" s="8" t="s">
        <v>21</v>
      </c>
      <c r="L1464" s="12">
        <v>225</v>
      </c>
      <c r="M1464" s="9">
        <v>3</v>
      </c>
      <c r="N1464" s="10">
        <f t="shared" si="198"/>
        <v>1.3333333333333334E-2</v>
      </c>
      <c r="O1464" s="11">
        <f t="shared" si="199"/>
        <v>18</v>
      </c>
      <c r="P1464" s="11">
        <v>54</v>
      </c>
      <c r="Q1464" s="11">
        <v>0</v>
      </c>
      <c r="R1464" s="8">
        <v>0</v>
      </c>
      <c r="S1464" s="8">
        <v>0</v>
      </c>
      <c r="T1464" s="33" t="str">
        <f t="shared" si="200"/>
        <v/>
      </c>
      <c r="U1464" s="12">
        <f t="shared" si="201"/>
        <v>0</v>
      </c>
      <c r="V1464" s="10">
        <f t="shared" si="202"/>
        <v>0</v>
      </c>
      <c r="W1464" s="11">
        <v>18</v>
      </c>
      <c r="X1464" s="8" t="s">
        <v>148</v>
      </c>
      <c r="Y1464" s="8" t="s">
        <v>149</v>
      </c>
      <c r="AA1464">
        <f t="shared" si="203"/>
        <v>2</v>
      </c>
      <c r="AB1464" s="32">
        <f t="shared" si="204"/>
        <v>-54</v>
      </c>
      <c r="AC1464" t="str">
        <f t="shared" si="205"/>
        <v>No Sales</v>
      </c>
      <c r="AD1464">
        <f>IFERROR(VLOOKUP(J1464,Product_lookup!$A:$G,5,FALSE),"")</f>
        <v>549</v>
      </c>
      <c r="AE1464">
        <f>IFERROR(VLOOKUP(J1464,Product_lookup!$A:$G,6,FALSE),"")</f>
        <v>198</v>
      </c>
      <c r="AF1464">
        <f>IFERROR(VLOOKUP(J1464,Product_lookup!$A:$G,7,FALSE),"")</f>
        <v>139</v>
      </c>
      <c r="AG1464" s="33">
        <f t="shared" si="206"/>
        <v>0.38615664845173042</v>
      </c>
    </row>
    <row r="1465" spans="1:33" x14ac:dyDescent="0.3">
      <c r="A1465" s="27">
        <v>46279</v>
      </c>
      <c r="B1465" s="8" t="s">
        <v>33</v>
      </c>
      <c r="C1465" s="8" t="s">
        <v>173</v>
      </c>
      <c r="D1465" s="8" t="s">
        <v>141</v>
      </c>
      <c r="E1465" s="8" t="s">
        <v>271</v>
      </c>
      <c r="F1465" s="8" t="s">
        <v>143</v>
      </c>
      <c r="G1465" s="8" t="s">
        <v>275</v>
      </c>
      <c r="H1465" s="8" t="s">
        <v>24</v>
      </c>
      <c r="I1465" s="8" t="s">
        <v>272</v>
      </c>
      <c r="J1465" s="8" t="s">
        <v>274</v>
      </c>
      <c r="K1465" s="8" t="s">
        <v>7</v>
      </c>
      <c r="L1465" s="12">
        <v>1972</v>
      </c>
      <c r="M1465" s="9">
        <v>14</v>
      </c>
      <c r="N1465" s="10">
        <f t="shared" si="198"/>
        <v>7.099391480730223E-3</v>
      </c>
      <c r="O1465" s="11">
        <f t="shared" si="199"/>
        <v>6.4099999999999993</v>
      </c>
      <c r="P1465" s="11">
        <v>89.74</v>
      </c>
      <c r="Q1465" s="11">
        <v>0</v>
      </c>
      <c r="R1465" s="8">
        <v>0</v>
      </c>
      <c r="S1465" s="8">
        <v>0</v>
      </c>
      <c r="T1465" s="33" t="str">
        <f t="shared" si="200"/>
        <v/>
      </c>
      <c r="U1465" s="12">
        <f t="shared" si="201"/>
        <v>0</v>
      </c>
      <c r="V1465" s="10">
        <f t="shared" si="202"/>
        <v>0</v>
      </c>
      <c r="W1465" s="11">
        <v>12.5</v>
      </c>
      <c r="X1465" s="8" t="s">
        <v>148</v>
      </c>
      <c r="Y1465" s="8" t="s">
        <v>149</v>
      </c>
      <c r="AA1465">
        <f t="shared" si="203"/>
        <v>2</v>
      </c>
      <c r="AB1465" s="32">
        <f t="shared" si="204"/>
        <v>-89.74</v>
      </c>
      <c r="AC1465" t="str">
        <f t="shared" si="205"/>
        <v>No Sales</v>
      </c>
      <c r="AD1465">
        <f>IFERROR(VLOOKUP(J1465,Product_lookup!$A:$G,5,FALSE),"")</f>
        <v>549</v>
      </c>
      <c r="AE1465">
        <f>IFERROR(VLOOKUP(J1465,Product_lookup!$A:$G,6,FALSE),"")</f>
        <v>198</v>
      </c>
      <c r="AF1465">
        <f>IFERROR(VLOOKUP(J1465,Product_lookup!$A:$G,7,FALSE),"")</f>
        <v>139</v>
      </c>
      <c r="AG1465" s="33">
        <f t="shared" si="206"/>
        <v>0.38615664845173042</v>
      </c>
    </row>
    <row r="1466" spans="1:33" x14ac:dyDescent="0.3">
      <c r="A1466" s="27">
        <v>46279</v>
      </c>
      <c r="B1466" s="8" t="s">
        <v>33</v>
      </c>
      <c r="C1466" s="8" t="s">
        <v>173</v>
      </c>
      <c r="D1466" s="8" t="s">
        <v>141</v>
      </c>
      <c r="E1466" s="8" t="s">
        <v>271</v>
      </c>
      <c r="F1466" s="8" t="s">
        <v>143</v>
      </c>
      <c r="G1466" s="8" t="s">
        <v>272</v>
      </c>
      <c r="H1466" s="8" t="s">
        <v>24</v>
      </c>
      <c r="I1466" s="8" t="s">
        <v>277</v>
      </c>
      <c r="J1466" s="8" t="s">
        <v>274</v>
      </c>
      <c r="K1466" s="8" t="s">
        <v>14</v>
      </c>
      <c r="L1466" s="12">
        <v>383</v>
      </c>
      <c r="M1466" s="9">
        <v>4</v>
      </c>
      <c r="N1466" s="10">
        <f t="shared" si="198"/>
        <v>1.0443864229765013E-2</v>
      </c>
      <c r="O1466" s="11">
        <f t="shared" si="199"/>
        <v>6.54</v>
      </c>
      <c r="P1466" s="11">
        <v>26.16</v>
      </c>
      <c r="Q1466" s="11">
        <v>0</v>
      </c>
      <c r="R1466" s="8">
        <v>0</v>
      </c>
      <c r="S1466" s="8">
        <v>0</v>
      </c>
      <c r="T1466" s="33" t="str">
        <f t="shared" si="200"/>
        <v/>
      </c>
      <c r="U1466" s="12">
        <f t="shared" si="201"/>
        <v>0</v>
      </c>
      <c r="V1466" s="10">
        <f t="shared" si="202"/>
        <v>0</v>
      </c>
      <c r="W1466" s="11">
        <v>12</v>
      </c>
      <c r="X1466" s="8" t="s">
        <v>148</v>
      </c>
      <c r="Y1466" s="8" t="s">
        <v>149</v>
      </c>
      <c r="AA1466">
        <f t="shared" si="203"/>
        <v>2</v>
      </c>
      <c r="AB1466" s="32">
        <f t="shared" si="204"/>
        <v>-26.16</v>
      </c>
      <c r="AC1466" t="str">
        <f t="shared" si="205"/>
        <v>No Sales</v>
      </c>
      <c r="AD1466">
        <f>IFERROR(VLOOKUP(J1466,Product_lookup!$A:$G,5,FALSE),"")</f>
        <v>549</v>
      </c>
      <c r="AE1466">
        <f>IFERROR(VLOOKUP(J1466,Product_lookup!$A:$G,6,FALSE),"")</f>
        <v>198</v>
      </c>
      <c r="AF1466">
        <f>IFERROR(VLOOKUP(J1466,Product_lookup!$A:$G,7,FALSE),"")</f>
        <v>139</v>
      </c>
      <c r="AG1466" s="33">
        <f t="shared" si="206"/>
        <v>0.38615664845173042</v>
      </c>
    </row>
    <row r="1467" spans="1:33" x14ac:dyDescent="0.3">
      <c r="A1467" s="27">
        <v>46279</v>
      </c>
      <c r="B1467" s="8" t="s">
        <v>23</v>
      </c>
      <c r="C1467" s="8" t="s">
        <v>173</v>
      </c>
      <c r="D1467" s="8" t="s">
        <v>141</v>
      </c>
      <c r="E1467" s="8" t="s">
        <v>174</v>
      </c>
      <c r="F1467" s="8" t="s">
        <v>143</v>
      </c>
      <c r="G1467" s="8" t="s">
        <v>409</v>
      </c>
      <c r="H1467" s="8" t="s">
        <v>20</v>
      </c>
      <c r="I1467" s="8" t="s">
        <v>409</v>
      </c>
      <c r="J1467" s="8" t="s">
        <v>176</v>
      </c>
      <c r="K1467" s="8" t="s">
        <v>7</v>
      </c>
      <c r="L1467" s="12">
        <v>818</v>
      </c>
      <c r="M1467" s="9">
        <v>3</v>
      </c>
      <c r="N1467" s="10">
        <f t="shared" si="198"/>
        <v>3.667481662591687E-3</v>
      </c>
      <c r="O1467" s="11">
        <f t="shared" si="199"/>
        <v>10.459999999999999</v>
      </c>
      <c r="P1467" s="11">
        <v>31.38</v>
      </c>
      <c r="Q1467" s="11">
        <v>0</v>
      </c>
      <c r="R1467" s="8">
        <v>0</v>
      </c>
      <c r="S1467" s="8">
        <v>0</v>
      </c>
      <c r="T1467" s="33" t="str">
        <f t="shared" si="200"/>
        <v/>
      </c>
      <c r="U1467" s="12">
        <f t="shared" si="201"/>
        <v>0</v>
      </c>
      <c r="V1467" s="10">
        <f t="shared" si="202"/>
        <v>0</v>
      </c>
      <c r="W1467" s="11">
        <v>16.5</v>
      </c>
      <c r="X1467" s="8" t="s">
        <v>148</v>
      </c>
      <c r="Y1467" s="8" t="s">
        <v>149</v>
      </c>
      <c r="AA1467">
        <f t="shared" si="203"/>
        <v>2</v>
      </c>
      <c r="AB1467" s="32">
        <f t="shared" si="204"/>
        <v>-31.38</v>
      </c>
      <c r="AC1467" t="str">
        <f t="shared" si="205"/>
        <v>No Sales</v>
      </c>
      <c r="AD1467">
        <f>IFERROR(VLOOKUP(J1467,Product_lookup!$A:$G,5,FALSE),"")</f>
        <v>449</v>
      </c>
      <c r="AE1467">
        <f>IFERROR(VLOOKUP(J1467,Product_lookup!$A:$G,6,FALSE),"")</f>
        <v>166</v>
      </c>
      <c r="AF1467">
        <f>IFERROR(VLOOKUP(J1467,Product_lookup!$A:$G,7,FALSE),"")</f>
        <v>140</v>
      </c>
      <c r="AG1467" s="33">
        <f t="shared" si="206"/>
        <v>0.31848552338530067</v>
      </c>
    </row>
    <row r="1468" spans="1:33" x14ac:dyDescent="0.3">
      <c r="A1468" s="27">
        <v>46279</v>
      </c>
      <c r="B1468" s="8" t="s">
        <v>23</v>
      </c>
      <c r="C1468" s="8" t="s">
        <v>173</v>
      </c>
      <c r="D1468" s="8" t="s">
        <v>141</v>
      </c>
      <c r="E1468" s="8" t="s">
        <v>186</v>
      </c>
      <c r="F1468" s="8" t="s">
        <v>143</v>
      </c>
      <c r="G1468" s="8" t="s">
        <v>190</v>
      </c>
      <c r="H1468" s="8" t="s">
        <v>20</v>
      </c>
      <c r="I1468" s="8" t="s">
        <v>190</v>
      </c>
      <c r="J1468" s="8" t="s">
        <v>188</v>
      </c>
      <c r="K1468" s="8" t="s">
        <v>7</v>
      </c>
      <c r="L1468" s="12">
        <v>430</v>
      </c>
      <c r="M1468" s="9">
        <v>5</v>
      </c>
      <c r="N1468" s="10">
        <f t="shared" si="198"/>
        <v>1.1627906976744186E-2</v>
      </c>
      <c r="O1468" s="11">
        <f t="shared" si="199"/>
        <v>9.3099999999999987</v>
      </c>
      <c r="P1468" s="11">
        <v>46.55</v>
      </c>
      <c r="Q1468" s="11">
        <v>0</v>
      </c>
      <c r="R1468" s="8">
        <v>0</v>
      </c>
      <c r="S1468" s="8">
        <v>0</v>
      </c>
      <c r="T1468" s="33" t="str">
        <f t="shared" si="200"/>
        <v/>
      </c>
      <c r="U1468" s="12">
        <f t="shared" si="201"/>
        <v>0</v>
      </c>
      <c r="V1468" s="10">
        <f t="shared" si="202"/>
        <v>0</v>
      </c>
      <c r="W1468" s="11">
        <v>12</v>
      </c>
      <c r="X1468" s="8" t="s">
        <v>148</v>
      </c>
      <c r="Y1468" s="8" t="s">
        <v>149</v>
      </c>
      <c r="AA1468">
        <f t="shared" si="203"/>
        <v>2</v>
      </c>
      <c r="AB1468" s="32">
        <f t="shared" si="204"/>
        <v>-46.55</v>
      </c>
      <c r="AC1468" t="str">
        <f t="shared" si="205"/>
        <v>No Sales</v>
      </c>
      <c r="AD1468">
        <f>IFERROR(VLOOKUP(J1468,Product_lookup!$A:$G,5,FALSE),"")</f>
        <v>349</v>
      </c>
      <c r="AE1468">
        <f>IFERROR(VLOOKUP(J1468,Product_lookup!$A:$G,6,FALSE),"")</f>
        <v>133</v>
      </c>
      <c r="AF1468">
        <f>IFERROR(VLOOKUP(J1468,Product_lookup!$A:$G,7,FALSE),"")</f>
        <v>121</v>
      </c>
      <c r="AG1468" s="33">
        <f t="shared" si="206"/>
        <v>0.27220630372492838</v>
      </c>
    </row>
    <row r="1469" spans="1:33" x14ac:dyDescent="0.3">
      <c r="A1469" s="27">
        <v>46279</v>
      </c>
      <c r="B1469" s="8" t="s">
        <v>23</v>
      </c>
      <c r="C1469" s="8" t="s">
        <v>173</v>
      </c>
      <c r="D1469" s="8" t="s">
        <v>141</v>
      </c>
      <c r="E1469" s="8" t="s">
        <v>186</v>
      </c>
      <c r="F1469" s="8" t="s">
        <v>143</v>
      </c>
      <c r="G1469" s="8" t="s">
        <v>189</v>
      </c>
      <c r="H1469" s="8" t="s">
        <v>20</v>
      </c>
      <c r="I1469" s="8" t="s">
        <v>189</v>
      </c>
      <c r="J1469" s="8" t="s">
        <v>188</v>
      </c>
      <c r="K1469" s="8" t="s">
        <v>14</v>
      </c>
      <c r="L1469" s="12">
        <v>3535</v>
      </c>
      <c r="M1469" s="9">
        <v>22</v>
      </c>
      <c r="N1469" s="10">
        <f t="shared" si="198"/>
        <v>6.2234794908062234E-3</v>
      </c>
      <c r="O1469" s="11">
        <f t="shared" si="199"/>
        <v>6.3</v>
      </c>
      <c r="P1469" s="11">
        <v>138.6</v>
      </c>
      <c r="Q1469" s="11">
        <v>698</v>
      </c>
      <c r="R1469" s="8">
        <v>2</v>
      </c>
      <c r="S1469" s="8">
        <v>2</v>
      </c>
      <c r="T1469" s="33">
        <f t="shared" si="200"/>
        <v>0.19856733524355299</v>
      </c>
      <c r="U1469" s="12">
        <f t="shared" si="201"/>
        <v>5.0360750360750366</v>
      </c>
      <c r="V1469" s="10">
        <f t="shared" si="202"/>
        <v>9.0909090909090912E-2</v>
      </c>
      <c r="W1469" s="11">
        <v>8.5</v>
      </c>
      <c r="X1469" s="8" t="s">
        <v>148</v>
      </c>
      <c r="Y1469" s="8" t="s">
        <v>149</v>
      </c>
      <c r="AA1469">
        <f t="shared" si="203"/>
        <v>2</v>
      </c>
      <c r="AB1469" s="32">
        <f t="shared" si="204"/>
        <v>51.400000000000006</v>
      </c>
      <c r="AC1469" t="str">
        <f t="shared" si="205"/>
        <v>Profitable</v>
      </c>
      <c r="AD1469">
        <f>IFERROR(VLOOKUP(J1469,Product_lookup!$A:$G,5,FALSE),"")</f>
        <v>349</v>
      </c>
      <c r="AE1469">
        <f>IFERROR(VLOOKUP(J1469,Product_lookup!$A:$G,6,FALSE),"")</f>
        <v>133</v>
      </c>
      <c r="AF1469">
        <f>IFERROR(VLOOKUP(J1469,Product_lookup!$A:$G,7,FALSE),"")</f>
        <v>121</v>
      </c>
      <c r="AG1469" s="33">
        <f t="shared" si="206"/>
        <v>0.27220630372492838</v>
      </c>
    </row>
    <row r="1470" spans="1:33" x14ac:dyDescent="0.3">
      <c r="A1470" s="27">
        <v>46279</v>
      </c>
      <c r="B1470" s="8" t="s">
        <v>23</v>
      </c>
      <c r="C1470" s="8" t="s">
        <v>173</v>
      </c>
      <c r="D1470" s="8" t="s">
        <v>141</v>
      </c>
      <c r="E1470" s="8" t="s">
        <v>186</v>
      </c>
      <c r="F1470" s="8" t="s">
        <v>143</v>
      </c>
      <c r="G1470" s="8" t="s">
        <v>412</v>
      </c>
      <c r="H1470" s="8" t="s">
        <v>20</v>
      </c>
      <c r="I1470" s="8" t="s">
        <v>412</v>
      </c>
      <c r="J1470" s="8" t="s">
        <v>188</v>
      </c>
      <c r="K1470" s="8" t="s">
        <v>14</v>
      </c>
      <c r="L1470" s="12">
        <v>812</v>
      </c>
      <c r="M1470" s="9">
        <v>4</v>
      </c>
      <c r="N1470" s="10">
        <f t="shared" si="198"/>
        <v>4.9261083743842365E-3</v>
      </c>
      <c r="O1470" s="11">
        <f t="shared" si="199"/>
        <v>5.56</v>
      </c>
      <c r="P1470" s="11">
        <v>22.24</v>
      </c>
      <c r="Q1470" s="11">
        <v>0</v>
      </c>
      <c r="R1470" s="8">
        <v>0</v>
      </c>
      <c r="S1470" s="8">
        <v>0</v>
      </c>
      <c r="T1470" s="33" t="str">
        <f t="shared" si="200"/>
        <v/>
      </c>
      <c r="U1470" s="12">
        <f t="shared" si="201"/>
        <v>0</v>
      </c>
      <c r="V1470" s="10">
        <f t="shared" si="202"/>
        <v>0</v>
      </c>
      <c r="W1470" s="11">
        <v>8.5</v>
      </c>
      <c r="X1470" s="8" t="s">
        <v>148</v>
      </c>
      <c r="Y1470" s="8" t="s">
        <v>149</v>
      </c>
      <c r="AA1470">
        <f t="shared" si="203"/>
        <v>2</v>
      </c>
      <c r="AB1470" s="32">
        <f t="shared" si="204"/>
        <v>-22.24</v>
      </c>
      <c r="AC1470" t="str">
        <f t="shared" si="205"/>
        <v>No Sales</v>
      </c>
      <c r="AD1470">
        <f>IFERROR(VLOOKUP(J1470,Product_lookup!$A:$G,5,FALSE),"")</f>
        <v>349</v>
      </c>
      <c r="AE1470">
        <f>IFERROR(VLOOKUP(J1470,Product_lookup!$A:$G,6,FALSE),"")</f>
        <v>133</v>
      </c>
      <c r="AF1470">
        <f>IFERROR(VLOOKUP(J1470,Product_lookup!$A:$G,7,FALSE),"")</f>
        <v>121</v>
      </c>
      <c r="AG1470" s="33">
        <f t="shared" si="206"/>
        <v>0.27220630372492838</v>
      </c>
    </row>
    <row r="1471" spans="1:33" x14ac:dyDescent="0.3">
      <c r="A1471" s="27">
        <v>46279</v>
      </c>
      <c r="B1471" s="8" t="s">
        <v>23</v>
      </c>
      <c r="C1471" s="8" t="s">
        <v>173</v>
      </c>
      <c r="D1471" s="8" t="s">
        <v>141</v>
      </c>
      <c r="E1471" s="8" t="s">
        <v>186</v>
      </c>
      <c r="F1471" s="8" t="s">
        <v>143</v>
      </c>
      <c r="G1471" s="8" t="s">
        <v>280</v>
      </c>
      <c r="H1471" s="8" t="s">
        <v>20</v>
      </c>
      <c r="I1471" s="8" t="s">
        <v>280</v>
      </c>
      <c r="J1471" s="8" t="s">
        <v>188</v>
      </c>
      <c r="K1471" s="8" t="s">
        <v>7</v>
      </c>
      <c r="L1471" s="12">
        <v>885</v>
      </c>
      <c r="M1471" s="9">
        <v>12</v>
      </c>
      <c r="N1471" s="10">
        <f t="shared" si="198"/>
        <v>1.3559322033898305E-2</v>
      </c>
      <c r="O1471" s="11">
        <f t="shared" si="199"/>
        <v>8.76</v>
      </c>
      <c r="P1471" s="11">
        <v>105.12</v>
      </c>
      <c r="Q1471" s="11">
        <v>349</v>
      </c>
      <c r="R1471" s="8">
        <v>1</v>
      </c>
      <c r="S1471" s="8">
        <v>1</v>
      </c>
      <c r="T1471" s="33">
        <f t="shared" si="200"/>
        <v>0.30120343839541547</v>
      </c>
      <c r="U1471" s="12">
        <f t="shared" si="201"/>
        <v>3.3200152207001521</v>
      </c>
      <c r="V1471" s="10">
        <f t="shared" si="202"/>
        <v>8.3333333333333329E-2</v>
      </c>
      <c r="W1471" s="11">
        <v>13</v>
      </c>
      <c r="X1471" s="8" t="s">
        <v>148</v>
      </c>
      <c r="Y1471" s="8" t="s">
        <v>149</v>
      </c>
      <c r="AA1471">
        <f t="shared" si="203"/>
        <v>2</v>
      </c>
      <c r="AB1471" s="32">
        <f t="shared" si="204"/>
        <v>-10.120000000000005</v>
      </c>
      <c r="AC1471" t="str">
        <f t="shared" si="205"/>
        <v>Losing</v>
      </c>
      <c r="AD1471">
        <f>IFERROR(VLOOKUP(J1471,Product_lookup!$A:$G,5,FALSE),"")</f>
        <v>349</v>
      </c>
      <c r="AE1471">
        <f>IFERROR(VLOOKUP(J1471,Product_lookup!$A:$G,6,FALSE),"")</f>
        <v>133</v>
      </c>
      <c r="AF1471">
        <f>IFERROR(VLOOKUP(J1471,Product_lookup!$A:$G,7,FALSE),"")</f>
        <v>121</v>
      </c>
      <c r="AG1471" s="33">
        <f t="shared" si="206"/>
        <v>0.27220630372492838</v>
      </c>
    </row>
    <row r="1472" spans="1:33" x14ac:dyDescent="0.3">
      <c r="A1472" s="27">
        <v>46279</v>
      </c>
      <c r="B1472" s="8" t="s">
        <v>23</v>
      </c>
      <c r="C1472" s="8" t="s">
        <v>173</v>
      </c>
      <c r="D1472" s="8" t="s">
        <v>141</v>
      </c>
      <c r="E1472" s="8" t="s">
        <v>186</v>
      </c>
      <c r="F1472" s="8" t="s">
        <v>143</v>
      </c>
      <c r="G1472" s="8" t="s">
        <v>279</v>
      </c>
      <c r="H1472" s="8" t="s">
        <v>20</v>
      </c>
      <c r="I1472" s="8" t="s">
        <v>279</v>
      </c>
      <c r="J1472" s="8" t="s">
        <v>188</v>
      </c>
      <c r="K1472" s="8" t="s">
        <v>21</v>
      </c>
      <c r="L1472" s="12">
        <v>365</v>
      </c>
      <c r="M1472" s="9">
        <v>8</v>
      </c>
      <c r="N1472" s="10">
        <f t="shared" si="198"/>
        <v>2.1917808219178082E-2</v>
      </c>
      <c r="O1472" s="11">
        <f t="shared" si="199"/>
        <v>8.7799999999999994</v>
      </c>
      <c r="P1472" s="11">
        <v>70.239999999999995</v>
      </c>
      <c r="Q1472" s="11">
        <v>0</v>
      </c>
      <c r="R1472" s="8">
        <v>0</v>
      </c>
      <c r="S1472" s="8">
        <v>0</v>
      </c>
      <c r="T1472" s="33" t="str">
        <f t="shared" si="200"/>
        <v/>
      </c>
      <c r="U1472" s="12">
        <f t="shared" si="201"/>
        <v>0</v>
      </c>
      <c r="V1472" s="10">
        <f t="shared" si="202"/>
        <v>0</v>
      </c>
      <c r="W1472" s="11">
        <v>9</v>
      </c>
      <c r="X1472" s="8" t="s">
        <v>148</v>
      </c>
      <c r="Y1472" s="8" t="s">
        <v>149</v>
      </c>
      <c r="AA1472">
        <f t="shared" si="203"/>
        <v>2</v>
      </c>
      <c r="AB1472" s="32">
        <f t="shared" si="204"/>
        <v>-70.239999999999995</v>
      </c>
      <c r="AC1472" t="str">
        <f t="shared" si="205"/>
        <v>No Sales</v>
      </c>
      <c r="AD1472">
        <f>IFERROR(VLOOKUP(J1472,Product_lookup!$A:$G,5,FALSE),"")</f>
        <v>349</v>
      </c>
      <c r="AE1472">
        <f>IFERROR(VLOOKUP(J1472,Product_lookup!$A:$G,6,FALSE),"")</f>
        <v>133</v>
      </c>
      <c r="AF1472">
        <f>IFERROR(VLOOKUP(J1472,Product_lookup!$A:$G,7,FALSE),"")</f>
        <v>121</v>
      </c>
      <c r="AG1472" s="33">
        <f t="shared" si="206"/>
        <v>0.27220630372492838</v>
      </c>
    </row>
    <row r="1473" spans="1:33" x14ac:dyDescent="0.3">
      <c r="A1473" s="27">
        <v>46279</v>
      </c>
      <c r="B1473" s="8" t="s">
        <v>23</v>
      </c>
      <c r="C1473" s="8" t="s">
        <v>173</v>
      </c>
      <c r="D1473" s="8" t="s">
        <v>141</v>
      </c>
      <c r="E1473" s="8" t="s">
        <v>281</v>
      </c>
      <c r="F1473" s="8" t="s">
        <v>143</v>
      </c>
      <c r="G1473" s="8" t="s">
        <v>282</v>
      </c>
      <c r="H1473" s="8" t="s">
        <v>20</v>
      </c>
      <c r="I1473" s="8" t="s">
        <v>282</v>
      </c>
      <c r="J1473" s="8" t="s">
        <v>283</v>
      </c>
      <c r="K1473" s="8" t="s">
        <v>14</v>
      </c>
      <c r="L1473" s="12">
        <v>1076</v>
      </c>
      <c r="M1473" s="9">
        <v>10</v>
      </c>
      <c r="N1473" s="10">
        <f t="shared" si="198"/>
        <v>9.2936802973977699E-3</v>
      </c>
      <c r="O1473" s="11">
        <f t="shared" si="199"/>
        <v>6.25</v>
      </c>
      <c r="P1473" s="8">
        <v>62.5</v>
      </c>
      <c r="Q1473" s="11">
        <v>299</v>
      </c>
      <c r="R1473" s="8">
        <v>1</v>
      </c>
      <c r="S1473" s="8">
        <v>1</v>
      </c>
      <c r="T1473" s="33">
        <f t="shared" si="200"/>
        <v>0.20903010033444816</v>
      </c>
      <c r="U1473" s="12">
        <f t="shared" si="201"/>
        <v>4.7839999999999998</v>
      </c>
      <c r="V1473" s="10">
        <f t="shared" si="202"/>
        <v>0.1</v>
      </c>
      <c r="W1473" s="11">
        <v>8</v>
      </c>
      <c r="X1473" s="8" t="s">
        <v>148</v>
      </c>
      <c r="Y1473" s="8" t="s">
        <v>149</v>
      </c>
      <c r="AA1473">
        <f t="shared" si="203"/>
        <v>2</v>
      </c>
      <c r="AB1473" s="32">
        <f t="shared" si="204"/>
        <v>18.5</v>
      </c>
      <c r="AC1473" t="str">
        <f t="shared" si="205"/>
        <v>Profitable</v>
      </c>
      <c r="AD1473">
        <f>IFERROR(VLOOKUP(J1473,Product_lookup!$A:$G,5,FALSE),"")</f>
        <v>299</v>
      </c>
      <c r="AE1473">
        <f>IFERROR(VLOOKUP(J1473,Product_lookup!$A:$G,6,FALSE),"")</f>
        <v>111</v>
      </c>
      <c r="AF1473">
        <f>IFERROR(VLOOKUP(J1473,Product_lookup!$A:$G,7,FALSE),"")</f>
        <v>107</v>
      </c>
      <c r="AG1473" s="33">
        <f t="shared" si="206"/>
        <v>0.2709030100334448</v>
      </c>
    </row>
    <row r="1474" spans="1:33" x14ac:dyDescent="0.3">
      <c r="A1474" s="27">
        <v>46279</v>
      </c>
      <c r="B1474" s="8" t="s">
        <v>23</v>
      </c>
      <c r="C1474" s="8" t="s">
        <v>173</v>
      </c>
      <c r="D1474" s="8" t="s">
        <v>141</v>
      </c>
      <c r="E1474" s="8" t="s">
        <v>281</v>
      </c>
      <c r="F1474" s="8" t="s">
        <v>143</v>
      </c>
      <c r="G1474" s="8" t="s">
        <v>779</v>
      </c>
      <c r="H1474" s="8" t="s">
        <v>20</v>
      </c>
      <c r="I1474" s="8" t="s">
        <v>779</v>
      </c>
      <c r="J1474" s="8" t="s">
        <v>283</v>
      </c>
      <c r="K1474" s="8" t="s">
        <v>14</v>
      </c>
      <c r="L1474" s="12">
        <v>723</v>
      </c>
      <c r="M1474" s="9">
        <v>5</v>
      </c>
      <c r="N1474" s="10">
        <f t="shared" ref="N1474:N1537" si="207">IF(L1474=0,"",M1474/L1474)</f>
        <v>6.9156293222683261E-3</v>
      </c>
      <c r="O1474" s="11">
        <f t="shared" ref="O1474:O1537" si="208">IF(M1474=0,"",P1474/M1474)</f>
        <v>7.2099999999999991</v>
      </c>
      <c r="P1474" s="11">
        <v>36.049999999999997</v>
      </c>
      <c r="Q1474" s="11">
        <v>0</v>
      </c>
      <c r="R1474" s="8">
        <v>0</v>
      </c>
      <c r="S1474" s="8">
        <v>0</v>
      </c>
      <c r="T1474" s="33" t="str">
        <f t="shared" ref="T1474:T1537" si="209">IF(Q1474=0,"",P1474/Q1474)</f>
        <v/>
      </c>
      <c r="U1474" s="12">
        <f t="shared" ref="U1474:U1537" si="210">IF(P1474=0,"",Q1474/P1474)</f>
        <v>0</v>
      </c>
      <c r="V1474" s="10">
        <f t="shared" ref="V1474:V1537" si="211">IF(M1474=0,"",R1474/M1474)</f>
        <v>0</v>
      </c>
      <c r="W1474" s="11">
        <v>9</v>
      </c>
      <c r="X1474" s="8" t="s">
        <v>148</v>
      </c>
      <c r="Y1474" s="8" t="s">
        <v>149</v>
      </c>
      <c r="AA1474">
        <f t="shared" ref="AA1474:AA1537" si="212">IF(OR(A1474&lt;DATE(2026,9,1),A1474&gt;DATE(2026,9,28)),"Check Date",INT((A1474-DATE(2026,9,1))/7)+1)</f>
        <v>2</v>
      </c>
      <c r="AB1474" s="32">
        <f t="shared" ref="AB1474:AB1537" si="213">IF(OR(AD1474="",AE1474="",AF1474=""),"",S1474*(AD1474-AE1474-AF1474)-P1474)</f>
        <v>-36.049999999999997</v>
      </c>
      <c r="AC1474" t="str">
        <f t="shared" ref="AC1474:AC1537" si="214">IF(P1474&lt;0,"Review",IF(OR(AD1474="",AE1474="",AF1474=""),"Cost missing",IF(P1474=0,"No Spend",IF(Q1474=0,"No Sales",IF(P1474/Q1474&lt;AG1474,"Profitable","Losing")))))</f>
        <v>No Sales</v>
      </c>
      <c r="AD1474">
        <f>IFERROR(VLOOKUP(J1474,Product_lookup!$A:$G,5,FALSE),"")</f>
        <v>299</v>
      </c>
      <c r="AE1474">
        <f>IFERROR(VLOOKUP(J1474,Product_lookup!$A:$G,6,FALSE),"")</f>
        <v>111</v>
      </c>
      <c r="AF1474">
        <f>IFERROR(VLOOKUP(J1474,Product_lookup!$A:$G,7,FALSE),"")</f>
        <v>107</v>
      </c>
      <c r="AG1474" s="33">
        <f t="shared" ref="AG1474:AG1537" si="215">IFERROR((AD1474-AE1474-AF1474)/AD1474,"")</f>
        <v>0.2709030100334448</v>
      </c>
    </row>
    <row r="1475" spans="1:33" x14ac:dyDescent="0.3">
      <c r="A1475" s="27">
        <v>46279</v>
      </c>
      <c r="B1475" s="8" t="s">
        <v>23</v>
      </c>
      <c r="C1475" s="8" t="s">
        <v>173</v>
      </c>
      <c r="D1475" s="8" t="s">
        <v>141</v>
      </c>
      <c r="E1475" s="8" t="s">
        <v>281</v>
      </c>
      <c r="F1475" s="8" t="s">
        <v>143</v>
      </c>
      <c r="G1475" s="8" t="s">
        <v>479</v>
      </c>
      <c r="H1475" s="8" t="s">
        <v>20</v>
      </c>
      <c r="I1475" s="8" t="s">
        <v>479</v>
      </c>
      <c r="J1475" s="8" t="s">
        <v>283</v>
      </c>
      <c r="K1475" s="8" t="s">
        <v>21</v>
      </c>
      <c r="L1475" s="12">
        <v>694</v>
      </c>
      <c r="M1475" s="9">
        <v>9</v>
      </c>
      <c r="N1475" s="10">
        <f t="shared" si="207"/>
        <v>1.2968299711815562E-2</v>
      </c>
      <c r="O1475" s="11">
        <f t="shared" si="208"/>
        <v>11</v>
      </c>
      <c r="P1475" s="11">
        <v>99</v>
      </c>
      <c r="Q1475" s="11">
        <v>0</v>
      </c>
      <c r="R1475" s="8">
        <v>0</v>
      </c>
      <c r="S1475" s="8">
        <v>0</v>
      </c>
      <c r="T1475" s="33" t="str">
        <f t="shared" si="209"/>
        <v/>
      </c>
      <c r="U1475" s="12">
        <f t="shared" si="210"/>
        <v>0</v>
      </c>
      <c r="V1475" s="10">
        <f t="shared" si="211"/>
        <v>0</v>
      </c>
      <c r="W1475" s="11">
        <v>11</v>
      </c>
      <c r="X1475" s="8" t="s">
        <v>148</v>
      </c>
      <c r="Y1475" s="8" t="s">
        <v>149</v>
      </c>
      <c r="AA1475">
        <f t="shared" si="212"/>
        <v>2</v>
      </c>
      <c r="AB1475" s="32">
        <f t="shared" si="213"/>
        <v>-99</v>
      </c>
      <c r="AC1475" t="str">
        <f t="shared" si="214"/>
        <v>No Sales</v>
      </c>
      <c r="AD1475">
        <f>IFERROR(VLOOKUP(J1475,Product_lookup!$A:$G,5,FALSE),"")</f>
        <v>299</v>
      </c>
      <c r="AE1475">
        <f>IFERROR(VLOOKUP(J1475,Product_lookup!$A:$G,6,FALSE),"")</f>
        <v>111</v>
      </c>
      <c r="AF1475">
        <f>IFERROR(VLOOKUP(J1475,Product_lookup!$A:$G,7,FALSE),"")</f>
        <v>107</v>
      </c>
      <c r="AG1475" s="33">
        <f t="shared" si="215"/>
        <v>0.2709030100334448</v>
      </c>
    </row>
    <row r="1476" spans="1:33" x14ac:dyDescent="0.3">
      <c r="A1476" s="27">
        <v>46279</v>
      </c>
      <c r="B1476" s="8" t="s">
        <v>23</v>
      </c>
      <c r="C1476" s="8" t="s">
        <v>173</v>
      </c>
      <c r="D1476" s="8" t="s">
        <v>141</v>
      </c>
      <c r="E1476" s="8" t="s">
        <v>281</v>
      </c>
      <c r="F1476" s="8" t="s">
        <v>143</v>
      </c>
      <c r="G1476" s="8" t="s">
        <v>643</v>
      </c>
      <c r="H1476" s="8" t="s">
        <v>20</v>
      </c>
      <c r="I1476" s="8" t="s">
        <v>643</v>
      </c>
      <c r="J1476" s="8" t="s">
        <v>283</v>
      </c>
      <c r="K1476" s="8" t="s">
        <v>14</v>
      </c>
      <c r="L1476" s="12">
        <v>720</v>
      </c>
      <c r="M1476" s="9">
        <v>3</v>
      </c>
      <c r="N1476" s="10">
        <f t="shared" si="207"/>
        <v>4.1666666666666666E-3</v>
      </c>
      <c r="O1476" s="11">
        <f t="shared" si="208"/>
        <v>7.71</v>
      </c>
      <c r="P1476" s="11">
        <v>23.13</v>
      </c>
      <c r="Q1476" s="11">
        <v>0</v>
      </c>
      <c r="R1476" s="8">
        <v>0</v>
      </c>
      <c r="S1476" s="8">
        <v>0</v>
      </c>
      <c r="T1476" s="33" t="str">
        <f t="shared" si="209"/>
        <v/>
      </c>
      <c r="U1476" s="12">
        <f t="shared" si="210"/>
        <v>0</v>
      </c>
      <c r="V1476" s="10">
        <f t="shared" si="211"/>
        <v>0</v>
      </c>
      <c r="W1476" s="11">
        <v>12</v>
      </c>
      <c r="X1476" s="8" t="s">
        <v>148</v>
      </c>
      <c r="Y1476" s="8" t="s">
        <v>149</v>
      </c>
      <c r="AA1476">
        <f t="shared" si="212"/>
        <v>2</v>
      </c>
      <c r="AB1476" s="32">
        <f t="shared" si="213"/>
        <v>-23.13</v>
      </c>
      <c r="AC1476" t="str">
        <f t="shared" si="214"/>
        <v>No Sales</v>
      </c>
      <c r="AD1476">
        <f>IFERROR(VLOOKUP(J1476,Product_lookup!$A:$G,5,FALSE),"")</f>
        <v>299</v>
      </c>
      <c r="AE1476">
        <f>IFERROR(VLOOKUP(J1476,Product_lookup!$A:$G,6,FALSE),"")</f>
        <v>111</v>
      </c>
      <c r="AF1476">
        <f>IFERROR(VLOOKUP(J1476,Product_lookup!$A:$G,7,FALSE),"")</f>
        <v>107</v>
      </c>
      <c r="AG1476" s="33">
        <f t="shared" si="215"/>
        <v>0.2709030100334448</v>
      </c>
    </row>
    <row r="1477" spans="1:33" x14ac:dyDescent="0.3">
      <c r="A1477" s="27">
        <v>46279</v>
      </c>
      <c r="B1477" s="8" t="s">
        <v>23</v>
      </c>
      <c r="C1477" s="8" t="s">
        <v>173</v>
      </c>
      <c r="D1477" s="8" t="s">
        <v>141</v>
      </c>
      <c r="E1477" s="8" t="s">
        <v>281</v>
      </c>
      <c r="F1477" s="8" t="s">
        <v>143</v>
      </c>
      <c r="G1477" s="8" t="s">
        <v>598</v>
      </c>
      <c r="H1477" s="8" t="s">
        <v>20</v>
      </c>
      <c r="I1477" s="8" t="s">
        <v>598</v>
      </c>
      <c r="J1477" s="8" t="s">
        <v>283</v>
      </c>
      <c r="K1477" s="8" t="s">
        <v>21</v>
      </c>
      <c r="L1477" s="12">
        <v>129</v>
      </c>
      <c r="M1477" s="9">
        <v>3</v>
      </c>
      <c r="N1477" s="10">
        <f t="shared" si="207"/>
        <v>2.3255813953488372E-2</v>
      </c>
      <c r="O1477" s="11">
        <f t="shared" si="208"/>
        <v>7.68</v>
      </c>
      <c r="P1477" s="11">
        <v>23.04</v>
      </c>
      <c r="Q1477" s="11">
        <v>0</v>
      </c>
      <c r="R1477" s="8">
        <v>0</v>
      </c>
      <c r="S1477" s="8">
        <v>0</v>
      </c>
      <c r="T1477" s="33" t="str">
        <f t="shared" si="209"/>
        <v/>
      </c>
      <c r="U1477" s="12">
        <f t="shared" si="210"/>
        <v>0</v>
      </c>
      <c r="V1477" s="10">
        <f t="shared" si="211"/>
        <v>0</v>
      </c>
      <c r="W1477" s="11">
        <v>8</v>
      </c>
      <c r="X1477" s="8" t="s">
        <v>148</v>
      </c>
      <c r="Y1477" s="8" t="s">
        <v>149</v>
      </c>
      <c r="AA1477">
        <f t="shared" si="212"/>
        <v>2</v>
      </c>
      <c r="AB1477" s="32">
        <f t="shared" si="213"/>
        <v>-23.04</v>
      </c>
      <c r="AC1477" t="str">
        <f t="shared" si="214"/>
        <v>No Sales</v>
      </c>
      <c r="AD1477">
        <f>IFERROR(VLOOKUP(J1477,Product_lookup!$A:$G,5,FALSE),"")</f>
        <v>299</v>
      </c>
      <c r="AE1477">
        <f>IFERROR(VLOOKUP(J1477,Product_lookup!$A:$G,6,FALSE),"")</f>
        <v>111</v>
      </c>
      <c r="AF1477">
        <f>IFERROR(VLOOKUP(J1477,Product_lookup!$A:$G,7,FALSE),"")</f>
        <v>107</v>
      </c>
      <c r="AG1477" s="33">
        <f t="shared" si="215"/>
        <v>0.2709030100334448</v>
      </c>
    </row>
    <row r="1478" spans="1:33" x14ac:dyDescent="0.3">
      <c r="A1478" s="27">
        <v>46279</v>
      </c>
      <c r="B1478" s="8" t="s">
        <v>23</v>
      </c>
      <c r="C1478" s="8" t="s">
        <v>173</v>
      </c>
      <c r="D1478" s="8" t="s">
        <v>141</v>
      </c>
      <c r="E1478" s="8" t="s">
        <v>281</v>
      </c>
      <c r="F1478" s="8" t="s">
        <v>143</v>
      </c>
      <c r="G1478" s="8" t="s">
        <v>690</v>
      </c>
      <c r="H1478" s="8" t="s">
        <v>20</v>
      </c>
      <c r="I1478" s="8" t="s">
        <v>690</v>
      </c>
      <c r="J1478" s="8" t="s">
        <v>283</v>
      </c>
      <c r="K1478" s="8" t="s">
        <v>7</v>
      </c>
      <c r="L1478" s="12">
        <v>249</v>
      </c>
      <c r="M1478" s="9">
        <v>1</v>
      </c>
      <c r="N1478" s="10">
        <f t="shared" si="207"/>
        <v>4.0160642570281121E-3</v>
      </c>
      <c r="O1478" s="11">
        <f t="shared" si="208"/>
        <v>6.43</v>
      </c>
      <c r="P1478" s="11">
        <v>6.43</v>
      </c>
      <c r="Q1478" s="11">
        <v>0</v>
      </c>
      <c r="R1478" s="8">
        <v>0</v>
      </c>
      <c r="S1478" s="8">
        <v>0</v>
      </c>
      <c r="T1478" s="33" t="str">
        <f t="shared" si="209"/>
        <v/>
      </c>
      <c r="U1478" s="12">
        <f t="shared" si="210"/>
        <v>0</v>
      </c>
      <c r="V1478" s="10">
        <f t="shared" si="211"/>
        <v>0</v>
      </c>
      <c r="W1478" s="11">
        <v>9</v>
      </c>
      <c r="X1478" s="8" t="s">
        <v>148</v>
      </c>
      <c r="Y1478" s="8" t="s">
        <v>149</v>
      </c>
      <c r="AA1478">
        <f t="shared" si="212"/>
        <v>2</v>
      </c>
      <c r="AB1478" s="32">
        <f t="shared" si="213"/>
        <v>-6.43</v>
      </c>
      <c r="AC1478" t="str">
        <f t="shared" si="214"/>
        <v>No Sales</v>
      </c>
      <c r="AD1478">
        <f>IFERROR(VLOOKUP(J1478,Product_lookup!$A:$G,5,FALSE),"")</f>
        <v>299</v>
      </c>
      <c r="AE1478">
        <f>IFERROR(VLOOKUP(J1478,Product_lookup!$A:$G,6,FALSE),"")</f>
        <v>111</v>
      </c>
      <c r="AF1478">
        <f>IFERROR(VLOOKUP(J1478,Product_lookup!$A:$G,7,FALSE),"")</f>
        <v>107</v>
      </c>
      <c r="AG1478" s="33">
        <f t="shared" si="215"/>
        <v>0.2709030100334448</v>
      </c>
    </row>
    <row r="1479" spans="1:33" x14ac:dyDescent="0.3">
      <c r="A1479" s="27">
        <v>46279</v>
      </c>
      <c r="B1479" s="8" t="s">
        <v>23</v>
      </c>
      <c r="C1479" s="8" t="s">
        <v>173</v>
      </c>
      <c r="D1479" s="8" t="s">
        <v>141</v>
      </c>
      <c r="E1479" s="8" t="s">
        <v>285</v>
      </c>
      <c r="F1479" s="8" t="s">
        <v>143</v>
      </c>
      <c r="G1479" s="8" t="s">
        <v>480</v>
      </c>
      <c r="H1479" s="8" t="s">
        <v>20</v>
      </c>
      <c r="I1479" s="8" t="s">
        <v>480</v>
      </c>
      <c r="J1479" s="8" t="s">
        <v>287</v>
      </c>
      <c r="K1479" s="8" t="s">
        <v>14</v>
      </c>
      <c r="L1479" s="12">
        <v>375</v>
      </c>
      <c r="M1479" s="9">
        <v>1</v>
      </c>
      <c r="N1479" s="10">
        <f t="shared" si="207"/>
        <v>2.6666666666666666E-3</v>
      </c>
      <c r="O1479" s="11">
        <f t="shared" si="208"/>
        <v>6.1</v>
      </c>
      <c r="P1479" s="11">
        <v>6.1</v>
      </c>
      <c r="Q1479" s="11">
        <v>0</v>
      </c>
      <c r="R1479" s="8">
        <v>0</v>
      </c>
      <c r="S1479" s="8">
        <v>0</v>
      </c>
      <c r="T1479" s="33" t="str">
        <f t="shared" si="209"/>
        <v/>
      </c>
      <c r="U1479" s="12">
        <f t="shared" si="210"/>
        <v>0</v>
      </c>
      <c r="V1479" s="10">
        <f t="shared" si="211"/>
        <v>0</v>
      </c>
      <c r="W1479" s="11">
        <v>8.5</v>
      </c>
      <c r="X1479" s="8" t="s">
        <v>148</v>
      </c>
      <c r="Y1479" s="8" t="s">
        <v>149</v>
      </c>
      <c r="AA1479">
        <f t="shared" si="212"/>
        <v>2</v>
      </c>
      <c r="AB1479" s="32">
        <f t="shared" si="213"/>
        <v>-6.1</v>
      </c>
      <c r="AC1479" t="str">
        <f t="shared" si="214"/>
        <v>No Sales</v>
      </c>
      <c r="AD1479">
        <f>IFERROR(VLOOKUP(J1479,Product_lookup!$A:$G,5,FALSE),"")</f>
        <v>249</v>
      </c>
      <c r="AE1479">
        <f>IFERROR(VLOOKUP(J1479,Product_lookup!$A:$G,6,FALSE),"")</f>
        <v>95</v>
      </c>
      <c r="AF1479">
        <f>IFERROR(VLOOKUP(J1479,Product_lookup!$A:$G,7,FALSE),"")</f>
        <v>92</v>
      </c>
      <c r="AG1479" s="33">
        <f t="shared" si="215"/>
        <v>0.24899598393574296</v>
      </c>
    </row>
    <row r="1480" spans="1:33" x14ac:dyDescent="0.3">
      <c r="A1480" s="27">
        <v>46279</v>
      </c>
      <c r="B1480" s="8" t="s">
        <v>23</v>
      </c>
      <c r="C1480" s="8" t="s">
        <v>173</v>
      </c>
      <c r="D1480" s="8" t="s">
        <v>141</v>
      </c>
      <c r="E1480" s="8" t="s">
        <v>285</v>
      </c>
      <c r="F1480" s="8" t="s">
        <v>143</v>
      </c>
      <c r="G1480" s="8" t="s">
        <v>736</v>
      </c>
      <c r="H1480" s="8" t="s">
        <v>20</v>
      </c>
      <c r="I1480" s="8" t="s">
        <v>736</v>
      </c>
      <c r="J1480" s="8" t="s">
        <v>287</v>
      </c>
      <c r="K1480" s="8" t="s">
        <v>21</v>
      </c>
      <c r="L1480" s="12">
        <v>536</v>
      </c>
      <c r="M1480" s="9">
        <v>6</v>
      </c>
      <c r="N1480" s="10">
        <f t="shared" si="207"/>
        <v>1.1194029850746268E-2</v>
      </c>
      <c r="O1480" s="11">
        <f t="shared" si="208"/>
        <v>5.48</v>
      </c>
      <c r="P1480" s="11">
        <v>32.880000000000003</v>
      </c>
      <c r="Q1480" s="11">
        <v>0</v>
      </c>
      <c r="R1480" s="8">
        <v>0</v>
      </c>
      <c r="S1480" s="8">
        <v>0</v>
      </c>
      <c r="T1480" s="33" t="str">
        <f t="shared" si="209"/>
        <v/>
      </c>
      <c r="U1480" s="12">
        <f t="shared" si="210"/>
        <v>0</v>
      </c>
      <c r="V1480" s="10">
        <f t="shared" si="211"/>
        <v>0</v>
      </c>
      <c r="W1480" s="11">
        <v>6</v>
      </c>
      <c r="X1480" s="8" t="s">
        <v>148</v>
      </c>
      <c r="Y1480" s="8" t="s">
        <v>149</v>
      </c>
      <c r="AA1480">
        <f t="shared" si="212"/>
        <v>2</v>
      </c>
      <c r="AB1480" s="32">
        <f t="shared" si="213"/>
        <v>-32.880000000000003</v>
      </c>
      <c r="AC1480" t="str">
        <f t="shared" si="214"/>
        <v>No Sales</v>
      </c>
      <c r="AD1480">
        <f>IFERROR(VLOOKUP(J1480,Product_lookup!$A:$G,5,FALSE),"")</f>
        <v>249</v>
      </c>
      <c r="AE1480">
        <f>IFERROR(VLOOKUP(J1480,Product_lookup!$A:$G,6,FALSE),"")</f>
        <v>95</v>
      </c>
      <c r="AF1480">
        <f>IFERROR(VLOOKUP(J1480,Product_lookup!$A:$G,7,FALSE),"")</f>
        <v>92</v>
      </c>
      <c r="AG1480" s="33">
        <f t="shared" si="215"/>
        <v>0.24899598393574296</v>
      </c>
    </row>
    <row r="1481" spans="1:33" x14ac:dyDescent="0.3">
      <c r="A1481" s="27">
        <v>46279</v>
      </c>
      <c r="B1481" s="8" t="s">
        <v>23</v>
      </c>
      <c r="C1481" s="8" t="s">
        <v>173</v>
      </c>
      <c r="D1481" s="8" t="s">
        <v>141</v>
      </c>
      <c r="E1481" s="8" t="s">
        <v>285</v>
      </c>
      <c r="F1481" s="8" t="s">
        <v>143</v>
      </c>
      <c r="G1481" s="8" t="s">
        <v>289</v>
      </c>
      <c r="H1481" s="8" t="s">
        <v>20</v>
      </c>
      <c r="I1481" s="8" t="s">
        <v>289</v>
      </c>
      <c r="J1481" s="8" t="s">
        <v>287</v>
      </c>
      <c r="K1481" s="8" t="s">
        <v>7</v>
      </c>
      <c r="L1481" s="12">
        <v>521</v>
      </c>
      <c r="M1481" s="9">
        <v>4</v>
      </c>
      <c r="N1481" s="10">
        <f t="shared" si="207"/>
        <v>7.677543186180422E-3</v>
      </c>
      <c r="O1481" s="11">
        <f t="shared" si="208"/>
        <v>3.56</v>
      </c>
      <c r="P1481" s="11">
        <v>14.24</v>
      </c>
      <c r="Q1481" s="11">
        <v>0</v>
      </c>
      <c r="R1481" s="8">
        <v>0</v>
      </c>
      <c r="S1481" s="8">
        <v>0</v>
      </c>
      <c r="T1481" s="33" t="str">
        <f t="shared" si="209"/>
        <v/>
      </c>
      <c r="U1481" s="12">
        <f t="shared" si="210"/>
        <v>0</v>
      </c>
      <c r="V1481" s="10">
        <f t="shared" si="211"/>
        <v>0</v>
      </c>
      <c r="W1481" s="11">
        <v>6.5</v>
      </c>
      <c r="X1481" s="8" t="s">
        <v>148</v>
      </c>
      <c r="Y1481" s="8" t="s">
        <v>149</v>
      </c>
      <c r="AA1481">
        <f t="shared" si="212"/>
        <v>2</v>
      </c>
      <c r="AB1481" s="32">
        <f t="shared" si="213"/>
        <v>-14.24</v>
      </c>
      <c r="AC1481" t="str">
        <f t="shared" si="214"/>
        <v>No Sales</v>
      </c>
      <c r="AD1481">
        <f>IFERROR(VLOOKUP(J1481,Product_lookup!$A:$G,5,FALSE),"")</f>
        <v>249</v>
      </c>
      <c r="AE1481">
        <f>IFERROR(VLOOKUP(J1481,Product_lookup!$A:$G,6,FALSE),"")</f>
        <v>95</v>
      </c>
      <c r="AF1481">
        <f>IFERROR(VLOOKUP(J1481,Product_lookup!$A:$G,7,FALSE),"")</f>
        <v>92</v>
      </c>
      <c r="AG1481" s="33">
        <f t="shared" si="215"/>
        <v>0.24899598393574296</v>
      </c>
    </row>
    <row r="1482" spans="1:33" x14ac:dyDescent="0.3">
      <c r="A1482" s="27">
        <v>46279</v>
      </c>
      <c r="B1482" s="8" t="s">
        <v>43</v>
      </c>
      <c r="C1482" s="8" t="s">
        <v>140</v>
      </c>
      <c r="D1482" s="8" t="s">
        <v>141</v>
      </c>
      <c r="E1482" s="8" t="s">
        <v>142</v>
      </c>
      <c r="F1482" s="8" t="s">
        <v>143</v>
      </c>
      <c r="G1482" s="8" t="s">
        <v>1584</v>
      </c>
      <c r="H1482" s="8" t="s">
        <v>27</v>
      </c>
      <c r="I1482" s="8" t="s">
        <v>556</v>
      </c>
      <c r="J1482" s="8" t="s">
        <v>147</v>
      </c>
      <c r="K1482" s="8" t="s">
        <v>7</v>
      </c>
      <c r="L1482" s="12">
        <v>1383</v>
      </c>
      <c r="M1482" s="9">
        <v>4</v>
      </c>
      <c r="N1482" s="10">
        <f t="shared" si="207"/>
        <v>2.8922631959508315E-3</v>
      </c>
      <c r="O1482" s="11">
        <f t="shared" si="208"/>
        <v>7.21</v>
      </c>
      <c r="P1482" s="11">
        <v>28.84</v>
      </c>
      <c r="Q1482" s="11">
        <v>0</v>
      </c>
      <c r="R1482" s="8">
        <v>0</v>
      </c>
      <c r="S1482" s="8">
        <v>0</v>
      </c>
      <c r="T1482" s="33" t="str">
        <f t="shared" si="209"/>
        <v/>
      </c>
      <c r="U1482" s="12">
        <f t="shared" si="210"/>
        <v>0</v>
      </c>
      <c r="V1482" s="10">
        <f t="shared" si="211"/>
        <v>0</v>
      </c>
      <c r="W1482" s="11">
        <v>12.5</v>
      </c>
      <c r="X1482" s="8" t="s">
        <v>148</v>
      </c>
      <c r="Y1482" s="8" t="s">
        <v>149</v>
      </c>
      <c r="AA1482">
        <f t="shared" si="212"/>
        <v>2</v>
      </c>
      <c r="AB1482" s="32">
        <f t="shared" si="213"/>
        <v>-28.84</v>
      </c>
      <c r="AC1482" t="str">
        <f t="shared" si="214"/>
        <v>No Sales</v>
      </c>
      <c r="AD1482">
        <f>IFERROR(VLOOKUP(J1482,Product_lookup!$A:$G,5,FALSE),"")</f>
        <v>599</v>
      </c>
      <c r="AE1482">
        <f>IFERROR(VLOOKUP(J1482,Product_lookup!$A:$G,6,FALSE),"")</f>
        <v>216</v>
      </c>
      <c r="AF1482">
        <f>IFERROR(VLOOKUP(J1482,Product_lookup!$A:$G,7,FALSE),"")</f>
        <v>144</v>
      </c>
      <c r="AG1482" s="33">
        <f t="shared" si="215"/>
        <v>0.39899833055091821</v>
      </c>
    </row>
    <row r="1483" spans="1:33" x14ac:dyDescent="0.3">
      <c r="A1483" s="27">
        <v>46279</v>
      </c>
      <c r="B1483" s="8" t="s">
        <v>43</v>
      </c>
      <c r="C1483" s="8" t="s">
        <v>140</v>
      </c>
      <c r="D1483" s="8" t="s">
        <v>141</v>
      </c>
      <c r="E1483" s="8" t="s">
        <v>142</v>
      </c>
      <c r="F1483" s="8" t="s">
        <v>143</v>
      </c>
      <c r="G1483" s="8" t="s">
        <v>1567</v>
      </c>
      <c r="H1483" s="8" t="s">
        <v>27</v>
      </c>
      <c r="I1483" s="8" t="s">
        <v>293</v>
      </c>
      <c r="J1483" s="8" t="s">
        <v>147</v>
      </c>
      <c r="K1483" s="8" t="s">
        <v>7</v>
      </c>
      <c r="L1483" s="12">
        <v>544</v>
      </c>
      <c r="M1483" s="9">
        <v>4</v>
      </c>
      <c r="N1483" s="10">
        <f t="shared" si="207"/>
        <v>7.3529411764705881E-3</v>
      </c>
      <c r="O1483" s="11">
        <f t="shared" si="208"/>
        <v>11.97</v>
      </c>
      <c r="P1483" s="8">
        <v>47.88</v>
      </c>
      <c r="Q1483" s="11">
        <v>0</v>
      </c>
      <c r="R1483" s="8">
        <v>0</v>
      </c>
      <c r="S1483" s="8">
        <v>0</v>
      </c>
      <c r="T1483" s="33" t="str">
        <f t="shared" si="209"/>
        <v/>
      </c>
      <c r="U1483" s="12">
        <f t="shared" si="210"/>
        <v>0</v>
      </c>
      <c r="V1483" s="10">
        <f t="shared" si="211"/>
        <v>0</v>
      </c>
      <c r="W1483" s="11">
        <v>15</v>
      </c>
      <c r="X1483" s="8" t="s">
        <v>148</v>
      </c>
      <c r="Y1483" s="8" t="s">
        <v>149</v>
      </c>
      <c r="AA1483">
        <f t="shared" si="212"/>
        <v>2</v>
      </c>
      <c r="AB1483" s="32">
        <f t="shared" si="213"/>
        <v>-47.88</v>
      </c>
      <c r="AC1483" t="str">
        <f t="shared" si="214"/>
        <v>No Sales</v>
      </c>
      <c r="AD1483">
        <f>IFERROR(VLOOKUP(J1483,Product_lookup!$A:$G,5,FALSE),"")</f>
        <v>599</v>
      </c>
      <c r="AE1483">
        <f>IFERROR(VLOOKUP(J1483,Product_lookup!$A:$G,6,FALSE),"")</f>
        <v>216</v>
      </c>
      <c r="AF1483">
        <f>IFERROR(VLOOKUP(J1483,Product_lookup!$A:$G,7,FALSE),"")</f>
        <v>144</v>
      </c>
      <c r="AG1483" s="33">
        <f t="shared" si="215"/>
        <v>0.39899833055091821</v>
      </c>
    </row>
    <row r="1484" spans="1:33" x14ac:dyDescent="0.3">
      <c r="A1484" s="27">
        <v>46279</v>
      </c>
      <c r="B1484" s="8" t="s">
        <v>43</v>
      </c>
      <c r="C1484" s="8" t="s">
        <v>140</v>
      </c>
      <c r="D1484" s="8" t="s">
        <v>141</v>
      </c>
      <c r="E1484" s="8" t="s">
        <v>142</v>
      </c>
      <c r="F1484" s="8" t="s">
        <v>143</v>
      </c>
      <c r="G1484" s="8" t="s">
        <v>1568</v>
      </c>
      <c r="H1484" s="8" t="s">
        <v>27</v>
      </c>
      <c r="I1484" s="8" t="s">
        <v>295</v>
      </c>
      <c r="J1484" s="8" t="s">
        <v>147</v>
      </c>
      <c r="K1484" s="8" t="s">
        <v>7</v>
      </c>
      <c r="L1484" s="12">
        <v>1416</v>
      </c>
      <c r="M1484" s="9">
        <v>2</v>
      </c>
      <c r="N1484" s="10">
        <f t="shared" si="207"/>
        <v>1.4124293785310734E-3</v>
      </c>
      <c r="O1484" s="11">
        <f t="shared" si="208"/>
        <v>9.18</v>
      </c>
      <c r="P1484" s="11">
        <v>18.36</v>
      </c>
      <c r="Q1484" s="11">
        <v>0</v>
      </c>
      <c r="R1484" s="8">
        <v>0</v>
      </c>
      <c r="S1484" s="8">
        <v>0</v>
      </c>
      <c r="T1484" s="33" t="str">
        <f t="shared" si="209"/>
        <v/>
      </c>
      <c r="U1484" s="12">
        <f t="shared" si="210"/>
        <v>0</v>
      </c>
      <c r="V1484" s="10">
        <f t="shared" si="211"/>
        <v>0</v>
      </c>
      <c r="W1484" s="11">
        <v>12</v>
      </c>
      <c r="X1484" s="8" t="s">
        <v>148</v>
      </c>
      <c r="Y1484" s="8" t="s">
        <v>149</v>
      </c>
      <c r="AA1484">
        <f t="shared" si="212"/>
        <v>2</v>
      </c>
      <c r="AB1484" s="32">
        <f t="shared" si="213"/>
        <v>-18.36</v>
      </c>
      <c r="AC1484" t="str">
        <f t="shared" si="214"/>
        <v>No Sales</v>
      </c>
      <c r="AD1484">
        <f>IFERROR(VLOOKUP(J1484,Product_lookup!$A:$G,5,FALSE),"")</f>
        <v>599</v>
      </c>
      <c r="AE1484">
        <f>IFERROR(VLOOKUP(J1484,Product_lookup!$A:$G,6,FALSE),"")</f>
        <v>216</v>
      </c>
      <c r="AF1484">
        <f>IFERROR(VLOOKUP(J1484,Product_lookup!$A:$G,7,FALSE),"")</f>
        <v>144</v>
      </c>
      <c r="AG1484" s="33">
        <f t="shared" si="215"/>
        <v>0.39899833055091821</v>
      </c>
    </row>
    <row r="1485" spans="1:33" x14ac:dyDescent="0.3">
      <c r="A1485" s="27">
        <v>46279</v>
      </c>
      <c r="B1485" s="8" t="s">
        <v>43</v>
      </c>
      <c r="C1485" s="8" t="s">
        <v>140</v>
      </c>
      <c r="D1485" s="8" t="s">
        <v>141</v>
      </c>
      <c r="E1485" s="8" t="s">
        <v>164</v>
      </c>
      <c r="F1485" s="8" t="s">
        <v>143</v>
      </c>
      <c r="G1485" s="8" t="s">
        <v>1571</v>
      </c>
      <c r="H1485" s="8" t="s">
        <v>27</v>
      </c>
      <c r="I1485" s="8" t="s">
        <v>302</v>
      </c>
      <c r="J1485" s="8" t="s">
        <v>166</v>
      </c>
      <c r="K1485" s="8" t="s">
        <v>14</v>
      </c>
      <c r="L1485" s="12">
        <v>2005</v>
      </c>
      <c r="M1485" s="9">
        <v>3</v>
      </c>
      <c r="N1485" s="10">
        <f t="shared" si="207"/>
        <v>1.4962593516209476E-3</v>
      </c>
      <c r="O1485" s="11">
        <f t="shared" si="208"/>
        <v>4.76</v>
      </c>
      <c r="P1485" s="11">
        <v>14.28</v>
      </c>
      <c r="Q1485" s="11">
        <v>0</v>
      </c>
      <c r="R1485" s="8">
        <v>0</v>
      </c>
      <c r="S1485" s="8">
        <v>0</v>
      </c>
      <c r="T1485" s="33" t="str">
        <f t="shared" si="209"/>
        <v/>
      </c>
      <c r="U1485" s="12">
        <f t="shared" si="210"/>
        <v>0</v>
      </c>
      <c r="V1485" s="10">
        <f t="shared" si="211"/>
        <v>0</v>
      </c>
      <c r="W1485" s="11">
        <v>7.5</v>
      </c>
      <c r="X1485" s="8" t="s">
        <v>148</v>
      </c>
      <c r="Y1485" s="8" t="s">
        <v>149</v>
      </c>
      <c r="AA1485">
        <f t="shared" si="212"/>
        <v>2</v>
      </c>
      <c r="AB1485" s="32">
        <f t="shared" si="213"/>
        <v>-14.28</v>
      </c>
      <c r="AC1485" t="str">
        <f t="shared" si="214"/>
        <v>No Sales</v>
      </c>
      <c r="AD1485">
        <f>IFERROR(VLOOKUP(J1485,Product_lookup!$A:$G,5,FALSE),"")</f>
        <v>449</v>
      </c>
      <c r="AE1485">
        <f>IFERROR(VLOOKUP(J1485,Product_lookup!$A:$G,6,FALSE),"")</f>
        <v>162</v>
      </c>
      <c r="AF1485">
        <f>IFERROR(VLOOKUP(J1485,Product_lookup!$A:$G,7,FALSE),"")</f>
        <v>130</v>
      </c>
      <c r="AG1485" s="33">
        <f t="shared" si="215"/>
        <v>0.34966592427616927</v>
      </c>
    </row>
    <row r="1486" spans="1:33" x14ac:dyDescent="0.3">
      <c r="A1486" s="27">
        <v>46279</v>
      </c>
      <c r="B1486" s="8" t="s">
        <v>43</v>
      </c>
      <c r="C1486" s="8" t="s">
        <v>140</v>
      </c>
      <c r="D1486" s="8" t="s">
        <v>141</v>
      </c>
      <c r="E1486" s="8" t="s">
        <v>164</v>
      </c>
      <c r="F1486" s="8" t="s">
        <v>143</v>
      </c>
      <c r="G1486" s="8" t="s">
        <v>1597</v>
      </c>
      <c r="H1486" s="8" t="s">
        <v>27</v>
      </c>
      <c r="I1486" s="8" t="s">
        <v>844</v>
      </c>
      <c r="J1486" s="8" t="s">
        <v>166</v>
      </c>
      <c r="K1486" s="8" t="s">
        <v>7</v>
      </c>
      <c r="L1486" s="12">
        <v>515</v>
      </c>
      <c r="M1486" s="9">
        <v>3</v>
      </c>
      <c r="N1486" s="10">
        <f t="shared" si="207"/>
        <v>5.8252427184466021E-3</v>
      </c>
      <c r="O1486" s="11">
        <f t="shared" si="208"/>
        <v>7.41</v>
      </c>
      <c r="P1486" s="11">
        <v>22.23</v>
      </c>
      <c r="Q1486" s="11">
        <v>0</v>
      </c>
      <c r="R1486" s="8">
        <v>0</v>
      </c>
      <c r="S1486" s="8">
        <v>0</v>
      </c>
      <c r="T1486" s="33" t="str">
        <f t="shared" si="209"/>
        <v/>
      </c>
      <c r="U1486" s="12">
        <f t="shared" si="210"/>
        <v>0</v>
      </c>
      <c r="V1486" s="10">
        <f t="shared" si="211"/>
        <v>0</v>
      </c>
      <c r="W1486" s="11">
        <v>12</v>
      </c>
      <c r="X1486" s="8" t="s">
        <v>148</v>
      </c>
      <c r="Y1486" s="8" t="s">
        <v>149</v>
      </c>
      <c r="AA1486">
        <f t="shared" si="212"/>
        <v>2</v>
      </c>
      <c r="AB1486" s="32">
        <f t="shared" si="213"/>
        <v>-22.23</v>
      </c>
      <c r="AC1486" t="str">
        <f t="shared" si="214"/>
        <v>No Sales</v>
      </c>
      <c r="AD1486">
        <f>IFERROR(VLOOKUP(J1486,Product_lookup!$A:$G,5,FALSE),"")</f>
        <v>449</v>
      </c>
      <c r="AE1486">
        <f>IFERROR(VLOOKUP(J1486,Product_lookup!$A:$G,6,FALSE),"")</f>
        <v>162</v>
      </c>
      <c r="AF1486">
        <f>IFERROR(VLOOKUP(J1486,Product_lookup!$A:$G,7,FALSE),"")</f>
        <v>130</v>
      </c>
      <c r="AG1486" s="33">
        <f t="shared" si="215"/>
        <v>0.34966592427616927</v>
      </c>
    </row>
    <row r="1487" spans="1:33" x14ac:dyDescent="0.3">
      <c r="A1487" s="27">
        <v>46279</v>
      </c>
      <c r="B1487" s="8" t="s">
        <v>43</v>
      </c>
      <c r="C1487" s="8" t="s">
        <v>140</v>
      </c>
      <c r="D1487" s="8" t="s">
        <v>141</v>
      </c>
      <c r="E1487" s="8" t="s">
        <v>239</v>
      </c>
      <c r="F1487" s="8" t="s">
        <v>143</v>
      </c>
      <c r="G1487" s="8" t="s">
        <v>1591</v>
      </c>
      <c r="H1487" s="8" t="s">
        <v>27</v>
      </c>
      <c r="I1487" s="8" t="s">
        <v>738</v>
      </c>
      <c r="J1487" s="8" t="s">
        <v>242</v>
      </c>
      <c r="K1487" s="8" t="s">
        <v>7</v>
      </c>
      <c r="L1487" s="12">
        <v>186</v>
      </c>
      <c r="M1487" s="9">
        <v>3</v>
      </c>
      <c r="N1487" s="10">
        <f t="shared" si="207"/>
        <v>1.6129032258064516E-2</v>
      </c>
      <c r="O1487" s="11">
        <f t="shared" si="208"/>
        <v>4.09</v>
      </c>
      <c r="P1487" s="11">
        <v>12.27</v>
      </c>
      <c r="Q1487" s="11">
        <v>0</v>
      </c>
      <c r="R1487" s="8">
        <v>0</v>
      </c>
      <c r="S1487" s="8">
        <v>0</v>
      </c>
      <c r="T1487" s="33" t="str">
        <f t="shared" si="209"/>
        <v/>
      </c>
      <c r="U1487" s="12">
        <f t="shared" si="210"/>
        <v>0</v>
      </c>
      <c r="V1487" s="10">
        <f t="shared" si="211"/>
        <v>0</v>
      </c>
      <c r="W1487" s="11">
        <v>8</v>
      </c>
      <c r="X1487" s="8" t="s">
        <v>148</v>
      </c>
      <c r="Y1487" s="8" t="s">
        <v>149</v>
      </c>
      <c r="AA1487">
        <f t="shared" si="212"/>
        <v>2</v>
      </c>
      <c r="AB1487" s="32">
        <f t="shared" si="213"/>
        <v>-12.27</v>
      </c>
      <c r="AC1487" t="str">
        <f t="shared" si="214"/>
        <v>No Sales</v>
      </c>
      <c r="AD1487">
        <f>IFERROR(VLOOKUP(J1487,Product_lookup!$A:$G,5,FALSE),"")</f>
        <v>299</v>
      </c>
      <c r="AE1487">
        <f>IFERROR(VLOOKUP(J1487,Product_lookup!$A:$G,6,FALSE),"")</f>
        <v>114</v>
      </c>
      <c r="AF1487">
        <f>IFERROR(VLOOKUP(J1487,Product_lookup!$A:$G,7,FALSE),"")</f>
        <v>107</v>
      </c>
      <c r="AG1487" s="33">
        <f t="shared" si="215"/>
        <v>0.2608695652173913</v>
      </c>
    </row>
    <row r="1488" spans="1:33" x14ac:dyDescent="0.3">
      <c r="A1488" s="27">
        <v>46279</v>
      </c>
      <c r="B1488" s="8" t="s">
        <v>43</v>
      </c>
      <c r="C1488" s="8" t="s">
        <v>140</v>
      </c>
      <c r="D1488" s="8" t="s">
        <v>141</v>
      </c>
      <c r="E1488" s="8" t="s">
        <v>239</v>
      </c>
      <c r="F1488" s="8" t="s">
        <v>143</v>
      </c>
      <c r="G1488" s="8" t="s">
        <v>1573</v>
      </c>
      <c r="H1488" s="8" t="s">
        <v>27</v>
      </c>
      <c r="I1488" s="8" t="s">
        <v>308</v>
      </c>
      <c r="J1488" s="8" t="s">
        <v>242</v>
      </c>
      <c r="K1488" s="8" t="s">
        <v>7</v>
      </c>
      <c r="L1488" s="12">
        <v>713</v>
      </c>
      <c r="M1488" s="9">
        <v>3</v>
      </c>
      <c r="N1488" s="10">
        <f t="shared" si="207"/>
        <v>4.2075736325385693E-3</v>
      </c>
      <c r="O1488" s="11">
        <f t="shared" si="208"/>
        <v>4.3</v>
      </c>
      <c r="P1488" s="11">
        <v>12.9</v>
      </c>
      <c r="Q1488" s="11">
        <v>0</v>
      </c>
      <c r="R1488" s="8">
        <v>0</v>
      </c>
      <c r="S1488" s="8">
        <v>0</v>
      </c>
      <c r="T1488" s="33" t="str">
        <f t="shared" si="209"/>
        <v/>
      </c>
      <c r="U1488" s="12">
        <f t="shared" si="210"/>
        <v>0</v>
      </c>
      <c r="V1488" s="10">
        <f t="shared" si="211"/>
        <v>0</v>
      </c>
      <c r="W1488" s="11">
        <v>5.5</v>
      </c>
      <c r="X1488" s="8" t="s">
        <v>148</v>
      </c>
      <c r="Y1488" s="8" t="s">
        <v>149</v>
      </c>
      <c r="AA1488">
        <f t="shared" si="212"/>
        <v>2</v>
      </c>
      <c r="AB1488" s="32">
        <f t="shared" si="213"/>
        <v>-12.9</v>
      </c>
      <c r="AC1488" t="str">
        <f t="shared" si="214"/>
        <v>No Sales</v>
      </c>
      <c r="AD1488">
        <f>IFERROR(VLOOKUP(J1488,Product_lookup!$A:$G,5,FALSE),"")</f>
        <v>299</v>
      </c>
      <c r="AE1488">
        <f>IFERROR(VLOOKUP(J1488,Product_lookup!$A:$G,6,FALSE),"")</f>
        <v>114</v>
      </c>
      <c r="AF1488">
        <f>IFERROR(VLOOKUP(J1488,Product_lookup!$A:$G,7,FALSE),"")</f>
        <v>107</v>
      </c>
      <c r="AG1488" s="33">
        <f t="shared" si="215"/>
        <v>0.2608695652173913</v>
      </c>
    </row>
    <row r="1489" spans="1:33" x14ac:dyDescent="0.3">
      <c r="A1489" s="27">
        <v>46279</v>
      </c>
      <c r="B1489" s="8" t="s">
        <v>43</v>
      </c>
      <c r="C1489" s="8" t="s">
        <v>140</v>
      </c>
      <c r="D1489" s="8" t="s">
        <v>141</v>
      </c>
      <c r="E1489" s="8" t="s">
        <v>239</v>
      </c>
      <c r="F1489" s="8" t="s">
        <v>143</v>
      </c>
      <c r="G1489" s="8" t="s">
        <v>1599</v>
      </c>
      <c r="H1489" s="8" t="s">
        <v>27</v>
      </c>
      <c r="I1489" s="8" t="s">
        <v>922</v>
      </c>
      <c r="J1489" s="8" t="s">
        <v>242</v>
      </c>
      <c r="K1489" s="8" t="s">
        <v>7</v>
      </c>
      <c r="L1489" s="12">
        <v>341</v>
      </c>
      <c r="M1489" s="9">
        <v>1</v>
      </c>
      <c r="N1489" s="10">
        <f t="shared" si="207"/>
        <v>2.9325513196480938E-3</v>
      </c>
      <c r="O1489" s="11">
        <f t="shared" si="208"/>
        <v>4.32</v>
      </c>
      <c r="P1489" s="11">
        <v>4.32</v>
      </c>
      <c r="Q1489" s="11">
        <v>0</v>
      </c>
      <c r="R1489" s="8">
        <v>0</v>
      </c>
      <c r="S1489" s="8">
        <v>0</v>
      </c>
      <c r="T1489" s="33" t="str">
        <f t="shared" si="209"/>
        <v/>
      </c>
      <c r="U1489" s="12">
        <f t="shared" si="210"/>
        <v>0</v>
      </c>
      <c r="V1489" s="10">
        <f t="shared" si="211"/>
        <v>0</v>
      </c>
      <c r="W1489" s="11">
        <v>5.5</v>
      </c>
      <c r="X1489" s="8" t="s">
        <v>148</v>
      </c>
      <c r="Y1489" s="8" t="s">
        <v>149</v>
      </c>
      <c r="AA1489">
        <f t="shared" si="212"/>
        <v>2</v>
      </c>
      <c r="AB1489" s="32">
        <f t="shared" si="213"/>
        <v>-4.32</v>
      </c>
      <c r="AC1489" t="str">
        <f t="shared" si="214"/>
        <v>No Sales</v>
      </c>
      <c r="AD1489">
        <f>IFERROR(VLOOKUP(J1489,Product_lookup!$A:$G,5,FALSE),"")</f>
        <v>299</v>
      </c>
      <c r="AE1489">
        <f>IFERROR(VLOOKUP(J1489,Product_lookup!$A:$G,6,FALSE),"")</f>
        <v>114</v>
      </c>
      <c r="AF1489">
        <f>IFERROR(VLOOKUP(J1489,Product_lookup!$A:$G,7,FALSE),"")</f>
        <v>107</v>
      </c>
      <c r="AG1489" s="33">
        <f t="shared" si="215"/>
        <v>0.2608695652173913</v>
      </c>
    </row>
    <row r="1490" spans="1:33" x14ac:dyDescent="0.3">
      <c r="A1490" s="27">
        <v>46279</v>
      </c>
      <c r="B1490" s="8" t="s">
        <v>43</v>
      </c>
      <c r="C1490" s="8" t="s">
        <v>140</v>
      </c>
      <c r="D1490" s="8" t="s">
        <v>141</v>
      </c>
      <c r="E1490" s="8" t="s">
        <v>239</v>
      </c>
      <c r="F1490" s="8" t="s">
        <v>143</v>
      </c>
      <c r="G1490" s="8" t="s">
        <v>1575</v>
      </c>
      <c r="H1490" s="8" t="s">
        <v>27</v>
      </c>
      <c r="I1490" s="8" t="s">
        <v>312</v>
      </c>
      <c r="J1490" s="8" t="s">
        <v>242</v>
      </c>
      <c r="K1490" s="8" t="s">
        <v>14</v>
      </c>
      <c r="L1490" s="12">
        <v>972</v>
      </c>
      <c r="M1490" s="9">
        <v>5</v>
      </c>
      <c r="N1490" s="10">
        <f t="shared" si="207"/>
        <v>5.1440329218106996E-3</v>
      </c>
      <c r="O1490" s="11">
        <f t="shared" si="208"/>
        <v>5.4</v>
      </c>
      <c r="P1490" s="11">
        <v>27</v>
      </c>
      <c r="Q1490" s="11">
        <v>0</v>
      </c>
      <c r="R1490" s="8">
        <v>0</v>
      </c>
      <c r="S1490" s="8">
        <v>0</v>
      </c>
      <c r="T1490" s="33" t="str">
        <f t="shared" si="209"/>
        <v/>
      </c>
      <c r="U1490" s="12">
        <f t="shared" si="210"/>
        <v>0</v>
      </c>
      <c r="V1490" s="10">
        <f t="shared" si="211"/>
        <v>0</v>
      </c>
      <c r="W1490" s="11">
        <v>8.5</v>
      </c>
      <c r="X1490" s="8" t="s">
        <v>148</v>
      </c>
      <c r="Y1490" s="8" t="s">
        <v>149</v>
      </c>
      <c r="AA1490">
        <f t="shared" si="212"/>
        <v>2</v>
      </c>
      <c r="AB1490" s="32">
        <f t="shared" si="213"/>
        <v>-27</v>
      </c>
      <c r="AC1490" t="str">
        <f t="shared" si="214"/>
        <v>No Sales</v>
      </c>
      <c r="AD1490">
        <f>IFERROR(VLOOKUP(J1490,Product_lookup!$A:$G,5,FALSE),"")</f>
        <v>299</v>
      </c>
      <c r="AE1490">
        <f>IFERROR(VLOOKUP(J1490,Product_lookup!$A:$G,6,FALSE),"")</f>
        <v>114</v>
      </c>
      <c r="AF1490">
        <f>IFERROR(VLOOKUP(J1490,Product_lookup!$A:$G,7,FALSE),"")</f>
        <v>107</v>
      </c>
      <c r="AG1490" s="33">
        <f t="shared" si="215"/>
        <v>0.2608695652173913</v>
      </c>
    </row>
    <row r="1491" spans="1:33" x14ac:dyDescent="0.3">
      <c r="A1491" s="27">
        <v>46279</v>
      </c>
      <c r="B1491" s="8" t="s">
        <v>43</v>
      </c>
      <c r="C1491" s="8" t="s">
        <v>140</v>
      </c>
      <c r="D1491" s="8" t="s">
        <v>141</v>
      </c>
      <c r="E1491" s="8" t="s">
        <v>239</v>
      </c>
      <c r="F1491" s="8" t="s">
        <v>143</v>
      </c>
      <c r="G1491" s="8" t="s">
        <v>1578</v>
      </c>
      <c r="H1491" s="8" t="s">
        <v>27</v>
      </c>
      <c r="I1491" s="8" t="s">
        <v>319</v>
      </c>
      <c r="J1491" s="8" t="s">
        <v>242</v>
      </c>
      <c r="K1491" s="8" t="s">
        <v>21</v>
      </c>
      <c r="L1491" s="8">
        <v>232</v>
      </c>
      <c r="M1491" s="9">
        <v>0</v>
      </c>
      <c r="N1491" s="10">
        <f t="shared" si="207"/>
        <v>0</v>
      </c>
      <c r="O1491" s="11" t="str">
        <f t="shared" si="208"/>
        <v/>
      </c>
      <c r="P1491" s="11">
        <v>0</v>
      </c>
      <c r="Q1491" s="11">
        <v>0</v>
      </c>
      <c r="R1491" s="8">
        <v>0</v>
      </c>
      <c r="S1491" s="8">
        <v>0</v>
      </c>
      <c r="T1491" s="33" t="str">
        <f t="shared" si="209"/>
        <v/>
      </c>
      <c r="U1491" s="12" t="str">
        <f t="shared" si="210"/>
        <v/>
      </c>
      <c r="V1491" s="10" t="str">
        <f t="shared" si="211"/>
        <v/>
      </c>
      <c r="W1491" s="11">
        <v>7</v>
      </c>
      <c r="X1491" s="8" t="s">
        <v>148</v>
      </c>
      <c r="Y1491" s="8" t="s">
        <v>149</v>
      </c>
      <c r="AA1491">
        <f t="shared" si="212"/>
        <v>2</v>
      </c>
      <c r="AB1491" s="32">
        <f t="shared" si="213"/>
        <v>0</v>
      </c>
      <c r="AC1491" t="str">
        <f t="shared" si="214"/>
        <v>No Spend</v>
      </c>
      <c r="AD1491">
        <f>IFERROR(VLOOKUP(J1491,Product_lookup!$A:$G,5,FALSE),"")</f>
        <v>299</v>
      </c>
      <c r="AE1491">
        <f>IFERROR(VLOOKUP(J1491,Product_lookup!$A:$G,6,FALSE),"")</f>
        <v>114</v>
      </c>
      <c r="AF1491">
        <f>IFERROR(VLOOKUP(J1491,Product_lookup!$A:$G,7,FALSE),"")</f>
        <v>107</v>
      </c>
      <c r="AG1491" s="33">
        <f t="shared" si="215"/>
        <v>0.2608695652173913</v>
      </c>
    </row>
    <row r="1492" spans="1:33" x14ac:dyDescent="0.3">
      <c r="A1492" s="27">
        <v>46279</v>
      </c>
      <c r="B1492" s="8" t="s">
        <v>34</v>
      </c>
      <c r="C1492" s="8" t="s">
        <v>140</v>
      </c>
      <c r="D1492" s="8" t="s">
        <v>141</v>
      </c>
      <c r="E1492" s="8" t="s">
        <v>322</v>
      </c>
      <c r="F1492" s="8" t="s">
        <v>143</v>
      </c>
      <c r="G1492" s="8" t="s">
        <v>606</v>
      </c>
      <c r="H1492" s="8" t="s">
        <v>20</v>
      </c>
      <c r="I1492" s="8" t="s">
        <v>606</v>
      </c>
      <c r="J1492" s="8" t="s">
        <v>324</v>
      </c>
      <c r="K1492" s="8" t="s">
        <v>14</v>
      </c>
      <c r="L1492" s="12">
        <v>650</v>
      </c>
      <c r="M1492" s="9">
        <v>3</v>
      </c>
      <c r="N1492" s="10">
        <f t="shared" si="207"/>
        <v>4.6153846153846158E-3</v>
      </c>
      <c r="O1492" s="11">
        <f t="shared" si="208"/>
        <v>15.07</v>
      </c>
      <c r="P1492" s="11">
        <v>45.21</v>
      </c>
      <c r="Q1492" s="11">
        <v>0</v>
      </c>
      <c r="R1492" s="8">
        <v>0</v>
      </c>
      <c r="S1492" s="8">
        <v>0</v>
      </c>
      <c r="T1492" s="33" t="str">
        <f t="shared" si="209"/>
        <v/>
      </c>
      <c r="U1492" s="12">
        <f t="shared" si="210"/>
        <v>0</v>
      </c>
      <c r="V1492" s="10">
        <f t="shared" si="211"/>
        <v>0</v>
      </c>
      <c r="W1492" s="11">
        <v>19.5</v>
      </c>
      <c r="X1492" s="8" t="s">
        <v>148</v>
      </c>
      <c r="Y1492" s="8" t="s">
        <v>149</v>
      </c>
      <c r="AA1492">
        <f t="shared" si="212"/>
        <v>2</v>
      </c>
      <c r="AB1492" s="32">
        <f t="shared" si="213"/>
        <v>-45.21</v>
      </c>
      <c r="AC1492" t="str">
        <f t="shared" si="214"/>
        <v>No Sales</v>
      </c>
      <c r="AD1492">
        <f>IFERROR(VLOOKUP(J1492,Product_lookup!$A:$G,5,FALSE),"")</f>
        <v>499</v>
      </c>
      <c r="AE1492">
        <f>IFERROR(VLOOKUP(J1492,Product_lookup!$A:$G,6,FALSE),"")</f>
        <v>180</v>
      </c>
      <c r="AF1492">
        <f>IFERROR(VLOOKUP(J1492,Product_lookup!$A:$G,7,FALSE),"")</f>
        <v>125</v>
      </c>
      <c r="AG1492" s="33">
        <f t="shared" si="215"/>
        <v>0.38877755511022044</v>
      </c>
    </row>
    <row r="1493" spans="1:33" x14ac:dyDescent="0.3">
      <c r="A1493" s="27">
        <v>46279</v>
      </c>
      <c r="B1493" s="8" t="s">
        <v>34</v>
      </c>
      <c r="C1493" s="8" t="s">
        <v>140</v>
      </c>
      <c r="D1493" s="8" t="s">
        <v>141</v>
      </c>
      <c r="E1493" s="8" t="s">
        <v>322</v>
      </c>
      <c r="F1493" s="8" t="s">
        <v>143</v>
      </c>
      <c r="G1493" s="8" t="s">
        <v>694</v>
      </c>
      <c r="H1493" s="8" t="s">
        <v>20</v>
      </c>
      <c r="I1493" s="8" t="s">
        <v>694</v>
      </c>
      <c r="J1493" s="8" t="s">
        <v>324</v>
      </c>
      <c r="K1493" s="8" t="s">
        <v>21</v>
      </c>
      <c r="L1493" s="12">
        <v>253</v>
      </c>
      <c r="M1493" s="9">
        <v>2</v>
      </c>
      <c r="N1493" s="10">
        <f t="shared" si="207"/>
        <v>7.9051383399209481E-3</v>
      </c>
      <c r="O1493" s="11">
        <f t="shared" si="208"/>
        <v>11.75</v>
      </c>
      <c r="P1493" s="11">
        <v>23.5</v>
      </c>
      <c r="Q1493" s="11">
        <v>0</v>
      </c>
      <c r="R1493" s="8">
        <v>0</v>
      </c>
      <c r="S1493" s="8">
        <v>0</v>
      </c>
      <c r="T1493" s="33" t="str">
        <f t="shared" si="209"/>
        <v/>
      </c>
      <c r="U1493" s="12">
        <f t="shared" si="210"/>
        <v>0</v>
      </c>
      <c r="V1493" s="10">
        <f t="shared" si="211"/>
        <v>0</v>
      </c>
      <c r="W1493" s="11">
        <v>14</v>
      </c>
      <c r="X1493" s="8" t="s">
        <v>148</v>
      </c>
      <c r="Y1493" s="8" t="s">
        <v>149</v>
      </c>
      <c r="AA1493">
        <f t="shared" si="212"/>
        <v>2</v>
      </c>
      <c r="AB1493" s="32">
        <f t="shared" si="213"/>
        <v>-23.5</v>
      </c>
      <c r="AC1493" t="str">
        <f t="shared" si="214"/>
        <v>No Sales</v>
      </c>
      <c r="AD1493">
        <f>IFERROR(VLOOKUP(J1493,Product_lookup!$A:$G,5,FALSE),"")</f>
        <v>499</v>
      </c>
      <c r="AE1493">
        <f>IFERROR(VLOOKUP(J1493,Product_lookup!$A:$G,6,FALSE),"")</f>
        <v>180</v>
      </c>
      <c r="AF1493">
        <f>IFERROR(VLOOKUP(J1493,Product_lookup!$A:$G,7,FALSE),"")</f>
        <v>125</v>
      </c>
      <c r="AG1493" s="33">
        <f t="shared" si="215"/>
        <v>0.38877755511022044</v>
      </c>
    </row>
    <row r="1494" spans="1:33" x14ac:dyDescent="0.3">
      <c r="A1494" s="27">
        <v>46279</v>
      </c>
      <c r="B1494" s="8" t="s">
        <v>34</v>
      </c>
      <c r="C1494" s="8" t="s">
        <v>140</v>
      </c>
      <c r="D1494" s="8" t="s">
        <v>141</v>
      </c>
      <c r="E1494" s="8" t="s">
        <v>322</v>
      </c>
      <c r="F1494" s="8" t="s">
        <v>143</v>
      </c>
      <c r="G1494" s="8" t="s">
        <v>560</v>
      </c>
      <c r="H1494" s="8" t="s">
        <v>20</v>
      </c>
      <c r="I1494" s="8" t="s">
        <v>560</v>
      </c>
      <c r="J1494" s="8" t="s">
        <v>324</v>
      </c>
      <c r="K1494" s="8" t="s">
        <v>21</v>
      </c>
      <c r="L1494" s="12">
        <v>177</v>
      </c>
      <c r="M1494" s="9">
        <v>2</v>
      </c>
      <c r="N1494" s="10">
        <f t="shared" si="207"/>
        <v>1.1299435028248588E-2</v>
      </c>
      <c r="O1494" s="11">
        <f t="shared" si="208"/>
        <v>19</v>
      </c>
      <c r="P1494" s="11">
        <v>38</v>
      </c>
      <c r="Q1494" s="11">
        <v>0</v>
      </c>
      <c r="R1494" s="8">
        <v>0</v>
      </c>
      <c r="S1494" s="8">
        <v>0</v>
      </c>
      <c r="T1494" s="33" t="str">
        <f t="shared" si="209"/>
        <v/>
      </c>
      <c r="U1494" s="12">
        <f t="shared" si="210"/>
        <v>0</v>
      </c>
      <c r="V1494" s="10">
        <f t="shared" si="211"/>
        <v>0</v>
      </c>
      <c r="W1494" s="11">
        <v>19</v>
      </c>
      <c r="X1494" s="8" t="s">
        <v>148</v>
      </c>
      <c r="Y1494" s="8" t="s">
        <v>149</v>
      </c>
      <c r="AA1494">
        <f t="shared" si="212"/>
        <v>2</v>
      </c>
      <c r="AB1494" s="32">
        <f t="shared" si="213"/>
        <v>-38</v>
      </c>
      <c r="AC1494" t="str">
        <f t="shared" si="214"/>
        <v>No Sales</v>
      </c>
      <c r="AD1494">
        <f>IFERROR(VLOOKUP(J1494,Product_lookup!$A:$G,5,FALSE),"")</f>
        <v>499</v>
      </c>
      <c r="AE1494">
        <f>IFERROR(VLOOKUP(J1494,Product_lookup!$A:$G,6,FALSE),"")</f>
        <v>180</v>
      </c>
      <c r="AF1494">
        <f>IFERROR(VLOOKUP(J1494,Product_lookup!$A:$G,7,FALSE),"")</f>
        <v>125</v>
      </c>
      <c r="AG1494" s="33">
        <f t="shared" si="215"/>
        <v>0.38877755511022044</v>
      </c>
    </row>
    <row r="1495" spans="1:33" x14ac:dyDescent="0.3">
      <c r="A1495" s="27">
        <v>46279</v>
      </c>
      <c r="B1495" s="8" t="s">
        <v>34</v>
      </c>
      <c r="C1495" s="8" t="s">
        <v>140</v>
      </c>
      <c r="D1495" s="8" t="s">
        <v>141</v>
      </c>
      <c r="E1495" s="8" t="s">
        <v>325</v>
      </c>
      <c r="F1495" s="8" t="s">
        <v>143</v>
      </c>
      <c r="G1495" s="8" t="s">
        <v>326</v>
      </c>
      <c r="H1495" s="8" t="s">
        <v>20</v>
      </c>
      <c r="I1495" s="8" t="s">
        <v>326</v>
      </c>
      <c r="J1495" s="8" t="s">
        <v>327</v>
      </c>
      <c r="K1495" s="8" t="s">
        <v>21</v>
      </c>
      <c r="L1495" s="12">
        <v>375</v>
      </c>
      <c r="M1495" s="9">
        <v>5</v>
      </c>
      <c r="N1495" s="10">
        <f t="shared" si="207"/>
        <v>1.3333333333333334E-2</v>
      </c>
      <c r="O1495" s="11">
        <f t="shared" si="208"/>
        <v>5.01</v>
      </c>
      <c r="P1495" s="11">
        <v>25.05</v>
      </c>
      <c r="Q1495" s="11">
        <v>199</v>
      </c>
      <c r="R1495" s="8">
        <v>1</v>
      </c>
      <c r="S1495" s="8">
        <v>1</v>
      </c>
      <c r="T1495" s="33">
        <f t="shared" si="209"/>
        <v>0.12587939698492462</v>
      </c>
      <c r="U1495" s="12">
        <f t="shared" si="210"/>
        <v>7.9441117764471052</v>
      </c>
      <c r="V1495" s="10">
        <f t="shared" si="211"/>
        <v>0.2</v>
      </c>
      <c r="W1495" s="11">
        <v>6</v>
      </c>
      <c r="X1495" s="8" t="s">
        <v>148</v>
      </c>
      <c r="Y1495" s="8" t="s">
        <v>149</v>
      </c>
      <c r="AA1495">
        <f t="shared" si="212"/>
        <v>2</v>
      </c>
      <c r="AB1495" s="32">
        <f t="shared" si="213"/>
        <v>9.9499999999999993</v>
      </c>
      <c r="AC1495" t="str">
        <f t="shared" si="214"/>
        <v>Profitable</v>
      </c>
      <c r="AD1495">
        <f>IFERROR(VLOOKUP(J1495,Product_lookup!$A:$G,5,FALSE),"")</f>
        <v>199</v>
      </c>
      <c r="AE1495">
        <f>IFERROR(VLOOKUP(J1495,Product_lookup!$A:$G,6,FALSE),"")</f>
        <v>76</v>
      </c>
      <c r="AF1495">
        <f>IFERROR(VLOOKUP(J1495,Product_lookup!$A:$G,7,FALSE),"")</f>
        <v>88</v>
      </c>
      <c r="AG1495" s="33">
        <f t="shared" si="215"/>
        <v>0.17587939698492464</v>
      </c>
    </row>
    <row r="1496" spans="1:33" x14ac:dyDescent="0.3">
      <c r="A1496" s="27">
        <v>46279</v>
      </c>
      <c r="B1496" s="8" t="s">
        <v>34</v>
      </c>
      <c r="C1496" s="8" t="s">
        <v>140</v>
      </c>
      <c r="D1496" s="8" t="s">
        <v>141</v>
      </c>
      <c r="E1496" s="8" t="s">
        <v>325</v>
      </c>
      <c r="F1496" s="8" t="s">
        <v>143</v>
      </c>
      <c r="G1496" s="8" t="s">
        <v>696</v>
      </c>
      <c r="H1496" s="8" t="s">
        <v>20</v>
      </c>
      <c r="I1496" s="8" t="s">
        <v>696</v>
      </c>
      <c r="J1496" s="8" t="s">
        <v>327</v>
      </c>
      <c r="K1496" s="8" t="s">
        <v>14</v>
      </c>
      <c r="L1496" s="12">
        <v>267</v>
      </c>
      <c r="M1496" s="9">
        <v>1</v>
      </c>
      <c r="N1496" s="10">
        <f t="shared" si="207"/>
        <v>3.7453183520599251E-3</v>
      </c>
      <c r="O1496" s="11">
        <f t="shared" si="208"/>
        <v>4.6100000000000003</v>
      </c>
      <c r="P1496" s="11">
        <v>4.6100000000000003</v>
      </c>
      <c r="Q1496" s="11">
        <v>0</v>
      </c>
      <c r="R1496" s="8">
        <v>0</v>
      </c>
      <c r="S1496" s="8">
        <v>0</v>
      </c>
      <c r="T1496" s="33" t="str">
        <f t="shared" si="209"/>
        <v/>
      </c>
      <c r="U1496" s="12">
        <f t="shared" si="210"/>
        <v>0</v>
      </c>
      <c r="V1496" s="10">
        <f t="shared" si="211"/>
        <v>0</v>
      </c>
      <c r="W1496" s="11">
        <v>7.5</v>
      </c>
      <c r="X1496" s="8" t="s">
        <v>148</v>
      </c>
      <c r="Y1496" s="8" t="s">
        <v>149</v>
      </c>
      <c r="AA1496">
        <f t="shared" si="212"/>
        <v>2</v>
      </c>
      <c r="AB1496" s="32">
        <f t="shared" si="213"/>
        <v>-4.6100000000000003</v>
      </c>
      <c r="AC1496" t="str">
        <f t="shared" si="214"/>
        <v>No Sales</v>
      </c>
      <c r="AD1496">
        <f>IFERROR(VLOOKUP(J1496,Product_lookup!$A:$G,5,FALSE),"")</f>
        <v>199</v>
      </c>
      <c r="AE1496">
        <f>IFERROR(VLOOKUP(J1496,Product_lookup!$A:$G,6,FALSE),"")</f>
        <v>76</v>
      </c>
      <c r="AF1496">
        <f>IFERROR(VLOOKUP(J1496,Product_lookup!$A:$G,7,FALSE),"")</f>
        <v>88</v>
      </c>
      <c r="AG1496" s="33">
        <f t="shared" si="215"/>
        <v>0.17587939698492464</v>
      </c>
    </row>
    <row r="1497" spans="1:33" x14ac:dyDescent="0.3">
      <c r="A1497" s="27">
        <v>46279</v>
      </c>
      <c r="B1497" s="8" t="s">
        <v>34</v>
      </c>
      <c r="C1497" s="8" t="s">
        <v>140</v>
      </c>
      <c r="D1497" s="8" t="s">
        <v>141</v>
      </c>
      <c r="E1497" s="8" t="s">
        <v>328</v>
      </c>
      <c r="F1497" s="8" t="s">
        <v>143</v>
      </c>
      <c r="G1497" s="8" t="s">
        <v>329</v>
      </c>
      <c r="H1497" s="8" t="s">
        <v>20</v>
      </c>
      <c r="I1497" s="8" t="s">
        <v>329</v>
      </c>
      <c r="J1497" s="8" t="s">
        <v>330</v>
      </c>
      <c r="K1497" s="8" t="s">
        <v>21</v>
      </c>
      <c r="L1497" s="12">
        <v>580</v>
      </c>
      <c r="M1497" s="9">
        <v>9</v>
      </c>
      <c r="N1497" s="10">
        <f t="shared" si="207"/>
        <v>1.5517241379310345E-2</v>
      </c>
      <c r="O1497" s="11">
        <f t="shared" si="208"/>
        <v>8.57</v>
      </c>
      <c r="P1497" s="11">
        <v>77.13</v>
      </c>
      <c r="Q1497" s="11">
        <v>0</v>
      </c>
      <c r="R1497" s="8">
        <v>0</v>
      </c>
      <c r="S1497" s="8">
        <v>0</v>
      </c>
      <c r="T1497" s="33" t="str">
        <f t="shared" si="209"/>
        <v/>
      </c>
      <c r="U1497" s="12">
        <f t="shared" si="210"/>
        <v>0</v>
      </c>
      <c r="V1497" s="10">
        <f t="shared" si="211"/>
        <v>0</v>
      </c>
      <c r="W1497" s="11">
        <v>10</v>
      </c>
      <c r="X1497" s="8" t="s">
        <v>148</v>
      </c>
      <c r="Y1497" s="8" t="s">
        <v>149</v>
      </c>
      <c r="AA1497">
        <f t="shared" si="212"/>
        <v>2</v>
      </c>
      <c r="AB1497" s="32">
        <f t="shared" si="213"/>
        <v>-77.13</v>
      </c>
      <c r="AC1497" t="str">
        <f t="shared" si="214"/>
        <v>No Sales</v>
      </c>
      <c r="AD1497">
        <f>IFERROR(VLOOKUP(J1497,Product_lookup!$A:$G,5,FALSE),"")</f>
        <v>299</v>
      </c>
      <c r="AE1497">
        <f>IFERROR(VLOOKUP(J1497,Product_lookup!$A:$G,6,FALSE),"")</f>
        <v>114</v>
      </c>
      <c r="AF1497">
        <f>IFERROR(VLOOKUP(J1497,Product_lookup!$A:$G,7,FALSE),"")</f>
        <v>97</v>
      </c>
      <c r="AG1497" s="33">
        <f t="shared" si="215"/>
        <v>0.29431438127090304</v>
      </c>
    </row>
    <row r="1498" spans="1:33" x14ac:dyDescent="0.3">
      <c r="A1498" s="27">
        <v>46279</v>
      </c>
      <c r="B1498" s="8" t="s">
        <v>36</v>
      </c>
      <c r="C1498" s="8" t="s">
        <v>140</v>
      </c>
      <c r="D1498" s="8" t="s">
        <v>180</v>
      </c>
      <c r="E1498" s="8" t="s">
        <v>181</v>
      </c>
      <c r="F1498" s="8" t="s">
        <v>143</v>
      </c>
      <c r="G1498" s="8" t="s">
        <v>335</v>
      </c>
      <c r="H1498" s="8" t="s">
        <v>13</v>
      </c>
      <c r="I1498" s="8" t="s">
        <v>335</v>
      </c>
      <c r="J1498" s="8" t="s">
        <v>184</v>
      </c>
      <c r="K1498" s="8" t="s">
        <v>14</v>
      </c>
      <c r="L1498" s="12">
        <v>1535</v>
      </c>
      <c r="M1498" s="9">
        <v>10</v>
      </c>
      <c r="N1498" s="10">
        <f t="shared" si="207"/>
        <v>6.5146579804560263E-3</v>
      </c>
      <c r="O1498" s="11">
        <f t="shared" si="208"/>
        <v>9.2900000000000009</v>
      </c>
      <c r="P1498" s="11">
        <v>92.9</v>
      </c>
      <c r="Q1498" s="11">
        <v>0</v>
      </c>
      <c r="R1498" s="8">
        <v>0</v>
      </c>
      <c r="S1498" s="8">
        <v>0</v>
      </c>
      <c r="T1498" s="33" t="str">
        <f t="shared" si="209"/>
        <v/>
      </c>
      <c r="U1498" s="12">
        <f t="shared" si="210"/>
        <v>0</v>
      </c>
      <c r="V1498" s="10">
        <f t="shared" si="211"/>
        <v>0</v>
      </c>
      <c r="W1498" s="11">
        <v>11</v>
      </c>
      <c r="X1498" s="8" t="s">
        <v>148</v>
      </c>
      <c r="Y1498" s="8" t="s">
        <v>149</v>
      </c>
      <c r="AA1498">
        <f t="shared" si="212"/>
        <v>2</v>
      </c>
      <c r="AB1498" s="32">
        <f t="shared" si="213"/>
        <v>-92.9</v>
      </c>
      <c r="AC1498" t="str">
        <f t="shared" si="214"/>
        <v>No Sales</v>
      </c>
      <c r="AD1498">
        <f>IFERROR(VLOOKUP(J1498,Product_lookup!$A:$G,5,FALSE),"")</f>
        <v>379</v>
      </c>
      <c r="AE1498">
        <f>IFERROR(VLOOKUP(J1498,Product_lookup!$A:$G,6,FALSE),"")</f>
        <v>140</v>
      </c>
      <c r="AF1498">
        <f>IFERROR(VLOOKUP(J1498,Product_lookup!$A:$G,7,FALSE),"")</f>
        <v>114</v>
      </c>
      <c r="AG1498" s="33">
        <f t="shared" si="215"/>
        <v>0.32981530343007914</v>
      </c>
    </row>
    <row r="1499" spans="1:33" x14ac:dyDescent="0.3">
      <c r="A1499" s="27">
        <v>46279</v>
      </c>
      <c r="B1499" s="8" t="s">
        <v>36</v>
      </c>
      <c r="C1499" s="8" t="s">
        <v>140</v>
      </c>
      <c r="D1499" s="8" t="s">
        <v>180</v>
      </c>
      <c r="E1499" s="8" t="s">
        <v>181</v>
      </c>
      <c r="F1499" s="8" t="s">
        <v>143</v>
      </c>
      <c r="G1499" s="8" t="s">
        <v>182</v>
      </c>
      <c r="H1499" s="8" t="s">
        <v>13</v>
      </c>
      <c r="I1499" s="8" t="s">
        <v>924</v>
      </c>
      <c r="J1499" s="8" t="s">
        <v>184</v>
      </c>
      <c r="K1499" s="8" t="s">
        <v>21</v>
      </c>
      <c r="L1499" s="12">
        <v>103</v>
      </c>
      <c r="M1499" s="9">
        <v>1</v>
      </c>
      <c r="N1499" s="10">
        <f t="shared" si="207"/>
        <v>9.7087378640776691E-3</v>
      </c>
      <c r="O1499" s="11">
        <f t="shared" si="208"/>
        <v>11</v>
      </c>
      <c r="P1499" s="11">
        <v>11</v>
      </c>
      <c r="Q1499" s="11">
        <v>0</v>
      </c>
      <c r="R1499" s="8">
        <v>0</v>
      </c>
      <c r="S1499" s="8">
        <v>0</v>
      </c>
      <c r="T1499" s="33" t="str">
        <f t="shared" si="209"/>
        <v/>
      </c>
      <c r="U1499" s="12">
        <f t="shared" si="210"/>
        <v>0</v>
      </c>
      <c r="V1499" s="10">
        <f t="shared" si="211"/>
        <v>0</v>
      </c>
      <c r="W1499" s="11">
        <v>11</v>
      </c>
      <c r="X1499" s="8" t="s">
        <v>148</v>
      </c>
      <c r="Y1499" s="8" t="s">
        <v>149</v>
      </c>
      <c r="AA1499">
        <f t="shared" si="212"/>
        <v>2</v>
      </c>
      <c r="AB1499" s="32">
        <f t="shared" si="213"/>
        <v>-11</v>
      </c>
      <c r="AC1499" t="str">
        <f t="shared" si="214"/>
        <v>No Sales</v>
      </c>
      <c r="AD1499">
        <f>IFERROR(VLOOKUP(J1499,Product_lookup!$A:$G,5,FALSE),"")</f>
        <v>379</v>
      </c>
      <c r="AE1499">
        <f>IFERROR(VLOOKUP(J1499,Product_lookup!$A:$G,6,FALSE),"")</f>
        <v>140</v>
      </c>
      <c r="AF1499">
        <f>IFERROR(VLOOKUP(J1499,Product_lookup!$A:$G,7,FALSE),"")</f>
        <v>114</v>
      </c>
      <c r="AG1499" s="33">
        <f t="shared" si="215"/>
        <v>0.32981530343007914</v>
      </c>
    </row>
    <row r="1500" spans="1:33" x14ac:dyDescent="0.3">
      <c r="A1500" s="27">
        <v>46279</v>
      </c>
      <c r="B1500" s="8" t="s">
        <v>36</v>
      </c>
      <c r="C1500" s="8" t="s">
        <v>140</v>
      </c>
      <c r="D1500" s="8" t="s">
        <v>180</v>
      </c>
      <c r="E1500" s="8" t="s">
        <v>181</v>
      </c>
      <c r="F1500" s="8" t="s">
        <v>143</v>
      </c>
      <c r="G1500" s="8" t="s">
        <v>182</v>
      </c>
      <c r="H1500" s="8" t="s">
        <v>13</v>
      </c>
      <c r="I1500" s="8" t="s">
        <v>744</v>
      </c>
      <c r="J1500" s="8" t="s">
        <v>184</v>
      </c>
      <c r="K1500" s="8" t="s">
        <v>21</v>
      </c>
      <c r="L1500" s="12">
        <v>227</v>
      </c>
      <c r="M1500" s="9">
        <v>2</v>
      </c>
      <c r="N1500" s="10">
        <f t="shared" si="207"/>
        <v>8.8105726872246704E-3</v>
      </c>
      <c r="O1500" s="11">
        <f t="shared" si="208"/>
        <v>7</v>
      </c>
      <c r="P1500" s="11">
        <v>14</v>
      </c>
      <c r="Q1500" s="11">
        <v>379</v>
      </c>
      <c r="R1500" s="8">
        <v>1</v>
      </c>
      <c r="S1500" s="8">
        <v>1</v>
      </c>
      <c r="T1500" s="33">
        <f t="shared" si="209"/>
        <v>3.6939313984168866E-2</v>
      </c>
      <c r="U1500" s="12">
        <f t="shared" si="210"/>
        <v>27.071428571428573</v>
      </c>
      <c r="V1500" s="10">
        <f t="shared" si="211"/>
        <v>0.5</v>
      </c>
      <c r="W1500" s="11">
        <v>7</v>
      </c>
      <c r="X1500" s="8" t="s">
        <v>148</v>
      </c>
      <c r="Y1500" s="8" t="s">
        <v>149</v>
      </c>
      <c r="AA1500">
        <f t="shared" si="212"/>
        <v>2</v>
      </c>
      <c r="AB1500" s="32">
        <f t="shared" si="213"/>
        <v>111</v>
      </c>
      <c r="AC1500" t="str">
        <f t="shared" si="214"/>
        <v>Profitable</v>
      </c>
      <c r="AD1500">
        <f>IFERROR(VLOOKUP(J1500,Product_lookup!$A:$G,5,FALSE),"")</f>
        <v>379</v>
      </c>
      <c r="AE1500">
        <f>IFERROR(VLOOKUP(J1500,Product_lookup!$A:$G,6,FALSE),"")</f>
        <v>140</v>
      </c>
      <c r="AF1500">
        <f>IFERROR(VLOOKUP(J1500,Product_lookup!$A:$G,7,FALSE),"")</f>
        <v>114</v>
      </c>
      <c r="AG1500" s="33">
        <f t="shared" si="215"/>
        <v>0.32981530343007914</v>
      </c>
    </row>
    <row r="1501" spans="1:33" x14ac:dyDescent="0.3">
      <c r="A1501" s="27">
        <v>46279</v>
      </c>
      <c r="B1501" s="8" t="s">
        <v>36</v>
      </c>
      <c r="C1501" s="8" t="s">
        <v>140</v>
      </c>
      <c r="D1501" s="8" t="s">
        <v>180</v>
      </c>
      <c r="E1501" s="8" t="s">
        <v>337</v>
      </c>
      <c r="F1501" s="8" t="s">
        <v>143</v>
      </c>
      <c r="G1501" s="8" t="s">
        <v>341</v>
      </c>
      <c r="H1501" s="8" t="s">
        <v>13</v>
      </c>
      <c r="I1501" s="8" t="s">
        <v>925</v>
      </c>
      <c r="J1501" s="8" t="s">
        <v>340</v>
      </c>
      <c r="K1501" s="8" t="s">
        <v>7</v>
      </c>
      <c r="L1501" s="12">
        <v>415</v>
      </c>
      <c r="M1501" s="9">
        <v>0</v>
      </c>
      <c r="N1501" s="10">
        <f t="shared" si="207"/>
        <v>0</v>
      </c>
      <c r="O1501" s="11" t="str">
        <f t="shared" si="208"/>
        <v/>
      </c>
      <c r="P1501" s="11">
        <v>0</v>
      </c>
      <c r="Q1501" s="11">
        <v>0</v>
      </c>
      <c r="R1501" s="8">
        <v>0</v>
      </c>
      <c r="S1501" s="8">
        <v>0</v>
      </c>
      <c r="T1501" s="33" t="str">
        <f t="shared" si="209"/>
        <v/>
      </c>
      <c r="U1501" s="12" t="str">
        <f t="shared" si="210"/>
        <v/>
      </c>
      <c r="V1501" s="10" t="str">
        <f t="shared" si="211"/>
        <v/>
      </c>
      <c r="W1501" s="11">
        <v>5.5</v>
      </c>
      <c r="X1501" s="8" t="s">
        <v>148</v>
      </c>
      <c r="Y1501" s="8" t="s">
        <v>149</v>
      </c>
      <c r="AA1501">
        <f t="shared" si="212"/>
        <v>2</v>
      </c>
      <c r="AB1501" s="32">
        <f t="shared" si="213"/>
        <v>0</v>
      </c>
      <c r="AC1501" t="str">
        <f t="shared" si="214"/>
        <v>No Spend</v>
      </c>
      <c r="AD1501">
        <f>IFERROR(VLOOKUP(J1501,Product_lookup!$A:$G,5,FALSE),"")</f>
        <v>249</v>
      </c>
      <c r="AE1501">
        <f>IFERROR(VLOOKUP(J1501,Product_lookup!$A:$G,6,FALSE),"")</f>
        <v>100</v>
      </c>
      <c r="AF1501">
        <f>IFERROR(VLOOKUP(J1501,Product_lookup!$A:$G,7,FALSE),"")</f>
        <v>112</v>
      </c>
      <c r="AG1501" s="33">
        <f t="shared" si="215"/>
        <v>0.14859437751004015</v>
      </c>
    </row>
    <row r="1502" spans="1:33" x14ac:dyDescent="0.3">
      <c r="A1502" s="27">
        <v>46279</v>
      </c>
      <c r="B1502" s="8" t="s">
        <v>19</v>
      </c>
      <c r="C1502" s="8" t="s">
        <v>249</v>
      </c>
      <c r="D1502" s="8" t="s">
        <v>141</v>
      </c>
      <c r="E1502" s="8" t="s">
        <v>142</v>
      </c>
      <c r="F1502" s="8" t="s">
        <v>143</v>
      </c>
      <c r="G1502" s="8" t="s">
        <v>345</v>
      </c>
      <c r="H1502" s="8" t="s">
        <v>20</v>
      </c>
      <c r="I1502" s="8" t="s">
        <v>345</v>
      </c>
      <c r="J1502" s="8" t="s">
        <v>147</v>
      </c>
      <c r="K1502" s="8" t="s">
        <v>14</v>
      </c>
      <c r="L1502" s="12">
        <v>265</v>
      </c>
      <c r="M1502" s="9">
        <v>6</v>
      </c>
      <c r="N1502" s="10">
        <f t="shared" si="207"/>
        <v>2.2641509433962263E-2</v>
      </c>
      <c r="O1502" s="11">
        <f t="shared" si="208"/>
        <v>3.7100000000000004</v>
      </c>
      <c r="P1502" s="11">
        <v>22.26</v>
      </c>
      <c r="Q1502" s="11">
        <v>599</v>
      </c>
      <c r="R1502" s="8">
        <v>1</v>
      </c>
      <c r="S1502" s="8">
        <v>1</v>
      </c>
      <c r="T1502" s="33">
        <f t="shared" si="209"/>
        <v>3.7161936560934895E-2</v>
      </c>
      <c r="U1502" s="12">
        <f t="shared" si="210"/>
        <v>26.909254267744831</v>
      </c>
      <c r="V1502" s="10">
        <f t="shared" si="211"/>
        <v>0.16666666666666666</v>
      </c>
      <c r="W1502" s="11">
        <v>6.5</v>
      </c>
      <c r="X1502" s="8" t="s">
        <v>148</v>
      </c>
      <c r="Y1502" s="8" t="s">
        <v>149</v>
      </c>
      <c r="Z1502" s="8" t="s">
        <v>836</v>
      </c>
      <c r="AA1502">
        <f t="shared" si="212"/>
        <v>2</v>
      </c>
      <c r="AB1502" s="32">
        <f t="shared" si="213"/>
        <v>216.74</v>
      </c>
      <c r="AC1502" t="str">
        <f t="shared" si="214"/>
        <v>Profitable</v>
      </c>
      <c r="AD1502">
        <f>IFERROR(VLOOKUP(J1502,Product_lookup!$A:$G,5,FALSE),"")</f>
        <v>599</v>
      </c>
      <c r="AE1502">
        <f>IFERROR(VLOOKUP(J1502,Product_lookup!$A:$G,6,FALSE),"")</f>
        <v>216</v>
      </c>
      <c r="AF1502">
        <f>IFERROR(VLOOKUP(J1502,Product_lookup!$A:$G,7,FALSE),"")</f>
        <v>144</v>
      </c>
      <c r="AG1502" s="33">
        <f t="shared" si="215"/>
        <v>0.39899833055091821</v>
      </c>
    </row>
    <row r="1503" spans="1:33" x14ac:dyDescent="0.3">
      <c r="A1503" s="27">
        <v>46279</v>
      </c>
      <c r="B1503" s="8" t="s">
        <v>19</v>
      </c>
      <c r="C1503" s="8" t="s">
        <v>249</v>
      </c>
      <c r="D1503" s="8" t="s">
        <v>141</v>
      </c>
      <c r="E1503" s="8" t="s">
        <v>142</v>
      </c>
      <c r="F1503" s="8" t="s">
        <v>143</v>
      </c>
      <c r="G1503" s="8" t="s">
        <v>496</v>
      </c>
      <c r="H1503" s="8" t="s">
        <v>20</v>
      </c>
      <c r="I1503" s="8" t="s">
        <v>496</v>
      </c>
      <c r="J1503" s="8" t="s">
        <v>147</v>
      </c>
      <c r="K1503" s="8" t="s">
        <v>7</v>
      </c>
      <c r="L1503" s="12">
        <v>181</v>
      </c>
      <c r="M1503" s="9">
        <v>5</v>
      </c>
      <c r="N1503" s="10">
        <f t="shared" si="207"/>
        <v>2.7624309392265192E-2</v>
      </c>
      <c r="O1503" s="11">
        <f t="shared" si="208"/>
        <v>5.85</v>
      </c>
      <c r="P1503" s="11">
        <v>29.25</v>
      </c>
      <c r="Q1503" s="11">
        <v>1198</v>
      </c>
      <c r="R1503" s="8">
        <v>2</v>
      </c>
      <c r="S1503" s="8">
        <v>2</v>
      </c>
      <c r="T1503" s="33">
        <f t="shared" si="209"/>
        <v>2.4415692821368948E-2</v>
      </c>
      <c r="U1503" s="12">
        <f t="shared" si="210"/>
        <v>40.957264957264954</v>
      </c>
      <c r="V1503" s="10">
        <f t="shared" si="211"/>
        <v>0.4</v>
      </c>
      <c r="W1503" s="11">
        <v>8</v>
      </c>
      <c r="X1503" s="8" t="s">
        <v>148</v>
      </c>
      <c r="Y1503" s="8" t="s">
        <v>149</v>
      </c>
      <c r="AA1503">
        <f t="shared" si="212"/>
        <v>2</v>
      </c>
      <c r="AB1503" s="32">
        <f t="shared" si="213"/>
        <v>448.75</v>
      </c>
      <c r="AC1503" t="str">
        <f t="shared" si="214"/>
        <v>Profitable</v>
      </c>
      <c r="AD1503">
        <f>IFERROR(VLOOKUP(J1503,Product_lookup!$A:$G,5,FALSE),"")</f>
        <v>599</v>
      </c>
      <c r="AE1503">
        <f>IFERROR(VLOOKUP(J1503,Product_lookup!$A:$G,6,FALSE),"")</f>
        <v>216</v>
      </c>
      <c r="AF1503">
        <f>IFERROR(VLOOKUP(J1503,Product_lookup!$A:$G,7,FALSE),"")</f>
        <v>144</v>
      </c>
      <c r="AG1503" s="33">
        <f t="shared" si="215"/>
        <v>0.39899833055091821</v>
      </c>
    </row>
    <row r="1504" spans="1:33" x14ac:dyDescent="0.3">
      <c r="A1504" s="27">
        <v>46279</v>
      </c>
      <c r="B1504" s="8" t="s">
        <v>19</v>
      </c>
      <c r="C1504" s="8" t="s">
        <v>249</v>
      </c>
      <c r="D1504" s="8" t="s">
        <v>141</v>
      </c>
      <c r="E1504" s="8" t="s">
        <v>142</v>
      </c>
      <c r="F1504" s="8" t="s">
        <v>143</v>
      </c>
      <c r="G1504" s="8" t="s">
        <v>346</v>
      </c>
      <c r="H1504" s="8" t="s">
        <v>20</v>
      </c>
      <c r="I1504" s="8" t="s">
        <v>346</v>
      </c>
      <c r="J1504" s="8" t="s">
        <v>147</v>
      </c>
      <c r="K1504" s="8" t="s">
        <v>7</v>
      </c>
      <c r="L1504" s="12">
        <v>199</v>
      </c>
      <c r="M1504" s="9">
        <v>3</v>
      </c>
      <c r="N1504" s="10">
        <f t="shared" si="207"/>
        <v>1.507537688442211E-2</v>
      </c>
      <c r="O1504" s="11">
        <f t="shared" si="208"/>
        <v>4.6499999999999995</v>
      </c>
      <c r="P1504" s="11">
        <v>13.95</v>
      </c>
      <c r="Q1504" s="11">
        <v>0</v>
      </c>
      <c r="R1504" s="8">
        <v>0</v>
      </c>
      <c r="S1504" s="8">
        <v>0</v>
      </c>
      <c r="T1504" s="33" t="str">
        <f t="shared" si="209"/>
        <v/>
      </c>
      <c r="U1504" s="12">
        <f t="shared" si="210"/>
        <v>0</v>
      </c>
      <c r="V1504" s="10">
        <f t="shared" si="211"/>
        <v>0</v>
      </c>
      <c r="W1504" s="11">
        <v>9</v>
      </c>
      <c r="X1504" s="8" t="s">
        <v>148</v>
      </c>
      <c r="Y1504" s="8" t="s">
        <v>149</v>
      </c>
      <c r="AA1504">
        <f t="shared" si="212"/>
        <v>2</v>
      </c>
      <c r="AB1504" s="32">
        <f t="shared" si="213"/>
        <v>-13.95</v>
      </c>
      <c r="AC1504" t="str">
        <f t="shared" si="214"/>
        <v>No Sales</v>
      </c>
      <c r="AD1504">
        <f>IFERROR(VLOOKUP(J1504,Product_lookup!$A:$G,5,FALSE),"")</f>
        <v>599</v>
      </c>
      <c r="AE1504">
        <f>IFERROR(VLOOKUP(J1504,Product_lookup!$A:$G,6,FALSE),"")</f>
        <v>216</v>
      </c>
      <c r="AF1504">
        <f>IFERROR(VLOOKUP(J1504,Product_lookup!$A:$G,7,FALSE),"")</f>
        <v>144</v>
      </c>
      <c r="AG1504" s="33">
        <f t="shared" si="215"/>
        <v>0.39899833055091821</v>
      </c>
    </row>
    <row r="1505" spans="1:33" x14ac:dyDescent="0.3">
      <c r="A1505" s="27">
        <v>46279</v>
      </c>
      <c r="B1505" s="8" t="s">
        <v>19</v>
      </c>
      <c r="C1505" s="8" t="s">
        <v>249</v>
      </c>
      <c r="D1505" s="8" t="s">
        <v>141</v>
      </c>
      <c r="E1505" s="8" t="s">
        <v>164</v>
      </c>
      <c r="F1505" s="8" t="s">
        <v>143</v>
      </c>
      <c r="G1505" s="8" t="s">
        <v>431</v>
      </c>
      <c r="H1505" s="8" t="s">
        <v>20</v>
      </c>
      <c r="I1505" s="8" t="s">
        <v>431</v>
      </c>
      <c r="J1505" s="8" t="s">
        <v>166</v>
      </c>
      <c r="K1505" s="8" t="s">
        <v>14</v>
      </c>
      <c r="L1505" s="12">
        <v>745</v>
      </c>
      <c r="M1505" s="9">
        <v>15</v>
      </c>
      <c r="N1505" s="10">
        <f t="shared" si="207"/>
        <v>2.0134228187919462E-2</v>
      </c>
      <c r="O1505" s="11">
        <f t="shared" si="208"/>
        <v>3.93</v>
      </c>
      <c r="P1505" s="11">
        <v>58.95</v>
      </c>
      <c r="Q1505" s="11">
        <v>1347</v>
      </c>
      <c r="R1505" s="8">
        <v>2</v>
      </c>
      <c r="S1505" s="8">
        <v>3</v>
      </c>
      <c r="T1505" s="33">
        <f t="shared" si="209"/>
        <v>4.3763919821826286E-2</v>
      </c>
      <c r="U1505" s="12">
        <f t="shared" si="210"/>
        <v>22.849872773536894</v>
      </c>
      <c r="V1505" s="10">
        <f t="shared" si="211"/>
        <v>0.13333333333333333</v>
      </c>
      <c r="W1505" s="11">
        <v>5.5</v>
      </c>
      <c r="X1505" s="8" t="s">
        <v>148</v>
      </c>
      <c r="Y1505" s="8" t="s">
        <v>149</v>
      </c>
      <c r="AA1505">
        <f t="shared" si="212"/>
        <v>2</v>
      </c>
      <c r="AB1505" s="32">
        <f t="shared" si="213"/>
        <v>412.05</v>
      </c>
      <c r="AC1505" t="str">
        <f t="shared" si="214"/>
        <v>Profitable</v>
      </c>
      <c r="AD1505">
        <f>IFERROR(VLOOKUP(J1505,Product_lookup!$A:$G,5,FALSE),"")</f>
        <v>449</v>
      </c>
      <c r="AE1505">
        <f>IFERROR(VLOOKUP(J1505,Product_lookup!$A:$G,6,FALSE),"")</f>
        <v>162</v>
      </c>
      <c r="AF1505">
        <f>IFERROR(VLOOKUP(J1505,Product_lookup!$A:$G,7,FALSE),"")</f>
        <v>130</v>
      </c>
      <c r="AG1505" s="33">
        <f t="shared" si="215"/>
        <v>0.34966592427616927</v>
      </c>
    </row>
    <row r="1506" spans="1:33" x14ac:dyDescent="0.3">
      <c r="A1506" s="27">
        <v>46279</v>
      </c>
      <c r="B1506" s="8" t="s">
        <v>19</v>
      </c>
      <c r="C1506" s="8" t="s">
        <v>249</v>
      </c>
      <c r="D1506" s="8" t="s">
        <v>141</v>
      </c>
      <c r="E1506" s="8" t="s">
        <v>351</v>
      </c>
      <c r="F1506" s="8" t="s">
        <v>143</v>
      </c>
      <c r="G1506" s="8" t="s">
        <v>350</v>
      </c>
      <c r="H1506" s="8" t="s">
        <v>20</v>
      </c>
      <c r="I1506" s="8" t="s">
        <v>350</v>
      </c>
      <c r="J1506" s="8" t="s">
        <v>353</v>
      </c>
      <c r="K1506" s="8" t="s">
        <v>7</v>
      </c>
      <c r="L1506" s="12">
        <v>245</v>
      </c>
      <c r="M1506" s="9">
        <v>6</v>
      </c>
      <c r="N1506" s="10">
        <f t="shared" si="207"/>
        <v>2.4489795918367346E-2</v>
      </c>
      <c r="O1506" s="11">
        <f t="shared" si="208"/>
        <v>9.61</v>
      </c>
      <c r="P1506" s="11">
        <v>57.66</v>
      </c>
      <c r="Q1506" s="11">
        <v>0</v>
      </c>
      <c r="R1506" s="8">
        <v>0</v>
      </c>
      <c r="S1506" s="8">
        <v>0</v>
      </c>
      <c r="T1506" s="33" t="str">
        <f t="shared" si="209"/>
        <v/>
      </c>
      <c r="U1506" s="12">
        <f t="shared" si="210"/>
        <v>0</v>
      </c>
      <c r="V1506" s="10">
        <f t="shared" si="211"/>
        <v>0</v>
      </c>
      <c r="W1506" s="11">
        <v>15</v>
      </c>
      <c r="X1506" s="8" t="s">
        <v>148</v>
      </c>
      <c r="Y1506" s="8" t="s">
        <v>149</v>
      </c>
      <c r="AA1506">
        <f t="shared" si="212"/>
        <v>2</v>
      </c>
      <c r="AB1506" s="32" t="str">
        <f t="shared" si="213"/>
        <v/>
      </c>
      <c r="AC1506" t="str">
        <f t="shared" si="214"/>
        <v>Cost missing</v>
      </c>
      <c r="AD1506" t="str">
        <f>IFERROR(VLOOKUP(J1506,Product_lookup!$A:$G,5,FALSE),"")</f>
        <v/>
      </c>
      <c r="AE1506" t="str">
        <f>IFERROR(VLOOKUP(J1506,Product_lookup!$A:$G,6,FALSE),"")</f>
        <v/>
      </c>
      <c r="AF1506" t="str">
        <f>IFERROR(VLOOKUP(J1506,Product_lookup!$A:$G,7,FALSE),"")</f>
        <v/>
      </c>
      <c r="AG1506" s="33" t="str">
        <f t="shared" si="215"/>
        <v/>
      </c>
    </row>
    <row r="1507" spans="1:33" x14ac:dyDescent="0.3">
      <c r="A1507" s="27">
        <v>46290</v>
      </c>
      <c r="B1507" s="8" t="s">
        <v>37</v>
      </c>
      <c r="C1507" s="8" t="s">
        <v>140</v>
      </c>
      <c r="D1507" s="8" t="s">
        <v>141</v>
      </c>
      <c r="E1507" s="8" t="s">
        <v>239</v>
      </c>
      <c r="F1507" s="8" t="s">
        <v>143</v>
      </c>
      <c r="G1507" s="8" t="s">
        <v>388</v>
      </c>
      <c r="H1507" s="8" t="s">
        <v>13</v>
      </c>
      <c r="I1507" s="8" t="s">
        <v>442</v>
      </c>
      <c r="J1507" s="8" t="s">
        <v>242</v>
      </c>
      <c r="K1507" s="8" t="s">
        <v>14</v>
      </c>
      <c r="L1507" s="12">
        <v>985</v>
      </c>
      <c r="M1507" s="9">
        <v>2</v>
      </c>
      <c r="N1507" s="10">
        <f t="shared" si="207"/>
        <v>2.0304568527918783E-3</v>
      </c>
      <c r="O1507" s="11">
        <f t="shared" si="208"/>
        <v>4.87</v>
      </c>
      <c r="P1507" s="11">
        <v>9.74</v>
      </c>
      <c r="Q1507" s="11">
        <v>299</v>
      </c>
      <c r="R1507" s="8">
        <v>1</v>
      </c>
      <c r="S1507" s="8">
        <v>1</v>
      </c>
      <c r="T1507" s="33">
        <f t="shared" si="209"/>
        <v>3.2575250836120402E-2</v>
      </c>
      <c r="U1507" s="12">
        <f t="shared" si="210"/>
        <v>30.698151950718685</v>
      </c>
      <c r="V1507" s="10">
        <f t="shared" si="211"/>
        <v>0.5</v>
      </c>
      <c r="W1507" s="11">
        <v>8</v>
      </c>
      <c r="X1507" s="8" t="s">
        <v>148</v>
      </c>
      <c r="Y1507" s="8" t="s">
        <v>149</v>
      </c>
      <c r="AA1507">
        <f t="shared" si="212"/>
        <v>4</v>
      </c>
      <c r="AB1507" s="32">
        <f t="shared" si="213"/>
        <v>68.260000000000005</v>
      </c>
      <c r="AC1507" t="str">
        <f t="shared" si="214"/>
        <v>Profitable</v>
      </c>
      <c r="AD1507">
        <f>IFERROR(VLOOKUP(J1507,Product_lookup!$A:$G,5,FALSE),"")</f>
        <v>299</v>
      </c>
      <c r="AE1507">
        <f>IFERROR(VLOOKUP(J1507,Product_lookup!$A:$G,6,FALSE),"")</f>
        <v>114</v>
      </c>
      <c r="AF1507">
        <f>IFERROR(VLOOKUP(J1507,Product_lookup!$A:$G,7,FALSE),"")</f>
        <v>107</v>
      </c>
      <c r="AG1507" s="33">
        <f t="shared" si="215"/>
        <v>0.2608695652173913</v>
      </c>
    </row>
    <row r="1508" spans="1:33" x14ac:dyDescent="0.3">
      <c r="A1508" s="27">
        <v>46280</v>
      </c>
      <c r="B1508" s="8" t="s">
        <v>12</v>
      </c>
      <c r="C1508" s="8" t="s">
        <v>140</v>
      </c>
      <c r="D1508" s="8" t="s">
        <v>141</v>
      </c>
      <c r="E1508" s="8" t="s">
        <v>142</v>
      </c>
      <c r="F1508" s="8" t="s">
        <v>143</v>
      </c>
      <c r="G1508" s="8" t="s">
        <v>178</v>
      </c>
      <c r="H1508" s="8" t="s">
        <v>6</v>
      </c>
      <c r="I1508" s="8" t="s">
        <v>525</v>
      </c>
      <c r="J1508" s="8" t="s">
        <v>147</v>
      </c>
      <c r="K1508" s="8" t="s">
        <v>21</v>
      </c>
      <c r="L1508" s="12">
        <v>283</v>
      </c>
      <c r="M1508" s="9">
        <v>4</v>
      </c>
      <c r="N1508" s="10">
        <f t="shared" si="207"/>
        <v>1.4134275618374558E-2</v>
      </c>
      <c r="O1508" s="11">
        <f t="shared" si="208"/>
        <v>14.18</v>
      </c>
      <c r="P1508" s="11">
        <v>56.72</v>
      </c>
      <c r="Q1508" s="11">
        <v>0</v>
      </c>
      <c r="R1508" s="8">
        <v>0</v>
      </c>
      <c r="S1508" s="8">
        <v>0</v>
      </c>
      <c r="T1508" s="33" t="str">
        <f t="shared" si="209"/>
        <v/>
      </c>
      <c r="U1508" s="12">
        <f t="shared" si="210"/>
        <v>0</v>
      </c>
      <c r="V1508" s="10">
        <f t="shared" si="211"/>
        <v>0</v>
      </c>
      <c r="W1508" s="11">
        <v>14.5</v>
      </c>
      <c r="X1508" s="8" t="s">
        <v>148</v>
      </c>
      <c r="Y1508" s="8" t="s">
        <v>149</v>
      </c>
      <c r="AA1508">
        <f t="shared" si="212"/>
        <v>3</v>
      </c>
      <c r="AB1508" s="32">
        <f t="shared" si="213"/>
        <v>-56.72</v>
      </c>
      <c r="AC1508" t="str">
        <f t="shared" si="214"/>
        <v>No Sales</v>
      </c>
      <c r="AD1508">
        <f>IFERROR(VLOOKUP(J1508,Product_lookup!$A:$G,5,FALSE),"")</f>
        <v>599</v>
      </c>
      <c r="AE1508">
        <f>IFERROR(VLOOKUP(J1508,Product_lookup!$A:$G,6,FALSE),"")</f>
        <v>216</v>
      </c>
      <c r="AF1508">
        <f>IFERROR(VLOOKUP(J1508,Product_lookup!$A:$G,7,FALSE),"")</f>
        <v>144</v>
      </c>
      <c r="AG1508" s="33">
        <f t="shared" si="215"/>
        <v>0.39899833055091821</v>
      </c>
    </row>
    <row r="1509" spans="1:33" x14ac:dyDescent="0.3">
      <c r="A1509" s="27">
        <v>46280</v>
      </c>
      <c r="B1509" s="8" t="s">
        <v>12</v>
      </c>
      <c r="C1509" s="8" t="s">
        <v>140</v>
      </c>
      <c r="D1509" s="8" t="s">
        <v>141</v>
      </c>
      <c r="E1509" s="8" t="s">
        <v>142</v>
      </c>
      <c r="F1509" s="8" t="s">
        <v>143</v>
      </c>
      <c r="G1509" s="8" t="s">
        <v>151</v>
      </c>
      <c r="H1509" s="8" t="s">
        <v>6</v>
      </c>
      <c r="I1509" s="8" t="s">
        <v>454</v>
      </c>
      <c r="J1509" s="8" t="s">
        <v>147</v>
      </c>
      <c r="K1509" s="8" t="s">
        <v>21</v>
      </c>
      <c r="L1509" s="12">
        <v>813</v>
      </c>
      <c r="M1509" s="9">
        <v>12</v>
      </c>
      <c r="N1509" s="10">
        <f t="shared" si="207"/>
        <v>1.4760147601476014E-2</v>
      </c>
      <c r="O1509" s="11">
        <f t="shared" si="208"/>
        <v>13.12</v>
      </c>
      <c r="P1509" s="11">
        <v>157.44</v>
      </c>
      <c r="Q1509" s="11">
        <v>1797</v>
      </c>
      <c r="R1509" s="8">
        <v>2</v>
      </c>
      <c r="S1509" s="8">
        <v>3</v>
      </c>
      <c r="T1509" s="33">
        <f t="shared" si="209"/>
        <v>8.76126878130217E-2</v>
      </c>
      <c r="U1509" s="12">
        <f t="shared" si="210"/>
        <v>11.413871951219512</v>
      </c>
      <c r="V1509" s="10">
        <f t="shared" si="211"/>
        <v>0.16666666666666666</v>
      </c>
      <c r="W1509" s="11">
        <v>13.5</v>
      </c>
      <c r="X1509" s="8" t="s">
        <v>148</v>
      </c>
      <c r="Y1509" s="8" t="s">
        <v>149</v>
      </c>
      <c r="AA1509">
        <f t="shared" si="212"/>
        <v>3</v>
      </c>
      <c r="AB1509" s="32">
        <f t="shared" si="213"/>
        <v>559.55999999999995</v>
      </c>
      <c r="AC1509" t="str">
        <f t="shared" si="214"/>
        <v>Profitable</v>
      </c>
      <c r="AD1509">
        <f>IFERROR(VLOOKUP(J1509,Product_lookup!$A:$G,5,FALSE),"")</f>
        <v>599</v>
      </c>
      <c r="AE1509">
        <f>IFERROR(VLOOKUP(J1509,Product_lookup!$A:$G,6,FALSE),"")</f>
        <v>216</v>
      </c>
      <c r="AF1509">
        <f>IFERROR(VLOOKUP(J1509,Product_lookup!$A:$G,7,FALSE),"")</f>
        <v>144</v>
      </c>
      <c r="AG1509" s="33">
        <f t="shared" si="215"/>
        <v>0.39899833055091821</v>
      </c>
    </row>
    <row r="1510" spans="1:33" x14ac:dyDescent="0.3">
      <c r="A1510" s="27">
        <v>46280</v>
      </c>
      <c r="B1510" s="8" t="s">
        <v>12</v>
      </c>
      <c r="C1510" s="8" t="s">
        <v>140</v>
      </c>
      <c r="D1510" s="8" t="s">
        <v>141</v>
      </c>
      <c r="E1510" s="8" t="s">
        <v>150</v>
      </c>
      <c r="F1510" s="8" t="s">
        <v>143</v>
      </c>
      <c r="G1510" s="8" t="s">
        <v>144</v>
      </c>
      <c r="H1510" s="8" t="s">
        <v>6</v>
      </c>
      <c r="I1510" s="8" t="s">
        <v>210</v>
      </c>
      <c r="J1510" s="8" t="s">
        <v>153</v>
      </c>
      <c r="K1510" s="8" t="s">
        <v>14</v>
      </c>
      <c r="L1510" s="12">
        <v>4907</v>
      </c>
      <c r="M1510" s="9">
        <v>41</v>
      </c>
      <c r="N1510" s="10">
        <f t="shared" si="207"/>
        <v>8.3554106378642759E-3</v>
      </c>
      <c r="O1510" s="11">
        <f t="shared" si="208"/>
        <v>7.48</v>
      </c>
      <c r="P1510" s="11">
        <v>306.68</v>
      </c>
      <c r="Q1510" s="11">
        <v>0</v>
      </c>
      <c r="R1510" s="8">
        <v>0</v>
      </c>
      <c r="S1510" s="8">
        <v>0</v>
      </c>
      <c r="T1510" s="33" t="str">
        <f t="shared" si="209"/>
        <v/>
      </c>
      <c r="U1510" s="12">
        <f t="shared" si="210"/>
        <v>0</v>
      </c>
      <c r="V1510" s="10">
        <f t="shared" si="211"/>
        <v>0</v>
      </c>
      <c r="W1510" s="11">
        <v>10</v>
      </c>
      <c r="X1510" s="8" t="s">
        <v>148</v>
      </c>
      <c r="Y1510" s="8" t="s">
        <v>149</v>
      </c>
      <c r="AA1510">
        <f t="shared" si="212"/>
        <v>3</v>
      </c>
      <c r="AB1510" s="32">
        <f t="shared" si="213"/>
        <v>-306.68</v>
      </c>
      <c r="AC1510" t="str">
        <f t="shared" si="214"/>
        <v>No Sales</v>
      </c>
      <c r="AD1510">
        <f>IFERROR(VLOOKUP(J1510,Product_lookup!$A:$G,5,FALSE),"")</f>
        <v>549</v>
      </c>
      <c r="AE1510">
        <f>IFERROR(VLOOKUP(J1510,Product_lookup!$A:$G,6,FALSE),"")</f>
        <v>192</v>
      </c>
      <c r="AF1510">
        <f>IFERROR(VLOOKUP(J1510,Product_lookup!$A:$G,7,FALSE),"")</f>
        <v>139</v>
      </c>
      <c r="AG1510" s="33">
        <f t="shared" si="215"/>
        <v>0.39708561020036431</v>
      </c>
    </row>
    <row r="1511" spans="1:33" x14ac:dyDescent="0.3">
      <c r="A1511" s="27">
        <v>46280</v>
      </c>
      <c r="B1511" s="8" t="s">
        <v>12</v>
      </c>
      <c r="C1511" s="8" t="s">
        <v>140</v>
      </c>
      <c r="D1511" s="8" t="s">
        <v>141</v>
      </c>
      <c r="E1511" s="8" t="s">
        <v>150</v>
      </c>
      <c r="F1511" s="8" t="s">
        <v>143</v>
      </c>
      <c r="G1511" s="8" t="s">
        <v>144</v>
      </c>
      <c r="H1511" s="8" t="s">
        <v>6</v>
      </c>
      <c r="I1511" s="8" t="s">
        <v>929</v>
      </c>
      <c r="J1511" s="8" t="s">
        <v>153</v>
      </c>
      <c r="K1511" s="8" t="s">
        <v>21</v>
      </c>
      <c r="L1511" s="12">
        <v>79</v>
      </c>
      <c r="M1511" s="9">
        <v>1</v>
      </c>
      <c r="N1511" s="10">
        <f t="shared" si="207"/>
        <v>1.2658227848101266E-2</v>
      </c>
      <c r="O1511" s="11">
        <f t="shared" si="208"/>
        <v>10.94</v>
      </c>
      <c r="P1511" s="11">
        <v>10.94</v>
      </c>
      <c r="Q1511" s="11">
        <v>0</v>
      </c>
      <c r="R1511" s="8">
        <v>0</v>
      </c>
      <c r="S1511" s="8">
        <v>0</v>
      </c>
      <c r="T1511" s="33" t="str">
        <f t="shared" si="209"/>
        <v/>
      </c>
      <c r="U1511" s="12">
        <f t="shared" si="210"/>
        <v>0</v>
      </c>
      <c r="V1511" s="10">
        <f t="shared" si="211"/>
        <v>0</v>
      </c>
      <c r="W1511" s="11">
        <v>13</v>
      </c>
      <c r="X1511" s="8" t="s">
        <v>148</v>
      </c>
      <c r="Y1511" s="8" t="s">
        <v>149</v>
      </c>
      <c r="AA1511">
        <f t="shared" si="212"/>
        <v>3</v>
      </c>
      <c r="AB1511" s="32">
        <f t="shared" si="213"/>
        <v>-10.94</v>
      </c>
      <c r="AC1511" t="str">
        <f t="shared" si="214"/>
        <v>No Sales</v>
      </c>
      <c r="AD1511">
        <f>IFERROR(VLOOKUP(J1511,Product_lookup!$A:$G,5,FALSE),"")</f>
        <v>549</v>
      </c>
      <c r="AE1511">
        <f>IFERROR(VLOOKUP(J1511,Product_lookup!$A:$G,6,FALSE),"")</f>
        <v>192</v>
      </c>
      <c r="AF1511">
        <f>IFERROR(VLOOKUP(J1511,Product_lookup!$A:$G,7,FALSE),"")</f>
        <v>139</v>
      </c>
      <c r="AG1511" s="33">
        <f t="shared" si="215"/>
        <v>0.39708561020036431</v>
      </c>
    </row>
    <row r="1512" spans="1:33" x14ac:dyDescent="0.3">
      <c r="A1512" s="27">
        <v>46280</v>
      </c>
      <c r="B1512" s="8" t="s">
        <v>12</v>
      </c>
      <c r="C1512" s="8" t="s">
        <v>140</v>
      </c>
      <c r="D1512" s="8" t="s">
        <v>141</v>
      </c>
      <c r="E1512" s="8" t="s">
        <v>150</v>
      </c>
      <c r="F1512" s="8" t="s">
        <v>143</v>
      </c>
      <c r="G1512" s="8" t="s">
        <v>144</v>
      </c>
      <c r="H1512" s="8" t="s">
        <v>6</v>
      </c>
      <c r="I1512" s="8" t="s">
        <v>209</v>
      </c>
      <c r="J1512" s="8" t="s">
        <v>153</v>
      </c>
      <c r="K1512" s="8" t="s">
        <v>7</v>
      </c>
      <c r="L1512" s="12">
        <v>697</v>
      </c>
      <c r="M1512" s="9">
        <v>3</v>
      </c>
      <c r="N1512" s="10">
        <f t="shared" si="207"/>
        <v>4.30416068866571E-3</v>
      </c>
      <c r="O1512" s="11">
        <f t="shared" si="208"/>
        <v>6.28</v>
      </c>
      <c r="P1512" s="11">
        <v>18.84</v>
      </c>
      <c r="Q1512" s="11">
        <v>549</v>
      </c>
      <c r="R1512" s="8">
        <v>1</v>
      </c>
      <c r="S1512" s="8">
        <v>1</v>
      </c>
      <c r="T1512" s="33">
        <f t="shared" si="209"/>
        <v>3.4316939890710385E-2</v>
      </c>
      <c r="U1512" s="12">
        <f t="shared" si="210"/>
        <v>29.140127388535031</v>
      </c>
      <c r="V1512" s="10">
        <f t="shared" si="211"/>
        <v>0.33333333333333331</v>
      </c>
      <c r="W1512" s="11">
        <v>10.5</v>
      </c>
      <c r="X1512" s="8" t="s">
        <v>148</v>
      </c>
      <c r="Y1512" s="8" t="s">
        <v>149</v>
      </c>
      <c r="AA1512">
        <f t="shared" si="212"/>
        <v>3</v>
      </c>
      <c r="AB1512" s="32">
        <f t="shared" si="213"/>
        <v>199.16</v>
      </c>
      <c r="AC1512" t="str">
        <f t="shared" si="214"/>
        <v>Profitable</v>
      </c>
      <c r="AD1512">
        <f>IFERROR(VLOOKUP(J1512,Product_lookup!$A:$G,5,FALSE),"")</f>
        <v>549</v>
      </c>
      <c r="AE1512">
        <f>IFERROR(VLOOKUP(J1512,Product_lookup!$A:$G,6,FALSE),"")</f>
        <v>192</v>
      </c>
      <c r="AF1512">
        <f>IFERROR(VLOOKUP(J1512,Product_lookup!$A:$G,7,FALSE),"")</f>
        <v>139</v>
      </c>
      <c r="AG1512" s="33">
        <f t="shared" si="215"/>
        <v>0.39708561020036431</v>
      </c>
    </row>
    <row r="1513" spans="1:33" x14ac:dyDescent="0.3">
      <c r="A1513" s="27">
        <v>46280</v>
      </c>
      <c r="B1513" s="8" t="s">
        <v>12</v>
      </c>
      <c r="C1513" s="8" t="s">
        <v>140</v>
      </c>
      <c r="D1513" s="8" t="s">
        <v>141</v>
      </c>
      <c r="E1513" s="8" t="s">
        <v>150</v>
      </c>
      <c r="F1513" s="8" t="s">
        <v>143</v>
      </c>
      <c r="G1513" s="8" t="s">
        <v>170</v>
      </c>
      <c r="H1513" s="8" t="s">
        <v>6</v>
      </c>
      <c r="I1513" s="8" t="s">
        <v>237</v>
      </c>
      <c r="J1513" s="8" t="s">
        <v>153</v>
      </c>
      <c r="K1513" s="8" t="s">
        <v>21</v>
      </c>
      <c r="L1513" s="12">
        <v>57</v>
      </c>
      <c r="M1513" s="9">
        <v>0</v>
      </c>
      <c r="N1513" s="10">
        <f t="shared" si="207"/>
        <v>0</v>
      </c>
      <c r="O1513" s="11" t="str">
        <f t="shared" si="208"/>
        <v/>
      </c>
      <c r="P1513" s="11">
        <v>0</v>
      </c>
      <c r="Q1513" s="11">
        <v>0</v>
      </c>
      <c r="R1513" s="8">
        <v>0</v>
      </c>
      <c r="S1513" s="8">
        <v>0</v>
      </c>
      <c r="T1513" s="33" t="str">
        <f t="shared" si="209"/>
        <v/>
      </c>
      <c r="U1513" s="12" t="str">
        <f t="shared" si="210"/>
        <v/>
      </c>
      <c r="V1513" s="10" t="str">
        <f t="shared" si="211"/>
        <v/>
      </c>
      <c r="W1513" s="11">
        <v>10</v>
      </c>
      <c r="X1513" s="8" t="s">
        <v>148</v>
      </c>
      <c r="Y1513" s="8" t="s">
        <v>149</v>
      </c>
      <c r="AA1513">
        <f t="shared" si="212"/>
        <v>3</v>
      </c>
      <c r="AB1513" s="32">
        <f t="shared" si="213"/>
        <v>0</v>
      </c>
      <c r="AC1513" t="str">
        <f t="shared" si="214"/>
        <v>No Spend</v>
      </c>
      <c r="AD1513">
        <f>IFERROR(VLOOKUP(J1513,Product_lookup!$A:$G,5,FALSE),"")</f>
        <v>549</v>
      </c>
      <c r="AE1513">
        <f>IFERROR(VLOOKUP(J1513,Product_lookup!$A:$G,6,FALSE),"")</f>
        <v>192</v>
      </c>
      <c r="AF1513">
        <f>IFERROR(VLOOKUP(J1513,Product_lookup!$A:$G,7,FALSE),"")</f>
        <v>139</v>
      </c>
      <c r="AG1513" s="33">
        <f t="shared" si="215"/>
        <v>0.39708561020036431</v>
      </c>
    </row>
    <row r="1514" spans="1:33" x14ac:dyDescent="0.3">
      <c r="A1514" s="27">
        <v>46283</v>
      </c>
      <c r="B1514" s="8" t="s">
        <v>23</v>
      </c>
      <c r="C1514" s="8" t="s">
        <v>173</v>
      </c>
      <c r="D1514" s="8" t="s">
        <v>141</v>
      </c>
      <c r="E1514" s="8" t="s">
        <v>285</v>
      </c>
      <c r="F1514" s="8" t="s">
        <v>143</v>
      </c>
      <c r="G1514" s="8" t="s">
        <v>286</v>
      </c>
      <c r="H1514" s="8" t="s">
        <v>20</v>
      </c>
      <c r="I1514" s="8" t="s">
        <v>286</v>
      </c>
      <c r="J1514" s="8" t="s">
        <v>287</v>
      </c>
      <c r="K1514" s="8" t="s">
        <v>14</v>
      </c>
      <c r="L1514" s="12">
        <v>1688</v>
      </c>
      <c r="M1514" s="9">
        <v>14</v>
      </c>
      <c r="N1514" s="10">
        <f t="shared" si="207"/>
        <v>8.2938388625592423E-3</v>
      </c>
      <c r="O1514" s="11">
        <f t="shared" si="208"/>
        <v>5.76</v>
      </c>
      <c r="P1514" s="11">
        <v>80.64</v>
      </c>
      <c r="Q1514" s="11">
        <v>249</v>
      </c>
      <c r="R1514" s="8">
        <v>1</v>
      </c>
      <c r="S1514" s="8">
        <v>1</v>
      </c>
      <c r="T1514" s="33">
        <f t="shared" si="209"/>
        <v>0.32385542168674697</v>
      </c>
      <c r="U1514" s="12">
        <f t="shared" si="210"/>
        <v>3.0877976190476191</v>
      </c>
      <c r="V1514" s="10">
        <f t="shared" si="211"/>
        <v>7.1428571428571425E-2</v>
      </c>
      <c r="W1514" s="11">
        <v>9.5</v>
      </c>
      <c r="X1514" s="8" t="s">
        <v>148</v>
      </c>
      <c r="Y1514" s="8" t="s">
        <v>149</v>
      </c>
      <c r="AA1514">
        <f t="shared" si="212"/>
        <v>3</v>
      </c>
      <c r="AB1514" s="32">
        <f t="shared" si="213"/>
        <v>-18.64</v>
      </c>
      <c r="AC1514" t="str">
        <f t="shared" si="214"/>
        <v>Losing</v>
      </c>
      <c r="AD1514">
        <f>IFERROR(VLOOKUP(J1514,Product_lookup!$A:$G,5,FALSE),"")</f>
        <v>249</v>
      </c>
      <c r="AE1514">
        <f>IFERROR(VLOOKUP(J1514,Product_lookup!$A:$G,6,FALSE),"")</f>
        <v>95</v>
      </c>
      <c r="AF1514">
        <f>IFERROR(VLOOKUP(J1514,Product_lookup!$A:$G,7,FALSE),"")</f>
        <v>92</v>
      </c>
      <c r="AG1514" s="33">
        <f t="shared" si="215"/>
        <v>0.24899598393574296</v>
      </c>
    </row>
    <row r="1515" spans="1:33" x14ac:dyDescent="0.3">
      <c r="A1515" s="27">
        <v>46280</v>
      </c>
      <c r="B1515" s="8" t="s">
        <v>12</v>
      </c>
      <c r="C1515" s="8" t="s">
        <v>140</v>
      </c>
      <c r="D1515" s="8" t="s">
        <v>141</v>
      </c>
      <c r="E1515" s="8" t="s">
        <v>150</v>
      </c>
      <c r="F1515" s="8" t="s">
        <v>143</v>
      </c>
      <c r="G1515" s="8" t="s">
        <v>178</v>
      </c>
      <c r="H1515" s="8" t="s">
        <v>6</v>
      </c>
      <c r="I1515" s="8" t="s">
        <v>436</v>
      </c>
      <c r="J1515" s="8" t="s">
        <v>153</v>
      </c>
      <c r="K1515" s="8" t="s">
        <v>7</v>
      </c>
      <c r="L1515" s="12">
        <v>310</v>
      </c>
      <c r="M1515" s="9">
        <v>4</v>
      </c>
      <c r="N1515" s="10">
        <f t="shared" si="207"/>
        <v>1.2903225806451613E-2</v>
      </c>
      <c r="O1515" s="11">
        <f t="shared" si="208"/>
        <v>7.95</v>
      </c>
      <c r="P1515" s="11">
        <v>31.8</v>
      </c>
      <c r="Q1515" s="11">
        <v>0</v>
      </c>
      <c r="R1515" s="8">
        <v>0</v>
      </c>
      <c r="S1515" s="8">
        <v>0</v>
      </c>
      <c r="T1515" s="33" t="str">
        <f t="shared" si="209"/>
        <v/>
      </c>
      <c r="U1515" s="12">
        <f t="shared" si="210"/>
        <v>0</v>
      </c>
      <c r="V1515" s="10">
        <f t="shared" si="211"/>
        <v>0</v>
      </c>
      <c r="W1515" s="11">
        <v>13</v>
      </c>
      <c r="X1515" s="8" t="s">
        <v>148</v>
      </c>
      <c r="Y1515" s="8" t="s">
        <v>149</v>
      </c>
      <c r="AA1515">
        <f t="shared" si="212"/>
        <v>3</v>
      </c>
      <c r="AB1515" s="32">
        <f t="shared" si="213"/>
        <v>-31.8</v>
      </c>
      <c r="AC1515" t="str">
        <f t="shared" si="214"/>
        <v>No Sales</v>
      </c>
      <c r="AD1515">
        <f>IFERROR(VLOOKUP(J1515,Product_lookup!$A:$G,5,FALSE),"")</f>
        <v>549</v>
      </c>
      <c r="AE1515">
        <f>IFERROR(VLOOKUP(J1515,Product_lookup!$A:$G,6,FALSE),"")</f>
        <v>192</v>
      </c>
      <c r="AF1515">
        <f>IFERROR(VLOOKUP(J1515,Product_lookup!$A:$G,7,FALSE),"")</f>
        <v>139</v>
      </c>
      <c r="AG1515" s="33">
        <f t="shared" si="215"/>
        <v>0.39708561020036431</v>
      </c>
    </row>
    <row r="1516" spans="1:33" x14ac:dyDescent="0.3">
      <c r="A1516" s="27">
        <v>46280</v>
      </c>
      <c r="B1516" s="8" t="s">
        <v>12</v>
      </c>
      <c r="C1516" s="8" t="s">
        <v>140</v>
      </c>
      <c r="D1516" s="8" t="s">
        <v>141</v>
      </c>
      <c r="E1516" s="8" t="s">
        <v>157</v>
      </c>
      <c r="F1516" s="8" t="s">
        <v>143</v>
      </c>
      <c r="G1516" s="8" t="s">
        <v>144</v>
      </c>
      <c r="H1516" s="8" t="s">
        <v>6</v>
      </c>
      <c r="I1516" s="8" t="s">
        <v>162</v>
      </c>
      <c r="J1516" s="8" t="s">
        <v>159</v>
      </c>
      <c r="K1516" s="8" t="s">
        <v>21</v>
      </c>
      <c r="L1516" s="12">
        <v>1335</v>
      </c>
      <c r="M1516" s="9">
        <v>23</v>
      </c>
      <c r="N1516" s="10">
        <f t="shared" si="207"/>
        <v>1.7228464419475654E-2</v>
      </c>
      <c r="O1516" s="11">
        <f t="shared" si="208"/>
        <v>10.92</v>
      </c>
      <c r="P1516" s="11">
        <v>251.16</v>
      </c>
      <c r="Q1516" s="11">
        <v>399</v>
      </c>
      <c r="R1516" s="8">
        <v>1</v>
      </c>
      <c r="S1516" s="8">
        <v>1</v>
      </c>
      <c r="T1516" s="33">
        <f t="shared" si="209"/>
        <v>0.6294736842105263</v>
      </c>
      <c r="U1516" s="12">
        <f t="shared" si="210"/>
        <v>1.5886287625418061</v>
      </c>
      <c r="V1516" s="10">
        <f t="shared" si="211"/>
        <v>4.3478260869565216E-2</v>
      </c>
      <c r="W1516" s="11">
        <v>12</v>
      </c>
      <c r="X1516" s="8" t="s">
        <v>148</v>
      </c>
      <c r="Y1516" s="8" t="s">
        <v>149</v>
      </c>
      <c r="AA1516">
        <f t="shared" si="212"/>
        <v>3</v>
      </c>
      <c r="AB1516" s="32">
        <f t="shared" si="213"/>
        <v>-126.16</v>
      </c>
      <c r="AC1516" t="str">
        <f t="shared" si="214"/>
        <v>Losing</v>
      </c>
      <c r="AD1516">
        <f>IFERROR(VLOOKUP(J1516,Product_lookup!$A:$G,5,FALSE),"")</f>
        <v>399</v>
      </c>
      <c r="AE1516">
        <f>IFERROR(VLOOKUP(J1516,Product_lookup!$A:$G,6,FALSE),"")</f>
        <v>148</v>
      </c>
      <c r="AF1516">
        <f>IFERROR(VLOOKUP(J1516,Product_lookup!$A:$G,7,FALSE),"")</f>
        <v>126</v>
      </c>
      <c r="AG1516" s="33">
        <f t="shared" si="215"/>
        <v>0.31328320802005011</v>
      </c>
    </row>
    <row r="1517" spans="1:33" x14ac:dyDescent="0.3">
      <c r="A1517" s="27">
        <v>46280</v>
      </c>
      <c r="B1517" s="8" t="s">
        <v>12</v>
      </c>
      <c r="C1517" s="8" t="s">
        <v>140</v>
      </c>
      <c r="D1517" s="8" t="s">
        <v>141</v>
      </c>
      <c r="E1517" s="8" t="s">
        <v>164</v>
      </c>
      <c r="F1517" s="8" t="s">
        <v>143</v>
      </c>
      <c r="G1517" s="8" t="s">
        <v>151</v>
      </c>
      <c r="H1517" s="8" t="s">
        <v>6</v>
      </c>
      <c r="I1517" s="8" t="s">
        <v>376</v>
      </c>
      <c r="J1517" s="8" t="s">
        <v>166</v>
      </c>
      <c r="K1517" s="8" t="s">
        <v>14</v>
      </c>
      <c r="L1517" s="12">
        <v>756</v>
      </c>
      <c r="M1517" s="9">
        <v>9</v>
      </c>
      <c r="N1517" s="10">
        <f t="shared" si="207"/>
        <v>1.1904761904761904E-2</v>
      </c>
      <c r="O1517" s="11">
        <f t="shared" si="208"/>
        <v>10.17</v>
      </c>
      <c r="P1517" s="11">
        <v>91.53</v>
      </c>
      <c r="Q1517" s="11">
        <v>449</v>
      </c>
      <c r="R1517" s="8">
        <v>1</v>
      </c>
      <c r="S1517" s="8">
        <v>1</v>
      </c>
      <c r="T1517" s="33">
        <f t="shared" si="209"/>
        <v>0.20385300668151449</v>
      </c>
      <c r="U1517" s="12">
        <f t="shared" si="210"/>
        <v>4.9054954659674426</v>
      </c>
      <c r="V1517" s="10">
        <f t="shared" si="211"/>
        <v>0.1111111111111111</v>
      </c>
      <c r="W1517" s="11">
        <v>12.5</v>
      </c>
      <c r="X1517" s="8" t="s">
        <v>148</v>
      </c>
      <c r="Y1517" s="8" t="s">
        <v>149</v>
      </c>
      <c r="AA1517">
        <f t="shared" si="212"/>
        <v>3</v>
      </c>
      <c r="AB1517" s="32">
        <f t="shared" si="213"/>
        <v>65.47</v>
      </c>
      <c r="AC1517" t="str">
        <f t="shared" si="214"/>
        <v>Profitable</v>
      </c>
      <c r="AD1517">
        <f>IFERROR(VLOOKUP(J1517,Product_lookup!$A:$G,5,FALSE),"")</f>
        <v>449</v>
      </c>
      <c r="AE1517">
        <f>IFERROR(VLOOKUP(J1517,Product_lookup!$A:$G,6,FALSE),"")</f>
        <v>162</v>
      </c>
      <c r="AF1517">
        <f>IFERROR(VLOOKUP(J1517,Product_lookup!$A:$G,7,FALSE),"")</f>
        <v>130</v>
      </c>
      <c r="AG1517" s="33">
        <f t="shared" si="215"/>
        <v>0.34966592427616927</v>
      </c>
    </row>
    <row r="1518" spans="1:33" x14ac:dyDescent="0.3">
      <c r="A1518" s="27">
        <v>46280</v>
      </c>
      <c r="B1518" s="8" t="s">
        <v>12</v>
      </c>
      <c r="C1518" s="8" t="s">
        <v>140</v>
      </c>
      <c r="D1518" s="8" t="s">
        <v>141</v>
      </c>
      <c r="E1518" s="8" t="s">
        <v>164</v>
      </c>
      <c r="F1518" s="8" t="s">
        <v>143</v>
      </c>
      <c r="G1518" s="8" t="s">
        <v>151</v>
      </c>
      <c r="H1518" s="8" t="s">
        <v>6</v>
      </c>
      <c r="I1518" s="8" t="s">
        <v>359</v>
      </c>
      <c r="J1518" s="8" t="s">
        <v>166</v>
      </c>
      <c r="K1518" s="8" t="s">
        <v>21</v>
      </c>
      <c r="L1518" s="12">
        <v>487</v>
      </c>
      <c r="M1518" s="9">
        <v>5</v>
      </c>
      <c r="N1518" s="10">
        <f t="shared" si="207"/>
        <v>1.0266940451745379E-2</v>
      </c>
      <c r="O1518" s="11">
        <f t="shared" si="208"/>
        <v>7.94</v>
      </c>
      <c r="P1518" s="8">
        <v>39.700000000000003</v>
      </c>
      <c r="Q1518" s="11">
        <v>0</v>
      </c>
      <c r="R1518" s="8">
        <v>0</v>
      </c>
      <c r="S1518" s="8">
        <v>0</v>
      </c>
      <c r="T1518" s="33" t="str">
        <f t="shared" si="209"/>
        <v/>
      </c>
      <c r="U1518" s="12">
        <f t="shared" si="210"/>
        <v>0</v>
      </c>
      <c r="V1518" s="10">
        <f t="shared" si="211"/>
        <v>0</v>
      </c>
      <c r="W1518" s="11">
        <v>8</v>
      </c>
      <c r="X1518" s="8" t="s">
        <v>148</v>
      </c>
      <c r="Y1518" s="8" t="s">
        <v>149</v>
      </c>
      <c r="AA1518">
        <f t="shared" si="212"/>
        <v>3</v>
      </c>
      <c r="AB1518" s="32">
        <f t="shared" si="213"/>
        <v>-39.700000000000003</v>
      </c>
      <c r="AC1518" t="str">
        <f t="shared" si="214"/>
        <v>No Sales</v>
      </c>
      <c r="AD1518">
        <f>IFERROR(VLOOKUP(J1518,Product_lookup!$A:$G,5,FALSE),"")</f>
        <v>449</v>
      </c>
      <c r="AE1518">
        <f>IFERROR(VLOOKUP(J1518,Product_lookup!$A:$G,6,FALSE),"")</f>
        <v>162</v>
      </c>
      <c r="AF1518">
        <f>IFERROR(VLOOKUP(J1518,Product_lookup!$A:$G,7,FALSE),"")</f>
        <v>130</v>
      </c>
      <c r="AG1518" s="33">
        <f t="shared" si="215"/>
        <v>0.34966592427616927</v>
      </c>
    </row>
    <row r="1519" spans="1:33" x14ac:dyDescent="0.3">
      <c r="A1519" s="27">
        <v>46280</v>
      </c>
      <c r="B1519" s="8" t="s">
        <v>12</v>
      </c>
      <c r="C1519" s="8" t="s">
        <v>140</v>
      </c>
      <c r="D1519" s="8" t="s">
        <v>141</v>
      </c>
      <c r="E1519" s="8" t="s">
        <v>239</v>
      </c>
      <c r="F1519" s="8" t="s">
        <v>143</v>
      </c>
      <c r="G1519" s="8" t="s">
        <v>151</v>
      </c>
      <c r="H1519" s="8" t="s">
        <v>6</v>
      </c>
      <c r="I1519" s="8" t="s">
        <v>932</v>
      </c>
      <c r="J1519" s="8" t="s">
        <v>242</v>
      </c>
      <c r="K1519" s="8" t="s">
        <v>14</v>
      </c>
      <c r="L1519" s="12">
        <v>252</v>
      </c>
      <c r="M1519" s="9">
        <v>2</v>
      </c>
      <c r="N1519" s="10">
        <f t="shared" si="207"/>
        <v>7.9365079365079361E-3</v>
      </c>
      <c r="O1519" s="11">
        <f t="shared" si="208"/>
        <v>4.78</v>
      </c>
      <c r="P1519" s="11">
        <v>9.56</v>
      </c>
      <c r="Q1519" s="11">
        <v>0</v>
      </c>
      <c r="R1519" s="8">
        <v>0</v>
      </c>
      <c r="S1519" s="8">
        <v>0</v>
      </c>
      <c r="T1519" s="33" t="str">
        <f t="shared" si="209"/>
        <v/>
      </c>
      <c r="U1519" s="12">
        <f t="shared" si="210"/>
        <v>0</v>
      </c>
      <c r="V1519" s="10">
        <f t="shared" si="211"/>
        <v>0</v>
      </c>
      <c r="W1519" s="11">
        <v>7</v>
      </c>
      <c r="X1519" s="8" t="s">
        <v>148</v>
      </c>
      <c r="Y1519" s="8" t="s">
        <v>149</v>
      </c>
      <c r="AA1519">
        <f t="shared" si="212"/>
        <v>3</v>
      </c>
      <c r="AB1519" s="32">
        <f t="shared" si="213"/>
        <v>-9.56</v>
      </c>
      <c r="AC1519" t="str">
        <f t="shared" si="214"/>
        <v>No Sales</v>
      </c>
      <c r="AD1519">
        <f>IFERROR(VLOOKUP(J1519,Product_lookup!$A:$G,5,FALSE),"")</f>
        <v>299</v>
      </c>
      <c r="AE1519">
        <f>IFERROR(VLOOKUP(J1519,Product_lookup!$A:$G,6,FALSE),"")</f>
        <v>114</v>
      </c>
      <c r="AF1519">
        <f>IFERROR(VLOOKUP(J1519,Product_lookup!$A:$G,7,FALSE),"")</f>
        <v>107</v>
      </c>
      <c r="AG1519" s="33">
        <f t="shared" si="215"/>
        <v>0.2608695652173913</v>
      </c>
    </row>
    <row r="1520" spans="1:33" x14ac:dyDescent="0.3">
      <c r="A1520" s="27">
        <v>46280</v>
      </c>
      <c r="B1520" s="8" t="s">
        <v>12</v>
      </c>
      <c r="C1520" s="8" t="s">
        <v>140</v>
      </c>
      <c r="D1520" s="8" t="s">
        <v>141</v>
      </c>
      <c r="E1520" s="8" t="s">
        <v>167</v>
      </c>
      <c r="F1520" s="8" t="s">
        <v>143</v>
      </c>
      <c r="G1520" s="8" t="s">
        <v>144</v>
      </c>
      <c r="H1520" s="8" t="s">
        <v>6</v>
      </c>
      <c r="I1520" s="8" t="s">
        <v>255</v>
      </c>
      <c r="J1520" s="8" t="s">
        <v>169</v>
      </c>
      <c r="K1520" s="8" t="s">
        <v>7</v>
      </c>
      <c r="L1520" s="12">
        <v>630</v>
      </c>
      <c r="M1520" s="9">
        <v>3</v>
      </c>
      <c r="N1520" s="10">
        <f t="shared" si="207"/>
        <v>4.7619047619047623E-3</v>
      </c>
      <c r="O1520" s="11">
        <f t="shared" si="208"/>
        <v>3.0700000000000003</v>
      </c>
      <c r="P1520" s="11">
        <v>9.2100000000000009</v>
      </c>
      <c r="Q1520" s="11">
        <v>0</v>
      </c>
      <c r="R1520" s="8">
        <v>0</v>
      </c>
      <c r="S1520" s="8">
        <v>0</v>
      </c>
      <c r="T1520" s="33" t="str">
        <f t="shared" si="209"/>
        <v/>
      </c>
      <c r="U1520" s="12">
        <f t="shared" si="210"/>
        <v>0</v>
      </c>
      <c r="V1520" s="10">
        <f t="shared" si="211"/>
        <v>0</v>
      </c>
      <c r="W1520" s="11">
        <v>6</v>
      </c>
      <c r="X1520" s="8" t="s">
        <v>148</v>
      </c>
      <c r="Y1520" s="8" t="s">
        <v>149</v>
      </c>
      <c r="AA1520">
        <f t="shared" si="212"/>
        <v>3</v>
      </c>
      <c r="AB1520" s="32">
        <f t="shared" si="213"/>
        <v>-9.2100000000000009</v>
      </c>
      <c r="AC1520" t="str">
        <f t="shared" si="214"/>
        <v>No Sales</v>
      </c>
      <c r="AD1520">
        <f>IFERROR(VLOOKUP(J1520,Product_lookup!$A:$G,5,FALSE),"")</f>
        <v>249</v>
      </c>
      <c r="AE1520">
        <f>IFERROR(VLOOKUP(J1520,Product_lookup!$A:$G,6,FALSE),"")</f>
        <v>100</v>
      </c>
      <c r="AF1520">
        <f>IFERROR(VLOOKUP(J1520,Product_lookup!$A:$G,7,FALSE),"")</f>
        <v>102</v>
      </c>
      <c r="AG1520" s="33">
        <f t="shared" si="215"/>
        <v>0.18875502008032127</v>
      </c>
    </row>
    <row r="1521" spans="1:33" x14ac:dyDescent="0.3">
      <c r="A1521" s="27">
        <v>46280</v>
      </c>
      <c r="B1521" s="8" t="s">
        <v>5</v>
      </c>
      <c r="C1521" s="8" t="s">
        <v>173</v>
      </c>
      <c r="D1521" s="8" t="s">
        <v>141</v>
      </c>
      <c r="E1521" s="8" t="s">
        <v>174</v>
      </c>
      <c r="F1521" s="8" t="s">
        <v>143</v>
      </c>
      <c r="G1521" s="8" t="s">
        <v>144</v>
      </c>
      <c r="H1521" s="8" t="s">
        <v>6</v>
      </c>
      <c r="I1521" s="8" t="s">
        <v>175</v>
      </c>
      <c r="J1521" s="8" t="s">
        <v>176</v>
      </c>
      <c r="K1521" s="8" t="s">
        <v>21</v>
      </c>
      <c r="L1521" s="12">
        <v>700</v>
      </c>
      <c r="M1521" s="9">
        <v>12</v>
      </c>
      <c r="N1521" s="10">
        <f t="shared" si="207"/>
        <v>1.7142857142857144E-2</v>
      </c>
      <c r="O1521" s="11">
        <f t="shared" si="208"/>
        <v>11.969999999999999</v>
      </c>
      <c r="P1521" s="11">
        <v>143.63999999999999</v>
      </c>
      <c r="Q1521" s="11">
        <v>0</v>
      </c>
      <c r="R1521" s="8">
        <v>0</v>
      </c>
      <c r="S1521" s="8">
        <v>0</v>
      </c>
      <c r="T1521" s="33" t="str">
        <f t="shared" si="209"/>
        <v/>
      </c>
      <c r="U1521" s="12">
        <f t="shared" si="210"/>
        <v>0</v>
      </c>
      <c r="V1521" s="10">
        <f t="shared" si="211"/>
        <v>0</v>
      </c>
      <c r="W1521" s="11">
        <v>12</v>
      </c>
      <c r="X1521" s="8" t="s">
        <v>148</v>
      </c>
      <c r="Y1521" s="8" t="s">
        <v>149</v>
      </c>
      <c r="AA1521">
        <f t="shared" si="212"/>
        <v>3</v>
      </c>
      <c r="AB1521" s="32">
        <f t="shared" si="213"/>
        <v>-143.63999999999999</v>
      </c>
      <c r="AC1521" t="str">
        <f t="shared" si="214"/>
        <v>No Sales</v>
      </c>
      <c r="AD1521">
        <f>IFERROR(VLOOKUP(J1521,Product_lookup!$A:$G,5,FALSE),"")</f>
        <v>449</v>
      </c>
      <c r="AE1521">
        <f>IFERROR(VLOOKUP(J1521,Product_lookup!$A:$G,6,FALSE),"")</f>
        <v>166</v>
      </c>
      <c r="AF1521">
        <f>IFERROR(VLOOKUP(J1521,Product_lookup!$A:$G,7,FALSE),"")</f>
        <v>140</v>
      </c>
      <c r="AG1521" s="33">
        <f t="shared" si="215"/>
        <v>0.31848552338530067</v>
      </c>
    </row>
    <row r="1522" spans="1:33" x14ac:dyDescent="0.3">
      <c r="A1522" s="27">
        <v>46280</v>
      </c>
      <c r="B1522" s="8" t="s">
        <v>5</v>
      </c>
      <c r="C1522" s="8" t="s">
        <v>173</v>
      </c>
      <c r="D1522" s="8" t="s">
        <v>141</v>
      </c>
      <c r="E1522" s="8" t="s">
        <v>174</v>
      </c>
      <c r="F1522" s="8" t="s">
        <v>143</v>
      </c>
      <c r="G1522" s="8" t="s">
        <v>151</v>
      </c>
      <c r="H1522" s="8" t="s">
        <v>6</v>
      </c>
      <c r="I1522" s="8" t="s">
        <v>407</v>
      </c>
      <c r="J1522" s="8" t="s">
        <v>176</v>
      </c>
      <c r="K1522" s="8" t="s">
        <v>21</v>
      </c>
      <c r="L1522" s="12">
        <v>151</v>
      </c>
      <c r="M1522" s="9">
        <v>3</v>
      </c>
      <c r="N1522" s="10">
        <f t="shared" si="207"/>
        <v>1.9867549668874173E-2</v>
      </c>
      <c r="O1522" s="11">
        <f t="shared" si="208"/>
        <v>7.78</v>
      </c>
      <c r="P1522" s="11">
        <v>23.34</v>
      </c>
      <c r="Q1522" s="11">
        <v>0</v>
      </c>
      <c r="R1522" s="8">
        <v>0</v>
      </c>
      <c r="S1522" s="8">
        <v>0</v>
      </c>
      <c r="T1522" s="33" t="str">
        <f t="shared" si="209"/>
        <v/>
      </c>
      <c r="U1522" s="12">
        <f t="shared" si="210"/>
        <v>0</v>
      </c>
      <c r="V1522" s="10">
        <f t="shared" si="211"/>
        <v>0</v>
      </c>
      <c r="W1522" s="11">
        <v>9</v>
      </c>
      <c r="X1522" s="8" t="s">
        <v>148</v>
      </c>
      <c r="Y1522" s="8" t="s">
        <v>149</v>
      </c>
      <c r="AA1522">
        <f t="shared" si="212"/>
        <v>3</v>
      </c>
      <c r="AB1522" s="32">
        <f t="shared" si="213"/>
        <v>-23.34</v>
      </c>
      <c r="AC1522" t="str">
        <f t="shared" si="214"/>
        <v>No Sales</v>
      </c>
      <c r="AD1522">
        <f>IFERROR(VLOOKUP(J1522,Product_lookup!$A:$G,5,FALSE),"")</f>
        <v>449</v>
      </c>
      <c r="AE1522">
        <f>IFERROR(VLOOKUP(J1522,Product_lookup!$A:$G,6,FALSE),"")</f>
        <v>166</v>
      </c>
      <c r="AF1522">
        <f>IFERROR(VLOOKUP(J1522,Product_lookup!$A:$G,7,FALSE),"")</f>
        <v>140</v>
      </c>
      <c r="AG1522" s="33">
        <f t="shared" si="215"/>
        <v>0.31848552338530067</v>
      </c>
    </row>
    <row r="1523" spans="1:33" x14ac:dyDescent="0.3">
      <c r="A1523" s="27">
        <v>46280</v>
      </c>
      <c r="B1523" s="8" t="s">
        <v>5</v>
      </c>
      <c r="C1523" s="8" t="s">
        <v>173</v>
      </c>
      <c r="D1523" s="8" t="s">
        <v>141</v>
      </c>
      <c r="E1523" s="8" t="s">
        <v>174</v>
      </c>
      <c r="F1523" s="8" t="s">
        <v>143</v>
      </c>
      <c r="G1523" s="8" t="s">
        <v>151</v>
      </c>
      <c r="H1523" s="8" t="s">
        <v>6</v>
      </c>
      <c r="I1523" s="8" t="s">
        <v>411</v>
      </c>
      <c r="J1523" s="8" t="s">
        <v>176</v>
      </c>
      <c r="K1523" s="8" t="s">
        <v>7</v>
      </c>
      <c r="L1523" s="12">
        <v>801</v>
      </c>
      <c r="M1523" s="9">
        <v>13</v>
      </c>
      <c r="N1523" s="10">
        <f t="shared" si="207"/>
        <v>1.6229712858926344E-2</v>
      </c>
      <c r="O1523" s="11">
        <f t="shared" si="208"/>
        <v>6.0200000000000005</v>
      </c>
      <c r="P1523" s="11">
        <v>78.260000000000005</v>
      </c>
      <c r="Q1523" s="11">
        <v>449</v>
      </c>
      <c r="R1523" s="8">
        <v>1</v>
      </c>
      <c r="S1523" s="8">
        <v>1</v>
      </c>
      <c r="T1523" s="33">
        <f t="shared" si="209"/>
        <v>0.17429844097995548</v>
      </c>
      <c r="U1523" s="12">
        <f t="shared" si="210"/>
        <v>5.737285969844109</v>
      </c>
      <c r="V1523" s="10">
        <f t="shared" si="211"/>
        <v>7.6923076923076927E-2</v>
      </c>
      <c r="W1523" s="11">
        <v>9</v>
      </c>
      <c r="X1523" s="8" t="s">
        <v>148</v>
      </c>
      <c r="Y1523" s="8" t="s">
        <v>149</v>
      </c>
      <c r="AA1523">
        <f t="shared" si="212"/>
        <v>3</v>
      </c>
      <c r="AB1523" s="32">
        <f t="shared" si="213"/>
        <v>64.739999999999995</v>
      </c>
      <c r="AC1523" t="str">
        <f t="shared" si="214"/>
        <v>Profitable</v>
      </c>
      <c r="AD1523">
        <f>IFERROR(VLOOKUP(J1523,Product_lookup!$A:$G,5,FALSE),"")</f>
        <v>449</v>
      </c>
      <c r="AE1523">
        <f>IFERROR(VLOOKUP(J1523,Product_lookup!$A:$G,6,FALSE),"")</f>
        <v>166</v>
      </c>
      <c r="AF1523">
        <f>IFERROR(VLOOKUP(J1523,Product_lookup!$A:$G,7,FALSE),"")</f>
        <v>140</v>
      </c>
      <c r="AG1523" s="33">
        <f t="shared" si="215"/>
        <v>0.31848552338530067</v>
      </c>
    </row>
    <row r="1524" spans="1:33" x14ac:dyDescent="0.3">
      <c r="A1524" s="27">
        <v>46280</v>
      </c>
      <c r="B1524" s="8" t="s">
        <v>5</v>
      </c>
      <c r="C1524" s="8" t="s">
        <v>173</v>
      </c>
      <c r="D1524" s="8" t="s">
        <v>141</v>
      </c>
      <c r="E1524" s="8" t="s">
        <v>186</v>
      </c>
      <c r="F1524" s="8" t="s">
        <v>143</v>
      </c>
      <c r="G1524" s="8" t="s">
        <v>144</v>
      </c>
      <c r="H1524" s="8" t="s">
        <v>6</v>
      </c>
      <c r="I1524" s="8" t="s">
        <v>933</v>
      </c>
      <c r="J1524" s="8" t="s">
        <v>188</v>
      </c>
      <c r="K1524" s="8" t="s">
        <v>21</v>
      </c>
      <c r="L1524" s="12">
        <v>89</v>
      </c>
      <c r="M1524" s="9">
        <v>2</v>
      </c>
      <c r="N1524" s="10">
        <f t="shared" si="207"/>
        <v>2.247191011235955E-2</v>
      </c>
      <c r="O1524" s="11">
        <f t="shared" si="208"/>
        <v>7.65</v>
      </c>
      <c r="P1524" s="11">
        <v>15.3</v>
      </c>
      <c r="Q1524" s="11">
        <v>0</v>
      </c>
      <c r="R1524" s="8">
        <v>0</v>
      </c>
      <c r="S1524" s="8">
        <v>0</v>
      </c>
      <c r="T1524" s="33" t="str">
        <f t="shared" si="209"/>
        <v/>
      </c>
      <c r="U1524" s="12">
        <f t="shared" si="210"/>
        <v>0</v>
      </c>
      <c r="V1524" s="10">
        <f t="shared" si="211"/>
        <v>0</v>
      </c>
      <c r="W1524" s="11">
        <v>8</v>
      </c>
      <c r="X1524" s="8" t="s">
        <v>148</v>
      </c>
      <c r="Y1524" s="8" t="s">
        <v>149</v>
      </c>
      <c r="AA1524">
        <f t="shared" si="212"/>
        <v>3</v>
      </c>
      <c r="AB1524" s="32">
        <f t="shared" si="213"/>
        <v>-15.3</v>
      </c>
      <c r="AC1524" t="str">
        <f t="shared" si="214"/>
        <v>No Sales</v>
      </c>
      <c r="AD1524">
        <f>IFERROR(VLOOKUP(J1524,Product_lookup!$A:$G,5,FALSE),"")</f>
        <v>349</v>
      </c>
      <c r="AE1524">
        <f>IFERROR(VLOOKUP(J1524,Product_lookup!$A:$G,6,FALSE),"")</f>
        <v>133</v>
      </c>
      <c r="AF1524">
        <f>IFERROR(VLOOKUP(J1524,Product_lookup!$A:$G,7,FALSE),"")</f>
        <v>121</v>
      </c>
      <c r="AG1524" s="33">
        <f t="shared" si="215"/>
        <v>0.27220630372492838</v>
      </c>
    </row>
    <row r="1525" spans="1:33" x14ac:dyDescent="0.3">
      <c r="A1525" s="27">
        <v>46280</v>
      </c>
      <c r="B1525" s="8" t="s">
        <v>5</v>
      </c>
      <c r="C1525" s="8" t="s">
        <v>173</v>
      </c>
      <c r="D1525" s="8" t="s">
        <v>141</v>
      </c>
      <c r="E1525" s="8" t="s">
        <v>186</v>
      </c>
      <c r="F1525" s="8" t="s">
        <v>143</v>
      </c>
      <c r="G1525" s="8" t="s">
        <v>144</v>
      </c>
      <c r="H1525" s="8" t="s">
        <v>6</v>
      </c>
      <c r="I1525" s="8" t="s">
        <v>413</v>
      </c>
      <c r="J1525" s="8" t="s">
        <v>188</v>
      </c>
      <c r="K1525" s="8" t="s">
        <v>21</v>
      </c>
      <c r="L1525" s="12">
        <v>451</v>
      </c>
      <c r="M1525" s="9">
        <v>10</v>
      </c>
      <c r="N1525" s="10">
        <f t="shared" si="207"/>
        <v>2.2172949002217297E-2</v>
      </c>
      <c r="O1525" s="11">
        <f t="shared" si="208"/>
        <v>10.5</v>
      </c>
      <c r="P1525" s="11">
        <v>105</v>
      </c>
      <c r="Q1525" s="11">
        <v>0</v>
      </c>
      <c r="R1525" s="8">
        <v>0</v>
      </c>
      <c r="S1525" s="8">
        <v>0</v>
      </c>
      <c r="T1525" s="33" t="str">
        <f t="shared" si="209"/>
        <v/>
      </c>
      <c r="U1525" s="12">
        <f t="shared" si="210"/>
        <v>0</v>
      </c>
      <c r="V1525" s="10">
        <f t="shared" si="211"/>
        <v>0</v>
      </c>
      <c r="W1525" s="11">
        <v>10.5</v>
      </c>
      <c r="X1525" s="8" t="s">
        <v>148</v>
      </c>
      <c r="Y1525" s="8" t="s">
        <v>149</v>
      </c>
      <c r="AA1525">
        <f t="shared" si="212"/>
        <v>3</v>
      </c>
      <c r="AB1525" s="32">
        <f t="shared" si="213"/>
        <v>-105</v>
      </c>
      <c r="AC1525" t="str">
        <f t="shared" si="214"/>
        <v>No Sales</v>
      </c>
      <c r="AD1525">
        <f>IFERROR(VLOOKUP(J1525,Product_lookup!$A:$G,5,FALSE),"")</f>
        <v>349</v>
      </c>
      <c r="AE1525">
        <f>IFERROR(VLOOKUP(J1525,Product_lookup!$A:$G,6,FALSE),"")</f>
        <v>133</v>
      </c>
      <c r="AF1525">
        <f>IFERROR(VLOOKUP(J1525,Product_lookup!$A:$G,7,FALSE),"")</f>
        <v>121</v>
      </c>
      <c r="AG1525" s="33">
        <f t="shared" si="215"/>
        <v>0.27220630372492838</v>
      </c>
    </row>
    <row r="1526" spans="1:33" x14ac:dyDescent="0.3">
      <c r="A1526" s="27">
        <v>46280</v>
      </c>
      <c r="B1526" s="8" t="s">
        <v>5</v>
      </c>
      <c r="C1526" s="8" t="s">
        <v>173</v>
      </c>
      <c r="D1526" s="8" t="s">
        <v>141</v>
      </c>
      <c r="E1526" s="8" t="s">
        <v>186</v>
      </c>
      <c r="F1526" s="8" t="s">
        <v>143</v>
      </c>
      <c r="G1526" s="8" t="s">
        <v>170</v>
      </c>
      <c r="H1526" s="8" t="s">
        <v>6</v>
      </c>
      <c r="I1526" s="8" t="s">
        <v>718</v>
      </c>
      <c r="J1526" s="8" t="s">
        <v>188</v>
      </c>
      <c r="K1526" s="8" t="s">
        <v>21</v>
      </c>
      <c r="L1526" s="12">
        <v>411</v>
      </c>
      <c r="M1526" s="9">
        <v>8</v>
      </c>
      <c r="N1526" s="10">
        <f t="shared" si="207"/>
        <v>1.9464720194647202E-2</v>
      </c>
      <c r="O1526" s="11">
        <f t="shared" si="208"/>
        <v>7</v>
      </c>
      <c r="P1526" s="11">
        <v>56</v>
      </c>
      <c r="Q1526" s="11">
        <v>0</v>
      </c>
      <c r="R1526" s="8">
        <v>0</v>
      </c>
      <c r="S1526" s="8">
        <v>0</v>
      </c>
      <c r="T1526" s="33" t="str">
        <f t="shared" si="209"/>
        <v/>
      </c>
      <c r="U1526" s="12">
        <f t="shared" si="210"/>
        <v>0</v>
      </c>
      <c r="V1526" s="10">
        <f t="shared" si="211"/>
        <v>0</v>
      </c>
      <c r="W1526" s="11">
        <v>7</v>
      </c>
      <c r="X1526" s="8" t="s">
        <v>148</v>
      </c>
      <c r="Y1526" s="8" t="s">
        <v>149</v>
      </c>
      <c r="AA1526">
        <f t="shared" si="212"/>
        <v>3</v>
      </c>
      <c r="AB1526" s="32">
        <f t="shared" si="213"/>
        <v>-56</v>
      </c>
      <c r="AC1526" t="str">
        <f t="shared" si="214"/>
        <v>No Sales</v>
      </c>
      <c r="AD1526">
        <f>IFERROR(VLOOKUP(J1526,Product_lookup!$A:$G,5,FALSE),"")</f>
        <v>349</v>
      </c>
      <c r="AE1526">
        <f>IFERROR(VLOOKUP(J1526,Product_lookup!$A:$G,6,FALSE),"")</f>
        <v>133</v>
      </c>
      <c r="AF1526">
        <f>IFERROR(VLOOKUP(J1526,Product_lookup!$A:$G,7,FALSE),"")</f>
        <v>121</v>
      </c>
      <c r="AG1526" s="33">
        <f t="shared" si="215"/>
        <v>0.27220630372492838</v>
      </c>
    </row>
    <row r="1527" spans="1:33" x14ac:dyDescent="0.3">
      <c r="A1527" s="27">
        <v>46280</v>
      </c>
      <c r="B1527" s="8" t="s">
        <v>5</v>
      </c>
      <c r="C1527" s="8" t="s">
        <v>173</v>
      </c>
      <c r="D1527" s="8" t="s">
        <v>141</v>
      </c>
      <c r="E1527" s="8" t="s">
        <v>186</v>
      </c>
      <c r="F1527" s="8" t="s">
        <v>143</v>
      </c>
      <c r="G1527" s="8" t="s">
        <v>144</v>
      </c>
      <c r="H1527" s="8" t="s">
        <v>6</v>
      </c>
      <c r="I1527" s="8" t="s">
        <v>189</v>
      </c>
      <c r="J1527" s="8" t="s">
        <v>188</v>
      </c>
      <c r="K1527" s="8" t="s">
        <v>7</v>
      </c>
      <c r="L1527" s="12">
        <v>2623</v>
      </c>
      <c r="M1527" s="9">
        <v>22</v>
      </c>
      <c r="N1527" s="10">
        <f t="shared" si="207"/>
        <v>8.3873427373236751E-3</v>
      </c>
      <c r="O1527" s="11">
        <f t="shared" si="208"/>
        <v>6.02</v>
      </c>
      <c r="P1527" s="11">
        <v>132.44</v>
      </c>
      <c r="Q1527" s="11">
        <v>1396</v>
      </c>
      <c r="R1527" s="8">
        <v>4</v>
      </c>
      <c r="S1527" s="8">
        <v>4</v>
      </c>
      <c r="T1527" s="33">
        <f t="shared" si="209"/>
        <v>9.4871060171919763E-2</v>
      </c>
      <c r="U1527" s="12">
        <f t="shared" si="210"/>
        <v>10.540622168529145</v>
      </c>
      <c r="V1527" s="10">
        <f t="shared" si="211"/>
        <v>0.18181818181818182</v>
      </c>
      <c r="W1527" s="11">
        <v>8.5</v>
      </c>
      <c r="X1527" s="8" t="s">
        <v>148</v>
      </c>
      <c r="Y1527" s="8" t="s">
        <v>149</v>
      </c>
      <c r="AA1527">
        <f t="shared" si="212"/>
        <v>3</v>
      </c>
      <c r="AB1527" s="32">
        <f t="shared" si="213"/>
        <v>247.56</v>
      </c>
      <c r="AC1527" t="str">
        <f t="shared" si="214"/>
        <v>Profitable</v>
      </c>
      <c r="AD1527">
        <f>IFERROR(VLOOKUP(J1527,Product_lookup!$A:$G,5,FALSE),"")</f>
        <v>349</v>
      </c>
      <c r="AE1527">
        <f>IFERROR(VLOOKUP(J1527,Product_lookup!$A:$G,6,FALSE),"")</f>
        <v>133</v>
      </c>
      <c r="AF1527">
        <f>IFERROR(VLOOKUP(J1527,Product_lookup!$A:$G,7,FALSE),"")</f>
        <v>121</v>
      </c>
      <c r="AG1527" s="33">
        <f t="shared" si="215"/>
        <v>0.27220630372492838</v>
      </c>
    </row>
    <row r="1528" spans="1:33" x14ac:dyDescent="0.3">
      <c r="A1528" s="27">
        <v>46280</v>
      </c>
      <c r="B1528" s="8" t="s">
        <v>5</v>
      </c>
      <c r="C1528" s="8" t="s">
        <v>173</v>
      </c>
      <c r="D1528" s="8" t="s">
        <v>141</v>
      </c>
      <c r="E1528" s="8" t="s">
        <v>193</v>
      </c>
      <c r="F1528" s="8" t="s">
        <v>143</v>
      </c>
      <c r="G1528" s="8" t="s">
        <v>144</v>
      </c>
      <c r="H1528" s="8" t="s">
        <v>6</v>
      </c>
      <c r="I1528" s="8" t="s">
        <v>264</v>
      </c>
      <c r="J1528" s="8" t="s">
        <v>195</v>
      </c>
      <c r="K1528" s="8" t="s">
        <v>21</v>
      </c>
      <c r="L1528" s="12">
        <v>260</v>
      </c>
      <c r="M1528" s="9">
        <v>1</v>
      </c>
      <c r="N1528" s="10">
        <f t="shared" si="207"/>
        <v>3.8461538461538464E-3</v>
      </c>
      <c r="O1528" s="11">
        <f t="shared" si="208"/>
        <v>8.58</v>
      </c>
      <c r="P1528" s="11">
        <v>8.58</v>
      </c>
      <c r="Q1528" s="11">
        <v>0</v>
      </c>
      <c r="R1528" s="8">
        <v>0</v>
      </c>
      <c r="S1528" s="8">
        <v>0</v>
      </c>
      <c r="T1528" s="33" t="str">
        <f t="shared" si="209"/>
        <v/>
      </c>
      <c r="U1528" s="12">
        <f t="shared" si="210"/>
        <v>0</v>
      </c>
      <c r="V1528" s="10">
        <f t="shared" si="211"/>
        <v>0</v>
      </c>
      <c r="W1528" s="11">
        <v>9</v>
      </c>
      <c r="X1528" s="8" t="s">
        <v>148</v>
      </c>
      <c r="Y1528" s="8" t="s">
        <v>149</v>
      </c>
      <c r="AA1528">
        <f t="shared" si="212"/>
        <v>3</v>
      </c>
      <c r="AB1528" s="32">
        <f t="shared" si="213"/>
        <v>-8.58</v>
      </c>
      <c r="AC1528" t="str">
        <f t="shared" si="214"/>
        <v>No Sales</v>
      </c>
      <c r="AD1528">
        <f>IFERROR(VLOOKUP(J1528,Product_lookup!$A:$G,5,FALSE),"")</f>
        <v>399</v>
      </c>
      <c r="AE1528">
        <f>IFERROR(VLOOKUP(J1528,Product_lookup!$A:$G,6,FALSE),"")</f>
        <v>148</v>
      </c>
      <c r="AF1528">
        <f>IFERROR(VLOOKUP(J1528,Product_lookup!$A:$G,7,FALSE),"")</f>
        <v>126</v>
      </c>
      <c r="AG1528" s="33">
        <f t="shared" si="215"/>
        <v>0.31328320802005011</v>
      </c>
    </row>
    <row r="1529" spans="1:33" x14ac:dyDescent="0.3">
      <c r="A1529" s="27">
        <v>46280</v>
      </c>
      <c r="B1529" s="8" t="s">
        <v>5</v>
      </c>
      <c r="C1529" s="8" t="s">
        <v>173</v>
      </c>
      <c r="D1529" s="8" t="s">
        <v>141</v>
      </c>
      <c r="E1529" s="8" t="s">
        <v>193</v>
      </c>
      <c r="F1529" s="8" t="s">
        <v>143</v>
      </c>
      <c r="G1529" s="8" t="s">
        <v>151</v>
      </c>
      <c r="H1529" s="8" t="s">
        <v>6</v>
      </c>
      <c r="I1529" s="8" t="s">
        <v>364</v>
      </c>
      <c r="J1529" s="8" t="s">
        <v>195</v>
      </c>
      <c r="K1529" s="8" t="s">
        <v>21</v>
      </c>
      <c r="L1529" s="12">
        <v>82</v>
      </c>
      <c r="M1529" s="9">
        <v>1</v>
      </c>
      <c r="N1529" s="10">
        <f t="shared" si="207"/>
        <v>1.2195121951219513E-2</v>
      </c>
      <c r="O1529" s="11">
        <f t="shared" si="208"/>
        <v>6.5</v>
      </c>
      <c r="P1529" s="11">
        <v>6.5</v>
      </c>
      <c r="Q1529" s="11">
        <v>0</v>
      </c>
      <c r="R1529" s="8">
        <v>0</v>
      </c>
      <c r="S1529" s="8">
        <v>0</v>
      </c>
      <c r="T1529" s="33" t="str">
        <f t="shared" si="209"/>
        <v/>
      </c>
      <c r="U1529" s="12">
        <f t="shared" si="210"/>
        <v>0</v>
      </c>
      <c r="V1529" s="10">
        <f t="shared" si="211"/>
        <v>0</v>
      </c>
      <c r="W1529" s="11">
        <v>8</v>
      </c>
      <c r="X1529" s="8" t="s">
        <v>148</v>
      </c>
      <c r="Y1529" s="8" t="s">
        <v>149</v>
      </c>
      <c r="AA1529">
        <f t="shared" si="212"/>
        <v>3</v>
      </c>
      <c r="AB1529" s="32">
        <f t="shared" si="213"/>
        <v>-6.5</v>
      </c>
      <c r="AC1529" t="str">
        <f t="shared" si="214"/>
        <v>No Sales</v>
      </c>
      <c r="AD1529">
        <f>IFERROR(VLOOKUP(J1529,Product_lookup!$A:$G,5,FALSE),"")</f>
        <v>399</v>
      </c>
      <c r="AE1529">
        <f>IFERROR(VLOOKUP(J1529,Product_lookup!$A:$G,6,FALSE),"")</f>
        <v>148</v>
      </c>
      <c r="AF1529">
        <f>IFERROR(VLOOKUP(J1529,Product_lookup!$A:$G,7,FALSE),"")</f>
        <v>126</v>
      </c>
      <c r="AG1529" s="33">
        <f t="shared" si="215"/>
        <v>0.31328320802005011</v>
      </c>
    </row>
    <row r="1530" spans="1:33" x14ac:dyDescent="0.3">
      <c r="A1530" s="27">
        <v>46280</v>
      </c>
      <c r="B1530" s="8" t="s">
        <v>5</v>
      </c>
      <c r="C1530" s="8" t="s">
        <v>173</v>
      </c>
      <c r="D1530" s="8" t="s">
        <v>141</v>
      </c>
      <c r="E1530" s="8" t="s">
        <v>200</v>
      </c>
      <c r="F1530" s="8" t="s">
        <v>143</v>
      </c>
      <c r="G1530" s="8" t="s">
        <v>151</v>
      </c>
      <c r="H1530" s="8" t="s">
        <v>6</v>
      </c>
      <c r="I1530" s="8" t="s">
        <v>550</v>
      </c>
      <c r="J1530" s="8" t="s">
        <v>202</v>
      </c>
      <c r="K1530" s="8" t="s">
        <v>14</v>
      </c>
      <c r="L1530" s="12">
        <v>427</v>
      </c>
      <c r="M1530" s="9">
        <v>2</v>
      </c>
      <c r="N1530" s="10">
        <f t="shared" si="207"/>
        <v>4.6838407494145199E-3</v>
      </c>
      <c r="O1530" s="11">
        <f t="shared" si="208"/>
        <v>7.6</v>
      </c>
      <c r="P1530" s="11">
        <v>15.2</v>
      </c>
      <c r="Q1530" s="11">
        <v>429</v>
      </c>
      <c r="R1530" s="8">
        <v>1</v>
      </c>
      <c r="S1530" s="8">
        <v>1</v>
      </c>
      <c r="T1530" s="33">
        <f t="shared" si="209"/>
        <v>3.5431235431235428E-2</v>
      </c>
      <c r="U1530" s="12">
        <f t="shared" si="210"/>
        <v>28.223684210526319</v>
      </c>
      <c r="V1530" s="10">
        <f t="shared" si="211"/>
        <v>0.5</v>
      </c>
      <c r="W1530" s="11">
        <v>12</v>
      </c>
      <c r="X1530" s="8" t="s">
        <v>148</v>
      </c>
      <c r="Y1530" s="8" t="s">
        <v>149</v>
      </c>
      <c r="AA1530">
        <f t="shared" si="212"/>
        <v>3</v>
      </c>
      <c r="AB1530" s="32">
        <f t="shared" si="213"/>
        <v>115.8</v>
      </c>
      <c r="AC1530" t="str">
        <f t="shared" si="214"/>
        <v>Profitable</v>
      </c>
      <c r="AD1530">
        <f>IFERROR(VLOOKUP(J1530,Product_lookup!$A:$G,5,FALSE),"")</f>
        <v>429</v>
      </c>
      <c r="AE1530">
        <f>IFERROR(VLOOKUP(J1530,Product_lookup!$A:$G,6,FALSE),"")</f>
        <v>159</v>
      </c>
      <c r="AF1530">
        <f>IFERROR(VLOOKUP(J1530,Product_lookup!$A:$G,7,FALSE),"")</f>
        <v>139</v>
      </c>
      <c r="AG1530" s="33">
        <f t="shared" si="215"/>
        <v>0.30536130536130535</v>
      </c>
    </row>
    <row r="1531" spans="1:33" x14ac:dyDescent="0.3">
      <c r="A1531" s="27">
        <v>46280</v>
      </c>
      <c r="B1531" s="8" t="s">
        <v>5</v>
      </c>
      <c r="C1531" s="8" t="s">
        <v>173</v>
      </c>
      <c r="D1531" s="8" t="s">
        <v>141</v>
      </c>
      <c r="E1531" s="8" t="s">
        <v>200</v>
      </c>
      <c r="F1531" s="8" t="s">
        <v>143</v>
      </c>
      <c r="G1531" s="8" t="s">
        <v>144</v>
      </c>
      <c r="H1531" s="8" t="s">
        <v>6</v>
      </c>
      <c r="I1531" s="8" t="s">
        <v>270</v>
      </c>
      <c r="J1531" s="8" t="s">
        <v>202</v>
      </c>
      <c r="K1531" s="8" t="s">
        <v>7</v>
      </c>
      <c r="L1531" s="12">
        <v>959</v>
      </c>
      <c r="M1531" s="9">
        <v>2</v>
      </c>
      <c r="N1531" s="10">
        <f t="shared" si="207"/>
        <v>2.0855057351407717E-3</v>
      </c>
      <c r="O1531" s="11">
        <f t="shared" si="208"/>
        <v>5.91</v>
      </c>
      <c r="P1531" s="11">
        <v>11.82</v>
      </c>
      <c r="Q1531" s="11">
        <v>0</v>
      </c>
      <c r="R1531" s="8">
        <v>0</v>
      </c>
      <c r="S1531" s="8">
        <v>0</v>
      </c>
      <c r="T1531" s="33" t="str">
        <f t="shared" si="209"/>
        <v/>
      </c>
      <c r="U1531" s="12">
        <f t="shared" si="210"/>
        <v>0</v>
      </c>
      <c r="V1531" s="10">
        <f t="shared" si="211"/>
        <v>0</v>
      </c>
      <c r="W1531" s="11">
        <v>8</v>
      </c>
      <c r="X1531" s="8" t="s">
        <v>148</v>
      </c>
      <c r="Y1531" s="8" t="s">
        <v>149</v>
      </c>
      <c r="AA1531">
        <f t="shared" si="212"/>
        <v>3</v>
      </c>
      <c r="AB1531" s="32">
        <f t="shared" si="213"/>
        <v>-11.82</v>
      </c>
      <c r="AC1531" t="str">
        <f t="shared" si="214"/>
        <v>No Sales</v>
      </c>
      <c r="AD1531">
        <f>IFERROR(VLOOKUP(J1531,Product_lookup!$A:$G,5,FALSE),"")</f>
        <v>429</v>
      </c>
      <c r="AE1531">
        <f>IFERROR(VLOOKUP(J1531,Product_lookup!$A:$G,6,FALSE),"")</f>
        <v>159</v>
      </c>
      <c r="AF1531">
        <f>IFERROR(VLOOKUP(J1531,Product_lookup!$A:$G,7,FALSE),"")</f>
        <v>139</v>
      </c>
      <c r="AG1531" s="33">
        <f t="shared" si="215"/>
        <v>0.30536130536130535</v>
      </c>
    </row>
    <row r="1532" spans="1:33" x14ac:dyDescent="0.3">
      <c r="A1532" s="27">
        <v>46280</v>
      </c>
      <c r="B1532" s="8" t="s">
        <v>32</v>
      </c>
      <c r="C1532" s="8" t="s">
        <v>140</v>
      </c>
      <c r="D1532" s="8" t="s">
        <v>141</v>
      </c>
      <c r="E1532" s="8" t="s">
        <v>142</v>
      </c>
      <c r="F1532" s="8" t="s">
        <v>143</v>
      </c>
      <c r="G1532" s="8" t="s">
        <v>524</v>
      </c>
      <c r="H1532" s="8" t="s">
        <v>20</v>
      </c>
      <c r="I1532" s="8" t="s">
        <v>524</v>
      </c>
      <c r="J1532" s="8" t="s">
        <v>147</v>
      </c>
      <c r="K1532" s="8" t="s">
        <v>14</v>
      </c>
      <c r="L1532" s="12">
        <v>1020</v>
      </c>
      <c r="M1532" s="9">
        <v>11</v>
      </c>
      <c r="N1532" s="10">
        <f t="shared" si="207"/>
        <v>1.0784313725490196E-2</v>
      </c>
      <c r="O1532" s="11">
        <f t="shared" si="208"/>
        <v>15.21</v>
      </c>
      <c r="P1532" s="11">
        <v>167.31</v>
      </c>
      <c r="Q1532" s="11">
        <v>1797</v>
      </c>
      <c r="R1532" s="8">
        <v>3</v>
      </c>
      <c r="S1532" s="8">
        <v>3</v>
      </c>
      <c r="T1532" s="33">
        <f t="shared" si="209"/>
        <v>9.3105175292153591E-2</v>
      </c>
      <c r="U1532" s="12">
        <f t="shared" si="210"/>
        <v>10.740541509772278</v>
      </c>
      <c r="V1532" s="10">
        <f t="shared" si="211"/>
        <v>0.27272727272727271</v>
      </c>
      <c r="W1532" s="11">
        <v>22</v>
      </c>
      <c r="X1532" s="8" t="s">
        <v>148</v>
      </c>
      <c r="Y1532" s="8" t="s">
        <v>149</v>
      </c>
      <c r="AA1532">
        <f t="shared" si="212"/>
        <v>3</v>
      </c>
      <c r="AB1532" s="32">
        <f t="shared" si="213"/>
        <v>549.69000000000005</v>
      </c>
      <c r="AC1532" t="str">
        <f t="shared" si="214"/>
        <v>Profitable</v>
      </c>
      <c r="AD1532">
        <f>IFERROR(VLOOKUP(J1532,Product_lookup!$A:$G,5,FALSE),"")</f>
        <v>599</v>
      </c>
      <c r="AE1532">
        <f>IFERROR(VLOOKUP(J1532,Product_lookup!$A:$G,6,FALSE),"")</f>
        <v>216</v>
      </c>
      <c r="AF1532">
        <f>IFERROR(VLOOKUP(J1532,Product_lookup!$A:$G,7,FALSE),"")</f>
        <v>144</v>
      </c>
      <c r="AG1532" s="33">
        <f t="shared" si="215"/>
        <v>0.39899833055091821</v>
      </c>
    </row>
    <row r="1533" spans="1:33" x14ac:dyDescent="0.3">
      <c r="A1533" s="27">
        <v>46280</v>
      </c>
      <c r="B1533" s="8" t="s">
        <v>32</v>
      </c>
      <c r="C1533" s="8" t="s">
        <v>140</v>
      </c>
      <c r="D1533" s="8" t="s">
        <v>141</v>
      </c>
      <c r="E1533" s="8" t="s">
        <v>142</v>
      </c>
      <c r="F1533" s="8" t="s">
        <v>143</v>
      </c>
      <c r="G1533" s="8" t="s">
        <v>454</v>
      </c>
      <c r="H1533" s="8" t="s">
        <v>20</v>
      </c>
      <c r="I1533" s="8" t="s">
        <v>454</v>
      </c>
      <c r="J1533" s="8" t="s">
        <v>147</v>
      </c>
      <c r="K1533" s="8" t="s">
        <v>14</v>
      </c>
      <c r="L1533" s="12">
        <v>1052</v>
      </c>
      <c r="M1533" s="9">
        <v>12</v>
      </c>
      <c r="N1533" s="10">
        <f t="shared" si="207"/>
        <v>1.1406844106463879E-2</v>
      </c>
      <c r="O1533" s="11">
        <f t="shared" si="208"/>
        <v>16.599999999999998</v>
      </c>
      <c r="P1533" s="11">
        <v>199.2</v>
      </c>
      <c r="Q1533" s="11">
        <v>0</v>
      </c>
      <c r="R1533" s="8">
        <v>0</v>
      </c>
      <c r="S1533" s="8">
        <v>0</v>
      </c>
      <c r="T1533" s="33" t="str">
        <f t="shared" si="209"/>
        <v/>
      </c>
      <c r="U1533" s="12">
        <f t="shared" si="210"/>
        <v>0</v>
      </c>
      <c r="V1533" s="10">
        <f t="shared" si="211"/>
        <v>0</v>
      </c>
      <c r="W1533" s="11">
        <v>19.5</v>
      </c>
      <c r="X1533" s="8" t="s">
        <v>148</v>
      </c>
      <c r="Y1533" s="8" t="s">
        <v>149</v>
      </c>
      <c r="AA1533">
        <f t="shared" si="212"/>
        <v>3</v>
      </c>
      <c r="AB1533" s="32">
        <f t="shared" si="213"/>
        <v>-199.2</v>
      </c>
      <c r="AC1533" t="str">
        <f t="shared" si="214"/>
        <v>No Sales</v>
      </c>
      <c r="AD1533">
        <f>IFERROR(VLOOKUP(J1533,Product_lookup!$A:$G,5,FALSE),"")</f>
        <v>599</v>
      </c>
      <c r="AE1533">
        <f>IFERROR(VLOOKUP(J1533,Product_lookup!$A:$G,6,FALSE),"")</f>
        <v>216</v>
      </c>
      <c r="AF1533">
        <f>IFERROR(VLOOKUP(J1533,Product_lookup!$A:$G,7,FALSE),"")</f>
        <v>144</v>
      </c>
      <c r="AG1533" s="33">
        <f t="shared" si="215"/>
        <v>0.39899833055091821</v>
      </c>
    </row>
    <row r="1534" spans="1:33" x14ac:dyDescent="0.3">
      <c r="A1534" s="27">
        <v>46280</v>
      </c>
      <c r="B1534" s="8" t="s">
        <v>32</v>
      </c>
      <c r="C1534" s="8" t="s">
        <v>140</v>
      </c>
      <c r="D1534" s="8" t="s">
        <v>141</v>
      </c>
      <c r="E1534" s="8" t="s">
        <v>211</v>
      </c>
      <c r="F1534" s="8" t="s">
        <v>143</v>
      </c>
      <c r="G1534" s="8" t="s">
        <v>212</v>
      </c>
      <c r="H1534" s="8" t="s">
        <v>20</v>
      </c>
      <c r="I1534" s="8" t="s">
        <v>212</v>
      </c>
      <c r="J1534" s="8" t="s">
        <v>214</v>
      </c>
      <c r="K1534" s="8" t="s">
        <v>14</v>
      </c>
      <c r="L1534" s="12">
        <v>229</v>
      </c>
      <c r="M1534" s="9">
        <v>0</v>
      </c>
      <c r="N1534" s="10">
        <f t="shared" si="207"/>
        <v>0</v>
      </c>
      <c r="O1534" s="11" t="str">
        <f t="shared" si="208"/>
        <v/>
      </c>
      <c r="P1534" s="11">
        <v>0</v>
      </c>
      <c r="Q1534" s="11">
        <v>0</v>
      </c>
      <c r="R1534" s="8">
        <v>0</v>
      </c>
      <c r="S1534" s="8">
        <v>0</v>
      </c>
      <c r="T1534" s="33" t="str">
        <f t="shared" si="209"/>
        <v/>
      </c>
      <c r="U1534" s="12" t="str">
        <f t="shared" si="210"/>
        <v/>
      </c>
      <c r="V1534" s="10" t="str">
        <f t="shared" si="211"/>
        <v/>
      </c>
      <c r="W1534" s="11">
        <v>24</v>
      </c>
      <c r="X1534" s="8" t="s">
        <v>148</v>
      </c>
      <c r="Y1534" s="8" t="s">
        <v>149</v>
      </c>
      <c r="AA1534">
        <f t="shared" si="212"/>
        <v>3</v>
      </c>
      <c r="AB1534" s="32">
        <f t="shared" si="213"/>
        <v>0</v>
      </c>
      <c r="AC1534" t="str">
        <f t="shared" si="214"/>
        <v>No Spend</v>
      </c>
      <c r="AD1534">
        <f>IFERROR(VLOOKUP(J1534,Product_lookup!$A:$G,5,FALSE),"")</f>
        <v>649</v>
      </c>
      <c r="AE1534">
        <f>IFERROR(VLOOKUP(J1534,Product_lookup!$A:$G,6,FALSE),"")</f>
        <v>234</v>
      </c>
      <c r="AF1534">
        <f>IFERROR(VLOOKUP(J1534,Product_lookup!$A:$G,7,FALSE),"")</f>
        <v>148</v>
      </c>
      <c r="AG1534" s="33">
        <f t="shared" si="215"/>
        <v>0.41140215716486905</v>
      </c>
    </row>
    <row r="1535" spans="1:33" x14ac:dyDescent="0.3">
      <c r="A1535" s="27">
        <v>46280</v>
      </c>
      <c r="B1535" s="8" t="s">
        <v>32</v>
      </c>
      <c r="C1535" s="8" t="s">
        <v>140</v>
      </c>
      <c r="D1535" s="8" t="s">
        <v>141</v>
      </c>
      <c r="E1535" s="8" t="s">
        <v>211</v>
      </c>
      <c r="F1535" s="8" t="s">
        <v>143</v>
      </c>
      <c r="G1535" s="8" t="s">
        <v>215</v>
      </c>
      <c r="H1535" s="8" t="s">
        <v>20</v>
      </c>
      <c r="I1535" s="8" t="s">
        <v>215</v>
      </c>
      <c r="J1535" s="8" t="s">
        <v>214</v>
      </c>
      <c r="K1535" s="8" t="s">
        <v>7</v>
      </c>
      <c r="L1535" s="12">
        <v>970</v>
      </c>
      <c r="M1535" s="9">
        <v>17</v>
      </c>
      <c r="N1535" s="10">
        <f t="shared" si="207"/>
        <v>1.7525773195876289E-2</v>
      </c>
      <c r="O1535" s="11">
        <f t="shared" si="208"/>
        <v>14.99</v>
      </c>
      <c r="P1535" s="8">
        <v>254.83</v>
      </c>
      <c r="Q1535" s="11">
        <v>649</v>
      </c>
      <c r="R1535" s="8">
        <v>1</v>
      </c>
      <c r="S1535" s="8">
        <v>1</v>
      </c>
      <c r="T1535" s="33">
        <f t="shared" si="209"/>
        <v>0.3926502311248074</v>
      </c>
      <c r="U1535" s="12">
        <f t="shared" si="210"/>
        <v>2.54679590315112</v>
      </c>
      <c r="V1535" s="10">
        <f t="shared" si="211"/>
        <v>5.8823529411764705E-2</v>
      </c>
      <c r="W1535" s="11">
        <v>25</v>
      </c>
      <c r="X1535" s="8" t="s">
        <v>148</v>
      </c>
      <c r="Y1535" s="8" t="s">
        <v>149</v>
      </c>
      <c r="AA1535">
        <f t="shared" si="212"/>
        <v>3</v>
      </c>
      <c r="AB1535" s="32">
        <f t="shared" si="213"/>
        <v>12.169999999999987</v>
      </c>
      <c r="AC1535" t="str">
        <f t="shared" si="214"/>
        <v>Profitable</v>
      </c>
      <c r="AD1535">
        <f>IFERROR(VLOOKUP(J1535,Product_lookup!$A:$G,5,FALSE),"")</f>
        <v>649</v>
      </c>
      <c r="AE1535">
        <f>IFERROR(VLOOKUP(J1535,Product_lookup!$A:$G,6,FALSE),"")</f>
        <v>234</v>
      </c>
      <c r="AF1535">
        <f>IFERROR(VLOOKUP(J1535,Product_lookup!$A:$G,7,FALSE),"")</f>
        <v>148</v>
      </c>
      <c r="AG1535" s="33">
        <f t="shared" si="215"/>
        <v>0.41140215716486905</v>
      </c>
    </row>
    <row r="1536" spans="1:33" x14ac:dyDescent="0.3">
      <c r="A1536" s="27">
        <v>46280</v>
      </c>
      <c r="B1536" s="8" t="s">
        <v>32</v>
      </c>
      <c r="C1536" s="8" t="s">
        <v>140</v>
      </c>
      <c r="D1536" s="8" t="s">
        <v>141</v>
      </c>
      <c r="E1536" s="8" t="s">
        <v>211</v>
      </c>
      <c r="F1536" s="8" t="s">
        <v>143</v>
      </c>
      <c r="G1536" s="8" t="s">
        <v>619</v>
      </c>
      <c r="H1536" s="8" t="s">
        <v>20</v>
      </c>
      <c r="I1536" s="8" t="s">
        <v>619</v>
      </c>
      <c r="J1536" s="8" t="s">
        <v>214</v>
      </c>
      <c r="K1536" s="8" t="s">
        <v>21</v>
      </c>
      <c r="L1536" s="12">
        <v>436</v>
      </c>
      <c r="M1536" s="9">
        <v>7</v>
      </c>
      <c r="N1536" s="10">
        <f t="shared" si="207"/>
        <v>1.6055045871559634E-2</v>
      </c>
      <c r="O1536" s="11">
        <f t="shared" si="208"/>
        <v>18.5</v>
      </c>
      <c r="P1536" s="11">
        <v>129.5</v>
      </c>
      <c r="Q1536" s="11">
        <v>0</v>
      </c>
      <c r="R1536" s="8">
        <v>0</v>
      </c>
      <c r="S1536" s="8">
        <v>0</v>
      </c>
      <c r="T1536" s="33" t="str">
        <f t="shared" si="209"/>
        <v/>
      </c>
      <c r="U1536" s="12">
        <f t="shared" si="210"/>
        <v>0</v>
      </c>
      <c r="V1536" s="10">
        <f t="shared" si="211"/>
        <v>0</v>
      </c>
      <c r="W1536" s="11">
        <v>18.5</v>
      </c>
      <c r="X1536" s="8" t="s">
        <v>148</v>
      </c>
      <c r="Y1536" s="8" t="s">
        <v>149</v>
      </c>
      <c r="AA1536">
        <f t="shared" si="212"/>
        <v>3</v>
      </c>
      <c r="AB1536" s="32">
        <f t="shared" si="213"/>
        <v>-129.5</v>
      </c>
      <c r="AC1536" t="str">
        <f t="shared" si="214"/>
        <v>No Sales</v>
      </c>
      <c r="AD1536">
        <f>IFERROR(VLOOKUP(J1536,Product_lookup!$A:$G,5,FALSE),"")</f>
        <v>649</v>
      </c>
      <c r="AE1536">
        <f>IFERROR(VLOOKUP(J1536,Product_lookup!$A:$G,6,FALSE),"")</f>
        <v>234</v>
      </c>
      <c r="AF1536">
        <f>IFERROR(VLOOKUP(J1536,Product_lookup!$A:$G,7,FALSE),"")</f>
        <v>148</v>
      </c>
      <c r="AG1536" s="33">
        <f t="shared" si="215"/>
        <v>0.41140215716486905</v>
      </c>
    </row>
    <row r="1537" spans="1:33" x14ac:dyDescent="0.3">
      <c r="A1537" s="27">
        <v>46280</v>
      </c>
      <c r="B1537" s="8" t="s">
        <v>32</v>
      </c>
      <c r="C1537" s="8" t="s">
        <v>140</v>
      </c>
      <c r="D1537" s="8" t="s">
        <v>141</v>
      </c>
      <c r="E1537" s="8" t="s">
        <v>211</v>
      </c>
      <c r="F1537" s="8" t="s">
        <v>143</v>
      </c>
      <c r="G1537" s="8" t="s">
        <v>224</v>
      </c>
      <c r="H1537" s="8" t="s">
        <v>20</v>
      </c>
      <c r="I1537" s="8" t="s">
        <v>224</v>
      </c>
      <c r="J1537" s="8" t="s">
        <v>214</v>
      </c>
      <c r="K1537" s="8" t="s">
        <v>7</v>
      </c>
      <c r="L1537" s="12">
        <v>461</v>
      </c>
      <c r="M1537" s="9">
        <v>1</v>
      </c>
      <c r="N1537" s="10">
        <f t="shared" si="207"/>
        <v>2.1691973969631237E-3</v>
      </c>
      <c r="O1537" s="11">
        <f t="shared" si="208"/>
        <v>16.09</v>
      </c>
      <c r="P1537" s="11">
        <v>16.09</v>
      </c>
      <c r="Q1537" s="11">
        <v>0</v>
      </c>
      <c r="R1537" s="8">
        <v>0</v>
      </c>
      <c r="S1537" s="8">
        <v>0</v>
      </c>
      <c r="T1537" s="33" t="str">
        <f t="shared" si="209"/>
        <v/>
      </c>
      <c r="U1537" s="12">
        <f t="shared" si="210"/>
        <v>0</v>
      </c>
      <c r="V1537" s="10">
        <f t="shared" si="211"/>
        <v>0</v>
      </c>
      <c r="W1537" s="11">
        <v>20.5</v>
      </c>
      <c r="X1537" s="8" t="s">
        <v>148</v>
      </c>
      <c r="Y1537" s="8" t="s">
        <v>149</v>
      </c>
      <c r="AA1537">
        <f t="shared" si="212"/>
        <v>3</v>
      </c>
      <c r="AB1537" s="32">
        <f t="shared" si="213"/>
        <v>-16.09</v>
      </c>
      <c r="AC1537" t="str">
        <f t="shared" si="214"/>
        <v>No Sales</v>
      </c>
      <c r="AD1537">
        <f>IFERROR(VLOOKUP(J1537,Product_lookup!$A:$G,5,FALSE),"")</f>
        <v>649</v>
      </c>
      <c r="AE1537">
        <f>IFERROR(VLOOKUP(J1537,Product_lookup!$A:$G,6,FALSE),"")</f>
        <v>234</v>
      </c>
      <c r="AF1537">
        <f>IFERROR(VLOOKUP(J1537,Product_lookup!$A:$G,7,FALSE),"")</f>
        <v>148</v>
      </c>
      <c r="AG1537" s="33">
        <f t="shared" si="215"/>
        <v>0.41140215716486905</v>
      </c>
    </row>
    <row r="1538" spans="1:33" x14ac:dyDescent="0.3">
      <c r="A1538" s="27">
        <v>46280</v>
      </c>
      <c r="B1538" s="8" t="s">
        <v>32</v>
      </c>
      <c r="C1538" s="8" t="s">
        <v>140</v>
      </c>
      <c r="D1538" s="8" t="s">
        <v>141</v>
      </c>
      <c r="E1538" s="8" t="s">
        <v>217</v>
      </c>
      <c r="F1538" s="8" t="s">
        <v>143</v>
      </c>
      <c r="G1538" s="8" t="s">
        <v>452</v>
      </c>
      <c r="H1538" s="8" t="s">
        <v>20</v>
      </c>
      <c r="I1538" s="8" t="s">
        <v>452</v>
      </c>
      <c r="J1538" s="8" t="s">
        <v>219</v>
      </c>
      <c r="K1538" s="8" t="s">
        <v>7</v>
      </c>
      <c r="L1538" s="12">
        <v>308</v>
      </c>
      <c r="M1538" s="9">
        <v>0</v>
      </c>
      <c r="N1538" s="10">
        <f t="shared" ref="N1538:N1601" si="216">IF(L1538=0,"",M1538/L1538)</f>
        <v>0</v>
      </c>
      <c r="O1538" s="11" t="str">
        <f t="shared" ref="O1538:O1601" si="217">IF(M1538=0,"",P1538/M1538)</f>
        <v/>
      </c>
      <c r="P1538" s="11">
        <v>0</v>
      </c>
      <c r="Q1538" s="11">
        <v>0</v>
      </c>
      <c r="R1538" s="8">
        <v>0</v>
      </c>
      <c r="S1538" s="8">
        <v>0</v>
      </c>
      <c r="T1538" s="33" t="str">
        <f t="shared" ref="T1538:T1601" si="218">IF(Q1538=0,"",P1538/Q1538)</f>
        <v/>
      </c>
      <c r="U1538" s="12" t="str">
        <f t="shared" ref="U1538:U1601" si="219">IF(P1538=0,"",Q1538/P1538)</f>
        <v/>
      </c>
      <c r="V1538" s="10" t="str">
        <f t="shared" ref="V1538:V1601" si="220">IF(M1538=0,"",R1538/M1538)</f>
        <v/>
      </c>
      <c r="W1538" s="11">
        <v>23.5</v>
      </c>
      <c r="X1538" s="8" t="s">
        <v>148</v>
      </c>
      <c r="Y1538" s="8" t="s">
        <v>149</v>
      </c>
      <c r="AA1538">
        <f t="shared" ref="AA1538:AA1601" si="221">IF(OR(A1538&lt;DATE(2026,9,1),A1538&gt;DATE(2026,9,28)),"Check Date",INT((A1538-DATE(2026,9,1))/7)+1)</f>
        <v>3</v>
      </c>
      <c r="AB1538" s="32">
        <f t="shared" ref="AB1538:AB1601" si="222">IF(OR(AD1538="",AE1538="",AF1538=""),"",S1538*(AD1538-AE1538-AF1538)-P1538)</f>
        <v>0</v>
      </c>
      <c r="AC1538" t="str">
        <f t="shared" ref="AC1538:AC1601" si="223">IF(P1538&lt;0,"Review",IF(OR(AD1538="",AE1538="",AF1538=""),"Cost missing",IF(P1538=0,"No Spend",IF(Q1538=0,"No Sales",IF(P1538/Q1538&lt;AG1538,"Profitable","Losing")))))</f>
        <v>No Spend</v>
      </c>
      <c r="AD1538">
        <f>IFERROR(VLOOKUP(J1538,Product_lookup!$A:$G,5,FALSE),"")</f>
        <v>799</v>
      </c>
      <c r="AE1538">
        <f>IFERROR(VLOOKUP(J1538,Product_lookup!$A:$G,6,FALSE),"")</f>
        <v>272</v>
      </c>
      <c r="AF1538">
        <f>IFERROR(VLOOKUP(J1538,Product_lookup!$A:$G,7,FALSE),"")</f>
        <v>162</v>
      </c>
      <c r="AG1538" s="33">
        <f t="shared" ref="AG1538:AG1601" si="224">IFERROR((AD1538-AE1538-AF1538)/AD1538,"")</f>
        <v>0.45682102628285359</v>
      </c>
    </row>
    <row r="1539" spans="1:33" x14ac:dyDescent="0.3">
      <c r="A1539" s="27">
        <v>46280</v>
      </c>
      <c r="B1539" s="8" t="s">
        <v>32</v>
      </c>
      <c r="C1539" s="8" t="s">
        <v>140</v>
      </c>
      <c r="D1539" s="8" t="s">
        <v>141</v>
      </c>
      <c r="E1539" s="8" t="s">
        <v>217</v>
      </c>
      <c r="F1539" s="8" t="s">
        <v>143</v>
      </c>
      <c r="G1539" s="8" t="s">
        <v>449</v>
      </c>
      <c r="H1539" s="8" t="s">
        <v>20</v>
      </c>
      <c r="I1539" s="8" t="s">
        <v>449</v>
      </c>
      <c r="J1539" s="8" t="s">
        <v>219</v>
      </c>
      <c r="K1539" s="8" t="s">
        <v>14</v>
      </c>
      <c r="L1539" s="12">
        <v>297</v>
      </c>
      <c r="M1539" s="9">
        <v>4</v>
      </c>
      <c r="N1539" s="10">
        <f t="shared" si="216"/>
        <v>1.3468013468013467E-2</v>
      </c>
      <c r="O1539" s="11">
        <f t="shared" si="217"/>
        <v>18.45</v>
      </c>
      <c r="P1539" s="8">
        <v>73.8</v>
      </c>
      <c r="Q1539" s="11">
        <v>799</v>
      </c>
      <c r="R1539" s="8">
        <v>1</v>
      </c>
      <c r="S1539" s="8">
        <v>1</v>
      </c>
      <c r="T1539" s="33">
        <f t="shared" si="218"/>
        <v>9.2365456821026273E-2</v>
      </c>
      <c r="U1539" s="12">
        <f t="shared" si="219"/>
        <v>10.826558265582657</v>
      </c>
      <c r="V1539" s="10">
        <f t="shared" si="220"/>
        <v>0.25</v>
      </c>
      <c r="W1539" s="11">
        <v>22.5</v>
      </c>
      <c r="X1539" s="8" t="s">
        <v>148</v>
      </c>
      <c r="Y1539" s="8" t="s">
        <v>149</v>
      </c>
      <c r="AA1539">
        <f t="shared" si="221"/>
        <v>3</v>
      </c>
      <c r="AB1539" s="32">
        <f t="shared" si="222"/>
        <v>291.2</v>
      </c>
      <c r="AC1539" t="str">
        <f t="shared" si="223"/>
        <v>Profitable</v>
      </c>
      <c r="AD1539">
        <f>IFERROR(VLOOKUP(J1539,Product_lookup!$A:$G,5,FALSE),"")</f>
        <v>799</v>
      </c>
      <c r="AE1539">
        <f>IFERROR(VLOOKUP(J1539,Product_lookup!$A:$G,6,FALSE),"")</f>
        <v>272</v>
      </c>
      <c r="AF1539">
        <f>IFERROR(VLOOKUP(J1539,Product_lookup!$A:$G,7,FALSE),"")</f>
        <v>162</v>
      </c>
      <c r="AG1539" s="33">
        <f t="shared" si="224"/>
        <v>0.45682102628285359</v>
      </c>
    </row>
    <row r="1540" spans="1:33" x14ac:dyDescent="0.3">
      <c r="A1540" s="27">
        <v>46280</v>
      </c>
      <c r="B1540" s="8" t="s">
        <v>32</v>
      </c>
      <c r="C1540" s="8" t="s">
        <v>140</v>
      </c>
      <c r="D1540" s="8" t="s">
        <v>141</v>
      </c>
      <c r="E1540" s="8" t="s">
        <v>217</v>
      </c>
      <c r="F1540" s="8" t="s">
        <v>143</v>
      </c>
      <c r="G1540" s="8" t="s">
        <v>447</v>
      </c>
      <c r="H1540" s="8" t="s">
        <v>20</v>
      </c>
      <c r="I1540" s="8" t="s">
        <v>447</v>
      </c>
      <c r="J1540" s="8" t="s">
        <v>219</v>
      </c>
      <c r="K1540" s="8" t="s">
        <v>7</v>
      </c>
      <c r="L1540" s="12">
        <v>2164</v>
      </c>
      <c r="M1540" s="9">
        <v>19</v>
      </c>
      <c r="N1540" s="10">
        <f t="shared" si="216"/>
        <v>8.7800369685767099E-3</v>
      </c>
      <c r="O1540" s="11">
        <f t="shared" si="217"/>
        <v>13.819999999999999</v>
      </c>
      <c r="P1540" s="11">
        <v>262.58</v>
      </c>
      <c r="Q1540" s="11">
        <v>0</v>
      </c>
      <c r="R1540" s="8">
        <v>0</v>
      </c>
      <c r="S1540" s="8">
        <v>0</v>
      </c>
      <c r="T1540" s="33" t="str">
        <f t="shared" si="218"/>
        <v/>
      </c>
      <c r="U1540" s="12">
        <f t="shared" si="219"/>
        <v>0</v>
      </c>
      <c r="V1540" s="10">
        <f t="shared" si="220"/>
        <v>0</v>
      </c>
      <c r="W1540" s="11">
        <v>20.5</v>
      </c>
      <c r="X1540" s="8" t="s">
        <v>148</v>
      </c>
      <c r="Y1540" s="8" t="s">
        <v>149</v>
      </c>
      <c r="AA1540">
        <f t="shared" si="221"/>
        <v>3</v>
      </c>
      <c r="AB1540" s="32">
        <f t="shared" si="222"/>
        <v>-262.58</v>
      </c>
      <c r="AC1540" t="str">
        <f t="shared" si="223"/>
        <v>No Sales</v>
      </c>
      <c r="AD1540">
        <f>IFERROR(VLOOKUP(J1540,Product_lookup!$A:$G,5,FALSE),"")</f>
        <v>799</v>
      </c>
      <c r="AE1540">
        <f>IFERROR(VLOOKUP(J1540,Product_lookup!$A:$G,6,FALSE),"")</f>
        <v>272</v>
      </c>
      <c r="AF1540">
        <f>IFERROR(VLOOKUP(J1540,Product_lookup!$A:$G,7,FALSE),"")</f>
        <v>162</v>
      </c>
      <c r="AG1540" s="33">
        <f t="shared" si="224"/>
        <v>0.45682102628285359</v>
      </c>
    </row>
    <row r="1541" spans="1:33" x14ac:dyDescent="0.3">
      <c r="A1541" s="27">
        <v>46280</v>
      </c>
      <c r="B1541" s="8" t="s">
        <v>26</v>
      </c>
      <c r="C1541" s="8" t="s">
        <v>140</v>
      </c>
      <c r="D1541" s="8" t="s">
        <v>141</v>
      </c>
      <c r="E1541" s="8" t="s">
        <v>142</v>
      </c>
      <c r="F1541" s="8" t="s">
        <v>143</v>
      </c>
      <c r="G1541" s="8" t="s">
        <v>205</v>
      </c>
      <c r="H1541" s="8" t="s">
        <v>13</v>
      </c>
      <c r="I1541" s="8" t="s">
        <v>454</v>
      </c>
      <c r="J1541" s="8" t="s">
        <v>147</v>
      </c>
      <c r="K1541" s="8" t="s">
        <v>14</v>
      </c>
      <c r="L1541" s="12">
        <v>2305</v>
      </c>
      <c r="M1541" s="9">
        <v>13</v>
      </c>
      <c r="N1541" s="10">
        <f t="shared" si="216"/>
        <v>5.6399132321041214E-3</v>
      </c>
      <c r="O1541" s="11">
        <f t="shared" si="217"/>
        <v>10.19</v>
      </c>
      <c r="P1541" s="11">
        <v>132.47</v>
      </c>
      <c r="Q1541" s="11">
        <v>599</v>
      </c>
      <c r="R1541" s="8">
        <v>1</v>
      </c>
      <c r="S1541" s="8">
        <v>1</v>
      </c>
      <c r="T1541" s="33">
        <f t="shared" si="218"/>
        <v>0.22115191986644406</v>
      </c>
      <c r="U1541" s="12">
        <f t="shared" si="219"/>
        <v>4.5217785158903903</v>
      </c>
      <c r="V1541" s="10">
        <f t="shared" si="220"/>
        <v>7.6923076923076927E-2</v>
      </c>
      <c r="W1541" s="11">
        <v>15.5</v>
      </c>
      <c r="X1541" s="8" t="s">
        <v>148</v>
      </c>
      <c r="Y1541" s="8" t="s">
        <v>149</v>
      </c>
      <c r="AA1541">
        <f t="shared" si="221"/>
        <v>3</v>
      </c>
      <c r="AB1541" s="32">
        <f t="shared" si="222"/>
        <v>106.53</v>
      </c>
      <c r="AC1541" t="str">
        <f t="shared" si="223"/>
        <v>Profitable</v>
      </c>
      <c r="AD1541">
        <f>IFERROR(VLOOKUP(J1541,Product_lookup!$A:$G,5,FALSE),"")</f>
        <v>599</v>
      </c>
      <c r="AE1541">
        <f>IFERROR(VLOOKUP(J1541,Product_lookup!$A:$G,6,FALSE),"")</f>
        <v>216</v>
      </c>
      <c r="AF1541">
        <f>IFERROR(VLOOKUP(J1541,Product_lookup!$A:$G,7,FALSE),"")</f>
        <v>144</v>
      </c>
      <c r="AG1541" s="33">
        <f t="shared" si="224"/>
        <v>0.39899833055091821</v>
      </c>
    </row>
    <row r="1542" spans="1:33" x14ac:dyDescent="0.3">
      <c r="A1542" s="27">
        <v>46280</v>
      </c>
      <c r="B1542" s="8" t="s">
        <v>26</v>
      </c>
      <c r="C1542" s="8" t="s">
        <v>140</v>
      </c>
      <c r="D1542" s="8" t="s">
        <v>141</v>
      </c>
      <c r="E1542" s="8" t="s">
        <v>142</v>
      </c>
      <c r="F1542" s="8" t="s">
        <v>143</v>
      </c>
      <c r="G1542" s="8" t="s">
        <v>205</v>
      </c>
      <c r="H1542" s="8" t="s">
        <v>13</v>
      </c>
      <c r="I1542" s="8" t="s">
        <v>524</v>
      </c>
      <c r="J1542" s="8" t="s">
        <v>147</v>
      </c>
      <c r="K1542" s="8" t="s">
        <v>7</v>
      </c>
      <c r="L1542" s="12">
        <v>459</v>
      </c>
      <c r="M1542" s="9">
        <v>4</v>
      </c>
      <c r="N1542" s="10">
        <f t="shared" si="216"/>
        <v>8.7145969498910684E-3</v>
      </c>
      <c r="O1542" s="11">
        <f t="shared" si="217"/>
        <v>9.42</v>
      </c>
      <c r="P1542" s="11">
        <v>37.68</v>
      </c>
      <c r="Q1542" s="11">
        <v>0</v>
      </c>
      <c r="R1542" s="8">
        <v>0</v>
      </c>
      <c r="S1542" s="8">
        <v>0</v>
      </c>
      <c r="T1542" s="33" t="str">
        <f t="shared" si="218"/>
        <v/>
      </c>
      <c r="U1542" s="12">
        <f t="shared" si="219"/>
        <v>0</v>
      </c>
      <c r="V1542" s="10">
        <f t="shared" si="220"/>
        <v>0</v>
      </c>
      <c r="W1542" s="11">
        <v>13</v>
      </c>
      <c r="X1542" s="8" t="s">
        <v>148</v>
      </c>
      <c r="Y1542" s="8" t="s">
        <v>149</v>
      </c>
      <c r="AA1542">
        <f t="shared" si="221"/>
        <v>3</v>
      </c>
      <c r="AB1542" s="32">
        <f t="shared" si="222"/>
        <v>-37.68</v>
      </c>
      <c r="AC1542" t="str">
        <f t="shared" si="223"/>
        <v>No Sales</v>
      </c>
      <c r="AD1542">
        <f>IFERROR(VLOOKUP(J1542,Product_lookup!$A:$G,5,FALSE),"")</f>
        <v>599</v>
      </c>
      <c r="AE1542">
        <f>IFERROR(VLOOKUP(J1542,Product_lookup!$A:$G,6,FALSE),"")</f>
        <v>216</v>
      </c>
      <c r="AF1542">
        <f>IFERROR(VLOOKUP(J1542,Product_lookup!$A:$G,7,FALSE),"")</f>
        <v>144</v>
      </c>
      <c r="AG1542" s="33">
        <f t="shared" si="224"/>
        <v>0.39899833055091821</v>
      </c>
    </row>
    <row r="1543" spans="1:33" x14ac:dyDescent="0.3">
      <c r="A1543" s="27">
        <v>46280</v>
      </c>
      <c r="B1543" s="8" t="s">
        <v>26</v>
      </c>
      <c r="C1543" s="8" t="s">
        <v>140</v>
      </c>
      <c r="D1543" s="8" t="s">
        <v>141</v>
      </c>
      <c r="E1543" s="8" t="s">
        <v>142</v>
      </c>
      <c r="F1543" s="8" t="s">
        <v>143</v>
      </c>
      <c r="G1543" s="8" t="s">
        <v>205</v>
      </c>
      <c r="H1543" s="8" t="s">
        <v>13</v>
      </c>
      <c r="I1543" s="8" t="s">
        <v>1225</v>
      </c>
      <c r="J1543" s="8" t="s">
        <v>147</v>
      </c>
      <c r="K1543" s="8" t="s">
        <v>14</v>
      </c>
      <c r="L1543" s="12">
        <v>214</v>
      </c>
      <c r="M1543" s="9">
        <v>1</v>
      </c>
      <c r="N1543" s="10">
        <f t="shared" si="216"/>
        <v>4.6728971962616819E-3</v>
      </c>
      <c r="O1543" s="11">
        <f t="shared" si="217"/>
        <v>9.15</v>
      </c>
      <c r="P1543" s="11">
        <v>9.15</v>
      </c>
      <c r="Q1543" s="11">
        <v>0</v>
      </c>
      <c r="R1543" s="8">
        <v>0</v>
      </c>
      <c r="S1543" s="8">
        <v>0</v>
      </c>
      <c r="T1543" s="33" t="str">
        <f t="shared" si="218"/>
        <v/>
      </c>
      <c r="U1543" s="12">
        <f t="shared" si="219"/>
        <v>0</v>
      </c>
      <c r="V1543" s="10">
        <f t="shared" si="220"/>
        <v>0</v>
      </c>
      <c r="W1543" s="11">
        <v>14</v>
      </c>
      <c r="X1543" s="8" t="s">
        <v>148</v>
      </c>
      <c r="Y1543" s="8" t="s">
        <v>149</v>
      </c>
      <c r="AA1543">
        <f t="shared" si="221"/>
        <v>3</v>
      </c>
      <c r="AB1543" s="32">
        <f t="shared" si="222"/>
        <v>-9.15</v>
      </c>
      <c r="AC1543" t="str">
        <f t="shared" si="223"/>
        <v>No Sales</v>
      </c>
      <c r="AD1543">
        <f>IFERROR(VLOOKUP(J1543,Product_lookup!$A:$G,5,FALSE),"")</f>
        <v>599</v>
      </c>
      <c r="AE1543">
        <f>IFERROR(VLOOKUP(J1543,Product_lookup!$A:$G,6,FALSE),"")</f>
        <v>216</v>
      </c>
      <c r="AF1543">
        <f>IFERROR(VLOOKUP(J1543,Product_lookup!$A:$G,7,FALSE),"")</f>
        <v>144</v>
      </c>
      <c r="AG1543" s="33">
        <f t="shared" si="224"/>
        <v>0.39899833055091821</v>
      </c>
    </row>
    <row r="1544" spans="1:33" x14ac:dyDescent="0.3">
      <c r="A1544" s="27">
        <v>46280</v>
      </c>
      <c r="B1544" s="8" t="s">
        <v>26</v>
      </c>
      <c r="C1544" s="8" t="s">
        <v>140</v>
      </c>
      <c r="D1544" s="8" t="s">
        <v>141</v>
      </c>
      <c r="E1544" s="8" t="s">
        <v>142</v>
      </c>
      <c r="F1544" s="8" t="s">
        <v>143</v>
      </c>
      <c r="G1544" s="8" t="s">
        <v>205</v>
      </c>
      <c r="H1544" s="8" t="s">
        <v>13</v>
      </c>
      <c r="I1544" s="8" t="s">
        <v>580</v>
      </c>
      <c r="J1544" s="8" t="s">
        <v>147</v>
      </c>
      <c r="K1544" s="8" t="s">
        <v>7</v>
      </c>
      <c r="L1544" s="12">
        <v>327</v>
      </c>
      <c r="M1544" s="9">
        <v>3</v>
      </c>
      <c r="N1544" s="10">
        <f t="shared" si="216"/>
        <v>9.1743119266055051E-3</v>
      </c>
      <c r="O1544" s="11">
        <f t="shared" si="217"/>
        <v>8.01</v>
      </c>
      <c r="P1544" s="11">
        <v>24.03</v>
      </c>
      <c r="Q1544" s="11">
        <v>0</v>
      </c>
      <c r="R1544" s="8">
        <v>0</v>
      </c>
      <c r="S1544" s="8">
        <v>0</v>
      </c>
      <c r="T1544" s="33" t="str">
        <f t="shared" si="218"/>
        <v/>
      </c>
      <c r="U1544" s="12">
        <f t="shared" si="219"/>
        <v>0</v>
      </c>
      <c r="V1544" s="10">
        <f t="shared" si="220"/>
        <v>0</v>
      </c>
      <c r="W1544" s="11">
        <v>15.5</v>
      </c>
      <c r="X1544" s="8" t="s">
        <v>148</v>
      </c>
      <c r="Y1544" s="8" t="s">
        <v>149</v>
      </c>
      <c r="AA1544">
        <f t="shared" si="221"/>
        <v>3</v>
      </c>
      <c r="AB1544" s="32">
        <f t="shared" si="222"/>
        <v>-24.03</v>
      </c>
      <c r="AC1544" t="str">
        <f t="shared" si="223"/>
        <v>No Sales</v>
      </c>
      <c r="AD1544">
        <f>IFERROR(VLOOKUP(J1544,Product_lookup!$A:$G,5,FALSE),"")</f>
        <v>599</v>
      </c>
      <c r="AE1544">
        <f>IFERROR(VLOOKUP(J1544,Product_lookup!$A:$G,6,FALSE),"")</f>
        <v>216</v>
      </c>
      <c r="AF1544">
        <f>IFERROR(VLOOKUP(J1544,Product_lookup!$A:$G,7,FALSE),"")</f>
        <v>144</v>
      </c>
      <c r="AG1544" s="33">
        <f t="shared" si="224"/>
        <v>0.39899833055091821</v>
      </c>
    </row>
    <row r="1545" spans="1:33" x14ac:dyDescent="0.3">
      <c r="A1545" s="27">
        <v>46280</v>
      </c>
      <c r="B1545" s="8" t="s">
        <v>26</v>
      </c>
      <c r="C1545" s="8" t="s">
        <v>140</v>
      </c>
      <c r="D1545" s="8" t="s">
        <v>141</v>
      </c>
      <c r="E1545" s="8" t="s">
        <v>142</v>
      </c>
      <c r="F1545" s="8" t="s">
        <v>143</v>
      </c>
      <c r="G1545" s="8" t="s">
        <v>454</v>
      </c>
      <c r="H1545" s="8" t="s">
        <v>13</v>
      </c>
      <c r="I1545" s="8" t="s">
        <v>525</v>
      </c>
      <c r="J1545" s="8" t="s">
        <v>147</v>
      </c>
      <c r="K1545" s="8" t="s">
        <v>14</v>
      </c>
      <c r="L1545" s="12">
        <v>443</v>
      </c>
      <c r="M1545" s="9">
        <v>1</v>
      </c>
      <c r="N1545" s="10">
        <f t="shared" si="216"/>
        <v>2.257336343115124E-3</v>
      </c>
      <c r="O1545" s="11">
        <f t="shared" si="217"/>
        <v>14.22</v>
      </c>
      <c r="P1545" s="11">
        <v>14.22</v>
      </c>
      <c r="Q1545" s="11">
        <v>0</v>
      </c>
      <c r="R1545" s="8">
        <v>0</v>
      </c>
      <c r="S1545" s="8">
        <v>0</v>
      </c>
      <c r="T1545" s="33" t="str">
        <f t="shared" si="218"/>
        <v/>
      </c>
      <c r="U1545" s="12">
        <f t="shared" si="219"/>
        <v>0</v>
      </c>
      <c r="V1545" s="10">
        <f t="shared" si="220"/>
        <v>0</v>
      </c>
      <c r="W1545" s="11">
        <v>18.5</v>
      </c>
      <c r="X1545" s="8" t="s">
        <v>148</v>
      </c>
      <c r="Y1545" s="8" t="s">
        <v>149</v>
      </c>
      <c r="AA1545">
        <f t="shared" si="221"/>
        <v>3</v>
      </c>
      <c r="AB1545" s="32">
        <f t="shared" si="222"/>
        <v>-14.22</v>
      </c>
      <c r="AC1545" t="str">
        <f t="shared" si="223"/>
        <v>No Sales</v>
      </c>
      <c r="AD1545">
        <f>IFERROR(VLOOKUP(J1545,Product_lookup!$A:$G,5,FALSE),"")</f>
        <v>599</v>
      </c>
      <c r="AE1545">
        <f>IFERROR(VLOOKUP(J1545,Product_lookup!$A:$G,6,FALSE),"")</f>
        <v>216</v>
      </c>
      <c r="AF1545">
        <f>IFERROR(VLOOKUP(J1545,Product_lookup!$A:$G,7,FALSE),"")</f>
        <v>144</v>
      </c>
      <c r="AG1545" s="33">
        <f t="shared" si="224"/>
        <v>0.39899833055091821</v>
      </c>
    </row>
    <row r="1546" spans="1:33" x14ac:dyDescent="0.3">
      <c r="A1546" s="27">
        <v>46280</v>
      </c>
      <c r="B1546" s="8" t="s">
        <v>26</v>
      </c>
      <c r="C1546" s="8" t="s">
        <v>140</v>
      </c>
      <c r="D1546" s="8" t="s">
        <v>141</v>
      </c>
      <c r="E1546" s="8" t="s">
        <v>150</v>
      </c>
      <c r="F1546" s="8" t="s">
        <v>143</v>
      </c>
      <c r="G1546" s="8" t="s">
        <v>156</v>
      </c>
      <c r="H1546" s="8" t="s">
        <v>13</v>
      </c>
      <c r="I1546" s="8" t="s">
        <v>156</v>
      </c>
      <c r="J1546" s="8" t="s">
        <v>153</v>
      </c>
      <c r="K1546" s="8" t="s">
        <v>21</v>
      </c>
      <c r="L1546" s="12">
        <v>389</v>
      </c>
      <c r="M1546" s="9">
        <v>4</v>
      </c>
      <c r="N1546" s="10">
        <f t="shared" si="216"/>
        <v>1.0282776349614395E-2</v>
      </c>
      <c r="O1546" s="11">
        <f t="shared" si="217"/>
        <v>11</v>
      </c>
      <c r="P1546" s="11">
        <v>44</v>
      </c>
      <c r="Q1546" s="11">
        <v>549</v>
      </c>
      <c r="R1546" s="8">
        <v>1</v>
      </c>
      <c r="S1546" s="8">
        <v>1</v>
      </c>
      <c r="T1546" s="33">
        <f t="shared" si="218"/>
        <v>8.0145719489981782E-2</v>
      </c>
      <c r="U1546" s="12">
        <f t="shared" si="219"/>
        <v>12.477272727272727</v>
      </c>
      <c r="V1546" s="10">
        <f t="shared" si="220"/>
        <v>0.25</v>
      </c>
      <c r="W1546" s="11">
        <v>11</v>
      </c>
      <c r="X1546" s="8" t="s">
        <v>148</v>
      </c>
      <c r="Y1546" s="8" t="s">
        <v>149</v>
      </c>
      <c r="AA1546">
        <f t="shared" si="221"/>
        <v>3</v>
      </c>
      <c r="AB1546" s="32">
        <f t="shared" si="222"/>
        <v>174</v>
      </c>
      <c r="AC1546" t="str">
        <f t="shared" si="223"/>
        <v>Profitable</v>
      </c>
      <c r="AD1546">
        <f>IFERROR(VLOOKUP(J1546,Product_lookup!$A:$G,5,FALSE),"")</f>
        <v>549</v>
      </c>
      <c r="AE1546">
        <f>IFERROR(VLOOKUP(J1546,Product_lookup!$A:$G,6,FALSE),"")</f>
        <v>192</v>
      </c>
      <c r="AF1546">
        <f>IFERROR(VLOOKUP(J1546,Product_lookup!$A:$G,7,FALSE),"")</f>
        <v>139</v>
      </c>
      <c r="AG1546" s="33">
        <f t="shared" si="224"/>
        <v>0.39708561020036431</v>
      </c>
    </row>
    <row r="1547" spans="1:33" x14ac:dyDescent="0.3">
      <c r="A1547" s="27">
        <v>46280</v>
      </c>
      <c r="B1547" s="8" t="s">
        <v>26</v>
      </c>
      <c r="C1547" s="8" t="s">
        <v>140</v>
      </c>
      <c r="D1547" s="8" t="s">
        <v>141</v>
      </c>
      <c r="E1547" s="8" t="s">
        <v>211</v>
      </c>
      <c r="F1547" s="8" t="s">
        <v>143</v>
      </c>
      <c r="G1547" s="8" t="s">
        <v>225</v>
      </c>
      <c r="H1547" s="8" t="s">
        <v>13</v>
      </c>
      <c r="I1547" s="8" t="s">
        <v>941</v>
      </c>
      <c r="J1547" s="8" t="s">
        <v>214</v>
      </c>
      <c r="K1547" s="8" t="s">
        <v>7</v>
      </c>
      <c r="L1547" s="12">
        <v>207</v>
      </c>
      <c r="M1547" s="9">
        <v>1</v>
      </c>
      <c r="N1547" s="10">
        <f t="shared" si="216"/>
        <v>4.830917874396135E-3</v>
      </c>
      <c r="O1547" s="11">
        <f t="shared" si="217"/>
        <v>11.61</v>
      </c>
      <c r="P1547" s="11">
        <v>11.61</v>
      </c>
      <c r="Q1547" s="11">
        <v>0</v>
      </c>
      <c r="R1547" s="8">
        <v>0</v>
      </c>
      <c r="S1547" s="8">
        <v>0</v>
      </c>
      <c r="T1547" s="33" t="str">
        <f t="shared" si="218"/>
        <v/>
      </c>
      <c r="U1547" s="12">
        <f t="shared" si="219"/>
        <v>0</v>
      </c>
      <c r="V1547" s="10">
        <f t="shared" si="220"/>
        <v>0</v>
      </c>
      <c r="W1547" s="11">
        <v>15</v>
      </c>
      <c r="X1547" s="8" t="s">
        <v>148</v>
      </c>
      <c r="Y1547" s="8" t="s">
        <v>149</v>
      </c>
      <c r="Z1547" s="8" t="s">
        <v>497</v>
      </c>
      <c r="AA1547">
        <f t="shared" si="221"/>
        <v>3</v>
      </c>
      <c r="AB1547" s="32">
        <f t="shared" si="222"/>
        <v>-11.61</v>
      </c>
      <c r="AC1547" t="str">
        <f t="shared" si="223"/>
        <v>No Sales</v>
      </c>
      <c r="AD1547">
        <f>IFERROR(VLOOKUP(J1547,Product_lookup!$A:$G,5,FALSE),"")</f>
        <v>649</v>
      </c>
      <c r="AE1547">
        <f>IFERROR(VLOOKUP(J1547,Product_lookup!$A:$G,6,FALSE),"")</f>
        <v>234</v>
      </c>
      <c r="AF1547">
        <f>IFERROR(VLOOKUP(J1547,Product_lookup!$A:$G,7,FALSE),"")</f>
        <v>148</v>
      </c>
      <c r="AG1547" s="33">
        <f t="shared" si="224"/>
        <v>0.41140215716486905</v>
      </c>
    </row>
    <row r="1548" spans="1:33" x14ac:dyDescent="0.3">
      <c r="A1548" s="27">
        <v>46280</v>
      </c>
      <c r="B1548" s="8" t="s">
        <v>26</v>
      </c>
      <c r="C1548" s="8" t="s">
        <v>140</v>
      </c>
      <c r="D1548" s="8" t="s">
        <v>141</v>
      </c>
      <c r="E1548" s="8" t="s">
        <v>211</v>
      </c>
      <c r="F1548" s="8" t="s">
        <v>143</v>
      </c>
      <c r="G1548" s="8" t="s">
        <v>225</v>
      </c>
      <c r="H1548" s="8" t="s">
        <v>13</v>
      </c>
      <c r="I1548" s="8" t="s">
        <v>225</v>
      </c>
      <c r="J1548" s="8" t="s">
        <v>214</v>
      </c>
      <c r="K1548" s="8" t="s">
        <v>14</v>
      </c>
      <c r="L1548" s="12">
        <v>1954</v>
      </c>
      <c r="M1548" s="9">
        <v>13</v>
      </c>
      <c r="N1548" s="10">
        <f t="shared" si="216"/>
        <v>6.6530194472876154E-3</v>
      </c>
      <c r="O1548" s="11">
        <f t="shared" si="217"/>
        <v>12.709999999999999</v>
      </c>
      <c r="P1548" s="11">
        <v>165.23</v>
      </c>
      <c r="Q1548" s="11">
        <v>649</v>
      </c>
      <c r="R1548" s="8">
        <v>1</v>
      </c>
      <c r="S1548" s="8">
        <v>1</v>
      </c>
      <c r="T1548" s="33">
        <f t="shared" si="218"/>
        <v>0.25459167950693373</v>
      </c>
      <c r="U1548" s="12">
        <f t="shared" si="219"/>
        <v>3.9278581371421657</v>
      </c>
      <c r="V1548" s="10">
        <f t="shared" si="220"/>
        <v>7.6923076923076927E-2</v>
      </c>
      <c r="W1548" s="11">
        <v>16</v>
      </c>
      <c r="X1548" s="8" t="s">
        <v>148</v>
      </c>
      <c r="Y1548" s="8" t="s">
        <v>149</v>
      </c>
      <c r="AA1548">
        <f t="shared" si="221"/>
        <v>3</v>
      </c>
      <c r="AB1548" s="32">
        <f t="shared" si="222"/>
        <v>101.77000000000001</v>
      </c>
      <c r="AC1548" t="str">
        <f t="shared" si="223"/>
        <v>Profitable</v>
      </c>
      <c r="AD1548">
        <f>IFERROR(VLOOKUP(J1548,Product_lookup!$A:$G,5,FALSE),"")</f>
        <v>649</v>
      </c>
      <c r="AE1548">
        <f>IFERROR(VLOOKUP(J1548,Product_lookup!$A:$G,6,FALSE),"")</f>
        <v>234</v>
      </c>
      <c r="AF1548">
        <f>IFERROR(VLOOKUP(J1548,Product_lookup!$A:$G,7,FALSE),"")</f>
        <v>148</v>
      </c>
      <c r="AG1548" s="33">
        <f t="shared" si="224"/>
        <v>0.41140215716486905</v>
      </c>
    </row>
    <row r="1549" spans="1:33" x14ac:dyDescent="0.3">
      <c r="A1549" s="27">
        <v>46280</v>
      </c>
      <c r="B1549" s="8" t="s">
        <v>26</v>
      </c>
      <c r="C1549" s="8" t="s">
        <v>140</v>
      </c>
      <c r="D1549" s="8" t="s">
        <v>141</v>
      </c>
      <c r="E1549" s="8" t="s">
        <v>211</v>
      </c>
      <c r="F1549" s="8" t="s">
        <v>143</v>
      </c>
      <c r="G1549" s="8" t="s">
        <v>215</v>
      </c>
      <c r="H1549" s="8" t="s">
        <v>13</v>
      </c>
      <c r="I1549" s="8" t="s">
        <v>584</v>
      </c>
      <c r="J1549" s="8" t="s">
        <v>214</v>
      </c>
      <c r="K1549" s="8" t="s">
        <v>21</v>
      </c>
      <c r="L1549" s="12">
        <v>327</v>
      </c>
      <c r="M1549" s="9">
        <v>3</v>
      </c>
      <c r="N1549" s="10">
        <f t="shared" si="216"/>
        <v>9.1743119266055051E-3</v>
      </c>
      <c r="O1549" s="11">
        <f t="shared" si="217"/>
        <v>15.79</v>
      </c>
      <c r="P1549" s="11">
        <v>47.37</v>
      </c>
      <c r="Q1549" s="11">
        <v>0</v>
      </c>
      <c r="R1549" s="8">
        <v>0</v>
      </c>
      <c r="S1549" s="8">
        <v>0</v>
      </c>
      <c r="T1549" s="33" t="str">
        <f t="shared" si="218"/>
        <v/>
      </c>
      <c r="U1549" s="12">
        <f t="shared" si="219"/>
        <v>0</v>
      </c>
      <c r="V1549" s="10">
        <f t="shared" si="220"/>
        <v>0</v>
      </c>
      <c r="W1549" s="11">
        <v>19.5</v>
      </c>
      <c r="X1549" s="8" t="s">
        <v>148</v>
      </c>
      <c r="Y1549" s="8" t="s">
        <v>149</v>
      </c>
      <c r="AA1549">
        <f t="shared" si="221"/>
        <v>3</v>
      </c>
      <c r="AB1549" s="32">
        <f t="shared" si="222"/>
        <v>-47.37</v>
      </c>
      <c r="AC1549" t="str">
        <f t="shared" si="223"/>
        <v>No Sales</v>
      </c>
      <c r="AD1549">
        <f>IFERROR(VLOOKUP(J1549,Product_lookup!$A:$G,5,FALSE),"")</f>
        <v>649</v>
      </c>
      <c r="AE1549">
        <f>IFERROR(VLOOKUP(J1549,Product_lookup!$A:$G,6,FALSE),"")</f>
        <v>234</v>
      </c>
      <c r="AF1549">
        <f>IFERROR(VLOOKUP(J1549,Product_lookup!$A:$G,7,FALSE),"")</f>
        <v>148</v>
      </c>
      <c r="AG1549" s="33">
        <f t="shared" si="224"/>
        <v>0.41140215716486905</v>
      </c>
    </row>
    <row r="1550" spans="1:33" x14ac:dyDescent="0.3">
      <c r="A1550" s="27">
        <v>46280</v>
      </c>
      <c r="B1550" s="8" t="s">
        <v>42</v>
      </c>
      <c r="C1550" s="8" t="s">
        <v>140</v>
      </c>
      <c r="D1550" s="8" t="s">
        <v>141</v>
      </c>
      <c r="E1550" s="8" t="s">
        <v>164</v>
      </c>
      <c r="F1550" s="8" t="s">
        <v>143</v>
      </c>
      <c r="G1550" s="8" t="s">
        <v>228</v>
      </c>
      <c r="H1550" s="8" t="s">
        <v>24</v>
      </c>
      <c r="I1550" s="8" t="s">
        <v>165</v>
      </c>
      <c r="J1550" s="8" t="s">
        <v>166</v>
      </c>
      <c r="K1550" s="8" t="s">
        <v>21</v>
      </c>
      <c r="L1550" s="12">
        <v>796</v>
      </c>
      <c r="M1550" s="9">
        <v>5</v>
      </c>
      <c r="N1550" s="10">
        <f t="shared" si="216"/>
        <v>6.2814070351758797E-3</v>
      </c>
      <c r="O1550" s="11">
        <f t="shared" si="217"/>
        <v>11</v>
      </c>
      <c r="P1550" s="11">
        <v>55</v>
      </c>
      <c r="Q1550" s="11">
        <v>0</v>
      </c>
      <c r="R1550" s="8">
        <v>0</v>
      </c>
      <c r="S1550" s="8">
        <v>0</v>
      </c>
      <c r="T1550" s="33" t="str">
        <f t="shared" si="218"/>
        <v/>
      </c>
      <c r="U1550" s="12">
        <f t="shared" si="219"/>
        <v>0</v>
      </c>
      <c r="V1550" s="10">
        <f t="shared" si="220"/>
        <v>0</v>
      </c>
      <c r="W1550" s="11">
        <v>11</v>
      </c>
      <c r="X1550" s="8" t="s">
        <v>148</v>
      </c>
      <c r="Y1550" s="8" t="s">
        <v>149</v>
      </c>
      <c r="AA1550">
        <f t="shared" si="221"/>
        <v>3</v>
      </c>
      <c r="AB1550" s="32">
        <f t="shared" si="222"/>
        <v>-55</v>
      </c>
      <c r="AC1550" t="str">
        <f t="shared" si="223"/>
        <v>No Sales</v>
      </c>
      <c r="AD1550">
        <f>IFERROR(VLOOKUP(J1550,Product_lookup!$A:$G,5,FALSE),"")</f>
        <v>449</v>
      </c>
      <c r="AE1550">
        <f>IFERROR(VLOOKUP(J1550,Product_lookup!$A:$G,6,FALSE),"")</f>
        <v>162</v>
      </c>
      <c r="AF1550">
        <f>IFERROR(VLOOKUP(J1550,Product_lookup!$A:$G,7,FALSE),"")</f>
        <v>130</v>
      </c>
      <c r="AG1550" s="33">
        <f t="shared" si="224"/>
        <v>0.34966592427616927</v>
      </c>
    </row>
    <row r="1551" spans="1:33" x14ac:dyDescent="0.3">
      <c r="A1551" s="27">
        <v>46280</v>
      </c>
      <c r="B1551" s="8" t="s">
        <v>42</v>
      </c>
      <c r="C1551" s="8" t="s">
        <v>140</v>
      </c>
      <c r="D1551" s="8" t="s">
        <v>141</v>
      </c>
      <c r="E1551" s="8" t="s">
        <v>164</v>
      </c>
      <c r="F1551" s="8" t="s">
        <v>143</v>
      </c>
      <c r="G1551" s="8" t="s">
        <v>228</v>
      </c>
      <c r="H1551" s="8" t="s">
        <v>24</v>
      </c>
      <c r="I1551" s="8" t="s">
        <v>228</v>
      </c>
      <c r="J1551" s="8" t="s">
        <v>166</v>
      </c>
      <c r="K1551" s="8" t="s">
        <v>21</v>
      </c>
      <c r="L1551" s="12">
        <v>1637</v>
      </c>
      <c r="M1551" s="9">
        <v>27</v>
      </c>
      <c r="N1551" s="10">
        <f t="shared" si="216"/>
        <v>1.6493585827733658E-2</v>
      </c>
      <c r="O1551" s="11">
        <f t="shared" si="217"/>
        <v>14.92</v>
      </c>
      <c r="P1551" s="11">
        <v>402.84</v>
      </c>
      <c r="Q1551" s="11">
        <v>0</v>
      </c>
      <c r="R1551" s="8">
        <v>0</v>
      </c>
      <c r="S1551" s="8">
        <v>0</v>
      </c>
      <c r="T1551" s="33" t="str">
        <f t="shared" si="218"/>
        <v/>
      </c>
      <c r="U1551" s="12">
        <f t="shared" si="219"/>
        <v>0</v>
      </c>
      <c r="V1551" s="10">
        <f t="shared" si="220"/>
        <v>0</v>
      </c>
      <c r="W1551" s="11">
        <v>15</v>
      </c>
      <c r="X1551" s="8" t="s">
        <v>148</v>
      </c>
      <c r="Y1551" s="8" t="s">
        <v>149</v>
      </c>
      <c r="AA1551">
        <f t="shared" si="221"/>
        <v>3</v>
      </c>
      <c r="AB1551" s="32">
        <f t="shared" si="222"/>
        <v>-402.84</v>
      </c>
      <c r="AC1551" t="str">
        <f t="shared" si="223"/>
        <v>No Sales</v>
      </c>
      <c r="AD1551">
        <f>IFERROR(VLOOKUP(J1551,Product_lookup!$A:$G,5,FALSE),"")</f>
        <v>449</v>
      </c>
      <c r="AE1551">
        <f>IFERROR(VLOOKUP(J1551,Product_lookup!$A:$G,6,FALSE),"")</f>
        <v>162</v>
      </c>
      <c r="AF1551">
        <f>IFERROR(VLOOKUP(J1551,Product_lookup!$A:$G,7,FALSE),"")</f>
        <v>130</v>
      </c>
      <c r="AG1551" s="33">
        <f t="shared" si="224"/>
        <v>0.34966592427616927</v>
      </c>
    </row>
    <row r="1552" spans="1:33" x14ac:dyDescent="0.3">
      <c r="A1552" s="27">
        <v>46280</v>
      </c>
      <c r="B1552" s="8" t="s">
        <v>42</v>
      </c>
      <c r="C1552" s="8" t="s">
        <v>140</v>
      </c>
      <c r="D1552" s="8" t="s">
        <v>141</v>
      </c>
      <c r="E1552" s="8" t="s">
        <v>164</v>
      </c>
      <c r="F1552" s="8" t="s">
        <v>143</v>
      </c>
      <c r="G1552" s="8" t="s">
        <v>165</v>
      </c>
      <c r="H1552" s="8" t="s">
        <v>24</v>
      </c>
      <c r="I1552" s="8" t="s">
        <v>461</v>
      </c>
      <c r="J1552" s="8" t="s">
        <v>166</v>
      </c>
      <c r="K1552" s="8" t="s">
        <v>7</v>
      </c>
      <c r="L1552" s="12">
        <v>307</v>
      </c>
      <c r="M1552" s="9">
        <v>4</v>
      </c>
      <c r="N1552" s="10">
        <f t="shared" si="216"/>
        <v>1.3029315960912053E-2</v>
      </c>
      <c r="O1552" s="11">
        <f t="shared" si="217"/>
        <v>5.87</v>
      </c>
      <c r="P1552" s="11">
        <v>23.48</v>
      </c>
      <c r="Q1552" s="11">
        <v>0</v>
      </c>
      <c r="R1552" s="8">
        <v>0</v>
      </c>
      <c r="S1552" s="8">
        <v>0</v>
      </c>
      <c r="T1552" s="33" t="str">
        <f t="shared" si="218"/>
        <v/>
      </c>
      <c r="U1552" s="12">
        <f t="shared" si="219"/>
        <v>0</v>
      </c>
      <c r="V1552" s="10">
        <f t="shared" si="220"/>
        <v>0</v>
      </c>
      <c r="W1552" s="11">
        <v>10.5</v>
      </c>
      <c r="X1552" s="8" t="s">
        <v>148</v>
      </c>
      <c r="Y1552" s="8" t="s">
        <v>149</v>
      </c>
      <c r="AA1552">
        <f t="shared" si="221"/>
        <v>3</v>
      </c>
      <c r="AB1552" s="32">
        <f t="shared" si="222"/>
        <v>-23.48</v>
      </c>
      <c r="AC1552" t="str">
        <f t="shared" si="223"/>
        <v>No Sales</v>
      </c>
      <c r="AD1552">
        <f>IFERROR(VLOOKUP(J1552,Product_lookup!$A:$G,5,FALSE),"")</f>
        <v>449</v>
      </c>
      <c r="AE1552">
        <f>IFERROR(VLOOKUP(J1552,Product_lookup!$A:$G,6,FALSE),"")</f>
        <v>162</v>
      </c>
      <c r="AF1552">
        <f>IFERROR(VLOOKUP(J1552,Product_lookup!$A:$G,7,FALSE),"")</f>
        <v>130</v>
      </c>
      <c r="AG1552" s="33">
        <f t="shared" si="224"/>
        <v>0.34966592427616927</v>
      </c>
    </row>
    <row r="1553" spans="1:33" x14ac:dyDescent="0.3">
      <c r="A1553" s="27">
        <v>46280</v>
      </c>
      <c r="B1553" s="8" t="s">
        <v>42</v>
      </c>
      <c r="C1553" s="8" t="s">
        <v>140</v>
      </c>
      <c r="D1553" s="8" t="s">
        <v>141</v>
      </c>
      <c r="E1553" s="8" t="s">
        <v>164</v>
      </c>
      <c r="F1553" s="8" t="s">
        <v>143</v>
      </c>
      <c r="G1553" s="8" t="s">
        <v>165</v>
      </c>
      <c r="H1553" s="8" t="s">
        <v>24</v>
      </c>
      <c r="I1553" s="8" t="s">
        <v>945</v>
      </c>
      <c r="J1553" s="8" t="s">
        <v>166</v>
      </c>
      <c r="K1553" s="8" t="s">
        <v>14</v>
      </c>
      <c r="L1553" s="12">
        <v>209</v>
      </c>
      <c r="M1553" s="9">
        <v>0</v>
      </c>
      <c r="N1553" s="10">
        <f t="shared" si="216"/>
        <v>0</v>
      </c>
      <c r="O1553" s="11" t="str">
        <f t="shared" si="217"/>
        <v/>
      </c>
      <c r="P1553" s="11">
        <v>0</v>
      </c>
      <c r="Q1553" s="11">
        <v>0</v>
      </c>
      <c r="R1553" s="8">
        <v>0</v>
      </c>
      <c r="S1553" s="8">
        <v>0</v>
      </c>
      <c r="T1553" s="33" t="str">
        <f t="shared" si="218"/>
        <v/>
      </c>
      <c r="U1553" s="12" t="str">
        <f t="shared" si="219"/>
        <v/>
      </c>
      <c r="V1553" s="10" t="str">
        <f t="shared" si="220"/>
        <v/>
      </c>
      <c r="W1553" s="11">
        <v>15.5</v>
      </c>
      <c r="X1553" s="8" t="s">
        <v>148</v>
      </c>
      <c r="Y1553" s="8" t="s">
        <v>149</v>
      </c>
      <c r="AA1553">
        <f t="shared" si="221"/>
        <v>3</v>
      </c>
      <c r="AB1553" s="32">
        <f t="shared" si="222"/>
        <v>0</v>
      </c>
      <c r="AC1553" t="str">
        <f t="shared" si="223"/>
        <v>No Spend</v>
      </c>
      <c r="AD1553">
        <f>IFERROR(VLOOKUP(J1553,Product_lookup!$A:$G,5,FALSE),"")</f>
        <v>449</v>
      </c>
      <c r="AE1553">
        <f>IFERROR(VLOOKUP(J1553,Product_lookup!$A:$G,6,FALSE),"")</f>
        <v>162</v>
      </c>
      <c r="AF1553">
        <f>IFERROR(VLOOKUP(J1553,Product_lookup!$A:$G,7,FALSE),"")</f>
        <v>130</v>
      </c>
      <c r="AG1553" s="33">
        <f t="shared" si="224"/>
        <v>0.34966592427616927</v>
      </c>
    </row>
    <row r="1554" spans="1:33" x14ac:dyDescent="0.3">
      <c r="A1554" s="27">
        <v>46292</v>
      </c>
      <c r="B1554" s="8" t="s">
        <v>5</v>
      </c>
      <c r="C1554" s="8" t="s">
        <v>173</v>
      </c>
      <c r="D1554" s="8" t="s">
        <v>141</v>
      </c>
      <c r="E1554" s="8" t="s">
        <v>174</v>
      </c>
      <c r="F1554" s="8" t="s">
        <v>143</v>
      </c>
      <c r="G1554" s="8" t="s">
        <v>151</v>
      </c>
      <c r="H1554" s="8" t="s">
        <v>6</v>
      </c>
      <c r="I1554" s="8" t="s">
        <v>946</v>
      </c>
      <c r="J1554" s="8" t="s">
        <v>176</v>
      </c>
      <c r="K1554" s="8" t="s">
        <v>14</v>
      </c>
      <c r="L1554" s="12">
        <v>388</v>
      </c>
      <c r="M1554" s="9">
        <v>6</v>
      </c>
      <c r="N1554" s="10">
        <f t="shared" si="216"/>
        <v>1.5463917525773196E-2</v>
      </c>
      <c r="O1554" s="11">
        <f t="shared" si="217"/>
        <v>5.31</v>
      </c>
      <c r="P1554" s="11">
        <v>31.86</v>
      </c>
      <c r="Q1554" s="11">
        <v>449</v>
      </c>
      <c r="R1554" s="8">
        <v>1</v>
      </c>
      <c r="S1554" s="8">
        <v>1</v>
      </c>
      <c r="T1554" s="33">
        <f t="shared" si="218"/>
        <v>7.0957683741648112E-2</v>
      </c>
      <c r="U1554" s="12">
        <f t="shared" si="219"/>
        <v>14.092906465787822</v>
      </c>
      <c r="V1554" s="10">
        <f t="shared" si="220"/>
        <v>0.16666666666666666</v>
      </c>
      <c r="W1554" s="11">
        <v>9</v>
      </c>
      <c r="X1554" s="8" t="s">
        <v>148</v>
      </c>
      <c r="Y1554" s="8" t="s">
        <v>149</v>
      </c>
      <c r="AA1554">
        <f t="shared" si="221"/>
        <v>4</v>
      </c>
      <c r="AB1554" s="32">
        <f t="shared" si="222"/>
        <v>111.14</v>
      </c>
      <c r="AC1554" t="str">
        <f t="shared" si="223"/>
        <v>Profitable</v>
      </c>
      <c r="AD1554">
        <f>IFERROR(VLOOKUP(J1554,Product_lookup!$A:$G,5,FALSE),"")</f>
        <v>449</v>
      </c>
      <c r="AE1554">
        <f>IFERROR(VLOOKUP(J1554,Product_lookup!$A:$G,6,FALSE),"")</f>
        <v>166</v>
      </c>
      <c r="AF1554">
        <f>IFERROR(VLOOKUP(J1554,Product_lookup!$A:$G,7,FALSE),"")</f>
        <v>140</v>
      </c>
      <c r="AG1554" s="33">
        <f t="shared" si="224"/>
        <v>0.31848552338530067</v>
      </c>
    </row>
    <row r="1555" spans="1:33" x14ac:dyDescent="0.3">
      <c r="A1555" s="27">
        <v>46280</v>
      </c>
      <c r="B1555" s="8" t="s">
        <v>42</v>
      </c>
      <c r="C1555" s="8" t="s">
        <v>140</v>
      </c>
      <c r="D1555" s="8" t="s">
        <v>141</v>
      </c>
      <c r="E1555" s="8" t="s">
        <v>164</v>
      </c>
      <c r="F1555" s="8" t="s">
        <v>143</v>
      </c>
      <c r="G1555" s="8" t="s">
        <v>165</v>
      </c>
      <c r="H1555" s="8" t="s">
        <v>24</v>
      </c>
      <c r="I1555" s="8" t="s">
        <v>441</v>
      </c>
      <c r="J1555" s="8" t="s">
        <v>166</v>
      </c>
      <c r="K1555" s="8" t="s">
        <v>7</v>
      </c>
      <c r="L1555" s="12">
        <v>572</v>
      </c>
      <c r="M1555" s="9">
        <v>3</v>
      </c>
      <c r="N1555" s="10">
        <f t="shared" si="216"/>
        <v>5.244755244755245E-3</v>
      </c>
      <c r="O1555" s="11">
        <f t="shared" si="217"/>
        <v>9.33</v>
      </c>
      <c r="P1555" s="11">
        <v>27.99</v>
      </c>
      <c r="Q1555" s="11">
        <v>0</v>
      </c>
      <c r="R1555" s="8">
        <v>0</v>
      </c>
      <c r="S1555" s="8">
        <v>0</v>
      </c>
      <c r="T1555" s="33" t="str">
        <f t="shared" si="218"/>
        <v/>
      </c>
      <c r="U1555" s="12">
        <f t="shared" si="219"/>
        <v>0</v>
      </c>
      <c r="V1555" s="10">
        <f t="shared" si="220"/>
        <v>0</v>
      </c>
      <c r="W1555" s="11">
        <v>13</v>
      </c>
      <c r="X1555" s="8" t="s">
        <v>148</v>
      </c>
      <c r="Y1555" s="8" t="s">
        <v>149</v>
      </c>
      <c r="AA1555">
        <f t="shared" si="221"/>
        <v>3</v>
      </c>
      <c r="AB1555" s="32">
        <f t="shared" si="222"/>
        <v>-27.99</v>
      </c>
      <c r="AC1555" t="str">
        <f t="shared" si="223"/>
        <v>No Sales</v>
      </c>
      <c r="AD1555">
        <f>IFERROR(VLOOKUP(J1555,Product_lookup!$A:$G,5,FALSE),"")</f>
        <v>449</v>
      </c>
      <c r="AE1555">
        <f>IFERROR(VLOOKUP(J1555,Product_lookup!$A:$G,6,FALSE),"")</f>
        <v>162</v>
      </c>
      <c r="AF1555">
        <f>IFERROR(VLOOKUP(J1555,Product_lookup!$A:$G,7,FALSE),"")</f>
        <v>130</v>
      </c>
      <c r="AG1555" s="33">
        <f t="shared" si="224"/>
        <v>0.34966592427616927</v>
      </c>
    </row>
    <row r="1556" spans="1:33" x14ac:dyDescent="0.3">
      <c r="A1556" s="27">
        <v>46280</v>
      </c>
      <c r="B1556" s="8" t="s">
        <v>42</v>
      </c>
      <c r="C1556" s="8" t="s">
        <v>140</v>
      </c>
      <c r="D1556" s="8" t="s">
        <v>141</v>
      </c>
      <c r="E1556" s="8" t="s">
        <v>164</v>
      </c>
      <c r="F1556" s="8" t="s">
        <v>143</v>
      </c>
      <c r="G1556" s="8" t="s">
        <v>228</v>
      </c>
      <c r="H1556" s="8" t="s">
        <v>24</v>
      </c>
      <c r="I1556" s="8" t="s">
        <v>947</v>
      </c>
      <c r="J1556" s="8" t="s">
        <v>166</v>
      </c>
      <c r="K1556" s="8" t="s">
        <v>14</v>
      </c>
      <c r="L1556" s="12">
        <v>161</v>
      </c>
      <c r="M1556" s="9">
        <v>0</v>
      </c>
      <c r="N1556" s="10">
        <f t="shared" si="216"/>
        <v>0</v>
      </c>
      <c r="O1556" s="11" t="str">
        <f t="shared" si="217"/>
        <v/>
      </c>
      <c r="P1556" s="11">
        <v>0</v>
      </c>
      <c r="Q1556" s="11">
        <v>0</v>
      </c>
      <c r="R1556" s="8">
        <v>0</v>
      </c>
      <c r="S1556" s="8">
        <v>0</v>
      </c>
      <c r="T1556" s="33" t="str">
        <f t="shared" si="218"/>
        <v/>
      </c>
      <c r="U1556" s="12" t="str">
        <f t="shared" si="219"/>
        <v/>
      </c>
      <c r="V1556" s="10" t="str">
        <f t="shared" si="220"/>
        <v/>
      </c>
      <c r="W1556" s="11">
        <v>14.5</v>
      </c>
      <c r="X1556" s="8" t="s">
        <v>148</v>
      </c>
      <c r="Y1556" s="8" t="s">
        <v>149</v>
      </c>
      <c r="AA1556">
        <f t="shared" si="221"/>
        <v>3</v>
      </c>
      <c r="AB1556" s="32">
        <f t="shared" si="222"/>
        <v>0</v>
      </c>
      <c r="AC1556" t="str">
        <f t="shared" si="223"/>
        <v>No Spend</v>
      </c>
      <c r="AD1556">
        <f>IFERROR(VLOOKUP(J1556,Product_lookup!$A:$G,5,FALSE),"")</f>
        <v>449</v>
      </c>
      <c r="AE1556">
        <f>IFERROR(VLOOKUP(J1556,Product_lookup!$A:$G,6,FALSE),"")</f>
        <v>162</v>
      </c>
      <c r="AF1556">
        <f>IFERROR(VLOOKUP(J1556,Product_lookup!$A:$G,7,FALSE),"")</f>
        <v>130</v>
      </c>
      <c r="AG1556" s="33">
        <f t="shared" si="224"/>
        <v>0.34966592427616927</v>
      </c>
    </row>
    <row r="1557" spans="1:33" x14ac:dyDescent="0.3">
      <c r="A1557" s="27">
        <v>46280</v>
      </c>
      <c r="B1557" s="8" t="s">
        <v>42</v>
      </c>
      <c r="C1557" s="8" t="s">
        <v>140</v>
      </c>
      <c r="D1557" s="8" t="s">
        <v>141</v>
      </c>
      <c r="E1557" s="8" t="s">
        <v>377</v>
      </c>
      <c r="F1557" s="8" t="s">
        <v>143</v>
      </c>
      <c r="G1557" s="8" t="s">
        <v>378</v>
      </c>
      <c r="H1557" s="8" t="s">
        <v>24</v>
      </c>
      <c r="I1557" s="8" t="s">
        <v>948</v>
      </c>
      <c r="J1557" s="8" t="s">
        <v>380</v>
      </c>
      <c r="K1557" s="8" t="s">
        <v>14</v>
      </c>
      <c r="L1557" s="12">
        <v>799</v>
      </c>
      <c r="M1557" s="9">
        <v>2</v>
      </c>
      <c r="N1557" s="10">
        <f t="shared" si="216"/>
        <v>2.5031289111389237E-3</v>
      </c>
      <c r="O1557" s="11">
        <f t="shared" si="217"/>
        <v>8.1</v>
      </c>
      <c r="P1557" s="8">
        <v>16.2</v>
      </c>
      <c r="Q1557" s="11">
        <v>0</v>
      </c>
      <c r="R1557" s="8">
        <v>0</v>
      </c>
      <c r="S1557" s="8">
        <v>0</v>
      </c>
      <c r="T1557" s="33" t="str">
        <f t="shared" si="218"/>
        <v/>
      </c>
      <c r="U1557" s="12">
        <f t="shared" si="219"/>
        <v>0</v>
      </c>
      <c r="V1557" s="10">
        <f t="shared" si="220"/>
        <v>0</v>
      </c>
      <c r="W1557" s="11">
        <v>13</v>
      </c>
      <c r="X1557" s="8" t="s">
        <v>148</v>
      </c>
      <c r="Y1557" s="8" t="s">
        <v>149</v>
      </c>
      <c r="AA1557">
        <f t="shared" si="221"/>
        <v>3</v>
      </c>
      <c r="AB1557" s="32">
        <f t="shared" si="222"/>
        <v>-16.2</v>
      </c>
      <c r="AC1557" t="str">
        <f t="shared" si="223"/>
        <v>No Sales</v>
      </c>
      <c r="AD1557">
        <f>IFERROR(VLOOKUP(J1557,Product_lookup!$A:$G,5,FALSE),"")</f>
        <v>549</v>
      </c>
      <c r="AE1557">
        <f>IFERROR(VLOOKUP(J1557,Product_lookup!$A:$G,6,FALSE),"")</f>
        <v>203</v>
      </c>
      <c r="AF1557">
        <f>IFERROR(VLOOKUP(J1557,Product_lookup!$A:$G,7,FALSE),"")</f>
        <v>139</v>
      </c>
      <c r="AG1557" s="33">
        <f t="shared" si="224"/>
        <v>0.37704918032786883</v>
      </c>
    </row>
    <row r="1558" spans="1:33" x14ac:dyDescent="0.3">
      <c r="A1558" s="27">
        <v>46280</v>
      </c>
      <c r="B1558" s="8" t="s">
        <v>42</v>
      </c>
      <c r="C1558" s="8" t="s">
        <v>140</v>
      </c>
      <c r="D1558" s="8" t="s">
        <v>141</v>
      </c>
      <c r="E1558" s="8" t="s">
        <v>377</v>
      </c>
      <c r="F1558" s="8" t="s">
        <v>143</v>
      </c>
      <c r="G1558" s="8" t="s">
        <v>378</v>
      </c>
      <c r="H1558" s="8" t="s">
        <v>24</v>
      </c>
      <c r="I1558" s="8" t="s">
        <v>379</v>
      </c>
      <c r="J1558" s="8" t="s">
        <v>380</v>
      </c>
      <c r="K1558" s="8" t="s">
        <v>21</v>
      </c>
      <c r="L1558" s="12">
        <v>80</v>
      </c>
      <c r="M1558" s="9">
        <v>1</v>
      </c>
      <c r="N1558" s="10">
        <f t="shared" si="216"/>
        <v>1.2500000000000001E-2</v>
      </c>
      <c r="O1558" s="11">
        <f t="shared" si="217"/>
        <v>17.5</v>
      </c>
      <c r="P1558" s="11">
        <v>17.5</v>
      </c>
      <c r="Q1558" s="11">
        <v>0</v>
      </c>
      <c r="R1558" s="8">
        <v>0</v>
      </c>
      <c r="S1558" s="8">
        <v>0</v>
      </c>
      <c r="T1558" s="33" t="str">
        <f t="shared" si="218"/>
        <v/>
      </c>
      <c r="U1558" s="12">
        <f t="shared" si="219"/>
        <v>0</v>
      </c>
      <c r="V1558" s="10">
        <f t="shared" si="220"/>
        <v>0</v>
      </c>
      <c r="W1558" s="11">
        <v>17.5</v>
      </c>
      <c r="X1558" s="8" t="s">
        <v>148</v>
      </c>
      <c r="Y1558" s="8" t="s">
        <v>149</v>
      </c>
      <c r="AA1558">
        <f t="shared" si="221"/>
        <v>3</v>
      </c>
      <c r="AB1558" s="32">
        <f t="shared" si="222"/>
        <v>-17.5</v>
      </c>
      <c r="AC1558" t="str">
        <f t="shared" si="223"/>
        <v>No Sales</v>
      </c>
      <c r="AD1558">
        <f>IFERROR(VLOOKUP(J1558,Product_lookup!$A:$G,5,FALSE),"")</f>
        <v>549</v>
      </c>
      <c r="AE1558">
        <f>IFERROR(VLOOKUP(J1558,Product_lookup!$A:$G,6,FALSE),"")</f>
        <v>203</v>
      </c>
      <c r="AF1558">
        <f>IFERROR(VLOOKUP(J1558,Product_lookup!$A:$G,7,FALSE),"")</f>
        <v>139</v>
      </c>
      <c r="AG1558" s="33">
        <f t="shared" si="224"/>
        <v>0.37704918032786883</v>
      </c>
    </row>
    <row r="1559" spans="1:33" x14ac:dyDescent="0.3">
      <c r="A1559" s="27">
        <v>46280</v>
      </c>
      <c r="B1559" s="8" t="s">
        <v>42</v>
      </c>
      <c r="C1559" s="8" t="s">
        <v>140</v>
      </c>
      <c r="D1559" s="8" t="s">
        <v>141</v>
      </c>
      <c r="E1559" s="8" t="s">
        <v>377</v>
      </c>
      <c r="F1559" s="8" t="s">
        <v>143</v>
      </c>
      <c r="G1559" s="8" t="s">
        <v>378</v>
      </c>
      <c r="H1559" s="8" t="s">
        <v>24</v>
      </c>
      <c r="I1559" s="8" t="s">
        <v>950</v>
      </c>
      <c r="J1559" s="8" t="s">
        <v>380</v>
      </c>
      <c r="K1559" s="8" t="s">
        <v>21</v>
      </c>
      <c r="L1559" s="12">
        <v>108</v>
      </c>
      <c r="M1559" s="9">
        <v>1</v>
      </c>
      <c r="N1559" s="10">
        <f t="shared" si="216"/>
        <v>9.2592592592592587E-3</v>
      </c>
      <c r="O1559" s="11">
        <f t="shared" si="217"/>
        <v>15.5</v>
      </c>
      <c r="P1559" s="11">
        <v>15.5</v>
      </c>
      <c r="Q1559" s="11">
        <v>0</v>
      </c>
      <c r="R1559" s="8">
        <v>0</v>
      </c>
      <c r="S1559" s="8">
        <v>0</v>
      </c>
      <c r="T1559" s="33" t="str">
        <f t="shared" si="218"/>
        <v/>
      </c>
      <c r="U1559" s="12">
        <f t="shared" si="219"/>
        <v>0</v>
      </c>
      <c r="V1559" s="10">
        <f t="shared" si="220"/>
        <v>0</v>
      </c>
      <c r="W1559" s="11">
        <v>15.5</v>
      </c>
      <c r="X1559" s="8" t="s">
        <v>148</v>
      </c>
      <c r="Y1559" s="8" t="s">
        <v>149</v>
      </c>
      <c r="AA1559">
        <f t="shared" si="221"/>
        <v>3</v>
      </c>
      <c r="AB1559" s="32">
        <f t="shared" si="222"/>
        <v>-15.5</v>
      </c>
      <c r="AC1559" t="str">
        <f t="shared" si="223"/>
        <v>No Sales</v>
      </c>
      <c r="AD1559">
        <f>IFERROR(VLOOKUP(J1559,Product_lookup!$A:$G,5,FALSE),"")</f>
        <v>549</v>
      </c>
      <c r="AE1559">
        <f>IFERROR(VLOOKUP(J1559,Product_lookup!$A:$G,6,FALSE),"")</f>
        <v>203</v>
      </c>
      <c r="AF1559">
        <f>IFERROR(VLOOKUP(J1559,Product_lookup!$A:$G,7,FALSE),"")</f>
        <v>139</v>
      </c>
      <c r="AG1559" s="33">
        <f t="shared" si="224"/>
        <v>0.37704918032786883</v>
      </c>
    </row>
    <row r="1560" spans="1:33" x14ac:dyDescent="0.3">
      <c r="A1560" s="27">
        <v>46280</v>
      </c>
      <c r="B1560" s="8" t="s">
        <v>42</v>
      </c>
      <c r="C1560" s="8" t="s">
        <v>140</v>
      </c>
      <c r="D1560" s="8" t="s">
        <v>141</v>
      </c>
      <c r="E1560" s="8" t="s">
        <v>377</v>
      </c>
      <c r="F1560" s="8" t="s">
        <v>143</v>
      </c>
      <c r="G1560" s="8" t="s">
        <v>381</v>
      </c>
      <c r="H1560" s="8" t="s">
        <v>24</v>
      </c>
      <c r="I1560" s="8" t="s">
        <v>383</v>
      </c>
      <c r="J1560" s="8" t="s">
        <v>380</v>
      </c>
      <c r="K1560" s="8" t="s">
        <v>14</v>
      </c>
      <c r="L1560" s="12">
        <v>325</v>
      </c>
      <c r="M1560" s="9">
        <v>0</v>
      </c>
      <c r="N1560" s="10">
        <f t="shared" si="216"/>
        <v>0</v>
      </c>
      <c r="O1560" s="11" t="str">
        <f t="shared" si="217"/>
        <v/>
      </c>
      <c r="P1560" s="11">
        <v>0</v>
      </c>
      <c r="Q1560" s="11">
        <v>0</v>
      </c>
      <c r="R1560" s="8">
        <v>0</v>
      </c>
      <c r="S1560" s="8">
        <v>0</v>
      </c>
      <c r="T1560" s="33" t="str">
        <f t="shared" si="218"/>
        <v/>
      </c>
      <c r="U1560" s="12" t="str">
        <f t="shared" si="219"/>
        <v/>
      </c>
      <c r="V1560" s="10" t="str">
        <f t="shared" si="220"/>
        <v/>
      </c>
      <c r="W1560" s="11">
        <v>17</v>
      </c>
      <c r="X1560" s="8" t="s">
        <v>148</v>
      </c>
      <c r="Y1560" s="8" t="s">
        <v>149</v>
      </c>
      <c r="AA1560">
        <f t="shared" si="221"/>
        <v>3</v>
      </c>
      <c r="AB1560" s="32">
        <f t="shared" si="222"/>
        <v>0</v>
      </c>
      <c r="AC1560" t="str">
        <f t="shared" si="223"/>
        <v>No Spend</v>
      </c>
      <c r="AD1560">
        <f>IFERROR(VLOOKUP(J1560,Product_lookup!$A:$G,5,FALSE),"")</f>
        <v>549</v>
      </c>
      <c r="AE1560">
        <f>IFERROR(VLOOKUP(J1560,Product_lookup!$A:$G,6,FALSE),"")</f>
        <v>203</v>
      </c>
      <c r="AF1560">
        <f>IFERROR(VLOOKUP(J1560,Product_lookup!$A:$G,7,FALSE),"")</f>
        <v>139</v>
      </c>
      <c r="AG1560" s="33">
        <f t="shared" si="224"/>
        <v>0.37704918032786883</v>
      </c>
    </row>
    <row r="1561" spans="1:33" x14ac:dyDescent="0.3">
      <c r="A1561" s="27">
        <v>46280</v>
      </c>
      <c r="B1561" s="8" t="s">
        <v>42</v>
      </c>
      <c r="C1561" s="8" t="s">
        <v>140</v>
      </c>
      <c r="D1561" s="8" t="s">
        <v>141</v>
      </c>
      <c r="E1561" s="8" t="s">
        <v>377</v>
      </c>
      <c r="F1561" s="8" t="s">
        <v>143</v>
      </c>
      <c r="G1561" s="8" t="s">
        <v>378</v>
      </c>
      <c r="H1561" s="8" t="s">
        <v>24</v>
      </c>
      <c r="I1561" s="8" t="s">
        <v>384</v>
      </c>
      <c r="J1561" s="8" t="s">
        <v>380</v>
      </c>
      <c r="K1561" s="8" t="s">
        <v>7</v>
      </c>
      <c r="L1561" s="12">
        <v>870</v>
      </c>
      <c r="M1561" s="9">
        <v>7</v>
      </c>
      <c r="N1561" s="10">
        <f t="shared" si="216"/>
        <v>8.0459770114942528E-3</v>
      </c>
      <c r="O1561" s="11">
        <f t="shared" si="217"/>
        <v>10.16</v>
      </c>
      <c r="P1561" s="11">
        <v>71.12</v>
      </c>
      <c r="Q1561" s="11">
        <v>0</v>
      </c>
      <c r="R1561" s="8">
        <v>0</v>
      </c>
      <c r="S1561" s="8">
        <v>0</v>
      </c>
      <c r="T1561" s="33" t="str">
        <f t="shared" si="218"/>
        <v/>
      </c>
      <c r="U1561" s="12">
        <f t="shared" si="219"/>
        <v>0</v>
      </c>
      <c r="V1561" s="10">
        <f t="shared" si="220"/>
        <v>0</v>
      </c>
      <c r="W1561" s="11">
        <v>18.5</v>
      </c>
      <c r="X1561" s="8" t="s">
        <v>148</v>
      </c>
      <c r="Y1561" s="8" t="s">
        <v>149</v>
      </c>
      <c r="AA1561">
        <f t="shared" si="221"/>
        <v>3</v>
      </c>
      <c r="AB1561" s="32">
        <f t="shared" si="222"/>
        <v>-71.12</v>
      </c>
      <c r="AC1561" t="str">
        <f t="shared" si="223"/>
        <v>No Sales</v>
      </c>
      <c r="AD1561">
        <f>IFERROR(VLOOKUP(J1561,Product_lookup!$A:$G,5,FALSE),"")</f>
        <v>549</v>
      </c>
      <c r="AE1561">
        <f>IFERROR(VLOOKUP(J1561,Product_lookup!$A:$G,6,FALSE),"")</f>
        <v>203</v>
      </c>
      <c r="AF1561">
        <f>IFERROR(VLOOKUP(J1561,Product_lookup!$A:$G,7,FALSE),"")</f>
        <v>139</v>
      </c>
      <c r="AG1561" s="33">
        <f t="shared" si="224"/>
        <v>0.37704918032786883</v>
      </c>
    </row>
    <row r="1562" spans="1:33" x14ac:dyDescent="0.3">
      <c r="A1562" s="27">
        <v>46280</v>
      </c>
      <c r="B1562" s="8" t="s">
        <v>42</v>
      </c>
      <c r="C1562" s="8" t="s">
        <v>140</v>
      </c>
      <c r="D1562" s="8" t="s">
        <v>141</v>
      </c>
      <c r="E1562" s="8" t="s">
        <v>377</v>
      </c>
      <c r="F1562" s="8" t="s">
        <v>143</v>
      </c>
      <c r="G1562" s="8" t="s">
        <v>378</v>
      </c>
      <c r="H1562" s="8" t="s">
        <v>24</v>
      </c>
      <c r="I1562" s="8" t="s">
        <v>951</v>
      </c>
      <c r="J1562" s="8" t="s">
        <v>380</v>
      </c>
      <c r="K1562" s="8" t="s">
        <v>21</v>
      </c>
      <c r="L1562" s="12">
        <v>103</v>
      </c>
      <c r="M1562" s="9">
        <v>0</v>
      </c>
      <c r="N1562" s="10">
        <f t="shared" si="216"/>
        <v>0</v>
      </c>
      <c r="O1562" s="11" t="str">
        <f t="shared" si="217"/>
        <v/>
      </c>
      <c r="P1562" s="11">
        <v>0</v>
      </c>
      <c r="Q1562" s="11">
        <v>0</v>
      </c>
      <c r="R1562" s="8">
        <v>0</v>
      </c>
      <c r="S1562" s="8">
        <v>0</v>
      </c>
      <c r="T1562" s="33" t="str">
        <f t="shared" si="218"/>
        <v/>
      </c>
      <c r="U1562" s="12" t="str">
        <f t="shared" si="219"/>
        <v/>
      </c>
      <c r="V1562" s="10" t="str">
        <f t="shared" si="220"/>
        <v/>
      </c>
      <c r="W1562" s="11">
        <v>14.5</v>
      </c>
      <c r="X1562" s="8" t="s">
        <v>148</v>
      </c>
      <c r="Y1562" s="8" t="s">
        <v>149</v>
      </c>
      <c r="AA1562">
        <f t="shared" si="221"/>
        <v>3</v>
      </c>
      <c r="AB1562" s="32">
        <f t="shared" si="222"/>
        <v>0</v>
      </c>
      <c r="AC1562" t="str">
        <f t="shared" si="223"/>
        <v>No Spend</v>
      </c>
      <c r="AD1562">
        <f>IFERROR(VLOOKUP(J1562,Product_lookup!$A:$G,5,FALSE),"")</f>
        <v>549</v>
      </c>
      <c r="AE1562">
        <f>IFERROR(VLOOKUP(J1562,Product_lookup!$A:$G,6,FALSE),"")</f>
        <v>203</v>
      </c>
      <c r="AF1562">
        <f>IFERROR(VLOOKUP(J1562,Product_lookup!$A:$G,7,FALSE),"")</f>
        <v>139</v>
      </c>
      <c r="AG1562" s="33">
        <f t="shared" si="224"/>
        <v>0.37704918032786883</v>
      </c>
    </row>
    <row r="1563" spans="1:33" x14ac:dyDescent="0.3">
      <c r="A1563" s="27">
        <v>46280</v>
      </c>
      <c r="B1563" s="8" t="s">
        <v>37</v>
      </c>
      <c r="C1563" s="8" t="s">
        <v>140</v>
      </c>
      <c r="D1563" s="8" t="s">
        <v>141</v>
      </c>
      <c r="E1563" s="8" t="s">
        <v>157</v>
      </c>
      <c r="F1563" s="8" t="s">
        <v>143</v>
      </c>
      <c r="G1563" s="8" t="s">
        <v>162</v>
      </c>
      <c r="H1563" s="8" t="s">
        <v>13</v>
      </c>
      <c r="I1563" s="8" t="s">
        <v>809</v>
      </c>
      <c r="J1563" s="8" t="s">
        <v>159</v>
      </c>
      <c r="K1563" s="8" t="s">
        <v>21</v>
      </c>
      <c r="L1563" s="12">
        <v>31</v>
      </c>
      <c r="M1563" s="9">
        <v>0</v>
      </c>
      <c r="N1563" s="10">
        <f t="shared" si="216"/>
        <v>0</v>
      </c>
      <c r="O1563" s="11" t="str">
        <f t="shared" si="217"/>
        <v/>
      </c>
      <c r="P1563" s="11">
        <v>0</v>
      </c>
      <c r="Q1563" s="11">
        <v>0</v>
      </c>
      <c r="R1563" s="8">
        <v>0</v>
      </c>
      <c r="S1563" s="8">
        <v>0</v>
      </c>
      <c r="T1563" s="33" t="str">
        <f t="shared" si="218"/>
        <v/>
      </c>
      <c r="U1563" s="12" t="str">
        <f t="shared" si="219"/>
        <v/>
      </c>
      <c r="V1563" s="10" t="str">
        <f t="shared" si="220"/>
        <v/>
      </c>
      <c r="W1563" s="11">
        <v>10.5</v>
      </c>
      <c r="X1563" s="8" t="s">
        <v>148</v>
      </c>
      <c r="Y1563" s="8" t="s">
        <v>149</v>
      </c>
      <c r="AA1563">
        <f t="shared" si="221"/>
        <v>3</v>
      </c>
      <c r="AB1563" s="32">
        <f t="shared" si="222"/>
        <v>0</v>
      </c>
      <c r="AC1563" t="str">
        <f t="shared" si="223"/>
        <v>No Spend</v>
      </c>
      <c r="AD1563">
        <f>IFERROR(VLOOKUP(J1563,Product_lookup!$A:$G,5,FALSE),"")</f>
        <v>399</v>
      </c>
      <c r="AE1563">
        <f>IFERROR(VLOOKUP(J1563,Product_lookup!$A:$G,6,FALSE),"")</f>
        <v>148</v>
      </c>
      <c r="AF1563">
        <f>IFERROR(VLOOKUP(J1563,Product_lookup!$A:$G,7,FALSE),"")</f>
        <v>126</v>
      </c>
      <c r="AG1563" s="33">
        <f t="shared" si="224"/>
        <v>0.31328320802005011</v>
      </c>
    </row>
    <row r="1564" spans="1:33" x14ac:dyDescent="0.3">
      <c r="A1564" s="27">
        <v>46280</v>
      </c>
      <c r="B1564" s="8" t="s">
        <v>37</v>
      </c>
      <c r="C1564" s="8" t="s">
        <v>140</v>
      </c>
      <c r="D1564" s="8" t="s">
        <v>141</v>
      </c>
      <c r="E1564" s="8" t="s">
        <v>157</v>
      </c>
      <c r="F1564" s="8" t="s">
        <v>143</v>
      </c>
      <c r="G1564" s="8" t="s">
        <v>162</v>
      </c>
      <c r="H1564" s="8" t="s">
        <v>13</v>
      </c>
      <c r="I1564" s="8" t="s">
        <v>161</v>
      </c>
      <c r="J1564" s="8" t="s">
        <v>159</v>
      </c>
      <c r="K1564" s="8" t="s">
        <v>7</v>
      </c>
      <c r="L1564" s="12">
        <v>363</v>
      </c>
      <c r="M1564" s="9">
        <v>2</v>
      </c>
      <c r="N1564" s="10">
        <f t="shared" si="216"/>
        <v>5.5096418732782371E-3</v>
      </c>
      <c r="O1564" s="11">
        <f t="shared" si="217"/>
        <v>5.95</v>
      </c>
      <c r="P1564" s="11">
        <v>11.9</v>
      </c>
      <c r="Q1564" s="11">
        <v>399</v>
      </c>
      <c r="R1564" s="8">
        <v>1</v>
      </c>
      <c r="S1564" s="8">
        <v>1</v>
      </c>
      <c r="T1564" s="33">
        <f t="shared" si="218"/>
        <v>2.9824561403508774E-2</v>
      </c>
      <c r="U1564" s="12">
        <f t="shared" si="219"/>
        <v>33.529411764705884</v>
      </c>
      <c r="V1564" s="10">
        <f t="shared" si="220"/>
        <v>0.5</v>
      </c>
      <c r="W1564" s="11">
        <v>11.5</v>
      </c>
      <c r="X1564" s="8" t="s">
        <v>148</v>
      </c>
      <c r="Y1564" s="8" t="s">
        <v>149</v>
      </c>
      <c r="AA1564">
        <f t="shared" si="221"/>
        <v>3</v>
      </c>
      <c r="AB1564" s="32">
        <f t="shared" si="222"/>
        <v>113.1</v>
      </c>
      <c r="AC1564" t="str">
        <f t="shared" si="223"/>
        <v>Profitable</v>
      </c>
      <c r="AD1564">
        <f>IFERROR(VLOOKUP(J1564,Product_lookup!$A:$G,5,FALSE),"")</f>
        <v>399</v>
      </c>
      <c r="AE1564">
        <f>IFERROR(VLOOKUP(J1564,Product_lookup!$A:$G,6,FALSE),"")</f>
        <v>148</v>
      </c>
      <c r="AF1564">
        <f>IFERROR(VLOOKUP(J1564,Product_lookup!$A:$G,7,FALSE),"")</f>
        <v>126</v>
      </c>
      <c r="AG1564" s="33">
        <f t="shared" si="224"/>
        <v>0.31328320802005011</v>
      </c>
    </row>
    <row r="1565" spans="1:33" x14ac:dyDescent="0.3">
      <c r="A1565" s="27">
        <v>46280</v>
      </c>
      <c r="B1565" s="8" t="s">
        <v>37</v>
      </c>
      <c r="C1565" s="8" t="s">
        <v>140</v>
      </c>
      <c r="D1565" s="8" t="s">
        <v>141</v>
      </c>
      <c r="E1565" s="8" t="s">
        <v>239</v>
      </c>
      <c r="F1565" s="8" t="s">
        <v>143</v>
      </c>
      <c r="G1565" s="8" t="s">
        <v>240</v>
      </c>
      <c r="H1565" s="8" t="s">
        <v>13</v>
      </c>
      <c r="I1565" s="8" t="s">
        <v>952</v>
      </c>
      <c r="J1565" s="8" t="s">
        <v>242</v>
      </c>
      <c r="K1565" s="8" t="s">
        <v>21</v>
      </c>
      <c r="L1565" s="12">
        <v>97</v>
      </c>
      <c r="M1565" s="9">
        <v>3</v>
      </c>
      <c r="N1565" s="10">
        <f t="shared" si="216"/>
        <v>3.0927835051546393E-2</v>
      </c>
      <c r="O1565" s="11">
        <f t="shared" si="217"/>
        <v>7.5</v>
      </c>
      <c r="P1565" s="11">
        <v>22.5</v>
      </c>
      <c r="Q1565" s="11">
        <v>0</v>
      </c>
      <c r="R1565" s="8">
        <v>0</v>
      </c>
      <c r="S1565" s="8">
        <v>0</v>
      </c>
      <c r="T1565" s="33" t="str">
        <f t="shared" si="218"/>
        <v/>
      </c>
      <c r="U1565" s="12">
        <f t="shared" si="219"/>
        <v>0</v>
      </c>
      <c r="V1565" s="10">
        <f t="shared" si="220"/>
        <v>0</v>
      </c>
      <c r="W1565" s="11">
        <v>7.5</v>
      </c>
      <c r="X1565" s="8" t="s">
        <v>148</v>
      </c>
      <c r="Y1565" s="8" t="s">
        <v>149</v>
      </c>
      <c r="AA1565">
        <f t="shared" si="221"/>
        <v>3</v>
      </c>
      <c r="AB1565" s="32">
        <f t="shared" si="222"/>
        <v>-22.5</v>
      </c>
      <c r="AC1565" t="str">
        <f t="shared" si="223"/>
        <v>No Sales</v>
      </c>
      <c r="AD1565">
        <f>IFERROR(VLOOKUP(J1565,Product_lookup!$A:$G,5,FALSE),"")</f>
        <v>299</v>
      </c>
      <c r="AE1565">
        <f>IFERROR(VLOOKUP(J1565,Product_lookup!$A:$G,6,FALSE),"")</f>
        <v>114</v>
      </c>
      <c r="AF1565">
        <f>IFERROR(VLOOKUP(J1565,Product_lookup!$A:$G,7,FALSE),"")</f>
        <v>107</v>
      </c>
      <c r="AG1565" s="33">
        <f t="shared" si="224"/>
        <v>0.2608695652173913</v>
      </c>
    </row>
    <row r="1566" spans="1:33" x14ac:dyDescent="0.3">
      <c r="A1566" s="27">
        <v>46280</v>
      </c>
      <c r="B1566" s="8" t="s">
        <v>37</v>
      </c>
      <c r="C1566" s="8" t="s">
        <v>140</v>
      </c>
      <c r="D1566" s="8" t="s">
        <v>141</v>
      </c>
      <c r="E1566" s="8" t="s">
        <v>239</v>
      </c>
      <c r="F1566" s="8" t="s">
        <v>143</v>
      </c>
      <c r="G1566" s="8" t="s">
        <v>240</v>
      </c>
      <c r="H1566" s="8" t="s">
        <v>13</v>
      </c>
      <c r="I1566" s="8" t="s">
        <v>588</v>
      </c>
      <c r="J1566" s="8" t="s">
        <v>242</v>
      </c>
      <c r="K1566" s="8" t="s">
        <v>14</v>
      </c>
      <c r="L1566" s="12">
        <v>458</v>
      </c>
      <c r="M1566" s="9">
        <v>0</v>
      </c>
      <c r="N1566" s="10">
        <f t="shared" si="216"/>
        <v>0</v>
      </c>
      <c r="O1566" s="11" t="str">
        <f t="shared" si="217"/>
        <v/>
      </c>
      <c r="P1566" s="11">
        <v>0</v>
      </c>
      <c r="Q1566" s="11">
        <v>0</v>
      </c>
      <c r="R1566" s="8">
        <v>0</v>
      </c>
      <c r="S1566" s="8">
        <v>0</v>
      </c>
      <c r="T1566" s="33" t="str">
        <f t="shared" si="218"/>
        <v/>
      </c>
      <c r="U1566" s="12" t="str">
        <f t="shared" si="219"/>
        <v/>
      </c>
      <c r="V1566" s="10" t="str">
        <f t="shared" si="220"/>
        <v/>
      </c>
      <c r="W1566" s="11">
        <v>8.5</v>
      </c>
      <c r="X1566" s="8" t="s">
        <v>148</v>
      </c>
      <c r="Y1566" s="8" t="s">
        <v>149</v>
      </c>
      <c r="AA1566">
        <f t="shared" si="221"/>
        <v>3</v>
      </c>
      <c r="AB1566" s="32">
        <f t="shared" si="222"/>
        <v>0</v>
      </c>
      <c r="AC1566" t="str">
        <f t="shared" si="223"/>
        <v>No Spend</v>
      </c>
      <c r="AD1566">
        <f>IFERROR(VLOOKUP(J1566,Product_lookup!$A:$G,5,FALSE),"")</f>
        <v>299</v>
      </c>
      <c r="AE1566">
        <f>IFERROR(VLOOKUP(J1566,Product_lookup!$A:$G,6,FALSE),"")</f>
        <v>114</v>
      </c>
      <c r="AF1566">
        <f>IFERROR(VLOOKUP(J1566,Product_lookup!$A:$G,7,FALSE),"")</f>
        <v>107</v>
      </c>
      <c r="AG1566" s="33">
        <f t="shared" si="224"/>
        <v>0.2608695652173913</v>
      </c>
    </row>
    <row r="1567" spans="1:33" x14ac:dyDescent="0.3">
      <c r="A1567" s="27">
        <v>46280</v>
      </c>
      <c r="B1567" s="8" t="s">
        <v>37</v>
      </c>
      <c r="C1567" s="8" t="s">
        <v>140</v>
      </c>
      <c r="D1567" s="8" t="s">
        <v>141</v>
      </c>
      <c r="E1567" s="8" t="s">
        <v>239</v>
      </c>
      <c r="F1567" s="8" t="s">
        <v>143</v>
      </c>
      <c r="G1567" s="8" t="s">
        <v>240</v>
      </c>
      <c r="H1567" s="8" t="s">
        <v>13</v>
      </c>
      <c r="I1567" s="8" t="s">
        <v>361</v>
      </c>
      <c r="J1567" s="8" t="s">
        <v>242</v>
      </c>
      <c r="K1567" s="8" t="s">
        <v>14</v>
      </c>
      <c r="L1567" s="12">
        <v>1074</v>
      </c>
      <c r="M1567" s="9">
        <v>7</v>
      </c>
      <c r="N1567" s="10">
        <f t="shared" si="216"/>
        <v>6.5176908752327747E-3</v>
      </c>
      <c r="O1567" s="11">
        <f t="shared" si="217"/>
        <v>5.1000000000000005</v>
      </c>
      <c r="P1567" s="11">
        <v>35.700000000000003</v>
      </c>
      <c r="Q1567" s="11">
        <v>0</v>
      </c>
      <c r="R1567" s="8">
        <v>0</v>
      </c>
      <c r="S1567" s="8">
        <v>0</v>
      </c>
      <c r="T1567" s="33" t="str">
        <f t="shared" si="218"/>
        <v/>
      </c>
      <c r="U1567" s="12">
        <f t="shared" si="219"/>
        <v>0</v>
      </c>
      <c r="V1567" s="10">
        <f t="shared" si="220"/>
        <v>0</v>
      </c>
      <c r="W1567" s="11">
        <v>7.5</v>
      </c>
      <c r="X1567" s="8" t="s">
        <v>148</v>
      </c>
      <c r="Y1567" s="8" t="s">
        <v>149</v>
      </c>
      <c r="AA1567">
        <f t="shared" si="221"/>
        <v>3</v>
      </c>
      <c r="AB1567" s="32">
        <f t="shared" si="222"/>
        <v>-35.700000000000003</v>
      </c>
      <c r="AC1567" t="str">
        <f t="shared" si="223"/>
        <v>No Sales</v>
      </c>
      <c r="AD1567">
        <f>IFERROR(VLOOKUP(J1567,Product_lookup!$A:$G,5,FALSE),"")</f>
        <v>299</v>
      </c>
      <c r="AE1567">
        <f>IFERROR(VLOOKUP(J1567,Product_lookup!$A:$G,6,FALSE),"")</f>
        <v>114</v>
      </c>
      <c r="AF1567">
        <f>IFERROR(VLOOKUP(J1567,Product_lookup!$A:$G,7,FALSE),"")</f>
        <v>107</v>
      </c>
      <c r="AG1567" s="33">
        <f t="shared" si="224"/>
        <v>0.2608695652173913</v>
      </c>
    </row>
    <row r="1568" spans="1:33" x14ac:dyDescent="0.3">
      <c r="A1568" s="27">
        <v>46280</v>
      </c>
      <c r="B1568" s="8" t="s">
        <v>37</v>
      </c>
      <c r="C1568" s="8" t="s">
        <v>140</v>
      </c>
      <c r="D1568" s="8" t="s">
        <v>141</v>
      </c>
      <c r="E1568" s="8" t="s">
        <v>239</v>
      </c>
      <c r="F1568" s="8" t="s">
        <v>143</v>
      </c>
      <c r="G1568" s="8" t="s">
        <v>240</v>
      </c>
      <c r="H1568" s="8" t="s">
        <v>13</v>
      </c>
      <c r="I1568" s="8" t="s">
        <v>953</v>
      </c>
      <c r="J1568" s="8" t="s">
        <v>242</v>
      </c>
      <c r="K1568" s="8" t="s">
        <v>14</v>
      </c>
      <c r="L1568" s="12">
        <v>494</v>
      </c>
      <c r="M1568" s="9">
        <v>3</v>
      </c>
      <c r="N1568" s="10">
        <f t="shared" si="216"/>
        <v>6.0728744939271256E-3</v>
      </c>
      <c r="O1568" s="11">
        <f t="shared" si="217"/>
        <v>7.22</v>
      </c>
      <c r="P1568" s="11">
        <v>21.66</v>
      </c>
      <c r="Q1568" s="11">
        <v>0</v>
      </c>
      <c r="R1568" s="8">
        <v>0</v>
      </c>
      <c r="S1568" s="8">
        <v>0</v>
      </c>
      <c r="T1568" s="33" t="str">
        <f t="shared" si="218"/>
        <v/>
      </c>
      <c r="U1568" s="12">
        <f t="shared" si="219"/>
        <v>0</v>
      </c>
      <c r="V1568" s="10">
        <f t="shared" si="220"/>
        <v>0</v>
      </c>
      <c r="W1568" s="11">
        <v>9</v>
      </c>
      <c r="X1568" s="8" t="s">
        <v>148</v>
      </c>
      <c r="Y1568" s="8" t="s">
        <v>149</v>
      </c>
      <c r="AA1568">
        <f t="shared" si="221"/>
        <v>3</v>
      </c>
      <c r="AB1568" s="32">
        <f t="shared" si="222"/>
        <v>-21.66</v>
      </c>
      <c r="AC1568" t="str">
        <f t="shared" si="223"/>
        <v>No Sales</v>
      </c>
      <c r="AD1568">
        <f>IFERROR(VLOOKUP(J1568,Product_lookup!$A:$G,5,FALSE),"")</f>
        <v>299</v>
      </c>
      <c r="AE1568">
        <f>IFERROR(VLOOKUP(J1568,Product_lookup!$A:$G,6,FALSE),"")</f>
        <v>114</v>
      </c>
      <c r="AF1568">
        <f>IFERROR(VLOOKUP(J1568,Product_lookup!$A:$G,7,FALSE),"")</f>
        <v>107</v>
      </c>
      <c r="AG1568" s="33">
        <f t="shared" si="224"/>
        <v>0.2608695652173913</v>
      </c>
    </row>
    <row r="1569" spans="1:33" x14ac:dyDescent="0.3">
      <c r="A1569" s="27">
        <v>46280</v>
      </c>
      <c r="B1569" s="8" t="s">
        <v>37</v>
      </c>
      <c r="C1569" s="8" t="s">
        <v>140</v>
      </c>
      <c r="D1569" s="8" t="s">
        <v>141</v>
      </c>
      <c r="E1569" s="8" t="s">
        <v>244</v>
      </c>
      <c r="F1569" s="8" t="s">
        <v>143</v>
      </c>
      <c r="G1569" s="8" t="s">
        <v>245</v>
      </c>
      <c r="H1569" s="8" t="s">
        <v>13</v>
      </c>
      <c r="I1569" s="8" t="s">
        <v>954</v>
      </c>
      <c r="J1569" s="8" t="s">
        <v>247</v>
      </c>
      <c r="K1569" s="8" t="s">
        <v>14</v>
      </c>
      <c r="L1569" s="12">
        <v>133</v>
      </c>
      <c r="M1569" s="9">
        <v>2</v>
      </c>
      <c r="N1569" s="10">
        <f t="shared" si="216"/>
        <v>1.5037593984962405E-2</v>
      </c>
      <c r="O1569" s="11">
        <f t="shared" si="217"/>
        <v>4.4000000000000004</v>
      </c>
      <c r="P1569" s="11">
        <v>8.8000000000000007</v>
      </c>
      <c r="Q1569" s="11">
        <v>0</v>
      </c>
      <c r="R1569" s="8">
        <v>0</v>
      </c>
      <c r="S1569" s="8">
        <v>0</v>
      </c>
      <c r="T1569" s="33" t="str">
        <f t="shared" si="218"/>
        <v/>
      </c>
      <c r="U1569" s="12">
        <f t="shared" si="219"/>
        <v>0</v>
      </c>
      <c r="V1569" s="10">
        <f t="shared" si="220"/>
        <v>0</v>
      </c>
      <c r="W1569" s="11">
        <v>7</v>
      </c>
      <c r="X1569" s="8" t="s">
        <v>148</v>
      </c>
      <c r="Y1569" s="8" t="s">
        <v>149</v>
      </c>
      <c r="AA1569">
        <f t="shared" si="221"/>
        <v>3</v>
      </c>
      <c r="AB1569" s="32">
        <f t="shared" si="222"/>
        <v>-8.8000000000000007</v>
      </c>
      <c r="AC1569" t="str">
        <f t="shared" si="223"/>
        <v>No Sales</v>
      </c>
      <c r="AD1569">
        <f>IFERROR(VLOOKUP(J1569,Product_lookup!$A:$G,5,FALSE),"")</f>
        <v>279</v>
      </c>
      <c r="AE1569">
        <f>IFERROR(VLOOKUP(J1569,Product_lookup!$A:$G,6,FALSE),"")</f>
        <v>106</v>
      </c>
      <c r="AF1569">
        <f>IFERROR(VLOOKUP(J1569,Product_lookup!$A:$G,7,FALSE),"")</f>
        <v>105</v>
      </c>
      <c r="AG1569" s="33">
        <f t="shared" si="224"/>
        <v>0.24372759856630824</v>
      </c>
    </row>
    <row r="1570" spans="1:33" x14ac:dyDescent="0.3">
      <c r="A1570" s="27">
        <v>46280</v>
      </c>
      <c r="B1570" s="8" t="s">
        <v>37</v>
      </c>
      <c r="C1570" s="8" t="s">
        <v>140</v>
      </c>
      <c r="D1570" s="8" t="s">
        <v>141</v>
      </c>
      <c r="E1570" s="8" t="s">
        <v>244</v>
      </c>
      <c r="F1570" s="8" t="s">
        <v>143</v>
      </c>
      <c r="G1570" s="8" t="s">
        <v>245</v>
      </c>
      <c r="H1570" s="8" t="s">
        <v>13</v>
      </c>
      <c r="I1570" s="8" t="s">
        <v>633</v>
      </c>
      <c r="J1570" s="8" t="s">
        <v>247</v>
      </c>
      <c r="K1570" s="8" t="s">
        <v>14</v>
      </c>
      <c r="L1570" s="12">
        <v>458</v>
      </c>
      <c r="M1570" s="9">
        <v>2</v>
      </c>
      <c r="N1570" s="10">
        <f t="shared" si="216"/>
        <v>4.3668122270742356E-3</v>
      </c>
      <c r="O1570" s="11">
        <f t="shared" si="217"/>
        <v>6.22</v>
      </c>
      <c r="P1570" s="11">
        <v>12.44</v>
      </c>
      <c r="Q1570" s="11">
        <v>0</v>
      </c>
      <c r="R1570" s="8">
        <v>0</v>
      </c>
      <c r="S1570" s="8">
        <v>0</v>
      </c>
      <c r="T1570" s="33" t="str">
        <f t="shared" si="218"/>
        <v/>
      </c>
      <c r="U1570" s="12">
        <f t="shared" si="219"/>
        <v>0</v>
      </c>
      <c r="V1570" s="10">
        <f t="shared" si="220"/>
        <v>0</v>
      </c>
      <c r="W1570" s="11">
        <v>8.5</v>
      </c>
      <c r="X1570" s="8" t="s">
        <v>148</v>
      </c>
      <c r="Y1570" s="8" t="s">
        <v>149</v>
      </c>
      <c r="AA1570">
        <f t="shared" si="221"/>
        <v>3</v>
      </c>
      <c r="AB1570" s="32">
        <f t="shared" si="222"/>
        <v>-12.44</v>
      </c>
      <c r="AC1570" t="str">
        <f t="shared" si="223"/>
        <v>No Sales</v>
      </c>
      <c r="AD1570">
        <f>IFERROR(VLOOKUP(J1570,Product_lookup!$A:$G,5,FALSE),"")</f>
        <v>279</v>
      </c>
      <c r="AE1570">
        <f>IFERROR(VLOOKUP(J1570,Product_lookup!$A:$G,6,FALSE),"")</f>
        <v>106</v>
      </c>
      <c r="AF1570">
        <f>IFERROR(VLOOKUP(J1570,Product_lookup!$A:$G,7,FALSE),"")</f>
        <v>105</v>
      </c>
      <c r="AG1570" s="33">
        <f t="shared" si="224"/>
        <v>0.24372759856630824</v>
      </c>
    </row>
    <row r="1571" spans="1:33" x14ac:dyDescent="0.3">
      <c r="A1571" s="27">
        <v>46280</v>
      </c>
      <c r="B1571" s="8" t="s">
        <v>37</v>
      </c>
      <c r="C1571" s="8" t="s">
        <v>140</v>
      </c>
      <c r="D1571" s="8" t="s">
        <v>141</v>
      </c>
      <c r="E1571" s="8" t="s">
        <v>244</v>
      </c>
      <c r="F1571" s="8" t="s">
        <v>143</v>
      </c>
      <c r="G1571" s="8" t="s">
        <v>245</v>
      </c>
      <c r="H1571" s="8" t="s">
        <v>13</v>
      </c>
      <c r="I1571" s="8" t="s">
        <v>864</v>
      </c>
      <c r="J1571" s="8" t="s">
        <v>247</v>
      </c>
      <c r="K1571" s="8" t="s">
        <v>7</v>
      </c>
      <c r="L1571" s="12">
        <v>98</v>
      </c>
      <c r="M1571" s="9">
        <v>1</v>
      </c>
      <c r="N1571" s="10">
        <f t="shared" si="216"/>
        <v>1.020408163265306E-2</v>
      </c>
      <c r="O1571" s="11">
        <f t="shared" si="217"/>
        <v>5.53</v>
      </c>
      <c r="P1571" s="11">
        <v>5.53</v>
      </c>
      <c r="Q1571" s="11">
        <v>0</v>
      </c>
      <c r="R1571" s="8">
        <v>0</v>
      </c>
      <c r="S1571" s="8">
        <v>0</v>
      </c>
      <c r="T1571" s="33" t="str">
        <f t="shared" si="218"/>
        <v/>
      </c>
      <c r="U1571" s="12">
        <f t="shared" si="219"/>
        <v>0</v>
      </c>
      <c r="V1571" s="10">
        <f t="shared" si="220"/>
        <v>0</v>
      </c>
      <c r="W1571" s="11">
        <v>8.5</v>
      </c>
      <c r="X1571" s="8" t="s">
        <v>148</v>
      </c>
      <c r="Y1571" s="8" t="s">
        <v>149</v>
      </c>
      <c r="AA1571">
        <f t="shared" si="221"/>
        <v>3</v>
      </c>
      <c r="AB1571" s="32">
        <f t="shared" si="222"/>
        <v>-5.53</v>
      </c>
      <c r="AC1571" t="str">
        <f t="shared" si="223"/>
        <v>No Sales</v>
      </c>
      <c r="AD1571">
        <f>IFERROR(VLOOKUP(J1571,Product_lookup!$A:$G,5,FALSE),"")</f>
        <v>279</v>
      </c>
      <c r="AE1571">
        <f>IFERROR(VLOOKUP(J1571,Product_lookup!$A:$G,6,FALSE),"")</f>
        <v>106</v>
      </c>
      <c r="AF1571">
        <f>IFERROR(VLOOKUP(J1571,Product_lookup!$A:$G,7,FALSE),"")</f>
        <v>105</v>
      </c>
      <c r="AG1571" s="33">
        <f t="shared" si="224"/>
        <v>0.24372759856630824</v>
      </c>
    </row>
    <row r="1572" spans="1:33" x14ac:dyDescent="0.3">
      <c r="A1572" s="27">
        <v>46280</v>
      </c>
      <c r="B1572" s="8" t="s">
        <v>37</v>
      </c>
      <c r="C1572" s="8" t="s">
        <v>140</v>
      </c>
      <c r="D1572" s="8" t="s">
        <v>141</v>
      </c>
      <c r="E1572" s="8" t="s">
        <v>167</v>
      </c>
      <c r="F1572" s="8" t="s">
        <v>143</v>
      </c>
      <c r="G1572" s="8" t="s">
        <v>255</v>
      </c>
      <c r="H1572" s="8" t="s">
        <v>13</v>
      </c>
      <c r="I1572" s="8" t="s">
        <v>440</v>
      </c>
      <c r="J1572" s="8" t="s">
        <v>169</v>
      </c>
      <c r="K1572" s="8" t="s">
        <v>7</v>
      </c>
      <c r="L1572" s="12">
        <v>255</v>
      </c>
      <c r="M1572" s="9">
        <v>1</v>
      </c>
      <c r="N1572" s="10">
        <f t="shared" si="216"/>
        <v>3.9215686274509803E-3</v>
      </c>
      <c r="O1572" s="11">
        <f t="shared" si="217"/>
        <v>5.0199999999999996</v>
      </c>
      <c r="P1572" s="11">
        <v>5.0199999999999996</v>
      </c>
      <c r="Q1572" s="11">
        <v>0</v>
      </c>
      <c r="R1572" s="8">
        <v>0</v>
      </c>
      <c r="S1572" s="8">
        <v>0</v>
      </c>
      <c r="T1572" s="33" t="str">
        <f t="shared" si="218"/>
        <v/>
      </c>
      <c r="U1572" s="12">
        <f t="shared" si="219"/>
        <v>0</v>
      </c>
      <c r="V1572" s="10">
        <f t="shared" si="220"/>
        <v>0</v>
      </c>
      <c r="W1572" s="11">
        <v>6.5</v>
      </c>
      <c r="X1572" s="8" t="s">
        <v>148</v>
      </c>
      <c r="Y1572" s="8" t="s">
        <v>149</v>
      </c>
      <c r="AA1572">
        <f t="shared" si="221"/>
        <v>3</v>
      </c>
      <c r="AB1572" s="32">
        <f t="shared" si="222"/>
        <v>-5.0199999999999996</v>
      </c>
      <c r="AC1572" t="str">
        <f t="shared" si="223"/>
        <v>No Sales</v>
      </c>
      <c r="AD1572">
        <f>IFERROR(VLOOKUP(J1572,Product_lookup!$A:$G,5,FALSE),"")</f>
        <v>249</v>
      </c>
      <c r="AE1572">
        <f>IFERROR(VLOOKUP(J1572,Product_lookup!$A:$G,6,FALSE),"")</f>
        <v>100</v>
      </c>
      <c r="AF1572">
        <f>IFERROR(VLOOKUP(J1572,Product_lookup!$A:$G,7,FALSE),"")</f>
        <v>102</v>
      </c>
      <c r="AG1572" s="33">
        <f t="shared" si="224"/>
        <v>0.18875502008032127</v>
      </c>
    </row>
    <row r="1573" spans="1:33" x14ac:dyDescent="0.3">
      <c r="A1573" s="27">
        <v>46280</v>
      </c>
      <c r="B1573" s="8" t="s">
        <v>37</v>
      </c>
      <c r="C1573" s="8" t="s">
        <v>140</v>
      </c>
      <c r="D1573" s="8" t="s">
        <v>141</v>
      </c>
      <c r="E1573" s="8" t="s">
        <v>167</v>
      </c>
      <c r="F1573" s="8" t="s">
        <v>143</v>
      </c>
      <c r="G1573" s="8" t="s">
        <v>255</v>
      </c>
      <c r="H1573" s="8" t="s">
        <v>13</v>
      </c>
      <c r="I1573" s="8" t="s">
        <v>255</v>
      </c>
      <c r="J1573" s="8" t="s">
        <v>169</v>
      </c>
      <c r="K1573" s="8" t="s">
        <v>14</v>
      </c>
      <c r="L1573" s="12">
        <v>1248</v>
      </c>
      <c r="M1573" s="9">
        <v>11</v>
      </c>
      <c r="N1573" s="10">
        <f t="shared" si="216"/>
        <v>8.814102564102564E-3</v>
      </c>
      <c r="O1573" s="11">
        <f t="shared" si="217"/>
        <v>4.9800000000000004</v>
      </c>
      <c r="P1573" s="11">
        <v>54.78</v>
      </c>
      <c r="Q1573" s="11">
        <v>0</v>
      </c>
      <c r="R1573" s="8">
        <v>0</v>
      </c>
      <c r="S1573" s="8">
        <v>0</v>
      </c>
      <c r="T1573" s="33" t="str">
        <f t="shared" si="218"/>
        <v/>
      </c>
      <c r="U1573" s="12">
        <f t="shared" si="219"/>
        <v>0</v>
      </c>
      <c r="V1573" s="10">
        <f t="shared" si="220"/>
        <v>0</v>
      </c>
      <c r="W1573" s="11">
        <v>6</v>
      </c>
      <c r="X1573" s="8" t="s">
        <v>148</v>
      </c>
      <c r="Y1573" s="8" t="s">
        <v>149</v>
      </c>
      <c r="AA1573">
        <f t="shared" si="221"/>
        <v>3</v>
      </c>
      <c r="AB1573" s="32">
        <f t="shared" si="222"/>
        <v>-54.78</v>
      </c>
      <c r="AC1573" t="str">
        <f t="shared" si="223"/>
        <v>No Sales</v>
      </c>
      <c r="AD1573">
        <f>IFERROR(VLOOKUP(J1573,Product_lookup!$A:$G,5,FALSE),"")</f>
        <v>249</v>
      </c>
      <c r="AE1573">
        <f>IFERROR(VLOOKUP(J1573,Product_lookup!$A:$G,6,FALSE),"")</f>
        <v>100</v>
      </c>
      <c r="AF1573">
        <f>IFERROR(VLOOKUP(J1573,Product_lookup!$A:$G,7,FALSE),"")</f>
        <v>102</v>
      </c>
      <c r="AG1573" s="33">
        <f t="shared" si="224"/>
        <v>0.18875502008032127</v>
      </c>
    </row>
    <row r="1574" spans="1:33" x14ac:dyDescent="0.3">
      <c r="A1574" s="27">
        <v>46280</v>
      </c>
      <c r="B1574" s="8" t="s">
        <v>37</v>
      </c>
      <c r="C1574" s="8" t="s">
        <v>140</v>
      </c>
      <c r="D1574" s="8" t="s">
        <v>141</v>
      </c>
      <c r="E1574" s="8" t="s">
        <v>167</v>
      </c>
      <c r="F1574" s="8" t="s">
        <v>143</v>
      </c>
      <c r="G1574" s="8" t="s">
        <v>255</v>
      </c>
      <c r="H1574" s="8" t="s">
        <v>13</v>
      </c>
      <c r="I1574" s="8" t="s">
        <v>512</v>
      </c>
      <c r="J1574" s="8" t="s">
        <v>169</v>
      </c>
      <c r="K1574" s="8" t="s">
        <v>21</v>
      </c>
      <c r="L1574" s="12">
        <v>262</v>
      </c>
      <c r="M1574" s="9">
        <v>2</v>
      </c>
      <c r="N1574" s="10">
        <f t="shared" si="216"/>
        <v>7.6335877862595417E-3</v>
      </c>
      <c r="O1574" s="11">
        <f t="shared" si="217"/>
        <v>3.76</v>
      </c>
      <c r="P1574" s="11">
        <v>7.52</v>
      </c>
      <c r="Q1574" s="11">
        <v>0</v>
      </c>
      <c r="R1574" s="8">
        <v>0</v>
      </c>
      <c r="S1574" s="8">
        <v>0</v>
      </c>
      <c r="T1574" s="33" t="str">
        <f t="shared" si="218"/>
        <v/>
      </c>
      <c r="U1574" s="12">
        <f t="shared" si="219"/>
        <v>0</v>
      </c>
      <c r="V1574" s="10">
        <f t="shared" si="220"/>
        <v>0</v>
      </c>
      <c r="W1574" s="11">
        <v>4.5</v>
      </c>
      <c r="X1574" s="8" t="s">
        <v>148</v>
      </c>
      <c r="Y1574" s="8" t="s">
        <v>149</v>
      </c>
      <c r="AA1574">
        <f t="shared" si="221"/>
        <v>3</v>
      </c>
      <c r="AB1574" s="32">
        <f t="shared" si="222"/>
        <v>-7.52</v>
      </c>
      <c r="AC1574" t="str">
        <f t="shared" si="223"/>
        <v>No Sales</v>
      </c>
      <c r="AD1574">
        <f>IFERROR(VLOOKUP(J1574,Product_lookup!$A:$G,5,FALSE),"")</f>
        <v>249</v>
      </c>
      <c r="AE1574">
        <f>IFERROR(VLOOKUP(J1574,Product_lookup!$A:$G,6,FALSE),"")</f>
        <v>100</v>
      </c>
      <c r="AF1574">
        <f>IFERROR(VLOOKUP(J1574,Product_lookup!$A:$G,7,FALSE),"")</f>
        <v>102</v>
      </c>
      <c r="AG1574" s="33">
        <f t="shared" si="224"/>
        <v>0.18875502008032127</v>
      </c>
    </row>
    <row r="1575" spans="1:33" x14ac:dyDescent="0.3">
      <c r="A1575" s="27">
        <v>46280</v>
      </c>
      <c r="B1575" s="8" t="s">
        <v>37</v>
      </c>
      <c r="C1575" s="8" t="s">
        <v>140</v>
      </c>
      <c r="D1575" s="8" t="s">
        <v>141</v>
      </c>
      <c r="E1575" s="8" t="s">
        <v>167</v>
      </c>
      <c r="F1575" s="8" t="s">
        <v>143</v>
      </c>
      <c r="G1575" s="8" t="s">
        <v>255</v>
      </c>
      <c r="H1575" s="8" t="s">
        <v>13</v>
      </c>
      <c r="I1575" s="8" t="s">
        <v>956</v>
      </c>
      <c r="J1575" s="8" t="s">
        <v>169</v>
      </c>
      <c r="K1575" s="8" t="s">
        <v>21</v>
      </c>
      <c r="L1575" s="12">
        <v>143</v>
      </c>
      <c r="M1575" s="9">
        <v>2</v>
      </c>
      <c r="N1575" s="10">
        <f t="shared" si="216"/>
        <v>1.3986013986013986E-2</v>
      </c>
      <c r="O1575" s="11">
        <f t="shared" si="217"/>
        <v>6.5</v>
      </c>
      <c r="P1575" s="11">
        <v>13</v>
      </c>
      <c r="Q1575" s="11">
        <v>0</v>
      </c>
      <c r="R1575" s="8">
        <v>0</v>
      </c>
      <c r="S1575" s="8">
        <v>0</v>
      </c>
      <c r="T1575" s="33" t="str">
        <f t="shared" si="218"/>
        <v/>
      </c>
      <c r="U1575" s="12">
        <f t="shared" si="219"/>
        <v>0</v>
      </c>
      <c r="V1575" s="10">
        <f t="shared" si="220"/>
        <v>0</v>
      </c>
      <c r="W1575" s="11">
        <v>6.5</v>
      </c>
      <c r="X1575" s="8" t="s">
        <v>148</v>
      </c>
      <c r="Y1575" s="8" t="s">
        <v>149</v>
      </c>
      <c r="AA1575">
        <f t="shared" si="221"/>
        <v>3</v>
      </c>
      <c r="AB1575" s="32">
        <f t="shared" si="222"/>
        <v>-13</v>
      </c>
      <c r="AC1575" t="str">
        <f t="shared" si="223"/>
        <v>No Sales</v>
      </c>
      <c r="AD1575">
        <f>IFERROR(VLOOKUP(J1575,Product_lookup!$A:$G,5,FALSE),"")</f>
        <v>249</v>
      </c>
      <c r="AE1575">
        <f>IFERROR(VLOOKUP(J1575,Product_lookup!$A:$G,6,FALSE),"")</f>
        <v>100</v>
      </c>
      <c r="AF1575">
        <f>IFERROR(VLOOKUP(J1575,Product_lookup!$A:$G,7,FALSE),"")</f>
        <v>102</v>
      </c>
      <c r="AG1575" s="33">
        <f t="shared" si="224"/>
        <v>0.18875502008032127</v>
      </c>
    </row>
    <row r="1576" spans="1:33" x14ac:dyDescent="0.3">
      <c r="A1576" s="27">
        <v>46280</v>
      </c>
      <c r="B1576" s="8" t="s">
        <v>37</v>
      </c>
      <c r="C1576" s="8" t="s">
        <v>140</v>
      </c>
      <c r="D1576" s="8" t="s">
        <v>141</v>
      </c>
      <c r="E1576" s="8" t="s">
        <v>167</v>
      </c>
      <c r="F1576" s="8" t="s">
        <v>143</v>
      </c>
      <c r="G1576" s="8" t="s">
        <v>255</v>
      </c>
      <c r="H1576" s="8" t="s">
        <v>13</v>
      </c>
      <c r="I1576" s="8" t="s">
        <v>256</v>
      </c>
      <c r="J1576" s="8" t="s">
        <v>169</v>
      </c>
      <c r="K1576" s="8" t="s">
        <v>14</v>
      </c>
      <c r="L1576" s="12">
        <v>1159</v>
      </c>
      <c r="M1576" s="9">
        <v>10</v>
      </c>
      <c r="N1576" s="10">
        <f t="shared" si="216"/>
        <v>8.6281276962899053E-3</v>
      </c>
      <c r="O1576" s="11">
        <f t="shared" si="217"/>
        <v>3.7299999999999995</v>
      </c>
      <c r="P1576" s="11">
        <v>37.299999999999997</v>
      </c>
      <c r="Q1576" s="11">
        <v>0</v>
      </c>
      <c r="R1576" s="8">
        <v>0</v>
      </c>
      <c r="S1576" s="8">
        <v>0</v>
      </c>
      <c r="T1576" s="33" t="str">
        <f t="shared" si="218"/>
        <v/>
      </c>
      <c r="U1576" s="12">
        <f t="shared" si="219"/>
        <v>0</v>
      </c>
      <c r="V1576" s="10">
        <f t="shared" si="220"/>
        <v>0</v>
      </c>
      <c r="W1576" s="11">
        <v>6</v>
      </c>
      <c r="X1576" s="8" t="s">
        <v>148</v>
      </c>
      <c r="Y1576" s="8" t="s">
        <v>149</v>
      </c>
      <c r="AA1576">
        <f t="shared" si="221"/>
        <v>3</v>
      </c>
      <c r="AB1576" s="32">
        <f t="shared" si="222"/>
        <v>-37.299999999999997</v>
      </c>
      <c r="AC1576" t="str">
        <f t="shared" si="223"/>
        <v>No Sales</v>
      </c>
      <c r="AD1576">
        <f>IFERROR(VLOOKUP(J1576,Product_lookup!$A:$G,5,FALSE),"")</f>
        <v>249</v>
      </c>
      <c r="AE1576">
        <f>IFERROR(VLOOKUP(J1576,Product_lookup!$A:$G,6,FALSE),"")</f>
        <v>100</v>
      </c>
      <c r="AF1576">
        <f>IFERROR(VLOOKUP(J1576,Product_lookup!$A:$G,7,FALSE),"")</f>
        <v>102</v>
      </c>
      <c r="AG1576" s="33">
        <f t="shared" si="224"/>
        <v>0.18875502008032127</v>
      </c>
    </row>
    <row r="1577" spans="1:33" x14ac:dyDescent="0.3">
      <c r="A1577" s="27">
        <v>46280</v>
      </c>
      <c r="B1577" s="8" t="s">
        <v>37</v>
      </c>
      <c r="C1577" s="8" t="s">
        <v>140</v>
      </c>
      <c r="D1577" s="8" t="s">
        <v>141</v>
      </c>
      <c r="E1577" s="8" t="s">
        <v>257</v>
      </c>
      <c r="F1577" s="8" t="s">
        <v>143</v>
      </c>
      <c r="G1577" s="8" t="s">
        <v>262</v>
      </c>
      <c r="H1577" s="8" t="s">
        <v>13</v>
      </c>
      <c r="I1577" s="8" t="s">
        <v>1207</v>
      </c>
      <c r="J1577" s="8" t="s">
        <v>260</v>
      </c>
      <c r="K1577" s="8" t="s">
        <v>14</v>
      </c>
      <c r="L1577" s="12">
        <v>516</v>
      </c>
      <c r="M1577" s="9">
        <v>4</v>
      </c>
      <c r="N1577" s="10">
        <f t="shared" si="216"/>
        <v>7.7519379844961239E-3</v>
      </c>
      <c r="O1577" s="11">
        <f t="shared" si="217"/>
        <v>5.72</v>
      </c>
      <c r="P1577" s="11">
        <v>22.88</v>
      </c>
      <c r="Q1577" s="11">
        <v>0</v>
      </c>
      <c r="R1577" s="8">
        <v>0</v>
      </c>
      <c r="S1577" s="8">
        <v>0</v>
      </c>
      <c r="T1577" s="33" t="str">
        <f t="shared" si="218"/>
        <v/>
      </c>
      <c r="U1577" s="12">
        <f t="shared" si="219"/>
        <v>0</v>
      </c>
      <c r="V1577" s="10">
        <f t="shared" si="220"/>
        <v>0</v>
      </c>
      <c r="W1577" s="11">
        <v>7.5</v>
      </c>
      <c r="X1577" s="8" t="s">
        <v>148</v>
      </c>
      <c r="Y1577" s="8" t="s">
        <v>149</v>
      </c>
      <c r="AA1577">
        <f t="shared" si="221"/>
        <v>3</v>
      </c>
      <c r="AB1577" s="32">
        <f t="shared" si="222"/>
        <v>-22.88</v>
      </c>
      <c r="AC1577" t="str">
        <f t="shared" si="223"/>
        <v>No Sales</v>
      </c>
      <c r="AD1577">
        <f>IFERROR(VLOOKUP(J1577,Product_lookup!$A:$G,5,FALSE),"")</f>
        <v>349</v>
      </c>
      <c r="AE1577">
        <f>IFERROR(VLOOKUP(J1577,Product_lookup!$A:$G,6,FALSE),"")</f>
        <v>133</v>
      </c>
      <c r="AF1577">
        <f>IFERROR(VLOOKUP(J1577,Product_lookup!$A:$G,7,FALSE),"")</f>
        <v>111</v>
      </c>
      <c r="AG1577" s="33">
        <f t="shared" si="224"/>
        <v>0.3008595988538682</v>
      </c>
    </row>
    <row r="1578" spans="1:33" x14ac:dyDescent="0.3">
      <c r="A1578" s="27">
        <v>46280</v>
      </c>
      <c r="B1578" s="8" t="s">
        <v>37</v>
      </c>
      <c r="C1578" s="8" t="s">
        <v>140</v>
      </c>
      <c r="D1578" s="8" t="s">
        <v>141</v>
      </c>
      <c r="E1578" s="8" t="s">
        <v>257</v>
      </c>
      <c r="F1578" s="8" t="s">
        <v>143</v>
      </c>
      <c r="G1578" s="8" t="s">
        <v>258</v>
      </c>
      <c r="H1578" s="8" t="s">
        <v>13</v>
      </c>
      <c r="I1578" s="8" t="s">
        <v>261</v>
      </c>
      <c r="J1578" s="8" t="s">
        <v>260</v>
      </c>
      <c r="K1578" s="8" t="s">
        <v>21</v>
      </c>
      <c r="L1578" s="12">
        <v>276</v>
      </c>
      <c r="M1578" s="9">
        <v>5</v>
      </c>
      <c r="N1578" s="10">
        <f t="shared" si="216"/>
        <v>1.8115942028985508E-2</v>
      </c>
      <c r="O1578" s="11">
        <f t="shared" si="217"/>
        <v>10</v>
      </c>
      <c r="P1578" s="11">
        <v>50</v>
      </c>
      <c r="Q1578" s="11">
        <v>0</v>
      </c>
      <c r="R1578" s="8">
        <v>0</v>
      </c>
      <c r="S1578" s="8">
        <v>0</v>
      </c>
      <c r="T1578" s="33" t="str">
        <f t="shared" si="218"/>
        <v/>
      </c>
      <c r="U1578" s="12">
        <f t="shared" si="219"/>
        <v>0</v>
      </c>
      <c r="V1578" s="10">
        <f t="shared" si="220"/>
        <v>0</v>
      </c>
      <c r="W1578" s="11">
        <v>10</v>
      </c>
      <c r="X1578" s="8" t="s">
        <v>148</v>
      </c>
      <c r="Y1578" s="8" t="s">
        <v>149</v>
      </c>
      <c r="AA1578">
        <f t="shared" si="221"/>
        <v>3</v>
      </c>
      <c r="AB1578" s="32">
        <f t="shared" si="222"/>
        <v>-50</v>
      </c>
      <c r="AC1578" t="str">
        <f t="shared" si="223"/>
        <v>No Sales</v>
      </c>
      <c r="AD1578">
        <f>IFERROR(VLOOKUP(J1578,Product_lookup!$A:$G,5,FALSE),"")</f>
        <v>349</v>
      </c>
      <c r="AE1578">
        <f>IFERROR(VLOOKUP(J1578,Product_lookup!$A:$G,6,FALSE),"")</f>
        <v>133</v>
      </c>
      <c r="AF1578">
        <f>IFERROR(VLOOKUP(J1578,Product_lookup!$A:$G,7,FALSE),"")</f>
        <v>111</v>
      </c>
      <c r="AG1578" s="33">
        <f t="shared" si="224"/>
        <v>0.3008595988538682</v>
      </c>
    </row>
    <row r="1579" spans="1:33" x14ac:dyDescent="0.3">
      <c r="A1579" s="27">
        <v>46280</v>
      </c>
      <c r="B1579" s="8" t="s">
        <v>37</v>
      </c>
      <c r="C1579" s="8" t="s">
        <v>140</v>
      </c>
      <c r="D1579" s="8" t="s">
        <v>141</v>
      </c>
      <c r="E1579" s="8" t="s">
        <v>257</v>
      </c>
      <c r="F1579" s="8" t="s">
        <v>143</v>
      </c>
      <c r="G1579" s="8" t="s">
        <v>258</v>
      </c>
      <c r="H1579" s="8" t="s">
        <v>13</v>
      </c>
      <c r="I1579" s="8" t="s">
        <v>440</v>
      </c>
      <c r="J1579" s="8" t="s">
        <v>260</v>
      </c>
      <c r="K1579" s="8" t="s">
        <v>14</v>
      </c>
      <c r="L1579" s="12">
        <v>523</v>
      </c>
      <c r="M1579" s="9">
        <v>5</v>
      </c>
      <c r="N1579" s="10">
        <f t="shared" si="216"/>
        <v>9.5602294455066923E-3</v>
      </c>
      <c r="O1579" s="11">
        <f t="shared" si="217"/>
        <v>6.35</v>
      </c>
      <c r="P1579" s="11">
        <v>31.75</v>
      </c>
      <c r="Q1579" s="11">
        <v>0</v>
      </c>
      <c r="R1579" s="8">
        <v>0</v>
      </c>
      <c r="S1579" s="8">
        <v>0</v>
      </c>
      <c r="T1579" s="33" t="str">
        <f t="shared" si="218"/>
        <v/>
      </c>
      <c r="U1579" s="12">
        <f t="shared" si="219"/>
        <v>0</v>
      </c>
      <c r="V1579" s="10">
        <f t="shared" si="220"/>
        <v>0</v>
      </c>
      <c r="W1579" s="11">
        <v>9</v>
      </c>
      <c r="X1579" s="8" t="s">
        <v>148</v>
      </c>
      <c r="Y1579" s="8" t="s">
        <v>149</v>
      </c>
      <c r="AA1579">
        <f t="shared" si="221"/>
        <v>3</v>
      </c>
      <c r="AB1579" s="32">
        <f t="shared" si="222"/>
        <v>-31.75</v>
      </c>
      <c r="AC1579" t="str">
        <f t="shared" si="223"/>
        <v>No Sales</v>
      </c>
      <c r="AD1579">
        <f>IFERROR(VLOOKUP(J1579,Product_lookup!$A:$G,5,FALSE),"")</f>
        <v>349</v>
      </c>
      <c r="AE1579">
        <f>IFERROR(VLOOKUP(J1579,Product_lookup!$A:$G,6,FALSE),"")</f>
        <v>133</v>
      </c>
      <c r="AF1579">
        <f>IFERROR(VLOOKUP(J1579,Product_lookup!$A:$G,7,FALSE),"")</f>
        <v>111</v>
      </c>
      <c r="AG1579" s="33">
        <f t="shared" si="224"/>
        <v>0.3008595988538682</v>
      </c>
    </row>
    <row r="1580" spans="1:33" x14ac:dyDescent="0.3">
      <c r="A1580" s="27">
        <v>46280</v>
      </c>
      <c r="B1580" s="8" t="s">
        <v>37</v>
      </c>
      <c r="C1580" s="8" t="s">
        <v>140</v>
      </c>
      <c r="D1580" s="8" t="s">
        <v>141</v>
      </c>
      <c r="E1580" s="8" t="s">
        <v>257</v>
      </c>
      <c r="F1580" s="8" t="s">
        <v>143</v>
      </c>
      <c r="G1580" s="8" t="s">
        <v>258</v>
      </c>
      <c r="H1580" s="8" t="s">
        <v>13</v>
      </c>
      <c r="I1580" s="8" t="s">
        <v>262</v>
      </c>
      <c r="J1580" s="8" t="s">
        <v>260</v>
      </c>
      <c r="K1580" s="8" t="s">
        <v>21</v>
      </c>
      <c r="L1580" s="12">
        <v>311</v>
      </c>
      <c r="M1580" s="9">
        <v>2</v>
      </c>
      <c r="N1580" s="10">
        <f t="shared" si="216"/>
        <v>6.4308681672025723E-3</v>
      </c>
      <c r="O1580" s="11">
        <f t="shared" si="217"/>
        <v>9.56</v>
      </c>
      <c r="P1580" s="11">
        <v>19.12</v>
      </c>
      <c r="Q1580" s="11">
        <v>0</v>
      </c>
      <c r="R1580" s="8">
        <v>0</v>
      </c>
      <c r="S1580" s="8">
        <v>0</v>
      </c>
      <c r="T1580" s="33" t="str">
        <f t="shared" si="218"/>
        <v/>
      </c>
      <c r="U1580" s="12">
        <f t="shared" si="219"/>
        <v>0</v>
      </c>
      <c r="V1580" s="10">
        <f t="shared" si="220"/>
        <v>0</v>
      </c>
      <c r="W1580" s="11">
        <v>10.5</v>
      </c>
      <c r="X1580" s="8" t="s">
        <v>148</v>
      </c>
      <c r="Y1580" s="8" t="s">
        <v>149</v>
      </c>
      <c r="AA1580">
        <f t="shared" si="221"/>
        <v>3</v>
      </c>
      <c r="AB1580" s="32">
        <f t="shared" si="222"/>
        <v>-19.12</v>
      </c>
      <c r="AC1580" t="str">
        <f t="shared" si="223"/>
        <v>No Sales</v>
      </c>
      <c r="AD1580">
        <f>IFERROR(VLOOKUP(J1580,Product_lookup!$A:$G,5,FALSE),"")</f>
        <v>349</v>
      </c>
      <c r="AE1580">
        <f>IFERROR(VLOOKUP(J1580,Product_lookup!$A:$G,6,FALSE),"")</f>
        <v>133</v>
      </c>
      <c r="AF1580">
        <f>IFERROR(VLOOKUP(J1580,Product_lookup!$A:$G,7,FALSE),"")</f>
        <v>111</v>
      </c>
      <c r="AG1580" s="33">
        <f t="shared" si="224"/>
        <v>0.3008595988538682</v>
      </c>
    </row>
    <row r="1581" spans="1:33" x14ac:dyDescent="0.3">
      <c r="A1581" s="27">
        <v>46280</v>
      </c>
      <c r="B1581" s="8" t="s">
        <v>33</v>
      </c>
      <c r="C1581" s="8" t="s">
        <v>173</v>
      </c>
      <c r="D1581" s="8" t="s">
        <v>141</v>
      </c>
      <c r="E1581" s="8" t="s">
        <v>193</v>
      </c>
      <c r="F1581" s="8" t="s">
        <v>143</v>
      </c>
      <c r="G1581" s="8" t="s">
        <v>194</v>
      </c>
      <c r="H1581" s="8" t="s">
        <v>24</v>
      </c>
      <c r="I1581" s="8" t="s">
        <v>772</v>
      </c>
      <c r="J1581" s="8" t="s">
        <v>195</v>
      </c>
      <c r="K1581" s="8" t="s">
        <v>14</v>
      </c>
      <c r="L1581" s="12">
        <v>130</v>
      </c>
      <c r="M1581" s="9">
        <v>3</v>
      </c>
      <c r="N1581" s="10">
        <f t="shared" si="216"/>
        <v>2.3076923076923078E-2</v>
      </c>
      <c r="O1581" s="11">
        <f t="shared" si="217"/>
        <v>6.6099999999999994</v>
      </c>
      <c r="P1581" s="11">
        <v>19.829999999999998</v>
      </c>
      <c r="Q1581" s="11">
        <v>0</v>
      </c>
      <c r="R1581" s="8">
        <v>0</v>
      </c>
      <c r="S1581" s="8">
        <v>0</v>
      </c>
      <c r="T1581" s="33" t="str">
        <f t="shared" si="218"/>
        <v/>
      </c>
      <c r="U1581" s="12">
        <f t="shared" si="219"/>
        <v>0</v>
      </c>
      <c r="V1581" s="10">
        <f t="shared" si="220"/>
        <v>0</v>
      </c>
      <c r="W1581" s="11">
        <v>9.5</v>
      </c>
      <c r="X1581" s="8" t="s">
        <v>148</v>
      </c>
      <c r="Y1581" s="8" t="s">
        <v>149</v>
      </c>
      <c r="AA1581">
        <f t="shared" si="221"/>
        <v>3</v>
      </c>
      <c r="AB1581" s="32">
        <f t="shared" si="222"/>
        <v>-19.829999999999998</v>
      </c>
      <c r="AC1581" t="str">
        <f t="shared" si="223"/>
        <v>No Sales</v>
      </c>
      <c r="AD1581">
        <f>IFERROR(VLOOKUP(J1581,Product_lookup!$A:$G,5,FALSE),"")</f>
        <v>399</v>
      </c>
      <c r="AE1581">
        <f>IFERROR(VLOOKUP(J1581,Product_lookup!$A:$G,6,FALSE),"")</f>
        <v>148</v>
      </c>
      <c r="AF1581">
        <f>IFERROR(VLOOKUP(J1581,Product_lookup!$A:$G,7,FALSE),"")</f>
        <v>126</v>
      </c>
      <c r="AG1581" s="33">
        <f t="shared" si="224"/>
        <v>0.31328320802005011</v>
      </c>
    </row>
    <row r="1582" spans="1:33" x14ac:dyDescent="0.3">
      <c r="A1582" s="27">
        <v>46280</v>
      </c>
      <c r="B1582" s="8" t="s">
        <v>33</v>
      </c>
      <c r="C1582" s="8" t="s">
        <v>173</v>
      </c>
      <c r="D1582" s="8" t="s">
        <v>141</v>
      </c>
      <c r="E1582" s="8" t="s">
        <v>193</v>
      </c>
      <c r="F1582" s="8" t="s">
        <v>143</v>
      </c>
      <c r="G1582" s="8" t="s">
        <v>264</v>
      </c>
      <c r="H1582" s="8" t="s">
        <v>24</v>
      </c>
      <c r="I1582" s="8" t="s">
        <v>958</v>
      </c>
      <c r="J1582" s="8" t="s">
        <v>195</v>
      </c>
      <c r="K1582" s="8" t="s">
        <v>21</v>
      </c>
      <c r="L1582" s="12">
        <v>292</v>
      </c>
      <c r="M1582" s="9">
        <v>5</v>
      </c>
      <c r="N1582" s="10">
        <f t="shared" si="216"/>
        <v>1.7123287671232876E-2</v>
      </c>
      <c r="O1582" s="11">
        <f t="shared" si="217"/>
        <v>10</v>
      </c>
      <c r="P1582" s="11">
        <v>50</v>
      </c>
      <c r="Q1582" s="11">
        <v>0</v>
      </c>
      <c r="R1582" s="8">
        <v>0</v>
      </c>
      <c r="S1582" s="8">
        <v>0</v>
      </c>
      <c r="T1582" s="33" t="str">
        <f t="shared" si="218"/>
        <v/>
      </c>
      <c r="U1582" s="12">
        <f t="shared" si="219"/>
        <v>0</v>
      </c>
      <c r="V1582" s="10">
        <f t="shared" si="220"/>
        <v>0</v>
      </c>
      <c r="W1582" s="11">
        <v>10</v>
      </c>
      <c r="X1582" s="8" t="s">
        <v>148</v>
      </c>
      <c r="Y1582" s="8" t="s">
        <v>149</v>
      </c>
      <c r="AA1582">
        <f t="shared" si="221"/>
        <v>3</v>
      </c>
      <c r="AB1582" s="32">
        <f t="shared" si="222"/>
        <v>-50</v>
      </c>
      <c r="AC1582" t="str">
        <f t="shared" si="223"/>
        <v>No Sales</v>
      </c>
      <c r="AD1582">
        <f>IFERROR(VLOOKUP(J1582,Product_lookup!$A:$G,5,FALSE),"")</f>
        <v>399</v>
      </c>
      <c r="AE1582">
        <f>IFERROR(VLOOKUP(J1582,Product_lookup!$A:$G,6,FALSE),"")</f>
        <v>148</v>
      </c>
      <c r="AF1582">
        <f>IFERROR(VLOOKUP(J1582,Product_lookup!$A:$G,7,FALSE),"")</f>
        <v>126</v>
      </c>
      <c r="AG1582" s="33">
        <f t="shared" si="224"/>
        <v>0.31328320802005011</v>
      </c>
    </row>
    <row r="1583" spans="1:33" x14ac:dyDescent="0.3">
      <c r="A1583" s="27">
        <v>46280</v>
      </c>
      <c r="B1583" s="8" t="s">
        <v>33</v>
      </c>
      <c r="C1583" s="8" t="s">
        <v>173</v>
      </c>
      <c r="D1583" s="8" t="s">
        <v>141</v>
      </c>
      <c r="E1583" s="8" t="s">
        <v>193</v>
      </c>
      <c r="F1583" s="8" t="s">
        <v>143</v>
      </c>
      <c r="G1583" s="8" t="s">
        <v>194</v>
      </c>
      <c r="H1583" s="8" t="s">
        <v>24</v>
      </c>
      <c r="I1583" s="8" t="s">
        <v>959</v>
      </c>
      <c r="J1583" s="8" t="s">
        <v>195</v>
      </c>
      <c r="K1583" s="8" t="s">
        <v>14</v>
      </c>
      <c r="L1583" s="12">
        <v>151</v>
      </c>
      <c r="M1583" s="9">
        <v>1</v>
      </c>
      <c r="N1583" s="10">
        <f t="shared" si="216"/>
        <v>6.6225165562913907E-3</v>
      </c>
      <c r="O1583" s="11">
        <f t="shared" si="217"/>
        <v>4.7300000000000004</v>
      </c>
      <c r="P1583" s="11">
        <v>4.7300000000000004</v>
      </c>
      <c r="Q1583" s="11">
        <v>0</v>
      </c>
      <c r="R1583" s="8">
        <v>0</v>
      </c>
      <c r="S1583" s="8">
        <v>0</v>
      </c>
      <c r="T1583" s="33" t="str">
        <f t="shared" si="218"/>
        <v/>
      </c>
      <c r="U1583" s="12">
        <f t="shared" si="219"/>
        <v>0</v>
      </c>
      <c r="V1583" s="10">
        <f t="shared" si="220"/>
        <v>0</v>
      </c>
      <c r="W1583" s="11">
        <v>8.5</v>
      </c>
      <c r="X1583" s="8" t="s">
        <v>148</v>
      </c>
      <c r="Y1583" s="8" t="s">
        <v>149</v>
      </c>
      <c r="AA1583">
        <f t="shared" si="221"/>
        <v>3</v>
      </c>
      <c r="AB1583" s="32">
        <f t="shared" si="222"/>
        <v>-4.7300000000000004</v>
      </c>
      <c r="AC1583" t="str">
        <f t="shared" si="223"/>
        <v>No Sales</v>
      </c>
      <c r="AD1583">
        <f>IFERROR(VLOOKUP(J1583,Product_lookup!$A:$G,5,FALSE),"")</f>
        <v>399</v>
      </c>
      <c r="AE1583">
        <f>IFERROR(VLOOKUP(J1583,Product_lookup!$A:$G,6,FALSE),"")</f>
        <v>148</v>
      </c>
      <c r="AF1583">
        <f>IFERROR(VLOOKUP(J1583,Product_lookup!$A:$G,7,FALSE),"")</f>
        <v>126</v>
      </c>
      <c r="AG1583" s="33">
        <f t="shared" si="224"/>
        <v>0.31328320802005011</v>
      </c>
    </row>
    <row r="1584" spans="1:33" x14ac:dyDescent="0.3">
      <c r="A1584" s="27">
        <v>46280</v>
      </c>
      <c r="B1584" s="8" t="s">
        <v>33</v>
      </c>
      <c r="C1584" s="8" t="s">
        <v>173</v>
      </c>
      <c r="D1584" s="8" t="s">
        <v>141</v>
      </c>
      <c r="E1584" s="8" t="s">
        <v>193</v>
      </c>
      <c r="F1584" s="8" t="s">
        <v>143</v>
      </c>
      <c r="G1584" s="8" t="s">
        <v>194</v>
      </c>
      <c r="H1584" s="8" t="s">
        <v>24</v>
      </c>
      <c r="I1584" s="8" t="s">
        <v>197</v>
      </c>
      <c r="J1584" s="8" t="s">
        <v>195</v>
      </c>
      <c r="K1584" s="8" t="s">
        <v>21</v>
      </c>
      <c r="L1584" s="12">
        <v>687</v>
      </c>
      <c r="M1584" s="9">
        <v>6</v>
      </c>
      <c r="N1584" s="10">
        <f t="shared" si="216"/>
        <v>8.7336244541484712E-3</v>
      </c>
      <c r="O1584" s="11">
        <f t="shared" si="217"/>
        <v>9</v>
      </c>
      <c r="P1584" s="11">
        <v>54</v>
      </c>
      <c r="Q1584" s="11">
        <v>399</v>
      </c>
      <c r="R1584" s="8">
        <v>1</v>
      </c>
      <c r="S1584" s="8">
        <v>1</v>
      </c>
      <c r="T1584" s="33">
        <f t="shared" si="218"/>
        <v>0.13533834586466165</v>
      </c>
      <c r="U1584" s="12">
        <f t="shared" si="219"/>
        <v>7.3888888888888893</v>
      </c>
      <c r="V1584" s="10">
        <f t="shared" si="220"/>
        <v>0.16666666666666666</v>
      </c>
      <c r="W1584" s="11">
        <v>9</v>
      </c>
      <c r="X1584" s="8" t="s">
        <v>148</v>
      </c>
      <c r="Y1584" s="8" t="s">
        <v>149</v>
      </c>
      <c r="AA1584">
        <f t="shared" si="221"/>
        <v>3</v>
      </c>
      <c r="AB1584" s="32">
        <f t="shared" si="222"/>
        <v>71</v>
      </c>
      <c r="AC1584" t="str">
        <f t="shared" si="223"/>
        <v>Profitable</v>
      </c>
      <c r="AD1584">
        <f>IFERROR(VLOOKUP(J1584,Product_lookup!$A:$G,5,FALSE),"")</f>
        <v>399</v>
      </c>
      <c r="AE1584">
        <f>IFERROR(VLOOKUP(J1584,Product_lookup!$A:$G,6,FALSE),"")</f>
        <v>148</v>
      </c>
      <c r="AF1584">
        <f>IFERROR(VLOOKUP(J1584,Product_lookup!$A:$G,7,FALSE),"")</f>
        <v>126</v>
      </c>
      <c r="AG1584" s="33">
        <f t="shared" si="224"/>
        <v>0.31328320802005011</v>
      </c>
    </row>
    <row r="1585" spans="1:33" x14ac:dyDescent="0.3">
      <c r="A1585" s="27">
        <v>46280</v>
      </c>
      <c r="B1585" s="8" t="s">
        <v>33</v>
      </c>
      <c r="C1585" s="8" t="s">
        <v>173</v>
      </c>
      <c r="D1585" s="8" t="s">
        <v>141</v>
      </c>
      <c r="E1585" s="8" t="s">
        <v>193</v>
      </c>
      <c r="F1585" s="8" t="s">
        <v>143</v>
      </c>
      <c r="G1585" s="8" t="s">
        <v>264</v>
      </c>
      <c r="H1585" s="8" t="s">
        <v>24</v>
      </c>
      <c r="I1585" s="8" t="s">
        <v>960</v>
      </c>
      <c r="J1585" s="8" t="s">
        <v>195</v>
      </c>
      <c r="K1585" s="8" t="s">
        <v>7</v>
      </c>
      <c r="L1585" s="12">
        <v>242</v>
      </c>
      <c r="M1585" s="9">
        <v>1</v>
      </c>
      <c r="N1585" s="10">
        <f t="shared" si="216"/>
        <v>4.1322314049586778E-3</v>
      </c>
      <c r="O1585" s="11">
        <f t="shared" si="217"/>
        <v>9.18</v>
      </c>
      <c r="P1585" s="11">
        <v>9.18</v>
      </c>
      <c r="Q1585" s="11">
        <v>0</v>
      </c>
      <c r="R1585" s="8">
        <v>0</v>
      </c>
      <c r="S1585" s="8">
        <v>0</v>
      </c>
      <c r="T1585" s="33" t="str">
        <f t="shared" si="218"/>
        <v/>
      </c>
      <c r="U1585" s="12">
        <f t="shared" si="219"/>
        <v>0</v>
      </c>
      <c r="V1585" s="10">
        <f t="shared" si="220"/>
        <v>0</v>
      </c>
      <c r="W1585" s="11">
        <v>13.5</v>
      </c>
      <c r="X1585" s="8" t="s">
        <v>148</v>
      </c>
      <c r="Y1585" s="8" t="s">
        <v>149</v>
      </c>
      <c r="AA1585">
        <f t="shared" si="221"/>
        <v>3</v>
      </c>
      <c r="AB1585" s="32">
        <f t="shared" si="222"/>
        <v>-9.18</v>
      </c>
      <c r="AC1585" t="str">
        <f t="shared" si="223"/>
        <v>No Sales</v>
      </c>
      <c r="AD1585">
        <f>IFERROR(VLOOKUP(J1585,Product_lookup!$A:$G,5,FALSE),"")</f>
        <v>399</v>
      </c>
      <c r="AE1585">
        <f>IFERROR(VLOOKUP(J1585,Product_lookup!$A:$G,6,FALSE),"")</f>
        <v>148</v>
      </c>
      <c r="AF1585">
        <f>IFERROR(VLOOKUP(J1585,Product_lookup!$A:$G,7,FALSE),"")</f>
        <v>126</v>
      </c>
      <c r="AG1585" s="33">
        <f t="shared" si="224"/>
        <v>0.31328320802005011</v>
      </c>
    </row>
    <row r="1586" spans="1:33" x14ac:dyDescent="0.3">
      <c r="A1586" s="27">
        <v>46280</v>
      </c>
      <c r="B1586" s="8" t="s">
        <v>33</v>
      </c>
      <c r="C1586" s="8" t="s">
        <v>173</v>
      </c>
      <c r="D1586" s="8" t="s">
        <v>141</v>
      </c>
      <c r="E1586" s="8" t="s">
        <v>200</v>
      </c>
      <c r="F1586" s="8" t="s">
        <v>143</v>
      </c>
      <c r="G1586" s="8" t="s">
        <v>268</v>
      </c>
      <c r="H1586" s="8" t="s">
        <v>24</v>
      </c>
      <c r="I1586" s="8" t="s">
        <v>199</v>
      </c>
      <c r="J1586" s="8" t="s">
        <v>202</v>
      </c>
      <c r="K1586" s="8" t="s">
        <v>14</v>
      </c>
      <c r="L1586" s="12">
        <v>767</v>
      </c>
      <c r="M1586" s="9">
        <v>2</v>
      </c>
      <c r="N1586" s="10">
        <f t="shared" si="216"/>
        <v>2.6075619295958278E-3</v>
      </c>
      <c r="O1586" s="11">
        <f t="shared" si="217"/>
        <v>9.4700000000000006</v>
      </c>
      <c r="P1586" s="11">
        <v>18.940000000000001</v>
      </c>
      <c r="Q1586" s="11">
        <v>0</v>
      </c>
      <c r="R1586" s="8">
        <v>0</v>
      </c>
      <c r="S1586" s="8">
        <v>0</v>
      </c>
      <c r="T1586" s="33" t="str">
        <f t="shared" si="218"/>
        <v/>
      </c>
      <c r="U1586" s="12">
        <f t="shared" si="219"/>
        <v>0</v>
      </c>
      <c r="V1586" s="10">
        <f t="shared" si="220"/>
        <v>0</v>
      </c>
      <c r="W1586" s="11">
        <v>11.5</v>
      </c>
      <c r="X1586" s="8" t="s">
        <v>148</v>
      </c>
      <c r="Y1586" s="8" t="s">
        <v>149</v>
      </c>
      <c r="AA1586">
        <f t="shared" si="221"/>
        <v>3</v>
      </c>
      <c r="AB1586" s="32">
        <f t="shared" si="222"/>
        <v>-18.940000000000001</v>
      </c>
      <c r="AC1586" t="str">
        <f t="shared" si="223"/>
        <v>No Sales</v>
      </c>
      <c r="AD1586">
        <f>IFERROR(VLOOKUP(J1586,Product_lookup!$A:$G,5,FALSE),"")</f>
        <v>429</v>
      </c>
      <c r="AE1586">
        <f>IFERROR(VLOOKUP(J1586,Product_lookup!$A:$G,6,FALSE),"")</f>
        <v>159</v>
      </c>
      <c r="AF1586">
        <f>IFERROR(VLOOKUP(J1586,Product_lookup!$A:$G,7,FALSE),"")</f>
        <v>139</v>
      </c>
      <c r="AG1586" s="33">
        <f t="shared" si="224"/>
        <v>0.30536130536130535</v>
      </c>
    </row>
    <row r="1587" spans="1:33" x14ac:dyDescent="0.3">
      <c r="A1587" s="27">
        <v>46280</v>
      </c>
      <c r="B1587" s="8" t="s">
        <v>33</v>
      </c>
      <c r="C1587" s="8" t="s">
        <v>173</v>
      </c>
      <c r="D1587" s="8" t="s">
        <v>141</v>
      </c>
      <c r="E1587" s="8" t="s">
        <v>200</v>
      </c>
      <c r="F1587" s="8" t="s">
        <v>143</v>
      </c>
      <c r="G1587" s="8" t="s">
        <v>268</v>
      </c>
      <c r="H1587" s="8" t="s">
        <v>24</v>
      </c>
      <c r="I1587" s="8" t="s">
        <v>638</v>
      </c>
      <c r="J1587" s="8" t="s">
        <v>202</v>
      </c>
      <c r="K1587" s="8" t="s">
        <v>21</v>
      </c>
      <c r="L1587" s="12">
        <v>238</v>
      </c>
      <c r="M1587" s="9">
        <v>2</v>
      </c>
      <c r="N1587" s="10">
        <f t="shared" si="216"/>
        <v>8.4033613445378148E-3</v>
      </c>
      <c r="O1587" s="11">
        <f t="shared" si="217"/>
        <v>13.48</v>
      </c>
      <c r="P1587" s="11">
        <v>26.96</v>
      </c>
      <c r="Q1587" s="11">
        <v>0</v>
      </c>
      <c r="R1587" s="8">
        <v>0</v>
      </c>
      <c r="S1587" s="8">
        <v>0</v>
      </c>
      <c r="T1587" s="33" t="str">
        <f t="shared" si="218"/>
        <v/>
      </c>
      <c r="U1587" s="12">
        <f t="shared" si="219"/>
        <v>0</v>
      </c>
      <c r="V1587" s="10">
        <f t="shared" si="220"/>
        <v>0</v>
      </c>
      <c r="W1587" s="11">
        <v>14.5</v>
      </c>
      <c r="X1587" s="8" t="s">
        <v>148</v>
      </c>
      <c r="Y1587" s="8" t="s">
        <v>149</v>
      </c>
      <c r="AA1587">
        <f t="shared" si="221"/>
        <v>3</v>
      </c>
      <c r="AB1587" s="32">
        <f t="shared" si="222"/>
        <v>-26.96</v>
      </c>
      <c r="AC1587" t="str">
        <f t="shared" si="223"/>
        <v>No Sales</v>
      </c>
      <c r="AD1587">
        <f>IFERROR(VLOOKUP(J1587,Product_lookup!$A:$G,5,FALSE),"")</f>
        <v>429</v>
      </c>
      <c r="AE1587">
        <f>IFERROR(VLOOKUP(J1587,Product_lookup!$A:$G,6,FALSE),"")</f>
        <v>159</v>
      </c>
      <c r="AF1587">
        <f>IFERROR(VLOOKUP(J1587,Product_lookup!$A:$G,7,FALSE),"")</f>
        <v>139</v>
      </c>
      <c r="AG1587" s="33">
        <f t="shared" si="224"/>
        <v>0.30536130536130535</v>
      </c>
    </row>
    <row r="1588" spans="1:33" x14ac:dyDescent="0.3">
      <c r="A1588" s="27">
        <v>46280</v>
      </c>
      <c r="B1588" s="8" t="s">
        <v>33</v>
      </c>
      <c r="C1588" s="8" t="s">
        <v>173</v>
      </c>
      <c r="D1588" s="8" t="s">
        <v>141</v>
      </c>
      <c r="E1588" s="8" t="s">
        <v>200</v>
      </c>
      <c r="F1588" s="8" t="s">
        <v>143</v>
      </c>
      <c r="G1588" s="8" t="s">
        <v>268</v>
      </c>
      <c r="H1588" s="8" t="s">
        <v>24</v>
      </c>
      <c r="I1588" s="8" t="s">
        <v>270</v>
      </c>
      <c r="J1588" s="8" t="s">
        <v>202</v>
      </c>
      <c r="K1588" s="8" t="s">
        <v>21</v>
      </c>
      <c r="L1588" s="12">
        <v>523</v>
      </c>
      <c r="M1588" s="9">
        <v>3</v>
      </c>
      <c r="N1588" s="10">
        <f t="shared" si="216"/>
        <v>5.7361376673040155E-3</v>
      </c>
      <c r="O1588" s="11">
        <f t="shared" si="217"/>
        <v>10.5</v>
      </c>
      <c r="P1588" s="11">
        <v>31.5</v>
      </c>
      <c r="Q1588" s="11">
        <v>0</v>
      </c>
      <c r="R1588" s="8">
        <v>0</v>
      </c>
      <c r="S1588" s="8">
        <v>0</v>
      </c>
      <c r="T1588" s="33" t="str">
        <f t="shared" si="218"/>
        <v/>
      </c>
      <c r="U1588" s="12">
        <f t="shared" si="219"/>
        <v>0</v>
      </c>
      <c r="V1588" s="10">
        <f t="shared" si="220"/>
        <v>0</v>
      </c>
      <c r="W1588" s="11">
        <v>10.5</v>
      </c>
      <c r="X1588" s="8" t="s">
        <v>148</v>
      </c>
      <c r="Y1588" s="8" t="s">
        <v>149</v>
      </c>
      <c r="AA1588">
        <f t="shared" si="221"/>
        <v>3</v>
      </c>
      <c r="AB1588" s="32">
        <f t="shared" si="222"/>
        <v>-31.5</v>
      </c>
      <c r="AC1588" t="str">
        <f t="shared" si="223"/>
        <v>No Sales</v>
      </c>
      <c r="AD1588">
        <f>IFERROR(VLOOKUP(J1588,Product_lookup!$A:$G,5,FALSE),"")</f>
        <v>429</v>
      </c>
      <c r="AE1588">
        <f>IFERROR(VLOOKUP(J1588,Product_lookup!$A:$G,6,FALSE),"")</f>
        <v>159</v>
      </c>
      <c r="AF1588">
        <f>IFERROR(VLOOKUP(J1588,Product_lookup!$A:$G,7,FALSE),"")</f>
        <v>139</v>
      </c>
      <c r="AG1588" s="33">
        <f t="shared" si="224"/>
        <v>0.30536130536130535</v>
      </c>
    </row>
    <row r="1589" spans="1:33" x14ac:dyDescent="0.3">
      <c r="A1589" s="27">
        <v>46280</v>
      </c>
      <c r="B1589" s="8" t="s">
        <v>33</v>
      </c>
      <c r="C1589" s="8" t="s">
        <v>173</v>
      </c>
      <c r="D1589" s="8" t="s">
        <v>141</v>
      </c>
      <c r="E1589" s="8" t="s">
        <v>271</v>
      </c>
      <c r="F1589" s="8" t="s">
        <v>143</v>
      </c>
      <c r="G1589" s="8" t="s">
        <v>272</v>
      </c>
      <c r="H1589" s="8" t="s">
        <v>24</v>
      </c>
      <c r="I1589" s="8" t="s">
        <v>277</v>
      </c>
      <c r="J1589" s="8" t="s">
        <v>274</v>
      </c>
      <c r="K1589" s="8" t="s">
        <v>21</v>
      </c>
      <c r="L1589" s="12">
        <v>299</v>
      </c>
      <c r="M1589" s="9">
        <v>7</v>
      </c>
      <c r="N1589" s="10">
        <f t="shared" si="216"/>
        <v>2.3411371237458192E-2</v>
      </c>
      <c r="O1589" s="11">
        <f t="shared" si="217"/>
        <v>9.92</v>
      </c>
      <c r="P1589" s="11">
        <v>69.44</v>
      </c>
      <c r="Q1589" s="11">
        <v>0</v>
      </c>
      <c r="R1589" s="8">
        <v>0</v>
      </c>
      <c r="S1589" s="8">
        <v>0</v>
      </c>
      <c r="T1589" s="33" t="str">
        <f t="shared" si="218"/>
        <v/>
      </c>
      <c r="U1589" s="12">
        <f t="shared" si="219"/>
        <v>0</v>
      </c>
      <c r="V1589" s="10">
        <f t="shared" si="220"/>
        <v>0</v>
      </c>
      <c r="W1589" s="11">
        <v>12</v>
      </c>
      <c r="X1589" s="8" t="s">
        <v>148</v>
      </c>
      <c r="Y1589" s="8" t="s">
        <v>149</v>
      </c>
      <c r="AA1589">
        <f t="shared" si="221"/>
        <v>3</v>
      </c>
      <c r="AB1589" s="32">
        <f t="shared" si="222"/>
        <v>-69.44</v>
      </c>
      <c r="AC1589" t="str">
        <f t="shared" si="223"/>
        <v>No Sales</v>
      </c>
      <c r="AD1589">
        <f>IFERROR(VLOOKUP(J1589,Product_lookup!$A:$G,5,FALSE),"")</f>
        <v>549</v>
      </c>
      <c r="AE1589">
        <f>IFERROR(VLOOKUP(J1589,Product_lookup!$A:$G,6,FALSE),"")</f>
        <v>198</v>
      </c>
      <c r="AF1589">
        <f>IFERROR(VLOOKUP(J1589,Product_lookup!$A:$G,7,FALSE),"")</f>
        <v>139</v>
      </c>
      <c r="AG1589" s="33">
        <f t="shared" si="224"/>
        <v>0.38615664845173042</v>
      </c>
    </row>
    <row r="1590" spans="1:33" x14ac:dyDescent="0.3">
      <c r="A1590" s="27">
        <v>46280</v>
      </c>
      <c r="B1590" s="8" t="s">
        <v>33</v>
      </c>
      <c r="C1590" s="8" t="s">
        <v>173</v>
      </c>
      <c r="D1590" s="8" t="s">
        <v>141</v>
      </c>
      <c r="E1590" s="8" t="s">
        <v>271</v>
      </c>
      <c r="F1590" s="8" t="s">
        <v>143</v>
      </c>
      <c r="G1590" s="8" t="s">
        <v>275</v>
      </c>
      <c r="H1590" s="8" t="s">
        <v>24</v>
      </c>
      <c r="I1590" s="8" t="s">
        <v>275</v>
      </c>
      <c r="J1590" s="8" t="s">
        <v>274</v>
      </c>
      <c r="K1590" s="8" t="s">
        <v>21</v>
      </c>
      <c r="L1590" s="12">
        <v>724</v>
      </c>
      <c r="M1590" s="9">
        <v>12</v>
      </c>
      <c r="N1590" s="10">
        <f t="shared" si="216"/>
        <v>1.6574585635359115E-2</v>
      </c>
      <c r="O1590" s="11">
        <f t="shared" si="217"/>
        <v>12.57</v>
      </c>
      <c r="P1590" s="11">
        <v>150.84</v>
      </c>
      <c r="Q1590" s="11">
        <v>549</v>
      </c>
      <c r="R1590" s="8">
        <v>1</v>
      </c>
      <c r="S1590" s="8">
        <v>1</v>
      </c>
      <c r="T1590" s="33">
        <f t="shared" si="218"/>
        <v>0.27475409836065573</v>
      </c>
      <c r="U1590" s="12">
        <f t="shared" si="219"/>
        <v>3.639618138424821</v>
      </c>
      <c r="V1590" s="10">
        <f t="shared" si="220"/>
        <v>8.3333333333333329E-2</v>
      </c>
      <c r="W1590" s="11">
        <v>15</v>
      </c>
      <c r="X1590" s="8" t="s">
        <v>148</v>
      </c>
      <c r="Y1590" s="8" t="s">
        <v>149</v>
      </c>
      <c r="AA1590">
        <f t="shared" si="221"/>
        <v>3</v>
      </c>
      <c r="AB1590" s="32">
        <f t="shared" si="222"/>
        <v>61.16</v>
      </c>
      <c r="AC1590" t="str">
        <f t="shared" si="223"/>
        <v>Profitable</v>
      </c>
      <c r="AD1590">
        <f>IFERROR(VLOOKUP(J1590,Product_lookup!$A:$G,5,FALSE),"")</f>
        <v>549</v>
      </c>
      <c r="AE1590">
        <f>IFERROR(VLOOKUP(J1590,Product_lookup!$A:$G,6,FALSE),"")</f>
        <v>198</v>
      </c>
      <c r="AF1590">
        <f>IFERROR(VLOOKUP(J1590,Product_lookup!$A:$G,7,FALSE),"")</f>
        <v>139</v>
      </c>
      <c r="AG1590" s="33">
        <f t="shared" si="224"/>
        <v>0.38615664845173042</v>
      </c>
    </row>
    <row r="1591" spans="1:33" x14ac:dyDescent="0.3">
      <c r="A1591" s="27">
        <v>46280</v>
      </c>
      <c r="B1591" s="8" t="s">
        <v>33</v>
      </c>
      <c r="C1591" s="8" t="s">
        <v>173</v>
      </c>
      <c r="D1591" s="8" t="s">
        <v>141</v>
      </c>
      <c r="E1591" s="8" t="s">
        <v>271</v>
      </c>
      <c r="F1591" s="8" t="s">
        <v>143</v>
      </c>
      <c r="G1591" s="8" t="s">
        <v>272</v>
      </c>
      <c r="H1591" s="8" t="s">
        <v>24</v>
      </c>
      <c r="I1591" s="8" t="s">
        <v>574</v>
      </c>
      <c r="J1591" s="8" t="s">
        <v>274</v>
      </c>
      <c r="K1591" s="8" t="s">
        <v>14</v>
      </c>
      <c r="L1591" s="12">
        <v>1292</v>
      </c>
      <c r="M1591" s="9">
        <v>5</v>
      </c>
      <c r="N1591" s="10">
        <f t="shared" si="216"/>
        <v>3.869969040247678E-3</v>
      </c>
      <c r="O1591" s="11">
        <f t="shared" si="217"/>
        <v>10.39</v>
      </c>
      <c r="P1591" s="11">
        <v>51.95</v>
      </c>
      <c r="Q1591" s="11">
        <v>0</v>
      </c>
      <c r="R1591" s="8">
        <v>0</v>
      </c>
      <c r="S1591" s="8">
        <v>0</v>
      </c>
      <c r="T1591" s="33" t="str">
        <f t="shared" si="218"/>
        <v/>
      </c>
      <c r="U1591" s="12">
        <f t="shared" si="219"/>
        <v>0</v>
      </c>
      <c r="V1591" s="10">
        <f t="shared" si="220"/>
        <v>0</v>
      </c>
      <c r="W1591" s="11">
        <v>12.5</v>
      </c>
      <c r="X1591" s="8" t="s">
        <v>148</v>
      </c>
      <c r="Y1591" s="8" t="s">
        <v>149</v>
      </c>
      <c r="AA1591">
        <f t="shared" si="221"/>
        <v>3</v>
      </c>
      <c r="AB1591" s="32">
        <f t="shared" si="222"/>
        <v>-51.95</v>
      </c>
      <c r="AC1591" t="str">
        <f t="shared" si="223"/>
        <v>No Sales</v>
      </c>
      <c r="AD1591">
        <f>IFERROR(VLOOKUP(J1591,Product_lookup!$A:$G,5,FALSE),"")</f>
        <v>549</v>
      </c>
      <c r="AE1591">
        <f>IFERROR(VLOOKUP(J1591,Product_lookup!$A:$G,6,FALSE),"")</f>
        <v>198</v>
      </c>
      <c r="AF1591">
        <f>IFERROR(VLOOKUP(J1591,Product_lookup!$A:$G,7,FALSE),"")</f>
        <v>139</v>
      </c>
      <c r="AG1591" s="33">
        <f t="shared" si="224"/>
        <v>0.38615664845173042</v>
      </c>
    </row>
    <row r="1592" spans="1:33" x14ac:dyDescent="0.3">
      <c r="A1592" s="27">
        <v>46280</v>
      </c>
      <c r="B1592" s="8" t="s">
        <v>23</v>
      </c>
      <c r="C1592" s="8" t="s">
        <v>173</v>
      </c>
      <c r="D1592" s="8" t="s">
        <v>141</v>
      </c>
      <c r="E1592" s="8" t="s">
        <v>174</v>
      </c>
      <c r="F1592" s="8" t="s">
        <v>143</v>
      </c>
      <c r="G1592" s="8" t="s">
        <v>688</v>
      </c>
      <c r="H1592" s="8" t="s">
        <v>20</v>
      </c>
      <c r="I1592" s="8" t="s">
        <v>688</v>
      </c>
      <c r="J1592" s="8" t="s">
        <v>176</v>
      </c>
      <c r="K1592" s="8" t="s">
        <v>14</v>
      </c>
      <c r="L1592" s="12">
        <v>417</v>
      </c>
      <c r="M1592" s="9">
        <v>0</v>
      </c>
      <c r="N1592" s="10">
        <f t="shared" si="216"/>
        <v>0</v>
      </c>
      <c r="O1592" s="11" t="str">
        <f t="shared" si="217"/>
        <v/>
      </c>
      <c r="P1592" s="11">
        <v>0</v>
      </c>
      <c r="Q1592" s="11">
        <v>0</v>
      </c>
      <c r="R1592" s="8">
        <v>0</v>
      </c>
      <c r="S1592" s="8">
        <v>0</v>
      </c>
      <c r="T1592" s="33" t="str">
        <f t="shared" si="218"/>
        <v/>
      </c>
      <c r="U1592" s="12" t="str">
        <f t="shared" si="219"/>
        <v/>
      </c>
      <c r="V1592" s="10" t="str">
        <f t="shared" si="220"/>
        <v/>
      </c>
      <c r="W1592" s="11">
        <v>12.5</v>
      </c>
      <c r="X1592" s="8" t="s">
        <v>148</v>
      </c>
      <c r="Y1592" s="8" t="s">
        <v>149</v>
      </c>
      <c r="AA1592">
        <f t="shared" si="221"/>
        <v>3</v>
      </c>
      <c r="AB1592" s="32">
        <f t="shared" si="222"/>
        <v>0</v>
      </c>
      <c r="AC1592" t="str">
        <f t="shared" si="223"/>
        <v>No Spend</v>
      </c>
      <c r="AD1592">
        <f>IFERROR(VLOOKUP(J1592,Product_lookup!$A:$G,5,FALSE),"")</f>
        <v>449</v>
      </c>
      <c r="AE1592">
        <f>IFERROR(VLOOKUP(J1592,Product_lookup!$A:$G,6,FALSE),"")</f>
        <v>166</v>
      </c>
      <c r="AF1592">
        <f>IFERROR(VLOOKUP(J1592,Product_lookup!$A:$G,7,FALSE),"")</f>
        <v>140</v>
      </c>
      <c r="AG1592" s="33">
        <f t="shared" si="224"/>
        <v>0.31848552338530067</v>
      </c>
    </row>
    <row r="1593" spans="1:33" x14ac:dyDescent="0.3">
      <c r="A1593" s="27">
        <v>46280</v>
      </c>
      <c r="B1593" s="8" t="s">
        <v>23</v>
      </c>
      <c r="C1593" s="8" t="s">
        <v>173</v>
      </c>
      <c r="D1593" s="8" t="s">
        <v>141</v>
      </c>
      <c r="E1593" s="8" t="s">
        <v>186</v>
      </c>
      <c r="F1593" s="8" t="s">
        <v>143</v>
      </c>
      <c r="G1593" s="8" t="s">
        <v>189</v>
      </c>
      <c r="H1593" s="8" t="s">
        <v>20</v>
      </c>
      <c r="I1593" s="8" t="s">
        <v>189</v>
      </c>
      <c r="J1593" s="8" t="s">
        <v>188</v>
      </c>
      <c r="K1593" s="8" t="s">
        <v>14</v>
      </c>
      <c r="L1593" s="12">
        <v>2267</v>
      </c>
      <c r="M1593" s="9">
        <v>17</v>
      </c>
      <c r="N1593" s="10">
        <f t="shared" si="216"/>
        <v>7.4988972209969126E-3</v>
      </c>
      <c r="O1593" s="11">
        <f t="shared" si="217"/>
        <v>6.33</v>
      </c>
      <c r="P1593" s="11">
        <v>107.61</v>
      </c>
      <c r="Q1593" s="11">
        <v>0</v>
      </c>
      <c r="R1593" s="8">
        <v>0</v>
      </c>
      <c r="S1593" s="8">
        <v>0</v>
      </c>
      <c r="T1593" s="33" t="str">
        <f t="shared" si="218"/>
        <v/>
      </c>
      <c r="U1593" s="12">
        <f t="shared" si="219"/>
        <v>0</v>
      </c>
      <c r="V1593" s="10">
        <f t="shared" si="220"/>
        <v>0</v>
      </c>
      <c r="W1593" s="11">
        <v>8.5</v>
      </c>
      <c r="X1593" s="8" t="s">
        <v>148</v>
      </c>
      <c r="Y1593" s="8" t="s">
        <v>149</v>
      </c>
      <c r="AA1593">
        <f t="shared" si="221"/>
        <v>3</v>
      </c>
      <c r="AB1593" s="32">
        <f t="shared" si="222"/>
        <v>-107.61</v>
      </c>
      <c r="AC1593" t="str">
        <f t="shared" si="223"/>
        <v>No Sales</v>
      </c>
      <c r="AD1593">
        <f>IFERROR(VLOOKUP(J1593,Product_lookup!$A:$G,5,FALSE),"")</f>
        <v>349</v>
      </c>
      <c r="AE1593">
        <f>IFERROR(VLOOKUP(J1593,Product_lookup!$A:$G,6,FALSE),"")</f>
        <v>133</v>
      </c>
      <c r="AF1593">
        <f>IFERROR(VLOOKUP(J1593,Product_lookup!$A:$G,7,FALSE),"")</f>
        <v>121</v>
      </c>
      <c r="AG1593" s="33">
        <f t="shared" si="224"/>
        <v>0.27220630372492838</v>
      </c>
    </row>
    <row r="1594" spans="1:33" x14ac:dyDescent="0.3">
      <c r="A1594" s="27">
        <v>46280</v>
      </c>
      <c r="B1594" s="8" t="s">
        <v>23</v>
      </c>
      <c r="C1594" s="8" t="s">
        <v>173</v>
      </c>
      <c r="D1594" s="8" t="s">
        <v>141</v>
      </c>
      <c r="E1594" s="8" t="s">
        <v>186</v>
      </c>
      <c r="F1594" s="8" t="s">
        <v>143</v>
      </c>
      <c r="G1594" s="8" t="s">
        <v>279</v>
      </c>
      <c r="H1594" s="8" t="s">
        <v>20</v>
      </c>
      <c r="I1594" s="8" t="s">
        <v>279</v>
      </c>
      <c r="J1594" s="8" t="s">
        <v>188</v>
      </c>
      <c r="K1594" s="8" t="s">
        <v>7</v>
      </c>
      <c r="L1594" s="12">
        <v>394</v>
      </c>
      <c r="M1594" s="9">
        <v>2</v>
      </c>
      <c r="N1594" s="10">
        <f t="shared" si="216"/>
        <v>5.076142131979695E-3</v>
      </c>
      <c r="O1594" s="11">
        <f t="shared" si="217"/>
        <v>6.05</v>
      </c>
      <c r="P1594" s="11">
        <v>12.1</v>
      </c>
      <c r="Q1594" s="11">
        <v>0</v>
      </c>
      <c r="R1594" s="8">
        <v>0</v>
      </c>
      <c r="S1594" s="8">
        <v>0</v>
      </c>
      <c r="T1594" s="33" t="str">
        <f t="shared" si="218"/>
        <v/>
      </c>
      <c r="U1594" s="12">
        <f t="shared" si="219"/>
        <v>0</v>
      </c>
      <c r="V1594" s="10">
        <f t="shared" si="220"/>
        <v>0</v>
      </c>
      <c r="W1594" s="11">
        <v>9</v>
      </c>
      <c r="X1594" s="8" t="s">
        <v>148</v>
      </c>
      <c r="Y1594" s="8" t="s">
        <v>149</v>
      </c>
      <c r="AA1594">
        <f t="shared" si="221"/>
        <v>3</v>
      </c>
      <c r="AB1594" s="32">
        <f t="shared" si="222"/>
        <v>-12.1</v>
      </c>
      <c r="AC1594" t="str">
        <f t="shared" si="223"/>
        <v>No Sales</v>
      </c>
      <c r="AD1594">
        <f>IFERROR(VLOOKUP(J1594,Product_lookup!$A:$G,5,FALSE),"")</f>
        <v>349</v>
      </c>
      <c r="AE1594">
        <f>IFERROR(VLOOKUP(J1594,Product_lookup!$A:$G,6,FALSE),"")</f>
        <v>133</v>
      </c>
      <c r="AF1594">
        <f>IFERROR(VLOOKUP(J1594,Product_lookup!$A:$G,7,FALSE),"")</f>
        <v>121</v>
      </c>
      <c r="AG1594" s="33">
        <f t="shared" si="224"/>
        <v>0.27220630372492838</v>
      </c>
    </row>
    <row r="1595" spans="1:33" x14ac:dyDescent="0.3">
      <c r="A1595" s="27">
        <v>46280</v>
      </c>
      <c r="B1595" s="8" t="s">
        <v>23</v>
      </c>
      <c r="C1595" s="8" t="s">
        <v>173</v>
      </c>
      <c r="D1595" s="8" t="s">
        <v>141</v>
      </c>
      <c r="E1595" s="8" t="s">
        <v>186</v>
      </c>
      <c r="F1595" s="8" t="s">
        <v>143</v>
      </c>
      <c r="G1595" s="8" t="s">
        <v>280</v>
      </c>
      <c r="H1595" s="8" t="s">
        <v>20</v>
      </c>
      <c r="I1595" s="8" t="s">
        <v>280</v>
      </c>
      <c r="J1595" s="8" t="s">
        <v>188</v>
      </c>
      <c r="K1595" s="8" t="s">
        <v>21</v>
      </c>
      <c r="L1595" s="12">
        <v>371</v>
      </c>
      <c r="M1595" s="9">
        <v>7</v>
      </c>
      <c r="N1595" s="10">
        <f t="shared" si="216"/>
        <v>1.8867924528301886E-2</v>
      </c>
      <c r="O1595" s="11">
        <f t="shared" si="217"/>
        <v>10.700000000000001</v>
      </c>
      <c r="P1595" s="11">
        <v>74.900000000000006</v>
      </c>
      <c r="Q1595" s="11">
        <v>0</v>
      </c>
      <c r="R1595" s="8">
        <v>0</v>
      </c>
      <c r="S1595" s="8">
        <v>0</v>
      </c>
      <c r="T1595" s="33" t="str">
        <f t="shared" si="218"/>
        <v/>
      </c>
      <c r="U1595" s="12">
        <f t="shared" si="219"/>
        <v>0</v>
      </c>
      <c r="V1595" s="10">
        <f t="shared" si="220"/>
        <v>0</v>
      </c>
      <c r="W1595" s="11">
        <v>13</v>
      </c>
      <c r="X1595" s="8" t="s">
        <v>148</v>
      </c>
      <c r="Y1595" s="8" t="s">
        <v>149</v>
      </c>
      <c r="AA1595">
        <f t="shared" si="221"/>
        <v>3</v>
      </c>
      <c r="AB1595" s="32">
        <f t="shared" si="222"/>
        <v>-74.900000000000006</v>
      </c>
      <c r="AC1595" t="str">
        <f t="shared" si="223"/>
        <v>No Sales</v>
      </c>
      <c r="AD1595">
        <f>IFERROR(VLOOKUP(J1595,Product_lookup!$A:$G,5,FALSE),"")</f>
        <v>349</v>
      </c>
      <c r="AE1595">
        <f>IFERROR(VLOOKUP(J1595,Product_lookup!$A:$G,6,FALSE),"")</f>
        <v>133</v>
      </c>
      <c r="AF1595">
        <f>IFERROR(VLOOKUP(J1595,Product_lookup!$A:$G,7,FALSE),"")</f>
        <v>121</v>
      </c>
      <c r="AG1595" s="33">
        <f t="shared" si="224"/>
        <v>0.27220630372492838</v>
      </c>
    </row>
    <row r="1596" spans="1:33" x14ac:dyDescent="0.3">
      <c r="A1596" s="27">
        <v>46280</v>
      </c>
      <c r="B1596" s="8" t="s">
        <v>23</v>
      </c>
      <c r="C1596" s="8" t="s">
        <v>173</v>
      </c>
      <c r="D1596" s="8" t="s">
        <v>141</v>
      </c>
      <c r="E1596" s="8" t="s">
        <v>281</v>
      </c>
      <c r="F1596" s="8" t="s">
        <v>143</v>
      </c>
      <c r="G1596" s="8" t="s">
        <v>282</v>
      </c>
      <c r="H1596" s="8" t="s">
        <v>20</v>
      </c>
      <c r="I1596" s="8" t="s">
        <v>282</v>
      </c>
      <c r="J1596" s="8" t="s">
        <v>283</v>
      </c>
      <c r="K1596" s="8" t="s">
        <v>7</v>
      </c>
      <c r="L1596" s="12">
        <v>4727</v>
      </c>
      <c r="M1596" s="9">
        <v>24</v>
      </c>
      <c r="N1596" s="10">
        <f t="shared" si="216"/>
        <v>5.0772159932303785E-3</v>
      </c>
      <c r="O1596" s="11">
        <f t="shared" si="217"/>
        <v>5.44</v>
      </c>
      <c r="P1596" s="11">
        <v>130.56</v>
      </c>
      <c r="Q1596" s="11">
        <v>1495</v>
      </c>
      <c r="R1596" s="8">
        <v>5</v>
      </c>
      <c r="S1596" s="8">
        <v>5</v>
      </c>
      <c r="T1596" s="33">
        <f t="shared" si="218"/>
        <v>8.7331103678929767E-2</v>
      </c>
      <c r="U1596" s="12">
        <f t="shared" si="219"/>
        <v>11.450674019607844</v>
      </c>
      <c r="V1596" s="10">
        <f t="shared" si="220"/>
        <v>0.20833333333333334</v>
      </c>
      <c r="W1596" s="11">
        <v>8</v>
      </c>
      <c r="X1596" s="8" t="s">
        <v>148</v>
      </c>
      <c r="Y1596" s="8" t="s">
        <v>149</v>
      </c>
      <c r="AA1596">
        <f t="shared" si="221"/>
        <v>3</v>
      </c>
      <c r="AB1596" s="32">
        <f t="shared" si="222"/>
        <v>274.44</v>
      </c>
      <c r="AC1596" t="str">
        <f t="shared" si="223"/>
        <v>Profitable</v>
      </c>
      <c r="AD1596">
        <f>IFERROR(VLOOKUP(J1596,Product_lookup!$A:$G,5,FALSE),"")</f>
        <v>299</v>
      </c>
      <c r="AE1596">
        <f>IFERROR(VLOOKUP(J1596,Product_lookup!$A:$G,6,FALSE),"")</f>
        <v>111</v>
      </c>
      <c r="AF1596">
        <f>IFERROR(VLOOKUP(J1596,Product_lookup!$A:$G,7,FALSE),"")</f>
        <v>107</v>
      </c>
      <c r="AG1596" s="33">
        <f t="shared" si="224"/>
        <v>0.2709030100334448</v>
      </c>
    </row>
    <row r="1597" spans="1:33" x14ac:dyDescent="0.3">
      <c r="A1597" s="27">
        <v>46280</v>
      </c>
      <c r="B1597" s="8" t="s">
        <v>23</v>
      </c>
      <c r="C1597" s="8" t="s">
        <v>173</v>
      </c>
      <c r="D1597" s="8" t="s">
        <v>141</v>
      </c>
      <c r="E1597" s="8" t="s">
        <v>285</v>
      </c>
      <c r="F1597" s="8" t="s">
        <v>143</v>
      </c>
      <c r="G1597" s="8" t="s">
        <v>286</v>
      </c>
      <c r="H1597" s="8" t="s">
        <v>20</v>
      </c>
      <c r="I1597" s="8" t="s">
        <v>286</v>
      </c>
      <c r="J1597" s="8" t="s">
        <v>287</v>
      </c>
      <c r="K1597" s="8" t="s">
        <v>21</v>
      </c>
      <c r="L1597" s="12">
        <v>368</v>
      </c>
      <c r="M1597" s="9">
        <v>4</v>
      </c>
      <c r="N1597" s="10">
        <f t="shared" si="216"/>
        <v>1.0869565217391304E-2</v>
      </c>
      <c r="O1597" s="11">
        <f t="shared" si="217"/>
        <v>8.42</v>
      </c>
      <c r="P1597" s="11">
        <v>33.68</v>
      </c>
      <c r="Q1597" s="11">
        <v>0</v>
      </c>
      <c r="R1597" s="8">
        <v>0</v>
      </c>
      <c r="S1597" s="8">
        <v>0</v>
      </c>
      <c r="T1597" s="33" t="str">
        <f t="shared" si="218"/>
        <v/>
      </c>
      <c r="U1597" s="12">
        <f t="shared" si="219"/>
        <v>0</v>
      </c>
      <c r="V1597" s="10">
        <f t="shared" si="220"/>
        <v>0</v>
      </c>
      <c r="W1597" s="11">
        <v>9.5</v>
      </c>
      <c r="X1597" s="8" t="s">
        <v>148</v>
      </c>
      <c r="Y1597" s="8" t="s">
        <v>149</v>
      </c>
      <c r="AA1597">
        <f t="shared" si="221"/>
        <v>3</v>
      </c>
      <c r="AB1597" s="32">
        <f t="shared" si="222"/>
        <v>-33.68</v>
      </c>
      <c r="AC1597" t="str">
        <f t="shared" si="223"/>
        <v>No Sales</v>
      </c>
      <c r="AD1597">
        <f>IFERROR(VLOOKUP(J1597,Product_lookup!$A:$G,5,FALSE),"")</f>
        <v>249</v>
      </c>
      <c r="AE1597">
        <f>IFERROR(VLOOKUP(J1597,Product_lookup!$A:$G,6,FALSE),"")</f>
        <v>95</v>
      </c>
      <c r="AF1597">
        <f>IFERROR(VLOOKUP(J1597,Product_lookup!$A:$G,7,FALSE),"")</f>
        <v>92</v>
      </c>
      <c r="AG1597" s="33">
        <f t="shared" si="224"/>
        <v>0.24899598393574296</v>
      </c>
    </row>
    <row r="1598" spans="1:33" x14ac:dyDescent="0.3">
      <c r="A1598" s="27">
        <v>46280</v>
      </c>
      <c r="B1598" s="8" t="s">
        <v>23</v>
      </c>
      <c r="C1598" s="8" t="s">
        <v>173</v>
      </c>
      <c r="D1598" s="8" t="s">
        <v>141</v>
      </c>
      <c r="E1598" s="8" t="s">
        <v>285</v>
      </c>
      <c r="F1598" s="8" t="s">
        <v>143</v>
      </c>
      <c r="G1598" s="8" t="s">
        <v>290</v>
      </c>
      <c r="H1598" s="8" t="s">
        <v>20</v>
      </c>
      <c r="I1598" s="8" t="s">
        <v>290</v>
      </c>
      <c r="J1598" s="8" t="s">
        <v>287</v>
      </c>
      <c r="K1598" s="8" t="s">
        <v>7</v>
      </c>
      <c r="L1598" s="12">
        <v>1162</v>
      </c>
      <c r="M1598" s="9">
        <v>6</v>
      </c>
      <c r="N1598" s="10">
        <f t="shared" si="216"/>
        <v>5.1635111876075735E-3</v>
      </c>
      <c r="O1598" s="11">
        <f t="shared" si="217"/>
        <v>6.56</v>
      </c>
      <c r="P1598" s="11">
        <v>39.36</v>
      </c>
      <c r="Q1598" s="11">
        <v>249</v>
      </c>
      <c r="R1598" s="8">
        <v>1</v>
      </c>
      <c r="S1598" s="8">
        <v>1</v>
      </c>
      <c r="T1598" s="33">
        <f t="shared" si="218"/>
        <v>0.15807228915662649</v>
      </c>
      <c r="U1598" s="12">
        <f t="shared" si="219"/>
        <v>6.3262195121951219</v>
      </c>
      <c r="V1598" s="10">
        <f t="shared" si="220"/>
        <v>0.16666666666666666</v>
      </c>
      <c r="W1598" s="11">
        <v>9</v>
      </c>
      <c r="X1598" s="8" t="s">
        <v>148</v>
      </c>
      <c r="Y1598" s="8" t="s">
        <v>149</v>
      </c>
      <c r="AA1598">
        <f t="shared" si="221"/>
        <v>3</v>
      </c>
      <c r="AB1598" s="32">
        <f t="shared" si="222"/>
        <v>22.64</v>
      </c>
      <c r="AC1598" t="str">
        <f t="shared" si="223"/>
        <v>Profitable</v>
      </c>
      <c r="AD1598">
        <f>IFERROR(VLOOKUP(J1598,Product_lookup!$A:$G,5,FALSE),"")</f>
        <v>249</v>
      </c>
      <c r="AE1598">
        <f>IFERROR(VLOOKUP(J1598,Product_lookup!$A:$G,6,FALSE),"")</f>
        <v>95</v>
      </c>
      <c r="AF1598">
        <f>IFERROR(VLOOKUP(J1598,Product_lookup!$A:$G,7,FALSE),"")</f>
        <v>92</v>
      </c>
      <c r="AG1598" s="33">
        <f t="shared" si="224"/>
        <v>0.24899598393574296</v>
      </c>
    </row>
    <row r="1599" spans="1:33" x14ac:dyDescent="0.3">
      <c r="A1599" s="27">
        <v>46280</v>
      </c>
      <c r="B1599" s="8" t="s">
        <v>23</v>
      </c>
      <c r="C1599" s="8" t="s">
        <v>173</v>
      </c>
      <c r="D1599" s="8" t="s">
        <v>141</v>
      </c>
      <c r="E1599" s="8" t="s">
        <v>285</v>
      </c>
      <c r="F1599" s="8" t="s">
        <v>143</v>
      </c>
      <c r="G1599" s="8" t="s">
        <v>482</v>
      </c>
      <c r="H1599" s="8" t="s">
        <v>20</v>
      </c>
      <c r="I1599" s="8" t="s">
        <v>482</v>
      </c>
      <c r="J1599" s="8" t="s">
        <v>287</v>
      </c>
      <c r="K1599" s="8" t="s">
        <v>7</v>
      </c>
      <c r="L1599" s="12">
        <v>872</v>
      </c>
      <c r="M1599" s="9">
        <v>8</v>
      </c>
      <c r="N1599" s="10">
        <f t="shared" si="216"/>
        <v>9.1743119266055051E-3</v>
      </c>
      <c r="O1599" s="11">
        <f t="shared" si="217"/>
        <v>4.6500000000000004</v>
      </c>
      <c r="P1599" s="11">
        <v>37.200000000000003</v>
      </c>
      <c r="Q1599" s="11">
        <v>249</v>
      </c>
      <c r="R1599" s="8">
        <v>1</v>
      </c>
      <c r="S1599" s="8">
        <v>1</v>
      </c>
      <c r="T1599" s="33">
        <f t="shared" si="218"/>
        <v>0.14939759036144579</v>
      </c>
      <c r="U1599" s="12">
        <f t="shared" si="219"/>
        <v>6.693548387096774</v>
      </c>
      <c r="V1599" s="10">
        <f t="shared" si="220"/>
        <v>0.125</v>
      </c>
      <c r="W1599" s="11">
        <v>7</v>
      </c>
      <c r="X1599" s="8" t="s">
        <v>148</v>
      </c>
      <c r="Y1599" s="8" t="s">
        <v>149</v>
      </c>
      <c r="AA1599">
        <f t="shared" si="221"/>
        <v>3</v>
      </c>
      <c r="AB1599" s="32">
        <f t="shared" si="222"/>
        <v>24.799999999999997</v>
      </c>
      <c r="AC1599" t="str">
        <f t="shared" si="223"/>
        <v>Profitable</v>
      </c>
      <c r="AD1599">
        <f>IFERROR(VLOOKUP(J1599,Product_lookup!$A:$G,5,FALSE),"")</f>
        <v>249</v>
      </c>
      <c r="AE1599">
        <f>IFERROR(VLOOKUP(J1599,Product_lookup!$A:$G,6,FALSE),"")</f>
        <v>95</v>
      </c>
      <c r="AF1599">
        <f>IFERROR(VLOOKUP(J1599,Product_lookup!$A:$G,7,FALSE),"")</f>
        <v>92</v>
      </c>
      <c r="AG1599" s="33">
        <f t="shared" si="224"/>
        <v>0.24899598393574296</v>
      </c>
    </row>
    <row r="1600" spans="1:33" x14ac:dyDescent="0.3">
      <c r="A1600" s="27">
        <v>46280</v>
      </c>
      <c r="B1600" s="8" t="s">
        <v>23</v>
      </c>
      <c r="C1600" s="8" t="s">
        <v>173</v>
      </c>
      <c r="D1600" s="8" t="s">
        <v>141</v>
      </c>
      <c r="E1600" s="8" t="s">
        <v>285</v>
      </c>
      <c r="F1600" s="8" t="s">
        <v>143</v>
      </c>
      <c r="G1600" s="8" t="s">
        <v>600</v>
      </c>
      <c r="H1600" s="8" t="s">
        <v>20</v>
      </c>
      <c r="I1600" s="8" t="s">
        <v>600</v>
      </c>
      <c r="J1600" s="8" t="s">
        <v>287</v>
      </c>
      <c r="K1600" s="8" t="s">
        <v>21</v>
      </c>
      <c r="L1600" s="12">
        <v>224</v>
      </c>
      <c r="M1600" s="9">
        <v>2</v>
      </c>
      <c r="N1600" s="10">
        <f t="shared" si="216"/>
        <v>8.9285714285714281E-3</v>
      </c>
      <c r="O1600" s="11">
        <f t="shared" si="217"/>
        <v>7.83</v>
      </c>
      <c r="P1600" s="11">
        <v>15.66</v>
      </c>
      <c r="Q1600" s="11">
        <v>0</v>
      </c>
      <c r="R1600" s="8">
        <v>0</v>
      </c>
      <c r="S1600" s="8">
        <v>0</v>
      </c>
      <c r="T1600" s="33" t="str">
        <f t="shared" si="218"/>
        <v/>
      </c>
      <c r="U1600" s="12">
        <f t="shared" si="219"/>
        <v>0</v>
      </c>
      <c r="V1600" s="10">
        <f t="shared" si="220"/>
        <v>0</v>
      </c>
      <c r="W1600" s="11">
        <v>8</v>
      </c>
      <c r="X1600" s="8" t="s">
        <v>148</v>
      </c>
      <c r="Y1600" s="8" t="s">
        <v>149</v>
      </c>
      <c r="AA1600">
        <f t="shared" si="221"/>
        <v>3</v>
      </c>
      <c r="AB1600" s="32">
        <f t="shared" si="222"/>
        <v>-15.66</v>
      </c>
      <c r="AC1600" t="str">
        <f t="shared" si="223"/>
        <v>No Sales</v>
      </c>
      <c r="AD1600">
        <f>IFERROR(VLOOKUP(J1600,Product_lookup!$A:$G,5,FALSE),"")</f>
        <v>249</v>
      </c>
      <c r="AE1600">
        <f>IFERROR(VLOOKUP(J1600,Product_lookup!$A:$G,6,FALSE),"")</f>
        <v>95</v>
      </c>
      <c r="AF1600">
        <f>IFERROR(VLOOKUP(J1600,Product_lookup!$A:$G,7,FALSE),"")</f>
        <v>92</v>
      </c>
      <c r="AG1600" s="33">
        <f t="shared" si="224"/>
        <v>0.24899598393574296</v>
      </c>
    </row>
    <row r="1601" spans="1:33" x14ac:dyDescent="0.3">
      <c r="A1601" s="27">
        <v>46280</v>
      </c>
      <c r="B1601" s="8" t="s">
        <v>23</v>
      </c>
      <c r="C1601" s="8" t="s">
        <v>173</v>
      </c>
      <c r="D1601" s="8" t="s">
        <v>141</v>
      </c>
      <c r="E1601" s="8" t="s">
        <v>285</v>
      </c>
      <c r="F1601" s="8" t="s">
        <v>143</v>
      </c>
      <c r="G1601" s="8" t="s">
        <v>480</v>
      </c>
      <c r="H1601" s="8" t="s">
        <v>20</v>
      </c>
      <c r="I1601" s="8" t="s">
        <v>480</v>
      </c>
      <c r="J1601" s="8" t="s">
        <v>287</v>
      </c>
      <c r="K1601" s="8" t="s">
        <v>14</v>
      </c>
      <c r="L1601" s="12">
        <v>630</v>
      </c>
      <c r="M1601" s="9">
        <v>2</v>
      </c>
      <c r="N1601" s="10">
        <f t="shared" si="216"/>
        <v>3.1746031746031746E-3</v>
      </c>
      <c r="O1601" s="11">
        <f t="shared" si="217"/>
        <v>6.91</v>
      </c>
      <c r="P1601" s="8">
        <v>13.82</v>
      </c>
      <c r="Q1601" s="11">
        <v>0</v>
      </c>
      <c r="R1601" s="8">
        <v>0</v>
      </c>
      <c r="S1601" s="8">
        <v>0</v>
      </c>
      <c r="T1601" s="33" t="str">
        <f t="shared" si="218"/>
        <v/>
      </c>
      <c r="U1601" s="12">
        <f t="shared" si="219"/>
        <v>0</v>
      </c>
      <c r="V1601" s="10">
        <f t="shared" si="220"/>
        <v>0</v>
      </c>
      <c r="W1601" s="11">
        <v>8.5</v>
      </c>
      <c r="X1601" s="8" t="s">
        <v>148</v>
      </c>
      <c r="Y1601" s="8" t="s">
        <v>149</v>
      </c>
      <c r="AA1601">
        <f t="shared" si="221"/>
        <v>3</v>
      </c>
      <c r="AB1601" s="32">
        <f t="shared" si="222"/>
        <v>-13.82</v>
      </c>
      <c r="AC1601" t="str">
        <f t="shared" si="223"/>
        <v>No Sales</v>
      </c>
      <c r="AD1601">
        <f>IFERROR(VLOOKUP(J1601,Product_lookup!$A:$G,5,FALSE),"")</f>
        <v>249</v>
      </c>
      <c r="AE1601">
        <f>IFERROR(VLOOKUP(J1601,Product_lookup!$A:$G,6,FALSE),"")</f>
        <v>95</v>
      </c>
      <c r="AF1601">
        <f>IFERROR(VLOOKUP(J1601,Product_lookup!$A:$G,7,FALSE),"")</f>
        <v>92</v>
      </c>
      <c r="AG1601" s="33">
        <f t="shared" si="224"/>
        <v>0.24899598393574296</v>
      </c>
    </row>
    <row r="1602" spans="1:33" x14ac:dyDescent="0.3">
      <c r="A1602" s="27">
        <v>46280</v>
      </c>
      <c r="B1602" s="8" t="s">
        <v>23</v>
      </c>
      <c r="C1602" s="8" t="s">
        <v>173</v>
      </c>
      <c r="D1602" s="8" t="s">
        <v>141</v>
      </c>
      <c r="E1602" s="8" t="s">
        <v>285</v>
      </c>
      <c r="F1602" s="8" t="s">
        <v>143</v>
      </c>
      <c r="G1602" s="8" t="s">
        <v>288</v>
      </c>
      <c r="H1602" s="8" t="s">
        <v>20</v>
      </c>
      <c r="I1602" s="8" t="s">
        <v>288</v>
      </c>
      <c r="J1602" s="8" t="s">
        <v>287</v>
      </c>
      <c r="K1602" s="8" t="s">
        <v>7</v>
      </c>
      <c r="L1602" s="12">
        <v>388</v>
      </c>
      <c r="M1602" s="9">
        <v>4</v>
      </c>
      <c r="N1602" s="10">
        <f t="shared" ref="N1602:N1665" si="225">IF(L1602=0,"",M1602/L1602)</f>
        <v>1.0309278350515464E-2</v>
      </c>
      <c r="O1602" s="11">
        <f t="shared" ref="O1602:O1665" si="226">IF(M1602=0,"",P1602/M1602)</f>
        <v>4.0599999999999996</v>
      </c>
      <c r="P1602" s="8">
        <v>16.239999999999998</v>
      </c>
      <c r="Q1602" s="11">
        <v>0</v>
      </c>
      <c r="R1602" s="8">
        <v>0</v>
      </c>
      <c r="S1602" s="8">
        <v>0</v>
      </c>
      <c r="T1602" s="33" t="str">
        <f t="shared" ref="T1602:T1665" si="227">IF(Q1602=0,"",P1602/Q1602)</f>
        <v/>
      </c>
      <c r="U1602" s="12">
        <f t="shared" ref="U1602:U1665" si="228">IF(P1602=0,"",Q1602/P1602)</f>
        <v>0</v>
      </c>
      <c r="V1602" s="10">
        <f t="shared" ref="V1602:V1665" si="229">IF(M1602=0,"",R1602/M1602)</f>
        <v>0</v>
      </c>
      <c r="W1602" s="11">
        <v>6</v>
      </c>
      <c r="X1602" s="8" t="s">
        <v>148</v>
      </c>
      <c r="Y1602" s="8" t="s">
        <v>149</v>
      </c>
      <c r="AA1602">
        <f t="shared" ref="AA1602:AA1665" si="230">IF(OR(A1602&lt;DATE(2026,9,1),A1602&gt;DATE(2026,9,28)),"Check Date",INT((A1602-DATE(2026,9,1))/7)+1)</f>
        <v>3</v>
      </c>
      <c r="AB1602" s="32">
        <f t="shared" ref="AB1602:AB1665" si="231">IF(OR(AD1602="",AE1602="",AF1602=""),"",S1602*(AD1602-AE1602-AF1602)-P1602)</f>
        <v>-16.239999999999998</v>
      </c>
      <c r="AC1602" t="str">
        <f t="shared" ref="AC1602:AC1665" si="232">IF(P1602&lt;0,"Review",IF(OR(AD1602="",AE1602="",AF1602=""),"Cost missing",IF(P1602=0,"No Spend",IF(Q1602=0,"No Sales",IF(P1602/Q1602&lt;AG1602,"Profitable","Losing")))))</f>
        <v>No Sales</v>
      </c>
      <c r="AD1602">
        <f>IFERROR(VLOOKUP(J1602,Product_lookup!$A:$G,5,FALSE),"")</f>
        <v>249</v>
      </c>
      <c r="AE1602">
        <f>IFERROR(VLOOKUP(J1602,Product_lookup!$A:$G,6,FALSE),"")</f>
        <v>95</v>
      </c>
      <c r="AF1602">
        <f>IFERROR(VLOOKUP(J1602,Product_lookup!$A:$G,7,FALSE),"")</f>
        <v>92</v>
      </c>
      <c r="AG1602" s="33">
        <f t="shared" ref="AG1602:AG1665" si="233">IFERROR((AD1602-AE1602-AF1602)/AD1602,"")</f>
        <v>0.24899598393574296</v>
      </c>
    </row>
    <row r="1603" spans="1:33" x14ac:dyDescent="0.3">
      <c r="A1603" s="27">
        <v>46280</v>
      </c>
      <c r="B1603" s="8" t="s">
        <v>23</v>
      </c>
      <c r="C1603" s="8" t="s">
        <v>173</v>
      </c>
      <c r="D1603" s="8" t="s">
        <v>141</v>
      </c>
      <c r="E1603" s="8" t="s">
        <v>285</v>
      </c>
      <c r="F1603" s="8" t="s">
        <v>143</v>
      </c>
      <c r="G1603" s="8" t="s">
        <v>736</v>
      </c>
      <c r="H1603" s="8" t="s">
        <v>20</v>
      </c>
      <c r="I1603" s="8" t="s">
        <v>736</v>
      </c>
      <c r="J1603" s="8" t="s">
        <v>287</v>
      </c>
      <c r="K1603" s="8" t="s">
        <v>14</v>
      </c>
      <c r="L1603" s="12">
        <v>772</v>
      </c>
      <c r="M1603" s="9">
        <v>4</v>
      </c>
      <c r="N1603" s="10">
        <f t="shared" si="225"/>
        <v>5.1813471502590676E-3</v>
      </c>
      <c r="O1603" s="11">
        <f t="shared" si="226"/>
        <v>3.51</v>
      </c>
      <c r="P1603" s="11">
        <v>14.04</v>
      </c>
      <c r="Q1603" s="11">
        <v>0</v>
      </c>
      <c r="R1603" s="8">
        <v>0</v>
      </c>
      <c r="S1603" s="8">
        <v>0</v>
      </c>
      <c r="T1603" s="33" t="str">
        <f t="shared" si="227"/>
        <v/>
      </c>
      <c r="U1603" s="12">
        <f t="shared" si="228"/>
        <v>0</v>
      </c>
      <c r="V1603" s="10">
        <f t="shared" si="229"/>
        <v>0</v>
      </c>
      <c r="W1603" s="11">
        <v>6</v>
      </c>
      <c r="X1603" s="8" t="s">
        <v>148</v>
      </c>
      <c r="Y1603" s="8" t="s">
        <v>149</v>
      </c>
      <c r="AA1603">
        <f t="shared" si="230"/>
        <v>3</v>
      </c>
      <c r="AB1603" s="32">
        <f t="shared" si="231"/>
        <v>-14.04</v>
      </c>
      <c r="AC1603" t="str">
        <f t="shared" si="232"/>
        <v>No Sales</v>
      </c>
      <c r="AD1603">
        <f>IFERROR(VLOOKUP(J1603,Product_lookup!$A:$G,5,FALSE),"")</f>
        <v>249</v>
      </c>
      <c r="AE1603">
        <f>IFERROR(VLOOKUP(J1603,Product_lookup!$A:$G,6,FALSE),"")</f>
        <v>95</v>
      </c>
      <c r="AF1603">
        <f>IFERROR(VLOOKUP(J1603,Product_lookup!$A:$G,7,FALSE),"")</f>
        <v>92</v>
      </c>
      <c r="AG1603" s="33">
        <f t="shared" si="233"/>
        <v>0.24899598393574296</v>
      </c>
    </row>
    <row r="1604" spans="1:33" x14ac:dyDescent="0.3">
      <c r="A1604" s="27">
        <v>46280</v>
      </c>
      <c r="B1604" s="8" t="s">
        <v>23</v>
      </c>
      <c r="C1604" s="8" t="s">
        <v>173</v>
      </c>
      <c r="D1604" s="8" t="s">
        <v>141</v>
      </c>
      <c r="E1604" s="8" t="s">
        <v>285</v>
      </c>
      <c r="F1604" s="8" t="s">
        <v>143</v>
      </c>
      <c r="G1604" s="8" t="s">
        <v>289</v>
      </c>
      <c r="H1604" s="8" t="s">
        <v>20</v>
      </c>
      <c r="I1604" s="8" t="s">
        <v>289</v>
      </c>
      <c r="J1604" s="8" t="s">
        <v>287</v>
      </c>
      <c r="K1604" s="8" t="s">
        <v>14</v>
      </c>
      <c r="L1604" s="12">
        <v>334</v>
      </c>
      <c r="M1604" s="9">
        <v>4</v>
      </c>
      <c r="N1604" s="10">
        <f t="shared" si="225"/>
        <v>1.1976047904191617E-2</v>
      </c>
      <c r="O1604" s="11">
        <f t="shared" si="226"/>
        <v>5.31</v>
      </c>
      <c r="P1604" s="11">
        <v>21.24</v>
      </c>
      <c r="Q1604" s="11">
        <v>0</v>
      </c>
      <c r="R1604" s="8">
        <v>0</v>
      </c>
      <c r="S1604" s="8">
        <v>0</v>
      </c>
      <c r="T1604" s="33" t="str">
        <f t="shared" si="227"/>
        <v/>
      </c>
      <c r="U1604" s="12">
        <f t="shared" si="228"/>
        <v>0</v>
      </c>
      <c r="V1604" s="10">
        <f t="shared" si="229"/>
        <v>0</v>
      </c>
      <c r="W1604" s="11">
        <v>6.5</v>
      </c>
      <c r="X1604" s="8" t="s">
        <v>148</v>
      </c>
      <c r="Y1604" s="8" t="s">
        <v>149</v>
      </c>
      <c r="AA1604">
        <f t="shared" si="230"/>
        <v>3</v>
      </c>
      <c r="AB1604" s="32">
        <f t="shared" si="231"/>
        <v>-21.24</v>
      </c>
      <c r="AC1604" t="str">
        <f t="shared" si="232"/>
        <v>No Sales</v>
      </c>
      <c r="AD1604">
        <f>IFERROR(VLOOKUP(J1604,Product_lookup!$A:$G,5,FALSE),"")</f>
        <v>249</v>
      </c>
      <c r="AE1604">
        <f>IFERROR(VLOOKUP(J1604,Product_lookup!$A:$G,6,FALSE),"")</f>
        <v>95</v>
      </c>
      <c r="AF1604">
        <f>IFERROR(VLOOKUP(J1604,Product_lookup!$A:$G,7,FALSE),"")</f>
        <v>92</v>
      </c>
      <c r="AG1604" s="33">
        <f t="shared" si="233"/>
        <v>0.24899598393574296</v>
      </c>
    </row>
    <row r="1605" spans="1:33" x14ac:dyDescent="0.3">
      <c r="A1605" s="27">
        <v>46280</v>
      </c>
      <c r="B1605" s="8" t="s">
        <v>43</v>
      </c>
      <c r="C1605" s="8" t="s">
        <v>140</v>
      </c>
      <c r="D1605" s="8" t="s">
        <v>141</v>
      </c>
      <c r="E1605" s="8" t="s">
        <v>142</v>
      </c>
      <c r="F1605" s="8" t="s">
        <v>143</v>
      </c>
      <c r="G1605" s="8" t="s">
        <v>1584</v>
      </c>
      <c r="H1605" s="8" t="s">
        <v>27</v>
      </c>
      <c r="I1605" s="8" t="s">
        <v>556</v>
      </c>
      <c r="J1605" s="8" t="s">
        <v>147</v>
      </c>
      <c r="K1605" s="8" t="s">
        <v>7</v>
      </c>
      <c r="L1605" s="12">
        <v>511</v>
      </c>
      <c r="M1605" s="9">
        <v>2</v>
      </c>
      <c r="N1605" s="10">
        <f t="shared" si="225"/>
        <v>3.9138943248532287E-3</v>
      </c>
      <c r="O1605" s="11">
        <f t="shared" si="226"/>
        <v>8.59</v>
      </c>
      <c r="P1605" s="11">
        <v>17.18</v>
      </c>
      <c r="Q1605" s="11">
        <v>0</v>
      </c>
      <c r="R1605" s="8">
        <v>0</v>
      </c>
      <c r="S1605" s="8">
        <v>0</v>
      </c>
      <c r="T1605" s="33" t="str">
        <f t="shared" si="227"/>
        <v/>
      </c>
      <c r="U1605" s="12">
        <f t="shared" si="228"/>
        <v>0</v>
      </c>
      <c r="V1605" s="10">
        <f t="shared" si="229"/>
        <v>0</v>
      </c>
      <c r="W1605" s="11">
        <v>12.5</v>
      </c>
      <c r="X1605" s="8" t="s">
        <v>148</v>
      </c>
      <c r="Y1605" s="8" t="s">
        <v>149</v>
      </c>
      <c r="AA1605">
        <f t="shared" si="230"/>
        <v>3</v>
      </c>
      <c r="AB1605" s="32">
        <f t="shared" si="231"/>
        <v>-17.18</v>
      </c>
      <c r="AC1605" t="str">
        <f t="shared" si="232"/>
        <v>No Sales</v>
      </c>
      <c r="AD1605">
        <f>IFERROR(VLOOKUP(J1605,Product_lookup!$A:$G,5,FALSE),"")</f>
        <v>599</v>
      </c>
      <c r="AE1605">
        <f>IFERROR(VLOOKUP(J1605,Product_lookup!$A:$G,6,FALSE),"")</f>
        <v>216</v>
      </c>
      <c r="AF1605">
        <f>IFERROR(VLOOKUP(J1605,Product_lookup!$A:$G,7,FALSE),"")</f>
        <v>144</v>
      </c>
      <c r="AG1605" s="33">
        <f t="shared" si="233"/>
        <v>0.39899833055091821</v>
      </c>
    </row>
    <row r="1606" spans="1:33" x14ac:dyDescent="0.3">
      <c r="A1606" s="27">
        <v>46280</v>
      </c>
      <c r="B1606" s="8" t="s">
        <v>43</v>
      </c>
      <c r="C1606" s="8" t="s">
        <v>140</v>
      </c>
      <c r="D1606" s="8" t="s">
        <v>141</v>
      </c>
      <c r="E1606" s="8" t="s">
        <v>142</v>
      </c>
      <c r="F1606" s="8" t="s">
        <v>143</v>
      </c>
      <c r="G1606" s="8" t="s">
        <v>1567</v>
      </c>
      <c r="H1606" s="8" t="s">
        <v>27</v>
      </c>
      <c r="I1606" s="8" t="s">
        <v>293</v>
      </c>
      <c r="J1606" s="8" t="s">
        <v>147</v>
      </c>
      <c r="K1606" s="8" t="s">
        <v>7</v>
      </c>
      <c r="L1606" s="12">
        <v>357</v>
      </c>
      <c r="M1606" s="9">
        <v>2</v>
      </c>
      <c r="N1606" s="10">
        <f t="shared" si="225"/>
        <v>5.6022408963585435E-3</v>
      </c>
      <c r="O1606" s="11">
        <f t="shared" si="226"/>
        <v>7.65</v>
      </c>
      <c r="P1606" s="11">
        <v>15.3</v>
      </c>
      <c r="Q1606" s="11">
        <v>0</v>
      </c>
      <c r="R1606" s="8">
        <v>0</v>
      </c>
      <c r="S1606" s="8">
        <v>0</v>
      </c>
      <c r="T1606" s="33" t="str">
        <f t="shared" si="227"/>
        <v/>
      </c>
      <c r="U1606" s="12">
        <f t="shared" si="228"/>
        <v>0</v>
      </c>
      <c r="V1606" s="10">
        <f t="shared" si="229"/>
        <v>0</v>
      </c>
      <c r="W1606" s="11">
        <v>15</v>
      </c>
      <c r="X1606" s="8" t="s">
        <v>148</v>
      </c>
      <c r="Y1606" s="8" t="s">
        <v>149</v>
      </c>
      <c r="AA1606">
        <f t="shared" si="230"/>
        <v>3</v>
      </c>
      <c r="AB1606" s="32">
        <f t="shared" si="231"/>
        <v>-15.3</v>
      </c>
      <c r="AC1606" t="str">
        <f t="shared" si="232"/>
        <v>No Sales</v>
      </c>
      <c r="AD1606">
        <f>IFERROR(VLOOKUP(J1606,Product_lookup!$A:$G,5,FALSE),"")</f>
        <v>599</v>
      </c>
      <c r="AE1606">
        <f>IFERROR(VLOOKUP(J1606,Product_lookup!$A:$G,6,FALSE),"")</f>
        <v>216</v>
      </c>
      <c r="AF1606">
        <f>IFERROR(VLOOKUP(J1606,Product_lookup!$A:$G,7,FALSE),"")</f>
        <v>144</v>
      </c>
      <c r="AG1606" s="33">
        <f t="shared" si="233"/>
        <v>0.39899833055091821</v>
      </c>
    </row>
    <row r="1607" spans="1:33" x14ac:dyDescent="0.3">
      <c r="A1607" s="27">
        <v>46280</v>
      </c>
      <c r="B1607" s="8" t="s">
        <v>43</v>
      </c>
      <c r="C1607" s="8" t="s">
        <v>140</v>
      </c>
      <c r="D1607" s="8" t="s">
        <v>141</v>
      </c>
      <c r="E1607" s="8" t="s">
        <v>142</v>
      </c>
      <c r="F1607" s="8" t="s">
        <v>143</v>
      </c>
      <c r="G1607" s="8" t="s">
        <v>1596</v>
      </c>
      <c r="H1607" s="8" t="s">
        <v>27</v>
      </c>
      <c r="I1607" s="8" t="s">
        <v>842</v>
      </c>
      <c r="J1607" s="8" t="s">
        <v>147</v>
      </c>
      <c r="K1607" s="8" t="s">
        <v>7</v>
      </c>
      <c r="L1607" s="12">
        <v>253</v>
      </c>
      <c r="M1607" s="9">
        <v>2</v>
      </c>
      <c r="N1607" s="10">
        <f t="shared" si="225"/>
        <v>7.9051383399209481E-3</v>
      </c>
      <c r="O1607" s="11">
        <f t="shared" si="226"/>
        <v>7.09</v>
      </c>
      <c r="P1607" s="11">
        <v>14.18</v>
      </c>
      <c r="Q1607" s="11">
        <v>0</v>
      </c>
      <c r="R1607" s="8">
        <v>0</v>
      </c>
      <c r="S1607" s="8">
        <v>0</v>
      </c>
      <c r="T1607" s="33" t="str">
        <f t="shared" si="227"/>
        <v/>
      </c>
      <c r="U1607" s="12">
        <f t="shared" si="228"/>
        <v>0</v>
      </c>
      <c r="V1607" s="10">
        <f t="shared" si="229"/>
        <v>0</v>
      </c>
      <c r="W1607" s="11">
        <v>11.5</v>
      </c>
      <c r="X1607" s="8" t="s">
        <v>148</v>
      </c>
      <c r="Y1607" s="8" t="s">
        <v>149</v>
      </c>
      <c r="AA1607">
        <f t="shared" si="230"/>
        <v>3</v>
      </c>
      <c r="AB1607" s="32">
        <f t="shared" si="231"/>
        <v>-14.18</v>
      </c>
      <c r="AC1607" t="str">
        <f t="shared" si="232"/>
        <v>No Sales</v>
      </c>
      <c r="AD1607">
        <f>IFERROR(VLOOKUP(J1607,Product_lookup!$A:$G,5,FALSE),"")</f>
        <v>599</v>
      </c>
      <c r="AE1607">
        <f>IFERROR(VLOOKUP(J1607,Product_lookup!$A:$G,6,FALSE),"")</f>
        <v>216</v>
      </c>
      <c r="AF1607">
        <f>IFERROR(VLOOKUP(J1607,Product_lookup!$A:$G,7,FALSE),"")</f>
        <v>144</v>
      </c>
      <c r="AG1607" s="33">
        <f t="shared" si="233"/>
        <v>0.39899833055091821</v>
      </c>
    </row>
    <row r="1608" spans="1:33" x14ac:dyDescent="0.3">
      <c r="A1608" s="27">
        <v>46280</v>
      </c>
      <c r="B1608" s="8" t="s">
        <v>43</v>
      </c>
      <c r="C1608" s="8" t="s">
        <v>140</v>
      </c>
      <c r="D1608" s="8" t="s">
        <v>141</v>
      </c>
      <c r="E1608" s="8" t="s">
        <v>142</v>
      </c>
      <c r="F1608" s="8" t="s">
        <v>143</v>
      </c>
      <c r="G1608" s="8" t="s">
        <v>1568</v>
      </c>
      <c r="H1608" s="8" t="s">
        <v>27</v>
      </c>
      <c r="I1608" s="8" t="s">
        <v>295</v>
      </c>
      <c r="J1608" s="8" t="s">
        <v>147</v>
      </c>
      <c r="K1608" s="8" t="s">
        <v>7</v>
      </c>
      <c r="L1608" s="12">
        <v>291</v>
      </c>
      <c r="M1608" s="9">
        <v>2</v>
      </c>
      <c r="N1608" s="10">
        <f t="shared" si="225"/>
        <v>6.8728522336769758E-3</v>
      </c>
      <c r="O1608" s="11">
        <f t="shared" si="226"/>
        <v>7.69</v>
      </c>
      <c r="P1608" s="11">
        <v>15.38</v>
      </c>
      <c r="Q1608" s="11">
        <v>0</v>
      </c>
      <c r="R1608" s="8">
        <v>0</v>
      </c>
      <c r="S1608" s="8">
        <v>0</v>
      </c>
      <c r="T1608" s="33" t="str">
        <f t="shared" si="227"/>
        <v/>
      </c>
      <c r="U1608" s="12">
        <f t="shared" si="228"/>
        <v>0</v>
      </c>
      <c r="V1608" s="10">
        <f t="shared" si="229"/>
        <v>0</v>
      </c>
      <c r="W1608" s="11">
        <v>12</v>
      </c>
      <c r="X1608" s="8" t="s">
        <v>148</v>
      </c>
      <c r="Y1608" s="8" t="s">
        <v>149</v>
      </c>
      <c r="AA1608">
        <f t="shared" si="230"/>
        <v>3</v>
      </c>
      <c r="AB1608" s="32">
        <f t="shared" si="231"/>
        <v>-15.38</v>
      </c>
      <c r="AC1608" t="str">
        <f t="shared" si="232"/>
        <v>No Sales</v>
      </c>
      <c r="AD1608">
        <f>IFERROR(VLOOKUP(J1608,Product_lookup!$A:$G,5,FALSE),"")</f>
        <v>599</v>
      </c>
      <c r="AE1608">
        <f>IFERROR(VLOOKUP(J1608,Product_lookup!$A:$G,6,FALSE),"")</f>
        <v>216</v>
      </c>
      <c r="AF1608">
        <f>IFERROR(VLOOKUP(J1608,Product_lookup!$A:$G,7,FALSE),"")</f>
        <v>144</v>
      </c>
      <c r="AG1608" s="33">
        <f t="shared" si="233"/>
        <v>0.39899833055091821</v>
      </c>
    </row>
    <row r="1609" spans="1:33" x14ac:dyDescent="0.3">
      <c r="A1609" s="27">
        <v>46280</v>
      </c>
      <c r="B1609" s="8" t="s">
        <v>43</v>
      </c>
      <c r="C1609" s="8" t="s">
        <v>140</v>
      </c>
      <c r="D1609" s="8" t="s">
        <v>141</v>
      </c>
      <c r="E1609" s="8" t="s">
        <v>164</v>
      </c>
      <c r="F1609" s="8" t="s">
        <v>143</v>
      </c>
      <c r="G1609" s="8" t="s">
        <v>1600</v>
      </c>
      <c r="H1609" s="8" t="s">
        <v>27</v>
      </c>
      <c r="I1609" s="8" t="s">
        <v>964</v>
      </c>
      <c r="J1609" s="8" t="s">
        <v>166</v>
      </c>
      <c r="K1609" s="8" t="s">
        <v>7</v>
      </c>
      <c r="L1609" s="12">
        <v>361</v>
      </c>
      <c r="M1609" s="9">
        <v>1</v>
      </c>
      <c r="N1609" s="10">
        <f t="shared" si="225"/>
        <v>2.7700831024930748E-3</v>
      </c>
      <c r="O1609" s="11">
        <f t="shared" si="226"/>
        <v>5.79</v>
      </c>
      <c r="P1609" s="11">
        <v>5.79</v>
      </c>
      <c r="Q1609" s="11">
        <v>0</v>
      </c>
      <c r="R1609" s="8">
        <v>0</v>
      </c>
      <c r="S1609" s="8">
        <v>0</v>
      </c>
      <c r="T1609" s="33" t="str">
        <f t="shared" si="227"/>
        <v/>
      </c>
      <c r="U1609" s="12">
        <f t="shared" si="228"/>
        <v>0</v>
      </c>
      <c r="V1609" s="10">
        <f t="shared" si="229"/>
        <v>0</v>
      </c>
      <c r="W1609" s="11">
        <v>8.5</v>
      </c>
      <c r="X1609" s="8" t="s">
        <v>148</v>
      </c>
      <c r="Y1609" s="8" t="s">
        <v>149</v>
      </c>
      <c r="AA1609">
        <f t="shared" si="230"/>
        <v>3</v>
      </c>
      <c r="AB1609" s="32">
        <f t="shared" si="231"/>
        <v>-5.79</v>
      </c>
      <c r="AC1609" t="str">
        <f t="shared" si="232"/>
        <v>No Sales</v>
      </c>
      <c r="AD1609">
        <f>IFERROR(VLOOKUP(J1609,Product_lookup!$A:$G,5,FALSE),"")</f>
        <v>449</v>
      </c>
      <c r="AE1609">
        <f>IFERROR(VLOOKUP(J1609,Product_lookup!$A:$G,6,FALSE),"")</f>
        <v>162</v>
      </c>
      <c r="AF1609">
        <f>IFERROR(VLOOKUP(J1609,Product_lookup!$A:$G,7,FALSE),"")</f>
        <v>130</v>
      </c>
      <c r="AG1609" s="33">
        <f t="shared" si="233"/>
        <v>0.34966592427616927</v>
      </c>
    </row>
    <row r="1610" spans="1:33" x14ac:dyDescent="0.3">
      <c r="A1610" s="27">
        <v>46280</v>
      </c>
      <c r="B1610" s="8" t="s">
        <v>43</v>
      </c>
      <c r="C1610" s="8" t="s">
        <v>140</v>
      </c>
      <c r="D1610" s="8" t="s">
        <v>141</v>
      </c>
      <c r="E1610" s="8" t="s">
        <v>164</v>
      </c>
      <c r="F1610" s="8" t="s">
        <v>143</v>
      </c>
      <c r="G1610" s="8" t="s">
        <v>1572</v>
      </c>
      <c r="H1610" s="8" t="s">
        <v>27</v>
      </c>
      <c r="I1610" s="8" t="s">
        <v>305</v>
      </c>
      <c r="J1610" s="8" t="s">
        <v>166</v>
      </c>
      <c r="K1610" s="8" t="s">
        <v>7</v>
      </c>
      <c r="L1610" s="12">
        <v>689</v>
      </c>
      <c r="M1610" s="9">
        <v>2</v>
      </c>
      <c r="N1610" s="10">
        <f t="shared" si="225"/>
        <v>2.9027576197387518E-3</v>
      </c>
      <c r="O1610" s="11">
        <f t="shared" si="226"/>
        <v>5.0599999999999996</v>
      </c>
      <c r="P1610" s="11">
        <v>10.119999999999999</v>
      </c>
      <c r="Q1610" s="11">
        <v>0</v>
      </c>
      <c r="R1610" s="8">
        <v>0</v>
      </c>
      <c r="S1610" s="8">
        <v>0</v>
      </c>
      <c r="T1610" s="33" t="str">
        <f t="shared" si="227"/>
        <v/>
      </c>
      <c r="U1610" s="12">
        <f t="shared" si="228"/>
        <v>0</v>
      </c>
      <c r="V1610" s="10">
        <f t="shared" si="229"/>
        <v>0</v>
      </c>
      <c r="W1610" s="11">
        <v>9.5</v>
      </c>
      <c r="X1610" s="8" t="s">
        <v>148</v>
      </c>
      <c r="Y1610" s="8" t="s">
        <v>149</v>
      </c>
      <c r="AA1610">
        <f t="shared" si="230"/>
        <v>3</v>
      </c>
      <c r="AB1610" s="32">
        <f t="shared" si="231"/>
        <v>-10.119999999999999</v>
      </c>
      <c r="AC1610" t="str">
        <f t="shared" si="232"/>
        <v>No Sales</v>
      </c>
      <c r="AD1610">
        <f>IFERROR(VLOOKUP(J1610,Product_lookup!$A:$G,5,FALSE),"")</f>
        <v>449</v>
      </c>
      <c r="AE1610">
        <f>IFERROR(VLOOKUP(J1610,Product_lookup!$A:$G,6,FALSE),"")</f>
        <v>162</v>
      </c>
      <c r="AF1610">
        <f>IFERROR(VLOOKUP(J1610,Product_lookup!$A:$G,7,FALSE),"")</f>
        <v>130</v>
      </c>
      <c r="AG1610" s="33">
        <f t="shared" si="233"/>
        <v>0.34966592427616927</v>
      </c>
    </row>
    <row r="1611" spans="1:33" x14ac:dyDescent="0.3">
      <c r="A1611" s="27">
        <v>46280</v>
      </c>
      <c r="B1611" s="8" t="s">
        <v>43</v>
      </c>
      <c r="C1611" s="8" t="s">
        <v>140</v>
      </c>
      <c r="D1611" s="8" t="s">
        <v>141</v>
      </c>
      <c r="E1611" s="8" t="s">
        <v>164</v>
      </c>
      <c r="F1611" s="8" t="s">
        <v>143</v>
      </c>
      <c r="G1611" s="8" t="s">
        <v>1597</v>
      </c>
      <c r="H1611" s="8" t="s">
        <v>27</v>
      </c>
      <c r="I1611" s="8" t="s">
        <v>844</v>
      </c>
      <c r="J1611" s="8" t="s">
        <v>166</v>
      </c>
      <c r="K1611" s="8" t="s">
        <v>7</v>
      </c>
      <c r="L1611" s="12">
        <v>1070</v>
      </c>
      <c r="M1611" s="9">
        <v>7</v>
      </c>
      <c r="N1611" s="10">
        <f t="shared" si="225"/>
        <v>6.5420560747663555E-3</v>
      </c>
      <c r="O1611" s="11">
        <f t="shared" si="226"/>
        <v>8.5400000000000009</v>
      </c>
      <c r="P1611" s="11">
        <v>59.78</v>
      </c>
      <c r="Q1611" s="11">
        <v>0</v>
      </c>
      <c r="R1611" s="8">
        <v>0</v>
      </c>
      <c r="S1611" s="8">
        <v>0</v>
      </c>
      <c r="T1611" s="33" t="str">
        <f t="shared" si="227"/>
        <v/>
      </c>
      <c r="U1611" s="12">
        <f t="shared" si="228"/>
        <v>0</v>
      </c>
      <c r="V1611" s="10">
        <f t="shared" si="229"/>
        <v>0</v>
      </c>
      <c r="W1611" s="11">
        <v>12</v>
      </c>
      <c r="X1611" s="8" t="s">
        <v>148</v>
      </c>
      <c r="Y1611" s="8" t="s">
        <v>149</v>
      </c>
      <c r="AA1611">
        <f t="shared" si="230"/>
        <v>3</v>
      </c>
      <c r="AB1611" s="32">
        <f t="shared" si="231"/>
        <v>-59.78</v>
      </c>
      <c r="AC1611" t="str">
        <f t="shared" si="232"/>
        <v>No Sales</v>
      </c>
      <c r="AD1611">
        <f>IFERROR(VLOOKUP(J1611,Product_lookup!$A:$G,5,FALSE),"")</f>
        <v>449</v>
      </c>
      <c r="AE1611">
        <f>IFERROR(VLOOKUP(J1611,Product_lookup!$A:$G,6,FALSE),"")</f>
        <v>162</v>
      </c>
      <c r="AF1611">
        <f>IFERROR(VLOOKUP(J1611,Product_lookup!$A:$G,7,FALSE),"")</f>
        <v>130</v>
      </c>
      <c r="AG1611" s="33">
        <f t="shared" si="233"/>
        <v>0.34966592427616927</v>
      </c>
    </row>
    <row r="1612" spans="1:33" x14ac:dyDescent="0.3">
      <c r="A1612" s="27">
        <v>46280</v>
      </c>
      <c r="B1612" s="8" t="s">
        <v>43</v>
      </c>
      <c r="C1612" s="8" t="s">
        <v>140</v>
      </c>
      <c r="D1612" s="8" t="s">
        <v>141</v>
      </c>
      <c r="E1612" s="8" t="s">
        <v>164</v>
      </c>
      <c r="F1612" s="8" t="s">
        <v>143</v>
      </c>
      <c r="G1612" s="8" t="s">
        <v>1571</v>
      </c>
      <c r="H1612" s="8" t="s">
        <v>27</v>
      </c>
      <c r="I1612" s="8" t="s">
        <v>302</v>
      </c>
      <c r="J1612" s="8" t="s">
        <v>166</v>
      </c>
      <c r="K1612" s="8" t="s">
        <v>7</v>
      </c>
      <c r="L1612" s="12">
        <v>1199</v>
      </c>
      <c r="M1612" s="9">
        <v>10</v>
      </c>
      <c r="N1612" s="10">
        <f t="shared" si="225"/>
        <v>8.3402835696413675E-3</v>
      </c>
      <c r="O1612" s="11">
        <f t="shared" si="226"/>
        <v>4.5600000000000005</v>
      </c>
      <c r="P1612" s="11">
        <v>45.6</v>
      </c>
      <c r="Q1612" s="11">
        <v>0</v>
      </c>
      <c r="R1612" s="8">
        <v>0</v>
      </c>
      <c r="S1612" s="8">
        <v>0</v>
      </c>
      <c r="T1612" s="33" t="str">
        <f t="shared" si="227"/>
        <v/>
      </c>
      <c r="U1612" s="12">
        <f t="shared" si="228"/>
        <v>0</v>
      </c>
      <c r="V1612" s="10">
        <f t="shared" si="229"/>
        <v>0</v>
      </c>
      <c r="W1612" s="11">
        <v>7.5</v>
      </c>
      <c r="X1612" s="8" t="s">
        <v>148</v>
      </c>
      <c r="Y1612" s="8" t="s">
        <v>149</v>
      </c>
      <c r="AA1612">
        <f t="shared" si="230"/>
        <v>3</v>
      </c>
      <c r="AB1612" s="32">
        <f t="shared" si="231"/>
        <v>-45.6</v>
      </c>
      <c r="AC1612" t="str">
        <f t="shared" si="232"/>
        <v>No Sales</v>
      </c>
      <c r="AD1612">
        <f>IFERROR(VLOOKUP(J1612,Product_lookup!$A:$G,5,FALSE),"")</f>
        <v>449</v>
      </c>
      <c r="AE1612">
        <f>IFERROR(VLOOKUP(J1612,Product_lookup!$A:$G,6,FALSE),"")</f>
        <v>162</v>
      </c>
      <c r="AF1612">
        <f>IFERROR(VLOOKUP(J1612,Product_lookup!$A:$G,7,FALSE),"")</f>
        <v>130</v>
      </c>
      <c r="AG1612" s="33">
        <f t="shared" si="233"/>
        <v>0.34966592427616927</v>
      </c>
    </row>
    <row r="1613" spans="1:33" x14ac:dyDescent="0.3">
      <c r="A1613" s="27">
        <v>46280</v>
      </c>
      <c r="B1613" s="8" t="s">
        <v>43</v>
      </c>
      <c r="C1613" s="8" t="s">
        <v>140</v>
      </c>
      <c r="D1613" s="8" t="s">
        <v>141</v>
      </c>
      <c r="E1613" s="8" t="s">
        <v>239</v>
      </c>
      <c r="F1613" s="8" t="s">
        <v>143</v>
      </c>
      <c r="G1613" s="8" t="s">
        <v>1573</v>
      </c>
      <c r="H1613" s="8" t="s">
        <v>27</v>
      </c>
      <c r="I1613" s="8" t="s">
        <v>308</v>
      </c>
      <c r="J1613" s="8" t="s">
        <v>242</v>
      </c>
      <c r="K1613" s="8" t="s">
        <v>14</v>
      </c>
      <c r="L1613" s="12">
        <v>1642</v>
      </c>
      <c r="M1613" s="9">
        <v>5</v>
      </c>
      <c r="N1613" s="10">
        <f t="shared" si="225"/>
        <v>3.0450669914738123E-3</v>
      </c>
      <c r="O1613" s="11">
        <f t="shared" si="226"/>
        <v>4.24</v>
      </c>
      <c r="P1613" s="11">
        <v>21.2</v>
      </c>
      <c r="Q1613" s="11">
        <v>0</v>
      </c>
      <c r="R1613" s="8">
        <v>0</v>
      </c>
      <c r="S1613" s="8">
        <v>0</v>
      </c>
      <c r="T1613" s="33" t="str">
        <f t="shared" si="227"/>
        <v/>
      </c>
      <c r="U1613" s="12">
        <f t="shared" si="228"/>
        <v>0</v>
      </c>
      <c r="V1613" s="10">
        <f t="shared" si="229"/>
        <v>0</v>
      </c>
      <c r="W1613" s="11">
        <v>5.5</v>
      </c>
      <c r="X1613" s="8" t="s">
        <v>148</v>
      </c>
      <c r="Y1613" s="8" t="s">
        <v>149</v>
      </c>
      <c r="AA1613">
        <f t="shared" si="230"/>
        <v>3</v>
      </c>
      <c r="AB1613" s="32">
        <f t="shared" si="231"/>
        <v>-21.2</v>
      </c>
      <c r="AC1613" t="str">
        <f t="shared" si="232"/>
        <v>No Sales</v>
      </c>
      <c r="AD1613">
        <f>IFERROR(VLOOKUP(J1613,Product_lookup!$A:$G,5,FALSE),"")</f>
        <v>299</v>
      </c>
      <c r="AE1613">
        <f>IFERROR(VLOOKUP(J1613,Product_lookup!$A:$G,6,FALSE),"")</f>
        <v>114</v>
      </c>
      <c r="AF1613">
        <f>IFERROR(VLOOKUP(J1613,Product_lookup!$A:$G,7,FALSE),"")</f>
        <v>107</v>
      </c>
      <c r="AG1613" s="33">
        <f t="shared" si="233"/>
        <v>0.2608695652173913</v>
      </c>
    </row>
    <row r="1614" spans="1:33" x14ac:dyDescent="0.3">
      <c r="A1614" s="27">
        <v>46280</v>
      </c>
      <c r="B1614" s="8" t="s">
        <v>34</v>
      </c>
      <c r="C1614" s="8" t="s">
        <v>140</v>
      </c>
      <c r="D1614" s="8" t="s">
        <v>141</v>
      </c>
      <c r="E1614" s="8" t="s">
        <v>322</v>
      </c>
      <c r="F1614" s="8" t="s">
        <v>143</v>
      </c>
      <c r="G1614" s="8" t="s">
        <v>323</v>
      </c>
      <c r="H1614" s="8" t="s">
        <v>20</v>
      </c>
      <c r="I1614" s="8" t="s">
        <v>323</v>
      </c>
      <c r="J1614" s="8" t="s">
        <v>324</v>
      </c>
      <c r="K1614" s="8" t="s">
        <v>21</v>
      </c>
      <c r="L1614" s="12">
        <v>844</v>
      </c>
      <c r="M1614" s="9">
        <v>5</v>
      </c>
      <c r="N1614" s="10">
        <f t="shared" si="225"/>
        <v>5.9241706161137437E-3</v>
      </c>
      <c r="O1614" s="11">
        <f t="shared" si="226"/>
        <v>11.5</v>
      </c>
      <c r="P1614" s="11">
        <v>57.5</v>
      </c>
      <c r="Q1614" s="11">
        <v>499</v>
      </c>
      <c r="R1614" s="8">
        <v>1</v>
      </c>
      <c r="S1614" s="8">
        <v>1</v>
      </c>
      <c r="T1614" s="33">
        <f t="shared" si="227"/>
        <v>0.11523046092184369</v>
      </c>
      <c r="U1614" s="12">
        <f t="shared" si="228"/>
        <v>8.6782608695652179</v>
      </c>
      <c r="V1614" s="10">
        <f t="shared" si="229"/>
        <v>0.2</v>
      </c>
      <c r="W1614" s="11">
        <v>11.5</v>
      </c>
      <c r="X1614" s="8" t="s">
        <v>148</v>
      </c>
      <c r="Y1614" s="8" t="s">
        <v>149</v>
      </c>
      <c r="AA1614">
        <f t="shared" si="230"/>
        <v>3</v>
      </c>
      <c r="AB1614" s="32">
        <f t="shared" si="231"/>
        <v>136.5</v>
      </c>
      <c r="AC1614" t="str">
        <f t="shared" si="232"/>
        <v>Profitable</v>
      </c>
      <c r="AD1614">
        <f>IFERROR(VLOOKUP(J1614,Product_lookup!$A:$G,5,FALSE),"")</f>
        <v>499</v>
      </c>
      <c r="AE1614">
        <f>IFERROR(VLOOKUP(J1614,Product_lookup!$A:$G,6,FALSE),"")</f>
        <v>180</v>
      </c>
      <c r="AF1614">
        <f>IFERROR(VLOOKUP(J1614,Product_lookup!$A:$G,7,FALSE),"")</f>
        <v>125</v>
      </c>
      <c r="AG1614" s="33">
        <f t="shared" si="233"/>
        <v>0.38877755511022044</v>
      </c>
    </row>
    <row r="1615" spans="1:33" x14ac:dyDescent="0.3">
      <c r="A1615" s="27">
        <v>46280</v>
      </c>
      <c r="B1615" s="8" t="s">
        <v>34</v>
      </c>
      <c r="C1615" s="8" t="s">
        <v>140</v>
      </c>
      <c r="D1615" s="8" t="s">
        <v>141</v>
      </c>
      <c r="E1615" s="8" t="s">
        <v>322</v>
      </c>
      <c r="F1615" s="8" t="s">
        <v>143</v>
      </c>
      <c r="G1615" s="8" t="s">
        <v>606</v>
      </c>
      <c r="H1615" s="8" t="s">
        <v>20</v>
      </c>
      <c r="I1615" s="8" t="s">
        <v>606</v>
      </c>
      <c r="J1615" s="8" t="s">
        <v>324</v>
      </c>
      <c r="K1615" s="8" t="s">
        <v>21</v>
      </c>
      <c r="L1615" s="12">
        <v>1029</v>
      </c>
      <c r="M1615" s="9">
        <v>9</v>
      </c>
      <c r="N1615" s="10">
        <f t="shared" si="225"/>
        <v>8.7463556851311956E-3</v>
      </c>
      <c r="O1615" s="11">
        <f t="shared" si="226"/>
        <v>19.5</v>
      </c>
      <c r="P1615" s="11">
        <v>175.5</v>
      </c>
      <c r="Q1615" s="11">
        <v>998</v>
      </c>
      <c r="R1615" s="8">
        <v>2</v>
      </c>
      <c r="S1615" s="8">
        <v>2</v>
      </c>
      <c r="T1615" s="33">
        <f t="shared" si="227"/>
        <v>0.17585170340681364</v>
      </c>
      <c r="U1615" s="12">
        <f t="shared" si="228"/>
        <v>5.6866096866096862</v>
      </c>
      <c r="V1615" s="10">
        <f t="shared" si="229"/>
        <v>0.22222222222222221</v>
      </c>
      <c r="W1615" s="11">
        <v>19.5</v>
      </c>
      <c r="X1615" s="8" t="s">
        <v>148</v>
      </c>
      <c r="Y1615" s="8" t="s">
        <v>149</v>
      </c>
      <c r="AA1615">
        <f t="shared" si="230"/>
        <v>3</v>
      </c>
      <c r="AB1615" s="32">
        <f t="shared" si="231"/>
        <v>212.5</v>
      </c>
      <c r="AC1615" t="str">
        <f t="shared" si="232"/>
        <v>Profitable</v>
      </c>
      <c r="AD1615">
        <f>IFERROR(VLOOKUP(J1615,Product_lookup!$A:$G,5,FALSE),"")</f>
        <v>499</v>
      </c>
      <c r="AE1615">
        <f>IFERROR(VLOOKUP(J1615,Product_lookup!$A:$G,6,FALSE),"")</f>
        <v>180</v>
      </c>
      <c r="AF1615">
        <f>IFERROR(VLOOKUP(J1615,Product_lookup!$A:$G,7,FALSE),"")</f>
        <v>125</v>
      </c>
      <c r="AG1615" s="33">
        <f t="shared" si="233"/>
        <v>0.38877755511022044</v>
      </c>
    </row>
    <row r="1616" spans="1:33" x14ac:dyDescent="0.3">
      <c r="A1616" s="27">
        <v>46280</v>
      </c>
      <c r="B1616" s="8" t="s">
        <v>34</v>
      </c>
      <c r="C1616" s="8" t="s">
        <v>140</v>
      </c>
      <c r="D1616" s="8" t="s">
        <v>141</v>
      </c>
      <c r="E1616" s="8" t="s">
        <v>322</v>
      </c>
      <c r="F1616" s="8" t="s">
        <v>143</v>
      </c>
      <c r="G1616" s="8" t="s">
        <v>421</v>
      </c>
      <c r="H1616" s="8" t="s">
        <v>20</v>
      </c>
      <c r="I1616" s="8" t="s">
        <v>421</v>
      </c>
      <c r="J1616" s="8" t="s">
        <v>324</v>
      </c>
      <c r="K1616" s="8" t="s">
        <v>21</v>
      </c>
      <c r="L1616" s="12">
        <v>240</v>
      </c>
      <c r="M1616" s="9">
        <v>7</v>
      </c>
      <c r="N1616" s="10">
        <f t="shared" si="225"/>
        <v>2.9166666666666667E-2</v>
      </c>
      <c r="O1616" s="11">
        <f t="shared" si="226"/>
        <v>12.42</v>
      </c>
      <c r="P1616" s="11">
        <v>86.94</v>
      </c>
      <c r="Q1616" s="11">
        <v>0</v>
      </c>
      <c r="R1616" s="8">
        <v>0</v>
      </c>
      <c r="S1616" s="8">
        <v>0</v>
      </c>
      <c r="T1616" s="33" t="str">
        <f t="shared" si="227"/>
        <v/>
      </c>
      <c r="U1616" s="12">
        <f t="shared" si="228"/>
        <v>0</v>
      </c>
      <c r="V1616" s="10">
        <f t="shared" si="229"/>
        <v>0</v>
      </c>
      <c r="W1616" s="11">
        <v>15</v>
      </c>
      <c r="X1616" s="8" t="s">
        <v>148</v>
      </c>
      <c r="Y1616" s="8" t="s">
        <v>149</v>
      </c>
      <c r="AA1616">
        <f t="shared" si="230"/>
        <v>3</v>
      </c>
      <c r="AB1616" s="32">
        <f t="shared" si="231"/>
        <v>-86.94</v>
      </c>
      <c r="AC1616" t="str">
        <f t="shared" si="232"/>
        <v>No Sales</v>
      </c>
      <c r="AD1616">
        <f>IFERROR(VLOOKUP(J1616,Product_lookup!$A:$G,5,FALSE),"")</f>
        <v>499</v>
      </c>
      <c r="AE1616">
        <f>IFERROR(VLOOKUP(J1616,Product_lookup!$A:$G,6,FALSE),"")</f>
        <v>180</v>
      </c>
      <c r="AF1616">
        <f>IFERROR(VLOOKUP(J1616,Product_lookup!$A:$G,7,FALSE),"")</f>
        <v>125</v>
      </c>
      <c r="AG1616" s="33">
        <f t="shared" si="233"/>
        <v>0.38877755511022044</v>
      </c>
    </row>
    <row r="1617" spans="1:33" x14ac:dyDescent="0.3">
      <c r="A1617" s="27">
        <v>46280</v>
      </c>
      <c r="B1617" s="8" t="s">
        <v>34</v>
      </c>
      <c r="C1617" s="8" t="s">
        <v>140</v>
      </c>
      <c r="D1617" s="8" t="s">
        <v>141</v>
      </c>
      <c r="E1617" s="8" t="s">
        <v>328</v>
      </c>
      <c r="F1617" s="8" t="s">
        <v>143</v>
      </c>
      <c r="G1617" s="8" t="s">
        <v>490</v>
      </c>
      <c r="H1617" s="8" t="s">
        <v>20</v>
      </c>
      <c r="I1617" s="8" t="s">
        <v>490</v>
      </c>
      <c r="J1617" s="8" t="s">
        <v>330</v>
      </c>
      <c r="K1617" s="8" t="s">
        <v>14</v>
      </c>
      <c r="L1617" s="12">
        <v>340</v>
      </c>
      <c r="M1617" s="9">
        <v>6</v>
      </c>
      <c r="N1617" s="10">
        <f t="shared" si="225"/>
        <v>1.7647058823529412E-2</v>
      </c>
      <c r="O1617" s="11">
        <f t="shared" si="226"/>
        <v>9.15</v>
      </c>
      <c r="P1617" s="11">
        <v>54.9</v>
      </c>
      <c r="Q1617" s="11">
        <v>0</v>
      </c>
      <c r="R1617" s="8">
        <v>0</v>
      </c>
      <c r="S1617" s="8">
        <v>0</v>
      </c>
      <c r="T1617" s="33" t="str">
        <f t="shared" si="227"/>
        <v/>
      </c>
      <c r="U1617" s="12">
        <f t="shared" si="228"/>
        <v>0</v>
      </c>
      <c r="V1617" s="10">
        <f t="shared" si="229"/>
        <v>0</v>
      </c>
      <c r="W1617" s="11">
        <v>11.5</v>
      </c>
      <c r="X1617" s="8" t="s">
        <v>148</v>
      </c>
      <c r="Y1617" s="8" t="s">
        <v>149</v>
      </c>
      <c r="AA1617">
        <f t="shared" si="230"/>
        <v>3</v>
      </c>
      <c r="AB1617" s="32">
        <f t="shared" si="231"/>
        <v>-54.9</v>
      </c>
      <c r="AC1617" t="str">
        <f t="shared" si="232"/>
        <v>No Sales</v>
      </c>
      <c r="AD1617">
        <f>IFERROR(VLOOKUP(J1617,Product_lookup!$A:$G,5,FALSE),"")</f>
        <v>299</v>
      </c>
      <c r="AE1617">
        <f>IFERROR(VLOOKUP(J1617,Product_lookup!$A:$G,6,FALSE),"")</f>
        <v>114</v>
      </c>
      <c r="AF1617">
        <f>IFERROR(VLOOKUP(J1617,Product_lookup!$A:$G,7,FALSE),"")</f>
        <v>97</v>
      </c>
      <c r="AG1617" s="33">
        <f t="shared" si="233"/>
        <v>0.29431438127090304</v>
      </c>
    </row>
    <row r="1618" spans="1:33" x14ac:dyDescent="0.3">
      <c r="A1618" s="27">
        <v>46280</v>
      </c>
      <c r="B1618" s="8" t="s">
        <v>34</v>
      </c>
      <c r="C1618" s="8" t="s">
        <v>140</v>
      </c>
      <c r="D1618" s="8" t="s">
        <v>141</v>
      </c>
      <c r="E1618" s="8" t="s">
        <v>328</v>
      </c>
      <c r="F1618" s="8" t="s">
        <v>143</v>
      </c>
      <c r="G1618" s="8" t="s">
        <v>427</v>
      </c>
      <c r="H1618" s="8" t="s">
        <v>20</v>
      </c>
      <c r="I1618" s="8" t="s">
        <v>427</v>
      </c>
      <c r="J1618" s="8" t="s">
        <v>330</v>
      </c>
      <c r="K1618" s="8" t="s">
        <v>21</v>
      </c>
      <c r="L1618" s="12">
        <v>119</v>
      </c>
      <c r="M1618" s="9">
        <v>0</v>
      </c>
      <c r="N1618" s="10">
        <f t="shared" si="225"/>
        <v>0</v>
      </c>
      <c r="O1618" s="11" t="str">
        <f t="shared" si="226"/>
        <v/>
      </c>
      <c r="P1618" s="11">
        <v>0</v>
      </c>
      <c r="Q1618" s="11">
        <v>0</v>
      </c>
      <c r="R1618" s="8">
        <v>0</v>
      </c>
      <c r="S1618" s="8">
        <v>0</v>
      </c>
      <c r="T1618" s="33" t="str">
        <f t="shared" si="227"/>
        <v/>
      </c>
      <c r="U1618" s="12" t="str">
        <f t="shared" si="228"/>
        <v/>
      </c>
      <c r="V1618" s="10" t="str">
        <f t="shared" si="229"/>
        <v/>
      </c>
      <c r="W1618" s="11">
        <v>12</v>
      </c>
      <c r="X1618" s="8" t="s">
        <v>148</v>
      </c>
      <c r="Y1618" s="8" t="s">
        <v>149</v>
      </c>
      <c r="AA1618">
        <f t="shared" si="230"/>
        <v>3</v>
      </c>
      <c r="AB1618" s="32">
        <f t="shared" si="231"/>
        <v>0</v>
      </c>
      <c r="AC1618" t="str">
        <f t="shared" si="232"/>
        <v>No Spend</v>
      </c>
      <c r="AD1618">
        <f>IFERROR(VLOOKUP(J1618,Product_lookup!$A:$G,5,FALSE),"")</f>
        <v>299</v>
      </c>
      <c r="AE1618">
        <f>IFERROR(VLOOKUP(J1618,Product_lookup!$A:$G,6,FALSE),"")</f>
        <v>114</v>
      </c>
      <c r="AF1618">
        <f>IFERROR(VLOOKUP(J1618,Product_lookup!$A:$G,7,FALSE),"")</f>
        <v>97</v>
      </c>
      <c r="AG1618" s="33">
        <f t="shared" si="233"/>
        <v>0.29431438127090304</v>
      </c>
    </row>
    <row r="1619" spans="1:33" x14ac:dyDescent="0.3">
      <c r="A1619" s="27">
        <v>46280</v>
      </c>
      <c r="B1619" s="8" t="s">
        <v>34</v>
      </c>
      <c r="C1619" s="8" t="s">
        <v>140</v>
      </c>
      <c r="D1619" s="8" t="s">
        <v>141</v>
      </c>
      <c r="E1619" s="8" t="s">
        <v>328</v>
      </c>
      <c r="F1619" s="8" t="s">
        <v>143</v>
      </c>
      <c r="G1619" s="8" t="s">
        <v>331</v>
      </c>
      <c r="H1619" s="8" t="s">
        <v>20</v>
      </c>
      <c r="I1619" s="8" t="s">
        <v>331</v>
      </c>
      <c r="J1619" s="8" t="s">
        <v>330</v>
      </c>
      <c r="K1619" s="8" t="s">
        <v>7</v>
      </c>
      <c r="L1619" s="12">
        <v>602</v>
      </c>
      <c r="M1619" s="9">
        <v>5</v>
      </c>
      <c r="N1619" s="10">
        <f t="shared" si="225"/>
        <v>8.3056478405315621E-3</v>
      </c>
      <c r="O1619" s="11">
        <f t="shared" si="226"/>
        <v>7.3900000000000006</v>
      </c>
      <c r="P1619" s="11">
        <v>36.950000000000003</v>
      </c>
      <c r="Q1619" s="11">
        <v>0</v>
      </c>
      <c r="R1619" s="8">
        <v>0</v>
      </c>
      <c r="S1619" s="8">
        <v>0</v>
      </c>
      <c r="T1619" s="33" t="str">
        <f t="shared" si="227"/>
        <v/>
      </c>
      <c r="U1619" s="12">
        <f t="shared" si="228"/>
        <v>0</v>
      </c>
      <c r="V1619" s="10">
        <f t="shared" si="229"/>
        <v>0</v>
      </c>
      <c r="W1619" s="11">
        <v>10</v>
      </c>
      <c r="X1619" s="8" t="s">
        <v>148</v>
      </c>
      <c r="Y1619" s="8" t="s">
        <v>149</v>
      </c>
      <c r="AA1619">
        <f t="shared" si="230"/>
        <v>3</v>
      </c>
      <c r="AB1619" s="32">
        <f t="shared" si="231"/>
        <v>-36.950000000000003</v>
      </c>
      <c r="AC1619" t="str">
        <f t="shared" si="232"/>
        <v>No Sales</v>
      </c>
      <c r="AD1619">
        <f>IFERROR(VLOOKUP(J1619,Product_lookup!$A:$G,5,FALSE),"")</f>
        <v>299</v>
      </c>
      <c r="AE1619">
        <f>IFERROR(VLOOKUP(J1619,Product_lookup!$A:$G,6,FALSE),"")</f>
        <v>114</v>
      </c>
      <c r="AF1619">
        <f>IFERROR(VLOOKUP(J1619,Product_lookup!$A:$G,7,FALSE),"")</f>
        <v>97</v>
      </c>
      <c r="AG1619" s="33">
        <f t="shared" si="233"/>
        <v>0.29431438127090304</v>
      </c>
    </row>
    <row r="1620" spans="1:33" x14ac:dyDescent="0.3">
      <c r="A1620" s="27">
        <v>46280</v>
      </c>
      <c r="B1620" s="8" t="s">
        <v>34</v>
      </c>
      <c r="C1620" s="8" t="s">
        <v>140</v>
      </c>
      <c r="D1620" s="8" t="s">
        <v>141</v>
      </c>
      <c r="E1620" s="8" t="s">
        <v>328</v>
      </c>
      <c r="F1620" s="8" t="s">
        <v>143</v>
      </c>
      <c r="G1620" s="8" t="s">
        <v>329</v>
      </c>
      <c r="H1620" s="8" t="s">
        <v>20</v>
      </c>
      <c r="I1620" s="8" t="s">
        <v>329</v>
      </c>
      <c r="J1620" s="8" t="s">
        <v>330</v>
      </c>
      <c r="K1620" s="8" t="s">
        <v>21</v>
      </c>
      <c r="L1620" s="12">
        <v>656</v>
      </c>
      <c r="M1620" s="9">
        <v>10</v>
      </c>
      <c r="N1620" s="10">
        <f t="shared" si="225"/>
        <v>1.524390243902439E-2</v>
      </c>
      <c r="O1620" s="11">
        <f t="shared" si="226"/>
        <v>9.58</v>
      </c>
      <c r="P1620" s="11">
        <v>95.8</v>
      </c>
      <c r="Q1620" s="11">
        <v>0</v>
      </c>
      <c r="R1620" s="8">
        <v>0</v>
      </c>
      <c r="S1620" s="8">
        <v>0</v>
      </c>
      <c r="T1620" s="33" t="str">
        <f t="shared" si="227"/>
        <v/>
      </c>
      <c r="U1620" s="12">
        <f t="shared" si="228"/>
        <v>0</v>
      </c>
      <c r="V1620" s="10">
        <f t="shared" si="229"/>
        <v>0</v>
      </c>
      <c r="W1620" s="11">
        <v>10</v>
      </c>
      <c r="X1620" s="8" t="s">
        <v>148</v>
      </c>
      <c r="Y1620" s="8" t="s">
        <v>149</v>
      </c>
      <c r="AA1620">
        <f t="shared" si="230"/>
        <v>3</v>
      </c>
      <c r="AB1620" s="32">
        <f t="shared" si="231"/>
        <v>-95.8</v>
      </c>
      <c r="AC1620" t="str">
        <f t="shared" si="232"/>
        <v>No Sales</v>
      </c>
      <c r="AD1620">
        <f>IFERROR(VLOOKUP(J1620,Product_lookup!$A:$G,5,FALSE),"")</f>
        <v>299</v>
      </c>
      <c r="AE1620">
        <f>IFERROR(VLOOKUP(J1620,Product_lookup!$A:$G,6,FALSE),"")</f>
        <v>114</v>
      </c>
      <c r="AF1620">
        <f>IFERROR(VLOOKUP(J1620,Product_lookup!$A:$G,7,FALSE),"")</f>
        <v>97</v>
      </c>
      <c r="AG1620" s="33">
        <f t="shared" si="233"/>
        <v>0.29431438127090304</v>
      </c>
    </row>
    <row r="1621" spans="1:33" x14ac:dyDescent="0.3">
      <c r="A1621" s="27">
        <v>46280</v>
      </c>
      <c r="B1621" s="8" t="s">
        <v>36</v>
      </c>
      <c r="C1621" s="8" t="s">
        <v>140</v>
      </c>
      <c r="D1621" s="8" t="s">
        <v>180</v>
      </c>
      <c r="E1621" s="8" t="s">
        <v>181</v>
      </c>
      <c r="F1621" s="8" t="s">
        <v>143</v>
      </c>
      <c r="G1621" s="8" t="s">
        <v>182</v>
      </c>
      <c r="H1621" s="8" t="s">
        <v>13</v>
      </c>
      <c r="I1621" s="8" t="s">
        <v>788</v>
      </c>
      <c r="J1621" s="8" t="s">
        <v>184</v>
      </c>
      <c r="K1621" s="8" t="s">
        <v>7</v>
      </c>
      <c r="L1621" s="12">
        <v>442</v>
      </c>
      <c r="M1621" s="9">
        <v>4</v>
      </c>
      <c r="N1621" s="10">
        <f t="shared" si="225"/>
        <v>9.0497737556561094E-3</v>
      </c>
      <c r="O1621" s="11">
        <f t="shared" si="226"/>
        <v>7.43</v>
      </c>
      <c r="P1621" s="11">
        <v>29.72</v>
      </c>
      <c r="Q1621" s="11">
        <v>0</v>
      </c>
      <c r="R1621" s="8">
        <v>0</v>
      </c>
      <c r="S1621" s="8">
        <v>0</v>
      </c>
      <c r="T1621" s="33" t="str">
        <f t="shared" si="227"/>
        <v/>
      </c>
      <c r="U1621" s="12">
        <f t="shared" si="228"/>
        <v>0</v>
      </c>
      <c r="V1621" s="10">
        <f t="shared" si="229"/>
        <v>0</v>
      </c>
      <c r="W1621" s="11">
        <v>10</v>
      </c>
      <c r="X1621" s="8" t="s">
        <v>148</v>
      </c>
      <c r="Y1621" s="8" t="s">
        <v>149</v>
      </c>
      <c r="AA1621">
        <f t="shared" si="230"/>
        <v>3</v>
      </c>
      <c r="AB1621" s="32">
        <f t="shared" si="231"/>
        <v>-29.72</v>
      </c>
      <c r="AC1621" t="str">
        <f t="shared" si="232"/>
        <v>No Sales</v>
      </c>
      <c r="AD1621">
        <f>IFERROR(VLOOKUP(J1621,Product_lookup!$A:$G,5,FALSE),"")</f>
        <v>379</v>
      </c>
      <c r="AE1621">
        <f>IFERROR(VLOOKUP(J1621,Product_lookup!$A:$G,6,FALSE),"")</f>
        <v>140</v>
      </c>
      <c r="AF1621">
        <f>IFERROR(VLOOKUP(J1621,Product_lookup!$A:$G,7,FALSE),"")</f>
        <v>114</v>
      </c>
      <c r="AG1621" s="33">
        <f t="shared" si="233"/>
        <v>0.32981530343007914</v>
      </c>
    </row>
    <row r="1622" spans="1:33" x14ac:dyDescent="0.3">
      <c r="A1622" s="27">
        <v>46280</v>
      </c>
      <c r="B1622" s="8" t="s">
        <v>36</v>
      </c>
      <c r="C1622" s="8" t="s">
        <v>140</v>
      </c>
      <c r="D1622" s="8" t="s">
        <v>180</v>
      </c>
      <c r="E1622" s="8" t="s">
        <v>181</v>
      </c>
      <c r="F1622" s="8" t="s">
        <v>143</v>
      </c>
      <c r="G1622" s="8" t="s">
        <v>182</v>
      </c>
      <c r="H1622" s="8" t="s">
        <v>13</v>
      </c>
      <c r="I1622" s="8" t="s">
        <v>965</v>
      </c>
      <c r="J1622" s="8" t="s">
        <v>184</v>
      </c>
      <c r="K1622" s="8" t="s">
        <v>21</v>
      </c>
      <c r="L1622" s="12">
        <v>50</v>
      </c>
      <c r="M1622" s="9">
        <v>3</v>
      </c>
      <c r="N1622" s="10">
        <f t="shared" si="225"/>
        <v>0.06</v>
      </c>
      <c r="O1622" s="11">
        <f t="shared" si="226"/>
        <v>7.05</v>
      </c>
      <c r="P1622" s="11">
        <v>21.15</v>
      </c>
      <c r="Q1622" s="11">
        <v>0</v>
      </c>
      <c r="R1622" s="8">
        <v>0</v>
      </c>
      <c r="S1622" s="8">
        <v>0</v>
      </c>
      <c r="T1622" s="33" t="str">
        <f t="shared" si="227"/>
        <v/>
      </c>
      <c r="U1622" s="12">
        <f t="shared" si="228"/>
        <v>0</v>
      </c>
      <c r="V1622" s="10">
        <f t="shared" si="229"/>
        <v>0</v>
      </c>
      <c r="W1622" s="11">
        <v>8.5</v>
      </c>
      <c r="X1622" s="8" t="s">
        <v>148</v>
      </c>
      <c r="Y1622" s="8" t="s">
        <v>149</v>
      </c>
      <c r="AA1622">
        <f t="shared" si="230"/>
        <v>3</v>
      </c>
      <c r="AB1622" s="32">
        <f t="shared" si="231"/>
        <v>-21.15</v>
      </c>
      <c r="AC1622" t="str">
        <f t="shared" si="232"/>
        <v>No Sales</v>
      </c>
      <c r="AD1622">
        <f>IFERROR(VLOOKUP(J1622,Product_lookup!$A:$G,5,FALSE),"")</f>
        <v>379</v>
      </c>
      <c r="AE1622">
        <f>IFERROR(VLOOKUP(J1622,Product_lookup!$A:$G,6,FALSE),"")</f>
        <v>140</v>
      </c>
      <c r="AF1622">
        <f>IFERROR(VLOOKUP(J1622,Product_lookup!$A:$G,7,FALSE),"")</f>
        <v>114</v>
      </c>
      <c r="AG1622" s="33">
        <f t="shared" si="233"/>
        <v>0.32981530343007914</v>
      </c>
    </row>
    <row r="1623" spans="1:33" x14ac:dyDescent="0.3">
      <c r="A1623" s="27">
        <v>46280</v>
      </c>
      <c r="B1623" s="8" t="s">
        <v>36</v>
      </c>
      <c r="C1623" s="8" t="s">
        <v>140</v>
      </c>
      <c r="D1623" s="8" t="s">
        <v>180</v>
      </c>
      <c r="E1623" s="8" t="s">
        <v>181</v>
      </c>
      <c r="F1623" s="8" t="s">
        <v>143</v>
      </c>
      <c r="G1623" s="8" t="s">
        <v>182</v>
      </c>
      <c r="H1623" s="8" t="s">
        <v>13</v>
      </c>
      <c r="I1623" s="8" t="s">
        <v>610</v>
      </c>
      <c r="J1623" s="8" t="s">
        <v>184</v>
      </c>
      <c r="K1623" s="8" t="s">
        <v>21</v>
      </c>
      <c r="L1623" s="12">
        <v>75</v>
      </c>
      <c r="M1623" s="9">
        <v>0</v>
      </c>
      <c r="N1623" s="10">
        <f t="shared" si="225"/>
        <v>0</v>
      </c>
      <c r="O1623" s="11" t="str">
        <f t="shared" si="226"/>
        <v/>
      </c>
      <c r="P1623" s="11">
        <v>0</v>
      </c>
      <c r="Q1623" s="11">
        <v>0</v>
      </c>
      <c r="R1623" s="8">
        <v>0</v>
      </c>
      <c r="S1623" s="8">
        <v>0</v>
      </c>
      <c r="T1623" s="33" t="str">
        <f t="shared" si="227"/>
        <v/>
      </c>
      <c r="U1623" s="12" t="str">
        <f t="shared" si="228"/>
        <v/>
      </c>
      <c r="V1623" s="10" t="str">
        <f t="shared" si="229"/>
        <v/>
      </c>
      <c r="W1623" s="11">
        <v>12</v>
      </c>
      <c r="X1623" s="8" t="s">
        <v>148</v>
      </c>
      <c r="Y1623" s="8" t="s">
        <v>149</v>
      </c>
      <c r="AA1623">
        <f t="shared" si="230"/>
        <v>3</v>
      </c>
      <c r="AB1623" s="32">
        <f t="shared" si="231"/>
        <v>0</v>
      </c>
      <c r="AC1623" t="str">
        <f t="shared" si="232"/>
        <v>No Spend</v>
      </c>
      <c r="AD1623">
        <f>IFERROR(VLOOKUP(J1623,Product_lookup!$A:$G,5,FALSE),"")</f>
        <v>379</v>
      </c>
      <c r="AE1623">
        <f>IFERROR(VLOOKUP(J1623,Product_lookup!$A:$G,6,FALSE),"")</f>
        <v>140</v>
      </c>
      <c r="AF1623">
        <f>IFERROR(VLOOKUP(J1623,Product_lookup!$A:$G,7,FALSE),"")</f>
        <v>114</v>
      </c>
      <c r="AG1623" s="33">
        <f t="shared" si="233"/>
        <v>0.32981530343007914</v>
      </c>
    </row>
    <row r="1624" spans="1:33" x14ac:dyDescent="0.3">
      <c r="A1624" s="27">
        <v>46280</v>
      </c>
      <c r="B1624" s="8" t="s">
        <v>36</v>
      </c>
      <c r="C1624" s="8" t="s">
        <v>140</v>
      </c>
      <c r="D1624" s="8" t="s">
        <v>180</v>
      </c>
      <c r="E1624" s="8" t="s">
        <v>181</v>
      </c>
      <c r="F1624" s="8" t="s">
        <v>143</v>
      </c>
      <c r="G1624" s="8" t="s">
        <v>182</v>
      </c>
      <c r="H1624" s="8" t="s">
        <v>13</v>
      </c>
      <c r="I1624" s="8" t="s">
        <v>171</v>
      </c>
      <c r="J1624" s="8" t="s">
        <v>184</v>
      </c>
      <c r="K1624" s="8" t="s">
        <v>7</v>
      </c>
      <c r="L1624" s="12">
        <v>118</v>
      </c>
      <c r="M1624" s="9">
        <v>1</v>
      </c>
      <c r="N1624" s="10">
        <f t="shared" si="225"/>
        <v>8.4745762711864406E-3</v>
      </c>
      <c r="O1624" s="11">
        <f t="shared" si="226"/>
        <v>4.1399999999999997</v>
      </c>
      <c r="P1624" s="11">
        <v>4.1399999999999997</v>
      </c>
      <c r="Q1624" s="11">
        <v>0</v>
      </c>
      <c r="R1624" s="8">
        <v>0</v>
      </c>
      <c r="S1624" s="8">
        <v>0</v>
      </c>
      <c r="T1624" s="33" t="str">
        <f t="shared" si="227"/>
        <v/>
      </c>
      <c r="U1624" s="12">
        <f t="shared" si="228"/>
        <v>0</v>
      </c>
      <c r="V1624" s="10">
        <f t="shared" si="229"/>
        <v>0</v>
      </c>
      <c r="W1624" s="11">
        <v>7.5</v>
      </c>
      <c r="X1624" s="8" t="s">
        <v>148</v>
      </c>
      <c r="Y1624" s="8" t="s">
        <v>149</v>
      </c>
      <c r="AA1624">
        <f t="shared" si="230"/>
        <v>3</v>
      </c>
      <c r="AB1624" s="32">
        <f t="shared" si="231"/>
        <v>-4.1399999999999997</v>
      </c>
      <c r="AC1624" t="str">
        <f t="shared" si="232"/>
        <v>No Sales</v>
      </c>
      <c r="AD1624">
        <f>IFERROR(VLOOKUP(J1624,Product_lookup!$A:$G,5,FALSE),"")</f>
        <v>379</v>
      </c>
      <c r="AE1624">
        <f>IFERROR(VLOOKUP(J1624,Product_lookup!$A:$G,6,FALSE),"")</f>
        <v>140</v>
      </c>
      <c r="AF1624">
        <f>IFERROR(VLOOKUP(J1624,Product_lookup!$A:$G,7,FALSE),"")</f>
        <v>114</v>
      </c>
      <c r="AG1624" s="33">
        <f t="shared" si="233"/>
        <v>0.32981530343007914</v>
      </c>
    </row>
    <row r="1625" spans="1:33" x14ac:dyDescent="0.3">
      <c r="A1625" s="27">
        <v>46280</v>
      </c>
      <c r="B1625" s="8" t="s">
        <v>36</v>
      </c>
      <c r="C1625" s="8" t="s">
        <v>140</v>
      </c>
      <c r="D1625" s="8" t="s">
        <v>180</v>
      </c>
      <c r="E1625" s="8" t="s">
        <v>337</v>
      </c>
      <c r="F1625" s="8" t="s">
        <v>143</v>
      </c>
      <c r="G1625" s="8" t="s">
        <v>341</v>
      </c>
      <c r="H1625" s="8" t="s">
        <v>13</v>
      </c>
      <c r="I1625" s="8" t="s">
        <v>338</v>
      </c>
      <c r="J1625" s="8" t="s">
        <v>340</v>
      </c>
      <c r="K1625" s="8" t="s">
        <v>14</v>
      </c>
      <c r="L1625" s="12">
        <v>1637</v>
      </c>
      <c r="M1625" s="9">
        <v>9</v>
      </c>
      <c r="N1625" s="10">
        <f t="shared" si="225"/>
        <v>5.4978619425778861E-3</v>
      </c>
      <c r="O1625" s="11">
        <f t="shared" si="226"/>
        <v>2.75</v>
      </c>
      <c r="P1625" s="11">
        <v>24.75</v>
      </c>
      <c r="Q1625" s="11">
        <v>0</v>
      </c>
      <c r="R1625" s="8">
        <v>0</v>
      </c>
      <c r="S1625" s="8">
        <v>0</v>
      </c>
      <c r="T1625" s="33" t="str">
        <f t="shared" si="227"/>
        <v/>
      </c>
      <c r="U1625" s="12">
        <f t="shared" si="228"/>
        <v>0</v>
      </c>
      <c r="V1625" s="10">
        <f t="shared" si="229"/>
        <v>0</v>
      </c>
      <c r="W1625" s="11">
        <v>5</v>
      </c>
      <c r="X1625" s="8" t="s">
        <v>148</v>
      </c>
      <c r="Y1625" s="8" t="s">
        <v>149</v>
      </c>
      <c r="AA1625">
        <f t="shared" si="230"/>
        <v>3</v>
      </c>
      <c r="AB1625" s="32">
        <f t="shared" si="231"/>
        <v>-24.75</v>
      </c>
      <c r="AC1625" t="str">
        <f t="shared" si="232"/>
        <v>No Sales</v>
      </c>
      <c r="AD1625">
        <f>IFERROR(VLOOKUP(J1625,Product_lookup!$A:$G,5,FALSE),"")</f>
        <v>249</v>
      </c>
      <c r="AE1625">
        <f>IFERROR(VLOOKUP(J1625,Product_lookup!$A:$G,6,FALSE),"")</f>
        <v>100</v>
      </c>
      <c r="AF1625">
        <f>IFERROR(VLOOKUP(J1625,Product_lookup!$A:$G,7,FALSE),"")</f>
        <v>112</v>
      </c>
      <c r="AG1625" s="33">
        <f t="shared" si="233"/>
        <v>0.14859437751004015</v>
      </c>
    </row>
    <row r="1626" spans="1:33" x14ac:dyDescent="0.3">
      <c r="A1626" s="27">
        <v>46280</v>
      </c>
      <c r="B1626" s="8" t="s">
        <v>36</v>
      </c>
      <c r="C1626" s="8" t="s">
        <v>140</v>
      </c>
      <c r="D1626" s="8" t="s">
        <v>180</v>
      </c>
      <c r="E1626" s="8" t="s">
        <v>337</v>
      </c>
      <c r="F1626" s="8" t="s">
        <v>143</v>
      </c>
      <c r="G1626" s="8" t="s">
        <v>341</v>
      </c>
      <c r="H1626" s="8" t="s">
        <v>13</v>
      </c>
      <c r="I1626" s="8" t="s">
        <v>967</v>
      </c>
      <c r="J1626" s="8" t="s">
        <v>340</v>
      </c>
      <c r="K1626" s="8" t="s">
        <v>21</v>
      </c>
      <c r="L1626" s="12">
        <v>408</v>
      </c>
      <c r="M1626" s="9">
        <v>7</v>
      </c>
      <c r="N1626" s="10">
        <f t="shared" si="225"/>
        <v>1.7156862745098041E-2</v>
      </c>
      <c r="O1626" s="11">
        <f t="shared" si="226"/>
        <v>4.38</v>
      </c>
      <c r="P1626" s="11">
        <v>30.66</v>
      </c>
      <c r="Q1626" s="11">
        <v>498</v>
      </c>
      <c r="R1626" s="8">
        <v>1</v>
      </c>
      <c r="S1626" s="8">
        <v>2</v>
      </c>
      <c r="T1626" s="33">
        <f t="shared" si="227"/>
        <v>6.1566265060240967E-2</v>
      </c>
      <c r="U1626" s="12">
        <f t="shared" si="228"/>
        <v>16.2426614481409</v>
      </c>
      <c r="V1626" s="10">
        <f t="shared" si="229"/>
        <v>0.14285714285714285</v>
      </c>
      <c r="W1626" s="11">
        <v>5.5</v>
      </c>
      <c r="X1626" s="8" t="s">
        <v>148</v>
      </c>
      <c r="Y1626" s="8" t="s">
        <v>149</v>
      </c>
      <c r="AA1626">
        <f t="shared" si="230"/>
        <v>3</v>
      </c>
      <c r="AB1626" s="32">
        <f t="shared" si="231"/>
        <v>43.34</v>
      </c>
      <c r="AC1626" t="str">
        <f t="shared" si="232"/>
        <v>Profitable</v>
      </c>
      <c r="AD1626">
        <f>IFERROR(VLOOKUP(J1626,Product_lookup!$A:$G,5,FALSE),"")</f>
        <v>249</v>
      </c>
      <c r="AE1626">
        <f>IFERROR(VLOOKUP(J1626,Product_lookup!$A:$G,6,FALSE),"")</f>
        <v>100</v>
      </c>
      <c r="AF1626">
        <f>IFERROR(VLOOKUP(J1626,Product_lookup!$A:$G,7,FALSE),"")</f>
        <v>112</v>
      </c>
      <c r="AG1626" s="33">
        <f t="shared" si="233"/>
        <v>0.14859437751004015</v>
      </c>
    </row>
    <row r="1627" spans="1:33" x14ac:dyDescent="0.3">
      <c r="A1627" s="27">
        <v>46280</v>
      </c>
      <c r="B1627" s="8" t="s">
        <v>36</v>
      </c>
      <c r="C1627" s="8" t="s">
        <v>140</v>
      </c>
      <c r="D1627" s="8" t="s">
        <v>180</v>
      </c>
      <c r="E1627" s="8" t="s">
        <v>337</v>
      </c>
      <c r="F1627" s="8" t="s">
        <v>143</v>
      </c>
      <c r="G1627" s="8" t="s">
        <v>341</v>
      </c>
      <c r="H1627" s="8" t="s">
        <v>13</v>
      </c>
      <c r="I1627" s="8" t="s">
        <v>237</v>
      </c>
      <c r="J1627" s="8" t="s">
        <v>340</v>
      </c>
      <c r="K1627" s="8" t="s">
        <v>21</v>
      </c>
      <c r="L1627" s="12">
        <v>193</v>
      </c>
      <c r="M1627" s="9">
        <v>3</v>
      </c>
      <c r="N1627" s="10">
        <f t="shared" si="225"/>
        <v>1.5544041450777202E-2</v>
      </c>
      <c r="O1627" s="11">
        <f t="shared" si="226"/>
        <v>5.54</v>
      </c>
      <c r="P1627" s="8">
        <v>16.62</v>
      </c>
      <c r="Q1627" s="11">
        <v>0</v>
      </c>
      <c r="R1627" s="8">
        <v>0</v>
      </c>
      <c r="S1627" s="8">
        <v>0</v>
      </c>
      <c r="T1627" s="33" t="str">
        <f t="shared" si="227"/>
        <v/>
      </c>
      <c r="U1627" s="12">
        <f t="shared" si="228"/>
        <v>0</v>
      </c>
      <c r="V1627" s="10">
        <f t="shared" si="229"/>
        <v>0</v>
      </c>
      <c r="W1627" s="11">
        <v>6</v>
      </c>
      <c r="X1627" s="8" t="s">
        <v>148</v>
      </c>
      <c r="Y1627" s="8" t="s">
        <v>149</v>
      </c>
      <c r="AA1627">
        <f t="shared" si="230"/>
        <v>3</v>
      </c>
      <c r="AB1627" s="32">
        <f t="shared" si="231"/>
        <v>-16.62</v>
      </c>
      <c r="AC1627" t="str">
        <f t="shared" si="232"/>
        <v>No Sales</v>
      </c>
      <c r="AD1627">
        <f>IFERROR(VLOOKUP(J1627,Product_lookup!$A:$G,5,FALSE),"")</f>
        <v>249</v>
      </c>
      <c r="AE1627">
        <f>IFERROR(VLOOKUP(J1627,Product_lookup!$A:$G,6,FALSE),"")</f>
        <v>100</v>
      </c>
      <c r="AF1627">
        <f>IFERROR(VLOOKUP(J1627,Product_lookup!$A:$G,7,FALSE),"")</f>
        <v>112</v>
      </c>
      <c r="AG1627" s="33">
        <f t="shared" si="233"/>
        <v>0.14859437751004015</v>
      </c>
    </row>
    <row r="1628" spans="1:33" x14ac:dyDescent="0.3">
      <c r="A1628" s="27">
        <v>46280</v>
      </c>
      <c r="B1628" s="8" t="s">
        <v>36</v>
      </c>
      <c r="C1628" s="8" t="s">
        <v>140</v>
      </c>
      <c r="D1628" s="8" t="s">
        <v>180</v>
      </c>
      <c r="E1628" s="8" t="s">
        <v>337</v>
      </c>
      <c r="F1628" s="8" t="s">
        <v>143</v>
      </c>
      <c r="G1628" s="8" t="s">
        <v>341</v>
      </c>
      <c r="H1628" s="8" t="s">
        <v>13</v>
      </c>
      <c r="I1628" s="8" t="s">
        <v>925</v>
      </c>
      <c r="J1628" s="8" t="s">
        <v>340</v>
      </c>
      <c r="K1628" s="8" t="s">
        <v>21</v>
      </c>
      <c r="L1628" s="12">
        <v>304</v>
      </c>
      <c r="M1628" s="9">
        <v>4</v>
      </c>
      <c r="N1628" s="10">
        <f t="shared" si="225"/>
        <v>1.3157894736842105E-2</v>
      </c>
      <c r="O1628" s="11">
        <f t="shared" si="226"/>
        <v>5.13</v>
      </c>
      <c r="P1628" s="8">
        <v>20.52</v>
      </c>
      <c r="Q1628" s="11">
        <v>0</v>
      </c>
      <c r="R1628" s="8">
        <v>0</v>
      </c>
      <c r="S1628" s="8">
        <v>0</v>
      </c>
      <c r="T1628" s="33" t="str">
        <f t="shared" si="227"/>
        <v/>
      </c>
      <c r="U1628" s="12">
        <f t="shared" si="228"/>
        <v>0</v>
      </c>
      <c r="V1628" s="10">
        <f t="shared" si="229"/>
        <v>0</v>
      </c>
      <c r="W1628" s="11">
        <v>5.5</v>
      </c>
      <c r="X1628" s="8" t="s">
        <v>148</v>
      </c>
      <c r="Y1628" s="8" t="s">
        <v>149</v>
      </c>
      <c r="AA1628">
        <f t="shared" si="230"/>
        <v>3</v>
      </c>
      <c r="AB1628" s="32">
        <f t="shared" si="231"/>
        <v>-20.52</v>
      </c>
      <c r="AC1628" t="str">
        <f t="shared" si="232"/>
        <v>No Sales</v>
      </c>
      <c r="AD1628">
        <f>IFERROR(VLOOKUP(J1628,Product_lookup!$A:$G,5,FALSE),"")</f>
        <v>249</v>
      </c>
      <c r="AE1628">
        <f>IFERROR(VLOOKUP(J1628,Product_lookup!$A:$G,6,FALSE),"")</f>
        <v>100</v>
      </c>
      <c r="AF1628">
        <f>IFERROR(VLOOKUP(J1628,Product_lookup!$A:$G,7,FALSE),"")</f>
        <v>112</v>
      </c>
      <c r="AG1628" s="33">
        <f t="shared" si="233"/>
        <v>0.14859437751004015</v>
      </c>
    </row>
    <row r="1629" spans="1:33" x14ac:dyDescent="0.3">
      <c r="A1629" s="27">
        <v>46280</v>
      </c>
      <c r="B1629" s="8" t="s">
        <v>36</v>
      </c>
      <c r="C1629" s="8" t="s">
        <v>140</v>
      </c>
      <c r="D1629" s="8" t="s">
        <v>180</v>
      </c>
      <c r="E1629" s="8" t="s">
        <v>337</v>
      </c>
      <c r="F1629" s="8" t="s">
        <v>143</v>
      </c>
      <c r="G1629" s="8" t="s">
        <v>338</v>
      </c>
      <c r="H1629" s="8" t="s">
        <v>13</v>
      </c>
      <c r="I1629" s="8" t="s">
        <v>970</v>
      </c>
      <c r="J1629" s="8" t="s">
        <v>340</v>
      </c>
      <c r="K1629" s="8" t="s">
        <v>21</v>
      </c>
      <c r="L1629" s="12">
        <v>54</v>
      </c>
      <c r="M1629" s="9">
        <v>1</v>
      </c>
      <c r="N1629" s="10">
        <f t="shared" si="225"/>
        <v>1.8518518518518517E-2</v>
      </c>
      <c r="O1629" s="11">
        <f t="shared" si="226"/>
        <v>4.5999999999999996</v>
      </c>
      <c r="P1629" s="11">
        <v>4.5999999999999996</v>
      </c>
      <c r="Q1629" s="11">
        <v>0</v>
      </c>
      <c r="R1629" s="8">
        <v>0</v>
      </c>
      <c r="S1629" s="8">
        <v>0</v>
      </c>
      <c r="T1629" s="33" t="str">
        <f t="shared" si="227"/>
        <v/>
      </c>
      <c r="U1629" s="12">
        <f t="shared" si="228"/>
        <v>0</v>
      </c>
      <c r="V1629" s="10">
        <f t="shared" si="229"/>
        <v>0</v>
      </c>
      <c r="W1629" s="11">
        <v>5.5</v>
      </c>
      <c r="X1629" s="8" t="s">
        <v>148</v>
      </c>
      <c r="Y1629" s="8" t="s">
        <v>149</v>
      </c>
      <c r="AA1629">
        <f t="shared" si="230"/>
        <v>3</v>
      </c>
      <c r="AB1629" s="32">
        <f t="shared" si="231"/>
        <v>-4.5999999999999996</v>
      </c>
      <c r="AC1629" t="str">
        <f t="shared" si="232"/>
        <v>No Sales</v>
      </c>
      <c r="AD1629">
        <f>IFERROR(VLOOKUP(J1629,Product_lookup!$A:$G,5,FALSE),"")</f>
        <v>249</v>
      </c>
      <c r="AE1629">
        <f>IFERROR(VLOOKUP(J1629,Product_lookup!$A:$G,6,FALSE),"")</f>
        <v>100</v>
      </c>
      <c r="AF1629">
        <f>IFERROR(VLOOKUP(J1629,Product_lookup!$A:$G,7,FALSE),"")</f>
        <v>112</v>
      </c>
      <c r="AG1629" s="33">
        <f t="shared" si="233"/>
        <v>0.14859437751004015</v>
      </c>
    </row>
    <row r="1630" spans="1:33" x14ac:dyDescent="0.3">
      <c r="A1630" s="27">
        <v>46280</v>
      </c>
      <c r="B1630" s="8" t="s">
        <v>19</v>
      </c>
      <c r="C1630" s="8" t="s">
        <v>249</v>
      </c>
      <c r="D1630" s="8" t="s">
        <v>141</v>
      </c>
      <c r="E1630" s="8" t="s">
        <v>142</v>
      </c>
      <c r="F1630" s="8" t="s">
        <v>143</v>
      </c>
      <c r="G1630" s="8" t="s">
        <v>250</v>
      </c>
      <c r="H1630" s="8" t="s">
        <v>20</v>
      </c>
      <c r="I1630" s="8" t="s">
        <v>250</v>
      </c>
      <c r="J1630" s="8" t="s">
        <v>147</v>
      </c>
      <c r="K1630" s="8" t="s">
        <v>7</v>
      </c>
      <c r="L1630" s="12">
        <v>134</v>
      </c>
      <c r="M1630" s="9">
        <v>4</v>
      </c>
      <c r="N1630" s="10">
        <f t="shared" si="225"/>
        <v>2.9850746268656716E-2</v>
      </c>
      <c r="O1630" s="11">
        <f t="shared" si="226"/>
        <v>4.63</v>
      </c>
      <c r="P1630" s="11">
        <v>18.52</v>
      </c>
      <c r="Q1630" s="11">
        <v>0</v>
      </c>
      <c r="R1630" s="8">
        <v>0</v>
      </c>
      <c r="S1630" s="8">
        <v>0</v>
      </c>
      <c r="T1630" s="33" t="str">
        <f t="shared" si="227"/>
        <v/>
      </c>
      <c r="U1630" s="12">
        <f t="shared" si="228"/>
        <v>0</v>
      </c>
      <c r="V1630" s="10">
        <f t="shared" si="229"/>
        <v>0</v>
      </c>
      <c r="W1630" s="11">
        <v>8</v>
      </c>
      <c r="X1630" s="8" t="s">
        <v>148</v>
      </c>
      <c r="Y1630" s="8" t="s">
        <v>149</v>
      </c>
      <c r="AA1630">
        <f t="shared" si="230"/>
        <v>3</v>
      </c>
      <c r="AB1630" s="32">
        <f t="shared" si="231"/>
        <v>-18.52</v>
      </c>
      <c r="AC1630" t="str">
        <f t="shared" si="232"/>
        <v>No Sales</v>
      </c>
      <c r="AD1630">
        <f>IFERROR(VLOOKUP(J1630,Product_lookup!$A:$G,5,FALSE),"")</f>
        <v>599</v>
      </c>
      <c r="AE1630">
        <f>IFERROR(VLOOKUP(J1630,Product_lookup!$A:$G,6,FALSE),"")</f>
        <v>216</v>
      </c>
      <c r="AF1630">
        <f>IFERROR(VLOOKUP(J1630,Product_lookup!$A:$G,7,FALSE),"")</f>
        <v>144</v>
      </c>
      <c r="AG1630" s="33">
        <f t="shared" si="233"/>
        <v>0.39899833055091821</v>
      </c>
    </row>
    <row r="1631" spans="1:33" x14ac:dyDescent="0.3">
      <c r="A1631" s="27">
        <v>46280</v>
      </c>
      <c r="B1631" s="8" t="s">
        <v>19</v>
      </c>
      <c r="C1631" s="8" t="s">
        <v>249</v>
      </c>
      <c r="D1631" s="8" t="s">
        <v>141</v>
      </c>
      <c r="E1631" s="8" t="s">
        <v>164</v>
      </c>
      <c r="F1631" s="8" t="s">
        <v>143</v>
      </c>
      <c r="G1631" s="8" t="s">
        <v>350</v>
      </c>
      <c r="H1631" s="8" t="s">
        <v>20</v>
      </c>
      <c r="I1631" s="8" t="s">
        <v>350</v>
      </c>
      <c r="J1631" s="8" t="s">
        <v>166</v>
      </c>
      <c r="K1631" s="8" t="s">
        <v>14</v>
      </c>
      <c r="L1631" s="12">
        <v>426</v>
      </c>
      <c r="M1631" s="9">
        <v>10</v>
      </c>
      <c r="N1631" s="10">
        <f t="shared" si="225"/>
        <v>2.3474178403755867E-2</v>
      </c>
      <c r="O1631" s="11">
        <f t="shared" si="226"/>
        <v>5.75</v>
      </c>
      <c r="P1631" s="11">
        <v>57.5</v>
      </c>
      <c r="Q1631" s="11">
        <v>0</v>
      </c>
      <c r="R1631" s="8">
        <v>0</v>
      </c>
      <c r="S1631" s="8">
        <v>0</v>
      </c>
      <c r="T1631" s="33" t="str">
        <f t="shared" si="227"/>
        <v/>
      </c>
      <c r="U1631" s="12">
        <f t="shared" si="228"/>
        <v>0</v>
      </c>
      <c r="V1631" s="10">
        <f t="shared" si="229"/>
        <v>0</v>
      </c>
      <c r="W1631" s="11">
        <v>7.5</v>
      </c>
      <c r="X1631" s="8" t="s">
        <v>148</v>
      </c>
      <c r="Y1631" s="8" t="s">
        <v>149</v>
      </c>
      <c r="AA1631">
        <f t="shared" si="230"/>
        <v>3</v>
      </c>
      <c r="AB1631" s="32">
        <f t="shared" si="231"/>
        <v>-57.5</v>
      </c>
      <c r="AC1631" t="str">
        <f t="shared" si="232"/>
        <v>No Sales</v>
      </c>
      <c r="AD1631">
        <f>IFERROR(VLOOKUP(J1631,Product_lookup!$A:$G,5,FALSE),"")</f>
        <v>449</v>
      </c>
      <c r="AE1631">
        <f>IFERROR(VLOOKUP(J1631,Product_lookup!$A:$G,6,FALSE),"")</f>
        <v>162</v>
      </c>
      <c r="AF1631">
        <f>IFERROR(VLOOKUP(J1631,Product_lookup!$A:$G,7,FALSE),"")</f>
        <v>130</v>
      </c>
      <c r="AG1631" s="33">
        <f t="shared" si="233"/>
        <v>0.34966592427616927</v>
      </c>
    </row>
    <row r="1632" spans="1:33" x14ac:dyDescent="0.3">
      <c r="A1632" s="27">
        <v>46280</v>
      </c>
      <c r="B1632" s="8" t="s">
        <v>19</v>
      </c>
      <c r="C1632" s="8" t="s">
        <v>249</v>
      </c>
      <c r="D1632" s="8" t="s">
        <v>141</v>
      </c>
      <c r="E1632" s="8" t="s">
        <v>164</v>
      </c>
      <c r="F1632" s="8" t="s">
        <v>143</v>
      </c>
      <c r="G1632" s="8" t="s">
        <v>431</v>
      </c>
      <c r="H1632" s="8" t="s">
        <v>20</v>
      </c>
      <c r="I1632" s="8" t="s">
        <v>431</v>
      </c>
      <c r="J1632" s="8" t="s">
        <v>166</v>
      </c>
      <c r="K1632" s="8" t="s">
        <v>21</v>
      </c>
      <c r="L1632" s="12">
        <v>281</v>
      </c>
      <c r="M1632" s="9">
        <v>17</v>
      </c>
      <c r="N1632" s="10">
        <f t="shared" si="225"/>
        <v>6.0498220640569395E-2</v>
      </c>
      <c r="O1632" s="11">
        <f t="shared" si="226"/>
        <v>5.5</v>
      </c>
      <c r="P1632" s="11">
        <v>93.5</v>
      </c>
      <c r="Q1632" s="11">
        <v>1347</v>
      </c>
      <c r="R1632" s="8">
        <v>3</v>
      </c>
      <c r="S1632" s="8">
        <v>3</v>
      </c>
      <c r="T1632" s="33">
        <f t="shared" si="227"/>
        <v>6.9413511507052716E-2</v>
      </c>
      <c r="U1632" s="12">
        <f t="shared" si="228"/>
        <v>14.406417112299465</v>
      </c>
      <c r="V1632" s="10">
        <f t="shared" si="229"/>
        <v>0.17647058823529413</v>
      </c>
      <c r="W1632" s="11">
        <v>5.5</v>
      </c>
      <c r="X1632" s="8" t="s">
        <v>148</v>
      </c>
      <c r="Y1632" s="8" t="s">
        <v>149</v>
      </c>
      <c r="AA1632">
        <f t="shared" si="230"/>
        <v>3</v>
      </c>
      <c r="AB1632" s="32">
        <f t="shared" si="231"/>
        <v>377.5</v>
      </c>
      <c r="AC1632" t="str">
        <f t="shared" si="232"/>
        <v>Profitable</v>
      </c>
      <c r="AD1632">
        <f>IFERROR(VLOOKUP(J1632,Product_lookup!$A:$G,5,FALSE),"")</f>
        <v>449</v>
      </c>
      <c r="AE1632">
        <f>IFERROR(VLOOKUP(J1632,Product_lookup!$A:$G,6,FALSE),"")</f>
        <v>162</v>
      </c>
      <c r="AF1632">
        <f>IFERROR(VLOOKUP(J1632,Product_lookup!$A:$G,7,FALSE),"")</f>
        <v>130</v>
      </c>
      <c r="AG1632" s="33">
        <f t="shared" si="233"/>
        <v>0.34966592427616927</v>
      </c>
    </row>
    <row r="1633" spans="1:33" x14ac:dyDescent="0.3">
      <c r="A1633" s="27">
        <v>46280</v>
      </c>
      <c r="B1633" s="8" t="s">
        <v>19</v>
      </c>
      <c r="C1633" s="8" t="s">
        <v>249</v>
      </c>
      <c r="D1633" s="8" t="s">
        <v>141</v>
      </c>
      <c r="E1633" s="8" t="s">
        <v>164</v>
      </c>
      <c r="F1633" s="8" t="s">
        <v>143</v>
      </c>
      <c r="G1633" s="8" t="s">
        <v>347</v>
      </c>
      <c r="H1633" s="8" t="s">
        <v>20</v>
      </c>
      <c r="I1633" s="8" t="s">
        <v>347</v>
      </c>
      <c r="J1633" s="8" t="s">
        <v>166</v>
      </c>
      <c r="K1633" s="8" t="s">
        <v>7</v>
      </c>
      <c r="L1633" s="12">
        <v>243</v>
      </c>
      <c r="M1633" s="9">
        <v>4</v>
      </c>
      <c r="N1633" s="10">
        <f t="shared" si="225"/>
        <v>1.646090534979424E-2</v>
      </c>
      <c r="O1633" s="11">
        <f t="shared" si="226"/>
        <v>2.82</v>
      </c>
      <c r="P1633" s="11">
        <v>11.28</v>
      </c>
      <c r="Q1633" s="11">
        <v>0</v>
      </c>
      <c r="R1633" s="8">
        <v>0</v>
      </c>
      <c r="S1633" s="8">
        <v>0</v>
      </c>
      <c r="T1633" s="33" t="str">
        <f t="shared" si="227"/>
        <v/>
      </c>
      <c r="U1633" s="12">
        <f t="shared" si="228"/>
        <v>0</v>
      </c>
      <c r="V1633" s="10">
        <f t="shared" si="229"/>
        <v>0</v>
      </c>
      <c r="W1633" s="11">
        <v>5</v>
      </c>
      <c r="X1633" s="8" t="s">
        <v>148</v>
      </c>
      <c r="Y1633" s="8" t="s">
        <v>149</v>
      </c>
      <c r="AA1633">
        <f t="shared" si="230"/>
        <v>3</v>
      </c>
      <c r="AB1633" s="32">
        <f t="shared" si="231"/>
        <v>-11.28</v>
      </c>
      <c r="AC1633" t="str">
        <f t="shared" si="232"/>
        <v>No Sales</v>
      </c>
      <c r="AD1633">
        <f>IFERROR(VLOOKUP(J1633,Product_lookup!$A:$G,5,FALSE),"")</f>
        <v>449</v>
      </c>
      <c r="AE1633">
        <f>IFERROR(VLOOKUP(J1633,Product_lookup!$A:$G,6,FALSE),"")</f>
        <v>162</v>
      </c>
      <c r="AF1633">
        <f>IFERROR(VLOOKUP(J1633,Product_lookup!$A:$G,7,FALSE),"")</f>
        <v>130</v>
      </c>
      <c r="AG1633" s="33">
        <f t="shared" si="233"/>
        <v>0.34966592427616927</v>
      </c>
    </row>
    <row r="1634" spans="1:33" x14ac:dyDescent="0.3">
      <c r="A1634" s="27">
        <v>46280</v>
      </c>
      <c r="B1634" s="8" t="s">
        <v>19</v>
      </c>
      <c r="C1634" s="8" t="s">
        <v>249</v>
      </c>
      <c r="D1634" s="8" t="s">
        <v>141</v>
      </c>
      <c r="E1634" s="8" t="s">
        <v>351</v>
      </c>
      <c r="F1634" s="8" t="s">
        <v>143</v>
      </c>
      <c r="G1634" s="8" t="s">
        <v>707</v>
      </c>
      <c r="H1634" s="8" t="s">
        <v>20</v>
      </c>
      <c r="I1634" s="8" t="s">
        <v>707</v>
      </c>
      <c r="J1634" s="8" t="s">
        <v>353</v>
      </c>
      <c r="K1634" s="8" t="s">
        <v>21</v>
      </c>
      <c r="L1634" s="12">
        <v>212</v>
      </c>
      <c r="M1634" s="9">
        <v>4</v>
      </c>
      <c r="N1634" s="10">
        <f t="shared" si="225"/>
        <v>1.8867924528301886E-2</v>
      </c>
      <c r="O1634" s="11">
        <f t="shared" si="226"/>
        <v>19.03</v>
      </c>
      <c r="P1634" s="11">
        <v>76.12</v>
      </c>
      <c r="Q1634" s="11">
        <v>2598</v>
      </c>
      <c r="R1634" s="8">
        <v>1</v>
      </c>
      <c r="S1634" s="8">
        <v>2</v>
      </c>
      <c r="T1634" s="33">
        <f t="shared" si="227"/>
        <v>2.9299461123941495E-2</v>
      </c>
      <c r="U1634" s="12">
        <f t="shared" si="228"/>
        <v>34.130320546505516</v>
      </c>
      <c r="V1634" s="10">
        <f t="shared" si="229"/>
        <v>0.25</v>
      </c>
      <c r="W1634" s="11">
        <v>21.5</v>
      </c>
      <c r="X1634" s="8" t="s">
        <v>148</v>
      </c>
      <c r="Y1634" s="8" t="s">
        <v>149</v>
      </c>
      <c r="AA1634">
        <f t="shared" si="230"/>
        <v>3</v>
      </c>
      <c r="AB1634" s="32" t="str">
        <f t="shared" si="231"/>
        <v/>
      </c>
      <c r="AC1634" t="str">
        <f t="shared" si="232"/>
        <v>Cost missing</v>
      </c>
      <c r="AD1634" t="str">
        <f>IFERROR(VLOOKUP(J1634,Product_lookup!$A:$G,5,FALSE),"")</f>
        <v/>
      </c>
      <c r="AE1634" t="str">
        <f>IFERROR(VLOOKUP(J1634,Product_lookup!$A:$G,6,FALSE),"")</f>
        <v/>
      </c>
      <c r="AF1634" t="str">
        <f>IFERROR(VLOOKUP(J1634,Product_lookup!$A:$G,7,FALSE),"")</f>
        <v/>
      </c>
      <c r="AG1634" s="33" t="str">
        <f t="shared" si="233"/>
        <v/>
      </c>
    </row>
    <row r="1635" spans="1:33" x14ac:dyDescent="0.3">
      <c r="A1635" s="27">
        <v>46280</v>
      </c>
      <c r="B1635" s="8" t="s">
        <v>19</v>
      </c>
      <c r="C1635" s="8" t="s">
        <v>249</v>
      </c>
      <c r="D1635" s="8" t="s">
        <v>141</v>
      </c>
      <c r="E1635" s="8" t="s">
        <v>351</v>
      </c>
      <c r="F1635" s="8" t="s">
        <v>143</v>
      </c>
      <c r="G1635" s="8" t="s">
        <v>350</v>
      </c>
      <c r="H1635" s="8" t="s">
        <v>20</v>
      </c>
      <c r="I1635" s="8" t="s">
        <v>350</v>
      </c>
      <c r="J1635" s="8" t="s">
        <v>353</v>
      </c>
      <c r="K1635" s="8" t="s">
        <v>14</v>
      </c>
      <c r="L1635" s="12">
        <v>170</v>
      </c>
      <c r="M1635" s="9">
        <v>2</v>
      </c>
      <c r="N1635" s="10">
        <f t="shared" si="225"/>
        <v>1.1764705882352941E-2</v>
      </c>
      <c r="O1635" s="11">
        <f t="shared" si="226"/>
        <v>11.97</v>
      </c>
      <c r="P1635" s="11">
        <v>23.94</v>
      </c>
      <c r="Q1635" s="11">
        <v>0</v>
      </c>
      <c r="R1635" s="8">
        <v>0</v>
      </c>
      <c r="S1635" s="8">
        <v>0</v>
      </c>
      <c r="T1635" s="33" t="str">
        <f t="shared" si="227"/>
        <v/>
      </c>
      <c r="U1635" s="12">
        <f t="shared" si="228"/>
        <v>0</v>
      </c>
      <c r="V1635" s="10">
        <f t="shared" si="229"/>
        <v>0</v>
      </c>
      <c r="W1635" s="11">
        <v>15</v>
      </c>
      <c r="X1635" s="8" t="s">
        <v>148</v>
      </c>
      <c r="Y1635" s="8" t="s">
        <v>149</v>
      </c>
      <c r="Z1635" s="8" t="s">
        <v>836</v>
      </c>
      <c r="AA1635">
        <f t="shared" si="230"/>
        <v>3</v>
      </c>
      <c r="AB1635" s="32" t="str">
        <f t="shared" si="231"/>
        <v/>
      </c>
      <c r="AC1635" t="str">
        <f t="shared" si="232"/>
        <v>Cost missing</v>
      </c>
      <c r="AD1635" t="str">
        <f>IFERROR(VLOOKUP(J1635,Product_lookup!$A:$G,5,FALSE),"")</f>
        <v/>
      </c>
      <c r="AE1635" t="str">
        <f>IFERROR(VLOOKUP(J1635,Product_lookup!$A:$G,6,FALSE),"")</f>
        <v/>
      </c>
      <c r="AF1635" t="str">
        <f>IFERROR(VLOOKUP(J1635,Product_lookup!$A:$G,7,FALSE),"")</f>
        <v/>
      </c>
      <c r="AG1635" s="33" t="str">
        <f t="shared" si="233"/>
        <v/>
      </c>
    </row>
    <row r="1636" spans="1:33" x14ac:dyDescent="0.3">
      <c r="A1636" s="27">
        <v>46281</v>
      </c>
      <c r="B1636" s="8" t="s">
        <v>12</v>
      </c>
      <c r="C1636" s="8" t="s">
        <v>140</v>
      </c>
      <c r="D1636" s="8" t="s">
        <v>141</v>
      </c>
      <c r="E1636" s="8" t="s">
        <v>142</v>
      </c>
      <c r="F1636" s="8" t="s">
        <v>143</v>
      </c>
      <c r="G1636" s="8" t="s">
        <v>144</v>
      </c>
      <c r="H1636" s="8" t="s">
        <v>6</v>
      </c>
      <c r="I1636" s="8" t="s">
        <v>203</v>
      </c>
      <c r="J1636" s="8" t="s">
        <v>147</v>
      </c>
      <c r="K1636" s="8" t="s">
        <v>7</v>
      </c>
      <c r="L1636" s="12">
        <v>652</v>
      </c>
      <c r="M1636" s="9">
        <v>3</v>
      </c>
      <c r="N1636" s="10">
        <f t="shared" si="225"/>
        <v>4.601226993865031E-3</v>
      </c>
      <c r="O1636" s="11">
        <f t="shared" si="226"/>
        <v>6.55</v>
      </c>
      <c r="P1636" s="11">
        <v>19.649999999999999</v>
      </c>
      <c r="Q1636" s="11">
        <v>0</v>
      </c>
      <c r="R1636" s="8">
        <v>0</v>
      </c>
      <c r="S1636" s="8">
        <v>0</v>
      </c>
      <c r="T1636" s="33" t="str">
        <f t="shared" si="227"/>
        <v/>
      </c>
      <c r="U1636" s="12">
        <f t="shared" si="228"/>
        <v>0</v>
      </c>
      <c r="V1636" s="10">
        <f t="shared" si="229"/>
        <v>0</v>
      </c>
      <c r="W1636" s="11">
        <v>11.5</v>
      </c>
      <c r="X1636" s="8" t="s">
        <v>148</v>
      </c>
      <c r="Y1636" s="8" t="s">
        <v>149</v>
      </c>
      <c r="AA1636">
        <f t="shared" si="230"/>
        <v>3</v>
      </c>
      <c r="AB1636" s="32">
        <f t="shared" si="231"/>
        <v>-19.649999999999999</v>
      </c>
      <c r="AC1636" t="str">
        <f t="shared" si="232"/>
        <v>No Sales</v>
      </c>
      <c r="AD1636">
        <f>IFERROR(VLOOKUP(J1636,Product_lookup!$A:$G,5,FALSE),"")</f>
        <v>599</v>
      </c>
      <c r="AE1636">
        <f>IFERROR(VLOOKUP(J1636,Product_lookup!$A:$G,6,FALSE),"")</f>
        <v>216</v>
      </c>
      <c r="AF1636">
        <f>IFERROR(VLOOKUP(J1636,Product_lookup!$A:$G,7,FALSE),"")</f>
        <v>144</v>
      </c>
      <c r="AG1636" s="33">
        <f t="shared" si="233"/>
        <v>0.39899833055091821</v>
      </c>
    </row>
    <row r="1637" spans="1:33" x14ac:dyDescent="0.3">
      <c r="A1637" s="27">
        <v>46281</v>
      </c>
      <c r="B1637" s="8" t="s">
        <v>12</v>
      </c>
      <c r="C1637" s="8" t="s">
        <v>140</v>
      </c>
      <c r="D1637" s="8" t="s">
        <v>141</v>
      </c>
      <c r="E1637" s="8" t="s">
        <v>142</v>
      </c>
      <c r="F1637" s="8" t="s">
        <v>143</v>
      </c>
      <c r="G1637" s="8" t="s">
        <v>151</v>
      </c>
      <c r="H1637" s="8" t="s">
        <v>6</v>
      </c>
      <c r="I1637" s="8" t="s">
        <v>973</v>
      </c>
      <c r="J1637" s="8" t="s">
        <v>147</v>
      </c>
      <c r="K1637" s="8" t="s">
        <v>14</v>
      </c>
      <c r="L1637" s="12">
        <v>359</v>
      </c>
      <c r="M1637" s="9">
        <v>1</v>
      </c>
      <c r="N1637" s="10">
        <f t="shared" si="225"/>
        <v>2.7855153203342618E-3</v>
      </c>
      <c r="O1637" s="11">
        <f t="shared" si="226"/>
        <v>10.67</v>
      </c>
      <c r="P1637" s="11">
        <v>10.67</v>
      </c>
      <c r="Q1637" s="11">
        <v>0</v>
      </c>
      <c r="R1637" s="8">
        <v>0</v>
      </c>
      <c r="S1637" s="8">
        <v>0</v>
      </c>
      <c r="T1637" s="33" t="str">
        <f t="shared" si="227"/>
        <v/>
      </c>
      <c r="U1637" s="12">
        <f t="shared" si="228"/>
        <v>0</v>
      </c>
      <c r="V1637" s="10">
        <f t="shared" si="229"/>
        <v>0</v>
      </c>
      <c r="W1637" s="11">
        <v>18.5</v>
      </c>
      <c r="X1637" s="8" t="s">
        <v>148</v>
      </c>
      <c r="Y1637" s="8" t="s">
        <v>149</v>
      </c>
      <c r="AA1637">
        <f t="shared" si="230"/>
        <v>3</v>
      </c>
      <c r="AB1637" s="32">
        <f t="shared" si="231"/>
        <v>-10.67</v>
      </c>
      <c r="AC1637" t="str">
        <f t="shared" si="232"/>
        <v>No Sales</v>
      </c>
      <c r="AD1637">
        <f>IFERROR(VLOOKUP(J1637,Product_lookup!$A:$G,5,FALSE),"")</f>
        <v>599</v>
      </c>
      <c r="AE1637">
        <f>IFERROR(VLOOKUP(J1637,Product_lookup!$A:$G,6,FALSE),"")</f>
        <v>216</v>
      </c>
      <c r="AF1637">
        <f>IFERROR(VLOOKUP(J1637,Product_lookup!$A:$G,7,FALSE),"")</f>
        <v>144</v>
      </c>
      <c r="AG1637" s="33">
        <f t="shared" si="233"/>
        <v>0.39899833055091821</v>
      </c>
    </row>
    <row r="1638" spans="1:33" x14ac:dyDescent="0.3">
      <c r="A1638" s="27">
        <v>46281</v>
      </c>
      <c r="B1638" s="8" t="s">
        <v>12</v>
      </c>
      <c r="C1638" s="8" t="s">
        <v>140</v>
      </c>
      <c r="D1638" s="8" t="s">
        <v>141</v>
      </c>
      <c r="E1638" s="8" t="s">
        <v>142</v>
      </c>
      <c r="F1638" s="8" t="s">
        <v>143</v>
      </c>
      <c r="G1638" s="8" t="s">
        <v>178</v>
      </c>
      <c r="H1638" s="8" t="s">
        <v>6</v>
      </c>
      <c r="I1638" s="8" t="s">
        <v>525</v>
      </c>
      <c r="J1638" s="8" t="s">
        <v>147</v>
      </c>
      <c r="K1638" s="8" t="s">
        <v>14</v>
      </c>
      <c r="L1638" s="12">
        <v>1038</v>
      </c>
      <c r="M1638" s="9">
        <v>3</v>
      </c>
      <c r="N1638" s="10">
        <f t="shared" si="225"/>
        <v>2.8901734104046241E-3</v>
      </c>
      <c r="O1638" s="11">
        <f t="shared" si="226"/>
        <v>10.450000000000001</v>
      </c>
      <c r="P1638" s="11">
        <v>31.35</v>
      </c>
      <c r="Q1638" s="11">
        <v>0</v>
      </c>
      <c r="R1638" s="8">
        <v>0</v>
      </c>
      <c r="S1638" s="8">
        <v>0</v>
      </c>
      <c r="T1638" s="33" t="str">
        <f t="shared" si="227"/>
        <v/>
      </c>
      <c r="U1638" s="12">
        <f t="shared" si="228"/>
        <v>0</v>
      </c>
      <c r="V1638" s="10">
        <f t="shared" si="229"/>
        <v>0</v>
      </c>
      <c r="W1638" s="11">
        <v>14.5</v>
      </c>
      <c r="X1638" s="8" t="s">
        <v>148</v>
      </c>
      <c r="Y1638" s="8" t="s">
        <v>149</v>
      </c>
      <c r="AA1638">
        <f t="shared" si="230"/>
        <v>3</v>
      </c>
      <c r="AB1638" s="32">
        <f t="shared" si="231"/>
        <v>-31.35</v>
      </c>
      <c r="AC1638" t="str">
        <f t="shared" si="232"/>
        <v>No Sales</v>
      </c>
      <c r="AD1638">
        <f>IFERROR(VLOOKUP(J1638,Product_lookup!$A:$G,5,FALSE),"")</f>
        <v>599</v>
      </c>
      <c r="AE1638">
        <f>IFERROR(VLOOKUP(J1638,Product_lookup!$A:$G,6,FALSE),"")</f>
        <v>216</v>
      </c>
      <c r="AF1638">
        <f>IFERROR(VLOOKUP(J1638,Product_lookup!$A:$G,7,FALSE),"")</f>
        <v>144</v>
      </c>
      <c r="AG1638" s="33">
        <f t="shared" si="233"/>
        <v>0.39899833055091821</v>
      </c>
    </row>
    <row r="1639" spans="1:33" x14ac:dyDescent="0.3">
      <c r="A1639" s="27">
        <v>46281</v>
      </c>
      <c r="B1639" s="8" t="s">
        <v>12</v>
      </c>
      <c r="C1639" s="8" t="s">
        <v>140</v>
      </c>
      <c r="D1639" s="8" t="s">
        <v>141</v>
      </c>
      <c r="E1639" s="8" t="s">
        <v>150</v>
      </c>
      <c r="F1639" s="8" t="s">
        <v>143</v>
      </c>
      <c r="G1639" s="8" t="s">
        <v>170</v>
      </c>
      <c r="H1639" s="8" t="s">
        <v>6</v>
      </c>
      <c r="I1639" s="8" t="s">
        <v>457</v>
      </c>
      <c r="J1639" s="8" t="s">
        <v>153</v>
      </c>
      <c r="K1639" s="8" t="s">
        <v>14</v>
      </c>
      <c r="L1639" s="12">
        <v>539</v>
      </c>
      <c r="M1639" s="9">
        <v>1</v>
      </c>
      <c r="N1639" s="10">
        <f t="shared" si="225"/>
        <v>1.8552875695732839E-3</v>
      </c>
      <c r="O1639" s="11">
        <f t="shared" si="226"/>
        <v>12.45</v>
      </c>
      <c r="P1639" s="11">
        <v>12.45</v>
      </c>
      <c r="Q1639" s="11">
        <v>0</v>
      </c>
      <c r="R1639" s="8">
        <v>0</v>
      </c>
      <c r="S1639" s="8">
        <v>0</v>
      </c>
      <c r="T1639" s="33" t="str">
        <f t="shared" si="227"/>
        <v/>
      </c>
      <c r="U1639" s="12">
        <f t="shared" si="228"/>
        <v>0</v>
      </c>
      <c r="V1639" s="10">
        <f t="shared" si="229"/>
        <v>0</v>
      </c>
      <c r="W1639" s="11">
        <v>16.5</v>
      </c>
      <c r="X1639" s="8" t="s">
        <v>148</v>
      </c>
      <c r="Y1639" s="8" t="s">
        <v>149</v>
      </c>
      <c r="AA1639">
        <f t="shared" si="230"/>
        <v>3</v>
      </c>
      <c r="AB1639" s="32">
        <f t="shared" si="231"/>
        <v>-12.45</v>
      </c>
      <c r="AC1639" t="str">
        <f t="shared" si="232"/>
        <v>No Sales</v>
      </c>
      <c r="AD1639">
        <f>IFERROR(VLOOKUP(J1639,Product_lookup!$A:$G,5,FALSE),"")</f>
        <v>549</v>
      </c>
      <c r="AE1639">
        <f>IFERROR(VLOOKUP(J1639,Product_lookup!$A:$G,6,FALSE),"")</f>
        <v>192</v>
      </c>
      <c r="AF1639">
        <f>IFERROR(VLOOKUP(J1639,Product_lookup!$A:$G,7,FALSE),"")</f>
        <v>139</v>
      </c>
      <c r="AG1639" s="33">
        <f t="shared" si="233"/>
        <v>0.39708561020036431</v>
      </c>
    </row>
    <row r="1640" spans="1:33" x14ac:dyDescent="0.3">
      <c r="A1640" s="27">
        <v>46281</v>
      </c>
      <c r="B1640" s="8" t="s">
        <v>12</v>
      </c>
      <c r="C1640" s="8" t="s">
        <v>140</v>
      </c>
      <c r="D1640" s="8" t="s">
        <v>141</v>
      </c>
      <c r="E1640" s="8" t="s">
        <v>157</v>
      </c>
      <c r="F1640" s="8" t="s">
        <v>143</v>
      </c>
      <c r="G1640" s="8" t="s">
        <v>144</v>
      </c>
      <c r="H1640" s="8" t="s">
        <v>6</v>
      </c>
      <c r="I1640" s="8" t="s">
        <v>162</v>
      </c>
      <c r="J1640" s="8" t="s">
        <v>159</v>
      </c>
      <c r="K1640" s="8" t="s">
        <v>14</v>
      </c>
      <c r="L1640" s="12">
        <v>2056</v>
      </c>
      <c r="M1640" s="9">
        <v>11</v>
      </c>
      <c r="N1640" s="10">
        <f t="shared" si="225"/>
        <v>5.350194552529183E-3</v>
      </c>
      <c r="O1640" s="11">
        <f t="shared" si="226"/>
        <v>8.0299999999999994</v>
      </c>
      <c r="P1640" s="8">
        <v>88.33</v>
      </c>
      <c r="Q1640" s="11">
        <v>0</v>
      </c>
      <c r="R1640" s="8">
        <v>0</v>
      </c>
      <c r="S1640" s="8">
        <v>0</v>
      </c>
      <c r="T1640" s="33" t="str">
        <f t="shared" si="227"/>
        <v/>
      </c>
      <c r="U1640" s="12">
        <f t="shared" si="228"/>
        <v>0</v>
      </c>
      <c r="V1640" s="10">
        <f t="shared" si="229"/>
        <v>0</v>
      </c>
      <c r="W1640" s="11">
        <v>12</v>
      </c>
      <c r="X1640" s="8" t="s">
        <v>148</v>
      </c>
      <c r="Y1640" s="8" t="s">
        <v>149</v>
      </c>
      <c r="AA1640">
        <f t="shared" si="230"/>
        <v>3</v>
      </c>
      <c r="AB1640" s="32">
        <f t="shared" si="231"/>
        <v>-88.33</v>
      </c>
      <c r="AC1640" t="str">
        <f t="shared" si="232"/>
        <v>No Sales</v>
      </c>
      <c r="AD1640">
        <f>IFERROR(VLOOKUP(J1640,Product_lookup!$A:$G,5,FALSE),"")</f>
        <v>399</v>
      </c>
      <c r="AE1640">
        <f>IFERROR(VLOOKUP(J1640,Product_lookup!$A:$G,6,FALSE),"")</f>
        <v>148</v>
      </c>
      <c r="AF1640">
        <f>IFERROR(VLOOKUP(J1640,Product_lookup!$A:$G,7,FALSE),"")</f>
        <v>126</v>
      </c>
      <c r="AG1640" s="33">
        <f t="shared" si="233"/>
        <v>0.31328320802005011</v>
      </c>
    </row>
    <row r="1641" spans="1:33" x14ac:dyDescent="0.3">
      <c r="A1641" s="27">
        <v>46281</v>
      </c>
      <c r="B1641" s="8" t="s">
        <v>12</v>
      </c>
      <c r="C1641" s="8" t="s">
        <v>140</v>
      </c>
      <c r="D1641" s="8" t="s">
        <v>141</v>
      </c>
      <c r="E1641" s="8" t="s">
        <v>164</v>
      </c>
      <c r="F1641" s="8" t="s">
        <v>143</v>
      </c>
      <c r="G1641" s="8" t="s">
        <v>151</v>
      </c>
      <c r="H1641" s="8" t="s">
        <v>6</v>
      </c>
      <c r="I1641" s="8" t="s">
        <v>508</v>
      </c>
      <c r="J1641" s="8" t="s">
        <v>166</v>
      </c>
      <c r="K1641" s="8" t="s">
        <v>14</v>
      </c>
      <c r="L1641" s="12">
        <v>838</v>
      </c>
      <c r="M1641" s="9">
        <v>6</v>
      </c>
      <c r="N1641" s="10">
        <f t="shared" si="225"/>
        <v>7.1599045346062056E-3</v>
      </c>
      <c r="O1641" s="11">
        <f t="shared" si="226"/>
        <v>4.33</v>
      </c>
      <c r="P1641" s="11">
        <v>25.98</v>
      </c>
      <c r="Q1641" s="11">
        <v>0</v>
      </c>
      <c r="R1641" s="8">
        <v>0</v>
      </c>
      <c r="S1641" s="8">
        <v>0</v>
      </c>
      <c r="T1641" s="33" t="str">
        <f t="shared" si="227"/>
        <v/>
      </c>
      <c r="U1641" s="12">
        <f t="shared" si="228"/>
        <v>0</v>
      </c>
      <c r="V1641" s="10">
        <f t="shared" si="229"/>
        <v>0</v>
      </c>
      <c r="W1641" s="11">
        <v>8</v>
      </c>
      <c r="X1641" s="8" t="s">
        <v>148</v>
      </c>
      <c r="Y1641" s="8" t="s">
        <v>149</v>
      </c>
      <c r="AA1641">
        <f t="shared" si="230"/>
        <v>3</v>
      </c>
      <c r="AB1641" s="32">
        <f t="shared" si="231"/>
        <v>-25.98</v>
      </c>
      <c r="AC1641" t="str">
        <f t="shared" si="232"/>
        <v>No Sales</v>
      </c>
      <c r="AD1641">
        <f>IFERROR(VLOOKUP(J1641,Product_lookup!$A:$G,5,FALSE),"")</f>
        <v>449</v>
      </c>
      <c r="AE1641">
        <f>IFERROR(VLOOKUP(J1641,Product_lookup!$A:$G,6,FALSE),"")</f>
        <v>162</v>
      </c>
      <c r="AF1641">
        <f>IFERROR(VLOOKUP(J1641,Product_lookup!$A:$G,7,FALSE),"")</f>
        <v>130</v>
      </c>
      <c r="AG1641" s="33">
        <f t="shared" si="233"/>
        <v>0.34966592427616927</v>
      </c>
    </row>
    <row r="1642" spans="1:33" x14ac:dyDescent="0.3">
      <c r="A1642" s="27">
        <v>46281</v>
      </c>
      <c r="B1642" s="8" t="s">
        <v>12</v>
      </c>
      <c r="C1642" s="8" t="s">
        <v>140</v>
      </c>
      <c r="D1642" s="8" t="s">
        <v>141</v>
      </c>
      <c r="E1642" s="8" t="s">
        <v>164</v>
      </c>
      <c r="F1642" s="8" t="s">
        <v>143</v>
      </c>
      <c r="G1642" s="8" t="s">
        <v>144</v>
      </c>
      <c r="H1642" s="8" t="s">
        <v>6</v>
      </c>
      <c r="I1642" s="8" t="s">
        <v>565</v>
      </c>
      <c r="J1642" s="8" t="s">
        <v>166</v>
      </c>
      <c r="K1642" s="8" t="s">
        <v>21</v>
      </c>
      <c r="L1642" s="12">
        <v>168</v>
      </c>
      <c r="M1642" s="9">
        <v>2</v>
      </c>
      <c r="N1642" s="10">
        <f t="shared" si="225"/>
        <v>1.1904761904761904E-2</v>
      </c>
      <c r="O1642" s="11">
        <f t="shared" si="226"/>
        <v>11.31</v>
      </c>
      <c r="P1642" s="11">
        <v>22.62</v>
      </c>
      <c r="Q1642" s="11">
        <v>0</v>
      </c>
      <c r="R1642" s="8">
        <v>0</v>
      </c>
      <c r="S1642" s="8">
        <v>0</v>
      </c>
      <c r="T1642" s="33" t="str">
        <f t="shared" si="227"/>
        <v/>
      </c>
      <c r="U1642" s="12">
        <f t="shared" si="228"/>
        <v>0</v>
      </c>
      <c r="V1642" s="10">
        <f t="shared" si="229"/>
        <v>0</v>
      </c>
      <c r="W1642" s="11">
        <v>12</v>
      </c>
      <c r="X1642" s="8" t="s">
        <v>148</v>
      </c>
      <c r="Y1642" s="8" t="s">
        <v>149</v>
      </c>
      <c r="AA1642">
        <f t="shared" si="230"/>
        <v>3</v>
      </c>
      <c r="AB1642" s="32">
        <f t="shared" si="231"/>
        <v>-22.62</v>
      </c>
      <c r="AC1642" t="str">
        <f t="shared" si="232"/>
        <v>No Sales</v>
      </c>
      <c r="AD1642">
        <f>IFERROR(VLOOKUP(J1642,Product_lookup!$A:$G,5,FALSE),"")</f>
        <v>449</v>
      </c>
      <c r="AE1642">
        <f>IFERROR(VLOOKUP(J1642,Product_lookup!$A:$G,6,FALSE),"")</f>
        <v>162</v>
      </c>
      <c r="AF1642">
        <f>IFERROR(VLOOKUP(J1642,Product_lookup!$A:$G,7,FALSE),"")</f>
        <v>130</v>
      </c>
      <c r="AG1642" s="33">
        <f t="shared" si="233"/>
        <v>0.34966592427616927</v>
      </c>
    </row>
    <row r="1643" spans="1:33" x14ac:dyDescent="0.3">
      <c r="A1643" s="27">
        <v>46281</v>
      </c>
      <c r="B1643" s="8" t="s">
        <v>12</v>
      </c>
      <c r="C1643" s="8" t="s">
        <v>140</v>
      </c>
      <c r="D1643" s="8" t="s">
        <v>141</v>
      </c>
      <c r="E1643" s="8" t="s">
        <v>164</v>
      </c>
      <c r="F1643" s="8" t="s">
        <v>143</v>
      </c>
      <c r="G1643" s="8" t="s">
        <v>144</v>
      </c>
      <c r="H1643" s="8" t="s">
        <v>6</v>
      </c>
      <c r="I1643" s="8" t="s">
        <v>509</v>
      </c>
      <c r="J1643" s="8" t="s">
        <v>166</v>
      </c>
      <c r="K1643" s="8" t="s">
        <v>21</v>
      </c>
      <c r="L1643" s="12">
        <v>164</v>
      </c>
      <c r="M1643" s="9">
        <v>4</v>
      </c>
      <c r="N1643" s="10">
        <f t="shared" si="225"/>
        <v>2.4390243902439025E-2</v>
      </c>
      <c r="O1643" s="11">
        <f t="shared" si="226"/>
        <v>8.6300000000000008</v>
      </c>
      <c r="P1643" s="11">
        <v>34.520000000000003</v>
      </c>
      <c r="Q1643" s="11">
        <v>449</v>
      </c>
      <c r="R1643" s="8">
        <v>1</v>
      </c>
      <c r="S1643" s="8">
        <v>1</v>
      </c>
      <c r="T1643" s="33">
        <f t="shared" si="227"/>
        <v>7.688195991091315E-2</v>
      </c>
      <c r="U1643" s="12">
        <f t="shared" si="228"/>
        <v>13.006952491309384</v>
      </c>
      <c r="V1643" s="10">
        <f t="shared" si="229"/>
        <v>0.25</v>
      </c>
      <c r="W1643" s="11">
        <v>9.5</v>
      </c>
      <c r="X1643" s="8" t="s">
        <v>148</v>
      </c>
      <c r="Y1643" s="8" t="s">
        <v>149</v>
      </c>
      <c r="AA1643">
        <f t="shared" si="230"/>
        <v>3</v>
      </c>
      <c r="AB1643" s="32">
        <f t="shared" si="231"/>
        <v>122.47999999999999</v>
      </c>
      <c r="AC1643" t="str">
        <f t="shared" si="232"/>
        <v>Profitable</v>
      </c>
      <c r="AD1643">
        <f>IFERROR(VLOOKUP(J1643,Product_lookup!$A:$G,5,FALSE),"")</f>
        <v>449</v>
      </c>
      <c r="AE1643">
        <f>IFERROR(VLOOKUP(J1643,Product_lookup!$A:$G,6,FALSE),"")</f>
        <v>162</v>
      </c>
      <c r="AF1643">
        <f>IFERROR(VLOOKUP(J1643,Product_lookup!$A:$G,7,FALSE),"")</f>
        <v>130</v>
      </c>
      <c r="AG1643" s="33">
        <f t="shared" si="233"/>
        <v>0.34966592427616927</v>
      </c>
    </row>
    <row r="1644" spans="1:33" x14ac:dyDescent="0.3">
      <c r="A1644" s="27">
        <v>46281</v>
      </c>
      <c r="B1644" s="8" t="s">
        <v>12</v>
      </c>
      <c r="C1644" s="8" t="s">
        <v>140</v>
      </c>
      <c r="D1644" s="8" t="s">
        <v>141</v>
      </c>
      <c r="E1644" s="8" t="s">
        <v>239</v>
      </c>
      <c r="F1644" s="8" t="s">
        <v>143</v>
      </c>
      <c r="G1644" s="8" t="s">
        <v>151</v>
      </c>
      <c r="H1644" s="8" t="s">
        <v>6</v>
      </c>
      <c r="I1644" s="8" t="s">
        <v>629</v>
      </c>
      <c r="J1644" s="8" t="s">
        <v>242</v>
      </c>
      <c r="K1644" s="8" t="s">
        <v>14</v>
      </c>
      <c r="L1644" s="12">
        <v>219</v>
      </c>
      <c r="M1644" s="9">
        <v>1</v>
      </c>
      <c r="N1644" s="10">
        <f t="shared" si="225"/>
        <v>4.5662100456621002E-3</v>
      </c>
      <c r="O1644" s="11">
        <f t="shared" si="226"/>
        <v>4.16</v>
      </c>
      <c r="P1644" s="11">
        <v>4.16</v>
      </c>
      <c r="Q1644" s="11">
        <v>0</v>
      </c>
      <c r="R1644" s="8">
        <v>0</v>
      </c>
      <c r="S1644" s="8">
        <v>0</v>
      </c>
      <c r="T1644" s="33" t="str">
        <f t="shared" si="227"/>
        <v/>
      </c>
      <c r="U1644" s="12">
        <f t="shared" si="228"/>
        <v>0</v>
      </c>
      <c r="V1644" s="10">
        <f t="shared" si="229"/>
        <v>0</v>
      </c>
      <c r="W1644" s="11">
        <v>6.5</v>
      </c>
      <c r="X1644" s="8" t="s">
        <v>148</v>
      </c>
      <c r="Y1644" s="8" t="s">
        <v>149</v>
      </c>
      <c r="AA1644">
        <f t="shared" si="230"/>
        <v>3</v>
      </c>
      <c r="AB1644" s="32">
        <f t="shared" si="231"/>
        <v>-4.16</v>
      </c>
      <c r="AC1644" t="str">
        <f t="shared" si="232"/>
        <v>No Sales</v>
      </c>
      <c r="AD1644">
        <f>IFERROR(VLOOKUP(J1644,Product_lookup!$A:$G,5,FALSE),"")</f>
        <v>299</v>
      </c>
      <c r="AE1644">
        <f>IFERROR(VLOOKUP(J1644,Product_lookup!$A:$G,6,FALSE),"")</f>
        <v>114</v>
      </c>
      <c r="AF1644">
        <f>IFERROR(VLOOKUP(J1644,Product_lookup!$A:$G,7,FALSE),"")</f>
        <v>107</v>
      </c>
      <c r="AG1644" s="33">
        <f t="shared" si="233"/>
        <v>0.2608695652173913</v>
      </c>
    </row>
    <row r="1645" spans="1:33" x14ac:dyDescent="0.3">
      <c r="A1645" s="27">
        <v>46281</v>
      </c>
      <c r="B1645" s="8" t="s">
        <v>12</v>
      </c>
      <c r="C1645" s="8" t="s">
        <v>140</v>
      </c>
      <c r="D1645" s="8" t="s">
        <v>141</v>
      </c>
      <c r="E1645" s="8" t="s">
        <v>239</v>
      </c>
      <c r="F1645" s="8" t="s">
        <v>143</v>
      </c>
      <c r="G1645" s="8" t="s">
        <v>144</v>
      </c>
      <c r="H1645" s="8" t="s">
        <v>6</v>
      </c>
      <c r="I1645" s="8" t="s">
        <v>712</v>
      </c>
      <c r="J1645" s="8" t="s">
        <v>242</v>
      </c>
      <c r="K1645" s="8" t="s">
        <v>14</v>
      </c>
      <c r="L1645" s="12">
        <v>378</v>
      </c>
      <c r="M1645" s="9">
        <v>7</v>
      </c>
      <c r="N1645" s="10">
        <f t="shared" si="225"/>
        <v>1.8518518518518517E-2</v>
      </c>
      <c r="O1645" s="11">
        <f t="shared" si="226"/>
        <v>6.58</v>
      </c>
      <c r="P1645" s="11">
        <v>46.06</v>
      </c>
      <c r="Q1645" s="11">
        <v>299</v>
      </c>
      <c r="R1645" s="8">
        <v>1</v>
      </c>
      <c r="S1645" s="8">
        <v>1</v>
      </c>
      <c r="T1645" s="33">
        <f t="shared" si="227"/>
        <v>0.15404682274247491</v>
      </c>
      <c r="U1645" s="12">
        <f t="shared" si="228"/>
        <v>6.4915327833260958</v>
      </c>
      <c r="V1645" s="10">
        <f t="shared" si="229"/>
        <v>0.14285714285714285</v>
      </c>
      <c r="W1645" s="11">
        <v>9</v>
      </c>
      <c r="X1645" s="8" t="s">
        <v>148</v>
      </c>
      <c r="Y1645" s="8" t="s">
        <v>149</v>
      </c>
      <c r="AA1645">
        <f t="shared" si="230"/>
        <v>3</v>
      </c>
      <c r="AB1645" s="32">
        <f t="shared" si="231"/>
        <v>31.939999999999998</v>
      </c>
      <c r="AC1645" t="str">
        <f t="shared" si="232"/>
        <v>Profitable</v>
      </c>
      <c r="AD1645">
        <f>IFERROR(VLOOKUP(J1645,Product_lookup!$A:$G,5,FALSE),"")</f>
        <v>299</v>
      </c>
      <c r="AE1645">
        <f>IFERROR(VLOOKUP(J1645,Product_lookup!$A:$G,6,FALSE),"")</f>
        <v>114</v>
      </c>
      <c r="AF1645">
        <f>IFERROR(VLOOKUP(J1645,Product_lookup!$A:$G,7,FALSE),"")</f>
        <v>107</v>
      </c>
      <c r="AG1645" s="33">
        <f t="shared" si="233"/>
        <v>0.2608695652173913</v>
      </c>
    </row>
    <row r="1646" spans="1:33" x14ac:dyDescent="0.3">
      <c r="A1646" s="27">
        <v>46281</v>
      </c>
      <c r="B1646" s="8" t="s">
        <v>12</v>
      </c>
      <c r="C1646" s="8" t="s">
        <v>140</v>
      </c>
      <c r="D1646" s="8" t="s">
        <v>141</v>
      </c>
      <c r="E1646" s="8" t="s">
        <v>239</v>
      </c>
      <c r="F1646" s="8" t="s">
        <v>143</v>
      </c>
      <c r="G1646" s="8" t="s">
        <v>151</v>
      </c>
      <c r="H1646" s="8" t="s">
        <v>6</v>
      </c>
      <c r="I1646" s="8" t="s">
        <v>388</v>
      </c>
      <c r="J1646" s="8" t="s">
        <v>242</v>
      </c>
      <c r="K1646" s="8" t="s">
        <v>7</v>
      </c>
      <c r="L1646" s="12">
        <v>1335</v>
      </c>
      <c r="M1646" s="9">
        <v>6</v>
      </c>
      <c r="N1646" s="10">
        <f t="shared" si="225"/>
        <v>4.4943820224719105E-3</v>
      </c>
      <c r="O1646" s="11">
        <f t="shared" si="226"/>
        <v>4.7299999999999995</v>
      </c>
      <c r="P1646" s="11">
        <v>28.38</v>
      </c>
      <c r="Q1646" s="11">
        <v>0</v>
      </c>
      <c r="R1646" s="8">
        <v>0</v>
      </c>
      <c r="S1646" s="8">
        <v>0</v>
      </c>
      <c r="T1646" s="33" t="str">
        <f t="shared" si="227"/>
        <v/>
      </c>
      <c r="U1646" s="12">
        <f t="shared" si="228"/>
        <v>0</v>
      </c>
      <c r="V1646" s="10">
        <f t="shared" si="229"/>
        <v>0</v>
      </c>
      <c r="W1646" s="11">
        <v>6</v>
      </c>
      <c r="X1646" s="8" t="s">
        <v>148</v>
      </c>
      <c r="Y1646" s="8" t="s">
        <v>149</v>
      </c>
      <c r="AA1646">
        <f t="shared" si="230"/>
        <v>3</v>
      </c>
      <c r="AB1646" s="32">
        <f t="shared" si="231"/>
        <v>-28.38</v>
      </c>
      <c r="AC1646" t="str">
        <f t="shared" si="232"/>
        <v>No Sales</v>
      </c>
      <c r="AD1646">
        <f>IFERROR(VLOOKUP(J1646,Product_lookup!$A:$G,5,FALSE),"")</f>
        <v>299</v>
      </c>
      <c r="AE1646">
        <f>IFERROR(VLOOKUP(J1646,Product_lookup!$A:$G,6,FALSE),"")</f>
        <v>114</v>
      </c>
      <c r="AF1646">
        <f>IFERROR(VLOOKUP(J1646,Product_lookup!$A:$G,7,FALSE),"")</f>
        <v>107</v>
      </c>
      <c r="AG1646" s="33">
        <f t="shared" si="233"/>
        <v>0.2608695652173913</v>
      </c>
    </row>
    <row r="1647" spans="1:33" x14ac:dyDescent="0.3">
      <c r="A1647" s="27">
        <v>46281</v>
      </c>
      <c r="B1647" s="8" t="s">
        <v>12</v>
      </c>
      <c r="C1647" s="8" t="s">
        <v>140</v>
      </c>
      <c r="D1647" s="8" t="s">
        <v>141</v>
      </c>
      <c r="E1647" s="8" t="s">
        <v>167</v>
      </c>
      <c r="F1647" s="8" t="s">
        <v>143</v>
      </c>
      <c r="G1647" s="8" t="s">
        <v>144</v>
      </c>
      <c r="H1647" s="8" t="s">
        <v>6</v>
      </c>
      <c r="I1647" s="8" t="s">
        <v>168</v>
      </c>
      <c r="J1647" s="8" t="s">
        <v>169</v>
      </c>
      <c r="K1647" s="8" t="s">
        <v>21</v>
      </c>
      <c r="L1647" s="12">
        <v>696</v>
      </c>
      <c r="M1647" s="9">
        <v>6</v>
      </c>
      <c r="N1647" s="10">
        <f t="shared" si="225"/>
        <v>8.6206896551724137E-3</v>
      </c>
      <c r="O1647" s="11">
        <f t="shared" si="226"/>
        <v>7.84</v>
      </c>
      <c r="P1647" s="11">
        <v>47.04</v>
      </c>
      <c r="Q1647" s="11">
        <v>0</v>
      </c>
      <c r="R1647" s="8">
        <v>0</v>
      </c>
      <c r="S1647" s="8">
        <v>0</v>
      </c>
      <c r="T1647" s="33" t="str">
        <f t="shared" si="227"/>
        <v/>
      </c>
      <c r="U1647" s="12">
        <f t="shared" si="228"/>
        <v>0</v>
      </c>
      <c r="V1647" s="10">
        <f t="shared" si="229"/>
        <v>0</v>
      </c>
      <c r="W1647" s="11">
        <v>8</v>
      </c>
      <c r="X1647" s="8" t="s">
        <v>148</v>
      </c>
      <c r="Y1647" s="8" t="s">
        <v>149</v>
      </c>
      <c r="AA1647">
        <f t="shared" si="230"/>
        <v>3</v>
      </c>
      <c r="AB1647" s="32">
        <f t="shared" si="231"/>
        <v>-47.04</v>
      </c>
      <c r="AC1647" t="str">
        <f t="shared" si="232"/>
        <v>No Sales</v>
      </c>
      <c r="AD1647">
        <f>IFERROR(VLOOKUP(J1647,Product_lookup!$A:$G,5,FALSE),"")</f>
        <v>249</v>
      </c>
      <c r="AE1647">
        <f>IFERROR(VLOOKUP(J1647,Product_lookup!$A:$G,6,FALSE),"")</f>
        <v>100</v>
      </c>
      <c r="AF1647">
        <f>IFERROR(VLOOKUP(J1647,Product_lookup!$A:$G,7,FALSE),"")</f>
        <v>102</v>
      </c>
      <c r="AG1647" s="33">
        <f t="shared" si="233"/>
        <v>0.18875502008032127</v>
      </c>
    </row>
    <row r="1648" spans="1:33" x14ac:dyDescent="0.3">
      <c r="A1648" s="27">
        <v>46281</v>
      </c>
      <c r="B1648" s="8" t="s">
        <v>12</v>
      </c>
      <c r="C1648" s="8" t="s">
        <v>140</v>
      </c>
      <c r="D1648" s="8" t="s">
        <v>141</v>
      </c>
      <c r="E1648" s="8" t="s">
        <v>167</v>
      </c>
      <c r="F1648" s="8" t="s">
        <v>143</v>
      </c>
      <c r="G1648" s="8" t="s">
        <v>144</v>
      </c>
      <c r="H1648" s="8" t="s">
        <v>6</v>
      </c>
      <c r="I1648" s="8" t="s">
        <v>255</v>
      </c>
      <c r="J1648" s="8" t="s">
        <v>169</v>
      </c>
      <c r="K1648" s="8" t="s">
        <v>14</v>
      </c>
      <c r="L1648" s="12">
        <v>1324</v>
      </c>
      <c r="M1648" s="9">
        <v>7</v>
      </c>
      <c r="N1648" s="10">
        <f t="shared" si="225"/>
        <v>5.287009063444109E-3</v>
      </c>
      <c r="O1648" s="11">
        <f t="shared" si="226"/>
        <v>4.1800000000000006</v>
      </c>
      <c r="P1648" s="11">
        <v>29.26</v>
      </c>
      <c r="Q1648" s="11">
        <v>0</v>
      </c>
      <c r="R1648" s="8">
        <v>0</v>
      </c>
      <c r="S1648" s="8">
        <v>0</v>
      </c>
      <c r="T1648" s="33" t="str">
        <f t="shared" si="227"/>
        <v/>
      </c>
      <c r="U1648" s="12">
        <f t="shared" si="228"/>
        <v>0</v>
      </c>
      <c r="V1648" s="10">
        <f t="shared" si="229"/>
        <v>0</v>
      </c>
      <c r="W1648" s="11">
        <v>6</v>
      </c>
      <c r="X1648" s="8" t="s">
        <v>148</v>
      </c>
      <c r="Y1648" s="8" t="s">
        <v>149</v>
      </c>
      <c r="AA1648">
        <f t="shared" si="230"/>
        <v>3</v>
      </c>
      <c r="AB1648" s="32">
        <f t="shared" si="231"/>
        <v>-29.26</v>
      </c>
      <c r="AC1648" t="str">
        <f t="shared" si="232"/>
        <v>No Sales</v>
      </c>
      <c r="AD1648">
        <f>IFERROR(VLOOKUP(J1648,Product_lookup!$A:$G,5,FALSE),"")</f>
        <v>249</v>
      </c>
      <c r="AE1648">
        <f>IFERROR(VLOOKUP(J1648,Product_lookup!$A:$G,6,FALSE),"")</f>
        <v>100</v>
      </c>
      <c r="AF1648">
        <f>IFERROR(VLOOKUP(J1648,Product_lookup!$A:$G,7,FALSE),"")</f>
        <v>102</v>
      </c>
      <c r="AG1648" s="33">
        <f t="shared" si="233"/>
        <v>0.18875502008032127</v>
      </c>
    </row>
    <row r="1649" spans="1:33" x14ac:dyDescent="0.3">
      <c r="A1649" s="27">
        <v>46281</v>
      </c>
      <c r="B1649" s="8" t="s">
        <v>5</v>
      </c>
      <c r="C1649" s="8" t="s">
        <v>173</v>
      </c>
      <c r="D1649" s="8" t="s">
        <v>141</v>
      </c>
      <c r="E1649" s="8" t="s">
        <v>174</v>
      </c>
      <c r="F1649" s="8" t="s">
        <v>143</v>
      </c>
      <c r="G1649" s="8" t="s">
        <v>178</v>
      </c>
      <c r="H1649" s="8" t="s">
        <v>6</v>
      </c>
      <c r="I1649" s="8" t="s">
        <v>975</v>
      </c>
      <c r="J1649" s="8" t="s">
        <v>176</v>
      </c>
      <c r="K1649" s="8" t="s">
        <v>21</v>
      </c>
      <c r="L1649" s="12">
        <v>509</v>
      </c>
      <c r="M1649" s="9">
        <v>5</v>
      </c>
      <c r="N1649" s="10">
        <f t="shared" si="225"/>
        <v>9.823182711198428E-3</v>
      </c>
      <c r="O1649" s="11">
        <f t="shared" si="226"/>
        <v>14</v>
      </c>
      <c r="P1649" s="8">
        <v>70</v>
      </c>
      <c r="Q1649" s="11">
        <v>0</v>
      </c>
      <c r="R1649" s="8">
        <v>0</v>
      </c>
      <c r="S1649" s="8">
        <v>0</v>
      </c>
      <c r="T1649" s="33" t="str">
        <f t="shared" si="227"/>
        <v/>
      </c>
      <c r="U1649" s="12">
        <f t="shared" si="228"/>
        <v>0</v>
      </c>
      <c r="V1649" s="10">
        <f t="shared" si="229"/>
        <v>0</v>
      </c>
      <c r="W1649" s="11">
        <v>14</v>
      </c>
      <c r="X1649" s="8" t="s">
        <v>148</v>
      </c>
      <c r="Y1649" s="8" t="s">
        <v>149</v>
      </c>
      <c r="AA1649">
        <f t="shared" si="230"/>
        <v>3</v>
      </c>
      <c r="AB1649" s="32">
        <f t="shared" si="231"/>
        <v>-70</v>
      </c>
      <c r="AC1649" t="str">
        <f t="shared" si="232"/>
        <v>No Sales</v>
      </c>
      <c r="AD1649">
        <f>IFERROR(VLOOKUP(J1649,Product_lookup!$A:$G,5,FALSE),"")</f>
        <v>449</v>
      </c>
      <c r="AE1649">
        <f>IFERROR(VLOOKUP(J1649,Product_lookup!$A:$G,6,FALSE),"")</f>
        <v>166</v>
      </c>
      <c r="AF1649">
        <f>IFERROR(VLOOKUP(J1649,Product_lookup!$A:$G,7,FALSE),"")</f>
        <v>140</v>
      </c>
      <c r="AG1649" s="33">
        <f t="shared" si="233"/>
        <v>0.31848552338530067</v>
      </c>
    </row>
    <row r="1650" spans="1:33" x14ac:dyDescent="0.3">
      <c r="A1650" s="27">
        <v>46281</v>
      </c>
      <c r="B1650" s="8" t="s">
        <v>5</v>
      </c>
      <c r="C1650" s="8" t="s">
        <v>173</v>
      </c>
      <c r="D1650" s="8" t="s">
        <v>141</v>
      </c>
      <c r="E1650" s="8" t="s">
        <v>193</v>
      </c>
      <c r="F1650" s="8" t="s">
        <v>143</v>
      </c>
      <c r="G1650" s="8" t="s">
        <v>144</v>
      </c>
      <c r="H1650" s="8" t="s">
        <v>6</v>
      </c>
      <c r="I1650" s="8" t="s">
        <v>976</v>
      </c>
      <c r="J1650" s="8" t="s">
        <v>195</v>
      </c>
      <c r="K1650" s="8" t="s">
        <v>7</v>
      </c>
      <c r="L1650" s="12">
        <v>156</v>
      </c>
      <c r="M1650" s="9">
        <v>0</v>
      </c>
      <c r="N1650" s="10">
        <f t="shared" si="225"/>
        <v>0</v>
      </c>
      <c r="O1650" s="11" t="str">
        <f t="shared" si="226"/>
        <v/>
      </c>
      <c r="P1650" s="11">
        <v>0</v>
      </c>
      <c r="Q1650" s="11">
        <v>0</v>
      </c>
      <c r="R1650" s="8">
        <v>0</v>
      </c>
      <c r="S1650" s="8">
        <v>0</v>
      </c>
      <c r="T1650" s="33" t="str">
        <f t="shared" si="227"/>
        <v/>
      </c>
      <c r="U1650" s="12" t="str">
        <f t="shared" si="228"/>
        <v/>
      </c>
      <c r="V1650" s="10" t="str">
        <f t="shared" si="229"/>
        <v/>
      </c>
      <c r="W1650" s="11">
        <v>11</v>
      </c>
      <c r="X1650" s="8" t="s">
        <v>148</v>
      </c>
      <c r="Y1650" s="8" t="s">
        <v>149</v>
      </c>
      <c r="AA1650">
        <f t="shared" si="230"/>
        <v>3</v>
      </c>
      <c r="AB1650" s="32">
        <f t="shared" si="231"/>
        <v>0</v>
      </c>
      <c r="AC1650" t="str">
        <f t="shared" si="232"/>
        <v>No Spend</v>
      </c>
      <c r="AD1650">
        <f>IFERROR(VLOOKUP(J1650,Product_lookup!$A:$G,5,FALSE),"")</f>
        <v>399</v>
      </c>
      <c r="AE1650">
        <f>IFERROR(VLOOKUP(J1650,Product_lookup!$A:$G,6,FALSE),"")</f>
        <v>148</v>
      </c>
      <c r="AF1650">
        <f>IFERROR(VLOOKUP(J1650,Product_lookup!$A:$G,7,FALSE),"")</f>
        <v>126</v>
      </c>
      <c r="AG1650" s="33">
        <f t="shared" si="233"/>
        <v>0.31328320802005011</v>
      </c>
    </row>
    <row r="1651" spans="1:33" x14ac:dyDescent="0.3">
      <c r="A1651" s="27">
        <v>46281</v>
      </c>
      <c r="B1651" s="8" t="s">
        <v>5</v>
      </c>
      <c r="C1651" s="8" t="s">
        <v>173</v>
      </c>
      <c r="D1651" s="8" t="s">
        <v>141</v>
      </c>
      <c r="E1651" s="8" t="s">
        <v>200</v>
      </c>
      <c r="F1651" s="8" t="s">
        <v>143</v>
      </c>
      <c r="G1651" s="8" t="s">
        <v>144</v>
      </c>
      <c r="H1651" s="8" t="s">
        <v>6</v>
      </c>
      <c r="I1651" s="8" t="s">
        <v>471</v>
      </c>
      <c r="J1651" s="8" t="s">
        <v>202</v>
      </c>
      <c r="K1651" s="8" t="s">
        <v>14</v>
      </c>
      <c r="L1651" s="12">
        <v>592</v>
      </c>
      <c r="M1651" s="9">
        <v>10</v>
      </c>
      <c r="N1651" s="10">
        <f t="shared" si="225"/>
        <v>1.6891891891891893E-2</v>
      </c>
      <c r="O1651" s="11">
        <f t="shared" si="226"/>
        <v>7.1599999999999993</v>
      </c>
      <c r="P1651" s="11">
        <v>71.599999999999994</v>
      </c>
      <c r="Q1651" s="11">
        <v>0</v>
      </c>
      <c r="R1651" s="8">
        <v>0</v>
      </c>
      <c r="S1651" s="8">
        <v>0</v>
      </c>
      <c r="T1651" s="33" t="str">
        <f t="shared" si="227"/>
        <v/>
      </c>
      <c r="U1651" s="12">
        <f t="shared" si="228"/>
        <v>0</v>
      </c>
      <c r="V1651" s="10">
        <f t="shared" si="229"/>
        <v>0</v>
      </c>
      <c r="W1651" s="11">
        <v>11</v>
      </c>
      <c r="X1651" s="8" t="s">
        <v>148</v>
      </c>
      <c r="Y1651" s="8" t="s">
        <v>149</v>
      </c>
      <c r="AA1651">
        <f t="shared" si="230"/>
        <v>3</v>
      </c>
      <c r="AB1651" s="32">
        <f t="shared" si="231"/>
        <v>-71.599999999999994</v>
      </c>
      <c r="AC1651" t="str">
        <f t="shared" si="232"/>
        <v>No Sales</v>
      </c>
      <c r="AD1651">
        <f>IFERROR(VLOOKUP(J1651,Product_lookup!$A:$G,5,FALSE),"")</f>
        <v>429</v>
      </c>
      <c r="AE1651">
        <f>IFERROR(VLOOKUP(J1651,Product_lookup!$A:$G,6,FALSE),"")</f>
        <v>159</v>
      </c>
      <c r="AF1651">
        <f>IFERROR(VLOOKUP(J1651,Product_lookup!$A:$G,7,FALSE),"")</f>
        <v>139</v>
      </c>
      <c r="AG1651" s="33">
        <f t="shared" si="233"/>
        <v>0.30536130536130535</v>
      </c>
    </row>
    <row r="1652" spans="1:33" x14ac:dyDescent="0.3">
      <c r="A1652" s="27">
        <v>46281</v>
      </c>
      <c r="B1652" s="8" t="s">
        <v>5</v>
      </c>
      <c r="C1652" s="8" t="s">
        <v>173</v>
      </c>
      <c r="D1652" s="8" t="s">
        <v>141</v>
      </c>
      <c r="E1652" s="8" t="s">
        <v>200</v>
      </c>
      <c r="F1652" s="8" t="s">
        <v>143</v>
      </c>
      <c r="G1652" s="8" t="s">
        <v>178</v>
      </c>
      <c r="H1652" s="8" t="s">
        <v>6</v>
      </c>
      <c r="I1652" s="8" t="s">
        <v>977</v>
      </c>
      <c r="J1652" s="8" t="s">
        <v>202</v>
      </c>
      <c r="K1652" s="8" t="s">
        <v>14</v>
      </c>
      <c r="L1652" s="12">
        <v>528</v>
      </c>
      <c r="M1652" s="9">
        <v>1</v>
      </c>
      <c r="N1652" s="10">
        <f t="shared" si="225"/>
        <v>1.893939393939394E-3</v>
      </c>
      <c r="O1652" s="11">
        <f t="shared" si="226"/>
        <v>5.61</v>
      </c>
      <c r="P1652" s="11">
        <v>5.61</v>
      </c>
      <c r="Q1652" s="11">
        <v>0</v>
      </c>
      <c r="R1652" s="8">
        <v>0</v>
      </c>
      <c r="S1652" s="8">
        <v>0</v>
      </c>
      <c r="T1652" s="33" t="str">
        <f t="shared" si="227"/>
        <v/>
      </c>
      <c r="U1652" s="12">
        <f t="shared" si="228"/>
        <v>0</v>
      </c>
      <c r="V1652" s="10">
        <f t="shared" si="229"/>
        <v>0</v>
      </c>
      <c r="W1652" s="11">
        <v>8.5</v>
      </c>
      <c r="X1652" s="8" t="s">
        <v>148</v>
      </c>
      <c r="Y1652" s="8" t="s">
        <v>149</v>
      </c>
      <c r="AA1652">
        <f t="shared" si="230"/>
        <v>3</v>
      </c>
      <c r="AB1652" s="32">
        <f t="shared" si="231"/>
        <v>-5.61</v>
      </c>
      <c r="AC1652" t="str">
        <f t="shared" si="232"/>
        <v>No Sales</v>
      </c>
      <c r="AD1652">
        <f>IFERROR(VLOOKUP(J1652,Product_lookup!$A:$G,5,FALSE),"")</f>
        <v>429</v>
      </c>
      <c r="AE1652">
        <f>IFERROR(VLOOKUP(J1652,Product_lookup!$A:$G,6,FALSE),"")</f>
        <v>159</v>
      </c>
      <c r="AF1652">
        <f>IFERROR(VLOOKUP(J1652,Product_lookup!$A:$G,7,FALSE),"")</f>
        <v>139</v>
      </c>
      <c r="AG1652" s="33">
        <f t="shared" si="233"/>
        <v>0.30536130536130535</v>
      </c>
    </row>
    <row r="1653" spans="1:33" x14ac:dyDescent="0.3">
      <c r="A1653" s="27">
        <v>46281</v>
      </c>
      <c r="B1653" s="8" t="s">
        <v>5</v>
      </c>
      <c r="C1653" s="8" t="s">
        <v>173</v>
      </c>
      <c r="D1653" s="8" t="s">
        <v>141</v>
      </c>
      <c r="E1653" s="8" t="s">
        <v>200</v>
      </c>
      <c r="F1653" s="8" t="s">
        <v>143</v>
      </c>
      <c r="G1653" s="8" t="s">
        <v>151</v>
      </c>
      <c r="H1653" s="8" t="s">
        <v>6</v>
      </c>
      <c r="I1653" s="8" t="s">
        <v>201</v>
      </c>
      <c r="J1653" s="8" t="s">
        <v>202</v>
      </c>
      <c r="K1653" s="8" t="s">
        <v>14</v>
      </c>
      <c r="L1653" s="12">
        <v>561</v>
      </c>
      <c r="M1653" s="9">
        <v>4</v>
      </c>
      <c r="N1653" s="10">
        <f t="shared" si="225"/>
        <v>7.1301247771836003E-3</v>
      </c>
      <c r="O1653" s="11">
        <f t="shared" si="226"/>
        <v>6.78</v>
      </c>
      <c r="P1653" s="11">
        <v>27.12</v>
      </c>
      <c r="Q1653" s="11">
        <v>0</v>
      </c>
      <c r="R1653" s="8">
        <v>0</v>
      </c>
      <c r="S1653" s="8">
        <v>0</v>
      </c>
      <c r="T1653" s="33" t="str">
        <f t="shared" si="227"/>
        <v/>
      </c>
      <c r="U1653" s="12">
        <f t="shared" si="228"/>
        <v>0</v>
      </c>
      <c r="V1653" s="10">
        <f t="shared" si="229"/>
        <v>0</v>
      </c>
      <c r="W1653" s="11">
        <v>9</v>
      </c>
      <c r="X1653" s="8" t="s">
        <v>148</v>
      </c>
      <c r="Y1653" s="8" t="s">
        <v>149</v>
      </c>
      <c r="AA1653">
        <f t="shared" si="230"/>
        <v>3</v>
      </c>
      <c r="AB1653" s="32">
        <f t="shared" si="231"/>
        <v>-27.12</v>
      </c>
      <c r="AC1653" t="str">
        <f t="shared" si="232"/>
        <v>No Sales</v>
      </c>
      <c r="AD1653">
        <f>IFERROR(VLOOKUP(J1653,Product_lookup!$A:$G,5,FALSE),"")</f>
        <v>429</v>
      </c>
      <c r="AE1653">
        <f>IFERROR(VLOOKUP(J1653,Product_lookup!$A:$G,6,FALSE),"")</f>
        <v>159</v>
      </c>
      <c r="AF1653">
        <f>IFERROR(VLOOKUP(J1653,Product_lookup!$A:$G,7,FALSE),"")</f>
        <v>139</v>
      </c>
      <c r="AG1653" s="33">
        <f t="shared" si="233"/>
        <v>0.30536130536130535</v>
      </c>
    </row>
    <row r="1654" spans="1:33" x14ac:dyDescent="0.3">
      <c r="A1654" s="27">
        <v>46281</v>
      </c>
      <c r="B1654" s="8" t="s">
        <v>5</v>
      </c>
      <c r="C1654" s="8" t="s">
        <v>173</v>
      </c>
      <c r="D1654" s="8" t="s">
        <v>141</v>
      </c>
      <c r="E1654" s="8" t="s">
        <v>200</v>
      </c>
      <c r="F1654" s="8" t="s">
        <v>143</v>
      </c>
      <c r="G1654" s="8" t="s">
        <v>144</v>
      </c>
      <c r="H1654" s="8" t="s">
        <v>6</v>
      </c>
      <c r="I1654" s="8" t="s">
        <v>978</v>
      </c>
      <c r="J1654" s="8" t="s">
        <v>202</v>
      </c>
      <c r="K1654" s="8" t="s">
        <v>7</v>
      </c>
      <c r="L1654" s="12">
        <v>185</v>
      </c>
      <c r="M1654" s="9">
        <v>0</v>
      </c>
      <c r="N1654" s="10">
        <f t="shared" si="225"/>
        <v>0</v>
      </c>
      <c r="O1654" s="11" t="str">
        <f t="shared" si="226"/>
        <v/>
      </c>
      <c r="P1654" s="11">
        <v>0</v>
      </c>
      <c r="Q1654" s="11">
        <v>0</v>
      </c>
      <c r="R1654" s="8">
        <v>0</v>
      </c>
      <c r="S1654" s="8">
        <v>0</v>
      </c>
      <c r="T1654" s="33" t="str">
        <f t="shared" si="227"/>
        <v/>
      </c>
      <c r="U1654" s="12" t="str">
        <f t="shared" si="228"/>
        <v/>
      </c>
      <c r="V1654" s="10" t="str">
        <f t="shared" si="229"/>
        <v/>
      </c>
      <c r="W1654" s="11">
        <v>12</v>
      </c>
      <c r="X1654" s="8" t="s">
        <v>148</v>
      </c>
      <c r="Y1654" s="8" t="s">
        <v>149</v>
      </c>
      <c r="AA1654">
        <f t="shared" si="230"/>
        <v>3</v>
      </c>
      <c r="AB1654" s="32">
        <f t="shared" si="231"/>
        <v>0</v>
      </c>
      <c r="AC1654" t="str">
        <f t="shared" si="232"/>
        <v>No Spend</v>
      </c>
      <c r="AD1654">
        <f>IFERROR(VLOOKUP(J1654,Product_lookup!$A:$G,5,FALSE),"")</f>
        <v>429</v>
      </c>
      <c r="AE1654">
        <f>IFERROR(VLOOKUP(J1654,Product_lookup!$A:$G,6,FALSE),"")</f>
        <v>159</v>
      </c>
      <c r="AF1654">
        <f>IFERROR(VLOOKUP(J1654,Product_lookup!$A:$G,7,FALSE),"")</f>
        <v>139</v>
      </c>
      <c r="AG1654" s="33">
        <f t="shared" si="233"/>
        <v>0.30536130536130535</v>
      </c>
    </row>
    <row r="1655" spans="1:33" x14ac:dyDescent="0.3">
      <c r="A1655" s="27">
        <v>46281</v>
      </c>
      <c r="B1655" s="8" t="s">
        <v>5</v>
      </c>
      <c r="C1655" s="8" t="s">
        <v>173</v>
      </c>
      <c r="D1655" s="8" t="s">
        <v>141</v>
      </c>
      <c r="E1655" s="8" t="s">
        <v>200</v>
      </c>
      <c r="F1655" s="8" t="s">
        <v>143</v>
      </c>
      <c r="G1655" s="8" t="s">
        <v>144</v>
      </c>
      <c r="H1655" s="8" t="s">
        <v>6</v>
      </c>
      <c r="I1655" s="8" t="s">
        <v>979</v>
      </c>
      <c r="J1655" s="8" t="s">
        <v>202</v>
      </c>
      <c r="K1655" s="8" t="s">
        <v>7</v>
      </c>
      <c r="L1655" s="12">
        <v>200</v>
      </c>
      <c r="M1655" s="9">
        <v>3</v>
      </c>
      <c r="N1655" s="10">
        <f t="shared" si="225"/>
        <v>1.4999999999999999E-2</v>
      </c>
      <c r="O1655" s="11">
        <f t="shared" si="226"/>
        <v>6.7600000000000007</v>
      </c>
      <c r="P1655" s="11">
        <v>20.28</v>
      </c>
      <c r="Q1655" s="11">
        <v>0</v>
      </c>
      <c r="R1655" s="8">
        <v>0</v>
      </c>
      <c r="S1655" s="8">
        <v>0</v>
      </c>
      <c r="T1655" s="33" t="str">
        <f t="shared" si="227"/>
        <v/>
      </c>
      <c r="U1655" s="12">
        <f t="shared" si="228"/>
        <v>0</v>
      </c>
      <c r="V1655" s="10">
        <f t="shared" si="229"/>
        <v>0</v>
      </c>
      <c r="W1655" s="11">
        <v>9.5</v>
      </c>
      <c r="X1655" s="8" t="s">
        <v>148</v>
      </c>
      <c r="Y1655" s="8" t="s">
        <v>149</v>
      </c>
      <c r="AA1655">
        <f t="shared" si="230"/>
        <v>3</v>
      </c>
      <c r="AB1655" s="32">
        <f t="shared" si="231"/>
        <v>-20.28</v>
      </c>
      <c r="AC1655" t="str">
        <f t="shared" si="232"/>
        <v>No Sales</v>
      </c>
      <c r="AD1655">
        <f>IFERROR(VLOOKUP(J1655,Product_lookup!$A:$G,5,FALSE),"")</f>
        <v>429</v>
      </c>
      <c r="AE1655">
        <f>IFERROR(VLOOKUP(J1655,Product_lookup!$A:$G,6,FALSE),"")</f>
        <v>159</v>
      </c>
      <c r="AF1655">
        <f>IFERROR(VLOOKUP(J1655,Product_lookup!$A:$G,7,FALSE),"")</f>
        <v>139</v>
      </c>
      <c r="AG1655" s="33">
        <f t="shared" si="233"/>
        <v>0.30536130536130535</v>
      </c>
    </row>
    <row r="1656" spans="1:33" x14ac:dyDescent="0.3">
      <c r="A1656" s="27">
        <v>46281</v>
      </c>
      <c r="B1656" s="8" t="s">
        <v>5</v>
      </c>
      <c r="C1656" s="8" t="s">
        <v>173</v>
      </c>
      <c r="D1656" s="8" t="s">
        <v>141</v>
      </c>
      <c r="E1656" s="8" t="s">
        <v>200</v>
      </c>
      <c r="F1656" s="8" t="s">
        <v>143</v>
      </c>
      <c r="G1656" s="8" t="s">
        <v>151</v>
      </c>
      <c r="H1656" s="8" t="s">
        <v>6</v>
      </c>
      <c r="I1656" s="8" t="s">
        <v>474</v>
      </c>
      <c r="J1656" s="8" t="s">
        <v>202</v>
      </c>
      <c r="K1656" s="8" t="s">
        <v>21</v>
      </c>
      <c r="L1656" s="12">
        <v>204</v>
      </c>
      <c r="M1656" s="9">
        <v>2</v>
      </c>
      <c r="N1656" s="10">
        <f t="shared" si="225"/>
        <v>9.8039215686274508E-3</v>
      </c>
      <c r="O1656" s="11">
        <f t="shared" si="226"/>
        <v>6.74</v>
      </c>
      <c r="P1656" s="11">
        <v>13.48</v>
      </c>
      <c r="Q1656" s="11">
        <v>0</v>
      </c>
      <c r="R1656" s="8">
        <v>0</v>
      </c>
      <c r="S1656" s="8">
        <v>0</v>
      </c>
      <c r="T1656" s="33" t="str">
        <f t="shared" si="227"/>
        <v/>
      </c>
      <c r="U1656" s="12">
        <f t="shared" si="228"/>
        <v>0</v>
      </c>
      <c r="V1656" s="10">
        <f t="shared" si="229"/>
        <v>0</v>
      </c>
      <c r="W1656" s="11">
        <v>7.5</v>
      </c>
      <c r="X1656" s="8" t="s">
        <v>148</v>
      </c>
      <c r="Y1656" s="8" t="s">
        <v>149</v>
      </c>
      <c r="Z1656" s="8" t="s">
        <v>387</v>
      </c>
      <c r="AA1656">
        <f t="shared" si="230"/>
        <v>3</v>
      </c>
      <c r="AB1656" s="32">
        <f t="shared" si="231"/>
        <v>-13.48</v>
      </c>
      <c r="AC1656" t="str">
        <f t="shared" si="232"/>
        <v>No Sales</v>
      </c>
      <c r="AD1656">
        <f>IFERROR(VLOOKUP(J1656,Product_lookup!$A:$G,5,FALSE),"")</f>
        <v>429</v>
      </c>
      <c r="AE1656">
        <f>IFERROR(VLOOKUP(J1656,Product_lookup!$A:$G,6,FALSE),"")</f>
        <v>159</v>
      </c>
      <c r="AF1656">
        <f>IFERROR(VLOOKUP(J1656,Product_lookup!$A:$G,7,FALSE),"")</f>
        <v>139</v>
      </c>
      <c r="AG1656" s="33">
        <f t="shared" si="233"/>
        <v>0.30536130536130535</v>
      </c>
    </row>
    <row r="1657" spans="1:33" x14ac:dyDescent="0.3">
      <c r="A1657" s="27">
        <v>46281</v>
      </c>
      <c r="B1657" s="8" t="s">
        <v>32</v>
      </c>
      <c r="C1657" s="8" t="s">
        <v>140</v>
      </c>
      <c r="D1657" s="8" t="s">
        <v>141</v>
      </c>
      <c r="E1657" s="8" t="s">
        <v>142</v>
      </c>
      <c r="F1657" s="8" t="s">
        <v>143</v>
      </c>
      <c r="G1657" s="8" t="s">
        <v>203</v>
      </c>
      <c r="H1657" s="8" t="s">
        <v>20</v>
      </c>
      <c r="I1657" s="8" t="s">
        <v>203</v>
      </c>
      <c r="J1657" s="8" t="s">
        <v>147</v>
      </c>
      <c r="K1657" s="8" t="s">
        <v>7</v>
      </c>
      <c r="L1657" s="12">
        <v>411</v>
      </c>
      <c r="M1657" s="9">
        <v>1</v>
      </c>
      <c r="N1657" s="10">
        <f t="shared" si="225"/>
        <v>2.4330900243309003E-3</v>
      </c>
      <c r="O1657" s="11">
        <f t="shared" si="226"/>
        <v>10.23</v>
      </c>
      <c r="P1657" s="11">
        <v>10.23</v>
      </c>
      <c r="Q1657" s="11">
        <v>0</v>
      </c>
      <c r="R1657" s="8">
        <v>0</v>
      </c>
      <c r="S1657" s="8">
        <v>0</v>
      </c>
      <c r="T1657" s="33" t="str">
        <f t="shared" si="227"/>
        <v/>
      </c>
      <c r="U1657" s="12">
        <f t="shared" si="228"/>
        <v>0</v>
      </c>
      <c r="V1657" s="10">
        <f t="shared" si="229"/>
        <v>0</v>
      </c>
      <c r="W1657" s="11">
        <v>18.5</v>
      </c>
      <c r="X1657" s="8" t="s">
        <v>148</v>
      </c>
      <c r="Y1657" s="8" t="s">
        <v>149</v>
      </c>
      <c r="AA1657">
        <f t="shared" si="230"/>
        <v>3</v>
      </c>
      <c r="AB1657" s="32">
        <f t="shared" si="231"/>
        <v>-10.23</v>
      </c>
      <c r="AC1657" t="str">
        <f t="shared" si="232"/>
        <v>No Sales</v>
      </c>
      <c r="AD1657">
        <f>IFERROR(VLOOKUP(J1657,Product_lookup!$A:$G,5,FALSE),"")</f>
        <v>599</v>
      </c>
      <c r="AE1657">
        <f>IFERROR(VLOOKUP(J1657,Product_lookup!$A:$G,6,FALSE),"")</f>
        <v>216</v>
      </c>
      <c r="AF1657">
        <f>IFERROR(VLOOKUP(J1657,Product_lookup!$A:$G,7,FALSE),"")</f>
        <v>144</v>
      </c>
      <c r="AG1657" s="33">
        <f t="shared" si="233"/>
        <v>0.39899833055091821</v>
      </c>
    </row>
    <row r="1658" spans="1:33" x14ac:dyDescent="0.3">
      <c r="A1658" s="27">
        <v>46281</v>
      </c>
      <c r="B1658" s="8" t="s">
        <v>32</v>
      </c>
      <c r="C1658" s="8" t="s">
        <v>140</v>
      </c>
      <c r="D1658" s="8" t="s">
        <v>141</v>
      </c>
      <c r="E1658" s="8" t="s">
        <v>142</v>
      </c>
      <c r="F1658" s="8" t="s">
        <v>143</v>
      </c>
      <c r="G1658" s="8" t="s">
        <v>205</v>
      </c>
      <c r="H1658" s="8" t="s">
        <v>20</v>
      </c>
      <c r="I1658" s="8" t="s">
        <v>205</v>
      </c>
      <c r="J1658" s="8" t="s">
        <v>147</v>
      </c>
      <c r="K1658" s="8" t="s">
        <v>7</v>
      </c>
      <c r="L1658" s="12">
        <v>778</v>
      </c>
      <c r="M1658" s="9">
        <v>7</v>
      </c>
      <c r="N1658" s="10">
        <f t="shared" si="225"/>
        <v>8.9974293059125968E-3</v>
      </c>
      <c r="O1658" s="11">
        <f t="shared" si="226"/>
        <v>10.89</v>
      </c>
      <c r="P1658" s="11">
        <v>76.23</v>
      </c>
      <c r="Q1658" s="11">
        <v>599</v>
      </c>
      <c r="R1658" s="8">
        <v>1</v>
      </c>
      <c r="S1658" s="8">
        <v>1</v>
      </c>
      <c r="T1658" s="33">
        <f t="shared" si="227"/>
        <v>0.12726210350584308</v>
      </c>
      <c r="U1658" s="12">
        <f t="shared" si="228"/>
        <v>7.8577987668896752</v>
      </c>
      <c r="V1658" s="10">
        <f t="shared" si="229"/>
        <v>0.14285714285714285</v>
      </c>
      <c r="W1658" s="11">
        <v>14</v>
      </c>
      <c r="X1658" s="8" t="s">
        <v>148</v>
      </c>
      <c r="Y1658" s="8" t="s">
        <v>149</v>
      </c>
      <c r="AA1658">
        <f t="shared" si="230"/>
        <v>3</v>
      </c>
      <c r="AB1658" s="32">
        <f t="shared" si="231"/>
        <v>162.76999999999998</v>
      </c>
      <c r="AC1658" t="str">
        <f t="shared" si="232"/>
        <v>Profitable</v>
      </c>
      <c r="AD1658">
        <f>IFERROR(VLOOKUP(J1658,Product_lookup!$A:$G,5,FALSE),"")</f>
        <v>599</v>
      </c>
      <c r="AE1658">
        <f>IFERROR(VLOOKUP(J1658,Product_lookup!$A:$G,6,FALSE),"")</f>
        <v>216</v>
      </c>
      <c r="AF1658">
        <f>IFERROR(VLOOKUP(J1658,Product_lookup!$A:$G,7,FALSE),"")</f>
        <v>144</v>
      </c>
      <c r="AG1658" s="33">
        <f t="shared" si="233"/>
        <v>0.39899833055091821</v>
      </c>
    </row>
    <row r="1659" spans="1:33" x14ac:dyDescent="0.3">
      <c r="A1659" s="27">
        <v>46281</v>
      </c>
      <c r="B1659" s="8" t="s">
        <v>32</v>
      </c>
      <c r="C1659" s="8" t="s">
        <v>140</v>
      </c>
      <c r="D1659" s="8" t="s">
        <v>141</v>
      </c>
      <c r="E1659" s="8" t="s">
        <v>211</v>
      </c>
      <c r="F1659" s="8" t="s">
        <v>143</v>
      </c>
      <c r="G1659" s="8" t="s">
        <v>368</v>
      </c>
      <c r="H1659" s="8" t="s">
        <v>20</v>
      </c>
      <c r="I1659" s="8" t="s">
        <v>368</v>
      </c>
      <c r="J1659" s="8" t="s">
        <v>214</v>
      </c>
      <c r="K1659" s="8" t="s">
        <v>7</v>
      </c>
      <c r="L1659" s="12">
        <v>1020</v>
      </c>
      <c r="M1659" s="9">
        <v>13</v>
      </c>
      <c r="N1659" s="10">
        <f t="shared" si="225"/>
        <v>1.2745098039215686E-2</v>
      </c>
      <c r="O1659" s="11">
        <f t="shared" si="226"/>
        <v>13.01</v>
      </c>
      <c r="P1659" s="11">
        <v>169.13</v>
      </c>
      <c r="Q1659" s="11">
        <v>0</v>
      </c>
      <c r="R1659" s="8">
        <v>0</v>
      </c>
      <c r="S1659" s="8">
        <v>0</v>
      </c>
      <c r="T1659" s="33" t="str">
        <f t="shared" si="227"/>
        <v/>
      </c>
      <c r="U1659" s="12">
        <f t="shared" si="228"/>
        <v>0</v>
      </c>
      <c r="V1659" s="10">
        <f t="shared" si="229"/>
        <v>0</v>
      </c>
      <c r="W1659" s="11">
        <v>20.5</v>
      </c>
      <c r="X1659" s="8" t="s">
        <v>148</v>
      </c>
      <c r="Y1659" s="8" t="s">
        <v>149</v>
      </c>
      <c r="AA1659">
        <f t="shared" si="230"/>
        <v>3</v>
      </c>
      <c r="AB1659" s="32">
        <f t="shared" si="231"/>
        <v>-169.13</v>
      </c>
      <c r="AC1659" t="str">
        <f t="shared" si="232"/>
        <v>No Sales</v>
      </c>
      <c r="AD1659">
        <f>IFERROR(VLOOKUP(J1659,Product_lookup!$A:$G,5,FALSE),"")</f>
        <v>649</v>
      </c>
      <c r="AE1659">
        <f>IFERROR(VLOOKUP(J1659,Product_lookup!$A:$G,6,FALSE),"")</f>
        <v>234</v>
      </c>
      <c r="AF1659">
        <f>IFERROR(VLOOKUP(J1659,Product_lookup!$A:$G,7,FALSE),"")</f>
        <v>148</v>
      </c>
      <c r="AG1659" s="33">
        <f t="shared" si="233"/>
        <v>0.41140215716486905</v>
      </c>
    </row>
    <row r="1660" spans="1:33" x14ac:dyDescent="0.3">
      <c r="A1660" s="27">
        <v>46281</v>
      </c>
      <c r="B1660" s="8" t="s">
        <v>32</v>
      </c>
      <c r="C1660" s="8" t="s">
        <v>140</v>
      </c>
      <c r="D1660" s="8" t="s">
        <v>141</v>
      </c>
      <c r="E1660" s="8" t="s">
        <v>211</v>
      </c>
      <c r="F1660" s="8" t="s">
        <v>143</v>
      </c>
      <c r="G1660" s="8" t="s">
        <v>225</v>
      </c>
      <c r="H1660" s="8" t="s">
        <v>20</v>
      </c>
      <c r="I1660" s="8" t="s">
        <v>225</v>
      </c>
      <c r="J1660" s="8" t="s">
        <v>214</v>
      </c>
      <c r="K1660" s="8" t="s">
        <v>21</v>
      </c>
      <c r="L1660" s="12">
        <v>2404</v>
      </c>
      <c r="M1660" s="9">
        <v>29</v>
      </c>
      <c r="N1660" s="10">
        <f t="shared" si="225"/>
        <v>1.2063227953410981E-2</v>
      </c>
      <c r="O1660" s="11">
        <f t="shared" si="226"/>
        <v>15.9</v>
      </c>
      <c r="P1660" s="11">
        <v>461.1</v>
      </c>
      <c r="Q1660" s="11">
        <v>4543</v>
      </c>
      <c r="R1660" s="8">
        <v>6</v>
      </c>
      <c r="S1660" s="8">
        <v>7</v>
      </c>
      <c r="T1660" s="33">
        <f t="shared" si="227"/>
        <v>0.1014968082764693</v>
      </c>
      <c r="U1660" s="12">
        <f t="shared" si="228"/>
        <v>9.852526566905226</v>
      </c>
      <c r="V1660" s="10">
        <f t="shared" si="229"/>
        <v>0.20689655172413793</v>
      </c>
      <c r="W1660" s="11">
        <v>19.5</v>
      </c>
      <c r="X1660" s="8" t="s">
        <v>148</v>
      </c>
      <c r="Y1660" s="8" t="s">
        <v>149</v>
      </c>
      <c r="AA1660">
        <f t="shared" si="230"/>
        <v>3</v>
      </c>
      <c r="AB1660" s="32">
        <f t="shared" si="231"/>
        <v>1407.9</v>
      </c>
      <c r="AC1660" t="str">
        <f t="shared" si="232"/>
        <v>Profitable</v>
      </c>
      <c r="AD1660">
        <f>IFERROR(VLOOKUP(J1660,Product_lookup!$A:$G,5,FALSE),"")</f>
        <v>649</v>
      </c>
      <c r="AE1660">
        <f>IFERROR(VLOOKUP(J1660,Product_lookup!$A:$G,6,FALSE),"")</f>
        <v>234</v>
      </c>
      <c r="AF1660">
        <f>IFERROR(VLOOKUP(J1660,Product_lookup!$A:$G,7,FALSE),"")</f>
        <v>148</v>
      </c>
      <c r="AG1660" s="33">
        <f t="shared" si="233"/>
        <v>0.41140215716486905</v>
      </c>
    </row>
    <row r="1661" spans="1:33" x14ac:dyDescent="0.3">
      <c r="A1661" s="27">
        <v>46281</v>
      </c>
      <c r="B1661" s="8" t="s">
        <v>32</v>
      </c>
      <c r="C1661" s="8" t="s">
        <v>140</v>
      </c>
      <c r="D1661" s="8" t="s">
        <v>141</v>
      </c>
      <c r="E1661" s="8" t="s">
        <v>211</v>
      </c>
      <c r="F1661" s="8" t="s">
        <v>143</v>
      </c>
      <c r="G1661" s="8" t="s">
        <v>215</v>
      </c>
      <c r="H1661" s="8" t="s">
        <v>20</v>
      </c>
      <c r="I1661" s="8" t="s">
        <v>215</v>
      </c>
      <c r="J1661" s="8" t="s">
        <v>214</v>
      </c>
      <c r="K1661" s="8" t="s">
        <v>14</v>
      </c>
      <c r="L1661" s="12">
        <v>2094</v>
      </c>
      <c r="M1661" s="9">
        <v>18</v>
      </c>
      <c r="N1661" s="10">
        <f t="shared" si="225"/>
        <v>8.5959885386819486E-3</v>
      </c>
      <c r="O1661" s="11">
        <f t="shared" si="226"/>
        <v>18.959999999999997</v>
      </c>
      <c r="P1661" s="11">
        <v>341.28</v>
      </c>
      <c r="Q1661" s="11">
        <v>1298</v>
      </c>
      <c r="R1661" s="8">
        <v>2</v>
      </c>
      <c r="S1661" s="8">
        <v>2</v>
      </c>
      <c r="T1661" s="33">
        <f t="shared" si="227"/>
        <v>0.26292758089368257</v>
      </c>
      <c r="U1661" s="12">
        <f t="shared" si="228"/>
        <v>3.8033286451007973</v>
      </c>
      <c r="V1661" s="10">
        <f t="shared" si="229"/>
        <v>0.1111111111111111</v>
      </c>
      <c r="W1661" s="11">
        <v>25</v>
      </c>
      <c r="X1661" s="8" t="s">
        <v>148</v>
      </c>
      <c r="Y1661" s="8" t="s">
        <v>149</v>
      </c>
      <c r="AA1661">
        <f t="shared" si="230"/>
        <v>3</v>
      </c>
      <c r="AB1661" s="32">
        <f t="shared" si="231"/>
        <v>192.72000000000003</v>
      </c>
      <c r="AC1661" t="str">
        <f t="shared" si="232"/>
        <v>Profitable</v>
      </c>
      <c r="AD1661">
        <f>IFERROR(VLOOKUP(J1661,Product_lookup!$A:$G,5,FALSE),"")</f>
        <v>649</v>
      </c>
      <c r="AE1661">
        <f>IFERROR(VLOOKUP(J1661,Product_lookup!$A:$G,6,FALSE),"")</f>
        <v>234</v>
      </c>
      <c r="AF1661">
        <f>IFERROR(VLOOKUP(J1661,Product_lookup!$A:$G,7,FALSE),"")</f>
        <v>148</v>
      </c>
      <c r="AG1661" s="33">
        <f t="shared" si="233"/>
        <v>0.41140215716486905</v>
      </c>
    </row>
    <row r="1662" spans="1:33" x14ac:dyDescent="0.3">
      <c r="A1662" s="27">
        <v>46281</v>
      </c>
      <c r="B1662" s="8" t="s">
        <v>32</v>
      </c>
      <c r="C1662" s="8" t="s">
        <v>140</v>
      </c>
      <c r="D1662" s="8" t="s">
        <v>141</v>
      </c>
      <c r="E1662" s="8" t="s">
        <v>217</v>
      </c>
      <c r="F1662" s="8" t="s">
        <v>143</v>
      </c>
      <c r="G1662" s="8" t="s">
        <v>372</v>
      </c>
      <c r="H1662" s="8" t="s">
        <v>20</v>
      </c>
      <c r="I1662" s="8" t="s">
        <v>372</v>
      </c>
      <c r="J1662" s="8" t="s">
        <v>219</v>
      </c>
      <c r="K1662" s="8" t="s">
        <v>7</v>
      </c>
      <c r="L1662" s="12">
        <v>554</v>
      </c>
      <c r="M1662" s="9">
        <v>5</v>
      </c>
      <c r="N1662" s="10">
        <f t="shared" si="225"/>
        <v>9.0252707581227436E-3</v>
      </c>
      <c r="O1662" s="11">
        <f t="shared" si="226"/>
        <v>16.990000000000002</v>
      </c>
      <c r="P1662" s="11">
        <v>84.95</v>
      </c>
      <c r="Q1662" s="11">
        <v>0</v>
      </c>
      <c r="R1662" s="8">
        <v>0</v>
      </c>
      <c r="S1662" s="8">
        <v>0</v>
      </c>
      <c r="T1662" s="33" t="str">
        <f t="shared" si="227"/>
        <v/>
      </c>
      <c r="U1662" s="12">
        <f t="shared" si="228"/>
        <v>0</v>
      </c>
      <c r="V1662" s="10">
        <f t="shared" si="229"/>
        <v>0</v>
      </c>
      <c r="W1662" s="11">
        <v>21.5</v>
      </c>
      <c r="X1662" s="8" t="s">
        <v>148</v>
      </c>
      <c r="Y1662" s="8" t="s">
        <v>149</v>
      </c>
      <c r="AA1662">
        <f t="shared" si="230"/>
        <v>3</v>
      </c>
      <c r="AB1662" s="32">
        <f t="shared" si="231"/>
        <v>-84.95</v>
      </c>
      <c r="AC1662" t="str">
        <f t="shared" si="232"/>
        <v>No Sales</v>
      </c>
      <c r="AD1662">
        <f>IFERROR(VLOOKUP(J1662,Product_lookup!$A:$G,5,FALSE),"")</f>
        <v>799</v>
      </c>
      <c r="AE1662">
        <f>IFERROR(VLOOKUP(J1662,Product_lookup!$A:$G,6,FALSE),"")</f>
        <v>272</v>
      </c>
      <c r="AF1662">
        <f>IFERROR(VLOOKUP(J1662,Product_lookup!$A:$G,7,FALSE),"")</f>
        <v>162</v>
      </c>
      <c r="AG1662" s="33">
        <f t="shared" si="233"/>
        <v>0.45682102628285359</v>
      </c>
    </row>
    <row r="1663" spans="1:33" x14ac:dyDescent="0.3">
      <c r="A1663" s="27">
        <v>46281</v>
      </c>
      <c r="B1663" s="8" t="s">
        <v>32</v>
      </c>
      <c r="C1663" s="8" t="s">
        <v>140</v>
      </c>
      <c r="D1663" s="8" t="s">
        <v>141</v>
      </c>
      <c r="E1663" s="8" t="s">
        <v>217</v>
      </c>
      <c r="F1663" s="8" t="s">
        <v>143</v>
      </c>
      <c r="G1663" s="8" t="s">
        <v>451</v>
      </c>
      <c r="H1663" s="8" t="s">
        <v>20</v>
      </c>
      <c r="I1663" s="8" t="s">
        <v>451</v>
      </c>
      <c r="J1663" s="8" t="s">
        <v>219</v>
      </c>
      <c r="K1663" s="8" t="s">
        <v>21</v>
      </c>
      <c r="L1663" s="12">
        <v>231</v>
      </c>
      <c r="M1663" s="9">
        <v>3</v>
      </c>
      <c r="N1663" s="10">
        <f t="shared" si="225"/>
        <v>1.2987012987012988E-2</v>
      </c>
      <c r="O1663" s="11">
        <f t="shared" si="226"/>
        <v>21.5</v>
      </c>
      <c r="P1663" s="11">
        <v>64.5</v>
      </c>
      <c r="Q1663" s="11">
        <v>799</v>
      </c>
      <c r="R1663" s="8">
        <v>1</v>
      </c>
      <c r="S1663" s="8">
        <v>1</v>
      </c>
      <c r="T1663" s="33">
        <f t="shared" si="227"/>
        <v>8.0725907384230286E-2</v>
      </c>
      <c r="U1663" s="12">
        <f t="shared" si="228"/>
        <v>12.387596899224807</v>
      </c>
      <c r="V1663" s="10">
        <f t="shared" si="229"/>
        <v>0.33333333333333331</v>
      </c>
      <c r="W1663" s="11">
        <v>21.5</v>
      </c>
      <c r="X1663" s="8" t="s">
        <v>148</v>
      </c>
      <c r="Y1663" s="8" t="s">
        <v>149</v>
      </c>
      <c r="AA1663">
        <f t="shared" si="230"/>
        <v>3</v>
      </c>
      <c r="AB1663" s="32">
        <f t="shared" si="231"/>
        <v>300.5</v>
      </c>
      <c r="AC1663" t="str">
        <f t="shared" si="232"/>
        <v>Profitable</v>
      </c>
      <c r="AD1663">
        <f>IFERROR(VLOOKUP(J1663,Product_lookup!$A:$G,5,FALSE),"")</f>
        <v>799</v>
      </c>
      <c r="AE1663">
        <f>IFERROR(VLOOKUP(J1663,Product_lookup!$A:$G,6,FALSE),"")</f>
        <v>272</v>
      </c>
      <c r="AF1663">
        <f>IFERROR(VLOOKUP(J1663,Product_lookup!$A:$G,7,FALSE),"")</f>
        <v>162</v>
      </c>
      <c r="AG1663" s="33">
        <f t="shared" si="233"/>
        <v>0.45682102628285359</v>
      </c>
    </row>
    <row r="1664" spans="1:33" x14ac:dyDescent="0.3">
      <c r="A1664" s="27">
        <v>46281</v>
      </c>
      <c r="B1664" s="8" t="s">
        <v>32</v>
      </c>
      <c r="C1664" s="8" t="s">
        <v>140</v>
      </c>
      <c r="D1664" s="8" t="s">
        <v>141</v>
      </c>
      <c r="E1664" s="8" t="s">
        <v>217</v>
      </c>
      <c r="F1664" s="8" t="s">
        <v>143</v>
      </c>
      <c r="G1664" s="8" t="s">
        <v>447</v>
      </c>
      <c r="H1664" s="8" t="s">
        <v>20</v>
      </c>
      <c r="I1664" s="8" t="s">
        <v>447</v>
      </c>
      <c r="J1664" s="8" t="s">
        <v>219</v>
      </c>
      <c r="K1664" s="8" t="s">
        <v>14</v>
      </c>
      <c r="L1664" s="12">
        <v>1379</v>
      </c>
      <c r="M1664" s="9">
        <v>6</v>
      </c>
      <c r="N1664" s="10">
        <f t="shared" si="225"/>
        <v>4.3509789702683103E-3</v>
      </c>
      <c r="O1664" s="11">
        <f t="shared" si="226"/>
        <v>16.489999999999998</v>
      </c>
      <c r="P1664" s="11">
        <v>98.94</v>
      </c>
      <c r="Q1664" s="11">
        <v>0</v>
      </c>
      <c r="R1664" s="8">
        <v>0</v>
      </c>
      <c r="S1664" s="8">
        <v>0</v>
      </c>
      <c r="T1664" s="33" t="str">
        <f t="shared" si="227"/>
        <v/>
      </c>
      <c r="U1664" s="12">
        <f t="shared" si="228"/>
        <v>0</v>
      </c>
      <c r="V1664" s="10">
        <f t="shared" si="229"/>
        <v>0</v>
      </c>
      <c r="W1664" s="11">
        <v>20.5</v>
      </c>
      <c r="X1664" s="8" t="s">
        <v>148</v>
      </c>
      <c r="Y1664" s="8" t="s">
        <v>149</v>
      </c>
      <c r="AA1664">
        <f t="shared" si="230"/>
        <v>3</v>
      </c>
      <c r="AB1664" s="32">
        <f t="shared" si="231"/>
        <v>-98.94</v>
      </c>
      <c r="AC1664" t="str">
        <f t="shared" si="232"/>
        <v>No Sales</v>
      </c>
      <c r="AD1664">
        <f>IFERROR(VLOOKUP(J1664,Product_lookup!$A:$G,5,FALSE),"")</f>
        <v>799</v>
      </c>
      <c r="AE1664">
        <f>IFERROR(VLOOKUP(J1664,Product_lookup!$A:$G,6,FALSE),"")</f>
        <v>272</v>
      </c>
      <c r="AF1664">
        <f>IFERROR(VLOOKUP(J1664,Product_lookup!$A:$G,7,FALSE),"")</f>
        <v>162</v>
      </c>
      <c r="AG1664" s="33">
        <f t="shared" si="233"/>
        <v>0.45682102628285359</v>
      </c>
    </row>
    <row r="1665" spans="1:33" x14ac:dyDescent="0.3">
      <c r="A1665" s="27">
        <v>46281</v>
      </c>
      <c r="B1665" s="8" t="s">
        <v>26</v>
      </c>
      <c r="C1665" s="8" t="s">
        <v>140</v>
      </c>
      <c r="D1665" s="8" t="s">
        <v>141</v>
      </c>
      <c r="E1665" s="8" t="s">
        <v>150</v>
      </c>
      <c r="F1665" s="8" t="s">
        <v>143</v>
      </c>
      <c r="G1665" s="8" t="s">
        <v>210</v>
      </c>
      <c r="H1665" s="8" t="s">
        <v>13</v>
      </c>
      <c r="I1665" s="8" t="s">
        <v>519</v>
      </c>
      <c r="J1665" s="8" t="s">
        <v>153</v>
      </c>
      <c r="K1665" s="8" t="s">
        <v>21</v>
      </c>
      <c r="L1665" s="12">
        <v>241</v>
      </c>
      <c r="M1665" s="9">
        <v>5</v>
      </c>
      <c r="N1665" s="10">
        <f t="shared" si="225"/>
        <v>2.0746887966804978E-2</v>
      </c>
      <c r="O1665" s="11">
        <f t="shared" si="226"/>
        <v>13.4</v>
      </c>
      <c r="P1665" s="11">
        <v>67</v>
      </c>
      <c r="Q1665" s="11">
        <v>0</v>
      </c>
      <c r="R1665" s="8">
        <v>0</v>
      </c>
      <c r="S1665" s="8">
        <v>0</v>
      </c>
      <c r="T1665" s="33" t="str">
        <f t="shared" si="227"/>
        <v/>
      </c>
      <c r="U1665" s="12">
        <f t="shared" si="228"/>
        <v>0</v>
      </c>
      <c r="V1665" s="10">
        <f t="shared" si="229"/>
        <v>0</v>
      </c>
      <c r="W1665" s="11">
        <v>14.5</v>
      </c>
      <c r="X1665" s="8" t="s">
        <v>148</v>
      </c>
      <c r="Y1665" s="8" t="s">
        <v>149</v>
      </c>
      <c r="AA1665">
        <f t="shared" si="230"/>
        <v>3</v>
      </c>
      <c r="AB1665" s="32">
        <f t="shared" si="231"/>
        <v>-67</v>
      </c>
      <c r="AC1665" t="str">
        <f t="shared" si="232"/>
        <v>No Sales</v>
      </c>
      <c r="AD1665">
        <f>IFERROR(VLOOKUP(J1665,Product_lookup!$A:$G,5,FALSE),"")</f>
        <v>549</v>
      </c>
      <c r="AE1665">
        <f>IFERROR(VLOOKUP(J1665,Product_lookup!$A:$G,6,FALSE),"")</f>
        <v>192</v>
      </c>
      <c r="AF1665">
        <f>IFERROR(VLOOKUP(J1665,Product_lookup!$A:$G,7,FALSE),"")</f>
        <v>139</v>
      </c>
      <c r="AG1665" s="33">
        <f t="shared" si="233"/>
        <v>0.39708561020036431</v>
      </c>
    </row>
    <row r="1666" spans="1:33" x14ac:dyDescent="0.3">
      <c r="A1666" s="27">
        <v>46281</v>
      </c>
      <c r="B1666" s="8" t="s">
        <v>26</v>
      </c>
      <c r="C1666" s="8" t="s">
        <v>140</v>
      </c>
      <c r="D1666" s="8" t="s">
        <v>141</v>
      </c>
      <c r="E1666" s="8" t="s">
        <v>211</v>
      </c>
      <c r="F1666" s="8" t="s">
        <v>143</v>
      </c>
      <c r="G1666" s="8" t="s">
        <v>225</v>
      </c>
      <c r="H1666" s="8" t="s">
        <v>13</v>
      </c>
      <c r="I1666" s="8" t="s">
        <v>225</v>
      </c>
      <c r="J1666" s="8" t="s">
        <v>214</v>
      </c>
      <c r="K1666" s="8" t="s">
        <v>21</v>
      </c>
      <c r="L1666" s="12">
        <v>1213</v>
      </c>
      <c r="M1666" s="9">
        <v>21</v>
      </c>
      <c r="N1666" s="10">
        <f t="shared" ref="N1666:N1729" si="234">IF(L1666=0,"",M1666/L1666)</f>
        <v>1.7312448474855729E-2</v>
      </c>
      <c r="O1666" s="11">
        <f t="shared" ref="O1666:O1729" si="235">IF(M1666=0,"",P1666/M1666)</f>
        <v>13.770000000000001</v>
      </c>
      <c r="P1666" s="11">
        <v>289.17</v>
      </c>
      <c r="Q1666" s="11">
        <v>2596</v>
      </c>
      <c r="R1666" s="8">
        <v>3</v>
      </c>
      <c r="S1666" s="8">
        <v>4</v>
      </c>
      <c r="T1666" s="33">
        <f t="shared" ref="T1666:T1729" si="236">IF(Q1666=0,"",P1666/Q1666)</f>
        <v>0.11139060092449923</v>
      </c>
      <c r="U1666" s="12">
        <f t="shared" ref="U1666:U1729" si="237">IF(P1666=0,"",Q1666/P1666)</f>
        <v>8.9774181277449241</v>
      </c>
      <c r="V1666" s="10">
        <f t="shared" ref="V1666:V1729" si="238">IF(M1666=0,"",R1666/M1666)</f>
        <v>0.14285714285714285</v>
      </c>
      <c r="W1666" s="11">
        <v>16</v>
      </c>
      <c r="X1666" s="8" t="s">
        <v>148</v>
      </c>
      <c r="Y1666" s="8" t="s">
        <v>149</v>
      </c>
      <c r="AA1666">
        <f t="shared" ref="AA1666:AA1729" si="239">IF(OR(A1666&lt;DATE(2026,9,1),A1666&gt;DATE(2026,9,28)),"Check Date",INT((A1666-DATE(2026,9,1))/7)+1)</f>
        <v>3</v>
      </c>
      <c r="AB1666" s="32">
        <f t="shared" ref="AB1666:AB1729" si="240">IF(OR(AD1666="",AE1666="",AF1666=""),"",S1666*(AD1666-AE1666-AF1666)-P1666)</f>
        <v>778.82999999999993</v>
      </c>
      <c r="AC1666" t="str">
        <f t="shared" ref="AC1666:AC1729" si="241">IF(P1666&lt;0,"Review",IF(OR(AD1666="",AE1666="",AF1666=""),"Cost missing",IF(P1666=0,"No Spend",IF(Q1666=0,"No Sales",IF(P1666/Q1666&lt;AG1666,"Profitable","Losing")))))</f>
        <v>Profitable</v>
      </c>
      <c r="AD1666">
        <f>IFERROR(VLOOKUP(J1666,Product_lookup!$A:$G,5,FALSE),"")</f>
        <v>649</v>
      </c>
      <c r="AE1666">
        <f>IFERROR(VLOOKUP(J1666,Product_lookup!$A:$G,6,FALSE),"")</f>
        <v>234</v>
      </c>
      <c r="AF1666">
        <f>IFERROR(VLOOKUP(J1666,Product_lookup!$A:$G,7,FALSE),"")</f>
        <v>148</v>
      </c>
      <c r="AG1666" s="33">
        <f t="shared" ref="AG1666:AG1729" si="242">IFERROR((AD1666-AE1666-AF1666)/AD1666,"")</f>
        <v>0.41140215716486905</v>
      </c>
    </row>
    <row r="1667" spans="1:33" x14ac:dyDescent="0.3">
      <c r="A1667" s="27">
        <v>46281</v>
      </c>
      <c r="B1667" s="8" t="s">
        <v>42</v>
      </c>
      <c r="C1667" s="8" t="s">
        <v>140</v>
      </c>
      <c r="D1667" s="8" t="s">
        <v>141</v>
      </c>
      <c r="E1667" s="8" t="s">
        <v>164</v>
      </c>
      <c r="F1667" s="8" t="s">
        <v>143</v>
      </c>
      <c r="G1667" s="8" t="s">
        <v>165</v>
      </c>
      <c r="H1667" s="8" t="s">
        <v>24</v>
      </c>
      <c r="I1667" s="8" t="s">
        <v>982</v>
      </c>
      <c r="J1667" s="8" t="s">
        <v>166</v>
      </c>
      <c r="K1667" s="8" t="s">
        <v>7</v>
      </c>
      <c r="L1667" s="12">
        <v>209</v>
      </c>
      <c r="M1667" s="9">
        <v>4</v>
      </c>
      <c r="N1667" s="10">
        <f t="shared" si="234"/>
        <v>1.9138755980861243E-2</v>
      </c>
      <c r="O1667" s="11">
        <f t="shared" si="235"/>
        <v>11.42</v>
      </c>
      <c r="P1667" s="11">
        <v>45.68</v>
      </c>
      <c r="Q1667" s="11">
        <v>0</v>
      </c>
      <c r="R1667" s="8">
        <v>0</v>
      </c>
      <c r="S1667" s="8">
        <v>0</v>
      </c>
      <c r="T1667" s="33" t="str">
        <f t="shared" si="236"/>
        <v/>
      </c>
      <c r="U1667" s="12">
        <f t="shared" si="237"/>
        <v>0</v>
      </c>
      <c r="V1667" s="10">
        <f t="shared" si="238"/>
        <v>0</v>
      </c>
      <c r="W1667" s="11">
        <v>14.5</v>
      </c>
      <c r="X1667" s="8" t="s">
        <v>148</v>
      </c>
      <c r="Y1667" s="8" t="s">
        <v>149</v>
      </c>
      <c r="AA1667">
        <f t="shared" si="239"/>
        <v>3</v>
      </c>
      <c r="AB1667" s="32">
        <f t="shared" si="240"/>
        <v>-45.68</v>
      </c>
      <c r="AC1667" t="str">
        <f t="shared" si="241"/>
        <v>No Sales</v>
      </c>
      <c r="AD1667">
        <f>IFERROR(VLOOKUP(J1667,Product_lookup!$A:$G,5,FALSE),"")</f>
        <v>449</v>
      </c>
      <c r="AE1667">
        <f>IFERROR(VLOOKUP(J1667,Product_lookup!$A:$G,6,FALSE),"")</f>
        <v>162</v>
      </c>
      <c r="AF1667">
        <f>IFERROR(VLOOKUP(J1667,Product_lookup!$A:$G,7,FALSE),"")</f>
        <v>130</v>
      </c>
      <c r="AG1667" s="33">
        <f t="shared" si="242"/>
        <v>0.34966592427616927</v>
      </c>
    </row>
    <row r="1668" spans="1:33" x14ac:dyDescent="0.3">
      <c r="A1668" s="27">
        <v>46281</v>
      </c>
      <c r="B1668" s="8" t="s">
        <v>42</v>
      </c>
      <c r="C1668" s="8" t="s">
        <v>140</v>
      </c>
      <c r="D1668" s="8" t="s">
        <v>141</v>
      </c>
      <c r="E1668" s="8" t="s">
        <v>377</v>
      </c>
      <c r="F1668" s="8" t="s">
        <v>143</v>
      </c>
      <c r="G1668" s="8" t="s">
        <v>381</v>
      </c>
      <c r="H1668" s="8" t="s">
        <v>24</v>
      </c>
      <c r="I1668" s="8" t="s">
        <v>983</v>
      </c>
      <c r="J1668" s="8" t="s">
        <v>380</v>
      </c>
      <c r="K1668" s="8" t="s">
        <v>7</v>
      </c>
      <c r="L1668" s="12">
        <v>135</v>
      </c>
      <c r="M1668" s="9">
        <v>1</v>
      </c>
      <c r="N1668" s="10">
        <f t="shared" si="234"/>
        <v>7.4074074074074077E-3</v>
      </c>
      <c r="O1668" s="11">
        <f t="shared" si="235"/>
        <v>8.42</v>
      </c>
      <c r="P1668" s="11">
        <v>8.42</v>
      </c>
      <c r="Q1668" s="11">
        <v>0</v>
      </c>
      <c r="R1668" s="8">
        <v>0</v>
      </c>
      <c r="S1668" s="8">
        <v>0</v>
      </c>
      <c r="T1668" s="33" t="str">
        <f t="shared" si="236"/>
        <v/>
      </c>
      <c r="U1668" s="12">
        <f t="shared" si="237"/>
        <v>0</v>
      </c>
      <c r="V1668" s="10">
        <f t="shared" si="238"/>
        <v>0</v>
      </c>
      <c r="W1668" s="11">
        <v>11</v>
      </c>
      <c r="X1668" s="8" t="s">
        <v>148</v>
      </c>
      <c r="Y1668" s="8" t="s">
        <v>149</v>
      </c>
      <c r="AA1668">
        <f t="shared" si="239"/>
        <v>3</v>
      </c>
      <c r="AB1668" s="32">
        <f t="shared" si="240"/>
        <v>-8.42</v>
      </c>
      <c r="AC1668" t="str">
        <f t="shared" si="241"/>
        <v>No Sales</v>
      </c>
      <c r="AD1668">
        <f>IFERROR(VLOOKUP(J1668,Product_lookup!$A:$G,5,FALSE),"")</f>
        <v>549</v>
      </c>
      <c r="AE1668">
        <f>IFERROR(VLOOKUP(J1668,Product_lookup!$A:$G,6,FALSE),"")</f>
        <v>203</v>
      </c>
      <c r="AF1668">
        <f>IFERROR(VLOOKUP(J1668,Product_lookup!$A:$G,7,FALSE),"")</f>
        <v>139</v>
      </c>
      <c r="AG1668" s="33">
        <f t="shared" si="242"/>
        <v>0.37704918032786883</v>
      </c>
    </row>
    <row r="1669" spans="1:33" x14ac:dyDescent="0.3">
      <c r="A1669" s="27">
        <v>46281</v>
      </c>
      <c r="B1669" s="8" t="s">
        <v>42</v>
      </c>
      <c r="C1669" s="8" t="s">
        <v>140</v>
      </c>
      <c r="D1669" s="8" t="s">
        <v>141</v>
      </c>
      <c r="E1669" s="8" t="s">
        <v>377</v>
      </c>
      <c r="F1669" s="8" t="s">
        <v>143</v>
      </c>
      <c r="G1669" s="8" t="s">
        <v>381</v>
      </c>
      <c r="H1669" s="8" t="s">
        <v>24</v>
      </c>
      <c r="I1669" s="8" t="s">
        <v>911</v>
      </c>
      <c r="J1669" s="8" t="s">
        <v>380</v>
      </c>
      <c r="K1669" s="8" t="s">
        <v>14</v>
      </c>
      <c r="L1669" s="12">
        <v>207</v>
      </c>
      <c r="M1669" s="9">
        <v>1</v>
      </c>
      <c r="N1669" s="10">
        <f t="shared" si="234"/>
        <v>4.830917874396135E-3</v>
      </c>
      <c r="O1669" s="11">
        <f t="shared" si="235"/>
        <v>8.86</v>
      </c>
      <c r="P1669" s="11">
        <v>8.86</v>
      </c>
      <c r="Q1669" s="11">
        <v>0</v>
      </c>
      <c r="R1669" s="8">
        <v>0</v>
      </c>
      <c r="S1669" s="8">
        <v>0</v>
      </c>
      <c r="T1669" s="33" t="str">
        <f t="shared" si="236"/>
        <v/>
      </c>
      <c r="U1669" s="12">
        <f t="shared" si="237"/>
        <v>0</v>
      </c>
      <c r="V1669" s="10">
        <f t="shared" si="238"/>
        <v>0</v>
      </c>
      <c r="W1669" s="11">
        <v>11.5</v>
      </c>
      <c r="X1669" s="8" t="s">
        <v>148</v>
      </c>
      <c r="Y1669" s="8" t="s">
        <v>149</v>
      </c>
      <c r="AA1669">
        <f t="shared" si="239"/>
        <v>3</v>
      </c>
      <c r="AB1669" s="32">
        <f t="shared" si="240"/>
        <v>-8.86</v>
      </c>
      <c r="AC1669" t="str">
        <f t="shared" si="241"/>
        <v>No Sales</v>
      </c>
      <c r="AD1669">
        <f>IFERROR(VLOOKUP(J1669,Product_lookup!$A:$G,5,FALSE),"")</f>
        <v>549</v>
      </c>
      <c r="AE1669">
        <f>IFERROR(VLOOKUP(J1669,Product_lookup!$A:$G,6,FALSE),"")</f>
        <v>203</v>
      </c>
      <c r="AF1669">
        <f>IFERROR(VLOOKUP(J1669,Product_lookup!$A:$G,7,FALSE),"")</f>
        <v>139</v>
      </c>
      <c r="AG1669" s="33">
        <f t="shared" si="242"/>
        <v>0.37704918032786883</v>
      </c>
    </row>
    <row r="1670" spans="1:33" x14ac:dyDescent="0.3">
      <c r="A1670" s="27">
        <v>46281</v>
      </c>
      <c r="B1670" s="8" t="s">
        <v>42</v>
      </c>
      <c r="C1670" s="8" t="s">
        <v>140</v>
      </c>
      <c r="D1670" s="8" t="s">
        <v>141</v>
      </c>
      <c r="E1670" s="8" t="s">
        <v>377</v>
      </c>
      <c r="F1670" s="8" t="s">
        <v>143</v>
      </c>
      <c r="G1670" s="8" t="s">
        <v>381</v>
      </c>
      <c r="H1670" s="8" t="s">
        <v>24</v>
      </c>
      <c r="I1670" s="8" t="s">
        <v>378</v>
      </c>
      <c r="J1670" s="8" t="s">
        <v>380</v>
      </c>
      <c r="K1670" s="8" t="s">
        <v>21</v>
      </c>
      <c r="L1670" s="12">
        <v>788</v>
      </c>
      <c r="M1670" s="9">
        <v>13</v>
      </c>
      <c r="N1670" s="10">
        <f t="shared" si="234"/>
        <v>1.6497461928934011E-2</v>
      </c>
      <c r="O1670" s="11">
        <f t="shared" si="235"/>
        <v>15.360000000000001</v>
      </c>
      <c r="P1670" s="11">
        <v>199.68</v>
      </c>
      <c r="Q1670" s="11">
        <v>1098</v>
      </c>
      <c r="R1670" s="8">
        <v>2</v>
      </c>
      <c r="S1670" s="8">
        <v>2</v>
      </c>
      <c r="T1670" s="33">
        <f t="shared" si="236"/>
        <v>0.18185792349726776</v>
      </c>
      <c r="U1670" s="12">
        <f t="shared" si="237"/>
        <v>5.4987980769230766</v>
      </c>
      <c r="V1670" s="10">
        <f t="shared" si="238"/>
        <v>0.15384615384615385</v>
      </c>
      <c r="W1670" s="11">
        <v>19</v>
      </c>
      <c r="X1670" s="8" t="s">
        <v>148</v>
      </c>
      <c r="Y1670" s="8" t="s">
        <v>149</v>
      </c>
      <c r="AA1670">
        <f t="shared" si="239"/>
        <v>3</v>
      </c>
      <c r="AB1670" s="32">
        <f t="shared" si="240"/>
        <v>214.32</v>
      </c>
      <c r="AC1670" t="str">
        <f t="shared" si="241"/>
        <v>Profitable</v>
      </c>
      <c r="AD1670">
        <f>IFERROR(VLOOKUP(J1670,Product_lookup!$A:$G,5,FALSE),"")</f>
        <v>549</v>
      </c>
      <c r="AE1670">
        <f>IFERROR(VLOOKUP(J1670,Product_lookup!$A:$G,6,FALSE),"")</f>
        <v>203</v>
      </c>
      <c r="AF1670">
        <f>IFERROR(VLOOKUP(J1670,Product_lookup!$A:$G,7,FALSE),"")</f>
        <v>139</v>
      </c>
      <c r="AG1670" s="33">
        <f t="shared" si="242"/>
        <v>0.37704918032786883</v>
      </c>
    </row>
    <row r="1671" spans="1:33" x14ac:dyDescent="0.3">
      <c r="A1671" s="27">
        <v>46281</v>
      </c>
      <c r="B1671" s="8" t="s">
        <v>42</v>
      </c>
      <c r="C1671" s="8" t="s">
        <v>140</v>
      </c>
      <c r="D1671" s="8" t="s">
        <v>141</v>
      </c>
      <c r="E1671" s="8" t="s">
        <v>377</v>
      </c>
      <c r="F1671" s="8" t="s">
        <v>143</v>
      </c>
      <c r="G1671" s="8" t="s">
        <v>381</v>
      </c>
      <c r="H1671" s="8" t="s">
        <v>24</v>
      </c>
      <c r="I1671" s="8" t="s">
        <v>533</v>
      </c>
      <c r="J1671" s="8" t="s">
        <v>380</v>
      </c>
      <c r="K1671" s="8" t="s">
        <v>14</v>
      </c>
      <c r="L1671" s="12">
        <v>145</v>
      </c>
      <c r="M1671" s="9">
        <v>3</v>
      </c>
      <c r="N1671" s="10">
        <f t="shared" si="234"/>
        <v>2.0689655172413793E-2</v>
      </c>
      <c r="O1671" s="11">
        <f t="shared" si="235"/>
        <v>9.64</v>
      </c>
      <c r="P1671" s="11">
        <v>28.92</v>
      </c>
      <c r="Q1671" s="11">
        <v>0</v>
      </c>
      <c r="R1671" s="8">
        <v>0</v>
      </c>
      <c r="S1671" s="8">
        <v>0</v>
      </c>
      <c r="T1671" s="33" t="str">
        <f t="shared" si="236"/>
        <v/>
      </c>
      <c r="U1671" s="12">
        <f t="shared" si="237"/>
        <v>0</v>
      </c>
      <c r="V1671" s="10">
        <f t="shared" si="238"/>
        <v>0</v>
      </c>
      <c r="W1671" s="11">
        <v>14.5</v>
      </c>
      <c r="X1671" s="8" t="s">
        <v>148</v>
      </c>
      <c r="Y1671" s="8" t="s">
        <v>149</v>
      </c>
      <c r="AA1671">
        <f t="shared" si="239"/>
        <v>3</v>
      </c>
      <c r="AB1671" s="32">
        <f t="shared" si="240"/>
        <v>-28.92</v>
      </c>
      <c r="AC1671" t="str">
        <f t="shared" si="241"/>
        <v>No Sales</v>
      </c>
      <c r="AD1671">
        <f>IFERROR(VLOOKUP(J1671,Product_lookup!$A:$G,5,FALSE),"")</f>
        <v>549</v>
      </c>
      <c r="AE1671">
        <f>IFERROR(VLOOKUP(J1671,Product_lookup!$A:$G,6,FALSE),"")</f>
        <v>203</v>
      </c>
      <c r="AF1671">
        <f>IFERROR(VLOOKUP(J1671,Product_lookup!$A:$G,7,FALSE),"")</f>
        <v>139</v>
      </c>
      <c r="AG1671" s="33">
        <f t="shared" si="242"/>
        <v>0.37704918032786883</v>
      </c>
    </row>
    <row r="1672" spans="1:33" x14ac:dyDescent="0.3">
      <c r="A1672" s="27">
        <v>46281</v>
      </c>
      <c r="B1672" s="8" t="s">
        <v>37</v>
      </c>
      <c r="C1672" s="8" t="s">
        <v>140</v>
      </c>
      <c r="D1672" s="8" t="s">
        <v>141</v>
      </c>
      <c r="E1672" s="8" t="s">
        <v>157</v>
      </c>
      <c r="F1672" s="8" t="s">
        <v>143</v>
      </c>
      <c r="G1672" s="8" t="s">
        <v>162</v>
      </c>
      <c r="H1672" s="8" t="s">
        <v>13</v>
      </c>
      <c r="I1672" s="8" t="s">
        <v>537</v>
      </c>
      <c r="J1672" s="8" t="s">
        <v>159</v>
      </c>
      <c r="K1672" s="8" t="s">
        <v>7</v>
      </c>
      <c r="L1672" s="12">
        <v>519</v>
      </c>
      <c r="M1672" s="9">
        <v>2</v>
      </c>
      <c r="N1672" s="10">
        <f t="shared" si="234"/>
        <v>3.8535645472061657E-3</v>
      </c>
      <c r="O1672" s="11">
        <f t="shared" si="235"/>
        <v>7.87</v>
      </c>
      <c r="P1672" s="11">
        <v>15.74</v>
      </c>
      <c r="Q1672" s="11">
        <v>0</v>
      </c>
      <c r="R1672" s="8">
        <v>0</v>
      </c>
      <c r="S1672" s="8">
        <v>0</v>
      </c>
      <c r="T1672" s="33" t="str">
        <f t="shared" si="236"/>
        <v/>
      </c>
      <c r="U1672" s="12">
        <f t="shared" si="237"/>
        <v>0</v>
      </c>
      <c r="V1672" s="10">
        <f t="shared" si="238"/>
        <v>0</v>
      </c>
      <c r="W1672" s="11">
        <v>12.5</v>
      </c>
      <c r="X1672" s="8" t="s">
        <v>148</v>
      </c>
      <c r="Y1672" s="8" t="s">
        <v>149</v>
      </c>
      <c r="AA1672">
        <f t="shared" si="239"/>
        <v>3</v>
      </c>
      <c r="AB1672" s="32">
        <f t="shared" si="240"/>
        <v>-15.74</v>
      </c>
      <c r="AC1672" t="str">
        <f t="shared" si="241"/>
        <v>No Sales</v>
      </c>
      <c r="AD1672">
        <f>IFERROR(VLOOKUP(J1672,Product_lookup!$A:$G,5,FALSE),"")</f>
        <v>399</v>
      </c>
      <c r="AE1672">
        <f>IFERROR(VLOOKUP(J1672,Product_lookup!$A:$G,6,FALSE),"")</f>
        <v>148</v>
      </c>
      <c r="AF1672">
        <f>IFERROR(VLOOKUP(J1672,Product_lookup!$A:$G,7,FALSE),"")</f>
        <v>126</v>
      </c>
      <c r="AG1672" s="33">
        <f t="shared" si="242"/>
        <v>0.31328320802005011</v>
      </c>
    </row>
    <row r="1673" spans="1:33" x14ac:dyDescent="0.3">
      <c r="A1673" s="27">
        <v>46281</v>
      </c>
      <c r="B1673" s="8" t="s">
        <v>37</v>
      </c>
      <c r="C1673" s="8" t="s">
        <v>140</v>
      </c>
      <c r="D1673" s="8" t="s">
        <v>141</v>
      </c>
      <c r="E1673" s="8" t="s">
        <v>157</v>
      </c>
      <c r="F1673" s="8" t="s">
        <v>143</v>
      </c>
      <c r="G1673" s="8" t="s">
        <v>234</v>
      </c>
      <c r="H1673" s="8" t="s">
        <v>13</v>
      </c>
      <c r="I1673" s="8" t="s">
        <v>892</v>
      </c>
      <c r="J1673" s="8" t="s">
        <v>159</v>
      </c>
      <c r="K1673" s="8" t="s">
        <v>21</v>
      </c>
      <c r="L1673" s="12">
        <v>141</v>
      </c>
      <c r="M1673" s="9">
        <v>1</v>
      </c>
      <c r="N1673" s="10">
        <f t="shared" si="234"/>
        <v>7.0921985815602835E-3</v>
      </c>
      <c r="O1673" s="11">
        <f t="shared" si="235"/>
        <v>7.69</v>
      </c>
      <c r="P1673" s="11">
        <v>7.69</v>
      </c>
      <c r="Q1673" s="11">
        <v>0</v>
      </c>
      <c r="R1673" s="8">
        <v>0</v>
      </c>
      <c r="S1673" s="8">
        <v>0</v>
      </c>
      <c r="T1673" s="33" t="str">
        <f t="shared" si="236"/>
        <v/>
      </c>
      <c r="U1673" s="12">
        <f t="shared" si="237"/>
        <v>0</v>
      </c>
      <c r="V1673" s="10">
        <f t="shared" si="238"/>
        <v>0</v>
      </c>
      <c r="W1673" s="11">
        <v>8</v>
      </c>
      <c r="X1673" s="8" t="s">
        <v>148</v>
      </c>
      <c r="Y1673" s="8" t="s">
        <v>149</v>
      </c>
      <c r="AA1673">
        <f t="shared" si="239"/>
        <v>3</v>
      </c>
      <c r="AB1673" s="32">
        <f t="shared" si="240"/>
        <v>-7.69</v>
      </c>
      <c r="AC1673" t="str">
        <f t="shared" si="241"/>
        <v>No Sales</v>
      </c>
      <c r="AD1673">
        <f>IFERROR(VLOOKUP(J1673,Product_lookup!$A:$G,5,FALSE),"")</f>
        <v>399</v>
      </c>
      <c r="AE1673">
        <f>IFERROR(VLOOKUP(J1673,Product_lookup!$A:$G,6,FALSE),"")</f>
        <v>148</v>
      </c>
      <c r="AF1673">
        <f>IFERROR(VLOOKUP(J1673,Product_lookup!$A:$G,7,FALSE),"")</f>
        <v>126</v>
      </c>
      <c r="AG1673" s="33">
        <f t="shared" si="242"/>
        <v>0.31328320802005011</v>
      </c>
    </row>
    <row r="1674" spans="1:33" x14ac:dyDescent="0.3">
      <c r="A1674" s="27">
        <v>46281</v>
      </c>
      <c r="B1674" s="8" t="s">
        <v>37</v>
      </c>
      <c r="C1674" s="8" t="s">
        <v>140</v>
      </c>
      <c r="D1674" s="8" t="s">
        <v>141</v>
      </c>
      <c r="E1674" s="8" t="s">
        <v>157</v>
      </c>
      <c r="F1674" s="8" t="s">
        <v>143</v>
      </c>
      <c r="G1674" s="8" t="s">
        <v>234</v>
      </c>
      <c r="H1674" s="8" t="s">
        <v>13</v>
      </c>
      <c r="I1674" s="8" t="s">
        <v>234</v>
      </c>
      <c r="J1674" s="8" t="s">
        <v>159</v>
      </c>
      <c r="K1674" s="8" t="s">
        <v>14</v>
      </c>
      <c r="L1674" s="12">
        <v>830</v>
      </c>
      <c r="M1674" s="9">
        <v>6</v>
      </c>
      <c r="N1674" s="10">
        <f t="shared" si="234"/>
        <v>7.2289156626506026E-3</v>
      </c>
      <c r="O1674" s="11">
        <f t="shared" si="235"/>
        <v>7.5</v>
      </c>
      <c r="P1674" s="11">
        <v>45</v>
      </c>
      <c r="Q1674" s="11">
        <v>798</v>
      </c>
      <c r="R1674" s="8">
        <v>2</v>
      </c>
      <c r="S1674" s="8">
        <v>2</v>
      </c>
      <c r="T1674" s="33">
        <f t="shared" si="236"/>
        <v>5.6390977443609019E-2</v>
      </c>
      <c r="U1674" s="12">
        <f t="shared" si="237"/>
        <v>17.733333333333334</v>
      </c>
      <c r="V1674" s="10">
        <f t="shared" si="238"/>
        <v>0.33333333333333331</v>
      </c>
      <c r="W1674" s="11">
        <v>11</v>
      </c>
      <c r="X1674" s="8" t="s">
        <v>148</v>
      </c>
      <c r="Y1674" s="8" t="s">
        <v>149</v>
      </c>
      <c r="AA1674">
        <f t="shared" si="239"/>
        <v>3</v>
      </c>
      <c r="AB1674" s="32">
        <f t="shared" si="240"/>
        <v>205</v>
      </c>
      <c r="AC1674" t="str">
        <f t="shared" si="241"/>
        <v>Profitable</v>
      </c>
      <c r="AD1674">
        <f>IFERROR(VLOOKUP(J1674,Product_lookup!$A:$G,5,FALSE),"")</f>
        <v>399</v>
      </c>
      <c r="AE1674">
        <f>IFERROR(VLOOKUP(J1674,Product_lookup!$A:$G,6,FALSE),"")</f>
        <v>148</v>
      </c>
      <c r="AF1674">
        <f>IFERROR(VLOOKUP(J1674,Product_lookup!$A:$G,7,FALSE),"")</f>
        <v>126</v>
      </c>
      <c r="AG1674" s="33">
        <f t="shared" si="242"/>
        <v>0.31328320802005011</v>
      </c>
    </row>
    <row r="1675" spans="1:33" x14ac:dyDescent="0.3">
      <c r="A1675" s="27">
        <v>46281</v>
      </c>
      <c r="B1675" s="8" t="s">
        <v>37</v>
      </c>
      <c r="C1675" s="8" t="s">
        <v>140</v>
      </c>
      <c r="D1675" s="8" t="s">
        <v>141</v>
      </c>
      <c r="E1675" s="8" t="s">
        <v>157</v>
      </c>
      <c r="F1675" s="8" t="s">
        <v>143</v>
      </c>
      <c r="G1675" s="8" t="s">
        <v>162</v>
      </c>
      <c r="H1675" s="8" t="s">
        <v>13</v>
      </c>
      <c r="I1675" s="8" t="s">
        <v>676</v>
      </c>
      <c r="J1675" s="8" t="s">
        <v>159</v>
      </c>
      <c r="K1675" s="8" t="s">
        <v>7</v>
      </c>
      <c r="L1675" s="12">
        <v>115</v>
      </c>
      <c r="M1675" s="9">
        <v>0</v>
      </c>
      <c r="N1675" s="10">
        <f t="shared" si="234"/>
        <v>0</v>
      </c>
      <c r="O1675" s="11" t="str">
        <f t="shared" si="235"/>
        <v/>
      </c>
      <c r="P1675" s="11">
        <v>0</v>
      </c>
      <c r="Q1675" s="11">
        <v>0</v>
      </c>
      <c r="R1675" s="8">
        <v>0</v>
      </c>
      <c r="S1675" s="8">
        <v>0</v>
      </c>
      <c r="T1675" s="33" t="str">
        <f t="shared" si="236"/>
        <v/>
      </c>
      <c r="U1675" s="12" t="str">
        <f t="shared" si="237"/>
        <v/>
      </c>
      <c r="V1675" s="10" t="str">
        <f t="shared" si="238"/>
        <v/>
      </c>
      <c r="W1675" s="11">
        <v>9.5</v>
      </c>
      <c r="X1675" s="8" t="s">
        <v>148</v>
      </c>
      <c r="Y1675" s="8" t="s">
        <v>149</v>
      </c>
      <c r="AA1675">
        <f t="shared" si="239"/>
        <v>3</v>
      </c>
      <c r="AB1675" s="32">
        <f t="shared" si="240"/>
        <v>0</v>
      </c>
      <c r="AC1675" t="str">
        <f t="shared" si="241"/>
        <v>No Spend</v>
      </c>
      <c r="AD1675">
        <f>IFERROR(VLOOKUP(J1675,Product_lookup!$A:$G,5,FALSE),"")</f>
        <v>399</v>
      </c>
      <c r="AE1675">
        <f>IFERROR(VLOOKUP(J1675,Product_lookup!$A:$G,6,FALSE),"")</f>
        <v>148</v>
      </c>
      <c r="AF1675">
        <f>IFERROR(VLOOKUP(J1675,Product_lookup!$A:$G,7,FALSE),"")</f>
        <v>126</v>
      </c>
      <c r="AG1675" s="33">
        <f t="shared" si="242"/>
        <v>0.31328320802005011</v>
      </c>
    </row>
    <row r="1676" spans="1:33" x14ac:dyDescent="0.3">
      <c r="A1676" s="27">
        <v>46281</v>
      </c>
      <c r="B1676" s="8" t="s">
        <v>37</v>
      </c>
      <c r="C1676" s="8" t="s">
        <v>140</v>
      </c>
      <c r="D1676" s="8" t="s">
        <v>141</v>
      </c>
      <c r="E1676" s="8" t="s">
        <v>157</v>
      </c>
      <c r="F1676" s="8" t="s">
        <v>143</v>
      </c>
      <c r="G1676" s="8" t="s">
        <v>162</v>
      </c>
      <c r="H1676" s="8" t="s">
        <v>13</v>
      </c>
      <c r="I1676" s="8" t="s">
        <v>375</v>
      </c>
      <c r="J1676" s="8" t="s">
        <v>159</v>
      </c>
      <c r="K1676" s="8" t="s">
        <v>21</v>
      </c>
      <c r="L1676" s="8">
        <v>556</v>
      </c>
      <c r="M1676" s="9">
        <v>13</v>
      </c>
      <c r="N1676" s="10">
        <f t="shared" si="234"/>
        <v>2.3381294964028777E-2</v>
      </c>
      <c r="O1676" s="11">
        <f t="shared" si="235"/>
        <v>9.83</v>
      </c>
      <c r="P1676" s="11">
        <v>127.79</v>
      </c>
      <c r="Q1676" s="11">
        <v>399</v>
      </c>
      <c r="R1676" s="8">
        <v>1</v>
      </c>
      <c r="S1676" s="8">
        <v>1</v>
      </c>
      <c r="T1676" s="33">
        <f t="shared" si="236"/>
        <v>0.32027568922305766</v>
      </c>
      <c r="U1676" s="12">
        <f t="shared" si="237"/>
        <v>3.1223100399092258</v>
      </c>
      <c r="V1676" s="10">
        <f t="shared" si="238"/>
        <v>7.6923076923076927E-2</v>
      </c>
      <c r="W1676" s="11">
        <v>11.5</v>
      </c>
      <c r="X1676" s="8" t="s">
        <v>148</v>
      </c>
      <c r="Y1676" s="8" t="s">
        <v>149</v>
      </c>
      <c r="AA1676">
        <f t="shared" si="239"/>
        <v>3</v>
      </c>
      <c r="AB1676" s="32">
        <f t="shared" si="240"/>
        <v>-2.7900000000000063</v>
      </c>
      <c r="AC1676" t="str">
        <f t="shared" si="241"/>
        <v>Losing</v>
      </c>
      <c r="AD1676">
        <f>IFERROR(VLOOKUP(J1676,Product_lookup!$A:$G,5,FALSE),"")</f>
        <v>399</v>
      </c>
      <c r="AE1676">
        <f>IFERROR(VLOOKUP(J1676,Product_lookup!$A:$G,6,FALSE),"")</f>
        <v>148</v>
      </c>
      <c r="AF1676">
        <f>IFERROR(VLOOKUP(J1676,Product_lookup!$A:$G,7,FALSE),"")</f>
        <v>126</v>
      </c>
      <c r="AG1676" s="33">
        <f t="shared" si="242"/>
        <v>0.31328320802005011</v>
      </c>
    </row>
    <row r="1677" spans="1:33" x14ac:dyDescent="0.3">
      <c r="A1677" s="27">
        <v>46281</v>
      </c>
      <c r="B1677" s="8" t="s">
        <v>37</v>
      </c>
      <c r="C1677" s="8" t="s">
        <v>140</v>
      </c>
      <c r="D1677" s="8" t="s">
        <v>141</v>
      </c>
      <c r="E1677" s="8" t="s">
        <v>157</v>
      </c>
      <c r="F1677" s="8" t="s">
        <v>143</v>
      </c>
      <c r="G1677" s="8" t="s">
        <v>234</v>
      </c>
      <c r="H1677" s="8" t="s">
        <v>13</v>
      </c>
      <c r="I1677" s="8" t="s">
        <v>171</v>
      </c>
      <c r="J1677" s="8" t="s">
        <v>159</v>
      </c>
      <c r="K1677" s="8" t="s">
        <v>21</v>
      </c>
      <c r="L1677" s="12">
        <v>170</v>
      </c>
      <c r="M1677" s="9">
        <v>0</v>
      </c>
      <c r="N1677" s="10">
        <f t="shared" si="234"/>
        <v>0</v>
      </c>
      <c r="O1677" s="11" t="str">
        <f t="shared" si="235"/>
        <v/>
      </c>
      <c r="P1677" s="11">
        <v>0</v>
      </c>
      <c r="Q1677" s="11">
        <v>0</v>
      </c>
      <c r="R1677" s="8">
        <v>0</v>
      </c>
      <c r="S1677" s="8">
        <v>0</v>
      </c>
      <c r="T1677" s="33" t="str">
        <f t="shared" si="236"/>
        <v/>
      </c>
      <c r="U1677" s="12" t="str">
        <f t="shared" si="237"/>
        <v/>
      </c>
      <c r="V1677" s="10" t="str">
        <f t="shared" si="238"/>
        <v/>
      </c>
      <c r="W1677" s="11">
        <v>11.5</v>
      </c>
      <c r="X1677" s="8" t="s">
        <v>148</v>
      </c>
      <c r="Y1677" s="8" t="s">
        <v>149</v>
      </c>
      <c r="AA1677">
        <f t="shared" si="239"/>
        <v>3</v>
      </c>
      <c r="AB1677" s="32">
        <f t="shared" si="240"/>
        <v>0</v>
      </c>
      <c r="AC1677" t="str">
        <f t="shared" si="241"/>
        <v>No Spend</v>
      </c>
      <c r="AD1677">
        <f>IFERROR(VLOOKUP(J1677,Product_lookup!$A:$G,5,FALSE),"")</f>
        <v>399</v>
      </c>
      <c r="AE1677">
        <f>IFERROR(VLOOKUP(J1677,Product_lookup!$A:$G,6,FALSE),"")</f>
        <v>148</v>
      </c>
      <c r="AF1677">
        <f>IFERROR(VLOOKUP(J1677,Product_lookup!$A:$G,7,FALSE),"")</f>
        <v>126</v>
      </c>
      <c r="AG1677" s="33">
        <f t="shared" si="242"/>
        <v>0.31328320802005011</v>
      </c>
    </row>
    <row r="1678" spans="1:33" x14ac:dyDescent="0.3">
      <c r="A1678" s="27">
        <v>46281</v>
      </c>
      <c r="B1678" s="8" t="s">
        <v>37</v>
      </c>
      <c r="C1678" s="8" t="s">
        <v>140</v>
      </c>
      <c r="D1678" s="8" t="s">
        <v>141</v>
      </c>
      <c r="E1678" s="8" t="s">
        <v>157</v>
      </c>
      <c r="F1678" s="8" t="s">
        <v>143</v>
      </c>
      <c r="G1678" s="8" t="s">
        <v>162</v>
      </c>
      <c r="H1678" s="8" t="s">
        <v>13</v>
      </c>
      <c r="I1678" s="8" t="s">
        <v>586</v>
      </c>
      <c r="J1678" s="8" t="s">
        <v>159</v>
      </c>
      <c r="K1678" s="8" t="s">
        <v>7</v>
      </c>
      <c r="L1678" s="12">
        <v>554</v>
      </c>
      <c r="M1678" s="9">
        <v>7</v>
      </c>
      <c r="N1678" s="10">
        <f t="shared" si="234"/>
        <v>1.263537906137184E-2</v>
      </c>
      <c r="O1678" s="11">
        <f t="shared" si="235"/>
        <v>4.5699999999999994</v>
      </c>
      <c r="P1678" s="11">
        <v>31.99</v>
      </c>
      <c r="Q1678" s="11">
        <v>0</v>
      </c>
      <c r="R1678" s="8">
        <v>0</v>
      </c>
      <c r="S1678" s="8">
        <v>0</v>
      </c>
      <c r="T1678" s="33" t="str">
        <f t="shared" si="236"/>
        <v/>
      </c>
      <c r="U1678" s="12">
        <f t="shared" si="237"/>
        <v>0</v>
      </c>
      <c r="V1678" s="10">
        <f t="shared" si="238"/>
        <v>0</v>
      </c>
      <c r="W1678" s="11">
        <v>8</v>
      </c>
      <c r="X1678" s="8" t="s">
        <v>148</v>
      </c>
      <c r="Y1678" s="8" t="s">
        <v>149</v>
      </c>
      <c r="AA1678">
        <f t="shared" si="239"/>
        <v>3</v>
      </c>
      <c r="AB1678" s="32">
        <f t="shared" si="240"/>
        <v>-31.99</v>
      </c>
      <c r="AC1678" t="str">
        <f t="shared" si="241"/>
        <v>No Sales</v>
      </c>
      <c r="AD1678">
        <f>IFERROR(VLOOKUP(J1678,Product_lookup!$A:$G,5,FALSE),"")</f>
        <v>399</v>
      </c>
      <c r="AE1678">
        <f>IFERROR(VLOOKUP(J1678,Product_lookup!$A:$G,6,FALSE),"")</f>
        <v>148</v>
      </c>
      <c r="AF1678">
        <f>IFERROR(VLOOKUP(J1678,Product_lookup!$A:$G,7,FALSE),"")</f>
        <v>126</v>
      </c>
      <c r="AG1678" s="33">
        <f t="shared" si="242"/>
        <v>0.31328320802005011</v>
      </c>
    </row>
    <row r="1679" spans="1:33" x14ac:dyDescent="0.3">
      <c r="A1679" s="27">
        <v>46281</v>
      </c>
      <c r="B1679" s="8" t="s">
        <v>37</v>
      </c>
      <c r="C1679" s="8" t="s">
        <v>140</v>
      </c>
      <c r="D1679" s="8" t="s">
        <v>141</v>
      </c>
      <c r="E1679" s="8" t="s">
        <v>157</v>
      </c>
      <c r="F1679" s="8" t="s">
        <v>143</v>
      </c>
      <c r="G1679" s="8" t="s">
        <v>234</v>
      </c>
      <c r="H1679" s="8" t="s">
        <v>13</v>
      </c>
      <c r="I1679" s="8" t="s">
        <v>386</v>
      </c>
      <c r="J1679" s="8" t="s">
        <v>159</v>
      </c>
      <c r="K1679" s="8" t="s">
        <v>21</v>
      </c>
      <c r="L1679" s="12">
        <v>385</v>
      </c>
      <c r="M1679" s="9">
        <v>6</v>
      </c>
      <c r="N1679" s="10">
        <f t="shared" si="234"/>
        <v>1.5584415584415584E-2</v>
      </c>
      <c r="O1679" s="11">
        <f t="shared" si="235"/>
        <v>10.96</v>
      </c>
      <c r="P1679" s="11">
        <v>65.760000000000005</v>
      </c>
      <c r="Q1679" s="11">
        <v>0</v>
      </c>
      <c r="R1679" s="8">
        <v>0</v>
      </c>
      <c r="S1679" s="8">
        <v>0</v>
      </c>
      <c r="T1679" s="33" t="str">
        <f t="shared" si="236"/>
        <v/>
      </c>
      <c r="U1679" s="12">
        <f t="shared" si="237"/>
        <v>0</v>
      </c>
      <c r="V1679" s="10">
        <f t="shared" si="238"/>
        <v>0</v>
      </c>
      <c r="W1679" s="11">
        <v>11</v>
      </c>
      <c r="X1679" s="8" t="s">
        <v>148</v>
      </c>
      <c r="Y1679" s="8" t="s">
        <v>149</v>
      </c>
      <c r="AA1679">
        <f t="shared" si="239"/>
        <v>3</v>
      </c>
      <c r="AB1679" s="32">
        <f t="shared" si="240"/>
        <v>-65.760000000000005</v>
      </c>
      <c r="AC1679" t="str">
        <f t="shared" si="241"/>
        <v>No Sales</v>
      </c>
      <c r="AD1679">
        <f>IFERROR(VLOOKUP(J1679,Product_lookup!$A:$G,5,FALSE),"")</f>
        <v>399</v>
      </c>
      <c r="AE1679">
        <f>IFERROR(VLOOKUP(J1679,Product_lookup!$A:$G,6,FALSE),"")</f>
        <v>148</v>
      </c>
      <c r="AF1679">
        <f>IFERROR(VLOOKUP(J1679,Product_lookup!$A:$G,7,FALSE),"")</f>
        <v>126</v>
      </c>
      <c r="AG1679" s="33">
        <f t="shared" si="242"/>
        <v>0.31328320802005011</v>
      </c>
    </row>
    <row r="1680" spans="1:33" x14ac:dyDescent="0.3">
      <c r="A1680" s="27">
        <v>46281</v>
      </c>
      <c r="B1680" s="8" t="s">
        <v>37</v>
      </c>
      <c r="C1680" s="8" t="s">
        <v>140</v>
      </c>
      <c r="D1680" s="8" t="s">
        <v>141</v>
      </c>
      <c r="E1680" s="8" t="s">
        <v>239</v>
      </c>
      <c r="F1680" s="8" t="s">
        <v>143</v>
      </c>
      <c r="G1680" s="8" t="s">
        <v>388</v>
      </c>
      <c r="H1680" s="8" t="s">
        <v>13</v>
      </c>
      <c r="I1680" s="8" t="s">
        <v>539</v>
      </c>
      <c r="J1680" s="8" t="s">
        <v>242</v>
      </c>
      <c r="K1680" s="8" t="s">
        <v>7</v>
      </c>
      <c r="L1680" s="8">
        <v>309</v>
      </c>
      <c r="M1680" s="9">
        <v>2</v>
      </c>
      <c r="N1680" s="10">
        <f t="shared" si="234"/>
        <v>6.4724919093851136E-3</v>
      </c>
      <c r="O1680" s="11">
        <f t="shared" si="235"/>
        <v>4.17</v>
      </c>
      <c r="P1680" s="11">
        <v>8.34</v>
      </c>
      <c r="Q1680" s="11">
        <v>0</v>
      </c>
      <c r="R1680" s="8">
        <v>0</v>
      </c>
      <c r="S1680" s="8">
        <v>0</v>
      </c>
      <c r="T1680" s="33" t="str">
        <f t="shared" si="236"/>
        <v/>
      </c>
      <c r="U1680" s="12">
        <f t="shared" si="237"/>
        <v>0</v>
      </c>
      <c r="V1680" s="10">
        <f t="shared" si="238"/>
        <v>0</v>
      </c>
      <c r="W1680" s="11">
        <v>7.5</v>
      </c>
      <c r="X1680" s="8" t="s">
        <v>148</v>
      </c>
      <c r="Y1680" s="8" t="s">
        <v>149</v>
      </c>
      <c r="AA1680">
        <f t="shared" si="239"/>
        <v>3</v>
      </c>
      <c r="AB1680" s="32">
        <f t="shared" si="240"/>
        <v>-8.34</v>
      </c>
      <c r="AC1680" t="str">
        <f t="shared" si="241"/>
        <v>No Sales</v>
      </c>
      <c r="AD1680">
        <f>IFERROR(VLOOKUP(J1680,Product_lookup!$A:$G,5,FALSE),"")</f>
        <v>299</v>
      </c>
      <c r="AE1680">
        <f>IFERROR(VLOOKUP(J1680,Product_lookup!$A:$G,6,FALSE),"")</f>
        <v>114</v>
      </c>
      <c r="AF1680">
        <f>IFERROR(VLOOKUP(J1680,Product_lookup!$A:$G,7,FALSE),"")</f>
        <v>107</v>
      </c>
      <c r="AG1680" s="33">
        <f t="shared" si="242"/>
        <v>0.2608695652173913</v>
      </c>
    </row>
    <row r="1681" spans="1:33" x14ac:dyDescent="0.3">
      <c r="A1681" s="27">
        <v>46281</v>
      </c>
      <c r="B1681" s="8" t="s">
        <v>37</v>
      </c>
      <c r="C1681" s="8" t="s">
        <v>140</v>
      </c>
      <c r="D1681" s="8" t="s">
        <v>141</v>
      </c>
      <c r="E1681" s="8" t="s">
        <v>239</v>
      </c>
      <c r="F1681" s="8" t="s">
        <v>143</v>
      </c>
      <c r="G1681" s="8" t="s">
        <v>240</v>
      </c>
      <c r="H1681" s="8" t="s">
        <v>13</v>
      </c>
      <c r="I1681" s="8" t="s">
        <v>388</v>
      </c>
      <c r="J1681" s="8" t="s">
        <v>242</v>
      </c>
      <c r="K1681" s="8" t="s">
        <v>7</v>
      </c>
      <c r="L1681" s="12">
        <v>2274</v>
      </c>
      <c r="M1681" s="9">
        <v>9</v>
      </c>
      <c r="N1681" s="10">
        <f t="shared" si="234"/>
        <v>3.9577836411609502E-3</v>
      </c>
      <c r="O1681" s="11">
        <f t="shared" si="235"/>
        <v>7.2200000000000006</v>
      </c>
      <c r="P1681" s="11">
        <v>64.98</v>
      </c>
      <c r="Q1681" s="11">
        <v>0</v>
      </c>
      <c r="R1681" s="8">
        <v>0</v>
      </c>
      <c r="S1681" s="8">
        <v>0</v>
      </c>
      <c r="T1681" s="33" t="str">
        <f t="shared" si="236"/>
        <v/>
      </c>
      <c r="U1681" s="12">
        <f t="shared" si="237"/>
        <v>0</v>
      </c>
      <c r="V1681" s="10">
        <f t="shared" si="238"/>
        <v>0</v>
      </c>
      <c r="W1681" s="11">
        <v>9</v>
      </c>
      <c r="X1681" s="8" t="s">
        <v>148</v>
      </c>
      <c r="Y1681" s="8" t="s">
        <v>149</v>
      </c>
      <c r="AA1681">
        <f t="shared" si="239"/>
        <v>3</v>
      </c>
      <c r="AB1681" s="32">
        <f t="shared" si="240"/>
        <v>-64.98</v>
      </c>
      <c r="AC1681" t="str">
        <f t="shared" si="241"/>
        <v>No Sales</v>
      </c>
      <c r="AD1681">
        <f>IFERROR(VLOOKUP(J1681,Product_lookup!$A:$G,5,FALSE),"")</f>
        <v>299</v>
      </c>
      <c r="AE1681">
        <f>IFERROR(VLOOKUP(J1681,Product_lookup!$A:$G,6,FALSE),"")</f>
        <v>114</v>
      </c>
      <c r="AF1681">
        <f>IFERROR(VLOOKUP(J1681,Product_lookup!$A:$G,7,FALSE),"")</f>
        <v>107</v>
      </c>
      <c r="AG1681" s="33">
        <f t="shared" si="242"/>
        <v>0.2608695652173913</v>
      </c>
    </row>
    <row r="1682" spans="1:33" x14ac:dyDescent="0.3">
      <c r="A1682" s="27">
        <v>46281</v>
      </c>
      <c r="B1682" s="8" t="s">
        <v>37</v>
      </c>
      <c r="C1682" s="8" t="s">
        <v>140</v>
      </c>
      <c r="D1682" s="8" t="s">
        <v>141</v>
      </c>
      <c r="E1682" s="8" t="s">
        <v>244</v>
      </c>
      <c r="F1682" s="8" t="s">
        <v>143</v>
      </c>
      <c r="G1682" s="8" t="s">
        <v>394</v>
      </c>
      <c r="H1682" s="8" t="s">
        <v>13</v>
      </c>
      <c r="I1682" s="8" t="s">
        <v>394</v>
      </c>
      <c r="J1682" s="8" t="s">
        <v>247</v>
      </c>
      <c r="K1682" s="8" t="s">
        <v>14</v>
      </c>
      <c r="L1682" s="12">
        <v>2313</v>
      </c>
      <c r="M1682" s="9">
        <v>13</v>
      </c>
      <c r="N1682" s="10">
        <f t="shared" si="234"/>
        <v>5.6204063986165153E-3</v>
      </c>
      <c r="O1682" s="11">
        <f t="shared" si="235"/>
        <v>3.64</v>
      </c>
      <c r="P1682" s="11">
        <v>47.32</v>
      </c>
      <c r="Q1682" s="11">
        <v>558</v>
      </c>
      <c r="R1682" s="8">
        <v>2</v>
      </c>
      <c r="S1682" s="8">
        <v>2</v>
      </c>
      <c r="T1682" s="33">
        <f t="shared" si="236"/>
        <v>8.4802867383512545E-2</v>
      </c>
      <c r="U1682" s="12">
        <f t="shared" si="237"/>
        <v>11.792054099746407</v>
      </c>
      <c r="V1682" s="10">
        <f t="shared" si="238"/>
        <v>0.15384615384615385</v>
      </c>
      <c r="W1682" s="11">
        <v>5.5</v>
      </c>
      <c r="X1682" s="8" t="s">
        <v>148</v>
      </c>
      <c r="Y1682" s="8" t="s">
        <v>149</v>
      </c>
      <c r="AA1682">
        <f t="shared" si="239"/>
        <v>3</v>
      </c>
      <c r="AB1682" s="32">
        <f t="shared" si="240"/>
        <v>88.68</v>
      </c>
      <c r="AC1682" t="str">
        <f t="shared" si="241"/>
        <v>Profitable</v>
      </c>
      <c r="AD1682">
        <f>IFERROR(VLOOKUP(J1682,Product_lookup!$A:$G,5,FALSE),"")</f>
        <v>279</v>
      </c>
      <c r="AE1682">
        <f>IFERROR(VLOOKUP(J1682,Product_lookup!$A:$G,6,FALSE),"")</f>
        <v>106</v>
      </c>
      <c r="AF1682">
        <f>IFERROR(VLOOKUP(J1682,Product_lookup!$A:$G,7,FALSE),"")</f>
        <v>105</v>
      </c>
      <c r="AG1682" s="33">
        <f t="shared" si="242"/>
        <v>0.24372759856630824</v>
      </c>
    </row>
    <row r="1683" spans="1:33" x14ac:dyDescent="0.3">
      <c r="A1683" s="27">
        <v>46281</v>
      </c>
      <c r="B1683" s="8" t="s">
        <v>37</v>
      </c>
      <c r="C1683" s="8" t="s">
        <v>140</v>
      </c>
      <c r="D1683" s="8" t="s">
        <v>141</v>
      </c>
      <c r="E1683" s="8" t="s">
        <v>244</v>
      </c>
      <c r="F1683" s="8" t="s">
        <v>143</v>
      </c>
      <c r="G1683" s="8" t="s">
        <v>245</v>
      </c>
      <c r="H1683" s="8" t="s">
        <v>13</v>
      </c>
      <c r="I1683" s="8" t="s">
        <v>440</v>
      </c>
      <c r="J1683" s="8" t="s">
        <v>247</v>
      </c>
      <c r="K1683" s="8" t="s">
        <v>21</v>
      </c>
      <c r="L1683" s="12">
        <v>245</v>
      </c>
      <c r="M1683" s="9">
        <v>0</v>
      </c>
      <c r="N1683" s="10">
        <f t="shared" si="234"/>
        <v>0</v>
      </c>
      <c r="O1683" s="11" t="str">
        <f t="shared" si="235"/>
        <v/>
      </c>
      <c r="P1683" s="11">
        <v>0</v>
      </c>
      <c r="Q1683" s="11">
        <v>0</v>
      </c>
      <c r="R1683" s="8">
        <v>0</v>
      </c>
      <c r="S1683" s="8">
        <v>0</v>
      </c>
      <c r="T1683" s="33" t="str">
        <f t="shared" si="236"/>
        <v/>
      </c>
      <c r="U1683" s="12" t="str">
        <f t="shared" si="237"/>
        <v/>
      </c>
      <c r="V1683" s="10" t="str">
        <f t="shared" si="238"/>
        <v/>
      </c>
      <c r="W1683" s="11">
        <v>8.5</v>
      </c>
      <c r="X1683" s="8" t="s">
        <v>148</v>
      </c>
      <c r="Y1683" s="8" t="s">
        <v>149</v>
      </c>
      <c r="AA1683">
        <f t="shared" si="239"/>
        <v>3</v>
      </c>
      <c r="AB1683" s="32">
        <f t="shared" si="240"/>
        <v>0</v>
      </c>
      <c r="AC1683" t="str">
        <f t="shared" si="241"/>
        <v>No Spend</v>
      </c>
      <c r="AD1683">
        <f>IFERROR(VLOOKUP(J1683,Product_lookup!$A:$G,5,FALSE),"")</f>
        <v>279</v>
      </c>
      <c r="AE1683">
        <f>IFERROR(VLOOKUP(J1683,Product_lookup!$A:$G,6,FALSE),"")</f>
        <v>106</v>
      </c>
      <c r="AF1683">
        <f>IFERROR(VLOOKUP(J1683,Product_lookup!$A:$G,7,FALSE),"")</f>
        <v>105</v>
      </c>
      <c r="AG1683" s="33">
        <f t="shared" si="242"/>
        <v>0.24372759856630824</v>
      </c>
    </row>
    <row r="1684" spans="1:33" x14ac:dyDescent="0.3">
      <c r="A1684" s="27">
        <v>46281</v>
      </c>
      <c r="B1684" s="8" t="s">
        <v>37</v>
      </c>
      <c r="C1684" s="8" t="s">
        <v>140</v>
      </c>
      <c r="D1684" s="8" t="s">
        <v>141</v>
      </c>
      <c r="E1684" s="8" t="s">
        <v>244</v>
      </c>
      <c r="F1684" s="8" t="s">
        <v>143</v>
      </c>
      <c r="G1684" s="8" t="s">
        <v>394</v>
      </c>
      <c r="H1684" s="8" t="s">
        <v>13</v>
      </c>
      <c r="I1684" s="8" t="s">
        <v>261</v>
      </c>
      <c r="J1684" s="8" t="s">
        <v>247</v>
      </c>
      <c r="K1684" s="8" t="s">
        <v>14</v>
      </c>
      <c r="L1684" s="12">
        <v>253</v>
      </c>
      <c r="M1684" s="9">
        <v>2</v>
      </c>
      <c r="N1684" s="10">
        <f t="shared" si="234"/>
        <v>7.9051383399209481E-3</v>
      </c>
      <c r="O1684" s="11">
        <f t="shared" si="235"/>
        <v>3.67</v>
      </c>
      <c r="P1684" s="11">
        <v>7.34</v>
      </c>
      <c r="Q1684" s="11">
        <v>0</v>
      </c>
      <c r="R1684" s="8">
        <v>0</v>
      </c>
      <c r="S1684" s="8">
        <v>0</v>
      </c>
      <c r="T1684" s="33" t="str">
        <f t="shared" si="236"/>
        <v/>
      </c>
      <c r="U1684" s="12">
        <f t="shared" si="237"/>
        <v>0</v>
      </c>
      <c r="V1684" s="10">
        <f t="shared" si="238"/>
        <v>0</v>
      </c>
      <c r="W1684" s="11">
        <v>5</v>
      </c>
      <c r="X1684" s="8" t="s">
        <v>148</v>
      </c>
      <c r="Y1684" s="8" t="s">
        <v>149</v>
      </c>
      <c r="AA1684">
        <f t="shared" si="239"/>
        <v>3</v>
      </c>
      <c r="AB1684" s="32">
        <f t="shared" si="240"/>
        <v>-7.34</v>
      </c>
      <c r="AC1684" t="str">
        <f t="shared" si="241"/>
        <v>No Sales</v>
      </c>
      <c r="AD1684">
        <f>IFERROR(VLOOKUP(J1684,Product_lookup!$A:$G,5,FALSE),"")</f>
        <v>279</v>
      </c>
      <c r="AE1684">
        <f>IFERROR(VLOOKUP(J1684,Product_lookup!$A:$G,6,FALSE),"")</f>
        <v>106</v>
      </c>
      <c r="AF1684">
        <f>IFERROR(VLOOKUP(J1684,Product_lookup!$A:$G,7,FALSE),"")</f>
        <v>105</v>
      </c>
      <c r="AG1684" s="33">
        <f t="shared" si="242"/>
        <v>0.24372759856630824</v>
      </c>
    </row>
    <row r="1685" spans="1:33" x14ac:dyDescent="0.3">
      <c r="A1685" s="27">
        <v>46281</v>
      </c>
      <c r="B1685" s="8" t="s">
        <v>37</v>
      </c>
      <c r="C1685" s="8" t="s">
        <v>140</v>
      </c>
      <c r="D1685" s="8" t="s">
        <v>141</v>
      </c>
      <c r="E1685" s="8" t="s">
        <v>167</v>
      </c>
      <c r="F1685" s="8" t="s">
        <v>143</v>
      </c>
      <c r="G1685" s="8" t="s">
        <v>168</v>
      </c>
      <c r="H1685" s="8" t="s">
        <v>13</v>
      </c>
      <c r="I1685" s="8" t="s">
        <v>468</v>
      </c>
      <c r="J1685" s="8" t="s">
        <v>169</v>
      </c>
      <c r="K1685" s="8" t="s">
        <v>7</v>
      </c>
      <c r="L1685" s="12">
        <v>100</v>
      </c>
      <c r="M1685" s="9">
        <v>3</v>
      </c>
      <c r="N1685" s="10">
        <f t="shared" si="234"/>
        <v>0.03</v>
      </c>
      <c r="O1685" s="11">
        <f t="shared" si="235"/>
        <v>3.7100000000000004</v>
      </c>
      <c r="P1685" s="11">
        <v>11.13</v>
      </c>
      <c r="Q1685" s="11">
        <v>249</v>
      </c>
      <c r="R1685" s="8">
        <v>1</v>
      </c>
      <c r="S1685" s="8">
        <v>1</v>
      </c>
      <c r="T1685" s="33">
        <f t="shared" si="236"/>
        <v>4.4698795180722894E-2</v>
      </c>
      <c r="U1685" s="12">
        <f t="shared" si="237"/>
        <v>22.37196765498652</v>
      </c>
      <c r="V1685" s="10">
        <f t="shared" si="238"/>
        <v>0.33333333333333331</v>
      </c>
      <c r="W1685" s="11">
        <v>7</v>
      </c>
      <c r="X1685" s="8" t="s">
        <v>148</v>
      </c>
      <c r="Y1685" s="8" t="s">
        <v>149</v>
      </c>
      <c r="AA1685">
        <f t="shared" si="239"/>
        <v>3</v>
      </c>
      <c r="AB1685" s="32">
        <f t="shared" si="240"/>
        <v>35.869999999999997</v>
      </c>
      <c r="AC1685" t="str">
        <f t="shared" si="241"/>
        <v>Profitable</v>
      </c>
      <c r="AD1685">
        <f>IFERROR(VLOOKUP(J1685,Product_lookup!$A:$G,5,FALSE),"")</f>
        <v>249</v>
      </c>
      <c r="AE1685">
        <f>IFERROR(VLOOKUP(J1685,Product_lookup!$A:$G,6,FALSE),"")</f>
        <v>100</v>
      </c>
      <c r="AF1685">
        <f>IFERROR(VLOOKUP(J1685,Product_lookup!$A:$G,7,FALSE),"")</f>
        <v>102</v>
      </c>
      <c r="AG1685" s="33">
        <f t="shared" si="242"/>
        <v>0.18875502008032127</v>
      </c>
    </row>
    <row r="1686" spans="1:33" x14ac:dyDescent="0.3">
      <c r="A1686" s="27">
        <v>46281</v>
      </c>
      <c r="B1686" s="8" t="s">
        <v>37</v>
      </c>
      <c r="C1686" s="8" t="s">
        <v>140</v>
      </c>
      <c r="D1686" s="8" t="s">
        <v>141</v>
      </c>
      <c r="E1686" s="8" t="s">
        <v>167</v>
      </c>
      <c r="F1686" s="8" t="s">
        <v>143</v>
      </c>
      <c r="G1686" s="8" t="s">
        <v>168</v>
      </c>
      <c r="H1686" s="8" t="s">
        <v>13</v>
      </c>
      <c r="I1686" s="8" t="s">
        <v>172</v>
      </c>
      <c r="J1686" s="8" t="s">
        <v>169</v>
      </c>
      <c r="K1686" s="8" t="s">
        <v>14</v>
      </c>
      <c r="L1686" s="12">
        <v>321</v>
      </c>
      <c r="M1686" s="9">
        <v>3</v>
      </c>
      <c r="N1686" s="10">
        <f t="shared" si="234"/>
        <v>9.3457943925233638E-3</v>
      </c>
      <c r="O1686" s="11">
        <f t="shared" si="235"/>
        <v>4.29</v>
      </c>
      <c r="P1686" s="11">
        <v>12.87</v>
      </c>
      <c r="Q1686" s="11">
        <v>0</v>
      </c>
      <c r="R1686" s="8">
        <v>0</v>
      </c>
      <c r="S1686" s="8">
        <v>0</v>
      </c>
      <c r="T1686" s="33" t="str">
        <f t="shared" si="236"/>
        <v/>
      </c>
      <c r="U1686" s="12">
        <f t="shared" si="237"/>
        <v>0</v>
      </c>
      <c r="V1686" s="10">
        <f t="shared" si="238"/>
        <v>0</v>
      </c>
      <c r="W1686" s="11">
        <v>7</v>
      </c>
      <c r="X1686" s="8" t="s">
        <v>148</v>
      </c>
      <c r="Y1686" s="8" t="s">
        <v>149</v>
      </c>
      <c r="AA1686">
        <f t="shared" si="239"/>
        <v>3</v>
      </c>
      <c r="AB1686" s="32">
        <f t="shared" si="240"/>
        <v>-12.87</v>
      </c>
      <c r="AC1686" t="str">
        <f t="shared" si="241"/>
        <v>No Sales</v>
      </c>
      <c r="AD1686">
        <f>IFERROR(VLOOKUP(J1686,Product_lookup!$A:$G,5,FALSE),"")</f>
        <v>249</v>
      </c>
      <c r="AE1686">
        <f>IFERROR(VLOOKUP(J1686,Product_lookup!$A:$G,6,FALSE),"")</f>
        <v>100</v>
      </c>
      <c r="AF1686">
        <f>IFERROR(VLOOKUP(J1686,Product_lookup!$A:$G,7,FALSE),"")</f>
        <v>102</v>
      </c>
      <c r="AG1686" s="33">
        <f t="shared" si="242"/>
        <v>0.18875502008032127</v>
      </c>
    </row>
    <row r="1687" spans="1:33" x14ac:dyDescent="0.3">
      <c r="A1687" s="27">
        <v>46281</v>
      </c>
      <c r="B1687" s="8" t="s">
        <v>37</v>
      </c>
      <c r="C1687" s="8" t="s">
        <v>140</v>
      </c>
      <c r="D1687" s="8" t="s">
        <v>141</v>
      </c>
      <c r="E1687" s="8" t="s">
        <v>167</v>
      </c>
      <c r="F1687" s="8" t="s">
        <v>143</v>
      </c>
      <c r="G1687" s="8" t="s">
        <v>168</v>
      </c>
      <c r="H1687" s="8" t="s">
        <v>13</v>
      </c>
      <c r="I1687" s="8" t="s">
        <v>237</v>
      </c>
      <c r="J1687" s="8" t="s">
        <v>169</v>
      </c>
      <c r="K1687" s="8" t="s">
        <v>21</v>
      </c>
      <c r="L1687" s="12">
        <v>120</v>
      </c>
      <c r="M1687" s="9">
        <v>0</v>
      </c>
      <c r="N1687" s="10">
        <f t="shared" si="234"/>
        <v>0</v>
      </c>
      <c r="O1687" s="11" t="str">
        <f t="shared" si="235"/>
        <v/>
      </c>
      <c r="P1687" s="11">
        <v>0</v>
      </c>
      <c r="Q1687" s="11">
        <v>0</v>
      </c>
      <c r="R1687" s="8">
        <v>0</v>
      </c>
      <c r="S1687" s="8">
        <v>0</v>
      </c>
      <c r="T1687" s="33" t="str">
        <f t="shared" si="236"/>
        <v/>
      </c>
      <c r="U1687" s="12" t="str">
        <f t="shared" si="237"/>
        <v/>
      </c>
      <c r="V1687" s="10" t="str">
        <f t="shared" si="238"/>
        <v/>
      </c>
      <c r="W1687" s="11">
        <v>6</v>
      </c>
      <c r="X1687" s="8" t="s">
        <v>148</v>
      </c>
      <c r="Y1687" s="8" t="s">
        <v>149</v>
      </c>
      <c r="AA1687">
        <f t="shared" si="239"/>
        <v>3</v>
      </c>
      <c r="AB1687" s="32">
        <f t="shared" si="240"/>
        <v>0</v>
      </c>
      <c r="AC1687" t="str">
        <f t="shared" si="241"/>
        <v>No Spend</v>
      </c>
      <c r="AD1687">
        <f>IFERROR(VLOOKUP(J1687,Product_lookup!$A:$G,5,FALSE),"")</f>
        <v>249</v>
      </c>
      <c r="AE1687">
        <f>IFERROR(VLOOKUP(J1687,Product_lookup!$A:$G,6,FALSE),"")</f>
        <v>100</v>
      </c>
      <c r="AF1687">
        <f>IFERROR(VLOOKUP(J1687,Product_lookup!$A:$G,7,FALSE),"")</f>
        <v>102</v>
      </c>
      <c r="AG1687" s="33">
        <f t="shared" si="242"/>
        <v>0.18875502008032127</v>
      </c>
    </row>
    <row r="1688" spans="1:33" x14ac:dyDescent="0.3">
      <c r="A1688" s="27">
        <v>46281</v>
      </c>
      <c r="B1688" s="8" t="s">
        <v>37</v>
      </c>
      <c r="C1688" s="8" t="s">
        <v>140</v>
      </c>
      <c r="D1688" s="8" t="s">
        <v>141</v>
      </c>
      <c r="E1688" s="8" t="s">
        <v>257</v>
      </c>
      <c r="F1688" s="8" t="s">
        <v>143</v>
      </c>
      <c r="G1688" s="8" t="s">
        <v>258</v>
      </c>
      <c r="H1688" s="8" t="s">
        <v>13</v>
      </c>
      <c r="I1688" s="8" t="s">
        <v>262</v>
      </c>
      <c r="J1688" s="8" t="s">
        <v>260</v>
      </c>
      <c r="K1688" s="8" t="s">
        <v>14</v>
      </c>
      <c r="L1688" s="12">
        <v>2718</v>
      </c>
      <c r="M1688" s="9">
        <v>12</v>
      </c>
      <c r="N1688" s="10">
        <f t="shared" si="234"/>
        <v>4.4150110375275938E-3</v>
      </c>
      <c r="O1688" s="11">
        <f t="shared" si="235"/>
        <v>6.25</v>
      </c>
      <c r="P1688" s="11">
        <v>75</v>
      </c>
      <c r="Q1688" s="11">
        <v>0</v>
      </c>
      <c r="R1688" s="8">
        <v>0</v>
      </c>
      <c r="S1688" s="8">
        <v>0</v>
      </c>
      <c r="T1688" s="33" t="str">
        <f t="shared" si="236"/>
        <v/>
      </c>
      <c r="U1688" s="12">
        <f t="shared" si="237"/>
        <v>0</v>
      </c>
      <c r="V1688" s="10">
        <f t="shared" si="238"/>
        <v>0</v>
      </c>
      <c r="W1688" s="11">
        <v>10.5</v>
      </c>
      <c r="X1688" s="8" t="s">
        <v>148</v>
      </c>
      <c r="Y1688" s="8" t="s">
        <v>149</v>
      </c>
      <c r="AA1688">
        <f t="shared" si="239"/>
        <v>3</v>
      </c>
      <c r="AB1688" s="32">
        <f t="shared" si="240"/>
        <v>-75</v>
      </c>
      <c r="AC1688" t="str">
        <f t="shared" si="241"/>
        <v>No Sales</v>
      </c>
      <c r="AD1688">
        <f>IFERROR(VLOOKUP(J1688,Product_lookup!$A:$G,5,FALSE),"")</f>
        <v>349</v>
      </c>
      <c r="AE1688">
        <f>IFERROR(VLOOKUP(J1688,Product_lookup!$A:$G,6,FALSE),"")</f>
        <v>133</v>
      </c>
      <c r="AF1688">
        <f>IFERROR(VLOOKUP(J1688,Product_lookup!$A:$G,7,FALSE),"")</f>
        <v>111</v>
      </c>
      <c r="AG1688" s="33">
        <f t="shared" si="242"/>
        <v>0.3008595988538682</v>
      </c>
    </row>
    <row r="1689" spans="1:33" x14ac:dyDescent="0.3">
      <c r="A1689" s="27">
        <v>46281</v>
      </c>
      <c r="B1689" s="8" t="s">
        <v>37</v>
      </c>
      <c r="C1689" s="8" t="s">
        <v>140</v>
      </c>
      <c r="D1689" s="8" t="s">
        <v>141</v>
      </c>
      <c r="E1689" s="8" t="s">
        <v>257</v>
      </c>
      <c r="F1689" s="8" t="s">
        <v>143</v>
      </c>
      <c r="G1689" s="8" t="s">
        <v>258</v>
      </c>
      <c r="H1689" s="8" t="s">
        <v>13</v>
      </c>
      <c r="I1689" s="8" t="s">
        <v>261</v>
      </c>
      <c r="J1689" s="8" t="s">
        <v>260</v>
      </c>
      <c r="K1689" s="8" t="s">
        <v>21</v>
      </c>
      <c r="L1689" s="12">
        <v>593</v>
      </c>
      <c r="M1689" s="9">
        <v>5</v>
      </c>
      <c r="N1689" s="10">
        <f t="shared" si="234"/>
        <v>8.4317032040472171E-3</v>
      </c>
      <c r="O1689" s="11">
        <f t="shared" si="235"/>
        <v>8.5299999999999994</v>
      </c>
      <c r="P1689" s="11">
        <v>42.65</v>
      </c>
      <c r="Q1689" s="11">
        <v>0</v>
      </c>
      <c r="R1689" s="8">
        <v>0</v>
      </c>
      <c r="S1689" s="8">
        <v>0</v>
      </c>
      <c r="T1689" s="33" t="str">
        <f t="shared" si="236"/>
        <v/>
      </c>
      <c r="U1689" s="12">
        <f t="shared" si="237"/>
        <v>0</v>
      </c>
      <c r="V1689" s="10">
        <f t="shared" si="238"/>
        <v>0</v>
      </c>
      <c r="W1689" s="11">
        <v>10</v>
      </c>
      <c r="X1689" s="8" t="s">
        <v>148</v>
      </c>
      <c r="Y1689" s="8" t="s">
        <v>149</v>
      </c>
      <c r="AA1689">
        <f t="shared" si="239"/>
        <v>3</v>
      </c>
      <c r="AB1689" s="32">
        <f t="shared" si="240"/>
        <v>-42.65</v>
      </c>
      <c r="AC1689" t="str">
        <f t="shared" si="241"/>
        <v>No Sales</v>
      </c>
      <c r="AD1689">
        <f>IFERROR(VLOOKUP(J1689,Product_lookup!$A:$G,5,FALSE),"")</f>
        <v>349</v>
      </c>
      <c r="AE1689">
        <f>IFERROR(VLOOKUP(J1689,Product_lookup!$A:$G,6,FALSE),"")</f>
        <v>133</v>
      </c>
      <c r="AF1689">
        <f>IFERROR(VLOOKUP(J1689,Product_lookup!$A:$G,7,FALSE),"")</f>
        <v>111</v>
      </c>
      <c r="AG1689" s="33">
        <f t="shared" si="242"/>
        <v>0.3008595988538682</v>
      </c>
    </row>
    <row r="1690" spans="1:33" x14ac:dyDescent="0.3">
      <c r="A1690" s="27">
        <v>46281</v>
      </c>
      <c r="B1690" s="8" t="s">
        <v>37</v>
      </c>
      <c r="C1690" s="8" t="s">
        <v>140</v>
      </c>
      <c r="D1690" s="8" t="s">
        <v>141</v>
      </c>
      <c r="E1690" s="8" t="s">
        <v>257</v>
      </c>
      <c r="F1690" s="8" t="s">
        <v>143</v>
      </c>
      <c r="G1690" s="8" t="s">
        <v>262</v>
      </c>
      <c r="H1690" s="8" t="s">
        <v>13</v>
      </c>
      <c r="I1690" s="8" t="s">
        <v>988</v>
      </c>
      <c r="J1690" s="8" t="s">
        <v>260</v>
      </c>
      <c r="K1690" s="8" t="s">
        <v>7</v>
      </c>
      <c r="L1690" s="12">
        <v>184</v>
      </c>
      <c r="M1690" s="9">
        <v>2</v>
      </c>
      <c r="N1690" s="10">
        <f t="shared" si="234"/>
        <v>1.0869565217391304E-2</v>
      </c>
      <c r="O1690" s="11">
        <f t="shared" si="235"/>
        <v>6.16</v>
      </c>
      <c r="P1690" s="11">
        <v>12.32</v>
      </c>
      <c r="Q1690" s="11">
        <v>0</v>
      </c>
      <c r="R1690" s="8">
        <v>0</v>
      </c>
      <c r="S1690" s="8">
        <v>0</v>
      </c>
      <c r="T1690" s="33" t="str">
        <f t="shared" si="236"/>
        <v/>
      </c>
      <c r="U1690" s="12">
        <f t="shared" si="237"/>
        <v>0</v>
      </c>
      <c r="V1690" s="10">
        <f t="shared" si="238"/>
        <v>0</v>
      </c>
      <c r="W1690" s="11">
        <v>9</v>
      </c>
      <c r="X1690" s="8" t="s">
        <v>148</v>
      </c>
      <c r="Y1690" s="8" t="s">
        <v>149</v>
      </c>
      <c r="AA1690">
        <f t="shared" si="239"/>
        <v>3</v>
      </c>
      <c r="AB1690" s="32">
        <f t="shared" si="240"/>
        <v>-12.32</v>
      </c>
      <c r="AC1690" t="str">
        <f t="shared" si="241"/>
        <v>No Sales</v>
      </c>
      <c r="AD1690">
        <f>IFERROR(VLOOKUP(J1690,Product_lookup!$A:$G,5,FALSE),"")</f>
        <v>349</v>
      </c>
      <c r="AE1690">
        <f>IFERROR(VLOOKUP(J1690,Product_lookup!$A:$G,6,FALSE),"")</f>
        <v>133</v>
      </c>
      <c r="AF1690">
        <f>IFERROR(VLOOKUP(J1690,Product_lookup!$A:$G,7,FALSE),"")</f>
        <v>111</v>
      </c>
      <c r="AG1690" s="33">
        <f t="shared" si="242"/>
        <v>0.3008595988538682</v>
      </c>
    </row>
    <row r="1691" spans="1:33" x14ac:dyDescent="0.3">
      <c r="A1691" s="27">
        <v>46281</v>
      </c>
      <c r="B1691" s="8" t="s">
        <v>33</v>
      </c>
      <c r="C1691" s="8" t="s">
        <v>173</v>
      </c>
      <c r="D1691" s="8" t="s">
        <v>141</v>
      </c>
      <c r="E1691" s="8" t="s">
        <v>193</v>
      </c>
      <c r="F1691" s="8" t="s">
        <v>143</v>
      </c>
      <c r="G1691" s="8" t="s">
        <v>194</v>
      </c>
      <c r="H1691" s="8" t="s">
        <v>24</v>
      </c>
      <c r="I1691" s="8" t="s">
        <v>870</v>
      </c>
      <c r="J1691" s="8" t="s">
        <v>195</v>
      </c>
      <c r="K1691" s="8" t="s">
        <v>7</v>
      </c>
      <c r="L1691" s="12">
        <v>358</v>
      </c>
      <c r="M1691" s="9">
        <v>1</v>
      </c>
      <c r="N1691" s="10">
        <f t="shared" si="234"/>
        <v>2.7932960893854749E-3</v>
      </c>
      <c r="O1691" s="11">
        <f t="shared" si="235"/>
        <v>8.49</v>
      </c>
      <c r="P1691" s="11">
        <v>8.49</v>
      </c>
      <c r="Q1691" s="11">
        <v>0</v>
      </c>
      <c r="R1691" s="8">
        <v>0</v>
      </c>
      <c r="S1691" s="8">
        <v>0</v>
      </c>
      <c r="T1691" s="33" t="str">
        <f t="shared" si="236"/>
        <v/>
      </c>
      <c r="U1691" s="12">
        <f t="shared" si="237"/>
        <v>0</v>
      </c>
      <c r="V1691" s="10">
        <f t="shared" si="238"/>
        <v>0</v>
      </c>
      <c r="W1691" s="11">
        <v>11</v>
      </c>
      <c r="X1691" s="8" t="s">
        <v>148</v>
      </c>
      <c r="Y1691" s="8" t="s">
        <v>149</v>
      </c>
      <c r="AA1691">
        <f t="shared" si="239"/>
        <v>3</v>
      </c>
      <c r="AB1691" s="32">
        <f t="shared" si="240"/>
        <v>-8.49</v>
      </c>
      <c r="AC1691" t="str">
        <f t="shared" si="241"/>
        <v>No Sales</v>
      </c>
      <c r="AD1691">
        <f>IFERROR(VLOOKUP(J1691,Product_lookup!$A:$G,5,FALSE),"")</f>
        <v>399</v>
      </c>
      <c r="AE1691">
        <f>IFERROR(VLOOKUP(J1691,Product_lookup!$A:$G,6,FALSE),"")</f>
        <v>148</v>
      </c>
      <c r="AF1691">
        <f>IFERROR(VLOOKUP(J1691,Product_lookup!$A:$G,7,FALSE),"")</f>
        <v>126</v>
      </c>
      <c r="AG1691" s="33">
        <f t="shared" si="242"/>
        <v>0.31328320802005011</v>
      </c>
    </row>
    <row r="1692" spans="1:33" x14ac:dyDescent="0.3">
      <c r="A1692" s="27">
        <v>46281</v>
      </c>
      <c r="B1692" s="8" t="s">
        <v>33</v>
      </c>
      <c r="C1692" s="8" t="s">
        <v>173</v>
      </c>
      <c r="D1692" s="8" t="s">
        <v>141</v>
      </c>
      <c r="E1692" s="8" t="s">
        <v>193</v>
      </c>
      <c r="F1692" s="8" t="s">
        <v>143</v>
      </c>
      <c r="G1692" s="8" t="s">
        <v>264</v>
      </c>
      <c r="H1692" s="8" t="s">
        <v>24</v>
      </c>
      <c r="I1692" s="8" t="s">
        <v>685</v>
      </c>
      <c r="J1692" s="8" t="s">
        <v>195</v>
      </c>
      <c r="K1692" s="8" t="s">
        <v>21</v>
      </c>
      <c r="L1692" s="12">
        <v>627</v>
      </c>
      <c r="M1692" s="9">
        <v>4</v>
      </c>
      <c r="N1692" s="10">
        <f t="shared" si="234"/>
        <v>6.379585326953748E-3</v>
      </c>
      <c r="O1692" s="11">
        <f t="shared" si="235"/>
        <v>9.86</v>
      </c>
      <c r="P1692" s="11">
        <v>39.44</v>
      </c>
      <c r="Q1692" s="11">
        <v>0</v>
      </c>
      <c r="R1692" s="8">
        <v>0</v>
      </c>
      <c r="S1692" s="8">
        <v>0</v>
      </c>
      <c r="T1692" s="33" t="str">
        <f t="shared" si="236"/>
        <v/>
      </c>
      <c r="U1692" s="12">
        <f t="shared" si="237"/>
        <v>0</v>
      </c>
      <c r="V1692" s="10">
        <f t="shared" si="238"/>
        <v>0</v>
      </c>
      <c r="W1692" s="11">
        <v>12.5</v>
      </c>
      <c r="X1692" s="8" t="s">
        <v>148</v>
      </c>
      <c r="Y1692" s="8" t="s">
        <v>149</v>
      </c>
      <c r="AA1692">
        <f t="shared" si="239"/>
        <v>3</v>
      </c>
      <c r="AB1692" s="32">
        <f t="shared" si="240"/>
        <v>-39.44</v>
      </c>
      <c r="AC1692" t="str">
        <f t="shared" si="241"/>
        <v>No Sales</v>
      </c>
      <c r="AD1692">
        <f>IFERROR(VLOOKUP(J1692,Product_lookup!$A:$G,5,FALSE),"")</f>
        <v>399</v>
      </c>
      <c r="AE1692">
        <f>IFERROR(VLOOKUP(J1692,Product_lookup!$A:$G,6,FALSE),"")</f>
        <v>148</v>
      </c>
      <c r="AF1692">
        <f>IFERROR(VLOOKUP(J1692,Product_lookup!$A:$G,7,FALSE),"")</f>
        <v>126</v>
      </c>
      <c r="AG1692" s="33">
        <f t="shared" si="242"/>
        <v>0.31328320802005011</v>
      </c>
    </row>
    <row r="1693" spans="1:33" x14ac:dyDescent="0.3">
      <c r="A1693" s="27">
        <v>46281</v>
      </c>
      <c r="B1693" s="8" t="s">
        <v>33</v>
      </c>
      <c r="C1693" s="8" t="s">
        <v>173</v>
      </c>
      <c r="D1693" s="8" t="s">
        <v>141</v>
      </c>
      <c r="E1693" s="8" t="s">
        <v>193</v>
      </c>
      <c r="F1693" s="8" t="s">
        <v>143</v>
      </c>
      <c r="G1693" s="8" t="s">
        <v>194</v>
      </c>
      <c r="H1693" s="8" t="s">
        <v>24</v>
      </c>
      <c r="I1693" s="8" t="s">
        <v>267</v>
      </c>
      <c r="J1693" s="8" t="s">
        <v>195</v>
      </c>
      <c r="K1693" s="8" t="s">
        <v>14</v>
      </c>
      <c r="L1693" s="12">
        <v>512</v>
      </c>
      <c r="M1693" s="9">
        <v>3</v>
      </c>
      <c r="N1693" s="10">
        <f t="shared" si="234"/>
        <v>5.859375E-3</v>
      </c>
      <c r="O1693" s="11">
        <f t="shared" si="235"/>
        <v>6.1400000000000006</v>
      </c>
      <c r="P1693" s="11">
        <v>18.420000000000002</v>
      </c>
      <c r="Q1693" s="11">
        <v>0</v>
      </c>
      <c r="R1693" s="8">
        <v>0</v>
      </c>
      <c r="S1693" s="8">
        <v>0</v>
      </c>
      <c r="T1693" s="33" t="str">
        <f t="shared" si="236"/>
        <v/>
      </c>
      <c r="U1693" s="12">
        <f t="shared" si="237"/>
        <v>0</v>
      </c>
      <c r="V1693" s="10">
        <f t="shared" si="238"/>
        <v>0</v>
      </c>
      <c r="W1693" s="11">
        <v>11</v>
      </c>
      <c r="X1693" s="8" t="s">
        <v>148</v>
      </c>
      <c r="Y1693" s="8" t="s">
        <v>149</v>
      </c>
      <c r="AA1693">
        <f t="shared" si="239"/>
        <v>3</v>
      </c>
      <c r="AB1693" s="32">
        <f t="shared" si="240"/>
        <v>-18.420000000000002</v>
      </c>
      <c r="AC1693" t="str">
        <f t="shared" si="241"/>
        <v>No Sales</v>
      </c>
      <c r="AD1693">
        <f>IFERROR(VLOOKUP(J1693,Product_lookup!$A:$G,5,FALSE),"")</f>
        <v>399</v>
      </c>
      <c r="AE1693">
        <f>IFERROR(VLOOKUP(J1693,Product_lookup!$A:$G,6,FALSE),"")</f>
        <v>148</v>
      </c>
      <c r="AF1693">
        <f>IFERROR(VLOOKUP(J1693,Product_lookup!$A:$G,7,FALSE),"")</f>
        <v>126</v>
      </c>
      <c r="AG1693" s="33">
        <f t="shared" si="242"/>
        <v>0.31328320802005011</v>
      </c>
    </row>
    <row r="1694" spans="1:33" x14ac:dyDescent="0.3">
      <c r="A1694" s="27">
        <v>46281</v>
      </c>
      <c r="B1694" s="8" t="s">
        <v>33</v>
      </c>
      <c r="C1694" s="8" t="s">
        <v>173</v>
      </c>
      <c r="D1694" s="8" t="s">
        <v>141</v>
      </c>
      <c r="E1694" s="8" t="s">
        <v>193</v>
      </c>
      <c r="F1694" s="8" t="s">
        <v>143</v>
      </c>
      <c r="G1694" s="8" t="s">
        <v>264</v>
      </c>
      <c r="H1694" s="8" t="s">
        <v>24</v>
      </c>
      <c r="I1694" s="8" t="s">
        <v>194</v>
      </c>
      <c r="J1694" s="8" t="s">
        <v>195</v>
      </c>
      <c r="K1694" s="8" t="s">
        <v>21</v>
      </c>
      <c r="L1694" s="12">
        <v>790</v>
      </c>
      <c r="M1694" s="9">
        <v>5</v>
      </c>
      <c r="N1694" s="10">
        <f t="shared" si="234"/>
        <v>6.3291139240506328E-3</v>
      </c>
      <c r="O1694" s="11">
        <f t="shared" si="235"/>
        <v>13.5</v>
      </c>
      <c r="P1694" s="11">
        <v>67.5</v>
      </c>
      <c r="Q1694" s="11">
        <v>0</v>
      </c>
      <c r="R1694" s="8">
        <v>0</v>
      </c>
      <c r="S1694" s="8">
        <v>0</v>
      </c>
      <c r="T1694" s="33" t="str">
        <f t="shared" si="236"/>
        <v/>
      </c>
      <c r="U1694" s="12">
        <f t="shared" si="237"/>
        <v>0</v>
      </c>
      <c r="V1694" s="10">
        <f t="shared" si="238"/>
        <v>0</v>
      </c>
      <c r="W1694" s="11">
        <v>13.5</v>
      </c>
      <c r="X1694" s="8" t="s">
        <v>148</v>
      </c>
      <c r="Y1694" s="8" t="s">
        <v>149</v>
      </c>
      <c r="AA1694">
        <f t="shared" si="239"/>
        <v>3</v>
      </c>
      <c r="AB1694" s="32">
        <f t="shared" si="240"/>
        <v>-67.5</v>
      </c>
      <c r="AC1694" t="str">
        <f t="shared" si="241"/>
        <v>No Sales</v>
      </c>
      <c r="AD1694">
        <f>IFERROR(VLOOKUP(J1694,Product_lookup!$A:$G,5,FALSE),"")</f>
        <v>399</v>
      </c>
      <c r="AE1694">
        <f>IFERROR(VLOOKUP(J1694,Product_lookup!$A:$G,6,FALSE),"")</f>
        <v>148</v>
      </c>
      <c r="AF1694">
        <f>IFERROR(VLOOKUP(J1694,Product_lookup!$A:$G,7,FALSE),"")</f>
        <v>126</v>
      </c>
      <c r="AG1694" s="33">
        <f t="shared" si="242"/>
        <v>0.31328320802005011</v>
      </c>
    </row>
    <row r="1695" spans="1:33" x14ac:dyDescent="0.3">
      <c r="A1695" s="27">
        <v>46281</v>
      </c>
      <c r="B1695" s="8" t="s">
        <v>33</v>
      </c>
      <c r="C1695" s="8" t="s">
        <v>173</v>
      </c>
      <c r="D1695" s="8" t="s">
        <v>141</v>
      </c>
      <c r="E1695" s="8" t="s">
        <v>193</v>
      </c>
      <c r="F1695" s="8" t="s">
        <v>143</v>
      </c>
      <c r="G1695" s="8" t="s">
        <v>264</v>
      </c>
      <c r="H1695" s="8" t="s">
        <v>24</v>
      </c>
      <c r="I1695" s="8" t="s">
        <v>958</v>
      </c>
      <c r="J1695" s="8" t="s">
        <v>195</v>
      </c>
      <c r="K1695" s="8" t="s">
        <v>7</v>
      </c>
      <c r="L1695" s="12">
        <v>353</v>
      </c>
      <c r="M1695" s="9">
        <v>5</v>
      </c>
      <c r="N1695" s="10">
        <f t="shared" si="234"/>
        <v>1.4164305949008499E-2</v>
      </c>
      <c r="O1695" s="11">
        <f t="shared" si="235"/>
        <v>5.4700000000000006</v>
      </c>
      <c r="P1695" s="11">
        <v>27.35</v>
      </c>
      <c r="Q1695" s="11">
        <v>0</v>
      </c>
      <c r="R1695" s="8">
        <v>0</v>
      </c>
      <c r="S1695" s="8">
        <v>0</v>
      </c>
      <c r="T1695" s="33" t="str">
        <f t="shared" si="236"/>
        <v/>
      </c>
      <c r="U1695" s="12">
        <f t="shared" si="237"/>
        <v>0</v>
      </c>
      <c r="V1695" s="10">
        <f t="shared" si="238"/>
        <v>0</v>
      </c>
      <c r="W1695" s="11">
        <v>10</v>
      </c>
      <c r="X1695" s="8" t="s">
        <v>148</v>
      </c>
      <c r="Y1695" s="8" t="s">
        <v>149</v>
      </c>
      <c r="AA1695">
        <f t="shared" si="239"/>
        <v>3</v>
      </c>
      <c r="AB1695" s="32">
        <f t="shared" si="240"/>
        <v>-27.35</v>
      </c>
      <c r="AC1695" t="str">
        <f t="shared" si="241"/>
        <v>No Sales</v>
      </c>
      <c r="AD1695">
        <f>IFERROR(VLOOKUP(J1695,Product_lookup!$A:$G,5,FALSE),"")</f>
        <v>399</v>
      </c>
      <c r="AE1695">
        <f>IFERROR(VLOOKUP(J1695,Product_lookup!$A:$G,6,FALSE),"")</f>
        <v>148</v>
      </c>
      <c r="AF1695">
        <f>IFERROR(VLOOKUP(J1695,Product_lookup!$A:$G,7,FALSE),"")</f>
        <v>126</v>
      </c>
      <c r="AG1695" s="33">
        <f t="shared" si="242"/>
        <v>0.31328320802005011</v>
      </c>
    </row>
    <row r="1696" spans="1:33" x14ac:dyDescent="0.3">
      <c r="A1696" s="27">
        <v>46281</v>
      </c>
      <c r="B1696" s="8" t="s">
        <v>33</v>
      </c>
      <c r="C1696" s="8" t="s">
        <v>173</v>
      </c>
      <c r="D1696" s="8" t="s">
        <v>141</v>
      </c>
      <c r="E1696" s="8" t="s">
        <v>193</v>
      </c>
      <c r="F1696" s="8" t="s">
        <v>143</v>
      </c>
      <c r="G1696" s="8" t="s">
        <v>264</v>
      </c>
      <c r="H1696" s="8" t="s">
        <v>24</v>
      </c>
      <c r="I1696" s="8" t="s">
        <v>720</v>
      </c>
      <c r="J1696" s="8" t="s">
        <v>195</v>
      </c>
      <c r="K1696" s="8" t="s">
        <v>7</v>
      </c>
      <c r="L1696" s="12">
        <v>186</v>
      </c>
      <c r="M1696" s="9">
        <v>1</v>
      </c>
      <c r="N1696" s="10">
        <f t="shared" si="234"/>
        <v>5.3763440860215058E-3</v>
      </c>
      <c r="O1696" s="11">
        <f t="shared" si="235"/>
        <v>9.33</v>
      </c>
      <c r="P1696" s="11">
        <v>9.33</v>
      </c>
      <c r="Q1696" s="11">
        <v>0</v>
      </c>
      <c r="R1696" s="8">
        <v>0</v>
      </c>
      <c r="S1696" s="8">
        <v>0</v>
      </c>
      <c r="T1696" s="33" t="str">
        <f t="shared" si="236"/>
        <v/>
      </c>
      <c r="U1696" s="12">
        <f t="shared" si="237"/>
        <v>0</v>
      </c>
      <c r="V1696" s="10">
        <f t="shared" si="238"/>
        <v>0</v>
      </c>
      <c r="W1696" s="11">
        <v>13</v>
      </c>
      <c r="X1696" s="8" t="s">
        <v>148</v>
      </c>
      <c r="Y1696" s="8" t="s">
        <v>149</v>
      </c>
      <c r="AA1696">
        <f t="shared" si="239"/>
        <v>3</v>
      </c>
      <c r="AB1696" s="32">
        <f t="shared" si="240"/>
        <v>-9.33</v>
      </c>
      <c r="AC1696" t="str">
        <f t="shared" si="241"/>
        <v>No Sales</v>
      </c>
      <c r="AD1696">
        <f>IFERROR(VLOOKUP(J1696,Product_lookup!$A:$G,5,FALSE),"")</f>
        <v>399</v>
      </c>
      <c r="AE1696">
        <f>IFERROR(VLOOKUP(J1696,Product_lookup!$A:$G,6,FALSE),"")</f>
        <v>148</v>
      </c>
      <c r="AF1696">
        <f>IFERROR(VLOOKUP(J1696,Product_lookup!$A:$G,7,FALSE),"")</f>
        <v>126</v>
      </c>
      <c r="AG1696" s="33">
        <f t="shared" si="242"/>
        <v>0.31328320802005011</v>
      </c>
    </row>
    <row r="1697" spans="1:33" x14ac:dyDescent="0.3">
      <c r="A1697" s="27">
        <v>46281</v>
      </c>
      <c r="B1697" s="8" t="s">
        <v>33</v>
      </c>
      <c r="C1697" s="8" t="s">
        <v>173</v>
      </c>
      <c r="D1697" s="8" t="s">
        <v>141</v>
      </c>
      <c r="E1697" s="8" t="s">
        <v>193</v>
      </c>
      <c r="F1697" s="8" t="s">
        <v>143</v>
      </c>
      <c r="G1697" s="8" t="s">
        <v>194</v>
      </c>
      <c r="H1697" s="8" t="s">
        <v>24</v>
      </c>
      <c r="I1697" s="8" t="s">
        <v>364</v>
      </c>
      <c r="J1697" s="8" t="s">
        <v>195</v>
      </c>
      <c r="K1697" s="8" t="s">
        <v>14</v>
      </c>
      <c r="L1697" s="12">
        <v>241</v>
      </c>
      <c r="M1697" s="9">
        <v>1</v>
      </c>
      <c r="N1697" s="10">
        <f t="shared" si="234"/>
        <v>4.1493775933609959E-3</v>
      </c>
      <c r="O1697" s="11">
        <f t="shared" si="235"/>
        <v>10.15</v>
      </c>
      <c r="P1697" s="11">
        <v>10.15</v>
      </c>
      <c r="Q1697" s="11">
        <v>0</v>
      </c>
      <c r="R1697" s="8">
        <v>0</v>
      </c>
      <c r="S1697" s="8">
        <v>0</v>
      </c>
      <c r="T1697" s="33" t="str">
        <f t="shared" si="236"/>
        <v/>
      </c>
      <c r="U1697" s="12">
        <f t="shared" si="237"/>
        <v>0</v>
      </c>
      <c r="V1697" s="10">
        <f t="shared" si="238"/>
        <v>0</v>
      </c>
      <c r="W1697" s="11">
        <v>12</v>
      </c>
      <c r="X1697" s="8" t="s">
        <v>148</v>
      </c>
      <c r="Y1697" s="8" t="s">
        <v>149</v>
      </c>
      <c r="AA1697">
        <f t="shared" si="239"/>
        <v>3</v>
      </c>
      <c r="AB1697" s="32">
        <f t="shared" si="240"/>
        <v>-10.15</v>
      </c>
      <c r="AC1697" t="str">
        <f t="shared" si="241"/>
        <v>No Sales</v>
      </c>
      <c r="AD1697">
        <f>IFERROR(VLOOKUP(J1697,Product_lookup!$A:$G,5,FALSE),"")</f>
        <v>399</v>
      </c>
      <c r="AE1697">
        <f>IFERROR(VLOOKUP(J1697,Product_lookup!$A:$G,6,FALSE),"")</f>
        <v>148</v>
      </c>
      <c r="AF1697">
        <f>IFERROR(VLOOKUP(J1697,Product_lookup!$A:$G,7,FALSE),"")</f>
        <v>126</v>
      </c>
      <c r="AG1697" s="33">
        <f t="shared" si="242"/>
        <v>0.31328320802005011</v>
      </c>
    </row>
    <row r="1698" spans="1:33" x14ac:dyDescent="0.3">
      <c r="A1698" s="27">
        <v>46281</v>
      </c>
      <c r="B1698" s="8" t="s">
        <v>33</v>
      </c>
      <c r="C1698" s="8" t="s">
        <v>173</v>
      </c>
      <c r="D1698" s="8" t="s">
        <v>141</v>
      </c>
      <c r="E1698" s="8" t="s">
        <v>193</v>
      </c>
      <c r="F1698" s="8" t="s">
        <v>143</v>
      </c>
      <c r="G1698" s="8" t="s">
        <v>264</v>
      </c>
      <c r="H1698" s="8" t="s">
        <v>24</v>
      </c>
      <c r="I1698" s="8" t="s">
        <v>960</v>
      </c>
      <c r="J1698" s="8" t="s">
        <v>195</v>
      </c>
      <c r="K1698" s="8" t="s">
        <v>7</v>
      </c>
      <c r="L1698" s="12">
        <v>157</v>
      </c>
      <c r="M1698" s="9">
        <v>3</v>
      </c>
      <c r="N1698" s="10">
        <f t="shared" si="234"/>
        <v>1.9108280254777069E-2</v>
      </c>
      <c r="O1698" s="11">
        <f t="shared" si="235"/>
        <v>10.6</v>
      </c>
      <c r="P1698" s="11">
        <v>31.8</v>
      </c>
      <c r="Q1698" s="11">
        <v>0</v>
      </c>
      <c r="R1698" s="8">
        <v>0</v>
      </c>
      <c r="S1698" s="8">
        <v>0</v>
      </c>
      <c r="T1698" s="33" t="str">
        <f t="shared" si="236"/>
        <v/>
      </c>
      <c r="U1698" s="12">
        <f t="shared" si="237"/>
        <v>0</v>
      </c>
      <c r="V1698" s="10">
        <f t="shared" si="238"/>
        <v>0</v>
      </c>
      <c r="W1698" s="11">
        <v>13.5</v>
      </c>
      <c r="X1698" s="8" t="s">
        <v>148</v>
      </c>
      <c r="Y1698" s="8" t="s">
        <v>149</v>
      </c>
      <c r="AA1698">
        <f t="shared" si="239"/>
        <v>3</v>
      </c>
      <c r="AB1698" s="32">
        <f t="shared" si="240"/>
        <v>-31.8</v>
      </c>
      <c r="AC1698" t="str">
        <f t="shared" si="241"/>
        <v>No Sales</v>
      </c>
      <c r="AD1698">
        <f>IFERROR(VLOOKUP(J1698,Product_lookup!$A:$G,5,FALSE),"")</f>
        <v>399</v>
      </c>
      <c r="AE1698">
        <f>IFERROR(VLOOKUP(J1698,Product_lookup!$A:$G,6,FALSE),"")</f>
        <v>148</v>
      </c>
      <c r="AF1698">
        <f>IFERROR(VLOOKUP(J1698,Product_lookup!$A:$G,7,FALSE),"")</f>
        <v>126</v>
      </c>
      <c r="AG1698" s="33">
        <f t="shared" si="242"/>
        <v>0.31328320802005011</v>
      </c>
    </row>
    <row r="1699" spans="1:33" x14ac:dyDescent="0.3">
      <c r="A1699" s="27">
        <v>46281</v>
      </c>
      <c r="B1699" s="8" t="s">
        <v>33</v>
      </c>
      <c r="C1699" s="8" t="s">
        <v>173</v>
      </c>
      <c r="D1699" s="8" t="s">
        <v>141</v>
      </c>
      <c r="E1699" s="8" t="s">
        <v>193</v>
      </c>
      <c r="F1699" s="8" t="s">
        <v>143</v>
      </c>
      <c r="G1699" s="8" t="s">
        <v>194</v>
      </c>
      <c r="H1699" s="8" t="s">
        <v>24</v>
      </c>
      <c r="I1699" s="8" t="s">
        <v>469</v>
      </c>
      <c r="J1699" s="8" t="s">
        <v>195</v>
      </c>
      <c r="K1699" s="8" t="s">
        <v>21</v>
      </c>
      <c r="L1699" s="12">
        <v>215</v>
      </c>
      <c r="M1699" s="9">
        <v>1</v>
      </c>
      <c r="N1699" s="10">
        <f t="shared" si="234"/>
        <v>4.6511627906976744E-3</v>
      </c>
      <c r="O1699" s="11">
        <f t="shared" si="235"/>
        <v>10.25</v>
      </c>
      <c r="P1699" s="11">
        <v>10.25</v>
      </c>
      <c r="Q1699" s="11">
        <v>0</v>
      </c>
      <c r="R1699" s="8">
        <v>0</v>
      </c>
      <c r="S1699" s="8">
        <v>0</v>
      </c>
      <c r="T1699" s="33" t="str">
        <f t="shared" si="236"/>
        <v/>
      </c>
      <c r="U1699" s="12">
        <f t="shared" si="237"/>
        <v>0</v>
      </c>
      <c r="V1699" s="10">
        <f t="shared" si="238"/>
        <v>0</v>
      </c>
      <c r="W1699" s="11">
        <v>11.5</v>
      </c>
      <c r="X1699" s="8" t="s">
        <v>148</v>
      </c>
      <c r="Y1699" s="8" t="s">
        <v>149</v>
      </c>
      <c r="AA1699">
        <f t="shared" si="239"/>
        <v>3</v>
      </c>
      <c r="AB1699" s="32">
        <f t="shared" si="240"/>
        <v>-10.25</v>
      </c>
      <c r="AC1699" t="str">
        <f t="shared" si="241"/>
        <v>No Sales</v>
      </c>
      <c r="AD1699">
        <f>IFERROR(VLOOKUP(J1699,Product_lookup!$A:$G,5,FALSE),"")</f>
        <v>399</v>
      </c>
      <c r="AE1699">
        <f>IFERROR(VLOOKUP(J1699,Product_lookup!$A:$G,6,FALSE),"")</f>
        <v>148</v>
      </c>
      <c r="AF1699">
        <f>IFERROR(VLOOKUP(J1699,Product_lookup!$A:$G,7,FALSE),"")</f>
        <v>126</v>
      </c>
      <c r="AG1699" s="33">
        <f t="shared" si="242"/>
        <v>0.31328320802005011</v>
      </c>
    </row>
    <row r="1700" spans="1:33" x14ac:dyDescent="0.3">
      <c r="A1700" s="27">
        <v>46281</v>
      </c>
      <c r="B1700" s="8" t="s">
        <v>33</v>
      </c>
      <c r="C1700" s="8" t="s">
        <v>173</v>
      </c>
      <c r="D1700" s="8" t="s">
        <v>141</v>
      </c>
      <c r="E1700" s="8" t="s">
        <v>200</v>
      </c>
      <c r="F1700" s="8" t="s">
        <v>143</v>
      </c>
      <c r="G1700" s="8" t="s">
        <v>268</v>
      </c>
      <c r="H1700" s="8" t="s">
        <v>24</v>
      </c>
      <c r="I1700" s="8" t="s">
        <v>471</v>
      </c>
      <c r="J1700" s="8" t="s">
        <v>202</v>
      </c>
      <c r="K1700" s="8" t="s">
        <v>21</v>
      </c>
      <c r="L1700" s="12">
        <v>512</v>
      </c>
      <c r="M1700" s="9">
        <v>11</v>
      </c>
      <c r="N1700" s="10">
        <f t="shared" si="234"/>
        <v>2.1484375E-2</v>
      </c>
      <c r="O1700" s="11">
        <f t="shared" si="235"/>
        <v>11</v>
      </c>
      <c r="P1700" s="11">
        <v>121</v>
      </c>
      <c r="Q1700" s="11">
        <v>0</v>
      </c>
      <c r="R1700" s="8">
        <v>0</v>
      </c>
      <c r="S1700" s="8">
        <v>0</v>
      </c>
      <c r="T1700" s="33" t="str">
        <f t="shared" si="236"/>
        <v/>
      </c>
      <c r="U1700" s="12">
        <f t="shared" si="237"/>
        <v>0</v>
      </c>
      <c r="V1700" s="10">
        <f t="shared" si="238"/>
        <v>0</v>
      </c>
      <c r="W1700" s="11">
        <v>11</v>
      </c>
      <c r="X1700" s="8" t="s">
        <v>148</v>
      </c>
      <c r="Y1700" s="8" t="s">
        <v>149</v>
      </c>
      <c r="AA1700">
        <f t="shared" si="239"/>
        <v>3</v>
      </c>
      <c r="AB1700" s="32">
        <f t="shared" si="240"/>
        <v>-121</v>
      </c>
      <c r="AC1700" t="str">
        <f t="shared" si="241"/>
        <v>No Sales</v>
      </c>
      <c r="AD1700">
        <f>IFERROR(VLOOKUP(J1700,Product_lookup!$A:$G,5,FALSE),"")</f>
        <v>429</v>
      </c>
      <c r="AE1700">
        <f>IFERROR(VLOOKUP(J1700,Product_lookup!$A:$G,6,FALSE),"")</f>
        <v>159</v>
      </c>
      <c r="AF1700">
        <f>IFERROR(VLOOKUP(J1700,Product_lookup!$A:$G,7,FALSE),"")</f>
        <v>139</v>
      </c>
      <c r="AG1700" s="33">
        <f t="shared" si="242"/>
        <v>0.30536130536130535</v>
      </c>
    </row>
    <row r="1701" spans="1:33" x14ac:dyDescent="0.3">
      <c r="A1701" s="27">
        <v>46281</v>
      </c>
      <c r="B1701" s="8" t="s">
        <v>33</v>
      </c>
      <c r="C1701" s="8" t="s">
        <v>173</v>
      </c>
      <c r="D1701" s="8" t="s">
        <v>141</v>
      </c>
      <c r="E1701" s="8" t="s">
        <v>271</v>
      </c>
      <c r="F1701" s="8" t="s">
        <v>143</v>
      </c>
      <c r="G1701" s="8" t="s">
        <v>275</v>
      </c>
      <c r="H1701" s="8" t="s">
        <v>24</v>
      </c>
      <c r="I1701" s="8" t="s">
        <v>571</v>
      </c>
      <c r="J1701" s="8" t="s">
        <v>274</v>
      </c>
      <c r="K1701" s="8" t="s">
        <v>7</v>
      </c>
      <c r="L1701" s="12">
        <v>1097</v>
      </c>
      <c r="M1701" s="9">
        <v>3</v>
      </c>
      <c r="N1701" s="10">
        <f t="shared" si="234"/>
        <v>2.7347310847766638E-3</v>
      </c>
      <c r="O1701" s="11">
        <f t="shared" si="235"/>
        <v>7.5100000000000007</v>
      </c>
      <c r="P1701" s="11">
        <v>22.53</v>
      </c>
      <c r="Q1701" s="11">
        <v>0</v>
      </c>
      <c r="R1701" s="8">
        <v>0</v>
      </c>
      <c r="S1701" s="8">
        <v>0</v>
      </c>
      <c r="T1701" s="33" t="str">
        <f t="shared" si="236"/>
        <v/>
      </c>
      <c r="U1701" s="12">
        <f t="shared" si="237"/>
        <v>0</v>
      </c>
      <c r="V1701" s="10">
        <f t="shared" si="238"/>
        <v>0</v>
      </c>
      <c r="W1701" s="11">
        <v>13.5</v>
      </c>
      <c r="X1701" s="8" t="s">
        <v>148</v>
      </c>
      <c r="Y1701" s="8" t="s">
        <v>149</v>
      </c>
      <c r="AA1701">
        <f t="shared" si="239"/>
        <v>3</v>
      </c>
      <c r="AB1701" s="32">
        <f t="shared" si="240"/>
        <v>-22.53</v>
      </c>
      <c r="AC1701" t="str">
        <f t="shared" si="241"/>
        <v>No Sales</v>
      </c>
      <c r="AD1701">
        <f>IFERROR(VLOOKUP(J1701,Product_lookup!$A:$G,5,FALSE),"")</f>
        <v>549</v>
      </c>
      <c r="AE1701">
        <f>IFERROR(VLOOKUP(J1701,Product_lookup!$A:$G,6,FALSE),"")</f>
        <v>198</v>
      </c>
      <c r="AF1701">
        <f>IFERROR(VLOOKUP(J1701,Product_lookup!$A:$G,7,FALSE),"")</f>
        <v>139</v>
      </c>
      <c r="AG1701" s="33">
        <f t="shared" si="242"/>
        <v>0.38615664845173042</v>
      </c>
    </row>
    <row r="1702" spans="1:33" x14ac:dyDescent="0.3">
      <c r="A1702" s="27">
        <v>46281</v>
      </c>
      <c r="B1702" s="8" t="s">
        <v>33</v>
      </c>
      <c r="C1702" s="8" t="s">
        <v>173</v>
      </c>
      <c r="D1702" s="8" t="s">
        <v>141</v>
      </c>
      <c r="E1702" s="8" t="s">
        <v>271</v>
      </c>
      <c r="F1702" s="8" t="s">
        <v>143</v>
      </c>
      <c r="G1702" s="8" t="s">
        <v>272</v>
      </c>
      <c r="H1702" s="8" t="s">
        <v>24</v>
      </c>
      <c r="I1702" s="8" t="s">
        <v>574</v>
      </c>
      <c r="J1702" s="8" t="s">
        <v>274</v>
      </c>
      <c r="K1702" s="8" t="s">
        <v>14</v>
      </c>
      <c r="L1702" s="12">
        <v>460</v>
      </c>
      <c r="M1702" s="9">
        <v>1</v>
      </c>
      <c r="N1702" s="10">
        <f t="shared" si="234"/>
        <v>2.1739130434782609E-3</v>
      </c>
      <c r="O1702" s="11">
        <f t="shared" si="235"/>
        <v>7.14</v>
      </c>
      <c r="P1702" s="11">
        <v>7.14</v>
      </c>
      <c r="Q1702" s="11">
        <v>0</v>
      </c>
      <c r="R1702" s="8">
        <v>0</v>
      </c>
      <c r="S1702" s="8">
        <v>0</v>
      </c>
      <c r="T1702" s="33" t="str">
        <f t="shared" si="236"/>
        <v/>
      </c>
      <c r="U1702" s="12">
        <f t="shared" si="237"/>
        <v>0</v>
      </c>
      <c r="V1702" s="10">
        <f t="shared" si="238"/>
        <v>0</v>
      </c>
      <c r="W1702" s="11">
        <v>12.5</v>
      </c>
      <c r="X1702" s="8" t="s">
        <v>148</v>
      </c>
      <c r="Y1702" s="8" t="s">
        <v>149</v>
      </c>
      <c r="AA1702">
        <f t="shared" si="239"/>
        <v>3</v>
      </c>
      <c r="AB1702" s="32">
        <f t="shared" si="240"/>
        <v>-7.14</v>
      </c>
      <c r="AC1702" t="str">
        <f t="shared" si="241"/>
        <v>No Sales</v>
      </c>
      <c r="AD1702">
        <f>IFERROR(VLOOKUP(J1702,Product_lookup!$A:$G,5,FALSE),"")</f>
        <v>549</v>
      </c>
      <c r="AE1702">
        <f>IFERROR(VLOOKUP(J1702,Product_lookup!$A:$G,6,FALSE),"")</f>
        <v>198</v>
      </c>
      <c r="AF1702">
        <f>IFERROR(VLOOKUP(J1702,Product_lookup!$A:$G,7,FALSE),"")</f>
        <v>139</v>
      </c>
      <c r="AG1702" s="33">
        <f t="shared" si="242"/>
        <v>0.38615664845173042</v>
      </c>
    </row>
    <row r="1703" spans="1:33" x14ac:dyDescent="0.3">
      <c r="A1703" s="27">
        <v>46281</v>
      </c>
      <c r="B1703" s="8" t="s">
        <v>33</v>
      </c>
      <c r="C1703" s="8" t="s">
        <v>173</v>
      </c>
      <c r="D1703" s="8" t="s">
        <v>141</v>
      </c>
      <c r="E1703" s="8" t="s">
        <v>271</v>
      </c>
      <c r="F1703" s="8" t="s">
        <v>143</v>
      </c>
      <c r="G1703" s="8" t="s">
        <v>272</v>
      </c>
      <c r="H1703" s="8" t="s">
        <v>24</v>
      </c>
      <c r="I1703" s="8" t="s">
        <v>989</v>
      </c>
      <c r="J1703" s="8" t="s">
        <v>274</v>
      </c>
      <c r="K1703" s="8" t="s">
        <v>21</v>
      </c>
      <c r="L1703" s="12">
        <v>43</v>
      </c>
      <c r="M1703" s="9">
        <v>1</v>
      </c>
      <c r="N1703" s="10">
        <f t="shared" si="234"/>
        <v>2.3255813953488372E-2</v>
      </c>
      <c r="O1703" s="11">
        <f t="shared" si="235"/>
        <v>11.34</v>
      </c>
      <c r="P1703" s="11">
        <v>11.34</v>
      </c>
      <c r="Q1703" s="11">
        <v>0</v>
      </c>
      <c r="R1703" s="8">
        <v>0</v>
      </c>
      <c r="S1703" s="8">
        <v>0</v>
      </c>
      <c r="T1703" s="33" t="str">
        <f t="shared" si="236"/>
        <v/>
      </c>
      <c r="U1703" s="12">
        <f t="shared" si="237"/>
        <v>0</v>
      </c>
      <c r="V1703" s="10">
        <f t="shared" si="238"/>
        <v>0</v>
      </c>
      <c r="W1703" s="11">
        <v>13.5</v>
      </c>
      <c r="X1703" s="8" t="s">
        <v>148</v>
      </c>
      <c r="Y1703" s="8" t="s">
        <v>149</v>
      </c>
      <c r="AA1703">
        <f t="shared" si="239"/>
        <v>3</v>
      </c>
      <c r="AB1703" s="32">
        <f t="shared" si="240"/>
        <v>-11.34</v>
      </c>
      <c r="AC1703" t="str">
        <f t="shared" si="241"/>
        <v>No Sales</v>
      </c>
      <c r="AD1703">
        <f>IFERROR(VLOOKUP(J1703,Product_lookup!$A:$G,5,FALSE),"")</f>
        <v>549</v>
      </c>
      <c r="AE1703">
        <f>IFERROR(VLOOKUP(J1703,Product_lookup!$A:$G,6,FALSE),"")</f>
        <v>198</v>
      </c>
      <c r="AF1703">
        <f>IFERROR(VLOOKUP(J1703,Product_lookup!$A:$G,7,FALSE),"")</f>
        <v>139</v>
      </c>
      <c r="AG1703" s="33">
        <f t="shared" si="242"/>
        <v>0.38615664845173042</v>
      </c>
    </row>
    <row r="1704" spans="1:33" x14ac:dyDescent="0.3">
      <c r="A1704" s="27">
        <v>46281</v>
      </c>
      <c r="B1704" s="8" t="s">
        <v>33</v>
      </c>
      <c r="C1704" s="8" t="s">
        <v>173</v>
      </c>
      <c r="D1704" s="8" t="s">
        <v>141</v>
      </c>
      <c r="E1704" s="8" t="s">
        <v>271</v>
      </c>
      <c r="F1704" s="8" t="s">
        <v>143</v>
      </c>
      <c r="G1704" s="8" t="s">
        <v>275</v>
      </c>
      <c r="H1704" s="8" t="s">
        <v>24</v>
      </c>
      <c r="I1704" s="8" t="s">
        <v>276</v>
      </c>
      <c r="J1704" s="8" t="s">
        <v>274</v>
      </c>
      <c r="K1704" s="8" t="s">
        <v>14</v>
      </c>
      <c r="L1704" s="8">
        <v>421</v>
      </c>
      <c r="M1704" s="9">
        <v>3</v>
      </c>
      <c r="N1704" s="10">
        <f t="shared" si="234"/>
        <v>7.1258907363420431E-3</v>
      </c>
      <c r="O1704" s="11">
        <f t="shared" si="235"/>
        <v>8.18</v>
      </c>
      <c r="P1704" s="11">
        <v>24.54</v>
      </c>
      <c r="Q1704" s="11">
        <v>0</v>
      </c>
      <c r="R1704" s="8">
        <v>0</v>
      </c>
      <c r="S1704" s="8">
        <v>0</v>
      </c>
      <c r="T1704" s="33" t="str">
        <f t="shared" si="236"/>
        <v/>
      </c>
      <c r="U1704" s="12">
        <f t="shared" si="237"/>
        <v>0</v>
      </c>
      <c r="V1704" s="10">
        <f t="shared" si="238"/>
        <v>0</v>
      </c>
      <c r="W1704" s="11">
        <v>15</v>
      </c>
      <c r="X1704" s="8" t="s">
        <v>148</v>
      </c>
      <c r="Y1704" s="8" t="s">
        <v>149</v>
      </c>
      <c r="AA1704">
        <f t="shared" si="239"/>
        <v>3</v>
      </c>
      <c r="AB1704" s="32">
        <f t="shared" si="240"/>
        <v>-24.54</v>
      </c>
      <c r="AC1704" t="str">
        <f t="shared" si="241"/>
        <v>No Sales</v>
      </c>
      <c r="AD1704">
        <f>IFERROR(VLOOKUP(J1704,Product_lookup!$A:$G,5,FALSE),"")</f>
        <v>549</v>
      </c>
      <c r="AE1704">
        <f>IFERROR(VLOOKUP(J1704,Product_lookup!$A:$G,6,FALSE),"")</f>
        <v>198</v>
      </c>
      <c r="AF1704">
        <f>IFERROR(VLOOKUP(J1704,Product_lookup!$A:$G,7,FALSE),"")</f>
        <v>139</v>
      </c>
      <c r="AG1704" s="33">
        <f t="shared" si="242"/>
        <v>0.38615664845173042</v>
      </c>
    </row>
    <row r="1705" spans="1:33" x14ac:dyDescent="0.3">
      <c r="A1705" s="27">
        <v>46281</v>
      </c>
      <c r="B1705" s="8" t="s">
        <v>33</v>
      </c>
      <c r="C1705" s="8" t="s">
        <v>173</v>
      </c>
      <c r="D1705" s="8" t="s">
        <v>141</v>
      </c>
      <c r="E1705" s="8" t="s">
        <v>271</v>
      </c>
      <c r="F1705" s="8" t="s">
        <v>143</v>
      </c>
      <c r="G1705" s="8" t="s">
        <v>275</v>
      </c>
      <c r="H1705" s="8" t="s">
        <v>24</v>
      </c>
      <c r="I1705" s="8" t="s">
        <v>991</v>
      </c>
      <c r="J1705" s="8" t="s">
        <v>274</v>
      </c>
      <c r="K1705" s="8" t="s">
        <v>14</v>
      </c>
      <c r="L1705" s="12">
        <v>165</v>
      </c>
      <c r="M1705" s="9">
        <v>1</v>
      </c>
      <c r="N1705" s="10">
        <f t="shared" si="234"/>
        <v>6.0606060606060606E-3</v>
      </c>
      <c r="O1705" s="11">
        <f t="shared" si="235"/>
        <v>9.2200000000000006</v>
      </c>
      <c r="P1705" s="11">
        <v>9.2200000000000006</v>
      </c>
      <c r="Q1705" s="11">
        <v>0</v>
      </c>
      <c r="R1705" s="8">
        <v>0</v>
      </c>
      <c r="S1705" s="8">
        <v>0</v>
      </c>
      <c r="T1705" s="33" t="str">
        <f t="shared" si="236"/>
        <v/>
      </c>
      <c r="U1705" s="12">
        <f t="shared" si="237"/>
        <v>0</v>
      </c>
      <c r="V1705" s="10">
        <f t="shared" si="238"/>
        <v>0</v>
      </c>
      <c r="W1705" s="11">
        <v>14</v>
      </c>
      <c r="X1705" s="8" t="s">
        <v>148</v>
      </c>
      <c r="Y1705" s="8" t="s">
        <v>149</v>
      </c>
      <c r="AA1705">
        <f t="shared" si="239"/>
        <v>3</v>
      </c>
      <c r="AB1705" s="32">
        <f t="shared" si="240"/>
        <v>-9.2200000000000006</v>
      </c>
      <c r="AC1705" t="str">
        <f t="shared" si="241"/>
        <v>No Sales</v>
      </c>
      <c r="AD1705">
        <f>IFERROR(VLOOKUP(J1705,Product_lookup!$A:$G,5,FALSE),"")</f>
        <v>549</v>
      </c>
      <c r="AE1705">
        <f>IFERROR(VLOOKUP(J1705,Product_lookup!$A:$G,6,FALSE),"")</f>
        <v>198</v>
      </c>
      <c r="AF1705">
        <f>IFERROR(VLOOKUP(J1705,Product_lookup!$A:$G,7,FALSE),"")</f>
        <v>139</v>
      </c>
      <c r="AG1705" s="33">
        <f t="shared" si="242"/>
        <v>0.38615664845173042</v>
      </c>
    </row>
    <row r="1706" spans="1:33" x14ac:dyDescent="0.3">
      <c r="A1706" s="27">
        <v>46281</v>
      </c>
      <c r="B1706" s="8" t="s">
        <v>23</v>
      </c>
      <c r="C1706" s="8" t="s">
        <v>173</v>
      </c>
      <c r="D1706" s="8" t="s">
        <v>141</v>
      </c>
      <c r="E1706" s="8" t="s">
        <v>174</v>
      </c>
      <c r="F1706" s="8" t="s">
        <v>143</v>
      </c>
      <c r="G1706" s="8" t="s">
        <v>411</v>
      </c>
      <c r="H1706" s="8" t="s">
        <v>20</v>
      </c>
      <c r="I1706" s="8" t="s">
        <v>411</v>
      </c>
      <c r="J1706" s="8" t="s">
        <v>176</v>
      </c>
      <c r="K1706" s="8" t="s">
        <v>21</v>
      </c>
      <c r="L1706" s="12">
        <v>372</v>
      </c>
      <c r="M1706" s="9">
        <v>4</v>
      </c>
      <c r="N1706" s="10">
        <f t="shared" si="234"/>
        <v>1.0752688172043012E-2</v>
      </c>
      <c r="O1706" s="11">
        <f t="shared" si="235"/>
        <v>11.45</v>
      </c>
      <c r="P1706" s="11">
        <v>45.8</v>
      </c>
      <c r="Q1706" s="11">
        <v>0</v>
      </c>
      <c r="R1706" s="8">
        <v>0</v>
      </c>
      <c r="S1706" s="8">
        <v>0</v>
      </c>
      <c r="T1706" s="33" t="str">
        <f t="shared" si="236"/>
        <v/>
      </c>
      <c r="U1706" s="12">
        <f t="shared" si="237"/>
        <v>0</v>
      </c>
      <c r="V1706" s="10">
        <f t="shared" si="238"/>
        <v>0</v>
      </c>
      <c r="W1706" s="11">
        <v>14.5</v>
      </c>
      <c r="X1706" s="8" t="s">
        <v>148</v>
      </c>
      <c r="Y1706" s="8" t="s">
        <v>149</v>
      </c>
      <c r="AA1706">
        <f t="shared" si="239"/>
        <v>3</v>
      </c>
      <c r="AB1706" s="32">
        <f t="shared" si="240"/>
        <v>-45.8</v>
      </c>
      <c r="AC1706" t="str">
        <f t="shared" si="241"/>
        <v>No Sales</v>
      </c>
      <c r="AD1706">
        <f>IFERROR(VLOOKUP(J1706,Product_lookup!$A:$G,5,FALSE),"")</f>
        <v>449</v>
      </c>
      <c r="AE1706">
        <f>IFERROR(VLOOKUP(J1706,Product_lookup!$A:$G,6,FALSE),"")</f>
        <v>166</v>
      </c>
      <c r="AF1706">
        <f>IFERROR(VLOOKUP(J1706,Product_lookup!$A:$G,7,FALSE),"")</f>
        <v>140</v>
      </c>
      <c r="AG1706" s="33">
        <f t="shared" si="242"/>
        <v>0.31848552338530067</v>
      </c>
    </row>
    <row r="1707" spans="1:33" x14ac:dyDescent="0.3">
      <c r="A1707" s="27">
        <v>46281</v>
      </c>
      <c r="B1707" s="8" t="s">
        <v>23</v>
      </c>
      <c r="C1707" s="8" t="s">
        <v>173</v>
      </c>
      <c r="D1707" s="8" t="s">
        <v>141</v>
      </c>
      <c r="E1707" s="8" t="s">
        <v>174</v>
      </c>
      <c r="F1707" s="8" t="s">
        <v>143</v>
      </c>
      <c r="G1707" s="8" t="s">
        <v>408</v>
      </c>
      <c r="H1707" s="8" t="s">
        <v>20</v>
      </c>
      <c r="I1707" s="8" t="s">
        <v>408</v>
      </c>
      <c r="J1707" s="8" t="s">
        <v>176</v>
      </c>
      <c r="K1707" s="8" t="s">
        <v>14</v>
      </c>
      <c r="L1707" s="12">
        <v>3019</v>
      </c>
      <c r="M1707" s="9">
        <v>26</v>
      </c>
      <c r="N1707" s="10">
        <f t="shared" si="234"/>
        <v>8.6121232196091427E-3</v>
      </c>
      <c r="O1707" s="11">
        <f t="shared" si="235"/>
        <v>9.02</v>
      </c>
      <c r="P1707" s="11">
        <v>234.52</v>
      </c>
      <c r="Q1707" s="11">
        <v>0</v>
      </c>
      <c r="R1707" s="8">
        <v>0</v>
      </c>
      <c r="S1707" s="8">
        <v>0</v>
      </c>
      <c r="T1707" s="33" t="str">
        <f t="shared" si="236"/>
        <v/>
      </c>
      <c r="U1707" s="12">
        <f t="shared" si="237"/>
        <v>0</v>
      </c>
      <c r="V1707" s="10">
        <f t="shared" si="238"/>
        <v>0</v>
      </c>
      <c r="W1707" s="11">
        <v>15.5</v>
      </c>
      <c r="X1707" s="8" t="s">
        <v>148</v>
      </c>
      <c r="Y1707" s="8" t="s">
        <v>149</v>
      </c>
      <c r="AA1707">
        <f t="shared" si="239"/>
        <v>3</v>
      </c>
      <c r="AB1707" s="32">
        <f t="shared" si="240"/>
        <v>-234.52</v>
      </c>
      <c r="AC1707" t="str">
        <f t="shared" si="241"/>
        <v>No Sales</v>
      </c>
      <c r="AD1707">
        <f>IFERROR(VLOOKUP(J1707,Product_lookup!$A:$G,5,FALSE),"")</f>
        <v>449</v>
      </c>
      <c r="AE1707">
        <f>IFERROR(VLOOKUP(J1707,Product_lookup!$A:$G,6,FALSE),"")</f>
        <v>166</v>
      </c>
      <c r="AF1707">
        <f>IFERROR(VLOOKUP(J1707,Product_lookup!$A:$G,7,FALSE),"")</f>
        <v>140</v>
      </c>
      <c r="AG1707" s="33">
        <f t="shared" si="242"/>
        <v>0.31848552338530067</v>
      </c>
    </row>
    <row r="1708" spans="1:33" x14ac:dyDescent="0.3">
      <c r="A1708" s="27">
        <v>46281</v>
      </c>
      <c r="B1708" s="8" t="s">
        <v>23</v>
      </c>
      <c r="C1708" s="8" t="s">
        <v>173</v>
      </c>
      <c r="D1708" s="8" t="s">
        <v>141</v>
      </c>
      <c r="E1708" s="8" t="s">
        <v>186</v>
      </c>
      <c r="F1708" s="8" t="s">
        <v>143</v>
      </c>
      <c r="G1708" s="8" t="s">
        <v>191</v>
      </c>
      <c r="H1708" s="8" t="s">
        <v>20</v>
      </c>
      <c r="I1708" s="8" t="s">
        <v>191</v>
      </c>
      <c r="J1708" s="8" t="s">
        <v>188</v>
      </c>
      <c r="K1708" s="8" t="s">
        <v>21</v>
      </c>
      <c r="L1708" s="12">
        <v>120</v>
      </c>
      <c r="M1708" s="9">
        <v>1</v>
      </c>
      <c r="N1708" s="10">
        <f t="shared" si="234"/>
        <v>8.3333333333333332E-3</v>
      </c>
      <c r="O1708" s="11">
        <f t="shared" si="235"/>
        <v>10.34</v>
      </c>
      <c r="P1708" s="11">
        <v>10.34</v>
      </c>
      <c r="Q1708" s="11">
        <v>0</v>
      </c>
      <c r="R1708" s="8">
        <v>0</v>
      </c>
      <c r="S1708" s="8">
        <v>0</v>
      </c>
      <c r="T1708" s="33" t="str">
        <f t="shared" si="236"/>
        <v/>
      </c>
      <c r="U1708" s="12">
        <f t="shared" si="237"/>
        <v>0</v>
      </c>
      <c r="V1708" s="10">
        <f t="shared" si="238"/>
        <v>0</v>
      </c>
      <c r="W1708" s="11">
        <v>12</v>
      </c>
      <c r="X1708" s="8" t="s">
        <v>148</v>
      </c>
      <c r="Y1708" s="8" t="s">
        <v>149</v>
      </c>
      <c r="AA1708">
        <f t="shared" si="239"/>
        <v>3</v>
      </c>
      <c r="AB1708" s="32">
        <f t="shared" si="240"/>
        <v>-10.34</v>
      </c>
      <c r="AC1708" t="str">
        <f t="shared" si="241"/>
        <v>No Sales</v>
      </c>
      <c r="AD1708">
        <f>IFERROR(VLOOKUP(J1708,Product_lookup!$A:$G,5,FALSE),"")</f>
        <v>349</v>
      </c>
      <c r="AE1708">
        <f>IFERROR(VLOOKUP(J1708,Product_lookup!$A:$G,6,FALSE),"")</f>
        <v>133</v>
      </c>
      <c r="AF1708">
        <f>IFERROR(VLOOKUP(J1708,Product_lookup!$A:$G,7,FALSE),"")</f>
        <v>121</v>
      </c>
      <c r="AG1708" s="33">
        <f t="shared" si="242"/>
        <v>0.27220630372492838</v>
      </c>
    </row>
    <row r="1709" spans="1:33" x14ac:dyDescent="0.3">
      <c r="A1709" s="27">
        <v>46281</v>
      </c>
      <c r="B1709" s="8" t="s">
        <v>23</v>
      </c>
      <c r="C1709" s="8" t="s">
        <v>173</v>
      </c>
      <c r="D1709" s="8" t="s">
        <v>141</v>
      </c>
      <c r="E1709" s="8" t="s">
        <v>186</v>
      </c>
      <c r="F1709" s="8" t="s">
        <v>143</v>
      </c>
      <c r="G1709" s="8" t="s">
        <v>279</v>
      </c>
      <c r="H1709" s="8" t="s">
        <v>20</v>
      </c>
      <c r="I1709" s="8" t="s">
        <v>279</v>
      </c>
      <c r="J1709" s="8" t="s">
        <v>188</v>
      </c>
      <c r="K1709" s="8" t="s">
        <v>7</v>
      </c>
      <c r="L1709" s="12">
        <v>147</v>
      </c>
      <c r="M1709" s="9">
        <v>0</v>
      </c>
      <c r="N1709" s="10">
        <f t="shared" si="234"/>
        <v>0</v>
      </c>
      <c r="O1709" s="11" t="str">
        <f t="shared" si="235"/>
        <v/>
      </c>
      <c r="P1709" s="11">
        <v>0</v>
      </c>
      <c r="Q1709" s="11">
        <v>0</v>
      </c>
      <c r="R1709" s="8">
        <v>0</v>
      </c>
      <c r="S1709" s="8">
        <v>0</v>
      </c>
      <c r="T1709" s="33" t="str">
        <f t="shared" si="236"/>
        <v/>
      </c>
      <c r="U1709" s="12" t="str">
        <f t="shared" si="237"/>
        <v/>
      </c>
      <c r="V1709" s="10" t="str">
        <f t="shared" si="238"/>
        <v/>
      </c>
      <c r="W1709" s="11">
        <v>9</v>
      </c>
      <c r="X1709" s="8" t="s">
        <v>148</v>
      </c>
      <c r="Y1709" s="8" t="s">
        <v>149</v>
      </c>
      <c r="AA1709">
        <f t="shared" si="239"/>
        <v>3</v>
      </c>
      <c r="AB1709" s="32">
        <f t="shared" si="240"/>
        <v>0</v>
      </c>
      <c r="AC1709" t="str">
        <f t="shared" si="241"/>
        <v>No Spend</v>
      </c>
      <c r="AD1709">
        <f>IFERROR(VLOOKUP(J1709,Product_lookup!$A:$G,5,FALSE),"")</f>
        <v>349</v>
      </c>
      <c r="AE1709">
        <f>IFERROR(VLOOKUP(J1709,Product_lookup!$A:$G,6,FALSE),"")</f>
        <v>133</v>
      </c>
      <c r="AF1709">
        <f>IFERROR(VLOOKUP(J1709,Product_lookup!$A:$G,7,FALSE),"")</f>
        <v>121</v>
      </c>
      <c r="AG1709" s="33">
        <f t="shared" si="242"/>
        <v>0.27220630372492838</v>
      </c>
    </row>
    <row r="1710" spans="1:33" x14ac:dyDescent="0.3">
      <c r="A1710" s="27">
        <v>46281</v>
      </c>
      <c r="B1710" s="8" t="s">
        <v>23</v>
      </c>
      <c r="C1710" s="8" t="s">
        <v>173</v>
      </c>
      <c r="D1710" s="8" t="s">
        <v>141</v>
      </c>
      <c r="E1710" s="8" t="s">
        <v>281</v>
      </c>
      <c r="F1710" s="8" t="s">
        <v>143</v>
      </c>
      <c r="G1710" s="8" t="s">
        <v>284</v>
      </c>
      <c r="H1710" s="8" t="s">
        <v>20</v>
      </c>
      <c r="I1710" s="8" t="s">
        <v>284</v>
      </c>
      <c r="J1710" s="8" t="s">
        <v>283</v>
      </c>
      <c r="K1710" s="8" t="s">
        <v>14</v>
      </c>
      <c r="L1710" s="12">
        <v>530</v>
      </c>
      <c r="M1710" s="9">
        <v>3</v>
      </c>
      <c r="N1710" s="10">
        <f t="shared" si="234"/>
        <v>5.6603773584905656E-3</v>
      </c>
      <c r="O1710" s="11">
        <f t="shared" si="235"/>
        <v>4.6000000000000005</v>
      </c>
      <c r="P1710" s="11">
        <v>13.8</v>
      </c>
      <c r="Q1710" s="11">
        <v>0</v>
      </c>
      <c r="R1710" s="8">
        <v>0</v>
      </c>
      <c r="S1710" s="8">
        <v>0</v>
      </c>
      <c r="T1710" s="33" t="str">
        <f t="shared" si="236"/>
        <v/>
      </c>
      <c r="U1710" s="12">
        <f t="shared" si="237"/>
        <v>0</v>
      </c>
      <c r="V1710" s="10">
        <f t="shared" si="238"/>
        <v>0</v>
      </c>
      <c r="W1710" s="11">
        <v>8</v>
      </c>
      <c r="X1710" s="8" t="s">
        <v>148</v>
      </c>
      <c r="Y1710" s="8" t="s">
        <v>149</v>
      </c>
      <c r="AA1710">
        <f t="shared" si="239"/>
        <v>3</v>
      </c>
      <c r="AB1710" s="32">
        <f t="shared" si="240"/>
        <v>-13.8</v>
      </c>
      <c r="AC1710" t="str">
        <f t="shared" si="241"/>
        <v>No Sales</v>
      </c>
      <c r="AD1710">
        <f>IFERROR(VLOOKUP(J1710,Product_lookup!$A:$G,5,FALSE),"")</f>
        <v>299</v>
      </c>
      <c r="AE1710">
        <f>IFERROR(VLOOKUP(J1710,Product_lookup!$A:$G,6,FALSE),"")</f>
        <v>111</v>
      </c>
      <c r="AF1710">
        <f>IFERROR(VLOOKUP(J1710,Product_lookup!$A:$G,7,FALSE),"")</f>
        <v>107</v>
      </c>
      <c r="AG1710" s="33">
        <f t="shared" si="242"/>
        <v>0.2709030100334448</v>
      </c>
    </row>
    <row r="1711" spans="1:33" x14ac:dyDescent="0.3">
      <c r="A1711" s="27">
        <v>46281</v>
      </c>
      <c r="B1711" s="8" t="s">
        <v>23</v>
      </c>
      <c r="C1711" s="8" t="s">
        <v>173</v>
      </c>
      <c r="D1711" s="8" t="s">
        <v>141</v>
      </c>
      <c r="E1711" s="8" t="s">
        <v>285</v>
      </c>
      <c r="F1711" s="8" t="s">
        <v>143</v>
      </c>
      <c r="G1711" s="8" t="s">
        <v>482</v>
      </c>
      <c r="H1711" s="8" t="s">
        <v>20</v>
      </c>
      <c r="I1711" s="8" t="s">
        <v>482</v>
      </c>
      <c r="J1711" s="8" t="s">
        <v>287</v>
      </c>
      <c r="K1711" s="8" t="s">
        <v>21</v>
      </c>
      <c r="L1711" s="12">
        <v>588</v>
      </c>
      <c r="M1711" s="9">
        <v>7</v>
      </c>
      <c r="N1711" s="10">
        <f t="shared" si="234"/>
        <v>1.1904761904761904E-2</v>
      </c>
      <c r="O1711" s="11">
        <f t="shared" si="235"/>
        <v>7</v>
      </c>
      <c r="P1711" s="11">
        <v>49</v>
      </c>
      <c r="Q1711" s="11">
        <v>0</v>
      </c>
      <c r="R1711" s="8">
        <v>0</v>
      </c>
      <c r="S1711" s="8">
        <v>0</v>
      </c>
      <c r="T1711" s="33" t="str">
        <f t="shared" si="236"/>
        <v/>
      </c>
      <c r="U1711" s="12">
        <f t="shared" si="237"/>
        <v>0</v>
      </c>
      <c r="V1711" s="10">
        <f t="shared" si="238"/>
        <v>0</v>
      </c>
      <c r="W1711" s="11">
        <v>7</v>
      </c>
      <c r="X1711" s="8" t="s">
        <v>148</v>
      </c>
      <c r="Y1711" s="8" t="s">
        <v>149</v>
      </c>
      <c r="AA1711">
        <f t="shared" si="239"/>
        <v>3</v>
      </c>
      <c r="AB1711" s="32">
        <f t="shared" si="240"/>
        <v>-49</v>
      </c>
      <c r="AC1711" t="str">
        <f t="shared" si="241"/>
        <v>No Sales</v>
      </c>
      <c r="AD1711">
        <f>IFERROR(VLOOKUP(J1711,Product_lookup!$A:$G,5,FALSE),"")</f>
        <v>249</v>
      </c>
      <c r="AE1711">
        <f>IFERROR(VLOOKUP(J1711,Product_lookup!$A:$G,6,FALSE),"")</f>
        <v>95</v>
      </c>
      <c r="AF1711">
        <f>IFERROR(VLOOKUP(J1711,Product_lookup!$A:$G,7,FALSE),"")</f>
        <v>92</v>
      </c>
      <c r="AG1711" s="33">
        <f t="shared" si="242"/>
        <v>0.24899598393574296</v>
      </c>
    </row>
    <row r="1712" spans="1:33" x14ac:dyDescent="0.3">
      <c r="A1712" s="27">
        <v>46288</v>
      </c>
      <c r="B1712" s="8" t="s">
        <v>12</v>
      </c>
      <c r="C1712" s="8" t="s">
        <v>140</v>
      </c>
      <c r="D1712" s="8" t="s">
        <v>141</v>
      </c>
      <c r="E1712" s="8" t="s">
        <v>157</v>
      </c>
      <c r="F1712" s="8" t="s">
        <v>143</v>
      </c>
      <c r="G1712" s="8" t="s">
        <v>151</v>
      </c>
      <c r="H1712" s="8" t="s">
        <v>6</v>
      </c>
      <c r="J1712" s="8" t="s">
        <v>159</v>
      </c>
      <c r="K1712" s="8" t="s">
        <v>14</v>
      </c>
      <c r="L1712" s="12">
        <v>799</v>
      </c>
      <c r="M1712" s="9">
        <v>13</v>
      </c>
      <c r="N1712" s="10">
        <f t="shared" si="234"/>
        <v>1.6270337922403004E-2</v>
      </c>
      <c r="O1712" s="11">
        <f t="shared" si="235"/>
        <v>7.9</v>
      </c>
      <c r="P1712" s="11">
        <v>102.7</v>
      </c>
      <c r="Q1712" s="11">
        <v>399</v>
      </c>
      <c r="R1712" s="8">
        <v>1</v>
      </c>
      <c r="S1712" s="8">
        <v>1</v>
      </c>
      <c r="T1712" s="33">
        <f t="shared" si="236"/>
        <v>0.25739348370927317</v>
      </c>
      <c r="U1712" s="12">
        <f t="shared" si="237"/>
        <v>3.8851022395326194</v>
      </c>
      <c r="V1712" s="10">
        <f t="shared" si="238"/>
        <v>7.6923076923076927E-2</v>
      </c>
      <c r="W1712" s="11">
        <v>11</v>
      </c>
      <c r="X1712" s="8" t="s">
        <v>148</v>
      </c>
      <c r="Y1712" s="8" t="s">
        <v>149</v>
      </c>
      <c r="AA1712">
        <f t="shared" si="239"/>
        <v>4</v>
      </c>
      <c r="AB1712" s="32">
        <f t="shared" si="240"/>
        <v>22.299999999999997</v>
      </c>
      <c r="AC1712" t="str">
        <f t="shared" si="241"/>
        <v>Profitable</v>
      </c>
      <c r="AD1712">
        <f>IFERROR(VLOOKUP(J1712,Product_lookup!$A:$G,5,FALSE),"")</f>
        <v>399</v>
      </c>
      <c r="AE1712">
        <f>IFERROR(VLOOKUP(J1712,Product_lookup!$A:$G,6,FALSE),"")</f>
        <v>148</v>
      </c>
      <c r="AF1712">
        <f>IFERROR(VLOOKUP(J1712,Product_lookup!$A:$G,7,FALSE),"")</f>
        <v>126</v>
      </c>
      <c r="AG1712" s="33">
        <f t="shared" si="242"/>
        <v>0.31328320802005011</v>
      </c>
    </row>
    <row r="1713" spans="1:33" x14ac:dyDescent="0.3">
      <c r="A1713" s="27">
        <v>46281</v>
      </c>
      <c r="B1713" s="8" t="s">
        <v>23</v>
      </c>
      <c r="C1713" s="8" t="s">
        <v>173</v>
      </c>
      <c r="D1713" s="8" t="s">
        <v>141</v>
      </c>
      <c r="E1713" s="8" t="s">
        <v>285</v>
      </c>
      <c r="F1713" s="8" t="s">
        <v>143</v>
      </c>
      <c r="G1713" s="8" t="s">
        <v>288</v>
      </c>
      <c r="H1713" s="8" t="s">
        <v>20</v>
      </c>
      <c r="I1713" s="8" t="s">
        <v>288</v>
      </c>
      <c r="J1713" s="8" t="s">
        <v>287</v>
      </c>
      <c r="K1713" s="8" t="s">
        <v>21</v>
      </c>
      <c r="L1713" s="12">
        <v>748</v>
      </c>
      <c r="M1713" s="9">
        <v>14</v>
      </c>
      <c r="N1713" s="10">
        <f t="shared" si="234"/>
        <v>1.871657754010695E-2</v>
      </c>
      <c r="O1713" s="11">
        <f t="shared" si="235"/>
        <v>6</v>
      </c>
      <c r="P1713" s="11">
        <v>84</v>
      </c>
      <c r="Q1713" s="11">
        <v>0</v>
      </c>
      <c r="R1713" s="8">
        <v>0</v>
      </c>
      <c r="S1713" s="8">
        <v>0</v>
      </c>
      <c r="T1713" s="33" t="str">
        <f t="shared" si="236"/>
        <v/>
      </c>
      <c r="U1713" s="12">
        <f t="shared" si="237"/>
        <v>0</v>
      </c>
      <c r="V1713" s="10">
        <f t="shared" si="238"/>
        <v>0</v>
      </c>
      <c r="W1713" s="11">
        <v>6</v>
      </c>
      <c r="X1713" s="8" t="s">
        <v>148</v>
      </c>
      <c r="Y1713" s="8" t="s">
        <v>149</v>
      </c>
      <c r="AA1713">
        <f t="shared" si="239"/>
        <v>3</v>
      </c>
      <c r="AB1713" s="32">
        <f t="shared" si="240"/>
        <v>-84</v>
      </c>
      <c r="AC1713" t="str">
        <f t="shared" si="241"/>
        <v>No Sales</v>
      </c>
      <c r="AD1713">
        <f>IFERROR(VLOOKUP(J1713,Product_lookup!$A:$G,5,FALSE),"")</f>
        <v>249</v>
      </c>
      <c r="AE1713">
        <f>IFERROR(VLOOKUP(J1713,Product_lookup!$A:$G,6,FALSE),"")</f>
        <v>95</v>
      </c>
      <c r="AF1713">
        <f>IFERROR(VLOOKUP(J1713,Product_lookup!$A:$G,7,FALSE),"")</f>
        <v>92</v>
      </c>
      <c r="AG1713" s="33">
        <f t="shared" si="242"/>
        <v>0.24899598393574296</v>
      </c>
    </row>
    <row r="1714" spans="1:33" x14ac:dyDescent="0.3">
      <c r="A1714" s="27">
        <v>46281</v>
      </c>
      <c r="B1714" s="8" t="s">
        <v>23</v>
      </c>
      <c r="C1714" s="8" t="s">
        <v>173</v>
      </c>
      <c r="D1714" s="8" t="s">
        <v>141</v>
      </c>
      <c r="E1714" s="8" t="s">
        <v>285</v>
      </c>
      <c r="F1714" s="8" t="s">
        <v>143</v>
      </c>
      <c r="G1714" s="8" t="s">
        <v>286</v>
      </c>
      <c r="H1714" s="8" t="s">
        <v>20</v>
      </c>
      <c r="I1714" s="8" t="s">
        <v>286</v>
      </c>
      <c r="J1714" s="8" t="s">
        <v>287</v>
      </c>
      <c r="K1714" s="8" t="s">
        <v>7</v>
      </c>
      <c r="L1714" s="12">
        <v>3135</v>
      </c>
      <c r="M1714" s="9">
        <v>21</v>
      </c>
      <c r="N1714" s="10">
        <f t="shared" si="234"/>
        <v>6.6985645933014355E-3</v>
      </c>
      <c r="O1714" s="11">
        <f t="shared" si="235"/>
        <v>5.66</v>
      </c>
      <c r="P1714" s="11">
        <v>118.86</v>
      </c>
      <c r="Q1714" s="11">
        <v>0</v>
      </c>
      <c r="R1714" s="8">
        <v>0</v>
      </c>
      <c r="S1714" s="8">
        <v>0</v>
      </c>
      <c r="T1714" s="33" t="str">
        <f t="shared" si="236"/>
        <v/>
      </c>
      <c r="U1714" s="12">
        <f t="shared" si="237"/>
        <v>0</v>
      </c>
      <c r="V1714" s="10">
        <f t="shared" si="238"/>
        <v>0</v>
      </c>
      <c r="W1714" s="11">
        <v>9.5</v>
      </c>
      <c r="X1714" s="8" t="s">
        <v>148</v>
      </c>
      <c r="Y1714" s="8" t="s">
        <v>149</v>
      </c>
      <c r="AA1714">
        <f t="shared" si="239"/>
        <v>3</v>
      </c>
      <c r="AB1714" s="32">
        <f t="shared" si="240"/>
        <v>-118.86</v>
      </c>
      <c r="AC1714" t="str">
        <f t="shared" si="241"/>
        <v>No Sales</v>
      </c>
      <c r="AD1714">
        <f>IFERROR(VLOOKUP(J1714,Product_lookup!$A:$G,5,FALSE),"")</f>
        <v>249</v>
      </c>
      <c r="AE1714">
        <f>IFERROR(VLOOKUP(J1714,Product_lookup!$A:$G,6,FALSE),"")</f>
        <v>95</v>
      </c>
      <c r="AF1714">
        <f>IFERROR(VLOOKUP(J1714,Product_lookup!$A:$G,7,FALSE),"")</f>
        <v>92</v>
      </c>
      <c r="AG1714" s="33">
        <f t="shared" si="242"/>
        <v>0.24899598393574296</v>
      </c>
    </row>
    <row r="1715" spans="1:33" x14ac:dyDescent="0.3">
      <c r="A1715" s="27">
        <v>46281</v>
      </c>
      <c r="B1715" s="8" t="s">
        <v>43</v>
      </c>
      <c r="C1715" s="8" t="s">
        <v>140</v>
      </c>
      <c r="D1715" s="8" t="s">
        <v>141</v>
      </c>
      <c r="E1715" s="8" t="s">
        <v>142</v>
      </c>
      <c r="F1715" s="8" t="s">
        <v>143</v>
      </c>
      <c r="G1715" s="8" t="s">
        <v>1590</v>
      </c>
      <c r="H1715" s="8" t="s">
        <v>27</v>
      </c>
      <c r="I1715" s="8" t="s">
        <v>692</v>
      </c>
      <c r="J1715" s="8" t="s">
        <v>147</v>
      </c>
      <c r="K1715" s="8" t="s">
        <v>21</v>
      </c>
      <c r="L1715" s="12">
        <v>233</v>
      </c>
      <c r="M1715" s="9">
        <v>2</v>
      </c>
      <c r="N1715" s="10">
        <f t="shared" si="234"/>
        <v>8.5836909871244635E-3</v>
      </c>
      <c r="O1715" s="11">
        <f t="shared" si="235"/>
        <v>14.5</v>
      </c>
      <c r="P1715" s="11">
        <v>29</v>
      </c>
      <c r="Q1715" s="11">
        <v>0</v>
      </c>
      <c r="R1715" s="8">
        <v>0</v>
      </c>
      <c r="S1715" s="8">
        <v>0</v>
      </c>
      <c r="T1715" s="33" t="str">
        <f t="shared" si="236"/>
        <v/>
      </c>
      <c r="U1715" s="12">
        <f t="shared" si="237"/>
        <v>0</v>
      </c>
      <c r="V1715" s="10">
        <f t="shared" si="238"/>
        <v>0</v>
      </c>
      <c r="W1715" s="11">
        <v>14.5</v>
      </c>
      <c r="X1715" s="8" t="s">
        <v>148</v>
      </c>
      <c r="Y1715" s="8" t="s">
        <v>149</v>
      </c>
      <c r="AA1715">
        <f t="shared" si="239"/>
        <v>3</v>
      </c>
      <c r="AB1715" s="32">
        <f t="shared" si="240"/>
        <v>-29</v>
      </c>
      <c r="AC1715" t="str">
        <f t="shared" si="241"/>
        <v>No Sales</v>
      </c>
      <c r="AD1715">
        <f>IFERROR(VLOOKUP(J1715,Product_lookup!$A:$G,5,FALSE),"")</f>
        <v>599</v>
      </c>
      <c r="AE1715">
        <f>IFERROR(VLOOKUP(J1715,Product_lookup!$A:$G,6,FALSE),"")</f>
        <v>216</v>
      </c>
      <c r="AF1715">
        <f>IFERROR(VLOOKUP(J1715,Product_lookup!$A:$G,7,FALSE),"")</f>
        <v>144</v>
      </c>
      <c r="AG1715" s="33">
        <f t="shared" si="242"/>
        <v>0.39899833055091821</v>
      </c>
    </row>
    <row r="1716" spans="1:33" x14ac:dyDescent="0.3">
      <c r="A1716" s="27">
        <v>46281</v>
      </c>
      <c r="B1716" s="8" t="s">
        <v>43</v>
      </c>
      <c r="C1716" s="8" t="s">
        <v>140</v>
      </c>
      <c r="D1716" s="8" t="s">
        <v>141</v>
      </c>
      <c r="E1716" s="8" t="s">
        <v>142</v>
      </c>
      <c r="F1716" s="8" t="s">
        <v>143</v>
      </c>
      <c r="G1716" s="8" t="s">
        <v>1584</v>
      </c>
      <c r="H1716" s="8" t="s">
        <v>27</v>
      </c>
      <c r="I1716" s="8" t="s">
        <v>556</v>
      </c>
      <c r="J1716" s="8" t="s">
        <v>147</v>
      </c>
      <c r="K1716" s="8" t="s">
        <v>7</v>
      </c>
      <c r="L1716" s="12">
        <v>1003</v>
      </c>
      <c r="M1716" s="9">
        <v>4</v>
      </c>
      <c r="N1716" s="10">
        <f t="shared" si="234"/>
        <v>3.9880358923230306E-3</v>
      </c>
      <c r="O1716" s="11">
        <f t="shared" si="235"/>
        <v>8.11</v>
      </c>
      <c r="P1716" s="11">
        <v>32.44</v>
      </c>
      <c r="Q1716" s="11">
        <v>0</v>
      </c>
      <c r="R1716" s="8">
        <v>0</v>
      </c>
      <c r="S1716" s="8">
        <v>0</v>
      </c>
      <c r="T1716" s="33" t="str">
        <f t="shared" si="236"/>
        <v/>
      </c>
      <c r="U1716" s="12">
        <f t="shared" si="237"/>
        <v>0</v>
      </c>
      <c r="V1716" s="10">
        <f t="shared" si="238"/>
        <v>0</v>
      </c>
      <c r="W1716" s="11">
        <v>12.5</v>
      </c>
      <c r="X1716" s="8" t="s">
        <v>148</v>
      </c>
      <c r="Y1716" s="8" t="s">
        <v>149</v>
      </c>
      <c r="AA1716">
        <f t="shared" si="239"/>
        <v>3</v>
      </c>
      <c r="AB1716" s="32">
        <f t="shared" si="240"/>
        <v>-32.44</v>
      </c>
      <c r="AC1716" t="str">
        <f t="shared" si="241"/>
        <v>No Sales</v>
      </c>
      <c r="AD1716">
        <f>IFERROR(VLOOKUP(J1716,Product_lookup!$A:$G,5,FALSE),"")</f>
        <v>599</v>
      </c>
      <c r="AE1716">
        <f>IFERROR(VLOOKUP(J1716,Product_lookup!$A:$G,6,FALSE),"")</f>
        <v>216</v>
      </c>
      <c r="AF1716">
        <f>IFERROR(VLOOKUP(J1716,Product_lookup!$A:$G,7,FALSE),"")</f>
        <v>144</v>
      </c>
      <c r="AG1716" s="33">
        <f t="shared" si="242"/>
        <v>0.39899833055091821</v>
      </c>
    </row>
    <row r="1717" spans="1:33" x14ac:dyDescent="0.3">
      <c r="A1717" s="27">
        <v>46281</v>
      </c>
      <c r="B1717" s="8" t="s">
        <v>43</v>
      </c>
      <c r="C1717" s="8" t="s">
        <v>140</v>
      </c>
      <c r="D1717" s="8" t="s">
        <v>141</v>
      </c>
      <c r="E1717" s="8" t="s">
        <v>142</v>
      </c>
      <c r="F1717" s="8" t="s">
        <v>143</v>
      </c>
      <c r="G1717" s="8" t="s">
        <v>1585</v>
      </c>
      <c r="H1717" s="8" t="s">
        <v>27</v>
      </c>
      <c r="I1717" s="8" t="s">
        <v>558</v>
      </c>
      <c r="J1717" s="8" t="s">
        <v>147</v>
      </c>
      <c r="K1717" s="8" t="s">
        <v>7</v>
      </c>
      <c r="L1717" s="12">
        <v>455</v>
      </c>
      <c r="M1717" s="9">
        <v>3</v>
      </c>
      <c r="N1717" s="10">
        <f t="shared" si="234"/>
        <v>6.5934065934065934E-3</v>
      </c>
      <c r="O1717" s="11">
        <f t="shared" si="235"/>
        <v>10.93</v>
      </c>
      <c r="P1717" s="11">
        <v>32.79</v>
      </c>
      <c r="Q1717" s="11">
        <v>599</v>
      </c>
      <c r="R1717" s="8">
        <v>1</v>
      </c>
      <c r="S1717" s="8">
        <v>1</v>
      </c>
      <c r="T1717" s="33">
        <f t="shared" si="236"/>
        <v>5.4741235392320529E-2</v>
      </c>
      <c r="U1717" s="12">
        <f t="shared" si="237"/>
        <v>18.267764562366576</v>
      </c>
      <c r="V1717" s="10">
        <f t="shared" si="238"/>
        <v>0.33333333333333331</v>
      </c>
      <c r="W1717" s="11">
        <v>16</v>
      </c>
      <c r="X1717" s="8" t="s">
        <v>148</v>
      </c>
      <c r="Y1717" s="8" t="s">
        <v>149</v>
      </c>
      <c r="AA1717">
        <f t="shared" si="239"/>
        <v>3</v>
      </c>
      <c r="AB1717" s="32">
        <f t="shared" si="240"/>
        <v>206.21</v>
      </c>
      <c r="AC1717" t="str">
        <f t="shared" si="241"/>
        <v>Profitable</v>
      </c>
      <c r="AD1717">
        <f>IFERROR(VLOOKUP(J1717,Product_lookup!$A:$G,5,FALSE),"")</f>
        <v>599</v>
      </c>
      <c r="AE1717">
        <f>IFERROR(VLOOKUP(J1717,Product_lookup!$A:$G,6,FALSE),"")</f>
        <v>216</v>
      </c>
      <c r="AF1717">
        <f>IFERROR(VLOOKUP(J1717,Product_lookup!$A:$G,7,FALSE),"")</f>
        <v>144</v>
      </c>
      <c r="AG1717" s="33">
        <f t="shared" si="242"/>
        <v>0.39899833055091821</v>
      </c>
    </row>
    <row r="1718" spans="1:33" x14ac:dyDescent="0.3">
      <c r="A1718" s="27">
        <v>46281</v>
      </c>
      <c r="B1718" s="8" t="s">
        <v>43</v>
      </c>
      <c r="C1718" s="8" t="s">
        <v>140</v>
      </c>
      <c r="D1718" s="8" t="s">
        <v>141</v>
      </c>
      <c r="E1718" s="8" t="s">
        <v>142</v>
      </c>
      <c r="F1718" s="8" t="s">
        <v>143</v>
      </c>
      <c r="G1718" s="8" t="s">
        <v>1569</v>
      </c>
      <c r="H1718" s="8" t="s">
        <v>27</v>
      </c>
      <c r="I1718" s="8" t="s">
        <v>1048</v>
      </c>
      <c r="J1718" s="8" t="s">
        <v>147</v>
      </c>
      <c r="K1718" s="8" t="s">
        <v>14</v>
      </c>
      <c r="L1718" s="12">
        <v>1276</v>
      </c>
      <c r="M1718" s="9">
        <v>7</v>
      </c>
      <c r="N1718" s="10">
        <f t="shared" si="234"/>
        <v>5.4858934169278997E-3</v>
      </c>
      <c r="O1718" s="11">
        <f t="shared" si="235"/>
        <v>9.0500000000000007</v>
      </c>
      <c r="P1718" s="11">
        <v>63.35</v>
      </c>
      <c r="Q1718" s="11">
        <v>0</v>
      </c>
      <c r="R1718" s="8">
        <v>0</v>
      </c>
      <c r="S1718" s="8">
        <v>0</v>
      </c>
      <c r="T1718" s="33" t="str">
        <f t="shared" si="236"/>
        <v/>
      </c>
      <c r="U1718" s="12">
        <f t="shared" si="237"/>
        <v>0</v>
      </c>
      <c r="V1718" s="10">
        <f t="shared" si="238"/>
        <v>0</v>
      </c>
      <c r="W1718" s="11">
        <v>16</v>
      </c>
      <c r="X1718" s="8" t="s">
        <v>148</v>
      </c>
      <c r="Y1718" s="8" t="s">
        <v>149</v>
      </c>
      <c r="AA1718">
        <f t="shared" si="239"/>
        <v>3</v>
      </c>
      <c r="AB1718" s="32">
        <f t="shared" si="240"/>
        <v>-63.35</v>
      </c>
      <c r="AC1718" t="str">
        <f t="shared" si="241"/>
        <v>No Sales</v>
      </c>
      <c r="AD1718">
        <f>IFERROR(VLOOKUP(J1718,Product_lookup!$A:$G,5,FALSE),"")</f>
        <v>599</v>
      </c>
      <c r="AE1718">
        <f>IFERROR(VLOOKUP(J1718,Product_lookup!$A:$G,6,FALSE),"")</f>
        <v>216</v>
      </c>
      <c r="AF1718">
        <f>IFERROR(VLOOKUP(J1718,Product_lookup!$A:$G,7,FALSE),"")</f>
        <v>144</v>
      </c>
      <c r="AG1718" s="33">
        <f t="shared" si="242"/>
        <v>0.39899833055091821</v>
      </c>
    </row>
    <row r="1719" spans="1:33" x14ac:dyDescent="0.3">
      <c r="A1719" s="27">
        <v>46281</v>
      </c>
      <c r="B1719" s="8" t="s">
        <v>43</v>
      </c>
      <c r="C1719" s="8" t="s">
        <v>140</v>
      </c>
      <c r="D1719" s="8" t="s">
        <v>141</v>
      </c>
      <c r="E1719" s="8" t="s">
        <v>142</v>
      </c>
      <c r="F1719" s="8" t="s">
        <v>143</v>
      </c>
      <c r="G1719" s="8" t="s">
        <v>1580</v>
      </c>
      <c r="H1719" s="8" t="s">
        <v>27</v>
      </c>
      <c r="I1719" s="8" t="s">
        <v>416</v>
      </c>
      <c r="J1719" s="8" t="s">
        <v>147</v>
      </c>
      <c r="K1719" s="8" t="s">
        <v>7</v>
      </c>
      <c r="L1719" s="12">
        <v>457</v>
      </c>
      <c r="M1719" s="9">
        <v>2</v>
      </c>
      <c r="N1719" s="10">
        <f t="shared" si="234"/>
        <v>4.3763676148796497E-3</v>
      </c>
      <c r="O1719" s="11">
        <f t="shared" si="235"/>
        <v>7.77</v>
      </c>
      <c r="P1719" s="11">
        <v>15.54</v>
      </c>
      <c r="Q1719" s="11">
        <v>0</v>
      </c>
      <c r="R1719" s="8">
        <v>0</v>
      </c>
      <c r="S1719" s="8">
        <v>0</v>
      </c>
      <c r="T1719" s="33" t="str">
        <f t="shared" si="236"/>
        <v/>
      </c>
      <c r="U1719" s="12">
        <f t="shared" si="237"/>
        <v>0</v>
      </c>
      <c r="V1719" s="10">
        <f t="shared" si="238"/>
        <v>0</v>
      </c>
      <c r="W1719" s="11">
        <v>11.5</v>
      </c>
      <c r="X1719" s="8" t="s">
        <v>148</v>
      </c>
      <c r="Y1719" s="8" t="s">
        <v>149</v>
      </c>
      <c r="AA1719">
        <f t="shared" si="239"/>
        <v>3</v>
      </c>
      <c r="AB1719" s="32">
        <f t="shared" si="240"/>
        <v>-15.54</v>
      </c>
      <c r="AC1719" t="str">
        <f t="shared" si="241"/>
        <v>No Sales</v>
      </c>
      <c r="AD1719">
        <f>IFERROR(VLOOKUP(J1719,Product_lookup!$A:$G,5,FALSE),"")</f>
        <v>599</v>
      </c>
      <c r="AE1719">
        <f>IFERROR(VLOOKUP(J1719,Product_lookup!$A:$G,6,FALSE),"")</f>
        <v>216</v>
      </c>
      <c r="AF1719">
        <f>IFERROR(VLOOKUP(J1719,Product_lookup!$A:$G,7,FALSE),"")</f>
        <v>144</v>
      </c>
      <c r="AG1719" s="33">
        <f t="shared" si="242"/>
        <v>0.39899833055091821</v>
      </c>
    </row>
    <row r="1720" spans="1:33" x14ac:dyDescent="0.3">
      <c r="A1720" s="27">
        <v>46281</v>
      </c>
      <c r="B1720" s="8" t="s">
        <v>43</v>
      </c>
      <c r="C1720" s="8" t="s">
        <v>140</v>
      </c>
      <c r="D1720" s="8" t="s">
        <v>141</v>
      </c>
      <c r="E1720" s="8" t="s">
        <v>164</v>
      </c>
      <c r="F1720" s="8" t="s">
        <v>143</v>
      </c>
      <c r="G1720" s="8" t="s">
        <v>1572</v>
      </c>
      <c r="H1720" s="8" t="s">
        <v>27</v>
      </c>
      <c r="I1720" s="8" t="s">
        <v>305</v>
      </c>
      <c r="J1720" s="8" t="s">
        <v>166</v>
      </c>
      <c r="K1720" s="8" t="s">
        <v>7</v>
      </c>
      <c r="L1720" s="12">
        <v>620</v>
      </c>
      <c r="M1720" s="9">
        <v>1</v>
      </c>
      <c r="N1720" s="10">
        <f t="shared" si="234"/>
        <v>1.6129032258064516E-3</v>
      </c>
      <c r="O1720" s="11">
        <f t="shared" si="235"/>
        <v>7.4</v>
      </c>
      <c r="P1720" s="11">
        <v>7.4</v>
      </c>
      <c r="Q1720" s="11">
        <v>0</v>
      </c>
      <c r="R1720" s="8">
        <v>0</v>
      </c>
      <c r="S1720" s="8">
        <v>0</v>
      </c>
      <c r="T1720" s="33" t="str">
        <f t="shared" si="236"/>
        <v/>
      </c>
      <c r="U1720" s="12">
        <f t="shared" si="237"/>
        <v>0</v>
      </c>
      <c r="V1720" s="10">
        <f t="shared" si="238"/>
        <v>0</v>
      </c>
      <c r="W1720" s="11">
        <v>9.5</v>
      </c>
      <c r="X1720" s="8" t="s">
        <v>148</v>
      </c>
      <c r="Y1720" s="8" t="s">
        <v>149</v>
      </c>
      <c r="AA1720">
        <f t="shared" si="239"/>
        <v>3</v>
      </c>
      <c r="AB1720" s="32">
        <f t="shared" si="240"/>
        <v>-7.4</v>
      </c>
      <c r="AC1720" t="str">
        <f t="shared" si="241"/>
        <v>No Sales</v>
      </c>
      <c r="AD1720">
        <f>IFERROR(VLOOKUP(J1720,Product_lookup!$A:$G,5,FALSE),"")</f>
        <v>449</v>
      </c>
      <c r="AE1720">
        <f>IFERROR(VLOOKUP(J1720,Product_lookup!$A:$G,6,FALSE),"")</f>
        <v>162</v>
      </c>
      <c r="AF1720">
        <f>IFERROR(VLOOKUP(J1720,Product_lookup!$A:$G,7,FALSE),"")</f>
        <v>130</v>
      </c>
      <c r="AG1720" s="33">
        <f t="shared" si="242"/>
        <v>0.34966592427616927</v>
      </c>
    </row>
    <row r="1721" spans="1:33" x14ac:dyDescent="0.3">
      <c r="A1721" s="27">
        <v>46281</v>
      </c>
      <c r="B1721" s="8" t="s">
        <v>43</v>
      </c>
      <c r="C1721" s="8" t="s">
        <v>140</v>
      </c>
      <c r="D1721" s="8" t="s">
        <v>141</v>
      </c>
      <c r="E1721" s="8" t="s">
        <v>164</v>
      </c>
      <c r="F1721" s="8" t="s">
        <v>143</v>
      </c>
      <c r="G1721" s="8" t="s">
        <v>1587</v>
      </c>
      <c r="H1721" s="8" t="s">
        <v>27</v>
      </c>
      <c r="I1721" s="8" t="s">
        <v>604</v>
      </c>
      <c r="J1721" s="8" t="s">
        <v>166</v>
      </c>
      <c r="K1721" s="8" t="s">
        <v>7</v>
      </c>
      <c r="L1721" s="12">
        <v>561</v>
      </c>
      <c r="M1721" s="9">
        <v>2</v>
      </c>
      <c r="N1721" s="10">
        <f t="shared" si="234"/>
        <v>3.5650623885918001E-3</v>
      </c>
      <c r="O1721" s="11">
        <f t="shared" si="235"/>
        <v>7.11</v>
      </c>
      <c r="P1721" s="11">
        <v>14.22</v>
      </c>
      <c r="Q1721" s="11">
        <v>0</v>
      </c>
      <c r="R1721" s="8">
        <v>0</v>
      </c>
      <c r="S1721" s="8">
        <v>0</v>
      </c>
      <c r="T1721" s="33" t="str">
        <f t="shared" si="236"/>
        <v/>
      </c>
      <c r="U1721" s="12">
        <f t="shared" si="237"/>
        <v>0</v>
      </c>
      <c r="V1721" s="10">
        <f t="shared" si="238"/>
        <v>0</v>
      </c>
      <c r="W1721" s="11">
        <v>11.5</v>
      </c>
      <c r="X1721" s="8" t="s">
        <v>148</v>
      </c>
      <c r="Y1721" s="8" t="s">
        <v>149</v>
      </c>
      <c r="AA1721">
        <f t="shared" si="239"/>
        <v>3</v>
      </c>
      <c r="AB1721" s="32">
        <f t="shared" si="240"/>
        <v>-14.22</v>
      </c>
      <c r="AC1721" t="str">
        <f t="shared" si="241"/>
        <v>No Sales</v>
      </c>
      <c r="AD1721">
        <f>IFERROR(VLOOKUP(J1721,Product_lookup!$A:$G,5,FALSE),"")</f>
        <v>449</v>
      </c>
      <c r="AE1721">
        <f>IFERROR(VLOOKUP(J1721,Product_lookup!$A:$G,6,FALSE),"")</f>
        <v>162</v>
      </c>
      <c r="AF1721">
        <f>IFERROR(VLOOKUP(J1721,Product_lookup!$A:$G,7,FALSE),"")</f>
        <v>130</v>
      </c>
      <c r="AG1721" s="33">
        <f t="shared" si="242"/>
        <v>0.34966592427616927</v>
      </c>
    </row>
    <row r="1722" spans="1:33" x14ac:dyDescent="0.3">
      <c r="A1722" s="27">
        <v>46286</v>
      </c>
      <c r="B1722" s="8" t="s">
        <v>32</v>
      </c>
      <c r="C1722" s="8" t="s">
        <v>140</v>
      </c>
      <c r="D1722" s="8" t="s">
        <v>141</v>
      </c>
      <c r="E1722" s="8" t="s">
        <v>211</v>
      </c>
      <c r="F1722" s="8" t="s">
        <v>143</v>
      </c>
      <c r="G1722" s="8" t="s">
        <v>225</v>
      </c>
      <c r="H1722" s="8" t="s">
        <v>20</v>
      </c>
      <c r="I1722" s="8" t="s">
        <v>225</v>
      </c>
      <c r="J1722" s="8" t="s">
        <v>214</v>
      </c>
      <c r="K1722" s="8" t="s">
        <v>14</v>
      </c>
      <c r="L1722" s="12">
        <v>8181</v>
      </c>
      <c r="M1722" s="9">
        <v>53</v>
      </c>
      <c r="N1722" s="10">
        <f t="shared" si="234"/>
        <v>6.478425620339812E-3</v>
      </c>
      <c r="O1722" s="11">
        <f t="shared" si="235"/>
        <v>11.879999999999999</v>
      </c>
      <c r="P1722" s="11">
        <v>629.64</v>
      </c>
      <c r="Q1722" s="11">
        <v>4543</v>
      </c>
      <c r="R1722" s="8">
        <v>6</v>
      </c>
      <c r="S1722" s="8">
        <v>7</v>
      </c>
      <c r="T1722" s="33">
        <f t="shared" si="236"/>
        <v>0.1385956416464891</v>
      </c>
      <c r="U1722" s="12">
        <f t="shared" si="237"/>
        <v>7.2152341020265549</v>
      </c>
      <c r="V1722" s="10">
        <f t="shared" si="238"/>
        <v>0.11320754716981132</v>
      </c>
      <c r="W1722" s="11">
        <v>19.5</v>
      </c>
      <c r="X1722" s="8" t="s">
        <v>148</v>
      </c>
      <c r="Y1722" s="8" t="s">
        <v>149</v>
      </c>
      <c r="AA1722">
        <f t="shared" si="239"/>
        <v>3</v>
      </c>
      <c r="AB1722" s="32">
        <f t="shared" si="240"/>
        <v>1239.3600000000001</v>
      </c>
      <c r="AC1722" t="str">
        <f t="shared" si="241"/>
        <v>Profitable</v>
      </c>
      <c r="AD1722">
        <f>IFERROR(VLOOKUP(J1722,Product_lookup!$A:$G,5,FALSE),"")</f>
        <v>649</v>
      </c>
      <c r="AE1722">
        <f>IFERROR(VLOOKUP(J1722,Product_lookup!$A:$G,6,FALSE),"")</f>
        <v>234</v>
      </c>
      <c r="AF1722">
        <f>IFERROR(VLOOKUP(J1722,Product_lookup!$A:$G,7,FALSE),"")</f>
        <v>148</v>
      </c>
      <c r="AG1722" s="33">
        <f t="shared" si="242"/>
        <v>0.41140215716486905</v>
      </c>
    </row>
    <row r="1723" spans="1:33" x14ac:dyDescent="0.3">
      <c r="A1723" s="27">
        <v>46281</v>
      </c>
      <c r="B1723" s="8" t="s">
        <v>43</v>
      </c>
      <c r="C1723" s="8" t="s">
        <v>140</v>
      </c>
      <c r="D1723" s="8" t="s">
        <v>141</v>
      </c>
      <c r="E1723" s="8" t="s">
        <v>239</v>
      </c>
      <c r="F1723" s="8" t="s">
        <v>143</v>
      </c>
      <c r="G1723" s="8" t="s">
        <v>1581</v>
      </c>
      <c r="H1723" s="8" t="s">
        <v>27</v>
      </c>
      <c r="I1723" s="8" t="s">
        <v>420</v>
      </c>
      <c r="J1723" s="8" t="s">
        <v>242</v>
      </c>
      <c r="K1723" s="8" t="s">
        <v>7</v>
      </c>
      <c r="L1723" s="12">
        <v>210</v>
      </c>
      <c r="M1723" s="9">
        <v>1</v>
      </c>
      <c r="N1723" s="10">
        <f t="shared" si="234"/>
        <v>4.7619047619047623E-3</v>
      </c>
      <c r="O1723" s="11">
        <f t="shared" si="235"/>
        <v>4.93</v>
      </c>
      <c r="P1723" s="11">
        <v>4.93</v>
      </c>
      <c r="Q1723" s="11">
        <v>0</v>
      </c>
      <c r="R1723" s="8">
        <v>0</v>
      </c>
      <c r="S1723" s="8">
        <v>0</v>
      </c>
      <c r="T1723" s="33" t="str">
        <f t="shared" si="236"/>
        <v/>
      </c>
      <c r="U1723" s="12">
        <f t="shared" si="237"/>
        <v>0</v>
      </c>
      <c r="V1723" s="10">
        <f t="shared" si="238"/>
        <v>0</v>
      </c>
      <c r="W1723" s="11">
        <v>7.5</v>
      </c>
      <c r="X1723" s="8" t="s">
        <v>148</v>
      </c>
      <c r="Y1723" s="8" t="s">
        <v>149</v>
      </c>
      <c r="AA1723">
        <f t="shared" si="239"/>
        <v>3</v>
      </c>
      <c r="AB1723" s="32">
        <f t="shared" si="240"/>
        <v>-4.93</v>
      </c>
      <c r="AC1723" t="str">
        <f t="shared" si="241"/>
        <v>No Sales</v>
      </c>
      <c r="AD1723">
        <f>IFERROR(VLOOKUP(J1723,Product_lookup!$A:$G,5,FALSE),"")</f>
        <v>299</v>
      </c>
      <c r="AE1723">
        <f>IFERROR(VLOOKUP(J1723,Product_lookup!$A:$G,6,FALSE),"")</f>
        <v>114</v>
      </c>
      <c r="AF1723">
        <f>IFERROR(VLOOKUP(J1723,Product_lookup!$A:$G,7,FALSE),"")</f>
        <v>107</v>
      </c>
      <c r="AG1723" s="33">
        <f t="shared" si="242"/>
        <v>0.2608695652173913</v>
      </c>
    </row>
    <row r="1724" spans="1:33" x14ac:dyDescent="0.3">
      <c r="A1724" s="27">
        <v>46281</v>
      </c>
      <c r="B1724" s="8" t="s">
        <v>43</v>
      </c>
      <c r="C1724" s="8" t="s">
        <v>140</v>
      </c>
      <c r="D1724" s="8" t="s">
        <v>141</v>
      </c>
      <c r="E1724" s="8" t="s">
        <v>239</v>
      </c>
      <c r="F1724" s="8" t="s">
        <v>143</v>
      </c>
      <c r="G1724" s="8" t="s">
        <v>1579</v>
      </c>
      <c r="H1724" s="8" t="s">
        <v>27</v>
      </c>
      <c r="I1724" s="8" t="s">
        <v>321</v>
      </c>
      <c r="J1724" s="8" t="s">
        <v>242</v>
      </c>
      <c r="K1724" s="8" t="s">
        <v>7</v>
      </c>
      <c r="L1724" s="12">
        <v>595</v>
      </c>
      <c r="M1724" s="9">
        <v>2</v>
      </c>
      <c r="N1724" s="10">
        <f t="shared" si="234"/>
        <v>3.3613445378151263E-3</v>
      </c>
      <c r="O1724" s="11">
        <f t="shared" si="235"/>
        <v>3.6</v>
      </c>
      <c r="P1724" s="11">
        <v>7.2</v>
      </c>
      <c r="Q1724" s="11">
        <v>0</v>
      </c>
      <c r="R1724" s="8">
        <v>0</v>
      </c>
      <c r="S1724" s="8">
        <v>0</v>
      </c>
      <c r="T1724" s="33" t="str">
        <f t="shared" si="236"/>
        <v/>
      </c>
      <c r="U1724" s="12">
        <f t="shared" si="237"/>
        <v>0</v>
      </c>
      <c r="V1724" s="10">
        <f t="shared" si="238"/>
        <v>0</v>
      </c>
      <c r="W1724" s="11">
        <v>7</v>
      </c>
      <c r="X1724" s="8" t="s">
        <v>148</v>
      </c>
      <c r="Y1724" s="8" t="s">
        <v>149</v>
      </c>
      <c r="AA1724">
        <f t="shared" si="239"/>
        <v>3</v>
      </c>
      <c r="AB1724" s="32">
        <f t="shared" si="240"/>
        <v>-7.2</v>
      </c>
      <c r="AC1724" t="str">
        <f t="shared" si="241"/>
        <v>No Sales</v>
      </c>
      <c r="AD1724">
        <f>IFERROR(VLOOKUP(J1724,Product_lookup!$A:$G,5,FALSE),"")</f>
        <v>299</v>
      </c>
      <c r="AE1724">
        <f>IFERROR(VLOOKUP(J1724,Product_lookup!$A:$G,6,FALSE),"")</f>
        <v>114</v>
      </c>
      <c r="AF1724">
        <f>IFERROR(VLOOKUP(J1724,Product_lookup!$A:$G,7,FALSE),"")</f>
        <v>107</v>
      </c>
      <c r="AG1724" s="33">
        <f t="shared" si="242"/>
        <v>0.2608695652173913</v>
      </c>
    </row>
    <row r="1725" spans="1:33" x14ac:dyDescent="0.3">
      <c r="A1725" s="27">
        <v>46281</v>
      </c>
      <c r="B1725" s="8" t="s">
        <v>34</v>
      </c>
      <c r="C1725" s="8" t="s">
        <v>140</v>
      </c>
      <c r="D1725" s="8" t="s">
        <v>141</v>
      </c>
      <c r="E1725" s="8" t="s">
        <v>322</v>
      </c>
      <c r="F1725" s="8" t="s">
        <v>143</v>
      </c>
      <c r="G1725" s="8" t="s">
        <v>606</v>
      </c>
      <c r="H1725" s="8" t="s">
        <v>20</v>
      </c>
      <c r="I1725" s="8" t="s">
        <v>606</v>
      </c>
      <c r="J1725" s="8" t="s">
        <v>324</v>
      </c>
      <c r="K1725" s="8" t="s">
        <v>21</v>
      </c>
      <c r="L1725" s="12">
        <v>294</v>
      </c>
      <c r="M1725" s="9">
        <v>8</v>
      </c>
      <c r="N1725" s="10">
        <f t="shared" si="234"/>
        <v>2.7210884353741496E-2</v>
      </c>
      <c r="O1725" s="11">
        <f t="shared" si="235"/>
        <v>15.39</v>
      </c>
      <c r="P1725" s="11">
        <v>123.12</v>
      </c>
      <c r="Q1725" s="11">
        <v>499</v>
      </c>
      <c r="R1725" s="8">
        <v>1</v>
      </c>
      <c r="S1725" s="8">
        <v>1</v>
      </c>
      <c r="T1725" s="33">
        <f t="shared" si="236"/>
        <v>0.24673346693386775</v>
      </c>
      <c r="U1725" s="12">
        <f t="shared" si="237"/>
        <v>4.052956465237167</v>
      </c>
      <c r="V1725" s="10">
        <f t="shared" si="238"/>
        <v>0.125</v>
      </c>
      <c r="W1725" s="11">
        <v>19.5</v>
      </c>
      <c r="X1725" s="8" t="s">
        <v>148</v>
      </c>
      <c r="Y1725" s="8" t="s">
        <v>149</v>
      </c>
      <c r="AA1725">
        <f t="shared" si="239"/>
        <v>3</v>
      </c>
      <c r="AB1725" s="32">
        <f t="shared" si="240"/>
        <v>70.88</v>
      </c>
      <c r="AC1725" t="str">
        <f t="shared" si="241"/>
        <v>Profitable</v>
      </c>
      <c r="AD1725">
        <f>IFERROR(VLOOKUP(J1725,Product_lookup!$A:$G,5,FALSE),"")</f>
        <v>499</v>
      </c>
      <c r="AE1725">
        <f>IFERROR(VLOOKUP(J1725,Product_lookup!$A:$G,6,FALSE),"")</f>
        <v>180</v>
      </c>
      <c r="AF1725">
        <f>IFERROR(VLOOKUP(J1725,Product_lookup!$A:$G,7,FALSE),"")</f>
        <v>125</v>
      </c>
      <c r="AG1725" s="33">
        <f t="shared" si="242"/>
        <v>0.38877755511022044</v>
      </c>
    </row>
    <row r="1726" spans="1:33" x14ac:dyDescent="0.3">
      <c r="A1726" s="27">
        <v>46281</v>
      </c>
      <c r="B1726" s="8" t="s">
        <v>34</v>
      </c>
      <c r="C1726" s="8" t="s">
        <v>140</v>
      </c>
      <c r="D1726" s="8" t="s">
        <v>141</v>
      </c>
      <c r="E1726" s="8" t="s">
        <v>322</v>
      </c>
      <c r="F1726" s="8" t="s">
        <v>143</v>
      </c>
      <c r="G1726" s="8" t="s">
        <v>323</v>
      </c>
      <c r="H1726" s="8" t="s">
        <v>20</v>
      </c>
      <c r="I1726" s="8" t="s">
        <v>323</v>
      </c>
      <c r="J1726" s="8" t="s">
        <v>324</v>
      </c>
      <c r="K1726" s="8" t="s">
        <v>21</v>
      </c>
      <c r="L1726" s="8">
        <v>916</v>
      </c>
      <c r="M1726" s="9">
        <v>7</v>
      </c>
      <c r="N1726" s="10">
        <f t="shared" si="234"/>
        <v>7.6419213973799123E-3</v>
      </c>
      <c r="O1726" s="11">
        <f t="shared" si="235"/>
        <v>10.53</v>
      </c>
      <c r="P1726" s="11">
        <v>73.709999999999994</v>
      </c>
      <c r="Q1726" s="11">
        <v>499</v>
      </c>
      <c r="R1726" s="8">
        <v>1</v>
      </c>
      <c r="S1726" s="8">
        <v>1</v>
      </c>
      <c r="T1726" s="33">
        <f t="shared" si="236"/>
        <v>0.14771543086172342</v>
      </c>
      <c r="U1726" s="12">
        <f t="shared" si="237"/>
        <v>6.7697734364401034</v>
      </c>
      <c r="V1726" s="10">
        <f t="shared" si="238"/>
        <v>0.14285714285714285</v>
      </c>
      <c r="W1726" s="11">
        <v>11.5</v>
      </c>
      <c r="X1726" s="8" t="s">
        <v>148</v>
      </c>
      <c r="Y1726" s="8" t="s">
        <v>149</v>
      </c>
      <c r="AA1726">
        <f t="shared" si="239"/>
        <v>3</v>
      </c>
      <c r="AB1726" s="32">
        <f t="shared" si="240"/>
        <v>120.29</v>
      </c>
      <c r="AC1726" t="str">
        <f t="shared" si="241"/>
        <v>Profitable</v>
      </c>
      <c r="AD1726">
        <f>IFERROR(VLOOKUP(J1726,Product_lookup!$A:$G,5,FALSE),"")</f>
        <v>499</v>
      </c>
      <c r="AE1726">
        <f>IFERROR(VLOOKUP(J1726,Product_lookup!$A:$G,6,FALSE),"")</f>
        <v>180</v>
      </c>
      <c r="AF1726">
        <f>IFERROR(VLOOKUP(J1726,Product_lookup!$A:$G,7,FALSE),"")</f>
        <v>125</v>
      </c>
      <c r="AG1726" s="33">
        <f t="shared" si="242"/>
        <v>0.38877755511022044</v>
      </c>
    </row>
    <row r="1727" spans="1:33" x14ac:dyDescent="0.3">
      <c r="A1727" s="27">
        <v>46281</v>
      </c>
      <c r="B1727" s="8" t="s">
        <v>34</v>
      </c>
      <c r="C1727" s="8" t="s">
        <v>140</v>
      </c>
      <c r="D1727" s="8" t="s">
        <v>141</v>
      </c>
      <c r="E1727" s="8" t="s">
        <v>325</v>
      </c>
      <c r="F1727" s="8" t="s">
        <v>143</v>
      </c>
      <c r="G1727" s="8" t="s">
        <v>326</v>
      </c>
      <c r="H1727" s="8" t="s">
        <v>20</v>
      </c>
      <c r="I1727" s="8" t="s">
        <v>326</v>
      </c>
      <c r="J1727" s="8" t="s">
        <v>327</v>
      </c>
      <c r="K1727" s="8" t="s">
        <v>14</v>
      </c>
      <c r="L1727" s="12">
        <v>3177</v>
      </c>
      <c r="M1727" s="9">
        <v>23</v>
      </c>
      <c r="N1727" s="10">
        <f t="shared" si="234"/>
        <v>7.239534151715455E-3</v>
      </c>
      <c r="O1727" s="11">
        <f t="shared" si="235"/>
        <v>4.6900000000000004</v>
      </c>
      <c r="P1727" s="11">
        <v>107.87</v>
      </c>
      <c r="Q1727" s="11">
        <v>1194</v>
      </c>
      <c r="R1727" s="8">
        <v>6</v>
      </c>
      <c r="S1727" s="8">
        <v>6</v>
      </c>
      <c r="T1727" s="33">
        <f t="shared" si="236"/>
        <v>9.0343383584589612E-2</v>
      </c>
      <c r="U1727" s="12">
        <f t="shared" si="237"/>
        <v>11.068879206452211</v>
      </c>
      <c r="V1727" s="10">
        <f t="shared" si="238"/>
        <v>0.2608695652173913</v>
      </c>
      <c r="W1727" s="11">
        <v>6</v>
      </c>
      <c r="X1727" s="8" t="s">
        <v>148</v>
      </c>
      <c r="Y1727" s="8" t="s">
        <v>149</v>
      </c>
      <c r="AA1727">
        <f t="shared" si="239"/>
        <v>3</v>
      </c>
      <c r="AB1727" s="32">
        <f t="shared" si="240"/>
        <v>102.13</v>
      </c>
      <c r="AC1727" t="str">
        <f t="shared" si="241"/>
        <v>Profitable</v>
      </c>
      <c r="AD1727">
        <f>IFERROR(VLOOKUP(J1727,Product_lookup!$A:$G,5,FALSE),"")</f>
        <v>199</v>
      </c>
      <c r="AE1727">
        <f>IFERROR(VLOOKUP(J1727,Product_lookup!$A:$G,6,FALSE),"")</f>
        <v>76</v>
      </c>
      <c r="AF1727">
        <f>IFERROR(VLOOKUP(J1727,Product_lookup!$A:$G,7,FALSE),"")</f>
        <v>88</v>
      </c>
      <c r="AG1727" s="33">
        <f t="shared" si="242"/>
        <v>0.17587939698492464</v>
      </c>
    </row>
    <row r="1728" spans="1:33" x14ac:dyDescent="0.3">
      <c r="A1728" s="27">
        <v>46281</v>
      </c>
      <c r="B1728" s="8" t="s">
        <v>34</v>
      </c>
      <c r="C1728" s="8" t="s">
        <v>140</v>
      </c>
      <c r="D1728" s="8" t="s">
        <v>141</v>
      </c>
      <c r="E1728" s="8" t="s">
        <v>325</v>
      </c>
      <c r="F1728" s="8" t="s">
        <v>143</v>
      </c>
      <c r="G1728" s="8" t="s">
        <v>696</v>
      </c>
      <c r="H1728" s="8" t="s">
        <v>20</v>
      </c>
      <c r="I1728" s="8" t="s">
        <v>696</v>
      </c>
      <c r="J1728" s="8" t="s">
        <v>327</v>
      </c>
      <c r="K1728" s="8" t="s">
        <v>14</v>
      </c>
      <c r="L1728" s="12">
        <v>768</v>
      </c>
      <c r="M1728" s="9">
        <v>5</v>
      </c>
      <c r="N1728" s="10">
        <f t="shared" si="234"/>
        <v>6.510416666666667E-3</v>
      </c>
      <c r="O1728" s="11">
        <f t="shared" si="235"/>
        <v>5</v>
      </c>
      <c r="P1728" s="11">
        <v>25</v>
      </c>
      <c r="Q1728" s="11">
        <v>597</v>
      </c>
      <c r="R1728" s="8">
        <v>2</v>
      </c>
      <c r="S1728" s="8">
        <v>3</v>
      </c>
      <c r="T1728" s="33">
        <f t="shared" si="236"/>
        <v>4.1876046901172533E-2</v>
      </c>
      <c r="U1728" s="12">
        <f t="shared" si="237"/>
        <v>23.88</v>
      </c>
      <c r="V1728" s="10">
        <f t="shared" si="238"/>
        <v>0.4</v>
      </c>
      <c r="W1728" s="11">
        <v>7.5</v>
      </c>
      <c r="X1728" s="8" t="s">
        <v>148</v>
      </c>
      <c r="Y1728" s="8" t="s">
        <v>149</v>
      </c>
      <c r="AA1728">
        <f t="shared" si="239"/>
        <v>3</v>
      </c>
      <c r="AB1728" s="32">
        <f t="shared" si="240"/>
        <v>80</v>
      </c>
      <c r="AC1728" t="str">
        <f t="shared" si="241"/>
        <v>Profitable</v>
      </c>
      <c r="AD1728">
        <f>IFERROR(VLOOKUP(J1728,Product_lookup!$A:$G,5,FALSE),"")</f>
        <v>199</v>
      </c>
      <c r="AE1728">
        <f>IFERROR(VLOOKUP(J1728,Product_lookup!$A:$G,6,FALSE),"")</f>
        <v>76</v>
      </c>
      <c r="AF1728">
        <f>IFERROR(VLOOKUP(J1728,Product_lookup!$A:$G,7,FALSE),"")</f>
        <v>88</v>
      </c>
      <c r="AG1728" s="33">
        <f t="shared" si="242"/>
        <v>0.17587939698492464</v>
      </c>
    </row>
    <row r="1729" spans="1:33" x14ac:dyDescent="0.3">
      <c r="A1729" s="27">
        <v>46281</v>
      </c>
      <c r="B1729" s="8" t="s">
        <v>34</v>
      </c>
      <c r="C1729" s="8" t="s">
        <v>140</v>
      </c>
      <c r="D1729" s="8" t="s">
        <v>141</v>
      </c>
      <c r="E1729" s="8" t="s">
        <v>325</v>
      </c>
      <c r="F1729" s="8" t="s">
        <v>143</v>
      </c>
      <c r="G1729" s="8" t="s">
        <v>422</v>
      </c>
      <c r="H1729" s="8" t="s">
        <v>20</v>
      </c>
      <c r="I1729" s="8" t="s">
        <v>422</v>
      </c>
      <c r="J1729" s="8" t="s">
        <v>327</v>
      </c>
      <c r="K1729" s="8" t="s">
        <v>21</v>
      </c>
      <c r="L1729" s="12">
        <v>499</v>
      </c>
      <c r="M1729" s="9">
        <v>6</v>
      </c>
      <c r="N1729" s="10">
        <f t="shared" si="234"/>
        <v>1.2024048096192385E-2</v>
      </c>
      <c r="O1729" s="11">
        <f t="shared" si="235"/>
        <v>5.5</v>
      </c>
      <c r="P1729" s="11">
        <v>33</v>
      </c>
      <c r="Q1729" s="11">
        <v>0</v>
      </c>
      <c r="R1729" s="8">
        <v>0</v>
      </c>
      <c r="S1729" s="8">
        <v>0</v>
      </c>
      <c r="T1729" s="33" t="str">
        <f t="shared" si="236"/>
        <v/>
      </c>
      <c r="U1729" s="12">
        <f t="shared" si="237"/>
        <v>0</v>
      </c>
      <c r="V1729" s="10">
        <f t="shared" si="238"/>
        <v>0</v>
      </c>
      <c r="W1729" s="11">
        <v>5.5</v>
      </c>
      <c r="X1729" s="8" t="s">
        <v>148</v>
      </c>
      <c r="Y1729" s="8" t="s">
        <v>149</v>
      </c>
      <c r="AA1729">
        <f t="shared" si="239"/>
        <v>3</v>
      </c>
      <c r="AB1729" s="32">
        <f t="shared" si="240"/>
        <v>-33</v>
      </c>
      <c r="AC1729" t="str">
        <f t="shared" si="241"/>
        <v>No Sales</v>
      </c>
      <c r="AD1729">
        <f>IFERROR(VLOOKUP(J1729,Product_lookup!$A:$G,5,FALSE),"")</f>
        <v>199</v>
      </c>
      <c r="AE1729">
        <f>IFERROR(VLOOKUP(J1729,Product_lookup!$A:$G,6,FALSE),"")</f>
        <v>76</v>
      </c>
      <c r="AF1729">
        <f>IFERROR(VLOOKUP(J1729,Product_lookup!$A:$G,7,FALSE),"")</f>
        <v>88</v>
      </c>
      <c r="AG1729" s="33">
        <f t="shared" si="242"/>
        <v>0.17587939698492464</v>
      </c>
    </row>
    <row r="1730" spans="1:33" x14ac:dyDescent="0.3">
      <c r="A1730" s="27">
        <v>46281</v>
      </c>
      <c r="B1730" s="8" t="s">
        <v>34</v>
      </c>
      <c r="C1730" s="8" t="s">
        <v>140</v>
      </c>
      <c r="D1730" s="8" t="s">
        <v>141</v>
      </c>
      <c r="E1730" s="8" t="s">
        <v>328</v>
      </c>
      <c r="F1730" s="8" t="s">
        <v>143</v>
      </c>
      <c r="G1730" s="8" t="s">
        <v>329</v>
      </c>
      <c r="H1730" s="8" t="s">
        <v>20</v>
      </c>
      <c r="I1730" s="8" t="s">
        <v>329</v>
      </c>
      <c r="J1730" s="8" t="s">
        <v>330</v>
      </c>
      <c r="K1730" s="8" t="s">
        <v>21</v>
      </c>
      <c r="L1730" s="12">
        <v>590</v>
      </c>
      <c r="M1730" s="9">
        <v>4</v>
      </c>
      <c r="N1730" s="10">
        <f t="shared" ref="N1730:N1793" si="243">IF(L1730=0,"",M1730/L1730)</f>
        <v>6.7796610169491523E-3</v>
      </c>
      <c r="O1730" s="11">
        <f t="shared" ref="O1730:O1793" si="244">IF(M1730=0,"",P1730/M1730)</f>
        <v>9.15</v>
      </c>
      <c r="P1730" s="11">
        <v>36.6</v>
      </c>
      <c r="Q1730" s="11">
        <v>0</v>
      </c>
      <c r="R1730" s="8">
        <v>0</v>
      </c>
      <c r="S1730" s="8">
        <v>0</v>
      </c>
      <c r="T1730" s="33" t="str">
        <f t="shared" ref="T1730:T1793" si="245">IF(Q1730=0,"",P1730/Q1730)</f>
        <v/>
      </c>
      <c r="U1730" s="12">
        <f t="shared" ref="U1730:U1793" si="246">IF(P1730=0,"",Q1730/P1730)</f>
        <v>0</v>
      </c>
      <c r="V1730" s="10">
        <f t="shared" ref="V1730:V1793" si="247">IF(M1730=0,"",R1730/M1730)</f>
        <v>0</v>
      </c>
      <c r="W1730" s="11">
        <v>10</v>
      </c>
      <c r="X1730" s="8" t="s">
        <v>148</v>
      </c>
      <c r="Y1730" s="8" t="s">
        <v>149</v>
      </c>
      <c r="AA1730">
        <f t="shared" ref="AA1730:AA1793" si="248">IF(OR(A1730&lt;DATE(2026,9,1),A1730&gt;DATE(2026,9,28)),"Check Date",INT((A1730-DATE(2026,9,1))/7)+1)</f>
        <v>3</v>
      </c>
      <c r="AB1730" s="32">
        <f t="shared" ref="AB1730:AB1793" si="249">IF(OR(AD1730="",AE1730="",AF1730=""),"",S1730*(AD1730-AE1730-AF1730)-P1730)</f>
        <v>-36.6</v>
      </c>
      <c r="AC1730" t="str">
        <f t="shared" ref="AC1730:AC1793" si="250">IF(P1730&lt;0,"Review",IF(OR(AD1730="",AE1730="",AF1730=""),"Cost missing",IF(P1730=0,"No Spend",IF(Q1730=0,"No Sales",IF(P1730/Q1730&lt;AG1730,"Profitable","Losing")))))</f>
        <v>No Sales</v>
      </c>
      <c r="AD1730">
        <f>IFERROR(VLOOKUP(J1730,Product_lookup!$A:$G,5,FALSE),"")</f>
        <v>299</v>
      </c>
      <c r="AE1730">
        <f>IFERROR(VLOOKUP(J1730,Product_lookup!$A:$G,6,FALSE),"")</f>
        <v>114</v>
      </c>
      <c r="AF1730">
        <f>IFERROR(VLOOKUP(J1730,Product_lookup!$A:$G,7,FALSE),"")</f>
        <v>97</v>
      </c>
      <c r="AG1730" s="33">
        <f t="shared" ref="AG1730:AG1793" si="251">IFERROR((AD1730-AE1730-AF1730)/AD1730,"")</f>
        <v>0.29431438127090304</v>
      </c>
    </row>
    <row r="1731" spans="1:33" x14ac:dyDescent="0.3">
      <c r="A1731" s="27">
        <v>46281</v>
      </c>
      <c r="B1731" s="8" t="s">
        <v>34</v>
      </c>
      <c r="C1731" s="8" t="s">
        <v>140</v>
      </c>
      <c r="D1731" s="8" t="s">
        <v>141</v>
      </c>
      <c r="E1731" s="8" t="s">
        <v>328</v>
      </c>
      <c r="F1731" s="8" t="s">
        <v>143</v>
      </c>
      <c r="G1731" s="8" t="s">
        <v>331</v>
      </c>
      <c r="H1731" s="8" t="s">
        <v>20</v>
      </c>
      <c r="I1731" s="8" t="s">
        <v>331</v>
      </c>
      <c r="J1731" s="8" t="s">
        <v>330</v>
      </c>
      <c r="K1731" s="8" t="s">
        <v>14</v>
      </c>
      <c r="L1731" s="12">
        <v>373</v>
      </c>
      <c r="M1731" s="9">
        <v>2</v>
      </c>
      <c r="N1731" s="10">
        <f t="shared" si="243"/>
        <v>5.3619302949061663E-3</v>
      </c>
      <c r="O1731" s="11">
        <f t="shared" si="244"/>
        <v>6.79</v>
      </c>
      <c r="P1731" s="11">
        <v>13.58</v>
      </c>
      <c r="Q1731" s="11">
        <v>0</v>
      </c>
      <c r="R1731" s="8">
        <v>0</v>
      </c>
      <c r="S1731" s="8">
        <v>0</v>
      </c>
      <c r="T1731" s="33" t="str">
        <f t="shared" si="245"/>
        <v/>
      </c>
      <c r="U1731" s="12">
        <f t="shared" si="246"/>
        <v>0</v>
      </c>
      <c r="V1731" s="10">
        <f t="shared" si="247"/>
        <v>0</v>
      </c>
      <c r="W1731" s="11">
        <v>10</v>
      </c>
      <c r="X1731" s="8" t="s">
        <v>148</v>
      </c>
      <c r="Y1731" s="8" t="s">
        <v>149</v>
      </c>
      <c r="AA1731">
        <f t="shared" si="248"/>
        <v>3</v>
      </c>
      <c r="AB1731" s="32">
        <f t="shared" si="249"/>
        <v>-13.58</v>
      </c>
      <c r="AC1731" t="str">
        <f t="shared" si="250"/>
        <v>No Sales</v>
      </c>
      <c r="AD1731">
        <f>IFERROR(VLOOKUP(J1731,Product_lookup!$A:$G,5,FALSE),"")</f>
        <v>299</v>
      </c>
      <c r="AE1731">
        <f>IFERROR(VLOOKUP(J1731,Product_lookup!$A:$G,6,FALSE),"")</f>
        <v>114</v>
      </c>
      <c r="AF1731">
        <f>IFERROR(VLOOKUP(J1731,Product_lookup!$A:$G,7,FALSE),"")</f>
        <v>97</v>
      </c>
      <c r="AG1731" s="33">
        <f t="shared" si="251"/>
        <v>0.29431438127090304</v>
      </c>
    </row>
    <row r="1732" spans="1:33" x14ac:dyDescent="0.3">
      <c r="A1732" s="27">
        <v>46281</v>
      </c>
      <c r="B1732" s="8" t="s">
        <v>34</v>
      </c>
      <c r="C1732" s="8" t="s">
        <v>140</v>
      </c>
      <c r="D1732" s="8" t="s">
        <v>141</v>
      </c>
      <c r="E1732" s="8" t="s">
        <v>328</v>
      </c>
      <c r="F1732" s="8" t="s">
        <v>143</v>
      </c>
      <c r="G1732" s="8" t="s">
        <v>491</v>
      </c>
      <c r="H1732" s="8" t="s">
        <v>20</v>
      </c>
      <c r="I1732" s="8" t="s">
        <v>491</v>
      </c>
      <c r="J1732" s="8" t="s">
        <v>330</v>
      </c>
      <c r="K1732" s="8" t="s">
        <v>21</v>
      </c>
      <c r="L1732" s="12">
        <v>508</v>
      </c>
      <c r="M1732" s="9">
        <v>4</v>
      </c>
      <c r="N1732" s="10">
        <f t="shared" si="243"/>
        <v>7.874015748031496E-3</v>
      </c>
      <c r="O1732" s="11">
        <f t="shared" si="244"/>
        <v>9</v>
      </c>
      <c r="P1732" s="11">
        <v>36</v>
      </c>
      <c r="Q1732" s="11">
        <v>0</v>
      </c>
      <c r="R1732" s="8">
        <v>0</v>
      </c>
      <c r="S1732" s="8">
        <v>0</v>
      </c>
      <c r="T1732" s="33" t="str">
        <f t="shared" si="245"/>
        <v/>
      </c>
      <c r="U1732" s="12">
        <f t="shared" si="246"/>
        <v>0</v>
      </c>
      <c r="V1732" s="10">
        <f t="shared" si="247"/>
        <v>0</v>
      </c>
      <c r="W1732" s="11">
        <v>9</v>
      </c>
      <c r="X1732" s="8" t="s">
        <v>148</v>
      </c>
      <c r="Y1732" s="8" t="s">
        <v>149</v>
      </c>
      <c r="AA1732">
        <f t="shared" si="248"/>
        <v>3</v>
      </c>
      <c r="AB1732" s="32">
        <f t="shared" si="249"/>
        <v>-36</v>
      </c>
      <c r="AC1732" t="str">
        <f t="shared" si="250"/>
        <v>No Sales</v>
      </c>
      <c r="AD1732">
        <f>IFERROR(VLOOKUP(J1732,Product_lookup!$A:$G,5,FALSE),"")</f>
        <v>299</v>
      </c>
      <c r="AE1732">
        <f>IFERROR(VLOOKUP(J1732,Product_lookup!$A:$G,6,FALSE),"")</f>
        <v>114</v>
      </c>
      <c r="AF1732">
        <f>IFERROR(VLOOKUP(J1732,Product_lookup!$A:$G,7,FALSE),"")</f>
        <v>97</v>
      </c>
      <c r="AG1732" s="33">
        <f t="shared" si="251"/>
        <v>0.29431438127090304</v>
      </c>
    </row>
    <row r="1733" spans="1:33" x14ac:dyDescent="0.3">
      <c r="A1733" s="27">
        <v>46281</v>
      </c>
      <c r="B1733" s="8" t="s">
        <v>34</v>
      </c>
      <c r="C1733" s="8" t="s">
        <v>140</v>
      </c>
      <c r="D1733" s="8" t="s">
        <v>141</v>
      </c>
      <c r="E1733" s="8" t="s">
        <v>328</v>
      </c>
      <c r="F1733" s="8" t="s">
        <v>143</v>
      </c>
      <c r="G1733" s="8" t="s">
        <v>699</v>
      </c>
      <c r="H1733" s="8" t="s">
        <v>20</v>
      </c>
      <c r="I1733" s="8" t="s">
        <v>699</v>
      </c>
      <c r="J1733" s="8" t="s">
        <v>330</v>
      </c>
      <c r="K1733" s="8" t="s">
        <v>14</v>
      </c>
      <c r="L1733" s="12">
        <v>314</v>
      </c>
      <c r="M1733" s="9">
        <v>0</v>
      </c>
      <c r="N1733" s="10">
        <f t="shared" si="243"/>
        <v>0</v>
      </c>
      <c r="O1733" s="11" t="str">
        <f t="shared" si="244"/>
        <v/>
      </c>
      <c r="P1733" s="11">
        <v>0</v>
      </c>
      <c r="Q1733" s="11">
        <v>0</v>
      </c>
      <c r="R1733" s="8">
        <v>0</v>
      </c>
      <c r="S1733" s="8">
        <v>0</v>
      </c>
      <c r="T1733" s="33" t="str">
        <f t="shared" si="245"/>
        <v/>
      </c>
      <c r="U1733" s="12" t="str">
        <f t="shared" si="246"/>
        <v/>
      </c>
      <c r="V1733" s="10" t="str">
        <f t="shared" si="247"/>
        <v/>
      </c>
      <c r="W1733" s="11">
        <v>8</v>
      </c>
      <c r="X1733" s="8" t="s">
        <v>148</v>
      </c>
      <c r="Y1733" s="8" t="s">
        <v>149</v>
      </c>
      <c r="AA1733">
        <f t="shared" si="248"/>
        <v>3</v>
      </c>
      <c r="AB1733" s="32">
        <f t="shared" si="249"/>
        <v>0</v>
      </c>
      <c r="AC1733" t="str">
        <f t="shared" si="250"/>
        <v>No Spend</v>
      </c>
      <c r="AD1733">
        <f>IFERROR(VLOOKUP(J1733,Product_lookup!$A:$G,5,FALSE),"")</f>
        <v>299</v>
      </c>
      <c r="AE1733">
        <f>IFERROR(VLOOKUP(J1733,Product_lookup!$A:$G,6,FALSE),"")</f>
        <v>114</v>
      </c>
      <c r="AF1733">
        <f>IFERROR(VLOOKUP(J1733,Product_lookup!$A:$G,7,FALSE),"")</f>
        <v>97</v>
      </c>
      <c r="AG1733" s="33">
        <f t="shared" si="251"/>
        <v>0.29431438127090304</v>
      </c>
    </row>
    <row r="1734" spans="1:33" x14ac:dyDescent="0.3">
      <c r="A1734" s="27">
        <v>46281</v>
      </c>
      <c r="B1734" s="8" t="s">
        <v>34</v>
      </c>
      <c r="C1734" s="8" t="s">
        <v>140</v>
      </c>
      <c r="D1734" s="8" t="s">
        <v>141</v>
      </c>
      <c r="E1734" s="8" t="s">
        <v>328</v>
      </c>
      <c r="F1734" s="8" t="s">
        <v>143</v>
      </c>
      <c r="G1734" s="8" t="s">
        <v>332</v>
      </c>
      <c r="H1734" s="8" t="s">
        <v>20</v>
      </c>
      <c r="I1734" s="8" t="s">
        <v>332</v>
      </c>
      <c r="J1734" s="8" t="s">
        <v>330</v>
      </c>
      <c r="K1734" s="8" t="s">
        <v>14</v>
      </c>
      <c r="L1734" s="12">
        <v>1267</v>
      </c>
      <c r="M1734" s="9">
        <v>9</v>
      </c>
      <c r="N1734" s="10">
        <f t="shared" si="243"/>
        <v>7.1033938437253356E-3</v>
      </c>
      <c r="O1734" s="11">
        <f t="shared" si="244"/>
        <v>9.1000000000000014</v>
      </c>
      <c r="P1734" s="11">
        <v>81.900000000000006</v>
      </c>
      <c r="Q1734" s="11">
        <v>299</v>
      </c>
      <c r="R1734" s="8">
        <v>1</v>
      </c>
      <c r="S1734" s="8">
        <v>1</v>
      </c>
      <c r="T1734" s="33">
        <f t="shared" si="245"/>
        <v>0.2739130434782609</v>
      </c>
      <c r="U1734" s="12">
        <f t="shared" si="246"/>
        <v>3.6507936507936507</v>
      </c>
      <c r="V1734" s="10">
        <f t="shared" si="247"/>
        <v>0.1111111111111111</v>
      </c>
      <c r="W1734" s="11">
        <v>12</v>
      </c>
      <c r="X1734" s="8" t="s">
        <v>148</v>
      </c>
      <c r="Y1734" s="8" t="s">
        <v>149</v>
      </c>
      <c r="AA1734">
        <f t="shared" si="248"/>
        <v>3</v>
      </c>
      <c r="AB1734" s="32">
        <f t="shared" si="249"/>
        <v>6.0999999999999943</v>
      </c>
      <c r="AC1734" t="str">
        <f t="shared" si="250"/>
        <v>Profitable</v>
      </c>
      <c r="AD1734">
        <f>IFERROR(VLOOKUP(J1734,Product_lookup!$A:$G,5,FALSE),"")</f>
        <v>299</v>
      </c>
      <c r="AE1734">
        <f>IFERROR(VLOOKUP(J1734,Product_lookup!$A:$G,6,FALSE),"")</f>
        <v>114</v>
      </c>
      <c r="AF1734">
        <f>IFERROR(VLOOKUP(J1734,Product_lookup!$A:$G,7,FALSE),"")</f>
        <v>97</v>
      </c>
      <c r="AG1734" s="33">
        <f t="shared" si="251"/>
        <v>0.29431438127090304</v>
      </c>
    </row>
    <row r="1735" spans="1:33" x14ac:dyDescent="0.3">
      <c r="A1735" s="27">
        <v>46281</v>
      </c>
      <c r="B1735" s="8" t="s">
        <v>34</v>
      </c>
      <c r="C1735" s="8" t="s">
        <v>140</v>
      </c>
      <c r="D1735" s="8" t="s">
        <v>141</v>
      </c>
      <c r="E1735" s="8" t="s">
        <v>328</v>
      </c>
      <c r="F1735" s="8" t="s">
        <v>143</v>
      </c>
      <c r="G1735" s="8" t="s">
        <v>427</v>
      </c>
      <c r="H1735" s="8" t="s">
        <v>20</v>
      </c>
      <c r="I1735" s="8" t="s">
        <v>427</v>
      </c>
      <c r="J1735" s="8" t="s">
        <v>330</v>
      </c>
      <c r="K1735" s="8" t="s">
        <v>7</v>
      </c>
      <c r="L1735" s="12">
        <v>253</v>
      </c>
      <c r="M1735" s="9">
        <v>1</v>
      </c>
      <c r="N1735" s="10">
        <f t="shared" si="243"/>
        <v>3.952569169960474E-3</v>
      </c>
      <c r="O1735" s="11">
        <f t="shared" si="244"/>
        <v>8.01</v>
      </c>
      <c r="P1735" s="11">
        <v>8.01</v>
      </c>
      <c r="Q1735" s="11">
        <v>0</v>
      </c>
      <c r="R1735" s="8">
        <v>0</v>
      </c>
      <c r="S1735" s="8">
        <v>0</v>
      </c>
      <c r="T1735" s="33" t="str">
        <f t="shared" si="245"/>
        <v/>
      </c>
      <c r="U1735" s="12">
        <f t="shared" si="246"/>
        <v>0</v>
      </c>
      <c r="V1735" s="10">
        <f t="shared" si="247"/>
        <v>0</v>
      </c>
      <c r="W1735" s="11">
        <v>12</v>
      </c>
      <c r="X1735" s="8" t="s">
        <v>148</v>
      </c>
      <c r="Y1735" s="8" t="s">
        <v>149</v>
      </c>
      <c r="AA1735">
        <f t="shared" si="248"/>
        <v>3</v>
      </c>
      <c r="AB1735" s="32">
        <f t="shared" si="249"/>
        <v>-8.01</v>
      </c>
      <c r="AC1735" t="str">
        <f t="shared" si="250"/>
        <v>No Sales</v>
      </c>
      <c r="AD1735">
        <f>IFERROR(VLOOKUP(J1735,Product_lookup!$A:$G,5,FALSE),"")</f>
        <v>299</v>
      </c>
      <c r="AE1735">
        <f>IFERROR(VLOOKUP(J1735,Product_lookup!$A:$G,6,FALSE),"")</f>
        <v>114</v>
      </c>
      <c r="AF1735">
        <f>IFERROR(VLOOKUP(J1735,Product_lookup!$A:$G,7,FALSE),"")</f>
        <v>97</v>
      </c>
      <c r="AG1735" s="33">
        <f t="shared" si="251"/>
        <v>0.29431438127090304</v>
      </c>
    </row>
    <row r="1736" spans="1:33" x14ac:dyDescent="0.3">
      <c r="A1736" s="27">
        <v>46281</v>
      </c>
      <c r="B1736" s="8" t="s">
        <v>36</v>
      </c>
      <c r="C1736" s="8" t="s">
        <v>140</v>
      </c>
      <c r="D1736" s="8" t="s">
        <v>180</v>
      </c>
      <c r="E1736" s="8" t="s">
        <v>181</v>
      </c>
      <c r="F1736" s="8" t="s">
        <v>143</v>
      </c>
      <c r="G1736" s="8" t="s">
        <v>335</v>
      </c>
      <c r="H1736" s="8" t="s">
        <v>13</v>
      </c>
      <c r="I1736" s="8" t="s">
        <v>335</v>
      </c>
      <c r="J1736" s="8" t="s">
        <v>184</v>
      </c>
      <c r="K1736" s="8" t="s">
        <v>7</v>
      </c>
      <c r="L1736" s="12">
        <v>2309</v>
      </c>
      <c r="M1736" s="9">
        <v>11</v>
      </c>
      <c r="N1736" s="10">
        <f t="shared" si="243"/>
        <v>4.7639670853183193E-3</v>
      </c>
      <c r="O1736" s="11">
        <f t="shared" si="244"/>
        <v>6.48</v>
      </c>
      <c r="P1736" s="11">
        <v>71.28</v>
      </c>
      <c r="Q1736" s="11">
        <v>0</v>
      </c>
      <c r="R1736" s="8">
        <v>0</v>
      </c>
      <c r="S1736" s="8">
        <v>0</v>
      </c>
      <c r="T1736" s="33" t="str">
        <f t="shared" si="245"/>
        <v/>
      </c>
      <c r="U1736" s="12">
        <f t="shared" si="246"/>
        <v>0</v>
      </c>
      <c r="V1736" s="10">
        <f t="shared" si="247"/>
        <v>0</v>
      </c>
      <c r="W1736" s="11">
        <v>11</v>
      </c>
      <c r="X1736" s="8" t="s">
        <v>148</v>
      </c>
      <c r="Y1736" s="8" t="s">
        <v>149</v>
      </c>
      <c r="AA1736">
        <f t="shared" si="248"/>
        <v>3</v>
      </c>
      <c r="AB1736" s="32">
        <f t="shared" si="249"/>
        <v>-71.28</v>
      </c>
      <c r="AC1736" t="str">
        <f t="shared" si="250"/>
        <v>No Sales</v>
      </c>
      <c r="AD1736">
        <f>IFERROR(VLOOKUP(J1736,Product_lookup!$A:$G,5,FALSE),"")</f>
        <v>379</v>
      </c>
      <c r="AE1736">
        <f>IFERROR(VLOOKUP(J1736,Product_lookup!$A:$G,6,FALSE),"")</f>
        <v>140</v>
      </c>
      <c r="AF1736">
        <f>IFERROR(VLOOKUP(J1736,Product_lookup!$A:$G,7,FALSE),"")</f>
        <v>114</v>
      </c>
      <c r="AG1736" s="33">
        <f t="shared" si="251"/>
        <v>0.32981530343007914</v>
      </c>
    </row>
    <row r="1737" spans="1:33" x14ac:dyDescent="0.3">
      <c r="A1737" s="27">
        <v>46281</v>
      </c>
      <c r="B1737" s="8" t="s">
        <v>36</v>
      </c>
      <c r="C1737" s="8" t="s">
        <v>140</v>
      </c>
      <c r="D1737" s="8" t="s">
        <v>180</v>
      </c>
      <c r="E1737" s="8" t="s">
        <v>181</v>
      </c>
      <c r="F1737" s="8" t="s">
        <v>143</v>
      </c>
      <c r="G1737" s="8" t="s">
        <v>182</v>
      </c>
      <c r="H1737" s="8" t="s">
        <v>13</v>
      </c>
      <c r="I1737" s="8" t="s">
        <v>171</v>
      </c>
      <c r="J1737" s="8" t="s">
        <v>184</v>
      </c>
      <c r="K1737" s="8" t="s">
        <v>21</v>
      </c>
      <c r="L1737" s="12">
        <v>526</v>
      </c>
      <c r="M1737" s="9">
        <v>4</v>
      </c>
      <c r="N1737" s="10">
        <f t="shared" si="243"/>
        <v>7.6045627376425855E-3</v>
      </c>
      <c r="O1737" s="11">
        <f t="shared" si="244"/>
        <v>7.5</v>
      </c>
      <c r="P1737" s="11">
        <v>30</v>
      </c>
      <c r="Q1737" s="11">
        <v>0</v>
      </c>
      <c r="R1737" s="8">
        <v>0</v>
      </c>
      <c r="S1737" s="8">
        <v>0</v>
      </c>
      <c r="T1737" s="33" t="str">
        <f t="shared" si="245"/>
        <v/>
      </c>
      <c r="U1737" s="12">
        <f t="shared" si="246"/>
        <v>0</v>
      </c>
      <c r="V1737" s="10">
        <f t="shared" si="247"/>
        <v>0</v>
      </c>
      <c r="W1737" s="11">
        <v>7.5</v>
      </c>
      <c r="X1737" s="8" t="s">
        <v>148</v>
      </c>
      <c r="Y1737" s="8" t="s">
        <v>149</v>
      </c>
      <c r="AA1737">
        <f t="shared" si="248"/>
        <v>3</v>
      </c>
      <c r="AB1737" s="32">
        <f t="shared" si="249"/>
        <v>-30</v>
      </c>
      <c r="AC1737" t="str">
        <f t="shared" si="250"/>
        <v>No Sales</v>
      </c>
      <c r="AD1737">
        <f>IFERROR(VLOOKUP(J1737,Product_lookup!$A:$G,5,FALSE),"")</f>
        <v>379</v>
      </c>
      <c r="AE1737">
        <f>IFERROR(VLOOKUP(J1737,Product_lookup!$A:$G,6,FALSE),"")</f>
        <v>140</v>
      </c>
      <c r="AF1737">
        <f>IFERROR(VLOOKUP(J1737,Product_lookup!$A:$G,7,FALSE),"")</f>
        <v>114</v>
      </c>
      <c r="AG1737" s="33">
        <f t="shared" si="251"/>
        <v>0.32981530343007914</v>
      </c>
    </row>
    <row r="1738" spans="1:33" x14ac:dyDescent="0.3">
      <c r="A1738" s="27">
        <v>46281</v>
      </c>
      <c r="B1738" s="8" t="s">
        <v>36</v>
      </c>
      <c r="C1738" s="8" t="s">
        <v>140</v>
      </c>
      <c r="D1738" s="8" t="s">
        <v>180</v>
      </c>
      <c r="E1738" s="8" t="s">
        <v>337</v>
      </c>
      <c r="F1738" s="8" t="s">
        <v>143</v>
      </c>
      <c r="G1738" s="8" t="s">
        <v>338</v>
      </c>
      <c r="H1738" s="8" t="s">
        <v>13</v>
      </c>
      <c r="I1738" s="8" t="s">
        <v>874</v>
      </c>
      <c r="J1738" s="8" t="s">
        <v>340</v>
      </c>
      <c r="K1738" s="8" t="s">
        <v>21</v>
      </c>
      <c r="L1738" s="12">
        <v>120</v>
      </c>
      <c r="M1738" s="9">
        <v>1</v>
      </c>
      <c r="N1738" s="10">
        <f t="shared" si="243"/>
        <v>8.3333333333333332E-3</v>
      </c>
      <c r="O1738" s="11">
        <f t="shared" si="244"/>
        <v>5.6</v>
      </c>
      <c r="P1738" s="11">
        <v>5.6</v>
      </c>
      <c r="Q1738" s="11">
        <v>0</v>
      </c>
      <c r="R1738" s="8">
        <v>0</v>
      </c>
      <c r="S1738" s="8">
        <v>0</v>
      </c>
      <c r="T1738" s="33" t="str">
        <f t="shared" si="245"/>
        <v/>
      </c>
      <c r="U1738" s="12">
        <f t="shared" si="246"/>
        <v>0</v>
      </c>
      <c r="V1738" s="10">
        <f t="shared" si="247"/>
        <v>0</v>
      </c>
      <c r="W1738" s="11">
        <v>6</v>
      </c>
      <c r="X1738" s="8" t="s">
        <v>148</v>
      </c>
      <c r="Y1738" s="8" t="s">
        <v>149</v>
      </c>
      <c r="AA1738">
        <f t="shared" si="248"/>
        <v>3</v>
      </c>
      <c r="AB1738" s="32">
        <f t="shared" si="249"/>
        <v>-5.6</v>
      </c>
      <c r="AC1738" t="str">
        <f t="shared" si="250"/>
        <v>No Sales</v>
      </c>
      <c r="AD1738">
        <f>IFERROR(VLOOKUP(J1738,Product_lookup!$A:$G,5,FALSE),"")</f>
        <v>249</v>
      </c>
      <c r="AE1738">
        <f>IFERROR(VLOOKUP(J1738,Product_lookup!$A:$G,6,FALSE),"")</f>
        <v>100</v>
      </c>
      <c r="AF1738">
        <f>IFERROR(VLOOKUP(J1738,Product_lookup!$A:$G,7,FALSE),"")</f>
        <v>112</v>
      </c>
      <c r="AG1738" s="33">
        <f t="shared" si="251"/>
        <v>0.14859437751004015</v>
      </c>
    </row>
    <row r="1739" spans="1:33" x14ac:dyDescent="0.3">
      <c r="A1739" s="27">
        <v>46281</v>
      </c>
      <c r="B1739" s="8" t="s">
        <v>19</v>
      </c>
      <c r="C1739" s="8" t="s">
        <v>249</v>
      </c>
      <c r="D1739" s="8" t="s">
        <v>141</v>
      </c>
      <c r="E1739" s="8" t="s">
        <v>142</v>
      </c>
      <c r="F1739" s="8" t="s">
        <v>143</v>
      </c>
      <c r="G1739" s="8" t="s">
        <v>346</v>
      </c>
      <c r="H1739" s="8" t="s">
        <v>20</v>
      </c>
      <c r="I1739" s="8" t="s">
        <v>346</v>
      </c>
      <c r="J1739" s="8" t="s">
        <v>147</v>
      </c>
      <c r="K1739" s="8" t="s">
        <v>21</v>
      </c>
      <c r="L1739" s="12">
        <v>317</v>
      </c>
      <c r="M1739" s="9">
        <v>14</v>
      </c>
      <c r="N1739" s="10">
        <f t="shared" si="243"/>
        <v>4.4164037854889593E-2</v>
      </c>
      <c r="O1739" s="11">
        <f t="shared" si="244"/>
        <v>7.05</v>
      </c>
      <c r="P1739" s="11">
        <v>98.7</v>
      </c>
      <c r="Q1739" s="11">
        <v>1797</v>
      </c>
      <c r="R1739" s="8">
        <v>3</v>
      </c>
      <c r="S1739" s="8">
        <v>3</v>
      </c>
      <c r="T1739" s="33">
        <f t="shared" si="245"/>
        <v>5.4924874791318863E-2</v>
      </c>
      <c r="U1739" s="12">
        <f t="shared" si="246"/>
        <v>18.206686930091184</v>
      </c>
      <c r="V1739" s="10">
        <f t="shared" si="247"/>
        <v>0.21428571428571427</v>
      </c>
      <c r="W1739" s="11">
        <v>9</v>
      </c>
      <c r="X1739" s="8" t="s">
        <v>148</v>
      </c>
      <c r="Y1739" s="8" t="s">
        <v>149</v>
      </c>
      <c r="AA1739">
        <f t="shared" si="248"/>
        <v>3</v>
      </c>
      <c r="AB1739" s="32">
        <f t="shared" si="249"/>
        <v>618.29999999999995</v>
      </c>
      <c r="AC1739" t="str">
        <f t="shared" si="250"/>
        <v>Profitable</v>
      </c>
      <c r="AD1739">
        <f>IFERROR(VLOOKUP(J1739,Product_lookup!$A:$G,5,FALSE),"")</f>
        <v>599</v>
      </c>
      <c r="AE1739">
        <f>IFERROR(VLOOKUP(J1739,Product_lookup!$A:$G,6,FALSE),"")</f>
        <v>216</v>
      </c>
      <c r="AF1739">
        <f>IFERROR(VLOOKUP(J1739,Product_lookup!$A:$G,7,FALSE),"")</f>
        <v>144</v>
      </c>
      <c r="AG1739" s="33">
        <f t="shared" si="251"/>
        <v>0.39899833055091821</v>
      </c>
    </row>
    <row r="1740" spans="1:33" x14ac:dyDescent="0.3">
      <c r="A1740" s="27">
        <v>46281</v>
      </c>
      <c r="B1740" s="8" t="s">
        <v>19</v>
      </c>
      <c r="C1740" s="8" t="s">
        <v>249</v>
      </c>
      <c r="D1740" s="8" t="s">
        <v>141</v>
      </c>
      <c r="E1740" s="8" t="s">
        <v>142</v>
      </c>
      <c r="F1740" s="8" t="s">
        <v>143</v>
      </c>
      <c r="G1740" s="8" t="s">
        <v>250</v>
      </c>
      <c r="H1740" s="8" t="s">
        <v>20</v>
      </c>
      <c r="I1740" s="8" t="s">
        <v>250</v>
      </c>
      <c r="J1740" s="8" t="s">
        <v>147</v>
      </c>
      <c r="K1740" s="8" t="s">
        <v>14</v>
      </c>
      <c r="L1740" s="12">
        <v>515</v>
      </c>
      <c r="M1740" s="9">
        <v>10</v>
      </c>
      <c r="N1740" s="10">
        <f t="shared" si="243"/>
        <v>1.9417475728155338E-2</v>
      </c>
      <c r="O1740" s="11">
        <f t="shared" si="244"/>
        <v>4.7799999999999994</v>
      </c>
      <c r="P1740" s="11">
        <v>47.8</v>
      </c>
      <c r="Q1740" s="11">
        <v>0</v>
      </c>
      <c r="R1740" s="8">
        <v>0</v>
      </c>
      <c r="S1740" s="8">
        <v>0</v>
      </c>
      <c r="T1740" s="33" t="str">
        <f t="shared" si="245"/>
        <v/>
      </c>
      <c r="U1740" s="12">
        <f t="shared" si="246"/>
        <v>0</v>
      </c>
      <c r="V1740" s="10">
        <f t="shared" si="247"/>
        <v>0</v>
      </c>
      <c r="W1740" s="11">
        <v>8</v>
      </c>
      <c r="X1740" s="8" t="s">
        <v>148</v>
      </c>
      <c r="Y1740" s="8" t="s">
        <v>149</v>
      </c>
      <c r="AA1740">
        <f t="shared" si="248"/>
        <v>3</v>
      </c>
      <c r="AB1740" s="32">
        <f t="shared" si="249"/>
        <v>-47.8</v>
      </c>
      <c r="AC1740" t="str">
        <f t="shared" si="250"/>
        <v>No Sales</v>
      </c>
      <c r="AD1740">
        <f>IFERROR(VLOOKUP(J1740,Product_lookup!$A:$G,5,FALSE),"")</f>
        <v>599</v>
      </c>
      <c r="AE1740">
        <f>IFERROR(VLOOKUP(J1740,Product_lookup!$A:$G,6,FALSE),"")</f>
        <v>216</v>
      </c>
      <c r="AF1740">
        <f>IFERROR(VLOOKUP(J1740,Product_lookup!$A:$G,7,FALSE),"")</f>
        <v>144</v>
      </c>
      <c r="AG1740" s="33">
        <f t="shared" si="251"/>
        <v>0.39899833055091821</v>
      </c>
    </row>
    <row r="1741" spans="1:33" x14ac:dyDescent="0.3">
      <c r="A1741" s="27">
        <v>46281</v>
      </c>
      <c r="B1741" s="8" t="s">
        <v>19</v>
      </c>
      <c r="C1741" s="8" t="s">
        <v>249</v>
      </c>
      <c r="D1741" s="8" t="s">
        <v>141</v>
      </c>
      <c r="E1741" s="8" t="s">
        <v>142</v>
      </c>
      <c r="F1741" s="8" t="s">
        <v>143</v>
      </c>
      <c r="G1741" s="8" t="s">
        <v>496</v>
      </c>
      <c r="H1741" s="8" t="s">
        <v>20</v>
      </c>
      <c r="I1741" s="8" t="s">
        <v>496</v>
      </c>
      <c r="J1741" s="8" t="s">
        <v>147</v>
      </c>
      <c r="K1741" s="8" t="s">
        <v>14</v>
      </c>
      <c r="L1741" s="8">
        <v>339</v>
      </c>
      <c r="M1741" s="9">
        <v>3</v>
      </c>
      <c r="N1741" s="10">
        <f t="shared" si="243"/>
        <v>8.8495575221238937E-3</v>
      </c>
      <c r="O1741" s="11">
        <f t="shared" si="244"/>
        <v>6.69</v>
      </c>
      <c r="P1741" s="11">
        <v>20.07</v>
      </c>
      <c r="Q1741" s="11">
        <v>0</v>
      </c>
      <c r="R1741" s="8">
        <v>0</v>
      </c>
      <c r="S1741" s="8">
        <v>0</v>
      </c>
      <c r="T1741" s="33" t="str">
        <f t="shared" si="245"/>
        <v/>
      </c>
      <c r="U1741" s="12">
        <f t="shared" si="246"/>
        <v>0</v>
      </c>
      <c r="V1741" s="10">
        <f t="shared" si="247"/>
        <v>0</v>
      </c>
      <c r="W1741" s="11">
        <v>8</v>
      </c>
      <c r="X1741" s="8" t="s">
        <v>148</v>
      </c>
      <c r="Y1741" s="8" t="s">
        <v>149</v>
      </c>
      <c r="AA1741">
        <f t="shared" si="248"/>
        <v>3</v>
      </c>
      <c r="AB1741" s="32">
        <f t="shared" si="249"/>
        <v>-20.07</v>
      </c>
      <c r="AC1741" t="str">
        <f t="shared" si="250"/>
        <v>No Sales</v>
      </c>
      <c r="AD1741">
        <f>IFERROR(VLOOKUP(J1741,Product_lookup!$A:$G,5,FALSE),"")</f>
        <v>599</v>
      </c>
      <c r="AE1741">
        <f>IFERROR(VLOOKUP(J1741,Product_lookup!$A:$G,6,FALSE),"")</f>
        <v>216</v>
      </c>
      <c r="AF1741">
        <f>IFERROR(VLOOKUP(J1741,Product_lookup!$A:$G,7,FALSE),"")</f>
        <v>144</v>
      </c>
      <c r="AG1741" s="33">
        <f t="shared" si="251"/>
        <v>0.39899833055091821</v>
      </c>
    </row>
    <row r="1742" spans="1:33" x14ac:dyDescent="0.3">
      <c r="A1742" s="27">
        <v>46281</v>
      </c>
      <c r="B1742" s="8" t="s">
        <v>19</v>
      </c>
      <c r="C1742" s="8" t="s">
        <v>249</v>
      </c>
      <c r="D1742" s="8" t="s">
        <v>141</v>
      </c>
      <c r="E1742" s="8" t="s">
        <v>142</v>
      </c>
      <c r="F1742" s="8" t="s">
        <v>143</v>
      </c>
      <c r="G1742" s="8" t="s">
        <v>350</v>
      </c>
      <c r="H1742" s="8" t="s">
        <v>20</v>
      </c>
      <c r="I1742" s="8" t="s">
        <v>350</v>
      </c>
      <c r="J1742" s="8" t="s">
        <v>147</v>
      </c>
      <c r="K1742" s="8" t="s">
        <v>14</v>
      </c>
      <c r="L1742" s="12">
        <v>180</v>
      </c>
      <c r="M1742" s="9">
        <v>3</v>
      </c>
      <c r="N1742" s="10">
        <f t="shared" si="243"/>
        <v>1.6666666666666666E-2</v>
      </c>
      <c r="O1742" s="11">
        <f t="shared" si="244"/>
        <v>6.06</v>
      </c>
      <c r="P1742" s="11">
        <v>18.18</v>
      </c>
      <c r="Q1742" s="11">
        <v>0</v>
      </c>
      <c r="R1742" s="8">
        <v>0</v>
      </c>
      <c r="S1742" s="8">
        <v>0</v>
      </c>
      <c r="T1742" s="33" t="str">
        <f t="shared" si="245"/>
        <v/>
      </c>
      <c r="U1742" s="12">
        <f t="shared" si="246"/>
        <v>0</v>
      </c>
      <c r="V1742" s="10">
        <f t="shared" si="247"/>
        <v>0</v>
      </c>
      <c r="W1742" s="11">
        <v>8.5</v>
      </c>
      <c r="X1742" s="8" t="s">
        <v>148</v>
      </c>
      <c r="Y1742" s="8" t="s">
        <v>149</v>
      </c>
      <c r="AA1742">
        <f t="shared" si="248"/>
        <v>3</v>
      </c>
      <c r="AB1742" s="32">
        <f t="shared" si="249"/>
        <v>-18.18</v>
      </c>
      <c r="AC1742" t="str">
        <f t="shared" si="250"/>
        <v>No Sales</v>
      </c>
      <c r="AD1742">
        <f>IFERROR(VLOOKUP(J1742,Product_lookup!$A:$G,5,FALSE),"")</f>
        <v>599</v>
      </c>
      <c r="AE1742">
        <f>IFERROR(VLOOKUP(J1742,Product_lookup!$A:$G,6,FALSE),"")</f>
        <v>216</v>
      </c>
      <c r="AF1742">
        <f>IFERROR(VLOOKUP(J1742,Product_lookup!$A:$G,7,FALSE),"")</f>
        <v>144</v>
      </c>
      <c r="AG1742" s="33">
        <f t="shared" si="251"/>
        <v>0.39899833055091821</v>
      </c>
    </row>
    <row r="1743" spans="1:33" x14ac:dyDescent="0.3">
      <c r="A1743" s="27">
        <v>46281</v>
      </c>
      <c r="B1743" s="8" t="s">
        <v>19</v>
      </c>
      <c r="C1743" s="8" t="s">
        <v>249</v>
      </c>
      <c r="D1743" s="8" t="s">
        <v>141</v>
      </c>
      <c r="E1743" s="8" t="s">
        <v>164</v>
      </c>
      <c r="F1743" s="8" t="s">
        <v>143</v>
      </c>
      <c r="G1743" s="8" t="s">
        <v>347</v>
      </c>
      <c r="H1743" s="8" t="s">
        <v>20</v>
      </c>
      <c r="I1743" s="8" t="s">
        <v>347</v>
      </c>
      <c r="J1743" s="8" t="s">
        <v>166</v>
      </c>
      <c r="K1743" s="8" t="s">
        <v>21</v>
      </c>
      <c r="L1743" s="12">
        <v>54</v>
      </c>
      <c r="M1743" s="9">
        <v>0</v>
      </c>
      <c r="N1743" s="10">
        <f t="shared" si="243"/>
        <v>0</v>
      </c>
      <c r="O1743" s="11" t="str">
        <f t="shared" si="244"/>
        <v/>
      </c>
      <c r="P1743" s="11">
        <v>0</v>
      </c>
      <c r="Q1743" s="11">
        <v>0</v>
      </c>
      <c r="R1743" s="8">
        <v>0</v>
      </c>
      <c r="S1743" s="8">
        <v>0</v>
      </c>
      <c r="T1743" s="33" t="str">
        <f t="shared" si="245"/>
        <v/>
      </c>
      <c r="U1743" s="12" t="str">
        <f t="shared" si="246"/>
        <v/>
      </c>
      <c r="V1743" s="10" t="str">
        <f t="shared" si="247"/>
        <v/>
      </c>
      <c r="W1743" s="11">
        <v>7.5</v>
      </c>
      <c r="X1743" s="8" t="s">
        <v>148</v>
      </c>
      <c r="Y1743" s="8" t="s">
        <v>149</v>
      </c>
      <c r="AA1743">
        <f t="shared" si="248"/>
        <v>3</v>
      </c>
      <c r="AB1743" s="32">
        <f t="shared" si="249"/>
        <v>0</v>
      </c>
      <c r="AC1743" t="str">
        <f t="shared" si="250"/>
        <v>No Spend</v>
      </c>
      <c r="AD1743">
        <f>IFERROR(VLOOKUP(J1743,Product_lookup!$A:$G,5,FALSE),"")</f>
        <v>449</v>
      </c>
      <c r="AE1743">
        <f>IFERROR(VLOOKUP(J1743,Product_lookup!$A:$G,6,FALSE),"")</f>
        <v>162</v>
      </c>
      <c r="AF1743">
        <f>IFERROR(VLOOKUP(J1743,Product_lookup!$A:$G,7,FALSE),"")</f>
        <v>130</v>
      </c>
      <c r="AG1743" s="33">
        <f t="shared" si="251"/>
        <v>0.34966592427616927</v>
      </c>
    </row>
    <row r="1744" spans="1:33" x14ac:dyDescent="0.3">
      <c r="A1744" s="27">
        <v>46281</v>
      </c>
      <c r="B1744" s="8" t="s">
        <v>19</v>
      </c>
      <c r="C1744" s="8" t="s">
        <v>249</v>
      </c>
      <c r="D1744" s="8" t="s">
        <v>141</v>
      </c>
      <c r="E1744" s="8" t="s">
        <v>351</v>
      </c>
      <c r="F1744" s="8" t="s">
        <v>143</v>
      </c>
      <c r="G1744" s="8" t="s">
        <v>352</v>
      </c>
      <c r="H1744" s="8" t="s">
        <v>20</v>
      </c>
      <c r="I1744" s="8" t="s">
        <v>352</v>
      </c>
      <c r="J1744" s="8" t="s">
        <v>353</v>
      </c>
      <c r="K1744" s="8" t="s">
        <v>14</v>
      </c>
      <c r="L1744" s="12">
        <v>162</v>
      </c>
      <c r="M1744" s="9">
        <v>2</v>
      </c>
      <c r="N1744" s="10">
        <f t="shared" si="243"/>
        <v>1.2345679012345678E-2</v>
      </c>
      <c r="O1744" s="11">
        <f t="shared" si="244"/>
        <v>9.44</v>
      </c>
      <c r="P1744" s="11">
        <v>18.88</v>
      </c>
      <c r="Q1744" s="11">
        <v>0</v>
      </c>
      <c r="R1744" s="8">
        <v>0</v>
      </c>
      <c r="S1744" s="8">
        <v>0</v>
      </c>
      <c r="T1744" s="33" t="str">
        <f t="shared" si="245"/>
        <v/>
      </c>
      <c r="U1744" s="12">
        <f t="shared" si="246"/>
        <v>0</v>
      </c>
      <c r="V1744" s="10">
        <f t="shared" si="247"/>
        <v>0</v>
      </c>
      <c r="W1744" s="11">
        <v>16.5</v>
      </c>
      <c r="X1744" s="8" t="s">
        <v>148</v>
      </c>
      <c r="Y1744" s="8" t="s">
        <v>149</v>
      </c>
      <c r="AA1744">
        <f t="shared" si="248"/>
        <v>3</v>
      </c>
      <c r="AB1744" s="32" t="str">
        <f t="shared" si="249"/>
        <v/>
      </c>
      <c r="AC1744" t="str">
        <f t="shared" si="250"/>
        <v>Cost missing</v>
      </c>
      <c r="AD1744" t="str">
        <f>IFERROR(VLOOKUP(J1744,Product_lookup!$A:$G,5,FALSE),"")</f>
        <v/>
      </c>
      <c r="AE1744" t="str">
        <f>IFERROR(VLOOKUP(J1744,Product_lookup!$A:$G,6,FALSE),"")</f>
        <v/>
      </c>
      <c r="AF1744" t="str">
        <f>IFERROR(VLOOKUP(J1744,Product_lookup!$A:$G,7,FALSE),"")</f>
        <v/>
      </c>
      <c r="AG1744" s="33" t="str">
        <f t="shared" si="251"/>
        <v/>
      </c>
    </row>
    <row r="1745" spans="1:33" x14ac:dyDescent="0.3">
      <c r="A1745" s="27">
        <v>46281</v>
      </c>
      <c r="B1745" s="8" t="s">
        <v>19</v>
      </c>
      <c r="C1745" s="8" t="s">
        <v>249</v>
      </c>
      <c r="D1745" s="8" t="s">
        <v>141</v>
      </c>
      <c r="E1745" s="8" t="s">
        <v>351</v>
      </c>
      <c r="F1745" s="8" t="s">
        <v>143</v>
      </c>
      <c r="G1745" s="8" t="s">
        <v>354</v>
      </c>
      <c r="H1745" s="8" t="s">
        <v>20</v>
      </c>
      <c r="I1745" s="8" t="s">
        <v>354</v>
      </c>
      <c r="J1745" s="8" t="s">
        <v>353</v>
      </c>
      <c r="K1745" s="8" t="s">
        <v>14</v>
      </c>
      <c r="L1745" s="12">
        <v>326</v>
      </c>
      <c r="M1745" s="9">
        <v>4</v>
      </c>
      <c r="N1745" s="10">
        <f t="shared" si="243"/>
        <v>1.2269938650306749E-2</v>
      </c>
      <c r="O1745" s="11">
        <f t="shared" si="244"/>
        <v>8.84</v>
      </c>
      <c r="P1745" s="11">
        <v>35.36</v>
      </c>
      <c r="Q1745" s="11">
        <v>0</v>
      </c>
      <c r="R1745" s="8">
        <v>0</v>
      </c>
      <c r="S1745" s="8">
        <v>0</v>
      </c>
      <c r="T1745" s="33" t="str">
        <f t="shared" si="245"/>
        <v/>
      </c>
      <c r="U1745" s="12">
        <f t="shared" si="246"/>
        <v>0</v>
      </c>
      <c r="V1745" s="10">
        <f t="shared" si="247"/>
        <v>0</v>
      </c>
      <c r="W1745" s="11">
        <v>16</v>
      </c>
      <c r="X1745" s="8" t="s">
        <v>148</v>
      </c>
      <c r="Y1745" s="8" t="s">
        <v>149</v>
      </c>
      <c r="AA1745">
        <f t="shared" si="248"/>
        <v>3</v>
      </c>
      <c r="AB1745" s="32" t="str">
        <f t="shared" si="249"/>
        <v/>
      </c>
      <c r="AC1745" t="str">
        <f t="shared" si="250"/>
        <v>Cost missing</v>
      </c>
      <c r="AD1745" t="str">
        <f>IFERROR(VLOOKUP(J1745,Product_lookup!$A:$G,5,FALSE),"")</f>
        <v/>
      </c>
      <c r="AE1745" t="str">
        <f>IFERROR(VLOOKUP(J1745,Product_lookup!$A:$G,6,FALSE),"")</f>
        <v/>
      </c>
      <c r="AF1745" t="str">
        <f>IFERROR(VLOOKUP(J1745,Product_lookup!$A:$G,7,FALSE),"")</f>
        <v/>
      </c>
      <c r="AG1745" s="33" t="str">
        <f t="shared" si="251"/>
        <v/>
      </c>
    </row>
    <row r="1746" spans="1:33" x14ac:dyDescent="0.3">
      <c r="A1746" s="27">
        <v>46282</v>
      </c>
      <c r="B1746" s="8" t="s">
        <v>12</v>
      </c>
      <c r="C1746" s="8" t="s">
        <v>140</v>
      </c>
      <c r="D1746" s="8" t="s">
        <v>141</v>
      </c>
      <c r="E1746" s="8" t="s">
        <v>142</v>
      </c>
      <c r="F1746" s="8" t="s">
        <v>143</v>
      </c>
      <c r="G1746" s="8" t="s">
        <v>151</v>
      </c>
      <c r="H1746" s="8" t="s">
        <v>6</v>
      </c>
      <c r="I1746" s="8" t="s">
        <v>455</v>
      </c>
      <c r="J1746" s="8" t="s">
        <v>147</v>
      </c>
      <c r="K1746" s="8" t="s">
        <v>21</v>
      </c>
      <c r="L1746" s="12">
        <v>679</v>
      </c>
      <c r="M1746" s="9">
        <v>11</v>
      </c>
      <c r="N1746" s="10">
        <f t="shared" si="243"/>
        <v>1.6200294550810016E-2</v>
      </c>
      <c r="O1746" s="11">
        <f t="shared" si="244"/>
        <v>14.55</v>
      </c>
      <c r="P1746" s="11">
        <v>160.05000000000001</v>
      </c>
      <c r="Q1746" s="11">
        <v>1198</v>
      </c>
      <c r="R1746" s="8">
        <v>2</v>
      </c>
      <c r="S1746" s="8">
        <v>2</v>
      </c>
      <c r="T1746" s="33">
        <f t="shared" si="245"/>
        <v>0.13359766277128549</v>
      </c>
      <c r="U1746" s="12">
        <f t="shared" si="246"/>
        <v>7.485160887222742</v>
      </c>
      <c r="V1746" s="10">
        <f t="shared" si="247"/>
        <v>0.18181818181818182</v>
      </c>
      <c r="W1746" s="11">
        <v>15.5</v>
      </c>
      <c r="X1746" s="8" t="s">
        <v>148</v>
      </c>
      <c r="Y1746" s="8" t="s">
        <v>149</v>
      </c>
      <c r="AA1746">
        <f t="shared" si="248"/>
        <v>3</v>
      </c>
      <c r="AB1746" s="32">
        <f t="shared" si="249"/>
        <v>317.95</v>
      </c>
      <c r="AC1746" t="str">
        <f t="shared" si="250"/>
        <v>Profitable</v>
      </c>
      <c r="AD1746">
        <f>IFERROR(VLOOKUP(J1746,Product_lookup!$A:$G,5,FALSE),"")</f>
        <v>599</v>
      </c>
      <c r="AE1746">
        <f>IFERROR(VLOOKUP(J1746,Product_lookup!$A:$G,6,FALSE),"")</f>
        <v>216</v>
      </c>
      <c r="AF1746">
        <f>IFERROR(VLOOKUP(J1746,Product_lookup!$A:$G,7,FALSE),"")</f>
        <v>144</v>
      </c>
      <c r="AG1746" s="33">
        <f t="shared" si="251"/>
        <v>0.39899833055091821</v>
      </c>
    </row>
    <row r="1747" spans="1:33" x14ac:dyDescent="0.3">
      <c r="A1747" s="27">
        <v>46282</v>
      </c>
      <c r="B1747" s="8" t="s">
        <v>12</v>
      </c>
      <c r="C1747" s="8" t="s">
        <v>140</v>
      </c>
      <c r="D1747" s="8" t="s">
        <v>141</v>
      </c>
      <c r="E1747" s="8" t="s">
        <v>142</v>
      </c>
      <c r="F1747" s="8" t="s">
        <v>143</v>
      </c>
      <c r="G1747" s="8" t="s">
        <v>144</v>
      </c>
      <c r="H1747" s="8" t="s">
        <v>6</v>
      </c>
      <c r="I1747" s="8" t="s">
        <v>205</v>
      </c>
      <c r="J1747" s="8" t="s">
        <v>147</v>
      </c>
      <c r="K1747" s="8" t="s">
        <v>14</v>
      </c>
      <c r="L1747" s="12">
        <v>1835</v>
      </c>
      <c r="M1747" s="9">
        <v>20</v>
      </c>
      <c r="N1747" s="10">
        <f t="shared" si="243"/>
        <v>1.0899182561307902E-2</v>
      </c>
      <c r="O1747" s="11">
        <f t="shared" si="244"/>
        <v>10.23</v>
      </c>
      <c r="P1747" s="11">
        <v>204.6</v>
      </c>
      <c r="Q1747" s="11">
        <v>0</v>
      </c>
      <c r="R1747" s="8">
        <v>0</v>
      </c>
      <c r="S1747" s="8">
        <v>0</v>
      </c>
      <c r="T1747" s="33" t="str">
        <f t="shared" si="245"/>
        <v/>
      </c>
      <c r="U1747" s="12">
        <f t="shared" si="246"/>
        <v>0</v>
      </c>
      <c r="V1747" s="10">
        <f t="shared" si="247"/>
        <v>0</v>
      </c>
      <c r="W1747" s="11">
        <v>12</v>
      </c>
      <c r="X1747" s="8" t="s">
        <v>148</v>
      </c>
      <c r="Y1747" s="8" t="s">
        <v>149</v>
      </c>
      <c r="AA1747">
        <f t="shared" si="248"/>
        <v>3</v>
      </c>
      <c r="AB1747" s="32">
        <f t="shared" si="249"/>
        <v>-204.6</v>
      </c>
      <c r="AC1747" t="str">
        <f t="shared" si="250"/>
        <v>No Sales</v>
      </c>
      <c r="AD1747">
        <f>IFERROR(VLOOKUP(J1747,Product_lookup!$A:$G,5,FALSE),"")</f>
        <v>599</v>
      </c>
      <c r="AE1747">
        <f>IFERROR(VLOOKUP(J1747,Product_lookup!$A:$G,6,FALSE),"")</f>
        <v>216</v>
      </c>
      <c r="AF1747">
        <f>IFERROR(VLOOKUP(J1747,Product_lookup!$A:$G,7,FALSE),"")</f>
        <v>144</v>
      </c>
      <c r="AG1747" s="33">
        <f t="shared" si="251"/>
        <v>0.39899833055091821</v>
      </c>
    </row>
    <row r="1748" spans="1:33" x14ac:dyDescent="0.3">
      <c r="A1748" s="27">
        <v>46282</v>
      </c>
      <c r="B1748" s="8" t="s">
        <v>12</v>
      </c>
      <c r="C1748" s="8" t="s">
        <v>140</v>
      </c>
      <c r="D1748" s="8" t="s">
        <v>141</v>
      </c>
      <c r="E1748" s="8" t="s">
        <v>142</v>
      </c>
      <c r="F1748" s="8" t="s">
        <v>143</v>
      </c>
      <c r="G1748" s="8" t="s">
        <v>170</v>
      </c>
      <c r="H1748" s="8" t="s">
        <v>6</v>
      </c>
      <c r="I1748" s="8" t="s">
        <v>584</v>
      </c>
      <c r="J1748" s="8" t="s">
        <v>147</v>
      </c>
      <c r="K1748" s="8" t="s">
        <v>7</v>
      </c>
      <c r="L1748" s="12">
        <v>360</v>
      </c>
      <c r="M1748" s="9">
        <v>1</v>
      </c>
      <c r="N1748" s="10">
        <f t="shared" si="243"/>
        <v>2.7777777777777779E-3</v>
      </c>
      <c r="O1748" s="11">
        <f t="shared" si="244"/>
        <v>10.83</v>
      </c>
      <c r="P1748" s="11">
        <v>10.83</v>
      </c>
      <c r="Q1748" s="11">
        <v>0</v>
      </c>
      <c r="R1748" s="8">
        <v>0</v>
      </c>
      <c r="S1748" s="8">
        <v>0</v>
      </c>
      <c r="T1748" s="33" t="str">
        <f t="shared" si="245"/>
        <v/>
      </c>
      <c r="U1748" s="12">
        <f t="shared" si="246"/>
        <v>0</v>
      </c>
      <c r="V1748" s="10">
        <f t="shared" si="247"/>
        <v>0</v>
      </c>
      <c r="W1748" s="11">
        <v>13.5</v>
      </c>
      <c r="X1748" s="8" t="s">
        <v>148</v>
      </c>
      <c r="Y1748" s="8" t="s">
        <v>149</v>
      </c>
      <c r="AA1748">
        <f t="shared" si="248"/>
        <v>3</v>
      </c>
      <c r="AB1748" s="32">
        <f t="shared" si="249"/>
        <v>-10.83</v>
      </c>
      <c r="AC1748" t="str">
        <f t="shared" si="250"/>
        <v>No Sales</v>
      </c>
      <c r="AD1748">
        <f>IFERROR(VLOOKUP(J1748,Product_lookup!$A:$G,5,FALSE),"")</f>
        <v>599</v>
      </c>
      <c r="AE1748">
        <f>IFERROR(VLOOKUP(J1748,Product_lookup!$A:$G,6,FALSE),"")</f>
        <v>216</v>
      </c>
      <c r="AF1748">
        <f>IFERROR(VLOOKUP(J1748,Product_lookup!$A:$G,7,FALSE),"")</f>
        <v>144</v>
      </c>
      <c r="AG1748" s="33">
        <f t="shared" si="251"/>
        <v>0.39899833055091821</v>
      </c>
    </row>
    <row r="1749" spans="1:33" x14ac:dyDescent="0.3">
      <c r="A1749" s="27">
        <v>46282</v>
      </c>
      <c r="B1749" s="8" t="s">
        <v>12</v>
      </c>
      <c r="C1749" s="8" t="s">
        <v>140</v>
      </c>
      <c r="D1749" s="8" t="s">
        <v>141</v>
      </c>
      <c r="E1749" s="8" t="s">
        <v>150</v>
      </c>
      <c r="F1749" s="8" t="s">
        <v>143</v>
      </c>
      <c r="G1749" s="8" t="s">
        <v>144</v>
      </c>
      <c r="H1749" s="8" t="s">
        <v>6</v>
      </c>
      <c r="I1749" s="8" t="s">
        <v>210</v>
      </c>
      <c r="J1749" s="8" t="s">
        <v>153</v>
      </c>
      <c r="K1749" s="8" t="s">
        <v>14</v>
      </c>
      <c r="L1749" s="12">
        <v>1136</v>
      </c>
      <c r="M1749" s="9">
        <v>12</v>
      </c>
      <c r="N1749" s="10">
        <f t="shared" si="243"/>
        <v>1.0563380281690141E-2</v>
      </c>
      <c r="O1749" s="11">
        <f t="shared" si="244"/>
        <v>5.95</v>
      </c>
      <c r="P1749" s="11">
        <v>71.400000000000006</v>
      </c>
      <c r="Q1749" s="11">
        <v>0</v>
      </c>
      <c r="R1749" s="8">
        <v>0</v>
      </c>
      <c r="S1749" s="8">
        <v>0</v>
      </c>
      <c r="T1749" s="33" t="str">
        <f t="shared" si="245"/>
        <v/>
      </c>
      <c r="U1749" s="12">
        <f t="shared" si="246"/>
        <v>0</v>
      </c>
      <c r="V1749" s="10">
        <f t="shared" si="247"/>
        <v>0</v>
      </c>
      <c r="W1749" s="11">
        <v>10</v>
      </c>
      <c r="X1749" s="8" t="s">
        <v>148</v>
      </c>
      <c r="Y1749" s="8" t="s">
        <v>149</v>
      </c>
      <c r="AA1749">
        <f t="shared" si="248"/>
        <v>3</v>
      </c>
      <c r="AB1749" s="32">
        <f t="shared" si="249"/>
        <v>-71.400000000000006</v>
      </c>
      <c r="AC1749" t="str">
        <f t="shared" si="250"/>
        <v>No Sales</v>
      </c>
      <c r="AD1749">
        <f>IFERROR(VLOOKUP(J1749,Product_lookup!$A:$G,5,FALSE),"")</f>
        <v>549</v>
      </c>
      <c r="AE1749">
        <f>IFERROR(VLOOKUP(J1749,Product_lookup!$A:$G,6,FALSE),"")</f>
        <v>192</v>
      </c>
      <c r="AF1749">
        <f>IFERROR(VLOOKUP(J1749,Product_lookup!$A:$G,7,FALSE),"")</f>
        <v>139</v>
      </c>
      <c r="AG1749" s="33">
        <f t="shared" si="251"/>
        <v>0.39708561020036431</v>
      </c>
    </row>
    <row r="1750" spans="1:33" x14ac:dyDescent="0.3">
      <c r="A1750" s="27">
        <v>46282</v>
      </c>
      <c r="B1750" s="8" t="s">
        <v>12</v>
      </c>
      <c r="C1750" s="8" t="s">
        <v>140</v>
      </c>
      <c r="D1750" s="8" t="s">
        <v>141</v>
      </c>
      <c r="E1750" s="8" t="s">
        <v>150</v>
      </c>
      <c r="F1750" s="8" t="s">
        <v>143</v>
      </c>
      <c r="G1750" s="8" t="s">
        <v>144</v>
      </c>
      <c r="H1750" s="8" t="s">
        <v>6</v>
      </c>
      <c r="I1750" s="8" t="s">
        <v>155</v>
      </c>
      <c r="J1750" s="8" t="s">
        <v>153</v>
      </c>
      <c r="K1750" s="8" t="s">
        <v>21</v>
      </c>
      <c r="L1750" s="12">
        <v>168</v>
      </c>
      <c r="M1750" s="9">
        <v>1</v>
      </c>
      <c r="N1750" s="10">
        <f t="shared" si="243"/>
        <v>5.9523809523809521E-3</v>
      </c>
      <c r="O1750" s="11">
        <f t="shared" si="244"/>
        <v>9.5299999999999994</v>
      </c>
      <c r="P1750" s="11">
        <v>9.5299999999999994</v>
      </c>
      <c r="Q1750" s="11">
        <v>0</v>
      </c>
      <c r="R1750" s="8">
        <v>0</v>
      </c>
      <c r="S1750" s="8">
        <v>0</v>
      </c>
      <c r="T1750" s="33" t="str">
        <f t="shared" si="245"/>
        <v/>
      </c>
      <c r="U1750" s="12">
        <f t="shared" si="246"/>
        <v>0</v>
      </c>
      <c r="V1750" s="10">
        <f t="shared" si="247"/>
        <v>0</v>
      </c>
      <c r="W1750" s="11">
        <v>10.5</v>
      </c>
      <c r="X1750" s="8" t="s">
        <v>148</v>
      </c>
      <c r="Y1750" s="8" t="s">
        <v>149</v>
      </c>
      <c r="AA1750">
        <f t="shared" si="248"/>
        <v>3</v>
      </c>
      <c r="AB1750" s="32">
        <f t="shared" si="249"/>
        <v>-9.5299999999999994</v>
      </c>
      <c r="AC1750" t="str">
        <f t="shared" si="250"/>
        <v>No Sales</v>
      </c>
      <c r="AD1750">
        <f>IFERROR(VLOOKUP(J1750,Product_lookup!$A:$G,5,FALSE),"")</f>
        <v>549</v>
      </c>
      <c r="AE1750">
        <f>IFERROR(VLOOKUP(J1750,Product_lookup!$A:$G,6,FALSE),"")</f>
        <v>192</v>
      </c>
      <c r="AF1750">
        <f>IFERROR(VLOOKUP(J1750,Product_lookup!$A:$G,7,FALSE),"")</f>
        <v>139</v>
      </c>
      <c r="AG1750" s="33">
        <f t="shared" si="251"/>
        <v>0.39708561020036431</v>
      </c>
    </row>
    <row r="1751" spans="1:33" x14ac:dyDescent="0.3">
      <c r="A1751" s="27">
        <v>46282</v>
      </c>
      <c r="B1751" s="8" t="s">
        <v>12</v>
      </c>
      <c r="C1751" s="8" t="s">
        <v>140</v>
      </c>
      <c r="D1751" s="8" t="s">
        <v>141</v>
      </c>
      <c r="E1751" s="8" t="s">
        <v>150</v>
      </c>
      <c r="F1751" s="8" t="s">
        <v>143</v>
      </c>
      <c r="G1751" s="8" t="s">
        <v>144</v>
      </c>
      <c r="H1751" s="8" t="s">
        <v>6</v>
      </c>
      <c r="I1751" s="8" t="s">
        <v>658</v>
      </c>
      <c r="J1751" s="8" t="s">
        <v>153</v>
      </c>
      <c r="K1751" s="8" t="s">
        <v>7</v>
      </c>
      <c r="L1751" s="12">
        <v>425</v>
      </c>
      <c r="M1751" s="9">
        <v>1</v>
      </c>
      <c r="N1751" s="10">
        <f t="shared" si="243"/>
        <v>2.352941176470588E-3</v>
      </c>
      <c r="O1751" s="11">
        <f t="shared" si="244"/>
        <v>9.09</v>
      </c>
      <c r="P1751" s="11">
        <v>9.09</v>
      </c>
      <c r="Q1751" s="11">
        <v>0</v>
      </c>
      <c r="R1751" s="8">
        <v>0</v>
      </c>
      <c r="S1751" s="8">
        <v>0</v>
      </c>
      <c r="T1751" s="33" t="str">
        <f t="shared" si="245"/>
        <v/>
      </c>
      <c r="U1751" s="12">
        <f t="shared" si="246"/>
        <v>0</v>
      </c>
      <c r="V1751" s="10">
        <f t="shared" si="247"/>
        <v>0</v>
      </c>
      <c r="W1751" s="11">
        <v>13.5</v>
      </c>
      <c r="X1751" s="8" t="s">
        <v>148</v>
      </c>
      <c r="Y1751" s="8" t="s">
        <v>149</v>
      </c>
      <c r="AA1751">
        <f t="shared" si="248"/>
        <v>3</v>
      </c>
      <c r="AB1751" s="32">
        <f t="shared" si="249"/>
        <v>-9.09</v>
      </c>
      <c r="AC1751" t="str">
        <f t="shared" si="250"/>
        <v>No Sales</v>
      </c>
      <c r="AD1751">
        <f>IFERROR(VLOOKUP(J1751,Product_lookup!$A:$G,5,FALSE),"")</f>
        <v>549</v>
      </c>
      <c r="AE1751">
        <f>IFERROR(VLOOKUP(J1751,Product_lookup!$A:$G,6,FALSE),"")</f>
        <v>192</v>
      </c>
      <c r="AF1751">
        <f>IFERROR(VLOOKUP(J1751,Product_lookup!$A:$G,7,FALSE),"")</f>
        <v>139</v>
      </c>
      <c r="AG1751" s="33">
        <f t="shared" si="251"/>
        <v>0.39708561020036431</v>
      </c>
    </row>
    <row r="1752" spans="1:33" x14ac:dyDescent="0.3">
      <c r="A1752" s="27">
        <v>46282</v>
      </c>
      <c r="B1752" s="8" t="s">
        <v>12</v>
      </c>
      <c r="C1752" s="8" t="s">
        <v>140</v>
      </c>
      <c r="D1752" s="8" t="s">
        <v>141</v>
      </c>
      <c r="E1752" s="8" t="s">
        <v>157</v>
      </c>
      <c r="F1752" s="8" t="s">
        <v>143</v>
      </c>
      <c r="G1752" s="8" t="s">
        <v>144</v>
      </c>
      <c r="H1752" s="8" t="s">
        <v>6</v>
      </c>
      <c r="I1752" s="8" t="s">
        <v>507</v>
      </c>
      <c r="J1752" s="8" t="s">
        <v>159</v>
      </c>
      <c r="K1752" s="8" t="s">
        <v>21</v>
      </c>
      <c r="L1752" s="12">
        <v>75</v>
      </c>
      <c r="M1752" s="9">
        <v>0</v>
      </c>
      <c r="N1752" s="10">
        <f t="shared" si="243"/>
        <v>0</v>
      </c>
      <c r="O1752" s="11" t="str">
        <f t="shared" si="244"/>
        <v/>
      </c>
      <c r="P1752" s="11">
        <v>0</v>
      </c>
      <c r="Q1752" s="11">
        <v>0</v>
      </c>
      <c r="R1752" s="8">
        <v>0</v>
      </c>
      <c r="S1752" s="8">
        <v>0</v>
      </c>
      <c r="T1752" s="33" t="str">
        <f t="shared" si="245"/>
        <v/>
      </c>
      <c r="U1752" s="12" t="str">
        <f t="shared" si="246"/>
        <v/>
      </c>
      <c r="V1752" s="10" t="str">
        <f t="shared" si="247"/>
        <v/>
      </c>
      <c r="W1752" s="11">
        <v>12.5</v>
      </c>
      <c r="X1752" s="8" t="s">
        <v>148</v>
      </c>
      <c r="Y1752" s="8" t="s">
        <v>149</v>
      </c>
      <c r="AA1752">
        <f t="shared" si="248"/>
        <v>3</v>
      </c>
      <c r="AB1752" s="32">
        <f t="shared" si="249"/>
        <v>0</v>
      </c>
      <c r="AC1752" t="str">
        <f t="shared" si="250"/>
        <v>No Spend</v>
      </c>
      <c r="AD1752">
        <f>IFERROR(VLOOKUP(J1752,Product_lookup!$A:$G,5,FALSE),"")</f>
        <v>399</v>
      </c>
      <c r="AE1752">
        <f>IFERROR(VLOOKUP(J1752,Product_lookup!$A:$G,6,FALSE),"")</f>
        <v>148</v>
      </c>
      <c r="AF1752">
        <f>IFERROR(VLOOKUP(J1752,Product_lookup!$A:$G,7,FALSE),"")</f>
        <v>126</v>
      </c>
      <c r="AG1752" s="33">
        <f t="shared" si="251"/>
        <v>0.31328320802005011</v>
      </c>
    </row>
    <row r="1753" spans="1:33" x14ac:dyDescent="0.3">
      <c r="A1753" s="27">
        <v>46282</v>
      </c>
      <c r="B1753" s="8" t="s">
        <v>12</v>
      </c>
      <c r="C1753" s="8" t="s">
        <v>140</v>
      </c>
      <c r="D1753" s="8" t="s">
        <v>141</v>
      </c>
      <c r="E1753" s="8" t="s">
        <v>157</v>
      </c>
      <c r="F1753" s="8" t="s">
        <v>143</v>
      </c>
      <c r="G1753" s="8" t="s">
        <v>144</v>
      </c>
      <c r="H1753" s="8" t="s">
        <v>6</v>
      </c>
      <c r="I1753" s="8" t="s">
        <v>162</v>
      </c>
      <c r="J1753" s="8" t="s">
        <v>159</v>
      </c>
      <c r="K1753" s="8" t="s">
        <v>14</v>
      </c>
      <c r="L1753" s="12">
        <v>1580</v>
      </c>
      <c r="M1753" s="9">
        <v>12</v>
      </c>
      <c r="N1753" s="10">
        <f t="shared" si="243"/>
        <v>7.5949367088607592E-3</v>
      </c>
      <c r="O1753" s="11">
        <f t="shared" si="244"/>
        <v>7.8299999999999992</v>
      </c>
      <c r="P1753" s="11">
        <v>93.96</v>
      </c>
      <c r="Q1753" s="11">
        <v>0</v>
      </c>
      <c r="R1753" s="8">
        <v>0</v>
      </c>
      <c r="S1753" s="8">
        <v>0</v>
      </c>
      <c r="T1753" s="33" t="str">
        <f t="shared" si="245"/>
        <v/>
      </c>
      <c r="U1753" s="12">
        <f t="shared" si="246"/>
        <v>0</v>
      </c>
      <c r="V1753" s="10">
        <f t="shared" si="247"/>
        <v>0</v>
      </c>
      <c r="W1753" s="11">
        <v>12</v>
      </c>
      <c r="X1753" s="8" t="s">
        <v>148</v>
      </c>
      <c r="Y1753" s="8" t="s">
        <v>149</v>
      </c>
      <c r="AA1753">
        <f t="shared" si="248"/>
        <v>3</v>
      </c>
      <c r="AB1753" s="32">
        <f t="shared" si="249"/>
        <v>-93.96</v>
      </c>
      <c r="AC1753" t="str">
        <f t="shared" si="250"/>
        <v>No Sales</v>
      </c>
      <c r="AD1753">
        <f>IFERROR(VLOOKUP(J1753,Product_lookup!$A:$G,5,FALSE),"")</f>
        <v>399</v>
      </c>
      <c r="AE1753">
        <f>IFERROR(VLOOKUP(J1753,Product_lookup!$A:$G,6,FALSE),"")</f>
        <v>148</v>
      </c>
      <c r="AF1753">
        <f>IFERROR(VLOOKUP(J1753,Product_lookup!$A:$G,7,FALSE),"")</f>
        <v>126</v>
      </c>
      <c r="AG1753" s="33">
        <f t="shared" si="251"/>
        <v>0.31328320802005011</v>
      </c>
    </row>
    <row r="1754" spans="1:33" x14ac:dyDescent="0.3">
      <c r="A1754" s="27">
        <v>46282</v>
      </c>
      <c r="B1754" s="8" t="s">
        <v>12</v>
      </c>
      <c r="C1754" s="8" t="s">
        <v>140</v>
      </c>
      <c r="D1754" s="8" t="s">
        <v>141</v>
      </c>
      <c r="E1754" s="8" t="s">
        <v>164</v>
      </c>
      <c r="F1754" s="8" t="s">
        <v>143</v>
      </c>
      <c r="G1754" s="8" t="s">
        <v>144</v>
      </c>
      <c r="H1754" s="8" t="s">
        <v>6</v>
      </c>
      <c r="I1754" s="8" t="s">
        <v>165</v>
      </c>
      <c r="J1754" s="8" t="s">
        <v>166</v>
      </c>
      <c r="K1754" s="8" t="s">
        <v>21</v>
      </c>
      <c r="L1754" s="12">
        <v>416</v>
      </c>
      <c r="M1754" s="9">
        <v>0</v>
      </c>
      <c r="N1754" s="10">
        <f t="shared" si="243"/>
        <v>0</v>
      </c>
      <c r="O1754" s="11" t="str">
        <f t="shared" si="244"/>
        <v/>
      </c>
      <c r="P1754" s="11">
        <v>0</v>
      </c>
      <c r="Q1754" s="11">
        <v>0</v>
      </c>
      <c r="R1754" s="8">
        <v>0</v>
      </c>
      <c r="S1754" s="8">
        <v>0</v>
      </c>
      <c r="T1754" s="33" t="str">
        <f t="shared" si="245"/>
        <v/>
      </c>
      <c r="U1754" s="12" t="str">
        <f t="shared" si="246"/>
        <v/>
      </c>
      <c r="V1754" s="10" t="str">
        <f t="shared" si="247"/>
        <v/>
      </c>
      <c r="W1754" s="11">
        <v>12</v>
      </c>
      <c r="X1754" s="8" t="s">
        <v>148</v>
      </c>
      <c r="Y1754" s="8" t="s">
        <v>149</v>
      </c>
      <c r="AA1754">
        <f t="shared" si="248"/>
        <v>3</v>
      </c>
      <c r="AB1754" s="32">
        <f t="shared" si="249"/>
        <v>0</v>
      </c>
      <c r="AC1754" t="str">
        <f t="shared" si="250"/>
        <v>No Spend</v>
      </c>
      <c r="AD1754">
        <f>IFERROR(VLOOKUP(J1754,Product_lookup!$A:$G,5,FALSE),"")</f>
        <v>449</v>
      </c>
      <c r="AE1754">
        <f>IFERROR(VLOOKUP(J1754,Product_lookup!$A:$G,6,FALSE),"")</f>
        <v>162</v>
      </c>
      <c r="AF1754">
        <f>IFERROR(VLOOKUP(J1754,Product_lookup!$A:$G,7,FALSE),"")</f>
        <v>130</v>
      </c>
      <c r="AG1754" s="33">
        <f t="shared" si="251"/>
        <v>0.34966592427616927</v>
      </c>
    </row>
    <row r="1755" spans="1:33" x14ac:dyDescent="0.3">
      <c r="A1755" s="27">
        <v>46282</v>
      </c>
      <c r="B1755" s="8" t="s">
        <v>12</v>
      </c>
      <c r="C1755" s="8" t="s">
        <v>140</v>
      </c>
      <c r="D1755" s="8" t="s">
        <v>141</v>
      </c>
      <c r="E1755" s="8" t="s">
        <v>164</v>
      </c>
      <c r="F1755" s="8" t="s">
        <v>143</v>
      </c>
      <c r="G1755" s="8" t="s">
        <v>178</v>
      </c>
      <c r="H1755" s="8" t="s">
        <v>6</v>
      </c>
      <c r="I1755" s="8" t="s">
        <v>826</v>
      </c>
      <c r="J1755" s="8" t="s">
        <v>166</v>
      </c>
      <c r="K1755" s="8" t="s">
        <v>14</v>
      </c>
      <c r="L1755" s="12">
        <v>634</v>
      </c>
      <c r="M1755" s="9">
        <v>6</v>
      </c>
      <c r="N1755" s="10">
        <f t="shared" si="243"/>
        <v>9.4637223974763408E-3</v>
      </c>
      <c r="O1755" s="11">
        <f t="shared" si="244"/>
        <v>7.75</v>
      </c>
      <c r="P1755" s="11">
        <v>46.5</v>
      </c>
      <c r="Q1755" s="11">
        <v>0</v>
      </c>
      <c r="R1755" s="8">
        <v>0</v>
      </c>
      <c r="S1755" s="8">
        <v>0</v>
      </c>
      <c r="T1755" s="33" t="str">
        <f t="shared" si="245"/>
        <v/>
      </c>
      <c r="U1755" s="12">
        <f t="shared" si="246"/>
        <v>0</v>
      </c>
      <c r="V1755" s="10">
        <f t="shared" si="247"/>
        <v>0</v>
      </c>
      <c r="W1755" s="11">
        <v>12.5</v>
      </c>
      <c r="X1755" s="8" t="s">
        <v>148</v>
      </c>
      <c r="Y1755" s="8" t="s">
        <v>149</v>
      </c>
      <c r="AA1755">
        <f t="shared" si="248"/>
        <v>3</v>
      </c>
      <c r="AB1755" s="32">
        <f t="shared" si="249"/>
        <v>-46.5</v>
      </c>
      <c r="AC1755" t="str">
        <f t="shared" si="250"/>
        <v>No Sales</v>
      </c>
      <c r="AD1755">
        <f>IFERROR(VLOOKUP(J1755,Product_lookup!$A:$G,5,FALSE),"")</f>
        <v>449</v>
      </c>
      <c r="AE1755">
        <f>IFERROR(VLOOKUP(J1755,Product_lookup!$A:$G,6,FALSE),"")</f>
        <v>162</v>
      </c>
      <c r="AF1755">
        <f>IFERROR(VLOOKUP(J1755,Product_lookup!$A:$G,7,FALSE),"")</f>
        <v>130</v>
      </c>
      <c r="AG1755" s="33">
        <f t="shared" si="251"/>
        <v>0.34966592427616927</v>
      </c>
    </row>
    <row r="1756" spans="1:33" x14ac:dyDescent="0.3">
      <c r="A1756" s="27">
        <v>46282</v>
      </c>
      <c r="B1756" s="8" t="s">
        <v>12</v>
      </c>
      <c r="C1756" s="8" t="s">
        <v>140</v>
      </c>
      <c r="D1756" s="8" t="s">
        <v>141</v>
      </c>
      <c r="E1756" s="8" t="s">
        <v>164</v>
      </c>
      <c r="F1756" s="8" t="s">
        <v>143</v>
      </c>
      <c r="G1756" s="8" t="s">
        <v>144</v>
      </c>
      <c r="H1756" s="8" t="s">
        <v>6</v>
      </c>
      <c r="I1756" s="8" t="s">
        <v>565</v>
      </c>
      <c r="J1756" s="8" t="s">
        <v>166</v>
      </c>
      <c r="K1756" s="8" t="s">
        <v>7</v>
      </c>
      <c r="L1756" s="12">
        <v>182</v>
      </c>
      <c r="M1756" s="9">
        <v>2</v>
      </c>
      <c r="N1756" s="10">
        <f t="shared" si="243"/>
        <v>1.098901098901099E-2</v>
      </c>
      <c r="O1756" s="11">
        <f t="shared" si="244"/>
        <v>9.32</v>
      </c>
      <c r="P1756" s="11">
        <v>18.64</v>
      </c>
      <c r="Q1756" s="11">
        <v>0</v>
      </c>
      <c r="R1756" s="8">
        <v>0</v>
      </c>
      <c r="S1756" s="8">
        <v>0</v>
      </c>
      <c r="T1756" s="33" t="str">
        <f t="shared" si="245"/>
        <v/>
      </c>
      <c r="U1756" s="12">
        <f t="shared" si="246"/>
        <v>0</v>
      </c>
      <c r="V1756" s="10">
        <f t="shared" si="247"/>
        <v>0</v>
      </c>
      <c r="W1756" s="11">
        <v>12</v>
      </c>
      <c r="X1756" s="8" t="s">
        <v>148</v>
      </c>
      <c r="Y1756" s="8" t="s">
        <v>149</v>
      </c>
      <c r="AA1756">
        <f t="shared" si="248"/>
        <v>3</v>
      </c>
      <c r="AB1756" s="32">
        <f t="shared" si="249"/>
        <v>-18.64</v>
      </c>
      <c r="AC1756" t="str">
        <f t="shared" si="250"/>
        <v>No Sales</v>
      </c>
      <c r="AD1756">
        <f>IFERROR(VLOOKUP(J1756,Product_lookup!$A:$G,5,FALSE),"")</f>
        <v>449</v>
      </c>
      <c r="AE1756">
        <f>IFERROR(VLOOKUP(J1756,Product_lookup!$A:$G,6,FALSE),"")</f>
        <v>162</v>
      </c>
      <c r="AF1756">
        <f>IFERROR(VLOOKUP(J1756,Product_lookup!$A:$G,7,FALSE),"")</f>
        <v>130</v>
      </c>
      <c r="AG1756" s="33">
        <f t="shared" si="251"/>
        <v>0.34966592427616927</v>
      </c>
    </row>
    <row r="1757" spans="1:33" x14ac:dyDescent="0.3">
      <c r="A1757" s="27">
        <v>46282</v>
      </c>
      <c r="B1757" s="8" t="s">
        <v>12</v>
      </c>
      <c r="C1757" s="8" t="s">
        <v>140</v>
      </c>
      <c r="D1757" s="8" t="s">
        <v>141</v>
      </c>
      <c r="E1757" s="8" t="s">
        <v>239</v>
      </c>
      <c r="F1757" s="8" t="s">
        <v>143</v>
      </c>
      <c r="G1757" s="8" t="s">
        <v>151</v>
      </c>
      <c r="H1757" s="8" t="s">
        <v>6</v>
      </c>
      <c r="I1757" s="8" t="s">
        <v>388</v>
      </c>
      <c r="J1757" s="8" t="s">
        <v>242</v>
      </c>
      <c r="K1757" s="8" t="s">
        <v>7</v>
      </c>
      <c r="L1757" s="12">
        <v>3149</v>
      </c>
      <c r="M1757" s="9">
        <v>31</v>
      </c>
      <c r="N1757" s="10">
        <f t="shared" si="243"/>
        <v>9.8443950460463635E-3</v>
      </c>
      <c r="O1757" s="11">
        <f t="shared" si="244"/>
        <v>3.5</v>
      </c>
      <c r="P1757" s="11">
        <v>108.5</v>
      </c>
      <c r="Q1757" s="11">
        <v>299</v>
      </c>
      <c r="R1757" s="8">
        <v>1</v>
      </c>
      <c r="S1757" s="8">
        <v>1</v>
      </c>
      <c r="T1757" s="33">
        <f t="shared" si="245"/>
        <v>0.36287625418060199</v>
      </c>
      <c r="U1757" s="12">
        <f t="shared" si="246"/>
        <v>2.7557603686635943</v>
      </c>
      <c r="V1757" s="10">
        <f t="shared" si="247"/>
        <v>3.2258064516129031E-2</v>
      </c>
      <c r="W1757" s="11">
        <v>6</v>
      </c>
      <c r="X1757" s="8" t="s">
        <v>148</v>
      </c>
      <c r="Y1757" s="8" t="s">
        <v>149</v>
      </c>
      <c r="AA1757">
        <f t="shared" si="248"/>
        <v>3</v>
      </c>
      <c r="AB1757" s="32">
        <f t="shared" si="249"/>
        <v>-30.5</v>
      </c>
      <c r="AC1757" t="str">
        <f t="shared" si="250"/>
        <v>Losing</v>
      </c>
      <c r="AD1757">
        <f>IFERROR(VLOOKUP(J1757,Product_lookup!$A:$G,5,FALSE),"")</f>
        <v>299</v>
      </c>
      <c r="AE1757">
        <f>IFERROR(VLOOKUP(J1757,Product_lookup!$A:$G,6,FALSE),"")</f>
        <v>114</v>
      </c>
      <c r="AF1757">
        <f>IFERROR(VLOOKUP(J1757,Product_lookup!$A:$G,7,FALSE),"")</f>
        <v>107</v>
      </c>
      <c r="AG1757" s="33">
        <f t="shared" si="251"/>
        <v>0.2608695652173913</v>
      </c>
    </row>
    <row r="1758" spans="1:33" x14ac:dyDescent="0.3">
      <c r="A1758" s="27">
        <v>46282</v>
      </c>
      <c r="B1758" s="8" t="s">
        <v>12</v>
      </c>
      <c r="C1758" s="8" t="s">
        <v>140</v>
      </c>
      <c r="D1758" s="8" t="s">
        <v>141</v>
      </c>
      <c r="E1758" s="8" t="s">
        <v>167</v>
      </c>
      <c r="F1758" s="8" t="s">
        <v>143</v>
      </c>
      <c r="G1758" s="8" t="s">
        <v>144</v>
      </c>
      <c r="H1758" s="8" t="s">
        <v>6</v>
      </c>
      <c r="I1758" s="8" t="s">
        <v>893</v>
      </c>
      <c r="J1758" s="8" t="s">
        <v>169</v>
      </c>
      <c r="K1758" s="8" t="s">
        <v>21</v>
      </c>
      <c r="L1758" s="12">
        <v>89</v>
      </c>
      <c r="M1758" s="9">
        <v>0</v>
      </c>
      <c r="N1758" s="10">
        <f t="shared" si="243"/>
        <v>0</v>
      </c>
      <c r="O1758" s="11" t="str">
        <f t="shared" si="244"/>
        <v/>
      </c>
      <c r="P1758" s="11">
        <v>0</v>
      </c>
      <c r="Q1758" s="11">
        <v>0</v>
      </c>
      <c r="R1758" s="8">
        <v>0</v>
      </c>
      <c r="S1758" s="8">
        <v>0</v>
      </c>
      <c r="T1758" s="33" t="str">
        <f t="shared" si="245"/>
        <v/>
      </c>
      <c r="U1758" s="12" t="str">
        <f t="shared" si="246"/>
        <v/>
      </c>
      <c r="V1758" s="10" t="str">
        <f t="shared" si="247"/>
        <v/>
      </c>
      <c r="W1758" s="11">
        <v>7.5</v>
      </c>
      <c r="X1758" s="8" t="s">
        <v>148</v>
      </c>
      <c r="Y1758" s="8" t="s">
        <v>149</v>
      </c>
      <c r="Z1758" s="8" t="s">
        <v>177</v>
      </c>
      <c r="AA1758">
        <f t="shared" si="248"/>
        <v>3</v>
      </c>
      <c r="AB1758" s="32">
        <f t="shared" si="249"/>
        <v>0</v>
      </c>
      <c r="AC1758" t="str">
        <f t="shared" si="250"/>
        <v>No Spend</v>
      </c>
      <c r="AD1758">
        <f>IFERROR(VLOOKUP(J1758,Product_lookup!$A:$G,5,FALSE),"")</f>
        <v>249</v>
      </c>
      <c r="AE1758">
        <f>IFERROR(VLOOKUP(J1758,Product_lookup!$A:$G,6,FALSE),"")</f>
        <v>100</v>
      </c>
      <c r="AF1758">
        <f>IFERROR(VLOOKUP(J1758,Product_lookup!$A:$G,7,FALSE),"")</f>
        <v>102</v>
      </c>
      <c r="AG1758" s="33">
        <f t="shared" si="251"/>
        <v>0.18875502008032127</v>
      </c>
    </row>
    <row r="1759" spans="1:33" x14ac:dyDescent="0.3">
      <c r="A1759" s="27">
        <v>46282</v>
      </c>
      <c r="B1759" s="8" t="s">
        <v>12</v>
      </c>
      <c r="C1759" s="8" t="s">
        <v>140</v>
      </c>
      <c r="D1759" s="8" t="s">
        <v>141</v>
      </c>
      <c r="E1759" s="8" t="s">
        <v>167</v>
      </c>
      <c r="F1759" s="8" t="s">
        <v>143</v>
      </c>
      <c r="G1759" s="8" t="s">
        <v>151</v>
      </c>
      <c r="H1759" s="8" t="s">
        <v>6</v>
      </c>
      <c r="I1759" s="8" t="s">
        <v>396</v>
      </c>
      <c r="J1759" s="8" t="s">
        <v>169</v>
      </c>
      <c r="K1759" s="8" t="s">
        <v>14</v>
      </c>
      <c r="L1759" s="12">
        <v>982</v>
      </c>
      <c r="M1759" s="9">
        <v>6</v>
      </c>
      <c r="N1759" s="10">
        <f t="shared" si="243"/>
        <v>6.1099796334012219E-3</v>
      </c>
      <c r="O1759" s="11">
        <f t="shared" si="244"/>
        <v>4.58</v>
      </c>
      <c r="P1759" s="11">
        <v>27.48</v>
      </c>
      <c r="Q1759" s="11">
        <v>0</v>
      </c>
      <c r="R1759" s="8">
        <v>0</v>
      </c>
      <c r="S1759" s="8">
        <v>0</v>
      </c>
      <c r="T1759" s="33" t="str">
        <f t="shared" si="245"/>
        <v/>
      </c>
      <c r="U1759" s="12">
        <f t="shared" si="246"/>
        <v>0</v>
      </c>
      <c r="V1759" s="10">
        <f t="shared" si="247"/>
        <v>0</v>
      </c>
      <c r="W1759" s="11">
        <v>6.5</v>
      </c>
      <c r="X1759" s="8" t="s">
        <v>148</v>
      </c>
      <c r="Y1759" s="8" t="s">
        <v>149</v>
      </c>
      <c r="AA1759">
        <f t="shared" si="248"/>
        <v>3</v>
      </c>
      <c r="AB1759" s="32">
        <f t="shared" si="249"/>
        <v>-27.48</v>
      </c>
      <c r="AC1759" t="str">
        <f t="shared" si="250"/>
        <v>No Sales</v>
      </c>
      <c r="AD1759">
        <f>IFERROR(VLOOKUP(J1759,Product_lookup!$A:$G,5,FALSE),"")</f>
        <v>249</v>
      </c>
      <c r="AE1759">
        <f>IFERROR(VLOOKUP(J1759,Product_lookup!$A:$G,6,FALSE),"")</f>
        <v>100</v>
      </c>
      <c r="AF1759">
        <f>IFERROR(VLOOKUP(J1759,Product_lookup!$A:$G,7,FALSE),"")</f>
        <v>102</v>
      </c>
      <c r="AG1759" s="33">
        <f t="shared" si="251"/>
        <v>0.18875502008032127</v>
      </c>
    </row>
    <row r="1760" spans="1:33" x14ac:dyDescent="0.3">
      <c r="A1760" s="27">
        <v>46282</v>
      </c>
      <c r="B1760" s="8" t="s">
        <v>12</v>
      </c>
      <c r="C1760" s="8" t="s">
        <v>140</v>
      </c>
      <c r="D1760" s="8" t="s">
        <v>141</v>
      </c>
      <c r="E1760" s="8" t="s">
        <v>167</v>
      </c>
      <c r="F1760" s="8" t="s">
        <v>143</v>
      </c>
      <c r="G1760" s="8" t="s">
        <v>178</v>
      </c>
      <c r="H1760" s="8" t="s">
        <v>6</v>
      </c>
      <c r="I1760" s="8" t="s">
        <v>999</v>
      </c>
      <c r="J1760" s="8" t="s">
        <v>169</v>
      </c>
      <c r="K1760" s="8" t="s">
        <v>21</v>
      </c>
      <c r="L1760" s="12">
        <v>86</v>
      </c>
      <c r="M1760" s="9">
        <v>0</v>
      </c>
      <c r="N1760" s="10">
        <f t="shared" si="243"/>
        <v>0</v>
      </c>
      <c r="O1760" s="11" t="str">
        <f t="shared" si="244"/>
        <v/>
      </c>
      <c r="P1760" s="11">
        <v>0</v>
      </c>
      <c r="Q1760" s="11">
        <v>0</v>
      </c>
      <c r="R1760" s="8">
        <v>0</v>
      </c>
      <c r="S1760" s="8">
        <v>0</v>
      </c>
      <c r="T1760" s="33" t="str">
        <f t="shared" si="245"/>
        <v/>
      </c>
      <c r="U1760" s="12" t="str">
        <f t="shared" si="246"/>
        <v/>
      </c>
      <c r="V1760" s="10" t="str">
        <f t="shared" si="247"/>
        <v/>
      </c>
      <c r="W1760" s="11">
        <v>7.5</v>
      </c>
      <c r="X1760" s="8" t="s">
        <v>148</v>
      </c>
      <c r="Y1760" s="8" t="s">
        <v>149</v>
      </c>
      <c r="AA1760">
        <f t="shared" si="248"/>
        <v>3</v>
      </c>
      <c r="AB1760" s="32">
        <f t="shared" si="249"/>
        <v>0</v>
      </c>
      <c r="AC1760" t="str">
        <f t="shared" si="250"/>
        <v>No Spend</v>
      </c>
      <c r="AD1760">
        <f>IFERROR(VLOOKUP(J1760,Product_lookup!$A:$G,5,FALSE),"")</f>
        <v>249</v>
      </c>
      <c r="AE1760">
        <f>IFERROR(VLOOKUP(J1760,Product_lookup!$A:$G,6,FALSE),"")</f>
        <v>100</v>
      </c>
      <c r="AF1760">
        <f>IFERROR(VLOOKUP(J1760,Product_lookup!$A:$G,7,FALSE),"")</f>
        <v>102</v>
      </c>
      <c r="AG1760" s="33">
        <f t="shared" si="251"/>
        <v>0.18875502008032127</v>
      </c>
    </row>
    <row r="1761" spans="1:33" x14ac:dyDescent="0.3">
      <c r="A1761" s="27">
        <v>46282</v>
      </c>
      <c r="B1761" s="8" t="s">
        <v>12</v>
      </c>
      <c r="C1761" s="8" t="s">
        <v>140</v>
      </c>
      <c r="D1761" s="8" t="s">
        <v>141</v>
      </c>
      <c r="E1761" s="8" t="s">
        <v>167</v>
      </c>
      <c r="F1761" s="8" t="s">
        <v>143</v>
      </c>
      <c r="G1761" s="8" t="s">
        <v>151</v>
      </c>
      <c r="H1761" s="8" t="s">
        <v>6</v>
      </c>
      <c r="I1761" s="8" t="s">
        <v>237</v>
      </c>
      <c r="J1761" s="8" t="s">
        <v>169</v>
      </c>
      <c r="K1761" s="8" t="s">
        <v>21</v>
      </c>
      <c r="L1761" s="12">
        <v>278</v>
      </c>
      <c r="M1761" s="9">
        <v>2</v>
      </c>
      <c r="N1761" s="10">
        <f t="shared" si="243"/>
        <v>7.1942446043165471E-3</v>
      </c>
      <c r="O1761" s="11">
        <f t="shared" si="244"/>
        <v>6</v>
      </c>
      <c r="P1761" s="11">
        <v>12</v>
      </c>
      <c r="Q1761" s="11">
        <v>0</v>
      </c>
      <c r="R1761" s="8">
        <v>0</v>
      </c>
      <c r="S1761" s="8">
        <v>0</v>
      </c>
      <c r="T1761" s="33" t="str">
        <f t="shared" si="245"/>
        <v/>
      </c>
      <c r="U1761" s="12">
        <f t="shared" si="246"/>
        <v>0</v>
      </c>
      <c r="V1761" s="10">
        <f t="shared" si="247"/>
        <v>0</v>
      </c>
      <c r="W1761" s="11">
        <v>6</v>
      </c>
      <c r="X1761" s="8" t="s">
        <v>148</v>
      </c>
      <c r="Y1761" s="8" t="s">
        <v>149</v>
      </c>
      <c r="AA1761">
        <f t="shared" si="248"/>
        <v>3</v>
      </c>
      <c r="AB1761" s="32">
        <f t="shared" si="249"/>
        <v>-12</v>
      </c>
      <c r="AC1761" t="str">
        <f t="shared" si="250"/>
        <v>No Sales</v>
      </c>
      <c r="AD1761">
        <f>IFERROR(VLOOKUP(J1761,Product_lookup!$A:$G,5,FALSE),"")</f>
        <v>249</v>
      </c>
      <c r="AE1761">
        <f>IFERROR(VLOOKUP(J1761,Product_lookup!$A:$G,6,FALSE),"")</f>
        <v>100</v>
      </c>
      <c r="AF1761">
        <f>IFERROR(VLOOKUP(J1761,Product_lookup!$A:$G,7,FALSE),"")</f>
        <v>102</v>
      </c>
      <c r="AG1761" s="33">
        <f t="shared" si="251"/>
        <v>0.18875502008032127</v>
      </c>
    </row>
    <row r="1762" spans="1:33" x14ac:dyDescent="0.3">
      <c r="A1762" s="27">
        <v>46282</v>
      </c>
      <c r="B1762" s="8" t="s">
        <v>12</v>
      </c>
      <c r="C1762" s="8" t="s">
        <v>140</v>
      </c>
      <c r="D1762" s="8" t="s">
        <v>141</v>
      </c>
      <c r="E1762" s="8" t="s">
        <v>167</v>
      </c>
      <c r="F1762" s="8" t="s">
        <v>143</v>
      </c>
      <c r="G1762" s="8" t="s">
        <v>144</v>
      </c>
      <c r="H1762" s="8" t="s">
        <v>6</v>
      </c>
      <c r="I1762" s="8" t="s">
        <v>168</v>
      </c>
      <c r="J1762" s="8" t="s">
        <v>169</v>
      </c>
      <c r="K1762" s="8" t="s">
        <v>7</v>
      </c>
      <c r="L1762" s="12">
        <v>2016</v>
      </c>
      <c r="M1762" s="9">
        <v>5</v>
      </c>
      <c r="N1762" s="10">
        <f t="shared" si="243"/>
        <v>2.48015873015873E-3</v>
      </c>
      <c r="O1762" s="11">
        <f t="shared" si="244"/>
        <v>5.89</v>
      </c>
      <c r="P1762" s="8">
        <v>29.45</v>
      </c>
      <c r="Q1762" s="11">
        <v>0</v>
      </c>
      <c r="R1762" s="8">
        <v>0</v>
      </c>
      <c r="S1762" s="8">
        <v>0</v>
      </c>
      <c r="T1762" s="33" t="str">
        <f t="shared" si="245"/>
        <v/>
      </c>
      <c r="U1762" s="12">
        <f t="shared" si="246"/>
        <v>0</v>
      </c>
      <c r="V1762" s="10">
        <f t="shared" si="247"/>
        <v>0</v>
      </c>
      <c r="W1762" s="11">
        <v>8</v>
      </c>
      <c r="X1762" s="8" t="s">
        <v>148</v>
      </c>
      <c r="Y1762" s="8" t="s">
        <v>149</v>
      </c>
      <c r="AA1762">
        <f t="shared" si="248"/>
        <v>3</v>
      </c>
      <c r="AB1762" s="32">
        <f t="shared" si="249"/>
        <v>-29.45</v>
      </c>
      <c r="AC1762" t="str">
        <f t="shared" si="250"/>
        <v>No Sales</v>
      </c>
      <c r="AD1762">
        <f>IFERROR(VLOOKUP(J1762,Product_lookup!$A:$G,5,FALSE),"")</f>
        <v>249</v>
      </c>
      <c r="AE1762">
        <f>IFERROR(VLOOKUP(J1762,Product_lookup!$A:$G,6,FALSE),"")</f>
        <v>100</v>
      </c>
      <c r="AF1762">
        <f>IFERROR(VLOOKUP(J1762,Product_lookup!$A:$G,7,FALSE),"")</f>
        <v>102</v>
      </c>
      <c r="AG1762" s="33">
        <f t="shared" si="251"/>
        <v>0.18875502008032127</v>
      </c>
    </row>
    <row r="1763" spans="1:33" x14ac:dyDescent="0.3">
      <c r="A1763" s="27">
        <v>46282</v>
      </c>
      <c r="B1763" s="8" t="s">
        <v>12</v>
      </c>
      <c r="C1763" s="8" t="s">
        <v>140</v>
      </c>
      <c r="D1763" s="8" t="s">
        <v>141</v>
      </c>
      <c r="E1763" s="8" t="s">
        <v>167</v>
      </c>
      <c r="F1763" s="8" t="s">
        <v>143</v>
      </c>
      <c r="G1763" s="8" t="s">
        <v>144</v>
      </c>
      <c r="H1763" s="8" t="s">
        <v>6</v>
      </c>
      <c r="I1763" s="8" t="s">
        <v>1553</v>
      </c>
      <c r="J1763" s="8" t="s">
        <v>169</v>
      </c>
      <c r="K1763" s="8" t="s">
        <v>14</v>
      </c>
      <c r="L1763" s="12">
        <v>438</v>
      </c>
      <c r="M1763" s="9">
        <v>4</v>
      </c>
      <c r="N1763" s="10">
        <f t="shared" si="243"/>
        <v>9.1324200913242004E-3</v>
      </c>
      <c r="O1763" s="11">
        <f t="shared" si="244"/>
        <v>5.52</v>
      </c>
      <c r="P1763" s="11">
        <v>22.08</v>
      </c>
      <c r="Q1763" s="11">
        <v>0</v>
      </c>
      <c r="R1763" s="8">
        <v>0</v>
      </c>
      <c r="S1763" s="8">
        <v>0</v>
      </c>
      <c r="T1763" s="33" t="str">
        <f t="shared" si="245"/>
        <v/>
      </c>
      <c r="U1763" s="12">
        <f t="shared" si="246"/>
        <v>0</v>
      </c>
      <c r="V1763" s="10">
        <f t="shared" si="247"/>
        <v>0</v>
      </c>
      <c r="W1763" s="11">
        <v>7.5</v>
      </c>
      <c r="X1763" s="8" t="s">
        <v>148</v>
      </c>
      <c r="Y1763" s="8" t="s">
        <v>149</v>
      </c>
      <c r="AA1763">
        <f t="shared" si="248"/>
        <v>3</v>
      </c>
      <c r="AB1763" s="32">
        <f t="shared" si="249"/>
        <v>-22.08</v>
      </c>
      <c r="AC1763" t="str">
        <f t="shared" si="250"/>
        <v>No Sales</v>
      </c>
      <c r="AD1763">
        <f>IFERROR(VLOOKUP(J1763,Product_lookup!$A:$G,5,FALSE),"")</f>
        <v>249</v>
      </c>
      <c r="AE1763">
        <f>IFERROR(VLOOKUP(J1763,Product_lookup!$A:$G,6,FALSE),"")</f>
        <v>100</v>
      </c>
      <c r="AF1763">
        <f>IFERROR(VLOOKUP(J1763,Product_lookup!$A:$G,7,FALSE),"")</f>
        <v>102</v>
      </c>
      <c r="AG1763" s="33">
        <f t="shared" si="251"/>
        <v>0.18875502008032127</v>
      </c>
    </row>
    <row r="1764" spans="1:33" x14ac:dyDescent="0.3">
      <c r="A1764" s="27">
        <v>46282</v>
      </c>
      <c r="B1764" s="8" t="s">
        <v>5</v>
      </c>
      <c r="C1764" s="8" t="s">
        <v>173</v>
      </c>
      <c r="D1764" s="8" t="s">
        <v>141</v>
      </c>
      <c r="E1764" s="8" t="s">
        <v>174</v>
      </c>
      <c r="F1764" s="8" t="s">
        <v>143</v>
      </c>
      <c r="G1764" s="8" t="s">
        <v>144</v>
      </c>
      <c r="H1764" s="8" t="s">
        <v>6</v>
      </c>
      <c r="I1764" s="8" t="s">
        <v>175</v>
      </c>
      <c r="J1764" s="8" t="s">
        <v>176</v>
      </c>
      <c r="K1764" s="8" t="s">
        <v>7</v>
      </c>
      <c r="L1764" s="12">
        <v>161</v>
      </c>
      <c r="M1764" s="9">
        <v>0</v>
      </c>
      <c r="N1764" s="10">
        <f t="shared" si="243"/>
        <v>0</v>
      </c>
      <c r="O1764" s="11" t="str">
        <f t="shared" si="244"/>
        <v/>
      </c>
      <c r="P1764" s="11">
        <v>0</v>
      </c>
      <c r="Q1764" s="11">
        <v>0</v>
      </c>
      <c r="R1764" s="8">
        <v>0</v>
      </c>
      <c r="S1764" s="8">
        <v>0</v>
      </c>
      <c r="T1764" s="33" t="str">
        <f t="shared" si="245"/>
        <v/>
      </c>
      <c r="U1764" s="12" t="str">
        <f t="shared" si="246"/>
        <v/>
      </c>
      <c r="V1764" s="10" t="str">
        <f t="shared" si="247"/>
        <v/>
      </c>
      <c r="W1764" s="11">
        <v>12</v>
      </c>
      <c r="X1764" s="8" t="s">
        <v>148</v>
      </c>
      <c r="Y1764" s="8" t="s">
        <v>149</v>
      </c>
      <c r="AA1764">
        <f t="shared" si="248"/>
        <v>3</v>
      </c>
      <c r="AB1764" s="32">
        <f t="shared" si="249"/>
        <v>0</v>
      </c>
      <c r="AC1764" t="str">
        <f t="shared" si="250"/>
        <v>No Spend</v>
      </c>
      <c r="AD1764">
        <f>IFERROR(VLOOKUP(J1764,Product_lookup!$A:$G,5,FALSE),"")</f>
        <v>449</v>
      </c>
      <c r="AE1764">
        <f>IFERROR(VLOOKUP(J1764,Product_lookup!$A:$G,6,FALSE),"")</f>
        <v>166</v>
      </c>
      <c r="AF1764">
        <f>IFERROR(VLOOKUP(J1764,Product_lookup!$A:$G,7,FALSE),"")</f>
        <v>140</v>
      </c>
      <c r="AG1764" s="33">
        <f t="shared" si="251"/>
        <v>0.31848552338530067</v>
      </c>
    </row>
    <row r="1765" spans="1:33" x14ac:dyDescent="0.3">
      <c r="A1765" s="27">
        <v>46282</v>
      </c>
      <c r="B1765" s="8" t="s">
        <v>5</v>
      </c>
      <c r="C1765" s="8" t="s">
        <v>173</v>
      </c>
      <c r="D1765" s="8" t="s">
        <v>141</v>
      </c>
      <c r="E1765" s="8" t="s">
        <v>174</v>
      </c>
      <c r="F1765" s="8" t="s">
        <v>143</v>
      </c>
      <c r="G1765" s="8" t="s">
        <v>151</v>
      </c>
      <c r="H1765" s="8" t="s">
        <v>6</v>
      </c>
      <c r="I1765" s="8" t="s">
        <v>408</v>
      </c>
      <c r="J1765" s="8" t="s">
        <v>176</v>
      </c>
      <c r="K1765" s="8" t="s">
        <v>21</v>
      </c>
      <c r="L1765" s="12">
        <v>944</v>
      </c>
      <c r="M1765" s="9">
        <v>12</v>
      </c>
      <c r="N1765" s="10">
        <f t="shared" si="243"/>
        <v>1.2711864406779662E-2</v>
      </c>
      <c r="O1765" s="11">
        <f t="shared" si="244"/>
        <v>14</v>
      </c>
      <c r="P1765" s="11">
        <v>168</v>
      </c>
      <c r="Q1765" s="11">
        <v>0</v>
      </c>
      <c r="R1765" s="8">
        <v>0</v>
      </c>
      <c r="S1765" s="8">
        <v>0</v>
      </c>
      <c r="T1765" s="33" t="str">
        <f t="shared" si="245"/>
        <v/>
      </c>
      <c r="U1765" s="12">
        <f t="shared" si="246"/>
        <v>0</v>
      </c>
      <c r="V1765" s="10">
        <f t="shared" si="247"/>
        <v>0</v>
      </c>
      <c r="W1765" s="11">
        <v>14</v>
      </c>
      <c r="X1765" s="8" t="s">
        <v>148</v>
      </c>
      <c r="Y1765" s="8" t="s">
        <v>149</v>
      </c>
      <c r="AA1765">
        <f t="shared" si="248"/>
        <v>3</v>
      </c>
      <c r="AB1765" s="32">
        <f t="shared" si="249"/>
        <v>-168</v>
      </c>
      <c r="AC1765" t="str">
        <f t="shared" si="250"/>
        <v>No Sales</v>
      </c>
      <c r="AD1765">
        <f>IFERROR(VLOOKUP(J1765,Product_lookup!$A:$G,5,FALSE),"")</f>
        <v>449</v>
      </c>
      <c r="AE1765">
        <f>IFERROR(VLOOKUP(J1765,Product_lookup!$A:$G,6,FALSE),"")</f>
        <v>166</v>
      </c>
      <c r="AF1765">
        <f>IFERROR(VLOOKUP(J1765,Product_lookup!$A:$G,7,FALSE),"")</f>
        <v>140</v>
      </c>
      <c r="AG1765" s="33">
        <f t="shared" si="251"/>
        <v>0.31848552338530067</v>
      </c>
    </row>
    <row r="1766" spans="1:33" x14ac:dyDescent="0.3">
      <c r="A1766" s="27">
        <v>46282</v>
      </c>
      <c r="B1766" s="8" t="s">
        <v>5</v>
      </c>
      <c r="C1766" s="8" t="s">
        <v>173</v>
      </c>
      <c r="D1766" s="8" t="s">
        <v>141</v>
      </c>
      <c r="E1766" s="8" t="s">
        <v>186</v>
      </c>
      <c r="F1766" s="8" t="s">
        <v>143</v>
      </c>
      <c r="G1766" s="8" t="s">
        <v>144</v>
      </c>
      <c r="H1766" s="8" t="s">
        <v>6</v>
      </c>
      <c r="I1766" s="8" t="s">
        <v>1555</v>
      </c>
      <c r="J1766" s="8" t="s">
        <v>188</v>
      </c>
      <c r="K1766" s="8" t="s">
        <v>7</v>
      </c>
      <c r="L1766" s="12">
        <v>89</v>
      </c>
      <c r="M1766" s="9">
        <v>3</v>
      </c>
      <c r="N1766" s="10">
        <f t="shared" si="243"/>
        <v>3.3707865168539325E-2</v>
      </c>
      <c r="O1766" s="11">
        <f t="shared" si="244"/>
        <v>4.6100000000000003</v>
      </c>
      <c r="P1766" s="11">
        <v>13.83</v>
      </c>
      <c r="Q1766" s="11">
        <v>0</v>
      </c>
      <c r="R1766" s="8">
        <v>0</v>
      </c>
      <c r="S1766" s="8">
        <v>0</v>
      </c>
      <c r="T1766" s="33" t="str">
        <f t="shared" si="245"/>
        <v/>
      </c>
      <c r="U1766" s="12">
        <f t="shared" si="246"/>
        <v>0</v>
      </c>
      <c r="V1766" s="10">
        <f t="shared" si="247"/>
        <v>0</v>
      </c>
      <c r="W1766" s="11">
        <v>6.5</v>
      </c>
      <c r="X1766" s="8" t="s">
        <v>148</v>
      </c>
      <c r="Y1766" s="8" t="s">
        <v>149</v>
      </c>
      <c r="AA1766">
        <f t="shared" si="248"/>
        <v>3</v>
      </c>
      <c r="AB1766" s="32">
        <f t="shared" si="249"/>
        <v>-13.83</v>
      </c>
      <c r="AC1766" t="str">
        <f t="shared" si="250"/>
        <v>No Sales</v>
      </c>
      <c r="AD1766">
        <f>IFERROR(VLOOKUP(J1766,Product_lookup!$A:$G,5,FALSE),"")</f>
        <v>349</v>
      </c>
      <c r="AE1766">
        <f>IFERROR(VLOOKUP(J1766,Product_lookup!$A:$G,6,FALSE),"")</f>
        <v>133</v>
      </c>
      <c r="AF1766">
        <f>IFERROR(VLOOKUP(J1766,Product_lookup!$A:$G,7,FALSE),"")</f>
        <v>121</v>
      </c>
      <c r="AG1766" s="33">
        <f t="shared" si="251"/>
        <v>0.27220630372492838</v>
      </c>
    </row>
    <row r="1767" spans="1:33" x14ac:dyDescent="0.3">
      <c r="A1767" s="27">
        <v>46282</v>
      </c>
      <c r="B1767" s="8" t="s">
        <v>5</v>
      </c>
      <c r="C1767" s="8" t="s">
        <v>173</v>
      </c>
      <c r="D1767" s="8" t="s">
        <v>141</v>
      </c>
      <c r="E1767" s="8" t="s">
        <v>186</v>
      </c>
      <c r="F1767" s="8" t="s">
        <v>143</v>
      </c>
      <c r="G1767" s="8" t="s">
        <v>144</v>
      </c>
      <c r="H1767" s="8" t="s">
        <v>6</v>
      </c>
      <c r="I1767" s="8" t="s">
        <v>190</v>
      </c>
      <c r="J1767" s="8" t="s">
        <v>188</v>
      </c>
      <c r="K1767" s="8" t="s">
        <v>14</v>
      </c>
      <c r="L1767" s="12">
        <v>801</v>
      </c>
      <c r="M1767" s="9">
        <v>4</v>
      </c>
      <c r="N1767" s="10">
        <f t="shared" si="243"/>
        <v>4.9937578027465668E-3</v>
      </c>
      <c r="O1767" s="11">
        <f t="shared" si="244"/>
        <v>4.1500000000000004</v>
      </c>
      <c r="P1767" s="11">
        <v>16.600000000000001</v>
      </c>
      <c r="Q1767" s="11">
        <v>0</v>
      </c>
      <c r="R1767" s="8">
        <v>0</v>
      </c>
      <c r="S1767" s="8">
        <v>0</v>
      </c>
      <c r="T1767" s="33" t="str">
        <f t="shared" si="245"/>
        <v/>
      </c>
      <c r="U1767" s="12">
        <f t="shared" si="246"/>
        <v>0</v>
      </c>
      <c r="V1767" s="10">
        <f t="shared" si="247"/>
        <v>0</v>
      </c>
      <c r="W1767" s="11">
        <v>7.5</v>
      </c>
      <c r="X1767" s="8" t="s">
        <v>148</v>
      </c>
      <c r="Y1767" s="8" t="s">
        <v>149</v>
      </c>
      <c r="Z1767" s="8" t="s">
        <v>404</v>
      </c>
      <c r="AA1767">
        <f t="shared" si="248"/>
        <v>3</v>
      </c>
      <c r="AB1767" s="32">
        <f t="shared" si="249"/>
        <v>-16.600000000000001</v>
      </c>
      <c r="AC1767" t="str">
        <f t="shared" si="250"/>
        <v>No Sales</v>
      </c>
      <c r="AD1767">
        <f>IFERROR(VLOOKUP(J1767,Product_lookup!$A:$G,5,FALSE),"")</f>
        <v>349</v>
      </c>
      <c r="AE1767">
        <f>IFERROR(VLOOKUP(J1767,Product_lookup!$A:$G,6,FALSE),"")</f>
        <v>133</v>
      </c>
      <c r="AF1767">
        <f>IFERROR(VLOOKUP(J1767,Product_lookup!$A:$G,7,FALSE),"")</f>
        <v>121</v>
      </c>
      <c r="AG1767" s="33">
        <f t="shared" si="251"/>
        <v>0.27220630372492838</v>
      </c>
    </row>
    <row r="1768" spans="1:33" x14ac:dyDescent="0.3">
      <c r="A1768" s="27">
        <v>46282</v>
      </c>
      <c r="B1768" s="8" t="s">
        <v>5</v>
      </c>
      <c r="C1768" s="8" t="s">
        <v>173</v>
      </c>
      <c r="D1768" s="8" t="s">
        <v>141</v>
      </c>
      <c r="E1768" s="8" t="s">
        <v>186</v>
      </c>
      <c r="F1768" s="8" t="s">
        <v>143</v>
      </c>
      <c r="G1768" s="8" t="s">
        <v>144</v>
      </c>
      <c r="H1768" s="8" t="s">
        <v>6</v>
      </c>
      <c r="I1768" s="8" t="s">
        <v>1003</v>
      </c>
      <c r="J1768" s="8" t="s">
        <v>188</v>
      </c>
      <c r="K1768" s="8" t="s">
        <v>14</v>
      </c>
      <c r="L1768" s="12">
        <v>289</v>
      </c>
      <c r="M1768" s="9">
        <v>1</v>
      </c>
      <c r="N1768" s="10">
        <f t="shared" si="243"/>
        <v>3.4602076124567475E-3</v>
      </c>
      <c r="O1768" s="11">
        <f t="shared" si="244"/>
        <v>6.03</v>
      </c>
      <c r="P1768" s="11">
        <v>6.03</v>
      </c>
      <c r="Q1768" s="11">
        <v>0</v>
      </c>
      <c r="R1768" s="8">
        <v>0</v>
      </c>
      <c r="S1768" s="8">
        <v>0</v>
      </c>
      <c r="T1768" s="33" t="str">
        <f t="shared" si="245"/>
        <v/>
      </c>
      <c r="U1768" s="12">
        <f t="shared" si="246"/>
        <v>0</v>
      </c>
      <c r="V1768" s="10">
        <f t="shared" si="247"/>
        <v>0</v>
      </c>
      <c r="W1768" s="11">
        <v>9</v>
      </c>
      <c r="X1768" s="8" t="s">
        <v>148</v>
      </c>
      <c r="Y1768" s="8" t="s">
        <v>149</v>
      </c>
      <c r="AA1768">
        <f t="shared" si="248"/>
        <v>3</v>
      </c>
      <c r="AB1768" s="32">
        <f t="shared" si="249"/>
        <v>-6.03</v>
      </c>
      <c r="AC1768" t="str">
        <f t="shared" si="250"/>
        <v>No Sales</v>
      </c>
      <c r="AD1768">
        <f>IFERROR(VLOOKUP(J1768,Product_lookup!$A:$G,5,FALSE),"")</f>
        <v>349</v>
      </c>
      <c r="AE1768">
        <f>IFERROR(VLOOKUP(J1768,Product_lookup!$A:$G,6,FALSE),"")</f>
        <v>133</v>
      </c>
      <c r="AF1768">
        <f>IFERROR(VLOOKUP(J1768,Product_lookup!$A:$G,7,FALSE),"")</f>
        <v>121</v>
      </c>
      <c r="AG1768" s="33">
        <f t="shared" si="251"/>
        <v>0.27220630372492838</v>
      </c>
    </row>
    <row r="1769" spans="1:33" x14ac:dyDescent="0.3">
      <c r="A1769" s="27">
        <v>46282</v>
      </c>
      <c r="B1769" s="8" t="s">
        <v>5</v>
      </c>
      <c r="C1769" s="8" t="s">
        <v>173</v>
      </c>
      <c r="D1769" s="8" t="s">
        <v>141</v>
      </c>
      <c r="E1769" s="8" t="s">
        <v>186</v>
      </c>
      <c r="F1769" s="8" t="s">
        <v>143</v>
      </c>
      <c r="G1769" s="8" t="s">
        <v>178</v>
      </c>
      <c r="H1769" s="8" t="s">
        <v>6</v>
      </c>
      <c r="I1769" s="8" t="s">
        <v>514</v>
      </c>
      <c r="J1769" s="8" t="s">
        <v>188</v>
      </c>
      <c r="K1769" s="8" t="s">
        <v>14</v>
      </c>
      <c r="L1769" s="12">
        <v>1009</v>
      </c>
      <c r="M1769" s="9">
        <v>6</v>
      </c>
      <c r="N1769" s="10">
        <f t="shared" si="243"/>
        <v>5.9464816650148661E-3</v>
      </c>
      <c r="O1769" s="11">
        <f t="shared" si="244"/>
        <v>7.1700000000000008</v>
      </c>
      <c r="P1769" s="11">
        <v>43.02</v>
      </c>
      <c r="Q1769" s="11">
        <v>0</v>
      </c>
      <c r="R1769" s="8">
        <v>0</v>
      </c>
      <c r="S1769" s="8">
        <v>0</v>
      </c>
      <c r="T1769" s="33" t="str">
        <f t="shared" si="245"/>
        <v/>
      </c>
      <c r="U1769" s="12">
        <f t="shared" si="246"/>
        <v>0</v>
      </c>
      <c r="V1769" s="10">
        <f t="shared" si="247"/>
        <v>0</v>
      </c>
      <c r="W1769" s="11">
        <v>10</v>
      </c>
      <c r="X1769" s="8" t="s">
        <v>148</v>
      </c>
      <c r="Y1769" s="8" t="s">
        <v>149</v>
      </c>
      <c r="AA1769">
        <f t="shared" si="248"/>
        <v>3</v>
      </c>
      <c r="AB1769" s="32">
        <f t="shared" si="249"/>
        <v>-43.02</v>
      </c>
      <c r="AC1769" t="str">
        <f t="shared" si="250"/>
        <v>No Sales</v>
      </c>
      <c r="AD1769">
        <f>IFERROR(VLOOKUP(J1769,Product_lookup!$A:$G,5,FALSE),"")</f>
        <v>349</v>
      </c>
      <c r="AE1769">
        <f>IFERROR(VLOOKUP(J1769,Product_lookup!$A:$G,6,FALSE),"")</f>
        <v>133</v>
      </c>
      <c r="AF1769">
        <f>IFERROR(VLOOKUP(J1769,Product_lookup!$A:$G,7,FALSE),"")</f>
        <v>121</v>
      </c>
      <c r="AG1769" s="33">
        <f t="shared" si="251"/>
        <v>0.27220630372492838</v>
      </c>
    </row>
    <row r="1770" spans="1:33" x14ac:dyDescent="0.3">
      <c r="A1770" s="27">
        <v>46282</v>
      </c>
      <c r="B1770" s="8" t="s">
        <v>5</v>
      </c>
      <c r="C1770" s="8" t="s">
        <v>173</v>
      </c>
      <c r="D1770" s="8" t="s">
        <v>141</v>
      </c>
      <c r="E1770" s="8" t="s">
        <v>186</v>
      </c>
      <c r="F1770" s="8" t="s">
        <v>143</v>
      </c>
      <c r="G1770" s="8" t="s">
        <v>144</v>
      </c>
      <c r="H1770" s="8" t="s">
        <v>6</v>
      </c>
      <c r="I1770" s="8" t="s">
        <v>412</v>
      </c>
      <c r="J1770" s="8" t="s">
        <v>188</v>
      </c>
      <c r="K1770" s="8" t="s">
        <v>7</v>
      </c>
      <c r="L1770" s="12">
        <v>571</v>
      </c>
      <c r="M1770" s="9">
        <v>6</v>
      </c>
      <c r="N1770" s="10">
        <f t="shared" si="243"/>
        <v>1.0507880910683012E-2</v>
      </c>
      <c r="O1770" s="11">
        <f t="shared" si="244"/>
        <v>4.5599999999999996</v>
      </c>
      <c r="P1770" s="11">
        <v>27.36</v>
      </c>
      <c r="Q1770" s="11">
        <v>349</v>
      </c>
      <c r="R1770" s="8">
        <v>1</v>
      </c>
      <c r="S1770" s="8">
        <v>1</v>
      </c>
      <c r="T1770" s="33">
        <f t="shared" si="245"/>
        <v>7.8395415472779367E-2</v>
      </c>
      <c r="U1770" s="12">
        <f t="shared" si="246"/>
        <v>12.755847953216374</v>
      </c>
      <c r="V1770" s="10">
        <f t="shared" si="247"/>
        <v>0.16666666666666666</v>
      </c>
      <c r="W1770" s="11">
        <v>7</v>
      </c>
      <c r="X1770" s="8" t="s">
        <v>148</v>
      </c>
      <c r="Y1770" s="8" t="s">
        <v>149</v>
      </c>
      <c r="AA1770">
        <f t="shared" si="248"/>
        <v>3</v>
      </c>
      <c r="AB1770" s="32">
        <f t="shared" si="249"/>
        <v>67.64</v>
      </c>
      <c r="AC1770" t="str">
        <f t="shared" si="250"/>
        <v>Profitable</v>
      </c>
      <c r="AD1770">
        <f>IFERROR(VLOOKUP(J1770,Product_lookup!$A:$G,5,FALSE),"")</f>
        <v>349</v>
      </c>
      <c r="AE1770">
        <f>IFERROR(VLOOKUP(J1770,Product_lookup!$A:$G,6,FALSE),"")</f>
        <v>133</v>
      </c>
      <c r="AF1770">
        <f>IFERROR(VLOOKUP(J1770,Product_lookup!$A:$G,7,FALSE),"")</f>
        <v>121</v>
      </c>
      <c r="AG1770" s="33">
        <f t="shared" si="251"/>
        <v>0.27220630372492838</v>
      </c>
    </row>
    <row r="1771" spans="1:33" x14ac:dyDescent="0.3">
      <c r="A1771" s="27">
        <v>46282</v>
      </c>
      <c r="B1771" s="8" t="s">
        <v>5</v>
      </c>
      <c r="C1771" s="8" t="s">
        <v>173</v>
      </c>
      <c r="D1771" s="8" t="s">
        <v>141</v>
      </c>
      <c r="E1771" s="8" t="s">
        <v>186</v>
      </c>
      <c r="F1771" s="8" t="s">
        <v>143</v>
      </c>
      <c r="G1771" s="8" t="s">
        <v>144</v>
      </c>
      <c r="H1771" s="8" t="s">
        <v>6</v>
      </c>
      <c r="I1771" s="8" t="s">
        <v>279</v>
      </c>
      <c r="J1771" s="8" t="s">
        <v>188</v>
      </c>
      <c r="K1771" s="8" t="s">
        <v>14</v>
      </c>
      <c r="L1771" s="12">
        <v>417</v>
      </c>
      <c r="M1771" s="9">
        <v>0</v>
      </c>
      <c r="N1771" s="10">
        <f t="shared" si="243"/>
        <v>0</v>
      </c>
      <c r="O1771" s="11" t="str">
        <f t="shared" si="244"/>
        <v/>
      </c>
      <c r="P1771" s="11">
        <v>0</v>
      </c>
      <c r="Q1771" s="11">
        <v>0</v>
      </c>
      <c r="R1771" s="8">
        <v>0</v>
      </c>
      <c r="S1771" s="8">
        <v>0</v>
      </c>
      <c r="T1771" s="33" t="str">
        <f t="shared" si="245"/>
        <v/>
      </c>
      <c r="U1771" s="12" t="str">
        <f t="shared" si="246"/>
        <v/>
      </c>
      <c r="V1771" s="10" t="str">
        <f t="shared" si="247"/>
        <v/>
      </c>
      <c r="W1771" s="11">
        <v>9</v>
      </c>
      <c r="X1771" s="8" t="s">
        <v>148</v>
      </c>
      <c r="Y1771" s="8" t="s">
        <v>149</v>
      </c>
      <c r="AA1771">
        <f t="shared" si="248"/>
        <v>3</v>
      </c>
      <c r="AB1771" s="32">
        <f t="shared" si="249"/>
        <v>0</v>
      </c>
      <c r="AC1771" t="str">
        <f t="shared" si="250"/>
        <v>No Spend</v>
      </c>
      <c r="AD1771">
        <f>IFERROR(VLOOKUP(J1771,Product_lookup!$A:$G,5,FALSE),"")</f>
        <v>349</v>
      </c>
      <c r="AE1771">
        <f>IFERROR(VLOOKUP(J1771,Product_lookup!$A:$G,6,FALSE),"")</f>
        <v>133</v>
      </c>
      <c r="AF1771">
        <f>IFERROR(VLOOKUP(J1771,Product_lookup!$A:$G,7,FALSE),"")</f>
        <v>121</v>
      </c>
      <c r="AG1771" s="33">
        <f t="shared" si="251"/>
        <v>0.27220630372492838</v>
      </c>
    </row>
    <row r="1772" spans="1:33" x14ac:dyDescent="0.3">
      <c r="A1772" s="27">
        <v>46282</v>
      </c>
      <c r="B1772" s="8" t="s">
        <v>5</v>
      </c>
      <c r="C1772" s="8" t="s">
        <v>173</v>
      </c>
      <c r="D1772" s="8" t="s">
        <v>141</v>
      </c>
      <c r="E1772" s="8" t="s">
        <v>193</v>
      </c>
      <c r="F1772" s="8" t="s">
        <v>143</v>
      </c>
      <c r="G1772" s="8" t="s">
        <v>144</v>
      </c>
      <c r="H1772" s="8" t="s">
        <v>6</v>
      </c>
      <c r="I1772" s="8" t="s">
        <v>516</v>
      </c>
      <c r="J1772" s="8" t="s">
        <v>195</v>
      </c>
      <c r="K1772" s="8" t="s">
        <v>7</v>
      </c>
      <c r="L1772" s="12">
        <v>495</v>
      </c>
      <c r="M1772" s="9">
        <v>5</v>
      </c>
      <c r="N1772" s="10">
        <f t="shared" si="243"/>
        <v>1.0101010101010102E-2</v>
      </c>
      <c r="O1772" s="11">
        <f t="shared" si="244"/>
        <v>5.3100000000000005</v>
      </c>
      <c r="P1772" s="11">
        <v>26.55</v>
      </c>
      <c r="Q1772" s="11">
        <v>0</v>
      </c>
      <c r="R1772" s="8">
        <v>0</v>
      </c>
      <c r="S1772" s="8">
        <v>0</v>
      </c>
      <c r="T1772" s="33" t="str">
        <f t="shared" si="245"/>
        <v/>
      </c>
      <c r="U1772" s="12">
        <f t="shared" si="246"/>
        <v>0</v>
      </c>
      <c r="V1772" s="10">
        <f t="shared" si="247"/>
        <v>0</v>
      </c>
      <c r="W1772" s="11">
        <v>9.5</v>
      </c>
      <c r="X1772" s="8" t="s">
        <v>148</v>
      </c>
      <c r="Y1772" s="8" t="s">
        <v>149</v>
      </c>
      <c r="AA1772">
        <f t="shared" si="248"/>
        <v>3</v>
      </c>
      <c r="AB1772" s="32">
        <f t="shared" si="249"/>
        <v>-26.55</v>
      </c>
      <c r="AC1772" t="str">
        <f t="shared" si="250"/>
        <v>No Sales</v>
      </c>
      <c r="AD1772">
        <f>IFERROR(VLOOKUP(J1772,Product_lookup!$A:$G,5,FALSE),"")</f>
        <v>399</v>
      </c>
      <c r="AE1772">
        <f>IFERROR(VLOOKUP(J1772,Product_lookup!$A:$G,6,FALSE),"")</f>
        <v>148</v>
      </c>
      <c r="AF1772">
        <f>IFERROR(VLOOKUP(J1772,Product_lookup!$A:$G,7,FALSE),"")</f>
        <v>126</v>
      </c>
      <c r="AG1772" s="33">
        <f t="shared" si="251"/>
        <v>0.31328320802005011</v>
      </c>
    </row>
    <row r="1773" spans="1:33" x14ac:dyDescent="0.3">
      <c r="A1773" s="27">
        <v>46282</v>
      </c>
      <c r="B1773" s="8" t="s">
        <v>5</v>
      </c>
      <c r="C1773" s="8" t="s">
        <v>173</v>
      </c>
      <c r="D1773" s="8" t="s">
        <v>141</v>
      </c>
      <c r="E1773" s="8" t="s">
        <v>193</v>
      </c>
      <c r="F1773" s="8" t="s">
        <v>143</v>
      </c>
      <c r="G1773" s="8" t="s">
        <v>151</v>
      </c>
      <c r="H1773" s="8" t="s">
        <v>6</v>
      </c>
      <c r="I1773" s="8" t="s">
        <v>1005</v>
      </c>
      <c r="J1773" s="8" t="s">
        <v>195</v>
      </c>
      <c r="K1773" s="8" t="s">
        <v>21</v>
      </c>
      <c r="L1773" s="12">
        <v>164</v>
      </c>
      <c r="M1773" s="9">
        <v>6</v>
      </c>
      <c r="N1773" s="10">
        <f t="shared" si="243"/>
        <v>3.6585365853658534E-2</v>
      </c>
      <c r="O1773" s="11">
        <f t="shared" si="244"/>
        <v>8.5</v>
      </c>
      <c r="P1773" s="11">
        <v>51</v>
      </c>
      <c r="Q1773" s="11">
        <v>798</v>
      </c>
      <c r="R1773" s="8">
        <v>2</v>
      </c>
      <c r="S1773" s="8">
        <v>2</v>
      </c>
      <c r="T1773" s="33">
        <f t="shared" si="245"/>
        <v>6.3909774436090222E-2</v>
      </c>
      <c r="U1773" s="12">
        <f t="shared" si="246"/>
        <v>15.647058823529411</v>
      </c>
      <c r="V1773" s="10">
        <f t="shared" si="247"/>
        <v>0.33333333333333331</v>
      </c>
      <c r="W1773" s="11">
        <v>8.5</v>
      </c>
      <c r="X1773" s="8" t="s">
        <v>148</v>
      </c>
      <c r="Y1773" s="8" t="s">
        <v>149</v>
      </c>
      <c r="AA1773">
        <f t="shared" si="248"/>
        <v>3</v>
      </c>
      <c r="AB1773" s="32">
        <f t="shared" si="249"/>
        <v>199</v>
      </c>
      <c r="AC1773" t="str">
        <f t="shared" si="250"/>
        <v>Profitable</v>
      </c>
      <c r="AD1773">
        <f>IFERROR(VLOOKUP(J1773,Product_lookup!$A:$G,5,FALSE),"")</f>
        <v>399</v>
      </c>
      <c r="AE1773">
        <f>IFERROR(VLOOKUP(J1773,Product_lookup!$A:$G,6,FALSE),"")</f>
        <v>148</v>
      </c>
      <c r="AF1773">
        <f>IFERROR(VLOOKUP(J1773,Product_lookup!$A:$G,7,FALSE),"")</f>
        <v>126</v>
      </c>
      <c r="AG1773" s="33">
        <f t="shared" si="251"/>
        <v>0.31328320802005011</v>
      </c>
    </row>
    <row r="1774" spans="1:33" x14ac:dyDescent="0.3">
      <c r="A1774" s="27">
        <v>46282</v>
      </c>
      <c r="B1774" s="8" t="s">
        <v>5</v>
      </c>
      <c r="C1774" s="8" t="s">
        <v>173</v>
      </c>
      <c r="D1774" s="8" t="s">
        <v>141</v>
      </c>
      <c r="E1774" s="8" t="s">
        <v>200</v>
      </c>
      <c r="F1774" s="8" t="s">
        <v>143</v>
      </c>
      <c r="G1774" s="8" t="s">
        <v>144</v>
      </c>
      <c r="H1774" s="8" t="s">
        <v>6</v>
      </c>
      <c r="I1774" s="8" t="s">
        <v>549</v>
      </c>
      <c r="J1774" s="8" t="s">
        <v>202</v>
      </c>
      <c r="K1774" s="8" t="s">
        <v>7</v>
      </c>
      <c r="L1774" s="12">
        <v>215</v>
      </c>
      <c r="M1774" s="9">
        <v>1</v>
      </c>
      <c r="N1774" s="10">
        <f t="shared" si="243"/>
        <v>4.6511627906976744E-3</v>
      </c>
      <c r="O1774" s="11">
        <f t="shared" si="244"/>
        <v>9.11</v>
      </c>
      <c r="P1774" s="11">
        <v>9.11</v>
      </c>
      <c r="Q1774" s="11">
        <v>0</v>
      </c>
      <c r="R1774" s="8">
        <v>0</v>
      </c>
      <c r="S1774" s="8">
        <v>0</v>
      </c>
      <c r="T1774" s="33" t="str">
        <f t="shared" si="245"/>
        <v/>
      </c>
      <c r="U1774" s="12">
        <f t="shared" si="246"/>
        <v>0</v>
      </c>
      <c r="V1774" s="10">
        <f t="shared" si="247"/>
        <v>0</v>
      </c>
      <c r="W1774" s="11">
        <v>12.5</v>
      </c>
      <c r="X1774" s="8" t="s">
        <v>148</v>
      </c>
      <c r="Y1774" s="8" t="s">
        <v>149</v>
      </c>
      <c r="AA1774">
        <f t="shared" si="248"/>
        <v>3</v>
      </c>
      <c r="AB1774" s="32">
        <f t="shared" si="249"/>
        <v>-9.11</v>
      </c>
      <c r="AC1774" t="str">
        <f t="shared" si="250"/>
        <v>No Sales</v>
      </c>
      <c r="AD1774">
        <f>IFERROR(VLOOKUP(J1774,Product_lookup!$A:$G,5,FALSE),"")</f>
        <v>429</v>
      </c>
      <c r="AE1774">
        <f>IFERROR(VLOOKUP(J1774,Product_lookup!$A:$G,6,FALSE),"")</f>
        <v>159</v>
      </c>
      <c r="AF1774">
        <f>IFERROR(VLOOKUP(J1774,Product_lookup!$A:$G,7,FALSE),"")</f>
        <v>139</v>
      </c>
      <c r="AG1774" s="33">
        <f t="shared" si="251"/>
        <v>0.30536130536130535</v>
      </c>
    </row>
    <row r="1775" spans="1:33" x14ac:dyDescent="0.3">
      <c r="A1775" s="27">
        <v>46282</v>
      </c>
      <c r="B1775" s="8" t="s">
        <v>5</v>
      </c>
      <c r="C1775" s="8" t="s">
        <v>173</v>
      </c>
      <c r="D1775" s="8" t="s">
        <v>141</v>
      </c>
      <c r="E1775" s="8" t="s">
        <v>200</v>
      </c>
      <c r="F1775" s="8" t="s">
        <v>143</v>
      </c>
      <c r="G1775" s="8" t="s">
        <v>151</v>
      </c>
      <c r="H1775" s="8" t="s">
        <v>6</v>
      </c>
      <c r="I1775" s="8" t="s">
        <v>472</v>
      </c>
      <c r="J1775" s="8" t="s">
        <v>202</v>
      </c>
      <c r="K1775" s="8" t="s">
        <v>7</v>
      </c>
      <c r="L1775" s="12">
        <v>520</v>
      </c>
      <c r="M1775" s="9">
        <v>3</v>
      </c>
      <c r="N1775" s="10">
        <f t="shared" si="243"/>
        <v>5.7692307692307696E-3</v>
      </c>
      <c r="O1775" s="11">
        <f t="shared" si="244"/>
        <v>5.24</v>
      </c>
      <c r="P1775" s="11">
        <v>15.72</v>
      </c>
      <c r="Q1775" s="11">
        <v>0</v>
      </c>
      <c r="R1775" s="8">
        <v>0</v>
      </c>
      <c r="S1775" s="8">
        <v>0</v>
      </c>
      <c r="T1775" s="33" t="str">
        <f t="shared" si="245"/>
        <v/>
      </c>
      <c r="U1775" s="12">
        <f t="shared" si="246"/>
        <v>0</v>
      </c>
      <c r="V1775" s="10">
        <f t="shared" si="247"/>
        <v>0</v>
      </c>
      <c r="W1775" s="11">
        <v>10</v>
      </c>
      <c r="X1775" s="8" t="s">
        <v>148</v>
      </c>
      <c r="Y1775" s="8" t="s">
        <v>149</v>
      </c>
      <c r="AA1775">
        <f t="shared" si="248"/>
        <v>3</v>
      </c>
      <c r="AB1775" s="32">
        <f t="shared" si="249"/>
        <v>-15.72</v>
      </c>
      <c r="AC1775" t="str">
        <f t="shared" si="250"/>
        <v>No Sales</v>
      </c>
      <c r="AD1775">
        <f>IFERROR(VLOOKUP(J1775,Product_lookup!$A:$G,5,FALSE),"")</f>
        <v>429</v>
      </c>
      <c r="AE1775">
        <f>IFERROR(VLOOKUP(J1775,Product_lookup!$A:$G,6,FALSE),"")</f>
        <v>159</v>
      </c>
      <c r="AF1775">
        <f>IFERROR(VLOOKUP(J1775,Product_lookup!$A:$G,7,FALSE),"")</f>
        <v>139</v>
      </c>
      <c r="AG1775" s="33">
        <f t="shared" si="251"/>
        <v>0.30536130536130535</v>
      </c>
    </row>
    <row r="1776" spans="1:33" x14ac:dyDescent="0.3">
      <c r="A1776" s="27">
        <v>46282</v>
      </c>
      <c r="B1776" s="8" t="s">
        <v>5</v>
      </c>
      <c r="C1776" s="8" t="s">
        <v>173</v>
      </c>
      <c r="D1776" s="8" t="s">
        <v>141</v>
      </c>
      <c r="E1776" s="8" t="s">
        <v>200</v>
      </c>
      <c r="F1776" s="8" t="s">
        <v>143</v>
      </c>
      <c r="G1776" s="8" t="s">
        <v>151</v>
      </c>
      <c r="H1776" s="8" t="s">
        <v>6</v>
      </c>
      <c r="I1776" s="8" t="s">
        <v>575</v>
      </c>
      <c r="J1776" s="8" t="s">
        <v>202</v>
      </c>
      <c r="K1776" s="8" t="s">
        <v>21</v>
      </c>
      <c r="L1776" s="12">
        <v>419</v>
      </c>
      <c r="M1776" s="9">
        <v>4</v>
      </c>
      <c r="N1776" s="10">
        <f t="shared" si="243"/>
        <v>9.5465393794749408E-3</v>
      </c>
      <c r="O1776" s="11">
        <f t="shared" si="244"/>
        <v>8.5</v>
      </c>
      <c r="P1776" s="11">
        <v>34</v>
      </c>
      <c r="Q1776" s="11">
        <v>0</v>
      </c>
      <c r="R1776" s="8">
        <v>0</v>
      </c>
      <c r="S1776" s="8">
        <v>0</v>
      </c>
      <c r="T1776" s="33" t="str">
        <f t="shared" si="245"/>
        <v/>
      </c>
      <c r="U1776" s="12">
        <f t="shared" si="246"/>
        <v>0</v>
      </c>
      <c r="V1776" s="10">
        <f t="shared" si="247"/>
        <v>0</v>
      </c>
      <c r="W1776" s="11">
        <v>8.5</v>
      </c>
      <c r="X1776" s="8" t="s">
        <v>148</v>
      </c>
      <c r="Y1776" s="8" t="s">
        <v>149</v>
      </c>
      <c r="Z1776" s="8" t="s">
        <v>836</v>
      </c>
      <c r="AA1776">
        <f t="shared" si="248"/>
        <v>3</v>
      </c>
      <c r="AB1776" s="32">
        <f t="shared" si="249"/>
        <v>-34</v>
      </c>
      <c r="AC1776" t="str">
        <f t="shared" si="250"/>
        <v>No Sales</v>
      </c>
      <c r="AD1776">
        <f>IFERROR(VLOOKUP(J1776,Product_lookup!$A:$G,5,FALSE),"")</f>
        <v>429</v>
      </c>
      <c r="AE1776">
        <f>IFERROR(VLOOKUP(J1776,Product_lookup!$A:$G,6,FALSE),"")</f>
        <v>159</v>
      </c>
      <c r="AF1776">
        <f>IFERROR(VLOOKUP(J1776,Product_lookup!$A:$G,7,FALSE),"")</f>
        <v>139</v>
      </c>
      <c r="AG1776" s="33">
        <f t="shared" si="251"/>
        <v>0.30536130536130535</v>
      </c>
    </row>
    <row r="1777" spans="1:33" x14ac:dyDescent="0.3">
      <c r="A1777" s="27">
        <v>46282</v>
      </c>
      <c r="B1777" s="8" t="s">
        <v>32</v>
      </c>
      <c r="C1777" s="8" t="s">
        <v>140</v>
      </c>
      <c r="D1777" s="8" t="s">
        <v>141</v>
      </c>
      <c r="E1777" s="8" t="s">
        <v>142</v>
      </c>
      <c r="F1777" s="8" t="s">
        <v>143</v>
      </c>
      <c r="G1777" s="8" t="s">
        <v>205</v>
      </c>
      <c r="H1777" s="8" t="s">
        <v>20</v>
      </c>
      <c r="I1777" s="8" t="s">
        <v>205</v>
      </c>
      <c r="J1777" s="8" t="s">
        <v>147</v>
      </c>
      <c r="K1777" s="8" t="s">
        <v>7</v>
      </c>
      <c r="L1777" s="12">
        <v>577</v>
      </c>
      <c r="M1777" s="9">
        <v>4</v>
      </c>
      <c r="N1777" s="10">
        <f t="shared" si="243"/>
        <v>6.9324090121317154E-3</v>
      </c>
      <c r="O1777" s="11">
        <f t="shared" si="244"/>
        <v>9.4</v>
      </c>
      <c r="P1777" s="11">
        <v>37.6</v>
      </c>
      <c r="Q1777" s="11">
        <v>0</v>
      </c>
      <c r="R1777" s="8">
        <v>0</v>
      </c>
      <c r="S1777" s="8">
        <v>0</v>
      </c>
      <c r="T1777" s="33" t="str">
        <f t="shared" si="245"/>
        <v/>
      </c>
      <c r="U1777" s="12">
        <f t="shared" si="246"/>
        <v>0</v>
      </c>
      <c r="V1777" s="10">
        <f t="shared" si="247"/>
        <v>0</v>
      </c>
      <c r="W1777" s="11">
        <v>14</v>
      </c>
      <c r="X1777" s="8" t="s">
        <v>148</v>
      </c>
      <c r="Y1777" s="8" t="s">
        <v>149</v>
      </c>
      <c r="AA1777">
        <f t="shared" si="248"/>
        <v>3</v>
      </c>
      <c r="AB1777" s="32">
        <f t="shared" si="249"/>
        <v>-37.6</v>
      </c>
      <c r="AC1777" t="str">
        <f t="shared" si="250"/>
        <v>No Sales</v>
      </c>
      <c r="AD1777">
        <f>IFERROR(VLOOKUP(J1777,Product_lookup!$A:$G,5,FALSE),"")</f>
        <v>599</v>
      </c>
      <c r="AE1777">
        <f>IFERROR(VLOOKUP(J1777,Product_lookup!$A:$G,6,FALSE),"")</f>
        <v>216</v>
      </c>
      <c r="AF1777">
        <f>IFERROR(VLOOKUP(J1777,Product_lookup!$A:$G,7,FALSE),"")</f>
        <v>144</v>
      </c>
      <c r="AG1777" s="33">
        <f t="shared" si="251"/>
        <v>0.39899833055091821</v>
      </c>
    </row>
    <row r="1778" spans="1:33" x14ac:dyDescent="0.3">
      <c r="A1778" s="27">
        <v>46282</v>
      </c>
      <c r="B1778" s="8" t="s">
        <v>32</v>
      </c>
      <c r="C1778" s="8" t="s">
        <v>140</v>
      </c>
      <c r="D1778" s="8" t="s">
        <v>141</v>
      </c>
      <c r="E1778" s="8" t="s">
        <v>150</v>
      </c>
      <c r="F1778" s="8" t="s">
        <v>143</v>
      </c>
      <c r="G1778" s="8" t="s">
        <v>446</v>
      </c>
      <c r="H1778" s="8" t="s">
        <v>20</v>
      </c>
      <c r="I1778" s="8" t="s">
        <v>446</v>
      </c>
      <c r="J1778" s="8" t="s">
        <v>153</v>
      </c>
      <c r="K1778" s="8" t="s">
        <v>7</v>
      </c>
      <c r="L1778" s="12">
        <v>457</v>
      </c>
      <c r="M1778" s="9">
        <v>1</v>
      </c>
      <c r="N1778" s="10">
        <f t="shared" si="243"/>
        <v>2.1881838074398249E-3</v>
      </c>
      <c r="O1778" s="11">
        <f t="shared" si="244"/>
        <v>7.45</v>
      </c>
      <c r="P1778" s="11">
        <v>7.45</v>
      </c>
      <c r="Q1778" s="11">
        <v>0</v>
      </c>
      <c r="R1778" s="8">
        <v>0</v>
      </c>
      <c r="S1778" s="8">
        <v>0</v>
      </c>
      <c r="T1778" s="33" t="str">
        <f t="shared" si="245"/>
        <v/>
      </c>
      <c r="U1778" s="12">
        <f t="shared" si="246"/>
        <v>0</v>
      </c>
      <c r="V1778" s="10">
        <f t="shared" si="247"/>
        <v>0</v>
      </c>
      <c r="W1778" s="11">
        <v>13.5</v>
      </c>
      <c r="X1778" s="8" t="s">
        <v>148</v>
      </c>
      <c r="Y1778" s="8" t="s">
        <v>149</v>
      </c>
      <c r="AA1778">
        <f t="shared" si="248"/>
        <v>3</v>
      </c>
      <c r="AB1778" s="32">
        <f t="shared" si="249"/>
        <v>-7.45</v>
      </c>
      <c r="AC1778" t="str">
        <f t="shared" si="250"/>
        <v>No Sales</v>
      </c>
      <c r="AD1778">
        <f>IFERROR(VLOOKUP(J1778,Product_lookup!$A:$G,5,FALSE),"")</f>
        <v>549</v>
      </c>
      <c r="AE1778">
        <f>IFERROR(VLOOKUP(J1778,Product_lookup!$A:$G,6,FALSE),"")</f>
        <v>192</v>
      </c>
      <c r="AF1778">
        <f>IFERROR(VLOOKUP(J1778,Product_lookup!$A:$G,7,FALSE),"")</f>
        <v>139</v>
      </c>
      <c r="AG1778" s="33">
        <f t="shared" si="251"/>
        <v>0.39708561020036431</v>
      </c>
    </row>
    <row r="1779" spans="1:33" x14ac:dyDescent="0.3">
      <c r="A1779" s="27">
        <v>46282</v>
      </c>
      <c r="B1779" s="8" t="s">
        <v>32</v>
      </c>
      <c r="C1779" s="8" t="s">
        <v>140</v>
      </c>
      <c r="D1779" s="8" t="s">
        <v>141</v>
      </c>
      <c r="E1779" s="8" t="s">
        <v>150</v>
      </c>
      <c r="F1779" s="8" t="s">
        <v>143</v>
      </c>
      <c r="G1779" s="8" t="s">
        <v>374</v>
      </c>
      <c r="H1779" s="8" t="s">
        <v>20</v>
      </c>
      <c r="I1779" s="8" t="s">
        <v>374</v>
      </c>
      <c r="J1779" s="8" t="s">
        <v>153</v>
      </c>
      <c r="K1779" s="8" t="s">
        <v>14</v>
      </c>
      <c r="L1779" s="12">
        <v>1747</v>
      </c>
      <c r="M1779" s="9">
        <v>18</v>
      </c>
      <c r="N1779" s="10">
        <f t="shared" si="243"/>
        <v>1.0303377218088151E-2</v>
      </c>
      <c r="O1779" s="11">
        <f t="shared" si="244"/>
        <v>12.58</v>
      </c>
      <c r="P1779" s="11">
        <v>226.44</v>
      </c>
      <c r="Q1779" s="11">
        <v>549</v>
      </c>
      <c r="R1779" s="8">
        <v>1</v>
      </c>
      <c r="S1779" s="8">
        <v>1</v>
      </c>
      <c r="T1779" s="33">
        <f t="shared" si="245"/>
        <v>0.41245901639344262</v>
      </c>
      <c r="U1779" s="12">
        <f t="shared" si="246"/>
        <v>2.4244833068362479</v>
      </c>
      <c r="V1779" s="10">
        <f t="shared" si="247"/>
        <v>5.5555555555555552E-2</v>
      </c>
      <c r="W1779" s="11">
        <v>20</v>
      </c>
      <c r="X1779" s="8" t="s">
        <v>148</v>
      </c>
      <c r="Y1779" s="8" t="s">
        <v>149</v>
      </c>
      <c r="AA1779">
        <f t="shared" si="248"/>
        <v>3</v>
      </c>
      <c r="AB1779" s="32">
        <f t="shared" si="249"/>
        <v>-8.4399999999999977</v>
      </c>
      <c r="AC1779" t="str">
        <f t="shared" si="250"/>
        <v>Losing</v>
      </c>
      <c r="AD1779">
        <f>IFERROR(VLOOKUP(J1779,Product_lookup!$A:$G,5,FALSE),"")</f>
        <v>549</v>
      </c>
      <c r="AE1779">
        <f>IFERROR(VLOOKUP(J1779,Product_lookup!$A:$G,6,FALSE),"")</f>
        <v>192</v>
      </c>
      <c r="AF1779">
        <f>IFERROR(VLOOKUP(J1779,Product_lookup!$A:$G,7,FALSE),"")</f>
        <v>139</v>
      </c>
      <c r="AG1779" s="33">
        <f t="shared" si="251"/>
        <v>0.39708561020036431</v>
      </c>
    </row>
    <row r="1780" spans="1:33" x14ac:dyDescent="0.3">
      <c r="A1780" s="27">
        <v>46282</v>
      </c>
      <c r="B1780" s="8" t="s">
        <v>32</v>
      </c>
      <c r="C1780" s="8" t="s">
        <v>140</v>
      </c>
      <c r="D1780" s="8" t="s">
        <v>141</v>
      </c>
      <c r="E1780" s="8" t="s">
        <v>211</v>
      </c>
      <c r="F1780" s="8" t="s">
        <v>143</v>
      </c>
      <c r="G1780" s="8" t="s">
        <v>215</v>
      </c>
      <c r="H1780" s="8" t="s">
        <v>20</v>
      </c>
      <c r="I1780" s="8" t="s">
        <v>215</v>
      </c>
      <c r="J1780" s="8" t="s">
        <v>214</v>
      </c>
      <c r="K1780" s="8" t="s">
        <v>14</v>
      </c>
      <c r="L1780" s="12">
        <v>1418</v>
      </c>
      <c r="M1780" s="9">
        <v>18</v>
      </c>
      <c r="N1780" s="10">
        <f t="shared" si="243"/>
        <v>1.2693935119887164E-2</v>
      </c>
      <c r="O1780" s="11">
        <f t="shared" si="244"/>
        <v>15.100000000000001</v>
      </c>
      <c r="P1780" s="11">
        <v>271.8</v>
      </c>
      <c r="Q1780" s="11">
        <v>1298</v>
      </c>
      <c r="R1780" s="8">
        <v>2</v>
      </c>
      <c r="S1780" s="8">
        <v>2</v>
      </c>
      <c r="T1780" s="33">
        <f t="shared" si="245"/>
        <v>0.20939907550077042</v>
      </c>
      <c r="U1780" s="12">
        <f t="shared" si="246"/>
        <v>4.7755702722590136</v>
      </c>
      <c r="V1780" s="10">
        <f t="shared" si="247"/>
        <v>0.1111111111111111</v>
      </c>
      <c r="W1780" s="11">
        <v>25</v>
      </c>
      <c r="X1780" s="8" t="s">
        <v>148</v>
      </c>
      <c r="Y1780" s="8" t="s">
        <v>149</v>
      </c>
      <c r="AA1780">
        <f t="shared" si="248"/>
        <v>3</v>
      </c>
      <c r="AB1780" s="32">
        <f t="shared" si="249"/>
        <v>262.2</v>
      </c>
      <c r="AC1780" t="str">
        <f t="shared" si="250"/>
        <v>Profitable</v>
      </c>
      <c r="AD1780">
        <f>IFERROR(VLOOKUP(J1780,Product_lookup!$A:$G,5,FALSE),"")</f>
        <v>649</v>
      </c>
      <c r="AE1780">
        <f>IFERROR(VLOOKUP(J1780,Product_lookup!$A:$G,6,FALSE),"")</f>
        <v>234</v>
      </c>
      <c r="AF1780">
        <f>IFERROR(VLOOKUP(J1780,Product_lookup!$A:$G,7,FALSE),"")</f>
        <v>148</v>
      </c>
      <c r="AG1780" s="33">
        <f t="shared" si="251"/>
        <v>0.41140215716486905</v>
      </c>
    </row>
    <row r="1781" spans="1:33" x14ac:dyDescent="0.3">
      <c r="A1781" s="27">
        <v>46282</v>
      </c>
      <c r="B1781" s="8" t="s">
        <v>32</v>
      </c>
      <c r="C1781" s="8" t="s">
        <v>140</v>
      </c>
      <c r="D1781" s="8" t="s">
        <v>141</v>
      </c>
      <c r="E1781" s="8" t="s">
        <v>211</v>
      </c>
      <c r="F1781" s="8" t="s">
        <v>143</v>
      </c>
      <c r="G1781" s="8" t="s">
        <v>225</v>
      </c>
      <c r="H1781" s="8" t="s">
        <v>20</v>
      </c>
      <c r="I1781" s="8" t="s">
        <v>225</v>
      </c>
      <c r="J1781" s="8" t="s">
        <v>214</v>
      </c>
      <c r="K1781" s="8" t="s">
        <v>7</v>
      </c>
      <c r="L1781" s="12">
        <v>2848</v>
      </c>
      <c r="M1781" s="9">
        <v>28</v>
      </c>
      <c r="N1781" s="10">
        <f t="shared" si="243"/>
        <v>9.8314606741573031E-3</v>
      </c>
      <c r="O1781" s="11">
        <f t="shared" si="244"/>
        <v>15.11</v>
      </c>
      <c r="P1781" s="11">
        <v>423.08</v>
      </c>
      <c r="Q1781" s="11">
        <v>1947</v>
      </c>
      <c r="R1781" s="8">
        <v>3</v>
      </c>
      <c r="S1781" s="8">
        <v>3</v>
      </c>
      <c r="T1781" s="33">
        <f t="shared" si="245"/>
        <v>0.21729840780688237</v>
      </c>
      <c r="U1781" s="12">
        <f t="shared" si="246"/>
        <v>4.6019665311525007</v>
      </c>
      <c r="V1781" s="10">
        <f t="shared" si="247"/>
        <v>0.10714285714285714</v>
      </c>
      <c r="W1781" s="11">
        <v>19.5</v>
      </c>
      <c r="X1781" s="8" t="s">
        <v>148</v>
      </c>
      <c r="Y1781" s="8" t="s">
        <v>149</v>
      </c>
      <c r="AA1781">
        <f t="shared" si="248"/>
        <v>3</v>
      </c>
      <c r="AB1781" s="32">
        <f t="shared" si="249"/>
        <v>377.92</v>
      </c>
      <c r="AC1781" t="str">
        <f t="shared" si="250"/>
        <v>Profitable</v>
      </c>
      <c r="AD1781">
        <f>IFERROR(VLOOKUP(J1781,Product_lookup!$A:$G,5,FALSE),"")</f>
        <v>649</v>
      </c>
      <c r="AE1781">
        <f>IFERROR(VLOOKUP(J1781,Product_lookup!$A:$G,6,FALSE),"")</f>
        <v>234</v>
      </c>
      <c r="AF1781">
        <f>IFERROR(VLOOKUP(J1781,Product_lookup!$A:$G,7,FALSE),"")</f>
        <v>148</v>
      </c>
      <c r="AG1781" s="33">
        <f t="shared" si="251"/>
        <v>0.41140215716486905</v>
      </c>
    </row>
    <row r="1782" spans="1:33" x14ac:dyDescent="0.3">
      <c r="A1782" s="27">
        <v>46282</v>
      </c>
      <c r="B1782" s="8" t="s">
        <v>32</v>
      </c>
      <c r="C1782" s="8" t="s">
        <v>140</v>
      </c>
      <c r="D1782" s="8" t="s">
        <v>141</v>
      </c>
      <c r="E1782" s="8" t="s">
        <v>217</v>
      </c>
      <c r="F1782" s="8" t="s">
        <v>143</v>
      </c>
      <c r="G1782" s="8" t="s">
        <v>372</v>
      </c>
      <c r="H1782" s="8" t="s">
        <v>20</v>
      </c>
      <c r="I1782" s="8" t="s">
        <v>372</v>
      </c>
      <c r="J1782" s="8" t="s">
        <v>219</v>
      </c>
      <c r="K1782" s="8" t="s">
        <v>21</v>
      </c>
      <c r="L1782" s="12">
        <v>196</v>
      </c>
      <c r="M1782" s="9">
        <v>2</v>
      </c>
      <c r="N1782" s="10">
        <f t="shared" si="243"/>
        <v>1.020408163265306E-2</v>
      </c>
      <c r="O1782" s="11">
        <f t="shared" si="244"/>
        <v>18.98</v>
      </c>
      <c r="P1782" s="11">
        <v>37.96</v>
      </c>
      <c r="Q1782" s="11">
        <v>0</v>
      </c>
      <c r="R1782" s="8">
        <v>0</v>
      </c>
      <c r="S1782" s="8">
        <v>0</v>
      </c>
      <c r="T1782" s="33" t="str">
        <f t="shared" si="245"/>
        <v/>
      </c>
      <c r="U1782" s="12">
        <f t="shared" si="246"/>
        <v>0</v>
      </c>
      <c r="V1782" s="10">
        <f t="shared" si="247"/>
        <v>0</v>
      </c>
      <c r="W1782" s="11">
        <v>21.5</v>
      </c>
      <c r="X1782" s="8" t="s">
        <v>148</v>
      </c>
      <c r="Y1782" s="8" t="s">
        <v>149</v>
      </c>
      <c r="AA1782">
        <f t="shared" si="248"/>
        <v>3</v>
      </c>
      <c r="AB1782" s="32">
        <f t="shared" si="249"/>
        <v>-37.96</v>
      </c>
      <c r="AC1782" t="str">
        <f t="shared" si="250"/>
        <v>No Sales</v>
      </c>
      <c r="AD1782">
        <f>IFERROR(VLOOKUP(J1782,Product_lookup!$A:$G,5,FALSE),"")</f>
        <v>799</v>
      </c>
      <c r="AE1782">
        <f>IFERROR(VLOOKUP(J1782,Product_lookup!$A:$G,6,FALSE),"")</f>
        <v>272</v>
      </c>
      <c r="AF1782">
        <f>IFERROR(VLOOKUP(J1782,Product_lookup!$A:$G,7,FALSE),"")</f>
        <v>162</v>
      </c>
      <c r="AG1782" s="33">
        <f t="shared" si="251"/>
        <v>0.45682102628285359</v>
      </c>
    </row>
    <row r="1783" spans="1:33" x14ac:dyDescent="0.3">
      <c r="A1783" s="27">
        <v>46282</v>
      </c>
      <c r="B1783" s="8" t="s">
        <v>32</v>
      </c>
      <c r="C1783" s="8" t="s">
        <v>140</v>
      </c>
      <c r="D1783" s="8" t="s">
        <v>141</v>
      </c>
      <c r="E1783" s="8" t="s">
        <v>217</v>
      </c>
      <c r="F1783" s="8" t="s">
        <v>143</v>
      </c>
      <c r="G1783" s="8" t="s">
        <v>447</v>
      </c>
      <c r="H1783" s="8" t="s">
        <v>20</v>
      </c>
      <c r="I1783" s="8" t="s">
        <v>447</v>
      </c>
      <c r="J1783" s="8" t="s">
        <v>219</v>
      </c>
      <c r="K1783" s="8" t="s">
        <v>14</v>
      </c>
      <c r="L1783" s="12">
        <v>1300</v>
      </c>
      <c r="M1783" s="9">
        <v>15</v>
      </c>
      <c r="N1783" s="10">
        <f t="shared" si="243"/>
        <v>1.1538461538461539E-2</v>
      </c>
      <c r="O1783" s="11">
        <f t="shared" si="244"/>
        <v>12.270000000000001</v>
      </c>
      <c r="P1783" s="11">
        <v>184.05</v>
      </c>
      <c r="Q1783" s="11">
        <v>1598</v>
      </c>
      <c r="R1783" s="8">
        <v>1</v>
      </c>
      <c r="S1783" s="8">
        <v>2</v>
      </c>
      <c r="T1783" s="33">
        <f t="shared" si="245"/>
        <v>0.11517521902377974</v>
      </c>
      <c r="U1783" s="12">
        <f t="shared" si="246"/>
        <v>8.6824232545503932</v>
      </c>
      <c r="V1783" s="10">
        <f t="shared" si="247"/>
        <v>6.6666666666666666E-2</v>
      </c>
      <c r="W1783" s="11">
        <v>20.5</v>
      </c>
      <c r="X1783" s="8" t="s">
        <v>148</v>
      </c>
      <c r="Y1783" s="8" t="s">
        <v>149</v>
      </c>
      <c r="AA1783">
        <f t="shared" si="248"/>
        <v>3</v>
      </c>
      <c r="AB1783" s="32">
        <f t="shared" si="249"/>
        <v>545.95000000000005</v>
      </c>
      <c r="AC1783" t="str">
        <f t="shared" si="250"/>
        <v>Profitable</v>
      </c>
      <c r="AD1783">
        <f>IFERROR(VLOOKUP(J1783,Product_lookup!$A:$G,5,FALSE),"")</f>
        <v>799</v>
      </c>
      <c r="AE1783">
        <f>IFERROR(VLOOKUP(J1783,Product_lookup!$A:$G,6,FALSE),"")</f>
        <v>272</v>
      </c>
      <c r="AF1783">
        <f>IFERROR(VLOOKUP(J1783,Product_lookup!$A:$G,7,FALSE),"")</f>
        <v>162</v>
      </c>
      <c r="AG1783" s="33">
        <f t="shared" si="251"/>
        <v>0.45682102628285359</v>
      </c>
    </row>
    <row r="1784" spans="1:33" x14ac:dyDescent="0.3">
      <c r="A1784" s="27">
        <v>46282</v>
      </c>
      <c r="B1784" s="8" t="s">
        <v>26</v>
      </c>
      <c r="C1784" s="8" t="s">
        <v>140</v>
      </c>
      <c r="D1784" s="8" t="s">
        <v>141</v>
      </c>
      <c r="E1784" s="8" t="s">
        <v>142</v>
      </c>
      <c r="F1784" s="8" t="s">
        <v>143</v>
      </c>
      <c r="G1784" s="8" t="s">
        <v>454</v>
      </c>
      <c r="H1784" s="8" t="s">
        <v>13</v>
      </c>
      <c r="I1784" s="8" t="s">
        <v>455</v>
      </c>
      <c r="J1784" s="8" t="s">
        <v>147</v>
      </c>
      <c r="K1784" s="8" t="s">
        <v>14</v>
      </c>
      <c r="L1784" s="12">
        <v>360</v>
      </c>
      <c r="M1784" s="9">
        <v>2</v>
      </c>
      <c r="N1784" s="10">
        <f t="shared" si="243"/>
        <v>5.5555555555555558E-3</v>
      </c>
      <c r="O1784" s="11">
        <f t="shared" si="244"/>
        <v>7.34</v>
      </c>
      <c r="P1784" s="11">
        <v>14.68</v>
      </c>
      <c r="Q1784" s="11">
        <v>0</v>
      </c>
      <c r="R1784" s="8">
        <v>0</v>
      </c>
      <c r="S1784" s="8">
        <v>0</v>
      </c>
      <c r="T1784" s="33" t="str">
        <f t="shared" si="245"/>
        <v/>
      </c>
      <c r="U1784" s="12">
        <f t="shared" si="246"/>
        <v>0</v>
      </c>
      <c r="V1784" s="10">
        <f t="shared" si="247"/>
        <v>0</v>
      </c>
      <c r="W1784" s="11">
        <v>12.5</v>
      </c>
      <c r="X1784" s="8" t="s">
        <v>148</v>
      </c>
      <c r="Y1784" s="8" t="s">
        <v>149</v>
      </c>
      <c r="AA1784">
        <f t="shared" si="248"/>
        <v>3</v>
      </c>
      <c r="AB1784" s="32">
        <f t="shared" si="249"/>
        <v>-14.68</v>
      </c>
      <c r="AC1784" t="str">
        <f t="shared" si="250"/>
        <v>No Sales</v>
      </c>
      <c r="AD1784">
        <f>IFERROR(VLOOKUP(J1784,Product_lookup!$A:$G,5,FALSE),"")</f>
        <v>599</v>
      </c>
      <c r="AE1784">
        <f>IFERROR(VLOOKUP(J1784,Product_lookup!$A:$G,6,FALSE),"")</f>
        <v>216</v>
      </c>
      <c r="AF1784">
        <f>IFERROR(VLOOKUP(J1784,Product_lookup!$A:$G,7,FALSE),"")</f>
        <v>144</v>
      </c>
      <c r="AG1784" s="33">
        <f t="shared" si="251"/>
        <v>0.39899833055091821</v>
      </c>
    </row>
    <row r="1785" spans="1:33" x14ac:dyDescent="0.3">
      <c r="A1785" s="27">
        <v>46282</v>
      </c>
      <c r="B1785" s="8" t="s">
        <v>26</v>
      </c>
      <c r="C1785" s="8" t="s">
        <v>140</v>
      </c>
      <c r="D1785" s="8" t="s">
        <v>141</v>
      </c>
      <c r="E1785" s="8" t="s">
        <v>150</v>
      </c>
      <c r="F1785" s="8" t="s">
        <v>143</v>
      </c>
      <c r="G1785" s="8" t="s">
        <v>210</v>
      </c>
      <c r="H1785" s="8" t="s">
        <v>13</v>
      </c>
      <c r="I1785" s="8" t="s">
        <v>436</v>
      </c>
      <c r="J1785" s="8" t="s">
        <v>153</v>
      </c>
      <c r="K1785" s="8" t="s">
        <v>14</v>
      </c>
      <c r="L1785" s="12">
        <v>769</v>
      </c>
      <c r="M1785" s="9">
        <v>5</v>
      </c>
      <c r="N1785" s="10">
        <f t="shared" si="243"/>
        <v>6.5019505851755524E-3</v>
      </c>
      <c r="O1785" s="11">
        <f t="shared" si="244"/>
        <v>9.99</v>
      </c>
      <c r="P1785" s="11">
        <v>49.95</v>
      </c>
      <c r="Q1785" s="11">
        <v>549</v>
      </c>
      <c r="R1785" s="8">
        <v>1</v>
      </c>
      <c r="S1785" s="8">
        <v>1</v>
      </c>
      <c r="T1785" s="33">
        <f t="shared" si="245"/>
        <v>9.0983606557377056E-2</v>
      </c>
      <c r="U1785" s="12">
        <f t="shared" si="246"/>
        <v>10.990990990990991</v>
      </c>
      <c r="V1785" s="10">
        <f t="shared" si="247"/>
        <v>0.2</v>
      </c>
      <c r="W1785" s="11">
        <v>14.5</v>
      </c>
      <c r="X1785" s="8" t="s">
        <v>148</v>
      </c>
      <c r="Y1785" s="8" t="s">
        <v>149</v>
      </c>
      <c r="AA1785">
        <f t="shared" si="248"/>
        <v>3</v>
      </c>
      <c r="AB1785" s="32">
        <f t="shared" si="249"/>
        <v>168.05</v>
      </c>
      <c r="AC1785" t="str">
        <f t="shared" si="250"/>
        <v>Profitable</v>
      </c>
      <c r="AD1785">
        <f>IFERROR(VLOOKUP(J1785,Product_lookup!$A:$G,5,FALSE),"")</f>
        <v>549</v>
      </c>
      <c r="AE1785">
        <f>IFERROR(VLOOKUP(J1785,Product_lookup!$A:$G,6,FALSE),"")</f>
        <v>192</v>
      </c>
      <c r="AF1785">
        <f>IFERROR(VLOOKUP(J1785,Product_lookup!$A:$G,7,FALSE),"")</f>
        <v>139</v>
      </c>
      <c r="AG1785" s="33">
        <f t="shared" si="251"/>
        <v>0.39708561020036431</v>
      </c>
    </row>
    <row r="1786" spans="1:33" x14ac:dyDescent="0.3">
      <c r="A1786" s="27">
        <v>46282</v>
      </c>
      <c r="B1786" s="8" t="s">
        <v>26</v>
      </c>
      <c r="C1786" s="8" t="s">
        <v>140</v>
      </c>
      <c r="D1786" s="8" t="s">
        <v>141</v>
      </c>
      <c r="E1786" s="8" t="s">
        <v>150</v>
      </c>
      <c r="F1786" s="8" t="s">
        <v>143</v>
      </c>
      <c r="G1786" s="8" t="s">
        <v>210</v>
      </c>
      <c r="H1786" s="8" t="s">
        <v>13</v>
      </c>
      <c r="I1786" s="8" t="s">
        <v>261</v>
      </c>
      <c r="J1786" s="8" t="s">
        <v>153</v>
      </c>
      <c r="K1786" s="8" t="s">
        <v>21</v>
      </c>
      <c r="L1786" s="12">
        <v>290</v>
      </c>
      <c r="M1786" s="9">
        <v>3</v>
      </c>
      <c r="N1786" s="10">
        <f t="shared" si="243"/>
        <v>1.0344827586206896E-2</v>
      </c>
      <c r="O1786" s="11">
        <f t="shared" si="244"/>
        <v>15.19</v>
      </c>
      <c r="P1786" s="11">
        <v>45.57</v>
      </c>
      <c r="Q1786" s="11">
        <v>0</v>
      </c>
      <c r="R1786" s="8">
        <v>0</v>
      </c>
      <c r="S1786" s="8">
        <v>0</v>
      </c>
      <c r="T1786" s="33" t="str">
        <f t="shared" si="245"/>
        <v/>
      </c>
      <c r="U1786" s="12">
        <f t="shared" si="246"/>
        <v>0</v>
      </c>
      <c r="V1786" s="10">
        <f t="shared" si="247"/>
        <v>0</v>
      </c>
      <c r="W1786" s="11">
        <v>15.5</v>
      </c>
      <c r="X1786" s="8" t="s">
        <v>148</v>
      </c>
      <c r="Y1786" s="8" t="s">
        <v>149</v>
      </c>
      <c r="AA1786">
        <f t="shared" si="248"/>
        <v>3</v>
      </c>
      <c r="AB1786" s="32">
        <f t="shared" si="249"/>
        <v>-45.57</v>
      </c>
      <c r="AC1786" t="str">
        <f t="shared" si="250"/>
        <v>No Sales</v>
      </c>
      <c r="AD1786">
        <f>IFERROR(VLOOKUP(J1786,Product_lookup!$A:$G,5,FALSE),"")</f>
        <v>549</v>
      </c>
      <c r="AE1786">
        <f>IFERROR(VLOOKUP(J1786,Product_lookup!$A:$G,6,FALSE),"")</f>
        <v>192</v>
      </c>
      <c r="AF1786">
        <f>IFERROR(VLOOKUP(J1786,Product_lookup!$A:$G,7,FALSE),"")</f>
        <v>139</v>
      </c>
      <c r="AG1786" s="33">
        <f t="shared" si="251"/>
        <v>0.39708561020036431</v>
      </c>
    </row>
    <row r="1787" spans="1:33" x14ac:dyDescent="0.3">
      <c r="A1787" s="27">
        <v>46282</v>
      </c>
      <c r="B1787" s="8" t="s">
        <v>26</v>
      </c>
      <c r="C1787" s="8" t="s">
        <v>140</v>
      </c>
      <c r="D1787" s="8" t="s">
        <v>141</v>
      </c>
      <c r="E1787" s="8" t="s">
        <v>150</v>
      </c>
      <c r="F1787" s="8" t="s">
        <v>143</v>
      </c>
      <c r="G1787" s="8" t="s">
        <v>210</v>
      </c>
      <c r="H1787" s="8" t="s">
        <v>13</v>
      </c>
      <c r="I1787" s="8" t="s">
        <v>457</v>
      </c>
      <c r="J1787" s="8" t="s">
        <v>153</v>
      </c>
      <c r="K1787" s="8" t="s">
        <v>7</v>
      </c>
      <c r="L1787" s="12">
        <v>502</v>
      </c>
      <c r="M1787" s="9">
        <v>3</v>
      </c>
      <c r="N1787" s="10">
        <f t="shared" si="243"/>
        <v>5.9760956175298804E-3</v>
      </c>
      <c r="O1787" s="11">
        <f t="shared" si="244"/>
        <v>7.7399999999999993</v>
      </c>
      <c r="P1787" s="11">
        <v>23.22</v>
      </c>
      <c r="Q1787" s="11">
        <v>0</v>
      </c>
      <c r="R1787" s="8">
        <v>0</v>
      </c>
      <c r="S1787" s="8">
        <v>0</v>
      </c>
      <c r="T1787" s="33" t="str">
        <f t="shared" si="245"/>
        <v/>
      </c>
      <c r="U1787" s="12">
        <f t="shared" si="246"/>
        <v>0</v>
      </c>
      <c r="V1787" s="10">
        <f t="shared" si="247"/>
        <v>0</v>
      </c>
      <c r="W1787" s="11">
        <v>15</v>
      </c>
      <c r="X1787" s="8" t="s">
        <v>148</v>
      </c>
      <c r="Y1787" s="8" t="s">
        <v>149</v>
      </c>
      <c r="AA1787">
        <f t="shared" si="248"/>
        <v>3</v>
      </c>
      <c r="AB1787" s="32">
        <f t="shared" si="249"/>
        <v>-23.22</v>
      </c>
      <c r="AC1787" t="str">
        <f t="shared" si="250"/>
        <v>No Sales</v>
      </c>
      <c r="AD1787">
        <f>IFERROR(VLOOKUP(J1787,Product_lookup!$A:$G,5,FALSE),"")</f>
        <v>549</v>
      </c>
      <c r="AE1787">
        <f>IFERROR(VLOOKUP(J1787,Product_lookup!$A:$G,6,FALSE),"")</f>
        <v>192</v>
      </c>
      <c r="AF1787">
        <f>IFERROR(VLOOKUP(J1787,Product_lookup!$A:$G,7,FALSE),"")</f>
        <v>139</v>
      </c>
      <c r="AG1787" s="33">
        <f t="shared" si="251"/>
        <v>0.39708561020036431</v>
      </c>
    </row>
    <row r="1788" spans="1:33" x14ac:dyDescent="0.3">
      <c r="A1788" s="27">
        <v>46282</v>
      </c>
      <c r="B1788" s="8" t="s">
        <v>26</v>
      </c>
      <c r="C1788" s="8" t="s">
        <v>140</v>
      </c>
      <c r="D1788" s="8" t="s">
        <v>141</v>
      </c>
      <c r="E1788" s="8" t="s">
        <v>150</v>
      </c>
      <c r="F1788" s="8" t="s">
        <v>143</v>
      </c>
      <c r="G1788" s="8" t="s">
        <v>210</v>
      </c>
      <c r="H1788" s="8" t="s">
        <v>13</v>
      </c>
      <c r="I1788" s="8" t="s">
        <v>374</v>
      </c>
      <c r="J1788" s="8" t="s">
        <v>153</v>
      </c>
      <c r="K1788" s="8" t="s">
        <v>14</v>
      </c>
      <c r="L1788" s="12">
        <v>1143</v>
      </c>
      <c r="M1788" s="9">
        <v>6</v>
      </c>
      <c r="N1788" s="10">
        <f t="shared" si="243"/>
        <v>5.2493438320209973E-3</v>
      </c>
      <c r="O1788" s="11">
        <f t="shared" si="244"/>
        <v>9.25</v>
      </c>
      <c r="P1788" s="11">
        <v>55.5</v>
      </c>
      <c r="Q1788" s="11">
        <v>0</v>
      </c>
      <c r="R1788" s="8">
        <v>0</v>
      </c>
      <c r="S1788" s="8">
        <v>0</v>
      </c>
      <c r="T1788" s="33" t="str">
        <f t="shared" si="245"/>
        <v/>
      </c>
      <c r="U1788" s="12">
        <f t="shared" si="246"/>
        <v>0</v>
      </c>
      <c r="V1788" s="10">
        <f t="shared" si="247"/>
        <v>0</v>
      </c>
      <c r="W1788" s="11">
        <v>12.5</v>
      </c>
      <c r="X1788" s="8" t="s">
        <v>148</v>
      </c>
      <c r="Y1788" s="8" t="s">
        <v>149</v>
      </c>
      <c r="AA1788">
        <f t="shared" si="248"/>
        <v>3</v>
      </c>
      <c r="AB1788" s="32">
        <f t="shared" si="249"/>
        <v>-55.5</v>
      </c>
      <c r="AC1788" t="str">
        <f t="shared" si="250"/>
        <v>No Sales</v>
      </c>
      <c r="AD1788">
        <f>IFERROR(VLOOKUP(J1788,Product_lookup!$A:$G,5,FALSE),"")</f>
        <v>549</v>
      </c>
      <c r="AE1788">
        <f>IFERROR(VLOOKUP(J1788,Product_lookup!$A:$G,6,FALSE),"")</f>
        <v>192</v>
      </c>
      <c r="AF1788">
        <f>IFERROR(VLOOKUP(J1788,Product_lookup!$A:$G,7,FALSE),"")</f>
        <v>139</v>
      </c>
      <c r="AG1788" s="33">
        <f t="shared" si="251"/>
        <v>0.39708561020036431</v>
      </c>
    </row>
    <row r="1789" spans="1:33" x14ac:dyDescent="0.3">
      <c r="A1789" s="27">
        <v>46282</v>
      </c>
      <c r="B1789" s="8" t="s">
        <v>26</v>
      </c>
      <c r="C1789" s="8" t="s">
        <v>140</v>
      </c>
      <c r="D1789" s="8" t="s">
        <v>141</v>
      </c>
      <c r="E1789" s="8" t="s">
        <v>211</v>
      </c>
      <c r="F1789" s="8" t="s">
        <v>143</v>
      </c>
      <c r="G1789" s="8" t="s">
        <v>225</v>
      </c>
      <c r="H1789" s="8" t="s">
        <v>13</v>
      </c>
      <c r="I1789" s="8" t="s">
        <v>457</v>
      </c>
      <c r="J1789" s="8" t="s">
        <v>214</v>
      </c>
      <c r="K1789" s="8" t="s">
        <v>7</v>
      </c>
      <c r="L1789" s="12">
        <v>485</v>
      </c>
      <c r="M1789" s="9">
        <v>2</v>
      </c>
      <c r="N1789" s="10">
        <f t="shared" si="243"/>
        <v>4.1237113402061857E-3</v>
      </c>
      <c r="O1789" s="11">
        <f t="shared" si="244"/>
        <v>9.8800000000000008</v>
      </c>
      <c r="P1789" s="11">
        <v>19.760000000000002</v>
      </c>
      <c r="Q1789" s="11">
        <v>0</v>
      </c>
      <c r="R1789" s="8">
        <v>0</v>
      </c>
      <c r="S1789" s="8">
        <v>0</v>
      </c>
      <c r="T1789" s="33" t="str">
        <f t="shared" si="245"/>
        <v/>
      </c>
      <c r="U1789" s="12">
        <f t="shared" si="246"/>
        <v>0</v>
      </c>
      <c r="V1789" s="10">
        <f t="shared" si="247"/>
        <v>0</v>
      </c>
      <c r="W1789" s="11">
        <v>13</v>
      </c>
      <c r="X1789" s="8" t="s">
        <v>148</v>
      </c>
      <c r="Y1789" s="8" t="s">
        <v>149</v>
      </c>
      <c r="AA1789">
        <f t="shared" si="248"/>
        <v>3</v>
      </c>
      <c r="AB1789" s="32">
        <f t="shared" si="249"/>
        <v>-19.760000000000002</v>
      </c>
      <c r="AC1789" t="str">
        <f t="shared" si="250"/>
        <v>No Sales</v>
      </c>
      <c r="AD1789">
        <f>IFERROR(VLOOKUP(J1789,Product_lookup!$A:$G,5,FALSE),"")</f>
        <v>649</v>
      </c>
      <c r="AE1789">
        <f>IFERROR(VLOOKUP(J1789,Product_lookup!$A:$G,6,FALSE),"")</f>
        <v>234</v>
      </c>
      <c r="AF1789">
        <f>IFERROR(VLOOKUP(J1789,Product_lookup!$A:$G,7,FALSE),"")</f>
        <v>148</v>
      </c>
      <c r="AG1789" s="33">
        <f t="shared" si="251"/>
        <v>0.41140215716486905</v>
      </c>
    </row>
    <row r="1790" spans="1:33" x14ac:dyDescent="0.3">
      <c r="A1790" s="27">
        <v>46282</v>
      </c>
      <c r="B1790" s="8" t="s">
        <v>26</v>
      </c>
      <c r="C1790" s="8" t="s">
        <v>140</v>
      </c>
      <c r="D1790" s="8" t="s">
        <v>141</v>
      </c>
      <c r="E1790" s="8" t="s">
        <v>211</v>
      </c>
      <c r="F1790" s="8" t="s">
        <v>143</v>
      </c>
      <c r="G1790" s="8" t="s">
        <v>215</v>
      </c>
      <c r="H1790" s="8" t="s">
        <v>13</v>
      </c>
      <c r="I1790" s="8" t="s">
        <v>762</v>
      </c>
      <c r="J1790" s="8" t="s">
        <v>214</v>
      </c>
      <c r="K1790" s="8" t="s">
        <v>21</v>
      </c>
      <c r="L1790" s="12">
        <v>331</v>
      </c>
      <c r="M1790" s="9">
        <v>1</v>
      </c>
      <c r="N1790" s="10">
        <f t="shared" si="243"/>
        <v>3.0211480362537764E-3</v>
      </c>
      <c r="O1790" s="11">
        <f t="shared" si="244"/>
        <v>15.53</v>
      </c>
      <c r="P1790" s="8">
        <v>15.53</v>
      </c>
      <c r="Q1790" s="11">
        <v>0</v>
      </c>
      <c r="R1790" s="8">
        <v>0</v>
      </c>
      <c r="S1790" s="8">
        <v>0</v>
      </c>
      <c r="T1790" s="33" t="str">
        <f t="shared" si="245"/>
        <v/>
      </c>
      <c r="U1790" s="12">
        <f t="shared" si="246"/>
        <v>0</v>
      </c>
      <c r="V1790" s="10">
        <f t="shared" si="247"/>
        <v>0</v>
      </c>
      <c r="W1790" s="11">
        <v>18.5</v>
      </c>
      <c r="X1790" s="8" t="s">
        <v>148</v>
      </c>
      <c r="Y1790" s="8" t="s">
        <v>149</v>
      </c>
      <c r="AA1790">
        <f t="shared" si="248"/>
        <v>3</v>
      </c>
      <c r="AB1790" s="32">
        <f t="shared" si="249"/>
        <v>-15.53</v>
      </c>
      <c r="AC1790" t="str">
        <f t="shared" si="250"/>
        <v>No Sales</v>
      </c>
      <c r="AD1790">
        <f>IFERROR(VLOOKUP(J1790,Product_lookup!$A:$G,5,FALSE),"")</f>
        <v>649</v>
      </c>
      <c r="AE1790">
        <f>IFERROR(VLOOKUP(J1790,Product_lookup!$A:$G,6,FALSE),"")</f>
        <v>234</v>
      </c>
      <c r="AF1790">
        <f>IFERROR(VLOOKUP(J1790,Product_lookup!$A:$G,7,FALSE),"")</f>
        <v>148</v>
      </c>
      <c r="AG1790" s="33">
        <f t="shared" si="251"/>
        <v>0.41140215716486905</v>
      </c>
    </row>
    <row r="1791" spans="1:33" x14ac:dyDescent="0.3">
      <c r="A1791" s="27">
        <v>46282</v>
      </c>
      <c r="B1791" s="8" t="s">
        <v>26</v>
      </c>
      <c r="C1791" s="8" t="s">
        <v>140</v>
      </c>
      <c r="D1791" s="8" t="s">
        <v>141</v>
      </c>
      <c r="E1791" s="8" t="s">
        <v>211</v>
      </c>
      <c r="F1791" s="8" t="s">
        <v>143</v>
      </c>
      <c r="G1791" s="8" t="s">
        <v>215</v>
      </c>
      <c r="H1791" s="8" t="s">
        <v>13</v>
      </c>
      <c r="I1791" s="8" t="s">
        <v>215</v>
      </c>
      <c r="J1791" s="8" t="s">
        <v>214</v>
      </c>
      <c r="K1791" s="8" t="s">
        <v>21</v>
      </c>
      <c r="L1791" s="12">
        <v>913</v>
      </c>
      <c r="M1791" s="9">
        <v>20</v>
      </c>
      <c r="N1791" s="10">
        <f t="shared" si="243"/>
        <v>2.1905805038335158E-2</v>
      </c>
      <c r="O1791" s="11">
        <f t="shared" si="244"/>
        <v>11.129999999999999</v>
      </c>
      <c r="P1791" s="11">
        <v>222.6</v>
      </c>
      <c r="Q1791" s="11">
        <v>3245</v>
      </c>
      <c r="R1791" s="8">
        <v>5</v>
      </c>
      <c r="S1791" s="8">
        <v>5</v>
      </c>
      <c r="T1791" s="33">
        <f t="shared" si="245"/>
        <v>6.859784283513097E-2</v>
      </c>
      <c r="U1791" s="12">
        <f t="shared" si="246"/>
        <v>14.577717879604672</v>
      </c>
      <c r="V1791" s="10">
        <f t="shared" si="247"/>
        <v>0.25</v>
      </c>
      <c r="W1791" s="11">
        <v>14</v>
      </c>
      <c r="X1791" s="8" t="s">
        <v>148</v>
      </c>
      <c r="Y1791" s="8" t="s">
        <v>149</v>
      </c>
      <c r="AA1791">
        <f t="shared" si="248"/>
        <v>3</v>
      </c>
      <c r="AB1791" s="32">
        <f t="shared" si="249"/>
        <v>1112.4000000000001</v>
      </c>
      <c r="AC1791" t="str">
        <f t="shared" si="250"/>
        <v>Profitable</v>
      </c>
      <c r="AD1791">
        <f>IFERROR(VLOOKUP(J1791,Product_lookup!$A:$G,5,FALSE),"")</f>
        <v>649</v>
      </c>
      <c r="AE1791">
        <f>IFERROR(VLOOKUP(J1791,Product_lookup!$A:$G,6,FALSE),"")</f>
        <v>234</v>
      </c>
      <c r="AF1791">
        <f>IFERROR(VLOOKUP(J1791,Product_lookup!$A:$G,7,FALSE),"")</f>
        <v>148</v>
      </c>
      <c r="AG1791" s="33">
        <f t="shared" si="251"/>
        <v>0.41140215716486905</v>
      </c>
    </row>
    <row r="1792" spans="1:33" x14ac:dyDescent="0.3">
      <c r="A1792" s="27">
        <v>46282</v>
      </c>
      <c r="B1792" s="8" t="s">
        <v>26</v>
      </c>
      <c r="C1792" s="8" t="s">
        <v>140</v>
      </c>
      <c r="D1792" s="8" t="s">
        <v>141</v>
      </c>
      <c r="E1792" s="8" t="s">
        <v>211</v>
      </c>
      <c r="F1792" s="8" t="s">
        <v>143</v>
      </c>
      <c r="G1792" s="8" t="s">
        <v>215</v>
      </c>
      <c r="H1792" s="8" t="s">
        <v>13</v>
      </c>
      <c r="I1792" s="8" t="s">
        <v>370</v>
      </c>
      <c r="J1792" s="8" t="s">
        <v>214</v>
      </c>
      <c r="K1792" s="8" t="s">
        <v>21</v>
      </c>
      <c r="L1792" s="12">
        <v>173</v>
      </c>
      <c r="M1792" s="9">
        <v>1</v>
      </c>
      <c r="N1792" s="10">
        <f t="shared" si="243"/>
        <v>5.7803468208092483E-3</v>
      </c>
      <c r="O1792" s="11">
        <f t="shared" si="244"/>
        <v>14.66</v>
      </c>
      <c r="P1792" s="11">
        <v>14.66</v>
      </c>
      <c r="Q1792" s="11">
        <v>0</v>
      </c>
      <c r="R1792" s="8">
        <v>0</v>
      </c>
      <c r="S1792" s="8">
        <v>0</v>
      </c>
      <c r="T1792" s="33" t="str">
        <f t="shared" si="245"/>
        <v/>
      </c>
      <c r="U1792" s="12">
        <f t="shared" si="246"/>
        <v>0</v>
      </c>
      <c r="V1792" s="10">
        <f t="shared" si="247"/>
        <v>0</v>
      </c>
      <c r="W1792" s="11">
        <v>18.5</v>
      </c>
      <c r="X1792" s="8" t="s">
        <v>148</v>
      </c>
      <c r="Y1792" s="8" t="s">
        <v>149</v>
      </c>
      <c r="AA1792">
        <f t="shared" si="248"/>
        <v>3</v>
      </c>
      <c r="AB1792" s="32">
        <f t="shared" si="249"/>
        <v>-14.66</v>
      </c>
      <c r="AC1792" t="str">
        <f t="shared" si="250"/>
        <v>No Sales</v>
      </c>
      <c r="AD1792">
        <f>IFERROR(VLOOKUP(J1792,Product_lookup!$A:$G,5,FALSE),"")</f>
        <v>649</v>
      </c>
      <c r="AE1792">
        <f>IFERROR(VLOOKUP(J1792,Product_lookup!$A:$G,6,FALSE),"")</f>
        <v>234</v>
      </c>
      <c r="AF1792">
        <f>IFERROR(VLOOKUP(J1792,Product_lookup!$A:$G,7,FALSE),"")</f>
        <v>148</v>
      </c>
      <c r="AG1792" s="33">
        <f t="shared" si="251"/>
        <v>0.41140215716486905</v>
      </c>
    </row>
    <row r="1793" spans="1:33" x14ac:dyDescent="0.3">
      <c r="A1793" s="27">
        <v>46282</v>
      </c>
      <c r="B1793" s="8" t="s">
        <v>26</v>
      </c>
      <c r="C1793" s="8" t="s">
        <v>140</v>
      </c>
      <c r="D1793" s="8" t="s">
        <v>141</v>
      </c>
      <c r="E1793" s="8" t="s">
        <v>211</v>
      </c>
      <c r="F1793" s="8" t="s">
        <v>143</v>
      </c>
      <c r="G1793" s="8" t="s">
        <v>225</v>
      </c>
      <c r="H1793" s="8" t="s">
        <v>13</v>
      </c>
      <c r="I1793" s="8" t="s">
        <v>859</v>
      </c>
      <c r="J1793" s="8" t="s">
        <v>214</v>
      </c>
      <c r="K1793" s="8" t="s">
        <v>21</v>
      </c>
      <c r="L1793" s="12">
        <v>142</v>
      </c>
      <c r="M1793" s="9">
        <v>4</v>
      </c>
      <c r="N1793" s="10">
        <f t="shared" si="243"/>
        <v>2.8169014084507043E-2</v>
      </c>
      <c r="O1793" s="11">
        <f t="shared" si="244"/>
        <v>20.5</v>
      </c>
      <c r="P1793" s="11">
        <v>82</v>
      </c>
      <c r="Q1793" s="11">
        <v>0</v>
      </c>
      <c r="R1793" s="8">
        <v>0</v>
      </c>
      <c r="S1793" s="8">
        <v>0</v>
      </c>
      <c r="T1793" s="33" t="str">
        <f t="shared" si="245"/>
        <v/>
      </c>
      <c r="U1793" s="12">
        <f t="shared" si="246"/>
        <v>0</v>
      </c>
      <c r="V1793" s="10">
        <f t="shared" si="247"/>
        <v>0</v>
      </c>
      <c r="W1793" s="11">
        <v>20.5</v>
      </c>
      <c r="X1793" s="8" t="s">
        <v>148</v>
      </c>
      <c r="Y1793" s="8" t="s">
        <v>149</v>
      </c>
      <c r="AA1793">
        <f t="shared" si="248"/>
        <v>3</v>
      </c>
      <c r="AB1793" s="32">
        <f t="shared" si="249"/>
        <v>-82</v>
      </c>
      <c r="AC1793" t="str">
        <f t="shared" si="250"/>
        <v>No Sales</v>
      </c>
      <c r="AD1793">
        <f>IFERROR(VLOOKUP(J1793,Product_lookup!$A:$G,5,FALSE),"")</f>
        <v>649</v>
      </c>
      <c r="AE1793">
        <f>IFERROR(VLOOKUP(J1793,Product_lookup!$A:$G,6,FALSE),"")</f>
        <v>234</v>
      </c>
      <c r="AF1793">
        <f>IFERROR(VLOOKUP(J1793,Product_lookup!$A:$G,7,FALSE),"")</f>
        <v>148</v>
      </c>
      <c r="AG1793" s="33">
        <f t="shared" si="251"/>
        <v>0.41140215716486905</v>
      </c>
    </row>
    <row r="1794" spans="1:33" x14ac:dyDescent="0.3">
      <c r="A1794" s="27">
        <v>46282</v>
      </c>
      <c r="B1794" s="8" t="s">
        <v>42</v>
      </c>
      <c r="C1794" s="8" t="s">
        <v>140</v>
      </c>
      <c r="D1794" s="8" t="s">
        <v>141</v>
      </c>
      <c r="E1794" s="8" t="s">
        <v>164</v>
      </c>
      <c r="F1794" s="8" t="s">
        <v>143</v>
      </c>
      <c r="G1794" s="8" t="s">
        <v>228</v>
      </c>
      <c r="H1794" s="8" t="s">
        <v>24</v>
      </c>
      <c r="I1794" s="8" t="s">
        <v>508</v>
      </c>
      <c r="J1794" s="8" t="s">
        <v>166</v>
      </c>
      <c r="K1794" s="8" t="s">
        <v>7</v>
      </c>
      <c r="L1794" s="12">
        <v>525</v>
      </c>
      <c r="M1794" s="9">
        <v>2</v>
      </c>
      <c r="N1794" s="10">
        <f t="shared" ref="N1794:N1857" si="252">IF(L1794=0,"",M1794/L1794)</f>
        <v>3.8095238095238095E-3</v>
      </c>
      <c r="O1794" s="11">
        <f t="shared" ref="O1794:O1857" si="253">IF(M1794=0,"",P1794/M1794)</f>
        <v>6.45</v>
      </c>
      <c r="P1794" s="11">
        <v>12.9</v>
      </c>
      <c r="Q1794" s="11">
        <v>0</v>
      </c>
      <c r="R1794" s="8">
        <v>0</v>
      </c>
      <c r="S1794" s="8">
        <v>0</v>
      </c>
      <c r="T1794" s="33" t="str">
        <f t="shared" ref="T1794:T1857" si="254">IF(Q1794=0,"",P1794/Q1794)</f>
        <v/>
      </c>
      <c r="U1794" s="12">
        <f t="shared" ref="U1794:U1857" si="255">IF(P1794=0,"",Q1794/P1794)</f>
        <v>0</v>
      </c>
      <c r="V1794" s="10">
        <f t="shared" ref="V1794:V1857" si="256">IF(M1794=0,"",R1794/M1794)</f>
        <v>0</v>
      </c>
      <c r="W1794" s="11">
        <v>12</v>
      </c>
      <c r="X1794" s="8" t="s">
        <v>148</v>
      </c>
      <c r="Y1794" s="8" t="s">
        <v>149</v>
      </c>
      <c r="AA1794">
        <f t="shared" ref="AA1794:AA1857" si="257">IF(OR(A1794&lt;DATE(2026,9,1),A1794&gt;DATE(2026,9,28)),"Check Date",INT((A1794-DATE(2026,9,1))/7)+1)</f>
        <v>3</v>
      </c>
      <c r="AB1794" s="32">
        <f t="shared" ref="AB1794:AB1857" si="258">IF(OR(AD1794="",AE1794="",AF1794=""),"",S1794*(AD1794-AE1794-AF1794)-P1794)</f>
        <v>-12.9</v>
      </c>
      <c r="AC1794" t="str">
        <f t="shared" ref="AC1794:AC1857" si="259">IF(P1794&lt;0,"Review",IF(OR(AD1794="",AE1794="",AF1794=""),"Cost missing",IF(P1794=0,"No Spend",IF(Q1794=0,"No Sales",IF(P1794/Q1794&lt;AG1794,"Profitable","Losing")))))</f>
        <v>No Sales</v>
      </c>
      <c r="AD1794">
        <f>IFERROR(VLOOKUP(J1794,Product_lookup!$A:$G,5,FALSE),"")</f>
        <v>449</v>
      </c>
      <c r="AE1794">
        <f>IFERROR(VLOOKUP(J1794,Product_lookup!$A:$G,6,FALSE),"")</f>
        <v>162</v>
      </c>
      <c r="AF1794">
        <f>IFERROR(VLOOKUP(J1794,Product_lookup!$A:$G,7,FALSE),"")</f>
        <v>130</v>
      </c>
      <c r="AG1794" s="33">
        <f t="shared" ref="AG1794:AG1857" si="260">IFERROR((AD1794-AE1794-AF1794)/AD1794,"")</f>
        <v>0.34966592427616927</v>
      </c>
    </row>
    <row r="1795" spans="1:33" x14ac:dyDescent="0.3">
      <c r="A1795" s="27">
        <v>46282</v>
      </c>
      <c r="B1795" s="8" t="s">
        <v>42</v>
      </c>
      <c r="C1795" s="8" t="s">
        <v>140</v>
      </c>
      <c r="D1795" s="8" t="s">
        <v>141</v>
      </c>
      <c r="E1795" s="8" t="s">
        <v>164</v>
      </c>
      <c r="F1795" s="8" t="s">
        <v>143</v>
      </c>
      <c r="G1795" s="8" t="s">
        <v>228</v>
      </c>
      <c r="H1795" s="8" t="s">
        <v>24</v>
      </c>
      <c r="I1795" s="8" t="s">
        <v>376</v>
      </c>
      <c r="J1795" s="8" t="s">
        <v>166</v>
      </c>
      <c r="K1795" s="8" t="s">
        <v>14</v>
      </c>
      <c r="L1795" s="12">
        <v>1152</v>
      </c>
      <c r="M1795" s="9">
        <v>8</v>
      </c>
      <c r="N1795" s="10">
        <f t="shared" si="252"/>
        <v>6.9444444444444441E-3</v>
      </c>
      <c r="O1795" s="11">
        <f t="shared" si="253"/>
        <v>11</v>
      </c>
      <c r="P1795" s="11">
        <v>88</v>
      </c>
      <c r="Q1795" s="11">
        <v>1347</v>
      </c>
      <c r="R1795" s="8">
        <v>2</v>
      </c>
      <c r="S1795" s="8">
        <v>3</v>
      </c>
      <c r="T1795" s="33">
        <f t="shared" si="254"/>
        <v>6.5330363771343727E-2</v>
      </c>
      <c r="U1795" s="12">
        <f t="shared" si="255"/>
        <v>15.306818181818182</v>
      </c>
      <c r="V1795" s="10">
        <f t="shared" si="256"/>
        <v>0.25</v>
      </c>
      <c r="W1795" s="11">
        <v>13</v>
      </c>
      <c r="X1795" s="8" t="s">
        <v>148</v>
      </c>
      <c r="Y1795" s="8" t="s">
        <v>149</v>
      </c>
      <c r="AA1795">
        <f t="shared" si="257"/>
        <v>3</v>
      </c>
      <c r="AB1795" s="32">
        <f t="shared" si="258"/>
        <v>383</v>
      </c>
      <c r="AC1795" t="str">
        <f t="shared" si="259"/>
        <v>Profitable</v>
      </c>
      <c r="AD1795">
        <f>IFERROR(VLOOKUP(J1795,Product_lookup!$A:$G,5,FALSE),"")</f>
        <v>449</v>
      </c>
      <c r="AE1795">
        <f>IFERROR(VLOOKUP(J1795,Product_lookup!$A:$G,6,FALSE),"")</f>
        <v>162</v>
      </c>
      <c r="AF1795">
        <f>IFERROR(VLOOKUP(J1795,Product_lookup!$A:$G,7,FALSE),"")</f>
        <v>130</v>
      </c>
      <c r="AG1795" s="33">
        <f t="shared" si="260"/>
        <v>0.34966592427616927</v>
      </c>
    </row>
    <row r="1796" spans="1:33" x14ac:dyDescent="0.3">
      <c r="A1796" s="27">
        <v>46282</v>
      </c>
      <c r="B1796" s="8" t="s">
        <v>42</v>
      </c>
      <c r="C1796" s="8" t="s">
        <v>140</v>
      </c>
      <c r="D1796" s="8" t="s">
        <v>141</v>
      </c>
      <c r="E1796" s="8" t="s">
        <v>164</v>
      </c>
      <c r="F1796" s="8" t="s">
        <v>143</v>
      </c>
      <c r="G1796" s="8" t="s">
        <v>165</v>
      </c>
      <c r="H1796" s="8" t="s">
        <v>24</v>
      </c>
      <c r="I1796" s="8" t="s">
        <v>565</v>
      </c>
      <c r="J1796" s="8" t="s">
        <v>166</v>
      </c>
      <c r="K1796" s="8" t="s">
        <v>21</v>
      </c>
      <c r="L1796" s="12">
        <v>160</v>
      </c>
      <c r="M1796" s="9">
        <v>3</v>
      </c>
      <c r="N1796" s="10">
        <f t="shared" si="252"/>
        <v>1.8749999999999999E-2</v>
      </c>
      <c r="O1796" s="11">
        <f t="shared" si="253"/>
        <v>12.909999999999998</v>
      </c>
      <c r="P1796" s="11">
        <v>38.729999999999997</v>
      </c>
      <c r="Q1796" s="11">
        <v>0</v>
      </c>
      <c r="R1796" s="8">
        <v>0</v>
      </c>
      <c r="S1796" s="8">
        <v>0</v>
      </c>
      <c r="T1796" s="33" t="str">
        <f t="shared" si="254"/>
        <v/>
      </c>
      <c r="U1796" s="12">
        <f t="shared" si="255"/>
        <v>0</v>
      </c>
      <c r="V1796" s="10">
        <f t="shared" si="256"/>
        <v>0</v>
      </c>
      <c r="W1796" s="11">
        <v>13</v>
      </c>
      <c r="X1796" s="8" t="s">
        <v>148</v>
      </c>
      <c r="Y1796" s="8" t="s">
        <v>149</v>
      </c>
      <c r="AA1796">
        <f t="shared" si="257"/>
        <v>3</v>
      </c>
      <c r="AB1796" s="32">
        <f t="shared" si="258"/>
        <v>-38.729999999999997</v>
      </c>
      <c r="AC1796" t="str">
        <f t="shared" si="259"/>
        <v>No Sales</v>
      </c>
      <c r="AD1796">
        <f>IFERROR(VLOOKUP(J1796,Product_lookup!$A:$G,5,FALSE),"")</f>
        <v>449</v>
      </c>
      <c r="AE1796">
        <f>IFERROR(VLOOKUP(J1796,Product_lookup!$A:$G,6,FALSE),"")</f>
        <v>162</v>
      </c>
      <c r="AF1796">
        <f>IFERROR(VLOOKUP(J1796,Product_lookup!$A:$G,7,FALSE),"")</f>
        <v>130</v>
      </c>
      <c r="AG1796" s="33">
        <f t="shared" si="260"/>
        <v>0.34966592427616927</v>
      </c>
    </row>
    <row r="1797" spans="1:33" x14ac:dyDescent="0.3">
      <c r="A1797" s="27">
        <v>46282</v>
      </c>
      <c r="B1797" s="8" t="s">
        <v>42</v>
      </c>
      <c r="C1797" s="8" t="s">
        <v>140</v>
      </c>
      <c r="D1797" s="8" t="s">
        <v>141</v>
      </c>
      <c r="E1797" s="8" t="s">
        <v>164</v>
      </c>
      <c r="F1797" s="8" t="s">
        <v>143</v>
      </c>
      <c r="G1797" s="8" t="s">
        <v>165</v>
      </c>
      <c r="H1797" s="8" t="s">
        <v>24</v>
      </c>
      <c r="I1797" s="8" t="s">
        <v>1008</v>
      </c>
      <c r="J1797" s="8" t="s">
        <v>166</v>
      </c>
      <c r="K1797" s="8" t="s">
        <v>21</v>
      </c>
      <c r="L1797" s="12">
        <v>148</v>
      </c>
      <c r="M1797" s="9">
        <v>3</v>
      </c>
      <c r="N1797" s="10">
        <f t="shared" si="252"/>
        <v>2.0270270270270271E-2</v>
      </c>
      <c r="O1797" s="11">
        <f t="shared" si="253"/>
        <v>14.5</v>
      </c>
      <c r="P1797" s="11">
        <v>43.5</v>
      </c>
      <c r="Q1797" s="11">
        <v>449</v>
      </c>
      <c r="R1797" s="8">
        <v>1</v>
      </c>
      <c r="S1797" s="8">
        <v>1</v>
      </c>
      <c r="T1797" s="33">
        <f t="shared" si="254"/>
        <v>9.688195991091314E-2</v>
      </c>
      <c r="U1797" s="12">
        <f t="shared" si="255"/>
        <v>10.321839080459769</v>
      </c>
      <c r="V1797" s="10">
        <f t="shared" si="256"/>
        <v>0.33333333333333331</v>
      </c>
      <c r="W1797" s="11">
        <v>14.5</v>
      </c>
      <c r="X1797" s="8" t="s">
        <v>148</v>
      </c>
      <c r="Y1797" s="8" t="s">
        <v>149</v>
      </c>
      <c r="AA1797">
        <f t="shared" si="257"/>
        <v>3</v>
      </c>
      <c r="AB1797" s="32">
        <f t="shared" si="258"/>
        <v>113.5</v>
      </c>
      <c r="AC1797" t="str">
        <f t="shared" si="259"/>
        <v>Profitable</v>
      </c>
      <c r="AD1797">
        <f>IFERROR(VLOOKUP(J1797,Product_lookup!$A:$G,5,FALSE),"")</f>
        <v>449</v>
      </c>
      <c r="AE1797">
        <f>IFERROR(VLOOKUP(J1797,Product_lookup!$A:$G,6,FALSE),"")</f>
        <v>162</v>
      </c>
      <c r="AF1797">
        <f>IFERROR(VLOOKUP(J1797,Product_lookup!$A:$G,7,FALSE),"")</f>
        <v>130</v>
      </c>
      <c r="AG1797" s="33">
        <f t="shared" si="260"/>
        <v>0.34966592427616927</v>
      </c>
    </row>
    <row r="1798" spans="1:33" x14ac:dyDescent="0.3">
      <c r="A1798" s="27">
        <v>46282</v>
      </c>
      <c r="B1798" s="8" t="s">
        <v>42</v>
      </c>
      <c r="C1798" s="8" t="s">
        <v>140</v>
      </c>
      <c r="D1798" s="8" t="s">
        <v>141</v>
      </c>
      <c r="E1798" s="8" t="s">
        <v>377</v>
      </c>
      <c r="F1798" s="8" t="s">
        <v>143</v>
      </c>
      <c r="G1798" s="8" t="s">
        <v>378</v>
      </c>
      <c r="H1798" s="8" t="s">
        <v>24</v>
      </c>
      <c r="I1798" s="8" t="s">
        <v>674</v>
      </c>
      <c r="J1798" s="8" t="s">
        <v>380</v>
      </c>
      <c r="K1798" s="8" t="s">
        <v>14</v>
      </c>
      <c r="L1798" s="12">
        <v>593</v>
      </c>
      <c r="M1798" s="9">
        <v>3</v>
      </c>
      <c r="N1798" s="10">
        <f t="shared" si="252"/>
        <v>5.0590219224283303E-3</v>
      </c>
      <c r="O1798" s="11">
        <f t="shared" si="253"/>
        <v>8.1199999999999992</v>
      </c>
      <c r="P1798" s="11">
        <v>24.36</v>
      </c>
      <c r="Q1798" s="11">
        <v>0</v>
      </c>
      <c r="R1798" s="8">
        <v>0</v>
      </c>
      <c r="S1798" s="8">
        <v>0</v>
      </c>
      <c r="T1798" s="33" t="str">
        <f t="shared" si="254"/>
        <v/>
      </c>
      <c r="U1798" s="12">
        <f t="shared" si="255"/>
        <v>0</v>
      </c>
      <c r="V1798" s="10">
        <f t="shared" si="256"/>
        <v>0</v>
      </c>
      <c r="W1798" s="11">
        <v>12.5</v>
      </c>
      <c r="X1798" s="8" t="s">
        <v>148</v>
      </c>
      <c r="Y1798" s="8" t="s">
        <v>149</v>
      </c>
      <c r="AA1798">
        <f t="shared" si="257"/>
        <v>3</v>
      </c>
      <c r="AB1798" s="32">
        <f t="shared" si="258"/>
        <v>-24.36</v>
      </c>
      <c r="AC1798" t="str">
        <f t="shared" si="259"/>
        <v>No Sales</v>
      </c>
      <c r="AD1798">
        <f>IFERROR(VLOOKUP(J1798,Product_lookup!$A:$G,5,FALSE),"")</f>
        <v>549</v>
      </c>
      <c r="AE1798">
        <f>IFERROR(VLOOKUP(J1798,Product_lookup!$A:$G,6,FALSE),"")</f>
        <v>203</v>
      </c>
      <c r="AF1798">
        <f>IFERROR(VLOOKUP(J1798,Product_lookup!$A:$G,7,FALSE),"")</f>
        <v>139</v>
      </c>
      <c r="AG1798" s="33">
        <f t="shared" si="260"/>
        <v>0.37704918032786883</v>
      </c>
    </row>
    <row r="1799" spans="1:33" x14ac:dyDescent="0.3">
      <c r="A1799" s="27">
        <v>46282</v>
      </c>
      <c r="B1799" s="8" t="s">
        <v>37</v>
      </c>
      <c r="C1799" s="8" t="s">
        <v>140</v>
      </c>
      <c r="D1799" s="8" t="s">
        <v>141</v>
      </c>
      <c r="E1799" s="8" t="s">
        <v>157</v>
      </c>
      <c r="F1799" s="8" t="s">
        <v>143</v>
      </c>
      <c r="G1799" s="8" t="s">
        <v>162</v>
      </c>
      <c r="H1799" s="8" t="s">
        <v>13</v>
      </c>
      <c r="I1799" s="8" t="s">
        <v>375</v>
      </c>
      <c r="J1799" s="8" t="s">
        <v>159</v>
      </c>
      <c r="K1799" s="8" t="s">
        <v>14</v>
      </c>
      <c r="L1799" s="12">
        <v>1031</v>
      </c>
      <c r="M1799" s="9">
        <v>14</v>
      </c>
      <c r="N1799" s="10">
        <f t="shared" si="252"/>
        <v>1.3579049466537343E-2</v>
      </c>
      <c r="O1799" s="11">
        <f t="shared" si="253"/>
        <v>8.1999999999999993</v>
      </c>
      <c r="P1799" s="11">
        <v>114.8</v>
      </c>
      <c r="Q1799" s="11">
        <v>798</v>
      </c>
      <c r="R1799" s="8">
        <v>2</v>
      </c>
      <c r="S1799" s="8">
        <v>2</v>
      </c>
      <c r="T1799" s="33">
        <f t="shared" si="254"/>
        <v>0.14385964912280702</v>
      </c>
      <c r="U1799" s="12">
        <f t="shared" si="255"/>
        <v>6.9512195121951219</v>
      </c>
      <c r="V1799" s="10">
        <f t="shared" si="256"/>
        <v>0.14285714285714285</v>
      </c>
      <c r="W1799" s="11">
        <v>11.5</v>
      </c>
      <c r="X1799" s="8" t="s">
        <v>148</v>
      </c>
      <c r="Y1799" s="8" t="s">
        <v>149</v>
      </c>
      <c r="AA1799">
        <f t="shared" si="257"/>
        <v>3</v>
      </c>
      <c r="AB1799" s="32">
        <f t="shared" si="258"/>
        <v>135.19999999999999</v>
      </c>
      <c r="AC1799" t="str">
        <f t="shared" si="259"/>
        <v>Profitable</v>
      </c>
      <c r="AD1799">
        <f>IFERROR(VLOOKUP(J1799,Product_lookup!$A:$G,5,FALSE),"")</f>
        <v>399</v>
      </c>
      <c r="AE1799">
        <f>IFERROR(VLOOKUP(J1799,Product_lookup!$A:$G,6,FALSE),"")</f>
        <v>148</v>
      </c>
      <c r="AF1799">
        <f>IFERROR(VLOOKUP(J1799,Product_lookup!$A:$G,7,FALSE),"")</f>
        <v>126</v>
      </c>
      <c r="AG1799" s="33">
        <f t="shared" si="260"/>
        <v>0.31328320802005011</v>
      </c>
    </row>
    <row r="1800" spans="1:33" x14ac:dyDescent="0.3">
      <c r="A1800" s="27">
        <v>46282</v>
      </c>
      <c r="B1800" s="8" t="s">
        <v>37</v>
      </c>
      <c r="C1800" s="8" t="s">
        <v>140</v>
      </c>
      <c r="D1800" s="8" t="s">
        <v>141</v>
      </c>
      <c r="E1800" s="8" t="s">
        <v>157</v>
      </c>
      <c r="F1800" s="8" t="s">
        <v>143</v>
      </c>
      <c r="G1800" s="8" t="s">
        <v>234</v>
      </c>
      <c r="H1800" s="8" t="s">
        <v>13</v>
      </c>
      <c r="I1800" s="8" t="s">
        <v>386</v>
      </c>
      <c r="J1800" s="8" t="s">
        <v>159</v>
      </c>
      <c r="K1800" s="8" t="s">
        <v>14</v>
      </c>
      <c r="L1800" s="12">
        <v>676</v>
      </c>
      <c r="M1800" s="9">
        <v>7</v>
      </c>
      <c r="N1800" s="10">
        <f t="shared" si="252"/>
        <v>1.0355029585798817E-2</v>
      </c>
      <c r="O1800" s="11">
        <f t="shared" si="253"/>
        <v>8.0500000000000007</v>
      </c>
      <c r="P1800" s="11">
        <v>56.35</v>
      </c>
      <c r="Q1800" s="11">
        <v>0</v>
      </c>
      <c r="R1800" s="8">
        <v>0</v>
      </c>
      <c r="S1800" s="8">
        <v>0</v>
      </c>
      <c r="T1800" s="33" t="str">
        <f t="shared" si="254"/>
        <v/>
      </c>
      <c r="U1800" s="12">
        <f t="shared" si="255"/>
        <v>0</v>
      </c>
      <c r="V1800" s="10">
        <f t="shared" si="256"/>
        <v>0</v>
      </c>
      <c r="W1800" s="11">
        <v>11</v>
      </c>
      <c r="X1800" s="8" t="s">
        <v>148</v>
      </c>
      <c r="Y1800" s="8" t="s">
        <v>149</v>
      </c>
      <c r="AA1800">
        <f t="shared" si="257"/>
        <v>3</v>
      </c>
      <c r="AB1800" s="32">
        <f t="shared" si="258"/>
        <v>-56.35</v>
      </c>
      <c r="AC1800" t="str">
        <f t="shared" si="259"/>
        <v>No Sales</v>
      </c>
      <c r="AD1800">
        <f>IFERROR(VLOOKUP(J1800,Product_lookup!$A:$G,5,FALSE),"")</f>
        <v>399</v>
      </c>
      <c r="AE1800">
        <f>IFERROR(VLOOKUP(J1800,Product_lookup!$A:$G,6,FALSE),"")</f>
        <v>148</v>
      </c>
      <c r="AF1800">
        <f>IFERROR(VLOOKUP(J1800,Product_lookup!$A:$G,7,FALSE),"")</f>
        <v>126</v>
      </c>
      <c r="AG1800" s="33">
        <f t="shared" si="260"/>
        <v>0.31328320802005011</v>
      </c>
    </row>
    <row r="1801" spans="1:33" x14ac:dyDescent="0.3">
      <c r="A1801" s="27">
        <v>46282</v>
      </c>
      <c r="B1801" s="8" t="s">
        <v>37</v>
      </c>
      <c r="C1801" s="8" t="s">
        <v>140</v>
      </c>
      <c r="D1801" s="8" t="s">
        <v>141</v>
      </c>
      <c r="E1801" s="8" t="s">
        <v>157</v>
      </c>
      <c r="F1801" s="8" t="s">
        <v>143</v>
      </c>
      <c r="G1801" s="8" t="s">
        <v>234</v>
      </c>
      <c r="H1801" s="8" t="s">
        <v>13</v>
      </c>
      <c r="I1801" s="8" t="s">
        <v>822</v>
      </c>
      <c r="J1801" s="8" t="s">
        <v>159</v>
      </c>
      <c r="K1801" s="8" t="s">
        <v>7</v>
      </c>
      <c r="L1801" s="12">
        <v>226</v>
      </c>
      <c r="M1801" s="9">
        <v>0</v>
      </c>
      <c r="N1801" s="10">
        <f t="shared" si="252"/>
        <v>0</v>
      </c>
      <c r="O1801" s="11" t="str">
        <f t="shared" si="253"/>
        <v/>
      </c>
      <c r="P1801" s="11">
        <v>0</v>
      </c>
      <c r="Q1801" s="11">
        <v>0</v>
      </c>
      <c r="R1801" s="8">
        <v>0</v>
      </c>
      <c r="S1801" s="8">
        <v>0</v>
      </c>
      <c r="T1801" s="33" t="str">
        <f t="shared" si="254"/>
        <v/>
      </c>
      <c r="U1801" s="12" t="str">
        <f t="shared" si="255"/>
        <v/>
      </c>
      <c r="V1801" s="10" t="str">
        <f t="shared" si="256"/>
        <v/>
      </c>
      <c r="W1801" s="11">
        <v>10</v>
      </c>
      <c r="X1801" s="8" t="s">
        <v>148</v>
      </c>
      <c r="Y1801" s="8" t="s">
        <v>149</v>
      </c>
      <c r="AA1801">
        <f t="shared" si="257"/>
        <v>3</v>
      </c>
      <c r="AB1801" s="32">
        <f t="shared" si="258"/>
        <v>0</v>
      </c>
      <c r="AC1801" t="str">
        <f t="shared" si="259"/>
        <v>No Spend</v>
      </c>
      <c r="AD1801">
        <f>IFERROR(VLOOKUP(J1801,Product_lookup!$A:$G,5,FALSE),"")</f>
        <v>399</v>
      </c>
      <c r="AE1801">
        <f>IFERROR(VLOOKUP(J1801,Product_lookup!$A:$G,6,FALSE),"")</f>
        <v>148</v>
      </c>
      <c r="AF1801">
        <f>IFERROR(VLOOKUP(J1801,Product_lookup!$A:$G,7,FALSE),"")</f>
        <v>126</v>
      </c>
      <c r="AG1801" s="33">
        <f t="shared" si="260"/>
        <v>0.31328320802005011</v>
      </c>
    </row>
    <row r="1802" spans="1:33" x14ac:dyDescent="0.3">
      <c r="A1802" s="27">
        <v>46282</v>
      </c>
      <c r="B1802" s="8" t="s">
        <v>37</v>
      </c>
      <c r="C1802" s="8" t="s">
        <v>140</v>
      </c>
      <c r="D1802" s="8" t="s">
        <v>141</v>
      </c>
      <c r="E1802" s="8" t="s">
        <v>239</v>
      </c>
      <c r="F1802" s="8" t="s">
        <v>143</v>
      </c>
      <c r="G1802" s="8" t="s">
        <v>388</v>
      </c>
      <c r="H1802" s="8" t="s">
        <v>13</v>
      </c>
      <c r="I1802" s="8" t="s">
        <v>261</v>
      </c>
      <c r="J1802" s="8" t="s">
        <v>242</v>
      </c>
      <c r="K1802" s="8" t="s">
        <v>7</v>
      </c>
      <c r="L1802" s="12">
        <v>287</v>
      </c>
      <c r="M1802" s="9">
        <v>0</v>
      </c>
      <c r="N1802" s="10">
        <f t="shared" si="252"/>
        <v>0</v>
      </c>
      <c r="O1802" s="11" t="str">
        <f t="shared" si="253"/>
        <v/>
      </c>
      <c r="P1802" s="11">
        <v>0</v>
      </c>
      <c r="Q1802" s="11">
        <v>0</v>
      </c>
      <c r="R1802" s="8">
        <v>0</v>
      </c>
      <c r="S1802" s="8">
        <v>0</v>
      </c>
      <c r="T1802" s="33" t="str">
        <f t="shared" si="254"/>
        <v/>
      </c>
      <c r="U1802" s="12" t="str">
        <f t="shared" si="255"/>
        <v/>
      </c>
      <c r="V1802" s="10" t="str">
        <f t="shared" si="256"/>
        <v/>
      </c>
      <c r="W1802" s="11">
        <v>8.5</v>
      </c>
      <c r="X1802" s="8" t="s">
        <v>148</v>
      </c>
      <c r="Y1802" s="8" t="s">
        <v>149</v>
      </c>
      <c r="AA1802">
        <f t="shared" si="257"/>
        <v>3</v>
      </c>
      <c r="AB1802" s="32">
        <f t="shared" si="258"/>
        <v>0</v>
      </c>
      <c r="AC1802" t="str">
        <f t="shared" si="259"/>
        <v>No Spend</v>
      </c>
      <c r="AD1802">
        <f>IFERROR(VLOOKUP(J1802,Product_lookup!$A:$G,5,FALSE),"")</f>
        <v>299</v>
      </c>
      <c r="AE1802">
        <f>IFERROR(VLOOKUP(J1802,Product_lookup!$A:$G,6,FALSE),"")</f>
        <v>114</v>
      </c>
      <c r="AF1802">
        <f>IFERROR(VLOOKUP(J1802,Product_lookup!$A:$G,7,FALSE),"")</f>
        <v>107</v>
      </c>
      <c r="AG1802" s="33">
        <f t="shared" si="260"/>
        <v>0.2608695652173913</v>
      </c>
    </row>
    <row r="1803" spans="1:33" x14ac:dyDescent="0.3">
      <c r="A1803" s="27">
        <v>46282</v>
      </c>
      <c r="B1803" s="8" t="s">
        <v>37</v>
      </c>
      <c r="C1803" s="8" t="s">
        <v>140</v>
      </c>
      <c r="D1803" s="8" t="s">
        <v>141</v>
      </c>
      <c r="E1803" s="8" t="s">
        <v>239</v>
      </c>
      <c r="F1803" s="8" t="s">
        <v>143</v>
      </c>
      <c r="G1803" s="8" t="s">
        <v>240</v>
      </c>
      <c r="H1803" s="8" t="s">
        <v>13</v>
      </c>
      <c r="I1803" s="8" t="s">
        <v>457</v>
      </c>
      <c r="J1803" s="8" t="s">
        <v>242</v>
      </c>
      <c r="K1803" s="8" t="s">
        <v>14</v>
      </c>
      <c r="L1803" s="12">
        <v>381</v>
      </c>
      <c r="M1803" s="9">
        <v>0</v>
      </c>
      <c r="N1803" s="10">
        <f t="shared" si="252"/>
        <v>0</v>
      </c>
      <c r="O1803" s="11" t="str">
        <f t="shared" si="253"/>
        <v/>
      </c>
      <c r="P1803" s="11">
        <v>0</v>
      </c>
      <c r="Q1803" s="11">
        <v>0</v>
      </c>
      <c r="R1803" s="8">
        <v>0</v>
      </c>
      <c r="S1803" s="8">
        <v>0</v>
      </c>
      <c r="T1803" s="33" t="str">
        <f t="shared" si="254"/>
        <v/>
      </c>
      <c r="U1803" s="12" t="str">
        <f t="shared" si="255"/>
        <v/>
      </c>
      <c r="V1803" s="10" t="str">
        <f t="shared" si="256"/>
        <v/>
      </c>
      <c r="W1803" s="11">
        <v>9</v>
      </c>
      <c r="X1803" s="8" t="s">
        <v>148</v>
      </c>
      <c r="Y1803" s="8" t="s">
        <v>149</v>
      </c>
      <c r="AA1803">
        <f t="shared" si="257"/>
        <v>3</v>
      </c>
      <c r="AB1803" s="32">
        <f t="shared" si="258"/>
        <v>0</v>
      </c>
      <c r="AC1803" t="str">
        <f t="shared" si="259"/>
        <v>No Spend</v>
      </c>
      <c r="AD1803">
        <f>IFERROR(VLOOKUP(J1803,Product_lookup!$A:$G,5,FALSE),"")</f>
        <v>299</v>
      </c>
      <c r="AE1803">
        <f>IFERROR(VLOOKUP(J1803,Product_lookup!$A:$G,6,FALSE),"")</f>
        <v>114</v>
      </c>
      <c r="AF1803">
        <f>IFERROR(VLOOKUP(J1803,Product_lookup!$A:$G,7,FALSE),"")</f>
        <v>107</v>
      </c>
      <c r="AG1803" s="33">
        <f t="shared" si="260"/>
        <v>0.2608695652173913</v>
      </c>
    </row>
    <row r="1804" spans="1:33" x14ac:dyDescent="0.3">
      <c r="A1804" s="27">
        <v>46282</v>
      </c>
      <c r="B1804" s="8" t="s">
        <v>37</v>
      </c>
      <c r="C1804" s="8" t="s">
        <v>140</v>
      </c>
      <c r="D1804" s="8" t="s">
        <v>141</v>
      </c>
      <c r="E1804" s="8" t="s">
        <v>239</v>
      </c>
      <c r="F1804" s="8" t="s">
        <v>143</v>
      </c>
      <c r="G1804" s="8" t="s">
        <v>240</v>
      </c>
      <c r="H1804" s="8" t="s">
        <v>13</v>
      </c>
      <c r="I1804" s="8" t="s">
        <v>388</v>
      </c>
      <c r="J1804" s="8" t="s">
        <v>242</v>
      </c>
      <c r="K1804" s="8" t="s">
        <v>21</v>
      </c>
      <c r="L1804" s="12">
        <v>891</v>
      </c>
      <c r="M1804" s="9">
        <v>15</v>
      </c>
      <c r="N1804" s="10">
        <f t="shared" si="252"/>
        <v>1.6835016835016835E-2</v>
      </c>
      <c r="O1804" s="11">
        <f t="shared" si="253"/>
        <v>9</v>
      </c>
      <c r="P1804" s="11">
        <v>135</v>
      </c>
      <c r="Q1804" s="11">
        <v>0</v>
      </c>
      <c r="R1804" s="8">
        <v>0</v>
      </c>
      <c r="S1804" s="8">
        <v>0</v>
      </c>
      <c r="T1804" s="33" t="str">
        <f t="shared" si="254"/>
        <v/>
      </c>
      <c r="U1804" s="12">
        <f t="shared" si="255"/>
        <v>0</v>
      </c>
      <c r="V1804" s="10">
        <f t="shared" si="256"/>
        <v>0</v>
      </c>
      <c r="W1804" s="11">
        <v>9</v>
      </c>
      <c r="X1804" s="8" t="s">
        <v>148</v>
      </c>
      <c r="Y1804" s="8" t="s">
        <v>149</v>
      </c>
      <c r="AA1804">
        <f t="shared" si="257"/>
        <v>3</v>
      </c>
      <c r="AB1804" s="32">
        <f t="shared" si="258"/>
        <v>-135</v>
      </c>
      <c r="AC1804" t="str">
        <f t="shared" si="259"/>
        <v>No Sales</v>
      </c>
      <c r="AD1804">
        <f>IFERROR(VLOOKUP(J1804,Product_lookup!$A:$G,5,FALSE),"")</f>
        <v>299</v>
      </c>
      <c r="AE1804">
        <f>IFERROR(VLOOKUP(J1804,Product_lookup!$A:$G,6,FALSE),"")</f>
        <v>114</v>
      </c>
      <c r="AF1804">
        <f>IFERROR(VLOOKUP(J1804,Product_lookup!$A:$G,7,FALSE),"")</f>
        <v>107</v>
      </c>
      <c r="AG1804" s="33">
        <f t="shared" si="260"/>
        <v>0.2608695652173913</v>
      </c>
    </row>
    <row r="1805" spans="1:33" x14ac:dyDescent="0.3">
      <c r="A1805" s="27">
        <v>46282</v>
      </c>
      <c r="B1805" s="8" t="s">
        <v>37</v>
      </c>
      <c r="C1805" s="8" t="s">
        <v>140</v>
      </c>
      <c r="D1805" s="8" t="s">
        <v>141</v>
      </c>
      <c r="E1805" s="8" t="s">
        <v>239</v>
      </c>
      <c r="F1805" s="8" t="s">
        <v>143</v>
      </c>
      <c r="G1805" s="8" t="s">
        <v>240</v>
      </c>
      <c r="H1805" s="8" t="s">
        <v>13</v>
      </c>
      <c r="I1805" s="8" t="s">
        <v>1010</v>
      </c>
      <c r="J1805" s="8" t="s">
        <v>242</v>
      </c>
      <c r="K1805" s="8" t="s">
        <v>14</v>
      </c>
      <c r="L1805" s="12">
        <v>117</v>
      </c>
      <c r="M1805" s="9">
        <v>0</v>
      </c>
      <c r="N1805" s="10">
        <f t="shared" si="252"/>
        <v>0</v>
      </c>
      <c r="O1805" s="11" t="str">
        <f t="shared" si="253"/>
        <v/>
      </c>
      <c r="P1805" s="11">
        <v>0</v>
      </c>
      <c r="Q1805" s="11">
        <v>0</v>
      </c>
      <c r="R1805" s="8">
        <v>0</v>
      </c>
      <c r="S1805" s="8">
        <v>0</v>
      </c>
      <c r="T1805" s="33" t="str">
        <f t="shared" si="254"/>
        <v/>
      </c>
      <c r="U1805" s="12" t="str">
        <f t="shared" si="255"/>
        <v/>
      </c>
      <c r="V1805" s="10" t="str">
        <f t="shared" si="256"/>
        <v/>
      </c>
      <c r="W1805" s="11">
        <v>6</v>
      </c>
      <c r="X1805" s="8" t="s">
        <v>148</v>
      </c>
      <c r="Y1805" s="8" t="s">
        <v>149</v>
      </c>
      <c r="AA1805">
        <f t="shared" si="257"/>
        <v>3</v>
      </c>
      <c r="AB1805" s="32">
        <f t="shared" si="258"/>
        <v>0</v>
      </c>
      <c r="AC1805" t="str">
        <f t="shared" si="259"/>
        <v>No Spend</v>
      </c>
      <c r="AD1805">
        <f>IFERROR(VLOOKUP(J1805,Product_lookup!$A:$G,5,FALSE),"")</f>
        <v>299</v>
      </c>
      <c r="AE1805">
        <f>IFERROR(VLOOKUP(J1805,Product_lookup!$A:$G,6,FALSE),"")</f>
        <v>114</v>
      </c>
      <c r="AF1805">
        <f>IFERROR(VLOOKUP(J1805,Product_lookup!$A:$G,7,FALSE),"")</f>
        <v>107</v>
      </c>
      <c r="AG1805" s="33">
        <f t="shared" si="260"/>
        <v>0.2608695652173913</v>
      </c>
    </row>
    <row r="1806" spans="1:33" x14ac:dyDescent="0.3">
      <c r="A1806" s="27">
        <v>46282</v>
      </c>
      <c r="B1806" s="8" t="s">
        <v>37</v>
      </c>
      <c r="C1806" s="8" t="s">
        <v>140</v>
      </c>
      <c r="D1806" s="8" t="s">
        <v>141</v>
      </c>
      <c r="E1806" s="8" t="s">
        <v>244</v>
      </c>
      <c r="F1806" s="8" t="s">
        <v>143</v>
      </c>
      <c r="G1806" s="8" t="s">
        <v>245</v>
      </c>
      <c r="H1806" s="8" t="s">
        <v>13</v>
      </c>
      <c r="I1806" s="8" t="s">
        <v>543</v>
      </c>
      <c r="J1806" s="8" t="s">
        <v>247</v>
      </c>
      <c r="K1806" s="8" t="s">
        <v>21</v>
      </c>
      <c r="L1806" s="12">
        <v>561</v>
      </c>
      <c r="M1806" s="9">
        <v>5</v>
      </c>
      <c r="N1806" s="10">
        <f t="shared" si="252"/>
        <v>8.9126559714795012E-3</v>
      </c>
      <c r="O1806" s="11">
        <f t="shared" si="253"/>
        <v>7.4700000000000006</v>
      </c>
      <c r="P1806" s="11">
        <v>37.35</v>
      </c>
      <c r="Q1806" s="11">
        <v>0</v>
      </c>
      <c r="R1806" s="8">
        <v>0</v>
      </c>
      <c r="S1806" s="8">
        <v>0</v>
      </c>
      <c r="T1806" s="33" t="str">
        <f t="shared" si="254"/>
        <v/>
      </c>
      <c r="U1806" s="12">
        <f t="shared" si="255"/>
        <v>0</v>
      </c>
      <c r="V1806" s="10">
        <f t="shared" si="256"/>
        <v>0</v>
      </c>
      <c r="W1806" s="11">
        <v>8.5</v>
      </c>
      <c r="X1806" s="8" t="s">
        <v>148</v>
      </c>
      <c r="Y1806" s="8" t="s">
        <v>149</v>
      </c>
      <c r="AA1806">
        <f t="shared" si="257"/>
        <v>3</v>
      </c>
      <c r="AB1806" s="32">
        <f t="shared" si="258"/>
        <v>-37.35</v>
      </c>
      <c r="AC1806" t="str">
        <f t="shared" si="259"/>
        <v>No Sales</v>
      </c>
      <c r="AD1806">
        <f>IFERROR(VLOOKUP(J1806,Product_lookup!$A:$G,5,FALSE),"")</f>
        <v>279</v>
      </c>
      <c r="AE1806">
        <f>IFERROR(VLOOKUP(J1806,Product_lookup!$A:$G,6,FALSE),"")</f>
        <v>106</v>
      </c>
      <c r="AF1806">
        <f>IFERROR(VLOOKUP(J1806,Product_lookup!$A:$G,7,FALSE),"")</f>
        <v>105</v>
      </c>
      <c r="AG1806" s="33">
        <f t="shared" si="260"/>
        <v>0.24372759856630824</v>
      </c>
    </row>
    <row r="1807" spans="1:33" x14ac:dyDescent="0.3">
      <c r="A1807" s="27">
        <v>46282</v>
      </c>
      <c r="B1807" s="8" t="s">
        <v>37</v>
      </c>
      <c r="C1807" s="8" t="s">
        <v>140</v>
      </c>
      <c r="D1807" s="8" t="s">
        <v>141</v>
      </c>
      <c r="E1807" s="8" t="s">
        <v>244</v>
      </c>
      <c r="F1807" s="8" t="s">
        <v>143</v>
      </c>
      <c r="G1807" s="8" t="s">
        <v>245</v>
      </c>
      <c r="H1807" s="8" t="s">
        <v>13</v>
      </c>
      <c r="I1807" s="8" t="s">
        <v>633</v>
      </c>
      <c r="J1807" s="8" t="s">
        <v>247</v>
      </c>
      <c r="K1807" s="8" t="s">
        <v>7</v>
      </c>
      <c r="L1807" s="12">
        <v>819</v>
      </c>
      <c r="M1807" s="9">
        <v>4</v>
      </c>
      <c r="N1807" s="10">
        <f t="shared" si="252"/>
        <v>4.884004884004884E-3</v>
      </c>
      <c r="O1807" s="11">
        <f t="shared" si="253"/>
        <v>5.93</v>
      </c>
      <c r="P1807" s="11">
        <v>23.72</v>
      </c>
      <c r="Q1807" s="11">
        <v>0</v>
      </c>
      <c r="R1807" s="8">
        <v>0</v>
      </c>
      <c r="S1807" s="8">
        <v>0</v>
      </c>
      <c r="T1807" s="33" t="str">
        <f t="shared" si="254"/>
        <v/>
      </c>
      <c r="U1807" s="12">
        <f t="shared" si="255"/>
        <v>0</v>
      </c>
      <c r="V1807" s="10">
        <f t="shared" si="256"/>
        <v>0</v>
      </c>
      <c r="W1807" s="11">
        <v>8.5</v>
      </c>
      <c r="X1807" s="8" t="s">
        <v>148</v>
      </c>
      <c r="Y1807" s="8" t="s">
        <v>149</v>
      </c>
      <c r="AA1807">
        <f t="shared" si="257"/>
        <v>3</v>
      </c>
      <c r="AB1807" s="32">
        <f t="shared" si="258"/>
        <v>-23.72</v>
      </c>
      <c r="AC1807" t="str">
        <f t="shared" si="259"/>
        <v>No Sales</v>
      </c>
      <c r="AD1807">
        <f>IFERROR(VLOOKUP(J1807,Product_lookup!$A:$G,5,FALSE),"")</f>
        <v>279</v>
      </c>
      <c r="AE1807">
        <f>IFERROR(VLOOKUP(J1807,Product_lookup!$A:$G,6,FALSE),"")</f>
        <v>106</v>
      </c>
      <c r="AF1807">
        <f>IFERROR(VLOOKUP(J1807,Product_lookup!$A:$G,7,FALSE),"")</f>
        <v>105</v>
      </c>
      <c r="AG1807" s="33">
        <f t="shared" si="260"/>
        <v>0.24372759856630824</v>
      </c>
    </row>
    <row r="1808" spans="1:33" x14ac:dyDescent="0.3">
      <c r="A1808" s="27">
        <v>46282</v>
      </c>
      <c r="B1808" s="8" t="s">
        <v>37</v>
      </c>
      <c r="C1808" s="8" t="s">
        <v>140</v>
      </c>
      <c r="D1808" s="8" t="s">
        <v>141</v>
      </c>
      <c r="E1808" s="8" t="s">
        <v>244</v>
      </c>
      <c r="F1808" s="8" t="s">
        <v>143</v>
      </c>
      <c r="G1808" s="8" t="s">
        <v>245</v>
      </c>
      <c r="H1808" s="8" t="s">
        <v>13</v>
      </c>
      <c r="I1808" s="8" t="s">
        <v>1011</v>
      </c>
      <c r="J1808" s="8" t="s">
        <v>247</v>
      </c>
      <c r="K1808" s="8" t="s">
        <v>7</v>
      </c>
      <c r="L1808" s="12">
        <v>134</v>
      </c>
      <c r="M1808" s="9">
        <v>0</v>
      </c>
      <c r="N1808" s="10">
        <f t="shared" si="252"/>
        <v>0</v>
      </c>
      <c r="O1808" s="11" t="str">
        <f t="shared" si="253"/>
        <v/>
      </c>
      <c r="P1808" s="11">
        <v>0</v>
      </c>
      <c r="Q1808" s="11">
        <v>0</v>
      </c>
      <c r="R1808" s="8">
        <v>0</v>
      </c>
      <c r="S1808" s="8">
        <v>0</v>
      </c>
      <c r="T1808" s="33" t="str">
        <f t="shared" si="254"/>
        <v/>
      </c>
      <c r="U1808" s="12" t="str">
        <f t="shared" si="255"/>
        <v/>
      </c>
      <c r="V1808" s="10" t="str">
        <f t="shared" si="256"/>
        <v/>
      </c>
      <c r="W1808" s="11">
        <v>7</v>
      </c>
      <c r="X1808" s="8" t="s">
        <v>148</v>
      </c>
      <c r="Y1808" s="8" t="s">
        <v>149</v>
      </c>
      <c r="AA1808">
        <f t="shared" si="257"/>
        <v>3</v>
      </c>
      <c r="AB1808" s="32">
        <f t="shared" si="258"/>
        <v>0</v>
      </c>
      <c r="AC1808" t="str">
        <f t="shared" si="259"/>
        <v>No Spend</v>
      </c>
      <c r="AD1808">
        <f>IFERROR(VLOOKUP(J1808,Product_lookup!$A:$G,5,FALSE),"")</f>
        <v>279</v>
      </c>
      <c r="AE1808">
        <f>IFERROR(VLOOKUP(J1808,Product_lookup!$A:$G,6,FALSE),"")</f>
        <v>106</v>
      </c>
      <c r="AF1808">
        <f>IFERROR(VLOOKUP(J1808,Product_lookup!$A:$G,7,FALSE),"")</f>
        <v>105</v>
      </c>
      <c r="AG1808" s="33">
        <f t="shared" si="260"/>
        <v>0.24372759856630824</v>
      </c>
    </row>
    <row r="1809" spans="1:33" x14ac:dyDescent="0.3">
      <c r="A1809" s="27">
        <v>46282</v>
      </c>
      <c r="B1809" s="8" t="s">
        <v>37</v>
      </c>
      <c r="C1809" s="8" t="s">
        <v>140</v>
      </c>
      <c r="D1809" s="8" t="s">
        <v>141</v>
      </c>
      <c r="E1809" s="8" t="s">
        <v>244</v>
      </c>
      <c r="F1809" s="8" t="s">
        <v>143</v>
      </c>
      <c r="G1809" s="8" t="s">
        <v>245</v>
      </c>
      <c r="H1809" s="8" t="s">
        <v>13</v>
      </c>
      <c r="I1809" s="8" t="s">
        <v>681</v>
      </c>
      <c r="J1809" s="8" t="s">
        <v>247</v>
      </c>
      <c r="K1809" s="8" t="s">
        <v>21</v>
      </c>
      <c r="L1809" s="12">
        <v>283</v>
      </c>
      <c r="M1809" s="9">
        <v>3</v>
      </c>
      <c r="N1809" s="10">
        <f t="shared" si="252"/>
        <v>1.0600706713780919E-2</v>
      </c>
      <c r="O1809" s="11">
        <f t="shared" si="253"/>
        <v>8.5</v>
      </c>
      <c r="P1809" s="11">
        <v>25.5</v>
      </c>
      <c r="Q1809" s="11">
        <v>0</v>
      </c>
      <c r="R1809" s="8">
        <v>0</v>
      </c>
      <c r="S1809" s="8">
        <v>0</v>
      </c>
      <c r="T1809" s="33" t="str">
        <f t="shared" si="254"/>
        <v/>
      </c>
      <c r="U1809" s="12">
        <f t="shared" si="255"/>
        <v>0</v>
      </c>
      <c r="V1809" s="10">
        <f t="shared" si="256"/>
        <v>0</v>
      </c>
      <c r="W1809" s="11">
        <v>8.5</v>
      </c>
      <c r="X1809" s="8" t="s">
        <v>148</v>
      </c>
      <c r="Y1809" s="8" t="s">
        <v>149</v>
      </c>
      <c r="AA1809">
        <f t="shared" si="257"/>
        <v>3</v>
      </c>
      <c r="AB1809" s="32">
        <f t="shared" si="258"/>
        <v>-25.5</v>
      </c>
      <c r="AC1809" t="str">
        <f t="shared" si="259"/>
        <v>No Sales</v>
      </c>
      <c r="AD1809">
        <f>IFERROR(VLOOKUP(J1809,Product_lookup!$A:$G,5,FALSE),"")</f>
        <v>279</v>
      </c>
      <c r="AE1809">
        <f>IFERROR(VLOOKUP(J1809,Product_lookup!$A:$G,6,FALSE),"")</f>
        <v>106</v>
      </c>
      <c r="AF1809">
        <f>IFERROR(VLOOKUP(J1809,Product_lookup!$A:$G,7,FALSE),"")</f>
        <v>105</v>
      </c>
      <c r="AG1809" s="33">
        <f t="shared" si="260"/>
        <v>0.24372759856630824</v>
      </c>
    </row>
    <row r="1810" spans="1:33" x14ac:dyDescent="0.3">
      <c r="A1810" s="27">
        <v>46282</v>
      </c>
      <c r="B1810" s="8" t="s">
        <v>37</v>
      </c>
      <c r="C1810" s="8" t="s">
        <v>140</v>
      </c>
      <c r="D1810" s="8" t="s">
        <v>141</v>
      </c>
      <c r="E1810" s="8" t="s">
        <v>257</v>
      </c>
      <c r="F1810" s="8" t="s">
        <v>143</v>
      </c>
      <c r="G1810" s="8" t="s">
        <v>258</v>
      </c>
      <c r="H1810" s="8" t="s">
        <v>13</v>
      </c>
      <c r="I1810" s="8" t="s">
        <v>1012</v>
      </c>
      <c r="J1810" s="8" t="s">
        <v>260</v>
      </c>
      <c r="K1810" s="8" t="s">
        <v>7</v>
      </c>
      <c r="L1810" s="12">
        <v>379</v>
      </c>
      <c r="M1810" s="9">
        <v>1</v>
      </c>
      <c r="N1810" s="10">
        <f t="shared" si="252"/>
        <v>2.6385224274406332E-3</v>
      </c>
      <c r="O1810" s="11">
        <f t="shared" si="253"/>
        <v>4.67</v>
      </c>
      <c r="P1810" s="8">
        <v>4.67</v>
      </c>
      <c r="Q1810" s="11">
        <v>0</v>
      </c>
      <c r="R1810" s="8">
        <v>0</v>
      </c>
      <c r="S1810" s="8">
        <v>0</v>
      </c>
      <c r="T1810" s="33" t="str">
        <f t="shared" si="254"/>
        <v/>
      </c>
      <c r="U1810" s="12">
        <f t="shared" si="255"/>
        <v>0</v>
      </c>
      <c r="V1810" s="10">
        <f t="shared" si="256"/>
        <v>0</v>
      </c>
      <c r="W1810" s="11">
        <v>6.5</v>
      </c>
      <c r="X1810" s="8" t="s">
        <v>148</v>
      </c>
      <c r="Y1810" s="8" t="s">
        <v>149</v>
      </c>
      <c r="AA1810">
        <f t="shared" si="257"/>
        <v>3</v>
      </c>
      <c r="AB1810" s="32">
        <f t="shared" si="258"/>
        <v>-4.67</v>
      </c>
      <c r="AC1810" t="str">
        <f t="shared" si="259"/>
        <v>No Sales</v>
      </c>
      <c r="AD1810">
        <f>IFERROR(VLOOKUP(J1810,Product_lookup!$A:$G,5,FALSE),"")</f>
        <v>349</v>
      </c>
      <c r="AE1810">
        <f>IFERROR(VLOOKUP(J1810,Product_lookup!$A:$G,6,FALSE),"")</f>
        <v>133</v>
      </c>
      <c r="AF1810">
        <f>IFERROR(VLOOKUP(J1810,Product_lookup!$A:$G,7,FALSE),"")</f>
        <v>111</v>
      </c>
      <c r="AG1810" s="33">
        <f t="shared" si="260"/>
        <v>0.3008595988538682</v>
      </c>
    </row>
    <row r="1811" spans="1:33" x14ac:dyDescent="0.3">
      <c r="A1811" s="27">
        <v>46282</v>
      </c>
      <c r="B1811" s="8" t="s">
        <v>37</v>
      </c>
      <c r="C1811" s="8" t="s">
        <v>140</v>
      </c>
      <c r="D1811" s="8" t="s">
        <v>141</v>
      </c>
      <c r="E1811" s="8" t="s">
        <v>257</v>
      </c>
      <c r="F1811" s="8" t="s">
        <v>143</v>
      </c>
      <c r="G1811" s="8" t="s">
        <v>258</v>
      </c>
      <c r="H1811" s="8" t="s">
        <v>13</v>
      </c>
      <c r="I1811" s="8" t="s">
        <v>258</v>
      </c>
      <c r="J1811" s="8" t="s">
        <v>260</v>
      </c>
      <c r="K1811" s="8" t="s">
        <v>14</v>
      </c>
      <c r="L1811" s="12">
        <v>1687</v>
      </c>
      <c r="M1811" s="9">
        <v>4</v>
      </c>
      <c r="N1811" s="10">
        <f t="shared" si="252"/>
        <v>2.3710729104919974E-3</v>
      </c>
      <c r="O1811" s="11">
        <f t="shared" si="253"/>
        <v>7.15</v>
      </c>
      <c r="P1811" s="11">
        <v>28.6</v>
      </c>
      <c r="Q1811" s="11">
        <v>0</v>
      </c>
      <c r="R1811" s="8">
        <v>0</v>
      </c>
      <c r="S1811" s="8">
        <v>0</v>
      </c>
      <c r="T1811" s="33" t="str">
        <f t="shared" si="254"/>
        <v/>
      </c>
      <c r="U1811" s="12">
        <f t="shared" si="255"/>
        <v>0</v>
      </c>
      <c r="V1811" s="10">
        <f t="shared" si="256"/>
        <v>0</v>
      </c>
      <c r="W1811" s="11">
        <v>9</v>
      </c>
      <c r="X1811" s="8" t="s">
        <v>148</v>
      </c>
      <c r="Y1811" s="8" t="s">
        <v>149</v>
      </c>
      <c r="AA1811">
        <f t="shared" si="257"/>
        <v>3</v>
      </c>
      <c r="AB1811" s="32">
        <f t="shared" si="258"/>
        <v>-28.6</v>
      </c>
      <c r="AC1811" t="str">
        <f t="shared" si="259"/>
        <v>No Sales</v>
      </c>
      <c r="AD1811">
        <f>IFERROR(VLOOKUP(J1811,Product_lookup!$A:$G,5,FALSE),"")</f>
        <v>349</v>
      </c>
      <c r="AE1811">
        <f>IFERROR(VLOOKUP(J1811,Product_lookup!$A:$G,6,FALSE),"")</f>
        <v>133</v>
      </c>
      <c r="AF1811">
        <f>IFERROR(VLOOKUP(J1811,Product_lookup!$A:$G,7,FALSE),"")</f>
        <v>111</v>
      </c>
      <c r="AG1811" s="33">
        <f t="shared" si="260"/>
        <v>0.3008595988538682</v>
      </c>
    </row>
    <row r="1812" spans="1:33" x14ac:dyDescent="0.3">
      <c r="A1812" s="27">
        <v>46282</v>
      </c>
      <c r="B1812" s="8" t="s">
        <v>37</v>
      </c>
      <c r="C1812" s="8" t="s">
        <v>140</v>
      </c>
      <c r="D1812" s="8" t="s">
        <v>141</v>
      </c>
      <c r="E1812" s="8" t="s">
        <v>257</v>
      </c>
      <c r="F1812" s="8" t="s">
        <v>143</v>
      </c>
      <c r="G1812" s="8" t="s">
        <v>258</v>
      </c>
      <c r="H1812" s="8" t="s">
        <v>13</v>
      </c>
      <c r="I1812" s="8" t="s">
        <v>262</v>
      </c>
      <c r="J1812" s="8" t="s">
        <v>260</v>
      </c>
      <c r="K1812" s="8" t="s">
        <v>21</v>
      </c>
      <c r="L1812" s="12">
        <v>486</v>
      </c>
      <c r="M1812" s="9">
        <v>8</v>
      </c>
      <c r="N1812" s="10">
        <f t="shared" si="252"/>
        <v>1.646090534979424E-2</v>
      </c>
      <c r="O1812" s="11">
        <f t="shared" si="253"/>
        <v>8.5</v>
      </c>
      <c r="P1812" s="11">
        <v>68</v>
      </c>
      <c r="Q1812" s="11">
        <v>0</v>
      </c>
      <c r="R1812" s="8">
        <v>0</v>
      </c>
      <c r="S1812" s="8">
        <v>0</v>
      </c>
      <c r="T1812" s="33" t="str">
        <f t="shared" si="254"/>
        <v/>
      </c>
      <c r="U1812" s="12">
        <f t="shared" si="255"/>
        <v>0</v>
      </c>
      <c r="V1812" s="10">
        <f t="shared" si="256"/>
        <v>0</v>
      </c>
      <c r="W1812" s="11">
        <v>10.5</v>
      </c>
      <c r="X1812" s="8" t="s">
        <v>148</v>
      </c>
      <c r="Y1812" s="8" t="s">
        <v>149</v>
      </c>
      <c r="AA1812">
        <f t="shared" si="257"/>
        <v>3</v>
      </c>
      <c r="AB1812" s="32">
        <f t="shared" si="258"/>
        <v>-68</v>
      </c>
      <c r="AC1812" t="str">
        <f t="shared" si="259"/>
        <v>No Sales</v>
      </c>
      <c r="AD1812">
        <f>IFERROR(VLOOKUP(J1812,Product_lookup!$A:$G,5,FALSE),"")</f>
        <v>349</v>
      </c>
      <c r="AE1812">
        <f>IFERROR(VLOOKUP(J1812,Product_lookup!$A:$G,6,FALSE),"")</f>
        <v>133</v>
      </c>
      <c r="AF1812">
        <f>IFERROR(VLOOKUP(J1812,Product_lookup!$A:$G,7,FALSE),"")</f>
        <v>111</v>
      </c>
      <c r="AG1812" s="33">
        <f t="shared" si="260"/>
        <v>0.3008595988538682</v>
      </c>
    </row>
    <row r="1813" spans="1:33" x14ac:dyDescent="0.3">
      <c r="A1813" s="27">
        <v>46282</v>
      </c>
      <c r="B1813" s="8" t="s">
        <v>37</v>
      </c>
      <c r="C1813" s="8" t="s">
        <v>140</v>
      </c>
      <c r="D1813" s="8" t="s">
        <v>141</v>
      </c>
      <c r="E1813" s="8" t="s">
        <v>257</v>
      </c>
      <c r="F1813" s="8" t="s">
        <v>143</v>
      </c>
      <c r="G1813" s="8" t="s">
        <v>262</v>
      </c>
      <c r="H1813" s="8" t="s">
        <v>13</v>
      </c>
      <c r="I1813" s="8" t="s">
        <v>399</v>
      </c>
      <c r="J1813" s="8" t="s">
        <v>260</v>
      </c>
      <c r="K1813" s="8" t="s">
        <v>7</v>
      </c>
      <c r="L1813" s="12">
        <v>858</v>
      </c>
      <c r="M1813" s="9">
        <v>1</v>
      </c>
      <c r="N1813" s="10">
        <f t="shared" si="252"/>
        <v>1.1655011655011655E-3</v>
      </c>
      <c r="O1813" s="11">
        <f t="shared" si="253"/>
        <v>4.5199999999999996</v>
      </c>
      <c r="P1813" s="11">
        <v>4.5199999999999996</v>
      </c>
      <c r="Q1813" s="11">
        <v>0</v>
      </c>
      <c r="R1813" s="8">
        <v>0</v>
      </c>
      <c r="S1813" s="8">
        <v>0</v>
      </c>
      <c r="T1813" s="33" t="str">
        <f t="shared" si="254"/>
        <v/>
      </c>
      <c r="U1813" s="12">
        <f t="shared" si="255"/>
        <v>0</v>
      </c>
      <c r="V1813" s="10">
        <f t="shared" si="256"/>
        <v>0</v>
      </c>
      <c r="W1813" s="11">
        <v>7</v>
      </c>
      <c r="X1813" s="8" t="s">
        <v>148</v>
      </c>
      <c r="Y1813" s="8" t="s">
        <v>149</v>
      </c>
      <c r="AA1813">
        <f t="shared" si="257"/>
        <v>3</v>
      </c>
      <c r="AB1813" s="32">
        <f t="shared" si="258"/>
        <v>-4.5199999999999996</v>
      </c>
      <c r="AC1813" t="str">
        <f t="shared" si="259"/>
        <v>No Sales</v>
      </c>
      <c r="AD1813">
        <f>IFERROR(VLOOKUP(J1813,Product_lookup!$A:$G,5,FALSE),"")</f>
        <v>349</v>
      </c>
      <c r="AE1813">
        <f>IFERROR(VLOOKUP(J1813,Product_lookup!$A:$G,6,FALSE),"")</f>
        <v>133</v>
      </c>
      <c r="AF1813">
        <f>IFERROR(VLOOKUP(J1813,Product_lookup!$A:$G,7,FALSE),"")</f>
        <v>111</v>
      </c>
      <c r="AG1813" s="33">
        <f t="shared" si="260"/>
        <v>0.3008595988538682</v>
      </c>
    </row>
    <row r="1814" spans="1:33" x14ac:dyDescent="0.3">
      <c r="A1814" s="27">
        <v>46282</v>
      </c>
      <c r="B1814" s="8" t="s">
        <v>37</v>
      </c>
      <c r="C1814" s="8" t="s">
        <v>140</v>
      </c>
      <c r="D1814" s="8" t="s">
        <v>141</v>
      </c>
      <c r="E1814" s="8" t="s">
        <v>257</v>
      </c>
      <c r="F1814" s="8" t="s">
        <v>143</v>
      </c>
      <c r="G1814" s="8" t="s">
        <v>258</v>
      </c>
      <c r="H1814" s="8" t="s">
        <v>13</v>
      </c>
      <c r="I1814" s="8" t="s">
        <v>1141</v>
      </c>
      <c r="J1814" s="8" t="s">
        <v>260</v>
      </c>
      <c r="K1814" s="8" t="s">
        <v>7</v>
      </c>
      <c r="L1814" s="12">
        <v>443</v>
      </c>
      <c r="M1814" s="9">
        <v>5</v>
      </c>
      <c r="N1814" s="10">
        <f t="shared" si="252"/>
        <v>1.1286681715575621E-2</v>
      </c>
      <c r="O1814" s="11">
        <f t="shared" si="253"/>
        <v>6.17</v>
      </c>
      <c r="P1814" s="11">
        <v>30.85</v>
      </c>
      <c r="Q1814" s="11">
        <v>0</v>
      </c>
      <c r="R1814" s="8">
        <v>0</v>
      </c>
      <c r="S1814" s="8">
        <v>0</v>
      </c>
      <c r="T1814" s="33" t="str">
        <f t="shared" si="254"/>
        <v/>
      </c>
      <c r="U1814" s="12">
        <f t="shared" si="255"/>
        <v>0</v>
      </c>
      <c r="V1814" s="10">
        <f t="shared" si="256"/>
        <v>0</v>
      </c>
      <c r="W1814" s="11">
        <v>8.5</v>
      </c>
      <c r="X1814" s="8" t="s">
        <v>148</v>
      </c>
      <c r="Y1814" s="8" t="s">
        <v>149</v>
      </c>
      <c r="AA1814">
        <f t="shared" si="257"/>
        <v>3</v>
      </c>
      <c r="AB1814" s="32">
        <f t="shared" si="258"/>
        <v>-30.85</v>
      </c>
      <c r="AC1814" t="str">
        <f t="shared" si="259"/>
        <v>No Sales</v>
      </c>
      <c r="AD1814">
        <f>IFERROR(VLOOKUP(J1814,Product_lookup!$A:$G,5,FALSE),"")</f>
        <v>349</v>
      </c>
      <c r="AE1814">
        <f>IFERROR(VLOOKUP(J1814,Product_lookup!$A:$G,6,FALSE),"")</f>
        <v>133</v>
      </c>
      <c r="AF1814">
        <f>IFERROR(VLOOKUP(J1814,Product_lookup!$A:$G,7,FALSE),"")</f>
        <v>111</v>
      </c>
      <c r="AG1814" s="33">
        <f t="shared" si="260"/>
        <v>0.3008595988538682</v>
      </c>
    </row>
    <row r="1815" spans="1:33" x14ac:dyDescent="0.3">
      <c r="A1815" s="27">
        <v>46282</v>
      </c>
      <c r="B1815" s="8" t="s">
        <v>33</v>
      </c>
      <c r="C1815" s="8" t="s">
        <v>173</v>
      </c>
      <c r="D1815" s="8" t="s">
        <v>141</v>
      </c>
      <c r="E1815" s="8" t="s">
        <v>193</v>
      </c>
      <c r="F1815" s="8" t="s">
        <v>143</v>
      </c>
      <c r="G1815" s="8" t="s">
        <v>194</v>
      </c>
      <c r="H1815" s="8" t="s">
        <v>24</v>
      </c>
      <c r="I1815" s="8" t="s">
        <v>591</v>
      </c>
      <c r="J1815" s="8" t="s">
        <v>195</v>
      </c>
      <c r="K1815" s="8" t="s">
        <v>14</v>
      </c>
      <c r="L1815" s="12">
        <v>97</v>
      </c>
      <c r="M1815" s="9">
        <v>0</v>
      </c>
      <c r="N1815" s="10">
        <f t="shared" si="252"/>
        <v>0</v>
      </c>
      <c r="O1815" s="11" t="str">
        <f t="shared" si="253"/>
        <v/>
      </c>
      <c r="P1815" s="11">
        <v>0</v>
      </c>
      <c r="Q1815" s="11">
        <v>0</v>
      </c>
      <c r="R1815" s="8">
        <v>0</v>
      </c>
      <c r="S1815" s="8">
        <v>0</v>
      </c>
      <c r="T1815" s="33" t="str">
        <f t="shared" si="254"/>
        <v/>
      </c>
      <c r="U1815" s="12" t="str">
        <f t="shared" si="255"/>
        <v/>
      </c>
      <c r="V1815" s="10" t="str">
        <f t="shared" si="256"/>
        <v/>
      </c>
      <c r="W1815" s="11">
        <v>12.5</v>
      </c>
      <c r="X1815" s="8" t="s">
        <v>148</v>
      </c>
      <c r="Y1815" s="8" t="s">
        <v>149</v>
      </c>
      <c r="AA1815">
        <f t="shared" si="257"/>
        <v>3</v>
      </c>
      <c r="AB1815" s="32">
        <f t="shared" si="258"/>
        <v>0</v>
      </c>
      <c r="AC1815" t="str">
        <f t="shared" si="259"/>
        <v>No Spend</v>
      </c>
      <c r="AD1815">
        <f>IFERROR(VLOOKUP(J1815,Product_lookup!$A:$G,5,FALSE),"")</f>
        <v>399</v>
      </c>
      <c r="AE1815">
        <f>IFERROR(VLOOKUP(J1815,Product_lookup!$A:$G,6,FALSE),"")</f>
        <v>148</v>
      </c>
      <c r="AF1815">
        <f>IFERROR(VLOOKUP(J1815,Product_lookup!$A:$G,7,FALSE),"")</f>
        <v>126</v>
      </c>
      <c r="AG1815" s="33">
        <f t="shared" si="260"/>
        <v>0.31328320802005011</v>
      </c>
    </row>
    <row r="1816" spans="1:33" x14ac:dyDescent="0.3">
      <c r="A1816" s="27">
        <v>46282</v>
      </c>
      <c r="B1816" s="8" t="s">
        <v>33</v>
      </c>
      <c r="C1816" s="8" t="s">
        <v>173</v>
      </c>
      <c r="D1816" s="8" t="s">
        <v>141</v>
      </c>
      <c r="E1816" s="8" t="s">
        <v>193</v>
      </c>
      <c r="F1816" s="8" t="s">
        <v>143</v>
      </c>
      <c r="G1816" s="8" t="s">
        <v>264</v>
      </c>
      <c r="H1816" s="8" t="s">
        <v>24</v>
      </c>
      <c r="I1816" s="8" t="s">
        <v>194</v>
      </c>
      <c r="J1816" s="8" t="s">
        <v>195</v>
      </c>
      <c r="K1816" s="8" t="s">
        <v>21</v>
      </c>
      <c r="L1816" s="12">
        <v>1565</v>
      </c>
      <c r="M1816" s="9">
        <v>11</v>
      </c>
      <c r="N1816" s="10">
        <f t="shared" si="252"/>
        <v>7.028753993610224E-3</v>
      </c>
      <c r="O1816" s="11">
        <f t="shared" si="253"/>
        <v>13.5</v>
      </c>
      <c r="P1816" s="11">
        <v>148.5</v>
      </c>
      <c r="Q1816" s="11">
        <v>1197</v>
      </c>
      <c r="R1816" s="8">
        <v>3</v>
      </c>
      <c r="S1816" s="8">
        <v>3</v>
      </c>
      <c r="T1816" s="33">
        <f t="shared" si="254"/>
        <v>0.12406015037593984</v>
      </c>
      <c r="U1816" s="12">
        <f t="shared" si="255"/>
        <v>8.0606060606060606</v>
      </c>
      <c r="V1816" s="10">
        <f t="shared" si="256"/>
        <v>0.27272727272727271</v>
      </c>
      <c r="W1816" s="11">
        <v>13.5</v>
      </c>
      <c r="X1816" s="8" t="s">
        <v>148</v>
      </c>
      <c r="Y1816" s="8" t="s">
        <v>149</v>
      </c>
      <c r="AA1816">
        <f t="shared" si="257"/>
        <v>3</v>
      </c>
      <c r="AB1816" s="32">
        <f t="shared" si="258"/>
        <v>226.5</v>
      </c>
      <c r="AC1816" t="str">
        <f t="shared" si="259"/>
        <v>Profitable</v>
      </c>
      <c r="AD1816">
        <f>IFERROR(VLOOKUP(J1816,Product_lookup!$A:$G,5,FALSE),"")</f>
        <v>399</v>
      </c>
      <c r="AE1816">
        <f>IFERROR(VLOOKUP(J1816,Product_lookup!$A:$G,6,FALSE),"")</f>
        <v>148</v>
      </c>
      <c r="AF1816">
        <f>IFERROR(VLOOKUP(J1816,Product_lookup!$A:$G,7,FALSE),"")</f>
        <v>126</v>
      </c>
      <c r="AG1816" s="33">
        <f t="shared" si="260"/>
        <v>0.31328320802005011</v>
      </c>
    </row>
    <row r="1817" spans="1:33" x14ac:dyDescent="0.3">
      <c r="A1817" s="27">
        <v>46282</v>
      </c>
      <c r="B1817" s="8" t="s">
        <v>33</v>
      </c>
      <c r="C1817" s="8" t="s">
        <v>173</v>
      </c>
      <c r="D1817" s="8" t="s">
        <v>141</v>
      </c>
      <c r="E1817" s="8" t="s">
        <v>193</v>
      </c>
      <c r="F1817" s="8" t="s">
        <v>143</v>
      </c>
      <c r="G1817" s="8" t="s">
        <v>264</v>
      </c>
      <c r="H1817" s="8" t="s">
        <v>24</v>
      </c>
      <c r="I1817" s="8" t="s">
        <v>516</v>
      </c>
      <c r="J1817" s="8" t="s">
        <v>195</v>
      </c>
      <c r="K1817" s="8" t="s">
        <v>14</v>
      </c>
      <c r="L1817" s="12">
        <v>643</v>
      </c>
      <c r="M1817" s="9">
        <v>2</v>
      </c>
      <c r="N1817" s="10">
        <f t="shared" si="252"/>
        <v>3.1104199066874028E-3</v>
      </c>
      <c r="O1817" s="11">
        <f t="shared" si="253"/>
        <v>6.13</v>
      </c>
      <c r="P1817" s="11">
        <v>12.26</v>
      </c>
      <c r="Q1817" s="11">
        <v>0</v>
      </c>
      <c r="R1817" s="8">
        <v>0</v>
      </c>
      <c r="S1817" s="8">
        <v>0</v>
      </c>
      <c r="T1817" s="33" t="str">
        <f t="shared" si="254"/>
        <v/>
      </c>
      <c r="U1817" s="12">
        <f t="shared" si="255"/>
        <v>0</v>
      </c>
      <c r="V1817" s="10">
        <f t="shared" si="256"/>
        <v>0</v>
      </c>
      <c r="W1817" s="11">
        <v>10</v>
      </c>
      <c r="X1817" s="8" t="s">
        <v>148</v>
      </c>
      <c r="Y1817" s="8" t="s">
        <v>149</v>
      </c>
      <c r="AA1817">
        <f t="shared" si="257"/>
        <v>3</v>
      </c>
      <c r="AB1817" s="32">
        <f t="shared" si="258"/>
        <v>-12.26</v>
      </c>
      <c r="AC1817" t="str">
        <f t="shared" si="259"/>
        <v>No Sales</v>
      </c>
      <c r="AD1817">
        <f>IFERROR(VLOOKUP(J1817,Product_lookup!$A:$G,5,FALSE),"")</f>
        <v>399</v>
      </c>
      <c r="AE1817">
        <f>IFERROR(VLOOKUP(J1817,Product_lookup!$A:$G,6,FALSE),"")</f>
        <v>148</v>
      </c>
      <c r="AF1817">
        <f>IFERROR(VLOOKUP(J1817,Product_lookup!$A:$G,7,FALSE),"")</f>
        <v>126</v>
      </c>
      <c r="AG1817" s="33">
        <f t="shared" si="260"/>
        <v>0.31328320802005011</v>
      </c>
    </row>
    <row r="1818" spans="1:33" x14ac:dyDescent="0.3">
      <c r="A1818" s="27">
        <v>46282</v>
      </c>
      <c r="B1818" s="8" t="s">
        <v>33</v>
      </c>
      <c r="C1818" s="8" t="s">
        <v>173</v>
      </c>
      <c r="D1818" s="8" t="s">
        <v>141</v>
      </c>
      <c r="E1818" s="8" t="s">
        <v>193</v>
      </c>
      <c r="F1818" s="8" t="s">
        <v>143</v>
      </c>
      <c r="G1818" s="8" t="s">
        <v>194</v>
      </c>
      <c r="H1818" s="8" t="s">
        <v>24</v>
      </c>
      <c r="I1818" s="8" t="s">
        <v>870</v>
      </c>
      <c r="J1818" s="8" t="s">
        <v>195</v>
      </c>
      <c r="K1818" s="8" t="s">
        <v>21</v>
      </c>
      <c r="L1818" s="12">
        <v>476</v>
      </c>
      <c r="M1818" s="9">
        <v>9</v>
      </c>
      <c r="N1818" s="10">
        <f t="shared" si="252"/>
        <v>1.8907563025210083E-2</v>
      </c>
      <c r="O1818" s="11">
        <f t="shared" si="253"/>
        <v>10.79</v>
      </c>
      <c r="P1818" s="11">
        <v>97.11</v>
      </c>
      <c r="Q1818" s="11">
        <v>0</v>
      </c>
      <c r="R1818" s="8">
        <v>0</v>
      </c>
      <c r="S1818" s="8">
        <v>0</v>
      </c>
      <c r="T1818" s="33" t="str">
        <f t="shared" si="254"/>
        <v/>
      </c>
      <c r="U1818" s="12">
        <f t="shared" si="255"/>
        <v>0</v>
      </c>
      <c r="V1818" s="10">
        <f t="shared" si="256"/>
        <v>0</v>
      </c>
      <c r="W1818" s="11">
        <v>11</v>
      </c>
      <c r="X1818" s="8" t="s">
        <v>148</v>
      </c>
      <c r="Y1818" s="8" t="s">
        <v>149</v>
      </c>
      <c r="AA1818">
        <f t="shared" si="257"/>
        <v>3</v>
      </c>
      <c r="AB1818" s="32">
        <f t="shared" si="258"/>
        <v>-97.11</v>
      </c>
      <c r="AC1818" t="str">
        <f t="shared" si="259"/>
        <v>No Sales</v>
      </c>
      <c r="AD1818">
        <f>IFERROR(VLOOKUP(J1818,Product_lookup!$A:$G,5,FALSE),"")</f>
        <v>399</v>
      </c>
      <c r="AE1818">
        <f>IFERROR(VLOOKUP(J1818,Product_lookup!$A:$G,6,FALSE),"")</f>
        <v>148</v>
      </c>
      <c r="AF1818">
        <f>IFERROR(VLOOKUP(J1818,Product_lookup!$A:$G,7,FALSE),"")</f>
        <v>126</v>
      </c>
      <c r="AG1818" s="33">
        <f t="shared" si="260"/>
        <v>0.31328320802005011</v>
      </c>
    </row>
    <row r="1819" spans="1:33" x14ac:dyDescent="0.3">
      <c r="A1819" s="27">
        <v>46282</v>
      </c>
      <c r="B1819" s="8" t="s">
        <v>33</v>
      </c>
      <c r="C1819" s="8" t="s">
        <v>173</v>
      </c>
      <c r="D1819" s="8" t="s">
        <v>141</v>
      </c>
      <c r="E1819" s="8" t="s">
        <v>193</v>
      </c>
      <c r="F1819" s="8" t="s">
        <v>143</v>
      </c>
      <c r="G1819" s="8" t="s">
        <v>264</v>
      </c>
      <c r="H1819" s="8" t="s">
        <v>24</v>
      </c>
      <c r="I1819" s="8" t="s">
        <v>958</v>
      </c>
      <c r="J1819" s="8" t="s">
        <v>195</v>
      </c>
      <c r="K1819" s="8" t="s">
        <v>14</v>
      </c>
      <c r="L1819" s="12">
        <v>276</v>
      </c>
      <c r="M1819" s="9">
        <v>0</v>
      </c>
      <c r="N1819" s="10">
        <f t="shared" si="252"/>
        <v>0</v>
      </c>
      <c r="O1819" s="11" t="str">
        <f t="shared" si="253"/>
        <v/>
      </c>
      <c r="P1819" s="11">
        <v>0</v>
      </c>
      <c r="Q1819" s="11">
        <v>0</v>
      </c>
      <c r="R1819" s="8">
        <v>0</v>
      </c>
      <c r="S1819" s="8">
        <v>0</v>
      </c>
      <c r="T1819" s="33" t="str">
        <f t="shared" si="254"/>
        <v/>
      </c>
      <c r="U1819" s="12" t="str">
        <f t="shared" si="255"/>
        <v/>
      </c>
      <c r="V1819" s="10" t="str">
        <f t="shared" si="256"/>
        <v/>
      </c>
      <c r="W1819" s="11">
        <v>10</v>
      </c>
      <c r="X1819" s="8" t="s">
        <v>148</v>
      </c>
      <c r="Y1819" s="8" t="s">
        <v>149</v>
      </c>
      <c r="AA1819">
        <f t="shared" si="257"/>
        <v>3</v>
      </c>
      <c r="AB1819" s="32">
        <f t="shared" si="258"/>
        <v>0</v>
      </c>
      <c r="AC1819" t="str">
        <f t="shared" si="259"/>
        <v>No Spend</v>
      </c>
      <c r="AD1819">
        <f>IFERROR(VLOOKUP(J1819,Product_lookup!$A:$G,5,FALSE),"")</f>
        <v>399</v>
      </c>
      <c r="AE1819">
        <f>IFERROR(VLOOKUP(J1819,Product_lookup!$A:$G,6,FALSE),"")</f>
        <v>148</v>
      </c>
      <c r="AF1819">
        <f>IFERROR(VLOOKUP(J1819,Product_lookup!$A:$G,7,FALSE),"")</f>
        <v>126</v>
      </c>
      <c r="AG1819" s="33">
        <f t="shared" si="260"/>
        <v>0.31328320802005011</v>
      </c>
    </row>
    <row r="1820" spans="1:33" x14ac:dyDescent="0.3">
      <c r="A1820" s="27">
        <v>46282</v>
      </c>
      <c r="B1820" s="8" t="s">
        <v>33</v>
      </c>
      <c r="C1820" s="8" t="s">
        <v>173</v>
      </c>
      <c r="D1820" s="8" t="s">
        <v>141</v>
      </c>
      <c r="E1820" s="8" t="s">
        <v>193</v>
      </c>
      <c r="F1820" s="8" t="s">
        <v>143</v>
      </c>
      <c r="G1820" s="8" t="s">
        <v>194</v>
      </c>
      <c r="H1820" s="8" t="s">
        <v>24</v>
      </c>
      <c r="I1820" s="8" t="s">
        <v>264</v>
      </c>
      <c r="J1820" s="8" t="s">
        <v>195</v>
      </c>
      <c r="K1820" s="8" t="s">
        <v>7</v>
      </c>
      <c r="L1820" s="9">
        <v>1016</v>
      </c>
      <c r="M1820" s="9">
        <v>14</v>
      </c>
      <c r="N1820" s="10">
        <f t="shared" si="252"/>
        <v>1.3779527559055118E-2</v>
      </c>
      <c r="O1820" s="11">
        <f t="shared" si="253"/>
        <v>6.6000000000000005</v>
      </c>
      <c r="P1820" s="11">
        <v>92.4</v>
      </c>
      <c r="Q1820" s="11">
        <v>0</v>
      </c>
      <c r="R1820" s="8">
        <v>0</v>
      </c>
      <c r="S1820" s="8">
        <v>0</v>
      </c>
      <c r="T1820" s="33" t="str">
        <f t="shared" si="254"/>
        <v/>
      </c>
      <c r="U1820" s="12">
        <f t="shared" si="255"/>
        <v>0</v>
      </c>
      <c r="V1820" s="10">
        <f t="shared" si="256"/>
        <v>0</v>
      </c>
      <c r="W1820" s="11">
        <v>8.5</v>
      </c>
      <c r="X1820" s="8" t="s">
        <v>148</v>
      </c>
      <c r="Y1820" s="8" t="s">
        <v>149</v>
      </c>
      <c r="AA1820">
        <f t="shared" si="257"/>
        <v>3</v>
      </c>
      <c r="AB1820" s="32">
        <f t="shared" si="258"/>
        <v>-92.4</v>
      </c>
      <c r="AC1820" t="str">
        <f t="shared" si="259"/>
        <v>No Sales</v>
      </c>
      <c r="AD1820">
        <f>IFERROR(VLOOKUP(J1820,Product_lookup!$A:$G,5,FALSE),"")</f>
        <v>399</v>
      </c>
      <c r="AE1820">
        <f>IFERROR(VLOOKUP(J1820,Product_lookup!$A:$G,6,FALSE),"")</f>
        <v>148</v>
      </c>
      <c r="AF1820">
        <f>IFERROR(VLOOKUP(J1820,Product_lookup!$A:$G,7,FALSE),"")</f>
        <v>126</v>
      </c>
      <c r="AG1820" s="33">
        <f t="shared" si="260"/>
        <v>0.31328320802005011</v>
      </c>
    </row>
    <row r="1821" spans="1:33" x14ac:dyDescent="0.3">
      <c r="A1821" s="27">
        <v>46282</v>
      </c>
      <c r="B1821" s="8" t="s">
        <v>33</v>
      </c>
      <c r="C1821" s="8" t="s">
        <v>173</v>
      </c>
      <c r="D1821" s="8" t="s">
        <v>141</v>
      </c>
      <c r="E1821" s="8" t="s">
        <v>193</v>
      </c>
      <c r="F1821" s="8" t="s">
        <v>143</v>
      </c>
      <c r="G1821" s="8" t="s">
        <v>194</v>
      </c>
      <c r="H1821" s="8" t="s">
        <v>24</v>
      </c>
      <c r="I1821" s="8" t="s">
        <v>469</v>
      </c>
      <c r="J1821" s="8" t="s">
        <v>195</v>
      </c>
      <c r="K1821" s="8" t="s">
        <v>14</v>
      </c>
      <c r="L1821" s="12">
        <v>541</v>
      </c>
      <c r="M1821" s="9">
        <v>2</v>
      </c>
      <c r="N1821" s="10">
        <f t="shared" si="252"/>
        <v>3.6968576709796672E-3</v>
      </c>
      <c r="O1821" s="11">
        <f t="shared" si="253"/>
        <v>6.76</v>
      </c>
      <c r="P1821" s="11">
        <v>13.52</v>
      </c>
      <c r="Q1821" s="11">
        <v>399</v>
      </c>
      <c r="R1821" s="8">
        <v>1</v>
      </c>
      <c r="S1821" s="8">
        <v>1</v>
      </c>
      <c r="T1821" s="33">
        <f t="shared" si="254"/>
        <v>3.3884711779448622E-2</v>
      </c>
      <c r="U1821" s="12">
        <f t="shared" si="255"/>
        <v>29.511834319526628</v>
      </c>
      <c r="V1821" s="10">
        <f t="shared" si="256"/>
        <v>0.5</v>
      </c>
      <c r="W1821" s="11">
        <v>11.5</v>
      </c>
      <c r="X1821" s="8" t="s">
        <v>148</v>
      </c>
      <c r="Y1821" s="8" t="s">
        <v>149</v>
      </c>
      <c r="AA1821">
        <f t="shared" si="257"/>
        <v>3</v>
      </c>
      <c r="AB1821" s="32">
        <f t="shared" si="258"/>
        <v>111.48</v>
      </c>
      <c r="AC1821" t="str">
        <f t="shared" si="259"/>
        <v>Profitable</v>
      </c>
      <c r="AD1821">
        <f>IFERROR(VLOOKUP(J1821,Product_lookup!$A:$G,5,FALSE),"")</f>
        <v>399</v>
      </c>
      <c r="AE1821">
        <f>IFERROR(VLOOKUP(J1821,Product_lookup!$A:$G,6,FALSE),"")</f>
        <v>148</v>
      </c>
      <c r="AF1821">
        <f>IFERROR(VLOOKUP(J1821,Product_lookup!$A:$G,7,FALSE),"")</f>
        <v>126</v>
      </c>
      <c r="AG1821" s="33">
        <f t="shared" si="260"/>
        <v>0.31328320802005011</v>
      </c>
    </row>
    <row r="1822" spans="1:33" x14ac:dyDescent="0.3">
      <c r="A1822" s="27">
        <v>46282</v>
      </c>
      <c r="B1822" s="8" t="s">
        <v>33</v>
      </c>
      <c r="C1822" s="8" t="s">
        <v>173</v>
      </c>
      <c r="D1822" s="8" t="s">
        <v>141</v>
      </c>
      <c r="E1822" s="8" t="s">
        <v>200</v>
      </c>
      <c r="F1822" s="8" t="s">
        <v>143</v>
      </c>
      <c r="G1822" s="8" t="s">
        <v>268</v>
      </c>
      <c r="H1822" s="8" t="s">
        <v>24</v>
      </c>
      <c r="I1822" s="8" t="s">
        <v>638</v>
      </c>
      <c r="J1822" s="8" t="s">
        <v>202</v>
      </c>
      <c r="K1822" s="8" t="s">
        <v>21</v>
      </c>
      <c r="L1822" s="12">
        <v>144</v>
      </c>
      <c r="M1822" s="9">
        <v>5</v>
      </c>
      <c r="N1822" s="10">
        <f t="shared" si="252"/>
        <v>3.4722222222222224E-2</v>
      </c>
      <c r="O1822" s="11">
        <f t="shared" si="253"/>
        <v>13.669999999999998</v>
      </c>
      <c r="P1822" s="8">
        <v>68.349999999999994</v>
      </c>
      <c r="Q1822" s="11">
        <v>0</v>
      </c>
      <c r="R1822" s="8">
        <v>0</v>
      </c>
      <c r="S1822" s="8">
        <v>0</v>
      </c>
      <c r="T1822" s="33" t="str">
        <f t="shared" si="254"/>
        <v/>
      </c>
      <c r="U1822" s="12">
        <f t="shared" si="255"/>
        <v>0</v>
      </c>
      <c r="V1822" s="10">
        <f t="shared" si="256"/>
        <v>0</v>
      </c>
      <c r="W1822" s="11">
        <v>14.5</v>
      </c>
      <c r="X1822" s="8" t="s">
        <v>148</v>
      </c>
      <c r="Y1822" s="8" t="s">
        <v>149</v>
      </c>
      <c r="AA1822">
        <f t="shared" si="257"/>
        <v>3</v>
      </c>
      <c r="AB1822" s="32">
        <f t="shared" si="258"/>
        <v>-68.349999999999994</v>
      </c>
      <c r="AC1822" t="str">
        <f t="shared" si="259"/>
        <v>No Sales</v>
      </c>
      <c r="AD1822">
        <f>IFERROR(VLOOKUP(J1822,Product_lookup!$A:$G,5,FALSE),"")</f>
        <v>429</v>
      </c>
      <c r="AE1822">
        <f>IFERROR(VLOOKUP(J1822,Product_lookup!$A:$G,6,FALSE),"")</f>
        <v>159</v>
      </c>
      <c r="AF1822">
        <f>IFERROR(VLOOKUP(J1822,Product_lookup!$A:$G,7,FALSE),"")</f>
        <v>139</v>
      </c>
      <c r="AG1822" s="33">
        <f t="shared" si="260"/>
        <v>0.30536130536130535</v>
      </c>
    </row>
    <row r="1823" spans="1:33" x14ac:dyDescent="0.3">
      <c r="A1823" s="27">
        <v>46282</v>
      </c>
      <c r="B1823" s="8" t="s">
        <v>33</v>
      </c>
      <c r="C1823" s="8" t="s">
        <v>173</v>
      </c>
      <c r="D1823" s="8" t="s">
        <v>141</v>
      </c>
      <c r="E1823" s="8" t="s">
        <v>200</v>
      </c>
      <c r="F1823" s="8" t="s">
        <v>143</v>
      </c>
      <c r="G1823" s="8" t="s">
        <v>268</v>
      </c>
      <c r="H1823" s="8" t="s">
        <v>24</v>
      </c>
      <c r="I1823" s="8" t="s">
        <v>199</v>
      </c>
      <c r="J1823" s="8" t="s">
        <v>202</v>
      </c>
      <c r="K1823" s="8" t="s">
        <v>14</v>
      </c>
      <c r="L1823" s="12">
        <v>479</v>
      </c>
      <c r="M1823" s="9">
        <v>3</v>
      </c>
      <c r="N1823" s="10">
        <f t="shared" si="252"/>
        <v>6.2630480167014616E-3</v>
      </c>
      <c r="O1823" s="11">
        <f t="shared" si="253"/>
        <v>7.18</v>
      </c>
      <c r="P1823" s="11">
        <v>21.54</v>
      </c>
      <c r="Q1823" s="11">
        <v>0</v>
      </c>
      <c r="R1823" s="8">
        <v>0</v>
      </c>
      <c r="S1823" s="8">
        <v>0</v>
      </c>
      <c r="T1823" s="33" t="str">
        <f t="shared" si="254"/>
        <v/>
      </c>
      <c r="U1823" s="12">
        <f t="shared" si="255"/>
        <v>0</v>
      </c>
      <c r="V1823" s="10">
        <f t="shared" si="256"/>
        <v>0</v>
      </c>
      <c r="W1823" s="11">
        <v>11.5</v>
      </c>
      <c r="X1823" s="8" t="s">
        <v>148</v>
      </c>
      <c r="Y1823" s="8" t="s">
        <v>149</v>
      </c>
      <c r="AA1823">
        <f t="shared" si="257"/>
        <v>3</v>
      </c>
      <c r="AB1823" s="32">
        <f t="shared" si="258"/>
        <v>-21.54</v>
      </c>
      <c r="AC1823" t="str">
        <f t="shared" si="259"/>
        <v>No Sales</v>
      </c>
      <c r="AD1823">
        <f>IFERROR(VLOOKUP(J1823,Product_lookup!$A:$G,5,FALSE),"")</f>
        <v>429</v>
      </c>
      <c r="AE1823">
        <f>IFERROR(VLOOKUP(J1823,Product_lookup!$A:$G,6,FALSE),"")</f>
        <v>159</v>
      </c>
      <c r="AF1823">
        <f>IFERROR(VLOOKUP(J1823,Product_lookup!$A:$G,7,FALSE),"")</f>
        <v>139</v>
      </c>
      <c r="AG1823" s="33">
        <f t="shared" si="260"/>
        <v>0.30536130536130535</v>
      </c>
    </row>
    <row r="1824" spans="1:33" x14ac:dyDescent="0.3">
      <c r="A1824" s="27">
        <v>46282</v>
      </c>
      <c r="B1824" s="8" t="s">
        <v>33</v>
      </c>
      <c r="C1824" s="8" t="s">
        <v>173</v>
      </c>
      <c r="D1824" s="8" t="s">
        <v>141</v>
      </c>
      <c r="E1824" s="8" t="s">
        <v>271</v>
      </c>
      <c r="F1824" s="8" t="s">
        <v>143</v>
      </c>
      <c r="G1824" s="8" t="s">
        <v>275</v>
      </c>
      <c r="H1824" s="8" t="s">
        <v>24</v>
      </c>
      <c r="I1824" s="8" t="s">
        <v>272</v>
      </c>
      <c r="J1824" s="8" t="s">
        <v>274</v>
      </c>
      <c r="K1824" s="8" t="s">
        <v>7</v>
      </c>
      <c r="L1824" s="12">
        <v>518</v>
      </c>
      <c r="M1824" s="9">
        <v>0</v>
      </c>
      <c r="N1824" s="10">
        <f t="shared" si="252"/>
        <v>0</v>
      </c>
      <c r="O1824" s="11" t="str">
        <f t="shared" si="253"/>
        <v/>
      </c>
      <c r="P1824" s="11">
        <v>0</v>
      </c>
      <c r="Q1824" s="11">
        <v>0</v>
      </c>
      <c r="R1824" s="8">
        <v>0</v>
      </c>
      <c r="S1824" s="8">
        <v>0</v>
      </c>
      <c r="T1824" s="33" t="str">
        <f t="shared" si="254"/>
        <v/>
      </c>
      <c r="U1824" s="12" t="str">
        <f t="shared" si="255"/>
        <v/>
      </c>
      <c r="V1824" s="10" t="str">
        <f t="shared" si="256"/>
        <v/>
      </c>
      <c r="W1824" s="11">
        <v>12.5</v>
      </c>
      <c r="X1824" s="8" t="s">
        <v>148</v>
      </c>
      <c r="Y1824" s="8" t="s">
        <v>149</v>
      </c>
      <c r="AA1824">
        <f t="shared" si="257"/>
        <v>3</v>
      </c>
      <c r="AB1824" s="32">
        <f t="shared" si="258"/>
        <v>0</v>
      </c>
      <c r="AC1824" t="str">
        <f t="shared" si="259"/>
        <v>No Spend</v>
      </c>
      <c r="AD1824">
        <f>IFERROR(VLOOKUP(J1824,Product_lookup!$A:$G,5,FALSE),"")</f>
        <v>549</v>
      </c>
      <c r="AE1824">
        <f>IFERROR(VLOOKUP(J1824,Product_lookup!$A:$G,6,FALSE),"")</f>
        <v>198</v>
      </c>
      <c r="AF1824">
        <f>IFERROR(VLOOKUP(J1824,Product_lookup!$A:$G,7,FALSE),"")</f>
        <v>139</v>
      </c>
      <c r="AG1824" s="33">
        <f t="shared" si="260"/>
        <v>0.38615664845173042</v>
      </c>
    </row>
    <row r="1825" spans="1:33" x14ac:dyDescent="0.3">
      <c r="A1825" s="27">
        <v>46282</v>
      </c>
      <c r="B1825" s="8" t="s">
        <v>33</v>
      </c>
      <c r="C1825" s="8" t="s">
        <v>173</v>
      </c>
      <c r="D1825" s="8" t="s">
        <v>141</v>
      </c>
      <c r="E1825" s="8" t="s">
        <v>271</v>
      </c>
      <c r="F1825" s="8" t="s">
        <v>143</v>
      </c>
      <c r="G1825" s="8" t="s">
        <v>272</v>
      </c>
      <c r="H1825" s="8" t="s">
        <v>24</v>
      </c>
      <c r="I1825" s="8" t="s">
        <v>277</v>
      </c>
      <c r="J1825" s="8" t="s">
        <v>274</v>
      </c>
      <c r="K1825" s="8" t="s">
        <v>7</v>
      </c>
      <c r="L1825" s="12">
        <v>535</v>
      </c>
      <c r="M1825" s="9">
        <v>3</v>
      </c>
      <c r="N1825" s="10">
        <f t="shared" si="252"/>
        <v>5.6074766355140183E-3</v>
      </c>
      <c r="O1825" s="11">
        <f t="shared" si="253"/>
        <v>9.06</v>
      </c>
      <c r="P1825" s="11">
        <v>27.18</v>
      </c>
      <c r="Q1825" s="11">
        <v>0</v>
      </c>
      <c r="R1825" s="8">
        <v>0</v>
      </c>
      <c r="S1825" s="8">
        <v>0</v>
      </c>
      <c r="T1825" s="33" t="str">
        <f t="shared" si="254"/>
        <v/>
      </c>
      <c r="U1825" s="12">
        <f t="shared" si="255"/>
        <v>0</v>
      </c>
      <c r="V1825" s="10">
        <f t="shared" si="256"/>
        <v>0</v>
      </c>
      <c r="W1825" s="11">
        <v>12</v>
      </c>
      <c r="X1825" s="8" t="s">
        <v>148</v>
      </c>
      <c r="Y1825" s="8" t="s">
        <v>149</v>
      </c>
      <c r="AA1825">
        <f t="shared" si="257"/>
        <v>3</v>
      </c>
      <c r="AB1825" s="32">
        <f t="shared" si="258"/>
        <v>-27.18</v>
      </c>
      <c r="AC1825" t="str">
        <f t="shared" si="259"/>
        <v>No Sales</v>
      </c>
      <c r="AD1825">
        <f>IFERROR(VLOOKUP(J1825,Product_lookup!$A:$G,5,FALSE),"")</f>
        <v>549</v>
      </c>
      <c r="AE1825">
        <f>IFERROR(VLOOKUP(J1825,Product_lookup!$A:$G,6,FALSE),"")</f>
        <v>198</v>
      </c>
      <c r="AF1825">
        <f>IFERROR(VLOOKUP(J1825,Product_lookup!$A:$G,7,FALSE),"")</f>
        <v>139</v>
      </c>
      <c r="AG1825" s="33">
        <f t="shared" si="260"/>
        <v>0.38615664845173042</v>
      </c>
    </row>
    <row r="1826" spans="1:33" x14ac:dyDescent="0.3">
      <c r="A1826" s="27">
        <v>46282</v>
      </c>
      <c r="B1826" s="8" t="s">
        <v>33</v>
      </c>
      <c r="C1826" s="8" t="s">
        <v>173</v>
      </c>
      <c r="D1826" s="8" t="s">
        <v>141</v>
      </c>
      <c r="E1826" s="8" t="s">
        <v>271</v>
      </c>
      <c r="F1826" s="8" t="s">
        <v>143</v>
      </c>
      <c r="G1826" s="8" t="s">
        <v>275</v>
      </c>
      <c r="H1826" s="8" t="s">
        <v>24</v>
      </c>
      <c r="I1826" s="8" t="s">
        <v>275</v>
      </c>
      <c r="J1826" s="8" t="s">
        <v>274</v>
      </c>
      <c r="K1826" s="8" t="s">
        <v>7</v>
      </c>
      <c r="L1826" s="12">
        <v>1118</v>
      </c>
      <c r="M1826" s="9">
        <v>5</v>
      </c>
      <c r="N1826" s="10">
        <f t="shared" si="252"/>
        <v>4.4722719141323791E-3</v>
      </c>
      <c r="O1826" s="11">
        <f t="shared" si="253"/>
        <v>7.88</v>
      </c>
      <c r="P1826" s="11">
        <v>39.4</v>
      </c>
      <c r="Q1826" s="11">
        <v>549</v>
      </c>
      <c r="R1826" s="8">
        <v>1</v>
      </c>
      <c r="S1826" s="8">
        <v>1</v>
      </c>
      <c r="T1826" s="33">
        <f t="shared" si="254"/>
        <v>7.1766848816029141E-2</v>
      </c>
      <c r="U1826" s="12">
        <f t="shared" si="255"/>
        <v>13.934010152284264</v>
      </c>
      <c r="V1826" s="10">
        <f t="shared" si="256"/>
        <v>0.2</v>
      </c>
      <c r="W1826" s="11">
        <v>15</v>
      </c>
      <c r="X1826" s="8" t="s">
        <v>148</v>
      </c>
      <c r="Y1826" s="8" t="s">
        <v>149</v>
      </c>
      <c r="AA1826">
        <f t="shared" si="257"/>
        <v>3</v>
      </c>
      <c r="AB1826" s="32">
        <f t="shared" si="258"/>
        <v>172.6</v>
      </c>
      <c r="AC1826" t="str">
        <f t="shared" si="259"/>
        <v>Profitable</v>
      </c>
      <c r="AD1826">
        <f>IFERROR(VLOOKUP(J1826,Product_lookup!$A:$G,5,FALSE),"")</f>
        <v>549</v>
      </c>
      <c r="AE1826">
        <f>IFERROR(VLOOKUP(J1826,Product_lookup!$A:$G,6,FALSE),"")</f>
        <v>198</v>
      </c>
      <c r="AF1826">
        <f>IFERROR(VLOOKUP(J1826,Product_lookup!$A:$G,7,FALSE),"")</f>
        <v>139</v>
      </c>
      <c r="AG1826" s="33">
        <f t="shared" si="260"/>
        <v>0.38615664845173042</v>
      </c>
    </row>
    <row r="1827" spans="1:33" x14ac:dyDescent="0.3">
      <c r="A1827" s="27">
        <v>46282</v>
      </c>
      <c r="B1827" s="8" t="s">
        <v>23</v>
      </c>
      <c r="C1827" s="8" t="s">
        <v>173</v>
      </c>
      <c r="D1827" s="8" t="s">
        <v>141</v>
      </c>
      <c r="E1827" s="8" t="s">
        <v>174</v>
      </c>
      <c r="F1827" s="8" t="s">
        <v>143</v>
      </c>
      <c r="G1827" s="8" t="s">
        <v>175</v>
      </c>
      <c r="H1827" s="8" t="s">
        <v>20</v>
      </c>
      <c r="I1827" s="8" t="s">
        <v>175</v>
      </c>
      <c r="J1827" s="8" t="s">
        <v>176</v>
      </c>
      <c r="K1827" s="8" t="s">
        <v>21</v>
      </c>
      <c r="L1827" s="12">
        <v>373</v>
      </c>
      <c r="M1827" s="9">
        <v>0</v>
      </c>
      <c r="N1827" s="10">
        <f t="shared" si="252"/>
        <v>0</v>
      </c>
      <c r="O1827" s="11" t="str">
        <f t="shared" si="253"/>
        <v/>
      </c>
      <c r="P1827" s="11">
        <v>0</v>
      </c>
      <c r="Q1827" s="11">
        <v>0</v>
      </c>
      <c r="R1827" s="8">
        <v>0</v>
      </c>
      <c r="S1827" s="8">
        <v>0</v>
      </c>
      <c r="T1827" s="33" t="str">
        <f t="shared" si="254"/>
        <v/>
      </c>
      <c r="U1827" s="12" t="str">
        <f t="shared" si="255"/>
        <v/>
      </c>
      <c r="V1827" s="10" t="str">
        <f t="shared" si="256"/>
        <v/>
      </c>
      <c r="W1827" s="11">
        <v>15</v>
      </c>
      <c r="X1827" s="8" t="s">
        <v>148</v>
      </c>
      <c r="Y1827" s="8" t="s">
        <v>149</v>
      </c>
      <c r="AA1827">
        <f t="shared" si="257"/>
        <v>3</v>
      </c>
      <c r="AB1827" s="32">
        <f t="shared" si="258"/>
        <v>0</v>
      </c>
      <c r="AC1827" t="str">
        <f t="shared" si="259"/>
        <v>No Spend</v>
      </c>
      <c r="AD1827">
        <f>IFERROR(VLOOKUP(J1827,Product_lookup!$A:$G,5,FALSE),"")</f>
        <v>449</v>
      </c>
      <c r="AE1827">
        <f>IFERROR(VLOOKUP(J1827,Product_lookup!$A:$G,6,FALSE),"")</f>
        <v>166</v>
      </c>
      <c r="AF1827">
        <f>IFERROR(VLOOKUP(J1827,Product_lookup!$A:$G,7,FALSE),"")</f>
        <v>140</v>
      </c>
      <c r="AG1827" s="33">
        <f t="shared" si="260"/>
        <v>0.31848552338530067</v>
      </c>
    </row>
    <row r="1828" spans="1:33" x14ac:dyDescent="0.3">
      <c r="A1828" s="27">
        <v>46282</v>
      </c>
      <c r="B1828" s="8" t="s">
        <v>23</v>
      </c>
      <c r="C1828" s="8" t="s">
        <v>173</v>
      </c>
      <c r="D1828" s="8" t="s">
        <v>141</v>
      </c>
      <c r="E1828" s="8" t="s">
        <v>186</v>
      </c>
      <c r="F1828" s="8" t="s">
        <v>143</v>
      </c>
      <c r="G1828" s="8" t="s">
        <v>189</v>
      </c>
      <c r="H1828" s="8" t="s">
        <v>20</v>
      </c>
      <c r="I1828" s="8" t="s">
        <v>189</v>
      </c>
      <c r="J1828" s="8" t="s">
        <v>188</v>
      </c>
      <c r="K1828" s="8" t="s">
        <v>14</v>
      </c>
      <c r="L1828" s="12">
        <v>1841</v>
      </c>
      <c r="M1828" s="9">
        <v>10</v>
      </c>
      <c r="N1828" s="10">
        <f t="shared" si="252"/>
        <v>5.4318305268875608E-3</v>
      </c>
      <c r="O1828" s="11">
        <f t="shared" si="253"/>
        <v>7.01</v>
      </c>
      <c r="P1828" s="11">
        <v>70.099999999999994</v>
      </c>
      <c r="Q1828" s="11">
        <v>349</v>
      </c>
      <c r="R1828" s="8">
        <v>1</v>
      </c>
      <c r="S1828" s="8">
        <v>1</v>
      </c>
      <c r="T1828" s="33">
        <f t="shared" si="254"/>
        <v>0.20085959885386817</v>
      </c>
      <c r="U1828" s="12">
        <f t="shared" si="255"/>
        <v>4.9786019971469333</v>
      </c>
      <c r="V1828" s="10">
        <f t="shared" si="256"/>
        <v>0.1</v>
      </c>
      <c r="W1828" s="11">
        <v>8.5</v>
      </c>
      <c r="X1828" s="8" t="s">
        <v>148</v>
      </c>
      <c r="Y1828" s="8" t="s">
        <v>149</v>
      </c>
      <c r="AA1828">
        <f t="shared" si="257"/>
        <v>3</v>
      </c>
      <c r="AB1828" s="32">
        <f t="shared" si="258"/>
        <v>24.900000000000006</v>
      </c>
      <c r="AC1828" t="str">
        <f t="shared" si="259"/>
        <v>Profitable</v>
      </c>
      <c r="AD1828">
        <f>IFERROR(VLOOKUP(J1828,Product_lookup!$A:$G,5,FALSE),"")</f>
        <v>349</v>
      </c>
      <c r="AE1828">
        <f>IFERROR(VLOOKUP(J1828,Product_lookup!$A:$G,6,FALSE),"")</f>
        <v>133</v>
      </c>
      <c r="AF1828">
        <f>IFERROR(VLOOKUP(J1828,Product_lookup!$A:$G,7,FALSE),"")</f>
        <v>121</v>
      </c>
      <c r="AG1828" s="33">
        <f t="shared" si="260"/>
        <v>0.27220630372492838</v>
      </c>
    </row>
    <row r="1829" spans="1:33" x14ac:dyDescent="0.3">
      <c r="A1829" s="27">
        <v>46289</v>
      </c>
      <c r="B1829" s="8" t="s">
        <v>23</v>
      </c>
      <c r="C1829" s="8" t="s">
        <v>173</v>
      </c>
      <c r="D1829" s="8" t="s">
        <v>141</v>
      </c>
      <c r="E1829" s="8" t="s">
        <v>174</v>
      </c>
      <c r="F1829" s="8" t="s">
        <v>143</v>
      </c>
      <c r="G1829" s="8" t="s">
        <v>408</v>
      </c>
      <c r="H1829" s="8" t="s">
        <v>20</v>
      </c>
      <c r="I1829" s="8" t="s">
        <v>408</v>
      </c>
      <c r="K1829" s="8" t="s">
        <v>21</v>
      </c>
      <c r="L1829" s="12">
        <v>748</v>
      </c>
      <c r="M1829" s="9">
        <v>21</v>
      </c>
      <c r="N1829" s="10">
        <f t="shared" si="252"/>
        <v>2.8074866310160429E-2</v>
      </c>
      <c r="O1829" s="11">
        <f t="shared" si="253"/>
        <v>15.5</v>
      </c>
      <c r="P1829" s="11">
        <v>325.5</v>
      </c>
      <c r="Q1829" s="11">
        <v>449</v>
      </c>
      <c r="R1829" s="8">
        <v>1</v>
      </c>
      <c r="S1829" s="8">
        <v>1</v>
      </c>
      <c r="T1829" s="33">
        <f t="shared" si="254"/>
        <v>0.72494432071269488</v>
      </c>
      <c r="U1829" s="12">
        <f t="shared" si="255"/>
        <v>1.379416282642089</v>
      </c>
      <c r="V1829" s="10">
        <f t="shared" si="256"/>
        <v>4.7619047619047616E-2</v>
      </c>
      <c r="W1829" s="11">
        <v>15.5</v>
      </c>
      <c r="X1829" s="8" t="s">
        <v>148</v>
      </c>
      <c r="Y1829" s="8" t="s">
        <v>149</v>
      </c>
      <c r="AA1829">
        <f t="shared" si="257"/>
        <v>4</v>
      </c>
      <c r="AB1829" s="32" t="str">
        <f t="shared" si="258"/>
        <v/>
      </c>
      <c r="AC1829" t="str">
        <f t="shared" si="259"/>
        <v>Cost missing</v>
      </c>
      <c r="AD1829" t="str">
        <f>IFERROR(VLOOKUP(J1829,Product_lookup!$A:$G,5,FALSE),"")</f>
        <v/>
      </c>
      <c r="AE1829" t="str">
        <f>IFERROR(VLOOKUP(J1829,Product_lookup!$A:$G,6,FALSE),"")</f>
        <v/>
      </c>
      <c r="AF1829" t="str">
        <f>IFERROR(VLOOKUP(J1829,Product_lookup!$A:$G,7,FALSE),"")</f>
        <v/>
      </c>
      <c r="AG1829" s="33" t="str">
        <f t="shared" si="260"/>
        <v/>
      </c>
    </row>
    <row r="1830" spans="1:33" x14ac:dyDescent="0.3">
      <c r="A1830" s="27">
        <v>46282</v>
      </c>
      <c r="B1830" s="8" t="s">
        <v>23</v>
      </c>
      <c r="C1830" s="8" t="s">
        <v>173</v>
      </c>
      <c r="D1830" s="8" t="s">
        <v>141</v>
      </c>
      <c r="E1830" s="8" t="s">
        <v>186</v>
      </c>
      <c r="F1830" s="8" t="s">
        <v>143</v>
      </c>
      <c r="G1830" s="8" t="s">
        <v>279</v>
      </c>
      <c r="H1830" s="8" t="s">
        <v>20</v>
      </c>
      <c r="I1830" s="8" t="s">
        <v>279</v>
      </c>
      <c r="J1830" s="8" t="s">
        <v>188</v>
      </c>
      <c r="K1830" s="8" t="s">
        <v>7</v>
      </c>
      <c r="L1830" s="12">
        <v>249</v>
      </c>
      <c r="M1830" s="9">
        <v>7</v>
      </c>
      <c r="N1830" s="10">
        <f t="shared" si="252"/>
        <v>2.8112449799196786E-2</v>
      </c>
      <c r="O1830" s="11">
        <f t="shared" si="253"/>
        <v>4.87</v>
      </c>
      <c r="P1830" s="11">
        <v>34.090000000000003</v>
      </c>
      <c r="Q1830" s="11">
        <v>349</v>
      </c>
      <c r="R1830" s="8">
        <v>1</v>
      </c>
      <c r="S1830" s="8">
        <v>1</v>
      </c>
      <c r="T1830" s="33">
        <f t="shared" si="254"/>
        <v>9.7679083094555877E-2</v>
      </c>
      <c r="U1830" s="12">
        <f t="shared" si="255"/>
        <v>10.237606336168964</v>
      </c>
      <c r="V1830" s="10">
        <f t="shared" si="256"/>
        <v>0.14285714285714285</v>
      </c>
      <c r="W1830" s="11">
        <v>9</v>
      </c>
      <c r="X1830" s="8" t="s">
        <v>148</v>
      </c>
      <c r="Y1830" s="8" t="s">
        <v>149</v>
      </c>
      <c r="AA1830">
        <f t="shared" si="257"/>
        <v>3</v>
      </c>
      <c r="AB1830" s="32">
        <f t="shared" si="258"/>
        <v>60.91</v>
      </c>
      <c r="AC1830" t="str">
        <f t="shared" si="259"/>
        <v>Profitable</v>
      </c>
      <c r="AD1830">
        <f>IFERROR(VLOOKUP(J1830,Product_lookup!$A:$G,5,FALSE),"")</f>
        <v>349</v>
      </c>
      <c r="AE1830">
        <f>IFERROR(VLOOKUP(J1830,Product_lookup!$A:$G,6,FALSE),"")</f>
        <v>133</v>
      </c>
      <c r="AF1830">
        <f>IFERROR(VLOOKUP(J1830,Product_lookup!$A:$G,7,FALSE),"")</f>
        <v>121</v>
      </c>
      <c r="AG1830" s="33">
        <f t="shared" si="260"/>
        <v>0.27220630372492838</v>
      </c>
    </row>
    <row r="1831" spans="1:33" x14ac:dyDescent="0.3">
      <c r="A1831" s="27">
        <v>46282</v>
      </c>
      <c r="B1831" s="8" t="s">
        <v>23</v>
      </c>
      <c r="C1831" s="8" t="s">
        <v>173</v>
      </c>
      <c r="D1831" s="8" t="s">
        <v>141</v>
      </c>
      <c r="E1831" s="8" t="s">
        <v>186</v>
      </c>
      <c r="F1831" s="8" t="s">
        <v>143</v>
      </c>
      <c r="G1831" s="8" t="s">
        <v>413</v>
      </c>
      <c r="H1831" s="8" t="s">
        <v>20</v>
      </c>
      <c r="I1831" s="8" t="s">
        <v>413</v>
      </c>
      <c r="J1831" s="8" t="s">
        <v>188</v>
      </c>
      <c r="K1831" s="8" t="s">
        <v>7</v>
      </c>
      <c r="L1831" s="12">
        <v>265</v>
      </c>
      <c r="M1831" s="9">
        <v>4</v>
      </c>
      <c r="N1831" s="10">
        <f t="shared" si="252"/>
        <v>1.509433962264151E-2</v>
      </c>
      <c r="O1831" s="11">
        <f t="shared" si="253"/>
        <v>4.63</v>
      </c>
      <c r="P1831" s="11">
        <v>18.52</v>
      </c>
      <c r="Q1831" s="11">
        <v>0</v>
      </c>
      <c r="R1831" s="8">
        <v>0</v>
      </c>
      <c r="S1831" s="8">
        <v>0</v>
      </c>
      <c r="T1831" s="33" t="str">
        <f t="shared" si="254"/>
        <v/>
      </c>
      <c r="U1831" s="12">
        <f t="shared" si="255"/>
        <v>0</v>
      </c>
      <c r="V1831" s="10">
        <f t="shared" si="256"/>
        <v>0</v>
      </c>
      <c r="W1831" s="11">
        <v>9</v>
      </c>
      <c r="X1831" s="8" t="s">
        <v>148</v>
      </c>
      <c r="Y1831" s="8" t="s">
        <v>149</v>
      </c>
      <c r="AA1831">
        <f t="shared" si="257"/>
        <v>3</v>
      </c>
      <c r="AB1831" s="32">
        <f t="shared" si="258"/>
        <v>-18.52</v>
      </c>
      <c r="AC1831" t="str">
        <f t="shared" si="259"/>
        <v>No Sales</v>
      </c>
      <c r="AD1831">
        <f>IFERROR(VLOOKUP(J1831,Product_lookup!$A:$G,5,FALSE),"")</f>
        <v>349</v>
      </c>
      <c r="AE1831">
        <f>IFERROR(VLOOKUP(J1831,Product_lookup!$A:$G,6,FALSE),"")</f>
        <v>133</v>
      </c>
      <c r="AF1831">
        <f>IFERROR(VLOOKUP(J1831,Product_lookup!$A:$G,7,FALSE),"")</f>
        <v>121</v>
      </c>
      <c r="AG1831" s="33">
        <f t="shared" si="260"/>
        <v>0.27220630372492838</v>
      </c>
    </row>
    <row r="1832" spans="1:33" x14ac:dyDescent="0.3">
      <c r="A1832" s="27">
        <v>46282</v>
      </c>
      <c r="B1832" s="8" t="s">
        <v>23</v>
      </c>
      <c r="C1832" s="8" t="s">
        <v>173</v>
      </c>
      <c r="D1832" s="8" t="s">
        <v>141</v>
      </c>
      <c r="E1832" s="8" t="s">
        <v>186</v>
      </c>
      <c r="F1832" s="8" t="s">
        <v>143</v>
      </c>
      <c r="G1832" s="8" t="s">
        <v>280</v>
      </c>
      <c r="H1832" s="8" t="s">
        <v>20</v>
      </c>
      <c r="I1832" s="8" t="s">
        <v>280</v>
      </c>
      <c r="J1832" s="8" t="s">
        <v>188</v>
      </c>
      <c r="K1832" s="8" t="s">
        <v>14</v>
      </c>
      <c r="L1832" s="12">
        <v>1435</v>
      </c>
      <c r="M1832" s="9">
        <v>11</v>
      </c>
      <c r="N1832" s="10">
        <f t="shared" si="252"/>
        <v>7.6655052264808362E-3</v>
      </c>
      <c r="O1832" s="11">
        <f t="shared" si="253"/>
        <v>7.6400000000000006</v>
      </c>
      <c r="P1832" s="11">
        <v>84.04</v>
      </c>
      <c r="Q1832" s="11">
        <v>349</v>
      </c>
      <c r="R1832" s="8">
        <v>1</v>
      </c>
      <c r="S1832" s="8">
        <v>1</v>
      </c>
      <c r="T1832" s="33">
        <f t="shared" si="254"/>
        <v>0.24080229226361033</v>
      </c>
      <c r="U1832" s="12">
        <f t="shared" si="255"/>
        <v>4.1527843883864826</v>
      </c>
      <c r="V1832" s="10">
        <f t="shared" si="256"/>
        <v>9.0909090909090912E-2</v>
      </c>
      <c r="W1832" s="11">
        <v>13</v>
      </c>
      <c r="X1832" s="8" t="s">
        <v>148</v>
      </c>
      <c r="Y1832" s="8" t="s">
        <v>149</v>
      </c>
      <c r="AA1832">
        <f t="shared" si="257"/>
        <v>3</v>
      </c>
      <c r="AB1832" s="32">
        <f t="shared" si="258"/>
        <v>10.959999999999994</v>
      </c>
      <c r="AC1832" t="str">
        <f t="shared" si="259"/>
        <v>Profitable</v>
      </c>
      <c r="AD1832">
        <f>IFERROR(VLOOKUP(J1832,Product_lookup!$A:$G,5,FALSE),"")</f>
        <v>349</v>
      </c>
      <c r="AE1832">
        <f>IFERROR(VLOOKUP(J1832,Product_lookup!$A:$G,6,FALSE),"")</f>
        <v>133</v>
      </c>
      <c r="AF1832">
        <f>IFERROR(VLOOKUP(J1832,Product_lookup!$A:$G,7,FALSE),"")</f>
        <v>121</v>
      </c>
      <c r="AG1832" s="33">
        <f t="shared" si="260"/>
        <v>0.27220630372492838</v>
      </c>
    </row>
    <row r="1833" spans="1:33" x14ac:dyDescent="0.3">
      <c r="A1833" s="27">
        <v>46282</v>
      </c>
      <c r="B1833" s="8" t="s">
        <v>23</v>
      </c>
      <c r="C1833" s="8" t="s">
        <v>173</v>
      </c>
      <c r="D1833" s="8" t="s">
        <v>141</v>
      </c>
      <c r="E1833" s="8" t="s">
        <v>186</v>
      </c>
      <c r="F1833" s="8" t="s">
        <v>143</v>
      </c>
      <c r="G1833" s="8" t="s">
        <v>363</v>
      </c>
      <c r="H1833" s="8" t="s">
        <v>20</v>
      </c>
      <c r="I1833" s="8" t="s">
        <v>363</v>
      </c>
      <c r="J1833" s="8" t="s">
        <v>188</v>
      </c>
      <c r="K1833" s="8" t="s">
        <v>21</v>
      </c>
      <c r="L1833" s="12">
        <v>111</v>
      </c>
      <c r="M1833" s="9">
        <v>1</v>
      </c>
      <c r="N1833" s="10">
        <f t="shared" si="252"/>
        <v>9.0090090090090089E-3</v>
      </c>
      <c r="O1833" s="11">
        <f t="shared" si="253"/>
        <v>13</v>
      </c>
      <c r="P1833" s="11">
        <v>13</v>
      </c>
      <c r="Q1833" s="11">
        <v>0</v>
      </c>
      <c r="R1833" s="8">
        <v>0</v>
      </c>
      <c r="S1833" s="8">
        <v>0</v>
      </c>
      <c r="T1833" s="33" t="str">
        <f t="shared" si="254"/>
        <v/>
      </c>
      <c r="U1833" s="12">
        <f t="shared" si="255"/>
        <v>0</v>
      </c>
      <c r="V1833" s="10">
        <f t="shared" si="256"/>
        <v>0</v>
      </c>
      <c r="W1833" s="11">
        <v>13</v>
      </c>
      <c r="X1833" s="8" t="s">
        <v>148</v>
      </c>
      <c r="Y1833" s="8" t="s">
        <v>149</v>
      </c>
      <c r="AA1833">
        <f t="shared" si="257"/>
        <v>3</v>
      </c>
      <c r="AB1833" s="32">
        <f t="shared" si="258"/>
        <v>-13</v>
      </c>
      <c r="AC1833" t="str">
        <f t="shared" si="259"/>
        <v>No Sales</v>
      </c>
      <c r="AD1833">
        <f>IFERROR(VLOOKUP(J1833,Product_lookup!$A:$G,5,FALSE),"")</f>
        <v>349</v>
      </c>
      <c r="AE1833">
        <f>IFERROR(VLOOKUP(J1833,Product_lookup!$A:$G,6,FALSE),"")</f>
        <v>133</v>
      </c>
      <c r="AF1833">
        <f>IFERROR(VLOOKUP(J1833,Product_lookup!$A:$G,7,FALSE),"")</f>
        <v>121</v>
      </c>
      <c r="AG1833" s="33">
        <f t="shared" si="260"/>
        <v>0.27220630372492838</v>
      </c>
    </row>
    <row r="1834" spans="1:33" x14ac:dyDescent="0.3">
      <c r="A1834" s="27">
        <v>46282</v>
      </c>
      <c r="B1834" s="8" t="s">
        <v>23</v>
      </c>
      <c r="C1834" s="8" t="s">
        <v>173</v>
      </c>
      <c r="D1834" s="8" t="s">
        <v>141</v>
      </c>
      <c r="E1834" s="8" t="s">
        <v>186</v>
      </c>
      <c r="F1834" s="8" t="s">
        <v>143</v>
      </c>
      <c r="G1834" s="8" t="s">
        <v>412</v>
      </c>
      <c r="H1834" s="8" t="s">
        <v>20</v>
      </c>
      <c r="I1834" s="8" t="s">
        <v>412</v>
      </c>
      <c r="J1834" s="8" t="s">
        <v>188</v>
      </c>
      <c r="K1834" s="8" t="s">
        <v>14</v>
      </c>
      <c r="L1834" s="9">
        <v>1015</v>
      </c>
      <c r="M1834" s="9">
        <v>8</v>
      </c>
      <c r="N1834" s="10">
        <f t="shared" si="252"/>
        <v>7.8817733990147777E-3</v>
      </c>
      <c r="O1834" s="11">
        <f t="shared" si="253"/>
        <v>4.95</v>
      </c>
      <c r="P1834" s="11">
        <v>39.6</v>
      </c>
      <c r="Q1834" s="11">
        <v>0</v>
      </c>
      <c r="R1834" s="8">
        <v>0</v>
      </c>
      <c r="S1834" s="8">
        <v>0</v>
      </c>
      <c r="T1834" s="33" t="str">
        <f t="shared" si="254"/>
        <v/>
      </c>
      <c r="U1834" s="12">
        <f t="shared" si="255"/>
        <v>0</v>
      </c>
      <c r="V1834" s="10">
        <f t="shared" si="256"/>
        <v>0</v>
      </c>
      <c r="W1834" s="11">
        <v>8.5</v>
      </c>
      <c r="X1834" s="8" t="s">
        <v>148</v>
      </c>
      <c r="Y1834" s="8" t="s">
        <v>149</v>
      </c>
      <c r="AA1834">
        <f t="shared" si="257"/>
        <v>3</v>
      </c>
      <c r="AB1834" s="32">
        <f t="shared" si="258"/>
        <v>-39.6</v>
      </c>
      <c r="AC1834" t="str">
        <f t="shared" si="259"/>
        <v>No Sales</v>
      </c>
      <c r="AD1834">
        <f>IFERROR(VLOOKUP(J1834,Product_lookup!$A:$G,5,FALSE),"")</f>
        <v>349</v>
      </c>
      <c r="AE1834">
        <f>IFERROR(VLOOKUP(J1834,Product_lookup!$A:$G,6,FALSE),"")</f>
        <v>133</v>
      </c>
      <c r="AF1834">
        <f>IFERROR(VLOOKUP(J1834,Product_lookup!$A:$G,7,FALSE),"")</f>
        <v>121</v>
      </c>
      <c r="AG1834" s="33">
        <f t="shared" si="260"/>
        <v>0.27220630372492838</v>
      </c>
    </row>
    <row r="1835" spans="1:33" x14ac:dyDescent="0.3">
      <c r="A1835" s="27">
        <v>46282</v>
      </c>
      <c r="B1835" s="8" t="s">
        <v>23</v>
      </c>
      <c r="C1835" s="8" t="s">
        <v>173</v>
      </c>
      <c r="D1835" s="8" t="s">
        <v>141</v>
      </c>
      <c r="E1835" s="8" t="s">
        <v>281</v>
      </c>
      <c r="F1835" s="8" t="s">
        <v>143</v>
      </c>
      <c r="G1835" s="8" t="s">
        <v>479</v>
      </c>
      <c r="H1835" s="8" t="s">
        <v>20</v>
      </c>
      <c r="I1835" s="8" t="s">
        <v>479</v>
      </c>
      <c r="J1835" s="8" t="s">
        <v>283</v>
      </c>
      <c r="K1835" s="8" t="s">
        <v>7</v>
      </c>
      <c r="L1835" s="12">
        <v>1181</v>
      </c>
      <c r="M1835" s="9">
        <v>2</v>
      </c>
      <c r="N1835" s="10">
        <f t="shared" si="252"/>
        <v>1.693480101608806E-3</v>
      </c>
      <c r="O1835" s="11">
        <f t="shared" si="253"/>
        <v>7</v>
      </c>
      <c r="P1835" s="11">
        <v>14</v>
      </c>
      <c r="Q1835" s="11">
        <v>0</v>
      </c>
      <c r="R1835" s="8">
        <v>0</v>
      </c>
      <c r="S1835" s="8">
        <v>0</v>
      </c>
      <c r="T1835" s="33" t="str">
        <f t="shared" si="254"/>
        <v/>
      </c>
      <c r="U1835" s="12">
        <f t="shared" si="255"/>
        <v>0</v>
      </c>
      <c r="V1835" s="10">
        <f t="shared" si="256"/>
        <v>0</v>
      </c>
      <c r="W1835" s="11">
        <v>11</v>
      </c>
      <c r="X1835" s="8" t="s">
        <v>148</v>
      </c>
      <c r="Y1835" s="8" t="s">
        <v>149</v>
      </c>
      <c r="AA1835">
        <f t="shared" si="257"/>
        <v>3</v>
      </c>
      <c r="AB1835" s="32">
        <f t="shared" si="258"/>
        <v>-14</v>
      </c>
      <c r="AC1835" t="str">
        <f t="shared" si="259"/>
        <v>No Sales</v>
      </c>
      <c r="AD1835">
        <f>IFERROR(VLOOKUP(J1835,Product_lookup!$A:$G,5,FALSE),"")</f>
        <v>299</v>
      </c>
      <c r="AE1835">
        <f>IFERROR(VLOOKUP(J1835,Product_lookup!$A:$G,6,FALSE),"")</f>
        <v>111</v>
      </c>
      <c r="AF1835">
        <f>IFERROR(VLOOKUP(J1835,Product_lookup!$A:$G,7,FALSE),"")</f>
        <v>107</v>
      </c>
      <c r="AG1835" s="33">
        <f t="shared" si="260"/>
        <v>0.2709030100334448</v>
      </c>
    </row>
    <row r="1836" spans="1:33" x14ac:dyDescent="0.3">
      <c r="A1836" s="27">
        <v>46282</v>
      </c>
      <c r="B1836" s="8" t="s">
        <v>23</v>
      </c>
      <c r="C1836" s="8" t="s">
        <v>173</v>
      </c>
      <c r="D1836" s="8" t="s">
        <v>141</v>
      </c>
      <c r="E1836" s="8" t="s">
        <v>281</v>
      </c>
      <c r="F1836" s="8" t="s">
        <v>143</v>
      </c>
      <c r="G1836" s="8" t="s">
        <v>282</v>
      </c>
      <c r="H1836" s="8" t="s">
        <v>20</v>
      </c>
      <c r="I1836" s="8" t="s">
        <v>282</v>
      </c>
      <c r="J1836" s="8" t="s">
        <v>283</v>
      </c>
      <c r="K1836" s="8" t="s">
        <v>14</v>
      </c>
      <c r="L1836" s="12">
        <v>1316</v>
      </c>
      <c r="M1836" s="9">
        <v>7</v>
      </c>
      <c r="N1836" s="10">
        <f t="shared" si="252"/>
        <v>5.3191489361702126E-3</v>
      </c>
      <c r="O1836" s="11">
        <f t="shared" si="253"/>
        <v>4.45</v>
      </c>
      <c r="P1836" s="11">
        <v>31.15</v>
      </c>
      <c r="Q1836" s="11">
        <v>299</v>
      </c>
      <c r="R1836" s="8">
        <v>1</v>
      </c>
      <c r="S1836" s="8">
        <v>1</v>
      </c>
      <c r="T1836" s="33">
        <f t="shared" si="254"/>
        <v>0.10418060200668895</v>
      </c>
      <c r="U1836" s="12">
        <f t="shared" si="255"/>
        <v>9.5987158908507233</v>
      </c>
      <c r="V1836" s="10">
        <f t="shared" si="256"/>
        <v>0.14285714285714285</v>
      </c>
      <c r="W1836" s="11">
        <v>8</v>
      </c>
      <c r="X1836" s="8" t="s">
        <v>148</v>
      </c>
      <c r="Y1836" s="8" t="s">
        <v>149</v>
      </c>
      <c r="AA1836">
        <f t="shared" si="257"/>
        <v>3</v>
      </c>
      <c r="AB1836" s="32">
        <f t="shared" si="258"/>
        <v>49.85</v>
      </c>
      <c r="AC1836" t="str">
        <f t="shared" si="259"/>
        <v>Profitable</v>
      </c>
      <c r="AD1836">
        <f>IFERROR(VLOOKUP(J1836,Product_lookup!$A:$G,5,FALSE),"")</f>
        <v>299</v>
      </c>
      <c r="AE1836">
        <f>IFERROR(VLOOKUP(J1836,Product_lookup!$A:$G,6,FALSE),"")</f>
        <v>111</v>
      </c>
      <c r="AF1836">
        <f>IFERROR(VLOOKUP(J1836,Product_lookup!$A:$G,7,FALSE),"")</f>
        <v>107</v>
      </c>
      <c r="AG1836" s="33">
        <f t="shared" si="260"/>
        <v>0.2709030100334448</v>
      </c>
    </row>
    <row r="1837" spans="1:33" x14ac:dyDescent="0.3">
      <c r="A1837" s="27">
        <v>46282</v>
      </c>
      <c r="B1837" s="8" t="s">
        <v>23</v>
      </c>
      <c r="C1837" s="8" t="s">
        <v>173</v>
      </c>
      <c r="D1837" s="8" t="s">
        <v>141</v>
      </c>
      <c r="E1837" s="8" t="s">
        <v>285</v>
      </c>
      <c r="F1837" s="8" t="s">
        <v>143</v>
      </c>
      <c r="G1837" s="8" t="s">
        <v>286</v>
      </c>
      <c r="H1837" s="8" t="s">
        <v>20</v>
      </c>
      <c r="I1837" s="8" t="s">
        <v>286</v>
      </c>
      <c r="J1837" s="8" t="s">
        <v>287</v>
      </c>
      <c r="K1837" s="8" t="s">
        <v>14</v>
      </c>
      <c r="L1837" s="12">
        <v>4246</v>
      </c>
      <c r="M1837" s="9">
        <v>30</v>
      </c>
      <c r="N1837" s="10">
        <f t="shared" si="252"/>
        <v>7.0654733867169103E-3</v>
      </c>
      <c r="O1837" s="11">
        <f t="shared" si="253"/>
        <v>7.75</v>
      </c>
      <c r="P1837" s="11">
        <v>232.5</v>
      </c>
      <c r="Q1837" s="11">
        <v>249</v>
      </c>
      <c r="R1837" s="8">
        <v>1</v>
      </c>
      <c r="S1837" s="8">
        <v>1</v>
      </c>
      <c r="T1837" s="33">
        <f t="shared" si="254"/>
        <v>0.9337349397590361</v>
      </c>
      <c r="U1837" s="12">
        <f t="shared" si="255"/>
        <v>1.0709677419354839</v>
      </c>
      <c r="V1837" s="10">
        <f t="shared" si="256"/>
        <v>3.3333333333333333E-2</v>
      </c>
      <c r="W1837" s="11">
        <v>9.5</v>
      </c>
      <c r="X1837" s="8" t="s">
        <v>148</v>
      </c>
      <c r="Y1837" s="8" t="s">
        <v>149</v>
      </c>
      <c r="AA1837">
        <f t="shared" si="257"/>
        <v>3</v>
      </c>
      <c r="AB1837" s="32">
        <f t="shared" si="258"/>
        <v>-170.5</v>
      </c>
      <c r="AC1837" t="str">
        <f t="shared" si="259"/>
        <v>Losing</v>
      </c>
      <c r="AD1837">
        <f>IFERROR(VLOOKUP(J1837,Product_lookup!$A:$G,5,FALSE),"")</f>
        <v>249</v>
      </c>
      <c r="AE1837">
        <f>IFERROR(VLOOKUP(J1837,Product_lookup!$A:$G,6,FALSE),"")</f>
        <v>95</v>
      </c>
      <c r="AF1837">
        <f>IFERROR(VLOOKUP(J1837,Product_lookup!$A:$G,7,FALSE),"")</f>
        <v>92</v>
      </c>
      <c r="AG1837" s="33">
        <f t="shared" si="260"/>
        <v>0.24899598393574296</v>
      </c>
    </row>
    <row r="1838" spans="1:33" x14ac:dyDescent="0.3">
      <c r="A1838" s="27">
        <v>46282</v>
      </c>
      <c r="B1838" s="8" t="s">
        <v>43</v>
      </c>
      <c r="C1838" s="8" t="s">
        <v>140</v>
      </c>
      <c r="D1838" s="8" t="s">
        <v>141</v>
      </c>
      <c r="E1838" s="8" t="s">
        <v>142</v>
      </c>
      <c r="F1838" s="8" t="s">
        <v>143</v>
      </c>
      <c r="G1838" s="8" t="s">
        <v>1596</v>
      </c>
      <c r="H1838" s="8" t="s">
        <v>27</v>
      </c>
      <c r="I1838" s="8" t="s">
        <v>842</v>
      </c>
      <c r="J1838" s="8" t="s">
        <v>147</v>
      </c>
      <c r="K1838" s="8" t="s">
        <v>7</v>
      </c>
      <c r="L1838" s="12">
        <v>92</v>
      </c>
      <c r="M1838" s="9">
        <v>0</v>
      </c>
      <c r="N1838" s="10">
        <f t="shared" si="252"/>
        <v>0</v>
      </c>
      <c r="O1838" s="11" t="str">
        <f t="shared" si="253"/>
        <v/>
      </c>
      <c r="P1838" s="11">
        <v>0</v>
      </c>
      <c r="Q1838" s="11">
        <v>0</v>
      </c>
      <c r="R1838" s="8">
        <v>0</v>
      </c>
      <c r="S1838" s="8">
        <v>0</v>
      </c>
      <c r="T1838" s="33" t="str">
        <f t="shared" si="254"/>
        <v/>
      </c>
      <c r="U1838" s="12" t="str">
        <f t="shared" si="255"/>
        <v/>
      </c>
      <c r="V1838" s="10" t="str">
        <f t="shared" si="256"/>
        <v/>
      </c>
      <c r="W1838" s="11">
        <v>11.5</v>
      </c>
      <c r="X1838" s="8" t="s">
        <v>148</v>
      </c>
      <c r="Y1838" s="8" t="s">
        <v>149</v>
      </c>
      <c r="AA1838">
        <f t="shared" si="257"/>
        <v>3</v>
      </c>
      <c r="AB1838" s="32">
        <f t="shared" si="258"/>
        <v>0</v>
      </c>
      <c r="AC1838" t="str">
        <f t="shared" si="259"/>
        <v>No Spend</v>
      </c>
      <c r="AD1838">
        <f>IFERROR(VLOOKUP(J1838,Product_lookup!$A:$G,5,FALSE),"")</f>
        <v>599</v>
      </c>
      <c r="AE1838">
        <f>IFERROR(VLOOKUP(J1838,Product_lookup!$A:$G,6,FALSE),"")</f>
        <v>216</v>
      </c>
      <c r="AF1838">
        <f>IFERROR(VLOOKUP(J1838,Product_lookup!$A:$G,7,FALSE),"")</f>
        <v>144</v>
      </c>
      <c r="AG1838" s="33">
        <f t="shared" si="260"/>
        <v>0.39899833055091821</v>
      </c>
    </row>
    <row r="1839" spans="1:33" x14ac:dyDescent="0.3">
      <c r="A1839" s="27">
        <v>46282</v>
      </c>
      <c r="B1839" s="8" t="s">
        <v>43</v>
      </c>
      <c r="C1839" s="8" t="s">
        <v>140</v>
      </c>
      <c r="D1839" s="8" t="s">
        <v>141</v>
      </c>
      <c r="E1839" s="8" t="s">
        <v>142</v>
      </c>
      <c r="F1839" s="8" t="s">
        <v>143</v>
      </c>
      <c r="G1839" s="8" t="s">
        <v>1568</v>
      </c>
      <c r="H1839" s="8" t="s">
        <v>27</v>
      </c>
      <c r="I1839" s="8" t="s">
        <v>295</v>
      </c>
      <c r="J1839" s="8" t="s">
        <v>147</v>
      </c>
      <c r="K1839" s="8" t="s">
        <v>21</v>
      </c>
      <c r="L1839" s="12">
        <v>645</v>
      </c>
      <c r="M1839" s="9">
        <v>3</v>
      </c>
      <c r="N1839" s="10">
        <f t="shared" si="252"/>
        <v>4.6511627906976744E-3</v>
      </c>
      <c r="O1839" s="11">
        <f t="shared" si="253"/>
        <v>12</v>
      </c>
      <c r="P1839" s="11">
        <v>36</v>
      </c>
      <c r="Q1839" s="11">
        <v>0</v>
      </c>
      <c r="R1839" s="8">
        <v>0</v>
      </c>
      <c r="S1839" s="8">
        <v>0</v>
      </c>
      <c r="T1839" s="33" t="str">
        <f t="shared" si="254"/>
        <v/>
      </c>
      <c r="U1839" s="12">
        <f t="shared" si="255"/>
        <v>0</v>
      </c>
      <c r="V1839" s="10">
        <f t="shared" si="256"/>
        <v>0</v>
      </c>
      <c r="W1839" s="11">
        <v>12</v>
      </c>
      <c r="X1839" s="8" t="s">
        <v>148</v>
      </c>
      <c r="Y1839" s="8" t="s">
        <v>149</v>
      </c>
      <c r="AA1839">
        <f t="shared" si="257"/>
        <v>3</v>
      </c>
      <c r="AB1839" s="32">
        <f t="shared" si="258"/>
        <v>-36</v>
      </c>
      <c r="AC1839" t="str">
        <f t="shared" si="259"/>
        <v>No Sales</v>
      </c>
      <c r="AD1839">
        <f>IFERROR(VLOOKUP(J1839,Product_lookup!$A:$G,5,FALSE),"")</f>
        <v>599</v>
      </c>
      <c r="AE1839">
        <f>IFERROR(VLOOKUP(J1839,Product_lookup!$A:$G,6,FALSE),"")</f>
        <v>216</v>
      </c>
      <c r="AF1839">
        <f>IFERROR(VLOOKUP(J1839,Product_lookup!$A:$G,7,FALSE),"")</f>
        <v>144</v>
      </c>
      <c r="AG1839" s="33">
        <f t="shared" si="260"/>
        <v>0.39899833055091821</v>
      </c>
    </row>
    <row r="1840" spans="1:33" x14ac:dyDescent="0.3">
      <c r="A1840" s="27">
        <v>46282</v>
      </c>
      <c r="B1840" s="8" t="s">
        <v>43</v>
      </c>
      <c r="C1840" s="8" t="s">
        <v>140</v>
      </c>
      <c r="D1840" s="8" t="s">
        <v>141</v>
      </c>
      <c r="E1840" s="8" t="s">
        <v>164</v>
      </c>
      <c r="F1840" s="8" t="s">
        <v>143</v>
      </c>
      <c r="G1840" s="8" t="s">
        <v>1572</v>
      </c>
      <c r="H1840" s="8" t="s">
        <v>27</v>
      </c>
      <c r="I1840" s="8" t="s">
        <v>305</v>
      </c>
      <c r="J1840" s="8" t="s">
        <v>166</v>
      </c>
      <c r="K1840" s="8" t="s">
        <v>21</v>
      </c>
      <c r="L1840" s="12">
        <v>692</v>
      </c>
      <c r="M1840" s="9">
        <v>6</v>
      </c>
      <c r="N1840" s="10">
        <f t="shared" si="252"/>
        <v>8.670520231213872E-3</v>
      </c>
      <c r="O1840" s="11">
        <f t="shared" si="253"/>
        <v>9.43</v>
      </c>
      <c r="P1840" s="11">
        <v>56.58</v>
      </c>
      <c r="Q1840" s="11">
        <v>0</v>
      </c>
      <c r="R1840" s="8">
        <v>0</v>
      </c>
      <c r="S1840" s="8">
        <v>0</v>
      </c>
      <c r="T1840" s="33" t="str">
        <f t="shared" si="254"/>
        <v/>
      </c>
      <c r="U1840" s="12">
        <f t="shared" si="255"/>
        <v>0</v>
      </c>
      <c r="V1840" s="10">
        <f t="shared" si="256"/>
        <v>0</v>
      </c>
      <c r="W1840" s="11">
        <v>9.5</v>
      </c>
      <c r="X1840" s="8" t="s">
        <v>148</v>
      </c>
      <c r="Y1840" s="8" t="s">
        <v>149</v>
      </c>
      <c r="AA1840">
        <f t="shared" si="257"/>
        <v>3</v>
      </c>
      <c r="AB1840" s="32">
        <f t="shared" si="258"/>
        <v>-56.58</v>
      </c>
      <c r="AC1840" t="str">
        <f t="shared" si="259"/>
        <v>No Sales</v>
      </c>
      <c r="AD1840">
        <f>IFERROR(VLOOKUP(J1840,Product_lookup!$A:$G,5,FALSE),"")</f>
        <v>449</v>
      </c>
      <c r="AE1840">
        <f>IFERROR(VLOOKUP(J1840,Product_lookup!$A:$G,6,FALSE),"")</f>
        <v>162</v>
      </c>
      <c r="AF1840">
        <f>IFERROR(VLOOKUP(J1840,Product_lookup!$A:$G,7,FALSE),"")</f>
        <v>130</v>
      </c>
      <c r="AG1840" s="33">
        <f t="shared" si="260"/>
        <v>0.34966592427616927</v>
      </c>
    </row>
    <row r="1841" spans="1:33" x14ac:dyDescent="0.3">
      <c r="A1841" s="27">
        <v>46282</v>
      </c>
      <c r="B1841" s="8" t="s">
        <v>43</v>
      </c>
      <c r="C1841" s="8" t="s">
        <v>140</v>
      </c>
      <c r="D1841" s="8" t="s">
        <v>141</v>
      </c>
      <c r="E1841" s="8" t="s">
        <v>164</v>
      </c>
      <c r="F1841" s="8" t="s">
        <v>143</v>
      </c>
      <c r="G1841" s="8" t="s">
        <v>1571</v>
      </c>
      <c r="H1841" s="8" t="s">
        <v>27</v>
      </c>
      <c r="I1841" s="8" t="s">
        <v>302</v>
      </c>
      <c r="J1841" s="8" t="s">
        <v>166</v>
      </c>
      <c r="K1841" s="8" t="s">
        <v>7</v>
      </c>
      <c r="L1841" s="12">
        <v>3374</v>
      </c>
      <c r="M1841" s="9">
        <v>17</v>
      </c>
      <c r="N1841" s="10">
        <f t="shared" si="252"/>
        <v>5.0385299347954953E-3</v>
      </c>
      <c r="O1841" s="11">
        <f t="shared" si="253"/>
        <v>4.2</v>
      </c>
      <c r="P1841" s="11">
        <v>71.400000000000006</v>
      </c>
      <c r="Q1841" s="11">
        <v>0</v>
      </c>
      <c r="R1841" s="8">
        <v>0</v>
      </c>
      <c r="S1841" s="8">
        <v>0</v>
      </c>
      <c r="T1841" s="33" t="str">
        <f t="shared" si="254"/>
        <v/>
      </c>
      <c r="U1841" s="12">
        <f t="shared" si="255"/>
        <v>0</v>
      </c>
      <c r="V1841" s="10">
        <f t="shared" si="256"/>
        <v>0</v>
      </c>
      <c r="W1841" s="11">
        <v>7.5</v>
      </c>
      <c r="X1841" s="8" t="s">
        <v>148</v>
      </c>
      <c r="Y1841" s="8" t="s">
        <v>149</v>
      </c>
      <c r="AA1841">
        <f t="shared" si="257"/>
        <v>3</v>
      </c>
      <c r="AB1841" s="32">
        <f t="shared" si="258"/>
        <v>-71.400000000000006</v>
      </c>
      <c r="AC1841" t="str">
        <f t="shared" si="259"/>
        <v>No Sales</v>
      </c>
      <c r="AD1841">
        <f>IFERROR(VLOOKUP(J1841,Product_lookup!$A:$G,5,FALSE),"")</f>
        <v>449</v>
      </c>
      <c r="AE1841">
        <f>IFERROR(VLOOKUP(J1841,Product_lookup!$A:$G,6,FALSE),"")</f>
        <v>162</v>
      </c>
      <c r="AF1841">
        <f>IFERROR(VLOOKUP(J1841,Product_lookup!$A:$G,7,FALSE),"")</f>
        <v>130</v>
      </c>
      <c r="AG1841" s="33">
        <f t="shared" si="260"/>
        <v>0.34966592427616927</v>
      </c>
    </row>
    <row r="1842" spans="1:33" x14ac:dyDescent="0.3">
      <c r="A1842" s="27">
        <v>46282</v>
      </c>
      <c r="B1842" s="8" t="s">
        <v>43</v>
      </c>
      <c r="C1842" s="8" t="s">
        <v>140</v>
      </c>
      <c r="D1842" s="8" t="s">
        <v>141</v>
      </c>
      <c r="E1842" s="8" t="s">
        <v>239</v>
      </c>
      <c r="F1842" s="8" t="s">
        <v>143</v>
      </c>
      <c r="G1842" s="8" t="s">
        <v>1601</v>
      </c>
      <c r="H1842" s="8" t="s">
        <v>27</v>
      </c>
      <c r="I1842" s="8" t="s">
        <v>1023</v>
      </c>
      <c r="J1842" s="8" t="s">
        <v>242</v>
      </c>
      <c r="K1842" s="8" t="s">
        <v>7</v>
      </c>
      <c r="L1842" s="12">
        <v>1160</v>
      </c>
      <c r="M1842" s="9">
        <v>3</v>
      </c>
      <c r="N1842" s="10">
        <f t="shared" si="252"/>
        <v>2.5862068965517241E-3</v>
      </c>
      <c r="O1842" s="11">
        <f t="shared" si="253"/>
        <v>4.1399999999999997</v>
      </c>
      <c r="P1842" s="11">
        <v>12.42</v>
      </c>
      <c r="Q1842" s="11">
        <v>0</v>
      </c>
      <c r="R1842" s="8">
        <v>0</v>
      </c>
      <c r="S1842" s="8">
        <v>0</v>
      </c>
      <c r="T1842" s="33" t="str">
        <f t="shared" si="254"/>
        <v/>
      </c>
      <c r="U1842" s="12">
        <f t="shared" si="255"/>
        <v>0</v>
      </c>
      <c r="V1842" s="10">
        <f t="shared" si="256"/>
        <v>0</v>
      </c>
      <c r="W1842" s="11">
        <v>5.5</v>
      </c>
      <c r="X1842" s="8" t="s">
        <v>148</v>
      </c>
      <c r="Y1842" s="8" t="s">
        <v>149</v>
      </c>
      <c r="AA1842">
        <f t="shared" si="257"/>
        <v>3</v>
      </c>
      <c r="AB1842" s="32">
        <f t="shared" si="258"/>
        <v>-12.42</v>
      </c>
      <c r="AC1842" t="str">
        <f t="shared" si="259"/>
        <v>No Sales</v>
      </c>
      <c r="AD1842">
        <f>IFERROR(VLOOKUP(J1842,Product_lookup!$A:$G,5,FALSE),"")</f>
        <v>299</v>
      </c>
      <c r="AE1842">
        <f>IFERROR(VLOOKUP(J1842,Product_lookup!$A:$G,6,FALSE),"")</f>
        <v>114</v>
      </c>
      <c r="AF1842">
        <f>IFERROR(VLOOKUP(J1842,Product_lookup!$A:$G,7,FALSE),"")</f>
        <v>107</v>
      </c>
      <c r="AG1842" s="33">
        <f t="shared" si="260"/>
        <v>0.2608695652173913</v>
      </c>
    </row>
    <row r="1843" spans="1:33" x14ac:dyDescent="0.3">
      <c r="A1843" s="27">
        <v>46282</v>
      </c>
      <c r="B1843" s="8" t="s">
        <v>43</v>
      </c>
      <c r="C1843" s="8" t="s">
        <v>140</v>
      </c>
      <c r="D1843" s="8" t="s">
        <v>141</v>
      </c>
      <c r="E1843" s="8" t="s">
        <v>239</v>
      </c>
      <c r="F1843" s="8" t="s">
        <v>143</v>
      </c>
      <c r="G1843" s="8" t="s">
        <v>1576</v>
      </c>
      <c r="H1843" s="8" t="s">
        <v>27</v>
      </c>
      <c r="I1843" s="8" t="s">
        <v>314</v>
      </c>
      <c r="J1843" s="8" t="s">
        <v>242</v>
      </c>
      <c r="K1843" s="8" t="s">
        <v>14</v>
      </c>
      <c r="L1843" s="12">
        <v>1527</v>
      </c>
      <c r="M1843" s="9">
        <v>7</v>
      </c>
      <c r="N1843" s="10">
        <f t="shared" si="252"/>
        <v>4.5841519318926003E-3</v>
      </c>
      <c r="O1843" s="11">
        <f t="shared" si="253"/>
        <v>3.56</v>
      </c>
      <c r="P1843" s="11">
        <v>24.92</v>
      </c>
      <c r="Q1843" s="11">
        <v>0</v>
      </c>
      <c r="R1843" s="8">
        <v>0</v>
      </c>
      <c r="S1843" s="8">
        <v>0</v>
      </c>
      <c r="T1843" s="33" t="str">
        <f t="shared" si="254"/>
        <v/>
      </c>
      <c r="U1843" s="12">
        <f t="shared" si="255"/>
        <v>0</v>
      </c>
      <c r="V1843" s="10">
        <f t="shared" si="256"/>
        <v>0</v>
      </c>
      <c r="W1843" s="11">
        <v>6.5</v>
      </c>
      <c r="X1843" s="8" t="s">
        <v>148</v>
      </c>
      <c r="Y1843" s="8" t="s">
        <v>149</v>
      </c>
      <c r="AA1843">
        <f t="shared" si="257"/>
        <v>3</v>
      </c>
      <c r="AB1843" s="32">
        <f t="shared" si="258"/>
        <v>-24.92</v>
      </c>
      <c r="AC1843" t="str">
        <f t="shared" si="259"/>
        <v>No Sales</v>
      </c>
      <c r="AD1843">
        <f>IFERROR(VLOOKUP(J1843,Product_lookup!$A:$G,5,FALSE),"")</f>
        <v>299</v>
      </c>
      <c r="AE1843">
        <f>IFERROR(VLOOKUP(J1843,Product_lookup!$A:$G,6,FALSE),"")</f>
        <v>114</v>
      </c>
      <c r="AF1843">
        <f>IFERROR(VLOOKUP(J1843,Product_lookup!$A:$G,7,FALSE),"")</f>
        <v>107</v>
      </c>
      <c r="AG1843" s="33">
        <f t="shared" si="260"/>
        <v>0.2608695652173913</v>
      </c>
    </row>
    <row r="1844" spans="1:33" x14ac:dyDescent="0.3">
      <c r="A1844" s="27">
        <v>46282</v>
      </c>
      <c r="B1844" s="8" t="s">
        <v>34</v>
      </c>
      <c r="C1844" s="8" t="s">
        <v>140</v>
      </c>
      <c r="D1844" s="8" t="s">
        <v>141</v>
      </c>
      <c r="E1844" s="8" t="s">
        <v>322</v>
      </c>
      <c r="F1844" s="8" t="s">
        <v>143</v>
      </c>
      <c r="G1844" s="8" t="s">
        <v>606</v>
      </c>
      <c r="H1844" s="8" t="s">
        <v>20</v>
      </c>
      <c r="I1844" s="8" t="s">
        <v>606</v>
      </c>
      <c r="J1844" s="8" t="s">
        <v>324</v>
      </c>
      <c r="K1844" s="8" t="s">
        <v>14</v>
      </c>
      <c r="L1844" s="12">
        <v>1079</v>
      </c>
      <c r="M1844" s="9">
        <v>7</v>
      </c>
      <c r="N1844" s="10">
        <f t="shared" si="252"/>
        <v>6.4874884151992582E-3</v>
      </c>
      <c r="O1844" s="11">
        <f t="shared" si="253"/>
        <v>12.5</v>
      </c>
      <c r="P1844" s="11">
        <v>87.5</v>
      </c>
      <c r="Q1844" s="11">
        <v>998</v>
      </c>
      <c r="R1844" s="8">
        <v>1</v>
      </c>
      <c r="S1844" s="8">
        <v>2</v>
      </c>
      <c r="T1844" s="33">
        <f t="shared" si="254"/>
        <v>8.767535070140281E-2</v>
      </c>
      <c r="U1844" s="12">
        <f t="shared" si="255"/>
        <v>11.405714285714286</v>
      </c>
      <c r="V1844" s="10">
        <f t="shared" si="256"/>
        <v>0.14285714285714285</v>
      </c>
      <c r="W1844" s="11">
        <v>19.5</v>
      </c>
      <c r="X1844" s="8" t="s">
        <v>148</v>
      </c>
      <c r="Y1844" s="8" t="s">
        <v>149</v>
      </c>
      <c r="AA1844">
        <f t="shared" si="257"/>
        <v>3</v>
      </c>
      <c r="AB1844" s="32">
        <f t="shared" si="258"/>
        <v>300.5</v>
      </c>
      <c r="AC1844" t="str">
        <f t="shared" si="259"/>
        <v>Profitable</v>
      </c>
      <c r="AD1844">
        <f>IFERROR(VLOOKUP(J1844,Product_lookup!$A:$G,5,FALSE),"")</f>
        <v>499</v>
      </c>
      <c r="AE1844">
        <f>IFERROR(VLOOKUP(J1844,Product_lookup!$A:$G,6,FALSE),"")</f>
        <v>180</v>
      </c>
      <c r="AF1844">
        <f>IFERROR(VLOOKUP(J1844,Product_lookup!$A:$G,7,FALSE),"")</f>
        <v>125</v>
      </c>
      <c r="AG1844" s="33">
        <f t="shared" si="260"/>
        <v>0.38877755511022044</v>
      </c>
    </row>
    <row r="1845" spans="1:33" x14ac:dyDescent="0.3">
      <c r="A1845" s="27">
        <v>46282</v>
      </c>
      <c r="B1845" s="8" t="s">
        <v>34</v>
      </c>
      <c r="C1845" s="8" t="s">
        <v>140</v>
      </c>
      <c r="D1845" s="8" t="s">
        <v>141</v>
      </c>
      <c r="E1845" s="8" t="s">
        <v>322</v>
      </c>
      <c r="F1845" s="8" t="s">
        <v>143</v>
      </c>
      <c r="G1845" s="8" t="s">
        <v>875</v>
      </c>
      <c r="H1845" s="8" t="s">
        <v>20</v>
      </c>
      <c r="I1845" s="8" t="s">
        <v>875</v>
      </c>
      <c r="J1845" s="8" t="s">
        <v>324</v>
      </c>
      <c r="K1845" s="8" t="s">
        <v>14</v>
      </c>
      <c r="L1845" s="12">
        <v>924</v>
      </c>
      <c r="M1845" s="9">
        <v>4</v>
      </c>
      <c r="N1845" s="10">
        <f t="shared" si="252"/>
        <v>4.329004329004329E-3</v>
      </c>
      <c r="O1845" s="11">
        <f t="shared" si="253"/>
        <v>9.4600000000000009</v>
      </c>
      <c r="P1845" s="11">
        <v>37.840000000000003</v>
      </c>
      <c r="Q1845" s="11">
        <v>0</v>
      </c>
      <c r="R1845" s="8">
        <v>0</v>
      </c>
      <c r="S1845" s="8">
        <v>0</v>
      </c>
      <c r="T1845" s="33" t="str">
        <f t="shared" si="254"/>
        <v/>
      </c>
      <c r="U1845" s="12">
        <f t="shared" si="255"/>
        <v>0</v>
      </c>
      <c r="V1845" s="10">
        <f t="shared" si="256"/>
        <v>0</v>
      </c>
      <c r="W1845" s="11">
        <v>16</v>
      </c>
      <c r="X1845" s="8" t="s">
        <v>148</v>
      </c>
      <c r="Y1845" s="8" t="s">
        <v>149</v>
      </c>
      <c r="AA1845">
        <f t="shared" si="257"/>
        <v>3</v>
      </c>
      <c r="AB1845" s="32">
        <f t="shared" si="258"/>
        <v>-37.840000000000003</v>
      </c>
      <c r="AC1845" t="str">
        <f t="shared" si="259"/>
        <v>No Sales</v>
      </c>
      <c r="AD1845">
        <f>IFERROR(VLOOKUP(J1845,Product_lookup!$A:$G,5,FALSE),"")</f>
        <v>499</v>
      </c>
      <c r="AE1845">
        <f>IFERROR(VLOOKUP(J1845,Product_lookup!$A:$G,6,FALSE),"")</f>
        <v>180</v>
      </c>
      <c r="AF1845">
        <f>IFERROR(VLOOKUP(J1845,Product_lookup!$A:$G,7,FALSE),"")</f>
        <v>125</v>
      </c>
      <c r="AG1845" s="33">
        <f t="shared" si="260"/>
        <v>0.38877755511022044</v>
      </c>
    </row>
    <row r="1846" spans="1:33" x14ac:dyDescent="0.3">
      <c r="A1846" s="27">
        <v>46282</v>
      </c>
      <c r="B1846" s="8" t="s">
        <v>34</v>
      </c>
      <c r="C1846" s="8" t="s">
        <v>140</v>
      </c>
      <c r="D1846" s="8" t="s">
        <v>141</v>
      </c>
      <c r="E1846" s="8" t="s">
        <v>322</v>
      </c>
      <c r="F1846" s="8" t="s">
        <v>143</v>
      </c>
      <c r="G1846" s="8" t="s">
        <v>421</v>
      </c>
      <c r="H1846" s="8" t="s">
        <v>20</v>
      </c>
      <c r="I1846" s="8" t="s">
        <v>421</v>
      </c>
      <c r="J1846" s="8" t="s">
        <v>324</v>
      </c>
      <c r="K1846" s="8" t="s">
        <v>14</v>
      </c>
      <c r="L1846" s="12">
        <v>517</v>
      </c>
      <c r="M1846" s="9">
        <v>6</v>
      </c>
      <c r="N1846" s="10">
        <f t="shared" si="252"/>
        <v>1.160541586073501E-2</v>
      </c>
      <c r="O1846" s="11">
        <f t="shared" si="253"/>
        <v>11.89</v>
      </c>
      <c r="P1846" s="11">
        <v>71.34</v>
      </c>
      <c r="Q1846" s="11">
        <v>0</v>
      </c>
      <c r="R1846" s="8">
        <v>0</v>
      </c>
      <c r="S1846" s="8">
        <v>0</v>
      </c>
      <c r="T1846" s="33" t="str">
        <f t="shared" si="254"/>
        <v/>
      </c>
      <c r="U1846" s="12">
        <f t="shared" si="255"/>
        <v>0</v>
      </c>
      <c r="V1846" s="10">
        <f t="shared" si="256"/>
        <v>0</v>
      </c>
      <c r="W1846" s="11">
        <v>15</v>
      </c>
      <c r="X1846" s="8" t="s">
        <v>148</v>
      </c>
      <c r="Y1846" s="8" t="s">
        <v>149</v>
      </c>
      <c r="AA1846">
        <f t="shared" si="257"/>
        <v>3</v>
      </c>
      <c r="AB1846" s="32">
        <f t="shared" si="258"/>
        <v>-71.34</v>
      </c>
      <c r="AC1846" t="str">
        <f t="shared" si="259"/>
        <v>No Sales</v>
      </c>
      <c r="AD1846">
        <f>IFERROR(VLOOKUP(J1846,Product_lookup!$A:$G,5,FALSE),"")</f>
        <v>499</v>
      </c>
      <c r="AE1846">
        <f>IFERROR(VLOOKUP(J1846,Product_lookup!$A:$G,6,FALSE),"")</f>
        <v>180</v>
      </c>
      <c r="AF1846">
        <f>IFERROR(VLOOKUP(J1846,Product_lookup!$A:$G,7,FALSE),"")</f>
        <v>125</v>
      </c>
      <c r="AG1846" s="33">
        <f t="shared" si="260"/>
        <v>0.38877755511022044</v>
      </c>
    </row>
    <row r="1847" spans="1:33" x14ac:dyDescent="0.3">
      <c r="A1847" s="27">
        <v>46282</v>
      </c>
      <c r="B1847" s="8" t="s">
        <v>34</v>
      </c>
      <c r="C1847" s="8" t="s">
        <v>140</v>
      </c>
      <c r="D1847" s="8" t="s">
        <v>141</v>
      </c>
      <c r="E1847" s="8" t="s">
        <v>322</v>
      </c>
      <c r="F1847" s="8" t="s">
        <v>143</v>
      </c>
      <c r="G1847" s="8" t="s">
        <v>323</v>
      </c>
      <c r="H1847" s="8" t="s">
        <v>20</v>
      </c>
      <c r="I1847" s="8" t="s">
        <v>323</v>
      </c>
      <c r="J1847" s="8" t="s">
        <v>324</v>
      </c>
      <c r="K1847" s="8" t="s">
        <v>7</v>
      </c>
      <c r="L1847" s="12">
        <v>2618</v>
      </c>
      <c r="M1847" s="9">
        <v>9</v>
      </c>
      <c r="N1847" s="10">
        <f t="shared" si="252"/>
        <v>3.437738731856379E-3</v>
      </c>
      <c r="O1847" s="11">
        <f t="shared" si="253"/>
        <v>8.0200000000000014</v>
      </c>
      <c r="P1847" s="11">
        <v>72.180000000000007</v>
      </c>
      <c r="Q1847" s="11">
        <v>499</v>
      </c>
      <c r="R1847" s="8">
        <v>1</v>
      </c>
      <c r="S1847" s="8">
        <v>1</v>
      </c>
      <c r="T1847" s="33">
        <f t="shared" si="254"/>
        <v>0.14464929859719441</v>
      </c>
      <c r="U1847" s="12">
        <f t="shared" si="255"/>
        <v>6.913272374619007</v>
      </c>
      <c r="V1847" s="10">
        <f t="shared" si="256"/>
        <v>0.1111111111111111</v>
      </c>
      <c r="W1847" s="11">
        <v>11.5</v>
      </c>
      <c r="X1847" s="8" t="s">
        <v>148</v>
      </c>
      <c r="Y1847" s="8" t="s">
        <v>149</v>
      </c>
      <c r="AA1847">
        <f t="shared" si="257"/>
        <v>3</v>
      </c>
      <c r="AB1847" s="32">
        <f t="shared" si="258"/>
        <v>121.82</v>
      </c>
      <c r="AC1847" t="str">
        <f t="shared" si="259"/>
        <v>Profitable</v>
      </c>
      <c r="AD1847">
        <f>IFERROR(VLOOKUP(J1847,Product_lookup!$A:$G,5,FALSE),"")</f>
        <v>499</v>
      </c>
      <c r="AE1847">
        <f>IFERROR(VLOOKUP(J1847,Product_lookup!$A:$G,6,FALSE),"")</f>
        <v>180</v>
      </c>
      <c r="AF1847">
        <f>IFERROR(VLOOKUP(J1847,Product_lookup!$A:$G,7,FALSE),"")</f>
        <v>125</v>
      </c>
      <c r="AG1847" s="33">
        <f t="shared" si="260"/>
        <v>0.38877755511022044</v>
      </c>
    </row>
    <row r="1848" spans="1:33" x14ac:dyDescent="0.3">
      <c r="A1848" s="27">
        <v>46282</v>
      </c>
      <c r="B1848" s="8" t="s">
        <v>34</v>
      </c>
      <c r="C1848" s="8" t="s">
        <v>140</v>
      </c>
      <c r="D1848" s="8" t="s">
        <v>141</v>
      </c>
      <c r="E1848" s="8" t="s">
        <v>325</v>
      </c>
      <c r="F1848" s="8" t="s">
        <v>143</v>
      </c>
      <c r="G1848" s="8" t="s">
        <v>424</v>
      </c>
      <c r="H1848" s="8" t="s">
        <v>20</v>
      </c>
      <c r="I1848" s="8" t="s">
        <v>424</v>
      </c>
      <c r="J1848" s="8" t="s">
        <v>327</v>
      </c>
      <c r="K1848" s="8" t="s">
        <v>21</v>
      </c>
      <c r="L1848" s="12">
        <v>322</v>
      </c>
      <c r="M1848" s="9">
        <v>6</v>
      </c>
      <c r="N1848" s="10">
        <f t="shared" si="252"/>
        <v>1.8633540372670808E-2</v>
      </c>
      <c r="O1848" s="11">
        <f t="shared" si="253"/>
        <v>6</v>
      </c>
      <c r="P1848" s="11">
        <v>36</v>
      </c>
      <c r="Q1848" s="11">
        <v>0</v>
      </c>
      <c r="R1848" s="8">
        <v>0</v>
      </c>
      <c r="S1848" s="8">
        <v>0</v>
      </c>
      <c r="T1848" s="33" t="str">
        <f t="shared" si="254"/>
        <v/>
      </c>
      <c r="U1848" s="12">
        <f t="shared" si="255"/>
        <v>0</v>
      </c>
      <c r="V1848" s="10">
        <f t="shared" si="256"/>
        <v>0</v>
      </c>
      <c r="W1848" s="11">
        <v>6</v>
      </c>
      <c r="X1848" s="8" t="s">
        <v>148</v>
      </c>
      <c r="Y1848" s="8" t="s">
        <v>149</v>
      </c>
      <c r="AA1848">
        <f t="shared" si="257"/>
        <v>3</v>
      </c>
      <c r="AB1848" s="32">
        <f t="shared" si="258"/>
        <v>-36</v>
      </c>
      <c r="AC1848" t="str">
        <f t="shared" si="259"/>
        <v>No Sales</v>
      </c>
      <c r="AD1848">
        <f>IFERROR(VLOOKUP(J1848,Product_lookup!$A:$G,5,FALSE),"")</f>
        <v>199</v>
      </c>
      <c r="AE1848">
        <f>IFERROR(VLOOKUP(J1848,Product_lookup!$A:$G,6,FALSE),"")</f>
        <v>76</v>
      </c>
      <c r="AF1848">
        <f>IFERROR(VLOOKUP(J1848,Product_lookup!$A:$G,7,FALSE),"")</f>
        <v>88</v>
      </c>
      <c r="AG1848" s="33">
        <f t="shared" si="260"/>
        <v>0.17587939698492464</v>
      </c>
    </row>
    <row r="1849" spans="1:33" x14ac:dyDescent="0.3">
      <c r="A1849" s="27">
        <v>46282</v>
      </c>
      <c r="B1849" s="8" t="s">
        <v>34</v>
      </c>
      <c r="C1849" s="8" t="s">
        <v>140</v>
      </c>
      <c r="D1849" s="8" t="s">
        <v>141</v>
      </c>
      <c r="E1849" s="8" t="s">
        <v>325</v>
      </c>
      <c r="F1849" s="8" t="s">
        <v>143</v>
      </c>
      <c r="G1849" s="8" t="s">
        <v>326</v>
      </c>
      <c r="H1849" s="8" t="s">
        <v>20</v>
      </c>
      <c r="I1849" s="8" t="s">
        <v>326</v>
      </c>
      <c r="J1849" s="8" t="s">
        <v>327</v>
      </c>
      <c r="K1849" s="8" t="s">
        <v>7</v>
      </c>
      <c r="L1849" s="12">
        <v>3109</v>
      </c>
      <c r="M1849" s="9">
        <v>24</v>
      </c>
      <c r="N1849" s="10">
        <f t="shared" si="252"/>
        <v>7.7195239626889674E-3</v>
      </c>
      <c r="O1849" s="11">
        <f t="shared" si="253"/>
        <v>4.3600000000000003</v>
      </c>
      <c r="P1849" s="11">
        <v>104.64</v>
      </c>
      <c r="Q1849" s="11">
        <v>398</v>
      </c>
      <c r="R1849" s="8">
        <v>2</v>
      </c>
      <c r="S1849" s="8">
        <v>2</v>
      </c>
      <c r="T1849" s="33">
        <f t="shared" si="254"/>
        <v>0.26291457286432163</v>
      </c>
      <c r="U1849" s="12">
        <f t="shared" si="255"/>
        <v>3.8035168195718656</v>
      </c>
      <c r="V1849" s="10">
        <f t="shared" si="256"/>
        <v>8.3333333333333329E-2</v>
      </c>
      <c r="W1849" s="11">
        <v>6</v>
      </c>
      <c r="X1849" s="8" t="s">
        <v>148</v>
      </c>
      <c r="Y1849" s="8" t="s">
        <v>149</v>
      </c>
      <c r="AA1849">
        <f t="shared" si="257"/>
        <v>3</v>
      </c>
      <c r="AB1849" s="32">
        <f t="shared" si="258"/>
        <v>-34.64</v>
      </c>
      <c r="AC1849" t="str">
        <f t="shared" si="259"/>
        <v>Losing</v>
      </c>
      <c r="AD1849">
        <f>IFERROR(VLOOKUP(J1849,Product_lookup!$A:$G,5,FALSE),"")</f>
        <v>199</v>
      </c>
      <c r="AE1849">
        <f>IFERROR(VLOOKUP(J1849,Product_lookup!$A:$G,6,FALSE),"")</f>
        <v>76</v>
      </c>
      <c r="AF1849">
        <f>IFERROR(VLOOKUP(J1849,Product_lookup!$A:$G,7,FALSE),"")</f>
        <v>88</v>
      </c>
      <c r="AG1849" s="33">
        <f t="shared" si="260"/>
        <v>0.17587939698492464</v>
      </c>
    </row>
    <row r="1850" spans="1:33" x14ac:dyDescent="0.3">
      <c r="A1850" s="27">
        <v>46282</v>
      </c>
      <c r="B1850" s="8" t="s">
        <v>34</v>
      </c>
      <c r="C1850" s="8" t="s">
        <v>140</v>
      </c>
      <c r="D1850" s="8" t="s">
        <v>141</v>
      </c>
      <c r="E1850" s="8" t="s">
        <v>328</v>
      </c>
      <c r="F1850" s="8" t="s">
        <v>143</v>
      </c>
      <c r="G1850" s="8" t="s">
        <v>426</v>
      </c>
      <c r="H1850" s="8" t="s">
        <v>20</v>
      </c>
      <c r="I1850" s="8" t="s">
        <v>426</v>
      </c>
      <c r="J1850" s="8" t="s">
        <v>330</v>
      </c>
      <c r="K1850" s="8" t="s">
        <v>7</v>
      </c>
      <c r="L1850" s="12">
        <v>327</v>
      </c>
      <c r="M1850" s="9">
        <v>2</v>
      </c>
      <c r="N1850" s="10">
        <f t="shared" si="252"/>
        <v>6.1162079510703364E-3</v>
      </c>
      <c r="O1850" s="11">
        <f t="shared" si="253"/>
        <v>7.34</v>
      </c>
      <c r="P1850" s="11">
        <v>14.68</v>
      </c>
      <c r="Q1850" s="11">
        <v>0</v>
      </c>
      <c r="R1850" s="8">
        <v>0</v>
      </c>
      <c r="S1850" s="8">
        <v>0</v>
      </c>
      <c r="T1850" s="33" t="str">
        <f t="shared" si="254"/>
        <v/>
      </c>
      <c r="U1850" s="12">
        <f t="shared" si="255"/>
        <v>0</v>
      </c>
      <c r="V1850" s="10">
        <f t="shared" si="256"/>
        <v>0</v>
      </c>
      <c r="W1850" s="11">
        <v>10</v>
      </c>
      <c r="X1850" s="8" t="s">
        <v>148</v>
      </c>
      <c r="Y1850" s="8" t="s">
        <v>149</v>
      </c>
      <c r="AA1850">
        <f t="shared" si="257"/>
        <v>3</v>
      </c>
      <c r="AB1850" s="32">
        <f t="shared" si="258"/>
        <v>-14.68</v>
      </c>
      <c r="AC1850" t="str">
        <f t="shared" si="259"/>
        <v>No Sales</v>
      </c>
      <c r="AD1850">
        <f>IFERROR(VLOOKUP(J1850,Product_lookup!$A:$G,5,FALSE),"")</f>
        <v>299</v>
      </c>
      <c r="AE1850">
        <f>IFERROR(VLOOKUP(J1850,Product_lookup!$A:$G,6,FALSE),"")</f>
        <v>114</v>
      </c>
      <c r="AF1850">
        <f>IFERROR(VLOOKUP(J1850,Product_lookup!$A:$G,7,FALSE),"")</f>
        <v>97</v>
      </c>
      <c r="AG1850" s="33">
        <f t="shared" si="260"/>
        <v>0.29431438127090304</v>
      </c>
    </row>
    <row r="1851" spans="1:33" x14ac:dyDescent="0.3">
      <c r="A1851" s="27">
        <v>46282</v>
      </c>
      <c r="B1851" s="8" t="s">
        <v>34</v>
      </c>
      <c r="C1851" s="8" t="s">
        <v>140</v>
      </c>
      <c r="D1851" s="8" t="s">
        <v>141</v>
      </c>
      <c r="E1851" s="8" t="s">
        <v>328</v>
      </c>
      <c r="F1851" s="8" t="s">
        <v>143</v>
      </c>
      <c r="G1851" s="8" t="s">
        <v>699</v>
      </c>
      <c r="H1851" s="8" t="s">
        <v>20</v>
      </c>
      <c r="I1851" s="8" t="s">
        <v>699</v>
      </c>
      <c r="J1851" s="8" t="s">
        <v>330</v>
      </c>
      <c r="K1851" s="8" t="s">
        <v>7</v>
      </c>
      <c r="L1851" s="12">
        <v>322</v>
      </c>
      <c r="M1851" s="9">
        <v>2</v>
      </c>
      <c r="N1851" s="10">
        <f t="shared" si="252"/>
        <v>6.2111801242236021E-3</v>
      </c>
      <c r="O1851" s="11">
        <f t="shared" si="253"/>
        <v>6.28</v>
      </c>
      <c r="P1851" s="11">
        <v>12.56</v>
      </c>
      <c r="Q1851" s="11">
        <v>0</v>
      </c>
      <c r="R1851" s="8">
        <v>0</v>
      </c>
      <c r="S1851" s="8">
        <v>0</v>
      </c>
      <c r="T1851" s="33" t="str">
        <f t="shared" si="254"/>
        <v/>
      </c>
      <c r="U1851" s="12">
        <f t="shared" si="255"/>
        <v>0</v>
      </c>
      <c r="V1851" s="10">
        <f t="shared" si="256"/>
        <v>0</v>
      </c>
      <c r="W1851" s="11">
        <v>8</v>
      </c>
      <c r="X1851" s="8" t="s">
        <v>148</v>
      </c>
      <c r="Y1851" s="8" t="s">
        <v>149</v>
      </c>
      <c r="AA1851">
        <f t="shared" si="257"/>
        <v>3</v>
      </c>
      <c r="AB1851" s="32">
        <f t="shared" si="258"/>
        <v>-12.56</v>
      </c>
      <c r="AC1851" t="str">
        <f t="shared" si="259"/>
        <v>No Sales</v>
      </c>
      <c r="AD1851">
        <f>IFERROR(VLOOKUP(J1851,Product_lookup!$A:$G,5,FALSE),"")</f>
        <v>299</v>
      </c>
      <c r="AE1851">
        <f>IFERROR(VLOOKUP(J1851,Product_lookup!$A:$G,6,FALSE),"")</f>
        <v>114</v>
      </c>
      <c r="AF1851">
        <f>IFERROR(VLOOKUP(J1851,Product_lookup!$A:$G,7,FALSE),"")</f>
        <v>97</v>
      </c>
      <c r="AG1851" s="33">
        <f t="shared" si="260"/>
        <v>0.29431438127090304</v>
      </c>
    </row>
    <row r="1852" spans="1:33" x14ac:dyDescent="0.3">
      <c r="A1852" s="27">
        <v>46282</v>
      </c>
      <c r="B1852" s="8" t="s">
        <v>34</v>
      </c>
      <c r="C1852" s="8" t="s">
        <v>140</v>
      </c>
      <c r="D1852" s="8" t="s">
        <v>141</v>
      </c>
      <c r="E1852" s="8" t="s">
        <v>328</v>
      </c>
      <c r="F1852" s="8" t="s">
        <v>143</v>
      </c>
      <c r="G1852" s="8" t="s">
        <v>427</v>
      </c>
      <c r="H1852" s="8" t="s">
        <v>20</v>
      </c>
      <c r="I1852" s="8" t="s">
        <v>427</v>
      </c>
      <c r="J1852" s="8" t="s">
        <v>330</v>
      </c>
      <c r="K1852" s="8" t="s">
        <v>14</v>
      </c>
      <c r="L1852" s="12">
        <v>401</v>
      </c>
      <c r="M1852" s="9">
        <v>3</v>
      </c>
      <c r="N1852" s="10">
        <f t="shared" si="252"/>
        <v>7.481296758104738E-3</v>
      </c>
      <c r="O1852" s="11">
        <f t="shared" si="253"/>
        <v>9.7900000000000009</v>
      </c>
      <c r="P1852" s="11">
        <v>29.37</v>
      </c>
      <c r="Q1852" s="11">
        <v>0</v>
      </c>
      <c r="R1852" s="8">
        <v>0</v>
      </c>
      <c r="S1852" s="8">
        <v>0</v>
      </c>
      <c r="T1852" s="33" t="str">
        <f t="shared" si="254"/>
        <v/>
      </c>
      <c r="U1852" s="12">
        <f t="shared" si="255"/>
        <v>0</v>
      </c>
      <c r="V1852" s="10">
        <f t="shared" si="256"/>
        <v>0</v>
      </c>
      <c r="W1852" s="11">
        <v>12</v>
      </c>
      <c r="X1852" s="8" t="s">
        <v>148</v>
      </c>
      <c r="Y1852" s="8" t="s">
        <v>149</v>
      </c>
      <c r="AA1852">
        <f t="shared" si="257"/>
        <v>3</v>
      </c>
      <c r="AB1852" s="32">
        <f t="shared" si="258"/>
        <v>-29.37</v>
      </c>
      <c r="AC1852" t="str">
        <f t="shared" si="259"/>
        <v>No Sales</v>
      </c>
      <c r="AD1852">
        <f>IFERROR(VLOOKUP(J1852,Product_lookup!$A:$G,5,FALSE),"")</f>
        <v>299</v>
      </c>
      <c r="AE1852">
        <f>IFERROR(VLOOKUP(J1852,Product_lookup!$A:$G,6,FALSE),"")</f>
        <v>114</v>
      </c>
      <c r="AF1852">
        <f>IFERROR(VLOOKUP(J1852,Product_lookup!$A:$G,7,FALSE),"")</f>
        <v>97</v>
      </c>
      <c r="AG1852" s="33">
        <f t="shared" si="260"/>
        <v>0.29431438127090304</v>
      </c>
    </row>
    <row r="1853" spans="1:33" x14ac:dyDescent="0.3">
      <c r="A1853" s="27">
        <v>46282</v>
      </c>
      <c r="B1853" s="8" t="s">
        <v>34</v>
      </c>
      <c r="C1853" s="8" t="s">
        <v>140</v>
      </c>
      <c r="D1853" s="8" t="s">
        <v>141</v>
      </c>
      <c r="E1853" s="8" t="s">
        <v>328</v>
      </c>
      <c r="F1853" s="8" t="s">
        <v>143</v>
      </c>
      <c r="G1853" s="8" t="s">
        <v>331</v>
      </c>
      <c r="H1853" s="8" t="s">
        <v>20</v>
      </c>
      <c r="I1853" s="8" t="s">
        <v>331</v>
      </c>
      <c r="J1853" s="8" t="s">
        <v>330</v>
      </c>
      <c r="K1853" s="8" t="s">
        <v>21</v>
      </c>
      <c r="L1853" s="12">
        <v>541</v>
      </c>
      <c r="M1853" s="9">
        <v>1</v>
      </c>
      <c r="N1853" s="10">
        <f t="shared" si="252"/>
        <v>1.8484288354898336E-3</v>
      </c>
      <c r="O1853" s="11">
        <f t="shared" si="253"/>
        <v>9.4499999999999993</v>
      </c>
      <c r="P1853" s="11">
        <v>9.4499999999999993</v>
      </c>
      <c r="Q1853" s="11">
        <v>0</v>
      </c>
      <c r="R1853" s="8">
        <v>0</v>
      </c>
      <c r="S1853" s="8">
        <v>0</v>
      </c>
      <c r="T1853" s="33" t="str">
        <f t="shared" si="254"/>
        <v/>
      </c>
      <c r="U1853" s="12">
        <f t="shared" si="255"/>
        <v>0</v>
      </c>
      <c r="V1853" s="10">
        <f t="shared" si="256"/>
        <v>0</v>
      </c>
      <c r="W1853" s="11">
        <v>10</v>
      </c>
      <c r="X1853" s="8" t="s">
        <v>148</v>
      </c>
      <c r="Y1853" s="8" t="s">
        <v>149</v>
      </c>
      <c r="AA1853">
        <f t="shared" si="257"/>
        <v>3</v>
      </c>
      <c r="AB1853" s="32">
        <f t="shared" si="258"/>
        <v>-9.4499999999999993</v>
      </c>
      <c r="AC1853" t="str">
        <f t="shared" si="259"/>
        <v>No Sales</v>
      </c>
      <c r="AD1853">
        <f>IFERROR(VLOOKUP(J1853,Product_lookup!$A:$G,5,FALSE),"")</f>
        <v>299</v>
      </c>
      <c r="AE1853">
        <f>IFERROR(VLOOKUP(J1853,Product_lookup!$A:$G,6,FALSE),"")</f>
        <v>114</v>
      </c>
      <c r="AF1853">
        <f>IFERROR(VLOOKUP(J1853,Product_lookup!$A:$G,7,FALSE),"")</f>
        <v>97</v>
      </c>
      <c r="AG1853" s="33">
        <f t="shared" si="260"/>
        <v>0.29431438127090304</v>
      </c>
    </row>
    <row r="1854" spans="1:33" x14ac:dyDescent="0.3">
      <c r="A1854" s="27">
        <v>46282</v>
      </c>
      <c r="B1854" s="8" t="s">
        <v>34</v>
      </c>
      <c r="C1854" s="8" t="s">
        <v>140</v>
      </c>
      <c r="D1854" s="8" t="s">
        <v>141</v>
      </c>
      <c r="E1854" s="8" t="s">
        <v>328</v>
      </c>
      <c r="F1854" s="8" t="s">
        <v>143</v>
      </c>
      <c r="G1854" s="8" t="s">
        <v>329</v>
      </c>
      <c r="H1854" s="8" t="s">
        <v>20</v>
      </c>
      <c r="I1854" s="8" t="s">
        <v>329</v>
      </c>
      <c r="J1854" s="8" t="s">
        <v>330</v>
      </c>
      <c r="K1854" s="8" t="s">
        <v>21</v>
      </c>
      <c r="L1854" s="12">
        <v>290</v>
      </c>
      <c r="M1854" s="9">
        <v>3</v>
      </c>
      <c r="N1854" s="10">
        <f t="shared" si="252"/>
        <v>1.0344827586206896E-2</v>
      </c>
      <c r="O1854" s="11">
        <f t="shared" si="253"/>
        <v>10</v>
      </c>
      <c r="P1854" s="11">
        <v>30</v>
      </c>
      <c r="Q1854" s="11">
        <v>0</v>
      </c>
      <c r="R1854" s="8">
        <v>0</v>
      </c>
      <c r="S1854" s="8">
        <v>0</v>
      </c>
      <c r="T1854" s="33" t="str">
        <f t="shared" si="254"/>
        <v/>
      </c>
      <c r="U1854" s="12">
        <f t="shared" si="255"/>
        <v>0</v>
      </c>
      <c r="V1854" s="10">
        <f t="shared" si="256"/>
        <v>0</v>
      </c>
      <c r="W1854" s="11">
        <v>10</v>
      </c>
      <c r="X1854" s="8" t="s">
        <v>148</v>
      </c>
      <c r="Y1854" s="8" t="s">
        <v>149</v>
      </c>
      <c r="AA1854">
        <f t="shared" si="257"/>
        <v>3</v>
      </c>
      <c r="AB1854" s="32">
        <f t="shared" si="258"/>
        <v>-30</v>
      </c>
      <c r="AC1854" t="str">
        <f t="shared" si="259"/>
        <v>No Sales</v>
      </c>
      <c r="AD1854">
        <f>IFERROR(VLOOKUP(J1854,Product_lookup!$A:$G,5,FALSE),"")</f>
        <v>299</v>
      </c>
      <c r="AE1854">
        <f>IFERROR(VLOOKUP(J1854,Product_lookup!$A:$G,6,FALSE),"")</f>
        <v>114</v>
      </c>
      <c r="AF1854">
        <f>IFERROR(VLOOKUP(J1854,Product_lookup!$A:$G,7,FALSE),"")</f>
        <v>97</v>
      </c>
      <c r="AG1854" s="33">
        <f t="shared" si="260"/>
        <v>0.29431438127090304</v>
      </c>
    </row>
    <row r="1855" spans="1:33" x14ac:dyDescent="0.3">
      <c r="A1855" s="27">
        <v>46282</v>
      </c>
      <c r="B1855" s="8" t="s">
        <v>36</v>
      </c>
      <c r="C1855" s="8" t="s">
        <v>140</v>
      </c>
      <c r="D1855" s="8" t="s">
        <v>180</v>
      </c>
      <c r="E1855" s="8" t="s">
        <v>181</v>
      </c>
      <c r="F1855" s="8" t="s">
        <v>143</v>
      </c>
      <c r="G1855" s="8" t="s">
        <v>182</v>
      </c>
      <c r="H1855" s="8" t="s">
        <v>13</v>
      </c>
      <c r="I1855" s="8" t="s">
        <v>1025</v>
      </c>
      <c r="J1855" s="8" t="s">
        <v>184</v>
      </c>
      <c r="K1855" s="8" t="s">
        <v>21</v>
      </c>
      <c r="L1855" s="12">
        <v>66</v>
      </c>
      <c r="M1855" s="9">
        <v>0</v>
      </c>
      <c r="N1855" s="10">
        <f t="shared" si="252"/>
        <v>0</v>
      </c>
      <c r="O1855" s="11" t="str">
        <f t="shared" si="253"/>
        <v/>
      </c>
      <c r="P1855" s="11">
        <v>0</v>
      </c>
      <c r="Q1855" s="11">
        <v>0</v>
      </c>
      <c r="R1855" s="8">
        <v>0</v>
      </c>
      <c r="S1855" s="8">
        <v>0</v>
      </c>
      <c r="T1855" s="33" t="str">
        <f t="shared" si="254"/>
        <v/>
      </c>
      <c r="U1855" s="12" t="str">
        <f t="shared" si="255"/>
        <v/>
      </c>
      <c r="V1855" s="10" t="str">
        <f t="shared" si="256"/>
        <v/>
      </c>
      <c r="W1855" s="11">
        <v>11</v>
      </c>
      <c r="X1855" s="8" t="s">
        <v>148</v>
      </c>
      <c r="Y1855" s="8" t="s">
        <v>149</v>
      </c>
      <c r="AA1855">
        <f t="shared" si="257"/>
        <v>3</v>
      </c>
      <c r="AB1855" s="32">
        <f t="shared" si="258"/>
        <v>0</v>
      </c>
      <c r="AC1855" t="str">
        <f t="shared" si="259"/>
        <v>No Spend</v>
      </c>
      <c r="AD1855">
        <f>IFERROR(VLOOKUP(J1855,Product_lookup!$A:$G,5,FALSE),"")</f>
        <v>379</v>
      </c>
      <c r="AE1855">
        <f>IFERROR(VLOOKUP(J1855,Product_lookup!$A:$G,6,FALSE),"")</f>
        <v>140</v>
      </c>
      <c r="AF1855">
        <f>IFERROR(VLOOKUP(J1855,Product_lookup!$A:$G,7,FALSE),"")</f>
        <v>114</v>
      </c>
      <c r="AG1855" s="33">
        <f t="shared" si="260"/>
        <v>0.32981530343007914</v>
      </c>
    </row>
    <row r="1856" spans="1:33" x14ac:dyDescent="0.3">
      <c r="A1856" s="27">
        <v>46282</v>
      </c>
      <c r="B1856" s="8" t="s">
        <v>36</v>
      </c>
      <c r="C1856" s="8" t="s">
        <v>140</v>
      </c>
      <c r="D1856" s="8" t="s">
        <v>180</v>
      </c>
      <c r="E1856" s="8" t="s">
        <v>181</v>
      </c>
      <c r="F1856" s="8" t="s">
        <v>143</v>
      </c>
      <c r="G1856" s="8" t="s">
        <v>335</v>
      </c>
      <c r="H1856" s="8" t="s">
        <v>13</v>
      </c>
      <c r="I1856" s="8" t="s">
        <v>1026</v>
      </c>
      <c r="J1856" s="8" t="s">
        <v>184</v>
      </c>
      <c r="K1856" s="8" t="s">
        <v>14</v>
      </c>
      <c r="L1856" s="12">
        <v>93</v>
      </c>
      <c r="M1856" s="9">
        <v>0</v>
      </c>
      <c r="N1856" s="10">
        <f t="shared" si="252"/>
        <v>0</v>
      </c>
      <c r="O1856" s="11" t="str">
        <f t="shared" si="253"/>
        <v/>
      </c>
      <c r="P1856" s="11">
        <v>0</v>
      </c>
      <c r="Q1856" s="11">
        <v>0</v>
      </c>
      <c r="R1856" s="8">
        <v>0</v>
      </c>
      <c r="S1856" s="8">
        <v>0</v>
      </c>
      <c r="T1856" s="33" t="str">
        <f t="shared" si="254"/>
        <v/>
      </c>
      <c r="U1856" s="12" t="str">
        <f t="shared" si="255"/>
        <v/>
      </c>
      <c r="V1856" s="10" t="str">
        <f t="shared" si="256"/>
        <v/>
      </c>
      <c r="W1856" s="11">
        <v>8.5</v>
      </c>
      <c r="X1856" s="8" t="s">
        <v>148</v>
      </c>
      <c r="Y1856" s="8" t="s">
        <v>149</v>
      </c>
      <c r="AA1856">
        <f t="shared" si="257"/>
        <v>3</v>
      </c>
      <c r="AB1856" s="32">
        <f t="shared" si="258"/>
        <v>0</v>
      </c>
      <c r="AC1856" t="str">
        <f t="shared" si="259"/>
        <v>No Spend</v>
      </c>
      <c r="AD1856">
        <f>IFERROR(VLOOKUP(J1856,Product_lookup!$A:$G,5,FALSE),"")</f>
        <v>379</v>
      </c>
      <c r="AE1856">
        <f>IFERROR(VLOOKUP(J1856,Product_lookup!$A:$G,6,FALSE),"")</f>
        <v>140</v>
      </c>
      <c r="AF1856">
        <f>IFERROR(VLOOKUP(J1856,Product_lookup!$A:$G,7,FALSE),"")</f>
        <v>114</v>
      </c>
      <c r="AG1856" s="33">
        <f t="shared" si="260"/>
        <v>0.32981530343007914</v>
      </c>
    </row>
    <row r="1857" spans="1:33" x14ac:dyDescent="0.3">
      <c r="A1857" s="27">
        <v>46282</v>
      </c>
      <c r="B1857" s="8" t="s">
        <v>19</v>
      </c>
      <c r="C1857" s="8" t="s">
        <v>249</v>
      </c>
      <c r="D1857" s="8" t="s">
        <v>141</v>
      </c>
      <c r="E1857" s="8" t="s">
        <v>142</v>
      </c>
      <c r="F1857" s="8" t="s">
        <v>143</v>
      </c>
      <c r="G1857" s="8" t="s">
        <v>346</v>
      </c>
      <c r="H1857" s="8" t="s">
        <v>20</v>
      </c>
      <c r="I1857" s="8" t="s">
        <v>346</v>
      </c>
      <c r="J1857" s="8" t="s">
        <v>147</v>
      </c>
      <c r="K1857" s="8" t="s">
        <v>14</v>
      </c>
      <c r="L1857" s="12">
        <v>1282</v>
      </c>
      <c r="M1857" s="9">
        <v>18</v>
      </c>
      <c r="N1857" s="10">
        <f t="shared" si="252"/>
        <v>1.4040561622464899E-2</v>
      </c>
      <c r="O1857" s="11">
        <f t="shared" si="253"/>
        <v>7.3599999999999994</v>
      </c>
      <c r="P1857" s="11">
        <v>132.47999999999999</v>
      </c>
      <c r="Q1857" s="11">
        <v>1198</v>
      </c>
      <c r="R1857" s="8">
        <v>2</v>
      </c>
      <c r="S1857" s="8">
        <v>2</v>
      </c>
      <c r="T1857" s="33">
        <f t="shared" si="254"/>
        <v>0.11058430717863105</v>
      </c>
      <c r="U1857" s="12">
        <f t="shared" si="255"/>
        <v>9.0428743961352662</v>
      </c>
      <c r="V1857" s="10">
        <f t="shared" si="256"/>
        <v>0.1111111111111111</v>
      </c>
      <c r="W1857" s="11">
        <v>9</v>
      </c>
      <c r="X1857" s="8" t="s">
        <v>148</v>
      </c>
      <c r="Y1857" s="8" t="s">
        <v>149</v>
      </c>
      <c r="AA1857">
        <f t="shared" si="257"/>
        <v>3</v>
      </c>
      <c r="AB1857" s="32">
        <f t="shared" si="258"/>
        <v>345.52</v>
      </c>
      <c r="AC1857" t="str">
        <f t="shared" si="259"/>
        <v>Profitable</v>
      </c>
      <c r="AD1857">
        <f>IFERROR(VLOOKUP(J1857,Product_lookup!$A:$G,5,FALSE),"")</f>
        <v>599</v>
      </c>
      <c r="AE1857">
        <f>IFERROR(VLOOKUP(J1857,Product_lookup!$A:$G,6,FALSE),"")</f>
        <v>216</v>
      </c>
      <c r="AF1857">
        <f>IFERROR(VLOOKUP(J1857,Product_lookup!$A:$G,7,FALSE),"")</f>
        <v>144</v>
      </c>
      <c r="AG1857" s="33">
        <f t="shared" si="260"/>
        <v>0.39899833055091821</v>
      </c>
    </row>
    <row r="1858" spans="1:33" x14ac:dyDescent="0.3">
      <c r="A1858" s="27">
        <v>46282</v>
      </c>
      <c r="B1858" s="8" t="s">
        <v>19</v>
      </c>
      <c r="C1858" s="8" t="s">
        <v>249</v>
      </c>
      <c r="D1858" s="8" t="s">
        <v>141</v>
      </c>
      <c r="E1858" s="8" t="s">
        <v>142</v>
      </c>
      <c r="F1858" s="8" t="s">
        <v>143</v>
      </c>
      <c r="G1858" s="8" t="s">
        <v>250</v>
      </c>
      <c r="H1858" s="8" t="s">
        <v>20</v>
      </c>
      <c r="I1858" s="8" t="s">
        <v>250</v>
      </c>
      <c r="J1858" s="8" t="s">
        <v>147</v>
      </c>
      <c r="K1858" s="8" t="s">
        <v>14</v>
      </c>
      <c r="L1858" s="12">
        <v>470</v>
      </c>
      <c r="M1858" s="9">
        <v>8</v>
      </c>
      <c r="N1858" s="10">
        <f t="shared" ref="N1858:N1921" si="261">IF(L1858=0,"",M1858/L1858)</f>
        <v>1.7021276595744681E-2</v>
      </c>
      <c r="O1858" s="11">
        <f t="shared" ref="O1858:O1921" si="262">IF(M1858=0,"",P1858/M1858)</f>
        <v>4.58</v>
      </c>
      <c r="P1858" s="11">
        <v>36.64</v>
      </c>
      <c r="Q1858" s="11">
        <v>0</v>
      </c>
      <c r="R1858" s="8">
        <v>0</v>
      </c>
      <c r="S1858" s="8">
        <v>0</v>
      </c>
      <c r="T1858" s="33" t="str">
        <f t="shared" ref="T1858:T1921" si="263">IF(Q1858=0,"",P1858/Q1858)</f>
        <v/>
      </c>
      <c r="U1858" s="12">
        <f t="shared" ref="U1858:U1921" si="264">IF(P1858=0,"",Q1858/P1858)</f>
        <v>0</v>
      </c>
      <c r="V1858" s="10">
        <f t="shared" ref="V1858:V1921" si="265">IF(M1858=0,"",R1858/M1858)</f>
        <v>0</v>
      </c>
      <c r="W1858" s="11">
        <v>8</v>
      </c>
      <c r="X1858" s="8" t="s">
        <v>148</v>
      </c>
      <c r="Y1858" s="8" t="s">
        <v>149</v>
      </c>
      <c r="AA1858">
        <f t="shared" ref="AA1858:AA1921" si="266">IF(OR(A1858&lt;DATE(2026,9,1),A1858&gt;DATE(2026,9,28)),"Check Date",INT((A1858-DATE(2026,9,1))/7)+1)</f>
        <v>3</v>
      </c>
      <c r="AB1858" s="32">
        <f t="shared" ref="AB1858:AB1921" si="267">IF(OR(AD1858="",AE1858="",AF1858=""),"",S1858*(AD1858-AE1858-AF1858)-P1858)</f>
        <v>-36.64</v>
      </c>
      <c r="AC1858" t="str">
        <f t="shared" ref="AC1858:AC1921" si="268">IF(P1858&lt;0,"Review",IF(OR(AD1858="",AE1858="",AF1858=""),"Cost missing",IF(P1858=0,"No Spend",IF(Q1858=0,"No Sales",IF(P1858/Q1858&lt;AG1858,"Profitable","Losing")))))</f>
        <v>No Sales</v>
      </c>
      <c r="AD1858">
        <f>IFERROR(VLOOKUP(J1858,Product_lookup!$A:$G,5,FALSE),"")</f>
        <v>599</v>
      </c>
      <c r="AE1858">
        <f>IFERROR(VLOOKUP(J1858,Product_lookup!$A:$G,6,FALSE),"")</f>
        <v>216</v>
      </c>
      <c r="AF1858">
        <f>IFERROR(VLOOKUP(J1858,Product_lookup!$A:$G,7,FALSE),"")</f>
        <v>144</v>
      </c>
      <c r="AG1858" s="33">
        <f t="shared" ref="AG1858:AG1921" si="269">IFERROR((AD1858-AE1858-AF1858)/AD1858,"")</f>
        <v>0.39899833055091821</v>
      </c>
    </row>
    <row r="1859" spans="1:33" x14ac:dyDescent="0.3">
      <c r="A1859" s="27">
        <v>46282</v>
      </c>
      <c r="B1859" s="8" t="s">
        <v>19</v>
      </c>
      <c r="C1859" s="8" t="s">
        <v>249</v>
      </c>
      <c r="D1859" s="8" t="s">
        <v>141</v>
      </c>
      <c r="E1859" s="8" t="s">
        <v>142</v>
      </c>
      <c r="F1859" s="8" t="s">
        <v>143</v>
      </c>
      <c r="G1859" s="8" t="s">
        <v>350</v>
      </c>
      <c r="H1859" s="8" t="s">
        <v>20</v>
      </c>
      <c r="I1859" s="8" t="s">
        <v>350</v>
      </c>
      <c r="J1859" s="8" t="s">
        <v>147</v>
      </c>
      <c r="K1859" s="8" t="s">
        <v>21</v>
      </c>
      <c r="L1859" s="12">
        <v>140</v>
      </c>
      <c r="M1859" s="9">
        <v>11</v>
      </c>
      <c r="N1859" s="10">
        <f t="shared" si="261"/>
        <v>7.857142857142857E-2</v>
      </c>
      <c r="O1859" s="11">
        <f t="shared" si="262"/>
        <v>8.5</v>
      </c>
      <c r="P1859" s="11">
        <v>93.5</v>
      </c>
      <c r="Q1859" s="11">
        <v>1198</v>
      </c>
      <c r="R1859" s="8">
        <v>2</v>
      </c>
      <c r="S1859" s="8">
        <v>2</v>
      </c>
      <c r="T1859" s="33">
        <f t="shared" si="263"/>
        <v>7.8046744574290478E-2</v>
      </c>
      <c r="U1859" s="12">
        <f t="shared" si="264"/>
        <v>12.81283422459893</v>
      </c>
      <c r="V1859" s="10">
        <f t="shared" si="265"/>
        <v>0.18181818181818182</v>
      </c>
      <c r="W1859" s="11">
        <v>8.5</v>
      </c>
      <c r="X1859" s="8" t="s">
        <v>148</v>
      </c>
      <c r="Y1859" s="8" t="s">
        <v>149</v>
      </c>
      <c r="AA1859">
        <f t="shared" si="266"/>
        <v>3</v>
      </c>
      <c r="AB1859" s="32">
        <f t="shared" si="267"/>
        <v>384.5</v>
      </c>
      <c r="AC1859" t="str">
        <f t="shared" si="268"/>
        <v>Profitable</v>
      </c>
      <c r="AD1859">
        <f>IFERROR(VLOOKUP(J1859,Product_lookup!$A:$G,5,FALSE),"")</f>
        <v>599</v>
      </c>
      <c r="AE1859">
        <f>IFERROR(VLOOKUP(J1859,Product_lookup!$A:$G,6,FALSE),"")</f>
        <v>216</v>
      </c>
      <c r="AF1859">
        <f>IFERROR(VLOOKUP(J1859,Product_lookup!$A:$G,7,FALSE),"")</f>
        <v>144</v>
      </c>
      <c r="AG1859" s="33">
        <f t="shared" si="269"/>
        <v>0.39899833055091821</v>
      </c>
    </row>
    <row r="1860" spans="1:33" x14ac:dyDescent="0.3">
      <c r="A1860" s="27">
        <v>46282</v>
      </c>
      <c r="B1860" s="8" t="s">
        <v>19</v>
      </c>
      <c r="C1860" s="8" t="s">
        <v>249</v>
      </c>
      <c r="D1860" s="8" t="s">
        <v>141</v>
      </c>
      <c r="E1860" s="8" t="s">
        <v>164</v>
      </c>
      <c r="F1860" s="8" t="s">
        <v>143</v>
      </c>
      <c r="G1860" s="8" t="s">
        <v>347</v>
      </c>
      <c r="H1860" s="8" t="s">
        <v>20</v>
      </c>
      <c r="I1860" s="8" t="s">
        <v>347</v>
      </c>
      <c r="J1860" s="8" t="s">
        <v>166</v>
      </c>
      <c r="K1860" s="8" t="s">
        <v>21</v>
      </c>
      <c r="L1860" s="12">
        <v>170</v>
      </c>
      <c r="M1860" s="9">
        <v>8</v>
      </c>
      <c r="N1860" s="10">
        <f t="shared" si="261"/>
        <v>4.7058823529411764E-2</v>
      </c>
      <c r="O1860" s="11">
        <f t="shared" si="262"/>
        <v>4.84</v>
      </c>
      <c r="P1860" s="11">
        <v>38.72</v>
      </c>
      <c r="Q1860" s="11">
        <v>0</v>
      </c>
      <c r="R1860" s="8">
        <v>0</v>
      </c>
      <c r="S1860" s="8">
        <v>0</v>
      </c>
      <c r="T1860" s="33" t="str">
        <f t="shared" si="263"/>
        <v/>
      </c>
      <c r="U1860" s="12">
        <f t="shared" si="264"/>
        <v>0</v>
      </c>
      <c r="V1860" s="10">
        <f t="shared" si="265"/>
        <v>0</v>
      </c>
      <c r="W1860" s="11">
        <v>5</v>
      </c>
      <c r="X1860" s="8" t="s">
        <v>148</v>
      </c>
      <c r="Y1860" s="8" t="s">
        <v>149</v>
      </c>
      <c r="AA1860">
        <f t="shared" si="266"/>
        <v>3</v>
      </c>
      <c r="AB1860" s="32">
        <f t="shared" si="267"/>
        <v>-38.72</v>
      </c>
      <c r="AC1860" t="str">
        <f t="shared" si="268"/>
        <v>No Sales</v>
      </c>
      <c r="AD1860">
        <f>IFERROR(VLOOKUP(J1860,Product_lookup!$A:$G,5,FALSE),"")</f>
        <v>449</v>
      </c>
      <c r="AE1860">
        <f>IFERROR(VLOOKUP(J1860,Product_lookup!$A:$G,6,FALSE),"")</f>
        <v>162</v>
      </c>
      <c r="AF1860">
        <f>IFERROR(VLOOKUP(J1860,Product_lookup!$A:$G,7,FALSE),"")</f>
        <v>130</v>
      </c>
      <c r="AG1860" s="33">
        <f t="shared" si="269"/>
        <v>0.34966592427616927</v>
      </c>
    </row>
    <row r="1861" spans="1:33" x14ac:dyDescent="0.3">
      <c r="A1861" s="27">
        <v>46282</v>
      </c>
      <c r="B1861" s="8" t="s">
        <v>19</v>
      </c>
      <c r="C1861" s="8" t="s">
        <v>249</v>
      </c>
      <c r="D1861" s="8" t="s">
        <v>141</v>
      </c>
      <c r="E1861" s="8" t="s">
        <v>164</v>
      </c>
      <c r="F1861" s="8" t="s">
        <v>143</v>
      </c>
      <c r="G1861" s="8" t="s">
        <v>432</v>
      </c>
      <c r="H1861" s="8" t="s">
        <v>20</v>
      </c>
      <c r="I1861" s="8" t="s">
        <v>432</v>
      </c>
      <c r="J1861" s="8" t="s">
        <v>166</v>
      </c>
      <c r="K1861" s="8" t="s">
        <v>14</v>
      </c>
      <c r="L1861" s="12">
        <v>332</v>
      </c>
      <c r="M1861" s="9">
        <v>2</v>
      </c>
      <c r="N1861" s="10">
        <f t="shared" si="261"/>
        <v>6.024096385542169E-3</v>
      </c>
      <c r="O1861" s="11">
        <f t="shared" si="262"/>
        <v>4.91</v>
      </c>
      <c r="P1861" s="11">
        <v>9.82</v>
      </c>
      <c r="Q1861" s="11">
        <v>0</v>
      </c>
      <c r="R1861" s="8">
        <v>0</v>
      </c>
      <c r="S1861" s="8">
        <v>0</v>
      </c>
      <c r="T1861" s="33" t="str">
        <f t="shared" si="263"/>
        <v/>
      </c>
      <c r="U1861" s="12">
        <f t="shared" si="264"/>
        <v>0</v>
      </c>
      <c r="V1861" s="10">
        <f t="shared" si="265"/>
        <v>0</v>
      </c>
      <c r="W1861" s="11">
        <v>6</v>
      </c>
      <c r="X1861" s="8" t="s">
        <v>148</v>
      </c>
      <c r="Y1861" s="8" t="s">
        <v>149</v>
      </c>
      <c r="AA1861">
        <f t="shared" si="266"/>
        <v>3</v>
      </c>
      <c r="AB1861" s="32">
        <f t="shared" si="267"/>
        <v>-9.82</v>
      </c>
      <c r="AC1861" t="str">
        <f t="shared" si="268"/>
        <v>No Sales</v>
      </c>
      <c r="AD1861">
        <f>IFERROR(VLOOKUP(J1861,Product_lookup!$A:$G,5,FALSE),"")</f>
        <v>449</v>
      </c>
      <c r="AE1861">
        <f>IFERROR(VLOOKUP(J1861,Product_lookup!$A:$G,6,FALSE),"")</f>
        <v>162</v>
      </c>
      <c r="AF1861">
        <f>IFERROR(VLOOKUP(J1861,Product_lookup!$A:$G,7,FALSE),"")</f>
        <v>130</v>
      </c>
      <c r="AG1861" s="33">
        <f t="shared" si="269"/>
        <v>0.34966592427616927</v>
      </c>
    </row>
    <row r="1862" spans="1:33" x14ac:dyDescent="0.3">
      <c r="A1862" s="27">
        <v>46282</v>
      </c>
      <c r="B1862" s="8" t="s">
        <v>19</v>
      </c>
      <c r="C1862" s="8" t="s">
        <v>249</v>
      </c>
      <c r="D1862" s="8" t="s">
        <v>141</v>
      </c>
      <c r="E1862" s="8" t="s">
        <v>351</v>
      </c>
      <c r="F1862" s="8" t="s">
        <v>143</v>
      </c>
      <c r="G1862" s="8" t="s">
        <v>434</v>
      </c>
      <c r="H1862" s="8" t="s">
        <v>20</v>
      </c>
      <c r="I1862" s="8" t="s">
        <v>434</v>
      </c>
      <c r="J1862" s="8" t="s">
        <v>353</v>
      </c>
      <c r="K1862" s="8" t="s">
        <v>21</v>
      </c>
      <c r="L1862" s="12">
        <v>180</v>
      </c>
      <c r="M1862" s="9">
        <v>5</v>
      </c>
      <c r="N1862" s="10">
        <f t="shared" si="261"/>
        <v>2.7777777777777776E-2</v>
      </c>
      <c r="O1862" s="11">
        <f t="shared" si="262"/>
        <v>13.09</v>
      </c>
      <c r="P1862" s="11">
        <v>65.45</v>
      </c>
      <c r="Q1862" s="11">
        <v>0</v>
      </c>
      <c r="R1862" s="8">
        <v>0</v>
      </c>
      <c r="S1862" s="8">
        <v>0</v>
      </c>
      <c r="T1862" s="33" t="str">
        <f t="shared" si="263"/>
        <v/>
      </c>
      <c r="U1862" s="12">
        <f t="shared" si="264"/>
        <v>0</v>
      </c>
      <c r="V1862" s="10">
        <f t="shared" si="265"/>
        <v>0</v>
      </c>
      <c r="W1862" s="11">
        <v>15.5</v>
      </c>
      <c r="X1862" s="8" t="s">
        <v>148</v>
      </c>
      <c r="Y1862" s="8" t="s">
        <v>149</v>
      </c>
      <c r="AA1862">
        <f t="shared" si="266"/>
        <v>3</v>
      </c>
      <c r="AB1862" s="32" t="str">
        <f t="shared" si="267"/>
        <v/>
      </c>
      <c r="AC1862" t="str">
        <f t="shared" si="268"/>
        <v>Cost missing</v>
      </c>
      <c r="AD1862" t="str">
        <f>IFERROR(VLOOKUP(J1862,Product_lookup!$A:$G,5,FALSE),"")</f>
        <v/>
      </c>
      <c r="AE1862" t="str">
        <f>IFERROR(VLOOKUP(J1862,Product_lookup!$A:$G,6,FALSE),"")</f>
        <v/>
      </c>
      <c r="AF1862" t="str">
        <f>IFERROR(VLOOKUP(J1862,Product_lookup!$A:$G,7,FALSE),"")</f>
        <v/>
      </c>
      <c r="AG1862" s="33" t="str">
        <f t="shared" si="269"/>
        <v/>
      </c>
    </row>
    <row r="1863" spans="1:33" x14ac:dyDescent="0.3">
      <c r="A1863" s="27">
        <v>46282</v>
      </c>
      <c r="B1863" s="8" t="s">
        <v>19</v>
      </c>
      <c r="C1863" s="8" t="s">
        <v>249</v>
      </c>
      <c r="D1863" s="8" t="s">
        <v>141</v>
      </c>
      <c r="E1863" s="8" t="s">
        <v>351</v>
      </c>
      <c r="F1863" s="8" t="s">
        <v>143</v>
      </c>
      <c r="G1863" s="8" t="s">
        <v>354</v>
      </c>
      <c r="H1863" s="8" t="s">
        <v>20</v>
      </c>
      <c r="I1863" s="8" t="s">
        <v>354</v>
      </c>
      <c r="J1863" s="8" t="s">
        <v>353</v>
      </c>
      <c r="K1863" s="8" t="s">
        <v>14</v>
      </c>
      <c r="L1863" s="12">
        <v>406</v>
      </c>
      <c r="M1863" s="9">
        <v>9</v>
      </c>
      <c r="N1863" s="10">
        <f t="shared" si="261"/>
        <v>2.2167487684729065E-2</v>
      </c>
      <c r="O1863" s="11">
        <f t="shared" si="262"/>
        <v>11.149999999999999</v>
      </c>
      <c r="P1863" s="11">
        <v>100.35</v>
      </c>
      <c r="Q1863" s="11">
        <v>0</v>
      </c>
      <c r="R1863" s="8">
        <v>0</v>
      </c>
      <c r="S1863" s="8">
        <v>0</v>
      </c>
      <c r="T1863" s="33" t="str">
        <f t="shared" si="263"/>
        <v/>
      </c>
      <c r="U1863" s="12">
        <f t="shared" si="264"/>
        <v>0</v>
      </c>
      <c r="V1863" s="10">
        <f t="shared" si="265"/>
        <v>0</v>
      </c>
      <c r="W1863" s="11">
        <v>16</v>
      </c>
      <c r="X1863" s="8" t="s">
        <v>148</v>
      </c>
      <c r="Y1863" s="8" t="s">
        <v>149</v>
      </c>
      <c r="AA1863">
        <f t="shared" si="266"/>
        <v>3</v>
      </c>
      <c r="AB1863" s="32" t="str">
        <f t="shared" si="267"/>
        <v/>
      </c>
      <c r="AC1863" t="str">
        <f t="shared" si="268"/>
        <v>Cost missing</v>
      </c>
      <c r="AD1863" t="str">
        <f>IFERROR(VLOOKUP(J1863,Product_lookup!$A:$G,5,FALSE),"")</f>
        <v/>
      </c>
      <c r="AE1863" t="str">
        <f>IFERROR(VLOOKUP(J1863,Product_lookup!$A:$G,6,FALSE),"")</f>
        <v/>
      </c>
      <c r="AF1863" t="str">
        <f>IFERROR(VLOOKUP(J1863,Product_lookup!$A:$G,7,FALSE),"")</f>
        <v/>
      </c>
      <c r="AG1863" s="33" t="str">
        <f t="shared" si="269"/>
        <v/>
      </c>
    </row>
    <row r="1864" spans="1:33" x14ac:dyDescent="0.3">
      <c r="A1864" s="27">
        <v>46289</v>
      </c>
      <c r="B1864" s="8" t="s">
        <v>5</v>
      </c>
      <c r="C1864" s="8" t="s">
        <v>173</v>
      </c>
      <c r="D1864" s="8" t="s">
        <v>141</v>
      </c>
      <c r="E1864" s="8" t="s">
        <v>174</v>
      </c>
      <c r="F1864" s="8" t="s">
        <v>143</v>
      </c>
      <c r="G1864" s="8" t="s">
        <v>151</v>
      </c>
      <c r="H1864" s="8" t="s">
        <v>6</v>
      </c>
      <c r="I1864" s="8" t="s">
        <v>407</v>
      </c>
      <c r="J1864" s="8" t="s">
        <v>176</v>
      </c>
      <c r="K1864" s="8" t="s">
        <v>21</v>
      </c>
      <c r="L1864" s="12">
        <v>411</v>
      </c>
      <c r="M1864" s="9">
        <v>5</v>
      </c>
      <c r="N1864" s="10">
        <f t="shared" si="261"/>
        <v>1.2165450121654502E-2</v>
      </c>
      <c r="O1864" s="11">
        <f t="shared" si="262"/>
        <v>9</v>
      </c>
      <c r="P1864" s="11">
        <v>45</v>
      </c>
      <c r="Q1864" s="11">
        <v>3592</v>
      </c>
      <c r="R1864" s="8">
        <v>8</v>
      </c>
      <c r="S1864" s="8">
        <v>8</v>
      </c>
      <c r="T1864" s="33">
        <f t="shared" si="263"/>
        <v>1.2527839643652561E-2</v>
      </c>
      <c r="U1864" s="12">
        <f t="shared" si="264"/>
        <v>79.822222222222223</v>
      </c>
      <c r="V1864" s="10">
        <f t="shared" si="265"/>
        <v>1.6</v>
      </c>
      <c r="W1864" s="11">
        <v>9</v>
      </c>
      <c r="X1864" s="8" t="s">
        <v>148</v>
      </c>
      <c r="Y1864" s="8" t="s">
        <v>149</v>
      </c>
      <c r="AA1864">
        <f t="shared" si="266"/>
        <v>4</v>
      </c>
      <c r="AB1864" s="32">
        <f t="shared" si="267"/>
        <v>1099</v>
      </c>
      <c r="AC1864" t="str">
        <f t="shared" si="268"/>
        <v>Profitable</v>
      </c>
      <c r="AD1864">
        <f>IFERROR(VLOOKUP(J1864,Product_lookup!$A:$G,5,FALSE),"")</f>
        <v>449</v>
      </c>
      <c r="AE1864">
        <f>IFERROR(VLOOKUP(J1864,Product_lookup!$A:$G,6,FALSE),"")</f>
        <v>166</v>
      </c>
      <c r="AF1864">
        <f>IFERROR(VLOOKUP(J1864,Product_lookup!$A:$G,7,FALSE),"")</f>
        <v>140</v>
      </c>
      <c r="AG1864" s="33">
        <f t="shared" si="269"/>
        <v>0.31848552338530067</v>
      </c>
    </row>
    <row r="1865" spans="1:33" x14ac:dyDescent="0.3">
      <c r="A1865" s="27">
        <v>46282</v>
      </c>
      <c r="B1865" s="8" t="s">
        <v>19</v>
      </c>
      <c r="C1865" s="8" t="s">
        <v>249</v>
      </c>
      <c r="D1865" s="8" t="s">
        <v>141</v>
      </c>
      <c r="E1865" s="8" t="s">
        <v>351</v>
      </c>
      <c r="F1865" s="8" t="s">
        <v>143</v>
      </c>
      <c r="G1865" s="8" t="s">
        <v>352</v>
      </c>
      <c r="H1865" s="8" t="s">
        <v>20</v>
      </c>
      <c r="I1865" s="8" t="s">
        <v>352</v>
      </c>
      <c r="J1865" s="8" t="s">
        <v>353</v>
      </c>
      <c r="K1865" s="8" t="s">
        <v>14</v>
      </c>
      <c r="L1865" s="12">
        <v>321</v>
      </c>
      <c r="M1865" s="9">
        <v>4</v>
      </c>
      <c r="N1865" s="10">
        <f t="shared" si="261"/>
        <v>1.2461059190031152E-2</v>
      </c>
      <c r="O1865" s="11">
        <f t="shared" si="262"/>
        <v>13.36</v>
      </c>
      <c r="P1865" s="11">
        <v>53.44</v>
      </c>
      <c r="Q1865" s="11">
        <v>1299</v>
      </c>
      <c r="R1865" s="8">
        <v>1</v>
      </c>
      <c r="S1865" s="8">
        <v>1</v>
      </c>
      <c r="T1865" s="33">
        <f t="shared" si="263"/>
        <v>4.1139337952270975E-2</v>
      </c>
      <c r="U1865" s="12">
        <f t="shared" si="264"/>
        <v>24.307634730538922</v>
      </c>
      <c r="V1865" s="10">
        <f t="shared" si="265"/>
        <v>0.25</v>
      </c>
      <c r="W1865" s="11">
        <v>16.5</v>
      </c>
      <c r="X1865" s="8" t="s">
        <v>148</v>
      </c>
      <c r="Y1865" s="8" t="s">
        <v>149</v>
      </c>
      <c r="AA1865">
        <f t="shared" si="266"/>
        <v>3</v>
      </c>
      <c r="AB1865" s="32" t="str">
        <f t="shared" si="267"/>
        <v/>
      </c>
      <c r="AC1865" t="str">
        <f t="shared" si="268"/>
        <v>Cost missing</v>
      </c>
      <c r="AD1865" t="str">
        <f>IFERROR(VLOOKUP(J1865,Product_lookup!$A:$G,5,FALSE),"")</f>
        <v/>
      </c>
      <c r="AE1865" t="str">
        <f>IFERROR(VLOOKUP(J1865,Product_lookup!$A:$G,6,FALSE),"")</f>
        <v/>
      </c>
      <c r="AF1865" t="str">
        <f>IFERROR(VLOOKUP(J1865,Product_lookup!$A:$G,7,FALSE),"")</f>
        <v/>
      </c>
      <c r="AG1865" s="33" t="str">
        <f t="shared" si="269"/>
        <v/>
      </c>
    </row>
    <row r="1866" spans="1:33" x14ac:dyDescent="0.3">
      <c r="A1866" s="27">
        <v>46282</v>
      </c>
      <c r="B1866" s="8" t="s">
        <v>19</v>
      </c>
      <c r="C1866" s="8" t="s">
        <v>249</v>
      </c>
      <c r="D1866" s="8" t="s">
        <v>141</v>
      </c>
      <c r="E1866" s="8" t="s">
        <v>351</v>
      </c>
      <c r="F1866" s="8" t="s">
        <v>143</v>
      </c>
      <c r="G1866" s="8" t="s">
        <v>707</v>
      </c>
      <c r="H1866" s="8" t="s">
        <v>20</v>
      </c>
      <c r="I1866" s="8" t="s">
        <v>707</v>
      </c>
      <c r="J1866" s="8" t="s">
        <v>353</v>
      </c>
      <c r="K1866" s="8" t="s">
        <v>7</v>
      </c>
      <c r="L1866" s="12">
        <v>466</v>
      </c>
      <c r="M1866" s="9">
        <v>5</v>
      </c>
      <c r="N1866" s="10">
        <f t="shared" si="261"/>
        <v>1.0729613733905579E-2</v>
      </c>
      <c r="O1866" s="11">
        <f t="shared" si="262"/>
        <v>13.11</v>
      </c>
      <c r="P1866" s="11">
        <v>65.55</v>
      </c>
      <c r="Q1866" s="11">
        <v>1299</v>
      </c>
      <c r="R1866" s="8">
        <v>1</v>
      </c>
      <c r="S1866" s="8">
        <v>1</v>
      </c>
      <c r="T1866" s="33">
        <f t="shared" si="263"/>
        <v>5.0461893764434176E-2</v>
      </c>
      <c r="U1866" s="12">
        <f t="shared" si="264"/>
        <v>19.816933638443938</v>
      </c>
      <c r="V1866" s="10">
        <f t="shared" si="265"/>
        <v>0.2</v>
      </c>
      <c r="W1866" s="11">
        <v>21.5</v>
      </c>
      <c r="X1866" s="8" t="s">
        <v>148</v>
      </c>
      <c r="Y1866" s="8" t="s">
        <v>149</v>
      </c>
      <c r="AA1866">
        <f t="shared" si="266"/>
        <v>3</v>
      </c>
      <c r="AB1866" s="32" t="str">
        <f t="shared" si="267"/>
        <v/>
      </c>
      <c r="AC1866" t="str">
        <f t="shared" si="268"/>
        <v>Cost missing</v>
      </c>
      <c r="AD1866" t="str">
        <f>IFERROR(VLOOKUP(J1866,Product_lookup!$A:$G,5,FALSE),"")</f>
        <v/>
      </c>
      <c r="AE1866" t="str">
        <f>IFERROR(VLOOKUP(J1866,Product_lookup!$A:$G,6,FALSE),"")</f>
        <v/>
      </c>
      <c r="AF1866" t="str">
        <f>IFERROR(VLOOKUP(J1866,Product_lookup!$A:$G,7,FALSE),"")</f>
        <v/>
      </c>
      <c r="AG1866" s="33" t="str">
        <f t="shared" si="269"/>
        <v/>
      </c>
    </row>
    <row r="1867" spans="1:33" x14ac:dyDescent="0.3">
      <c r="A1867" s="27">
        <v>46283</v>
      </c>
      <c r="B1867" s="8" t="s">
        <v>12</v>
      </c>
      <c r="C1867" s="8" t="s">
        <v>140</v>
      </c>
      <c r="D1867" s="8" t="s">
        <v>141</v>
      </c>
      <c r="E1867" s="8" t="s">
        <v>142</v>
      </c>
      <c r="F1867" s="8" t="s">
        <v>143</v>
      </c>
      <c r="G1867" s="8" t="s">
        <v>151</v>
      </c>
      <c r="H1867" s="8" t="s">
        <v>6</v>
      </c>
      <c r="I1867" s="8" t="s">
        <v>454</v>
      </c>
      <c r="J1867" s="8" t="s">
        <v>147</v>
      </c>
      <c r="K1867" s="8" t="s">
        <v>14</v>
      </c>
      <c r="L1867" s="12">
        <v>1766</v>
      </c>
      <c r="M1867" s="9">
        <v>9</v>
      </c>
      <c r="N1867" s="10">
        <f t="shared" si="261"/>
        <v>5.0962627406568517E-3</v>
      </c>
      <c r="O1867" s="11">
        <f t="shared" si="262"/>
        <v>9.8699999999999992</v>
      </c>
      <c r="P1867" s="11">
        <v>88.83</v>
      </c>
      <c r="Q1867" s="11">
        <v>0</v>
      </c>
      <c r="R1867" s="8">
        <v>0</v>
      </c>
      <c r="S1867" s="8">
        <v>0</v>
      </c>
      <c r="T1867" s="33" t="str">
        <f t="shared" si="263"/>
        <v/>
      </c>
      <c r="U1867" s="12">
        <f t="shared" si="264"/>
        <v>0</v>
      </c>
      <c r="V1867" s="10">
        <f t="shared" si="265"/>
        <v>0</v>
      </c>
      <c r="W1867" s="11">
        <v>13.5</v>
      </c>
      <c r="X1867" s="8" t="s">
        <v>148</v>
      </c>
      <c r="Y1867" s="8" t="s">
        <v>149</v>
      </c>
      <c r="AA1867">
        <f t="shared" si="266"/>
        <v>3</v>
      </c>
      <c r="AB1867" s="32">
        <f t="shared" si="267"/>
        <v>-88.83</v>
      </c>
      <c r="AC1867" t="str">
        <f t="shared" si="268"/>
        <v>No Sales</v>
      </c>
      <c r="AD1867">
        <f>IFERROR(VLOOKUP(J1867,Product_lookup!$A:$G,5,FALSE),"")</f>
        <v>599</v>
      </c>
      <c r="AE1867">
        <f>IFERROR(VLOOKUP(J1867,Product_lookup!$A:$G,6,FALSE),"")</f>
        <v>216</v>
      </c>
      <c r="AF1867">
        <f>IFERROR(VLOOKUP(J1867,Product_lookup!$A:$G,7,FALSE),"")</f>
        <v>144</v>
      </c>
      <c r="AG1867" s="33">
        <f t="shared" si="269"/>
        <v>0.39899833055091821</v>
      </c>
    </row>
    <row r="1868" spans="1:33" x14ac:dyDescent="0.3">
      <c r="A1868" s="27">
        <v>46283</v>
      </c>
      <c r="B1868" s="8" t="s">
        <v>12</v>
      </c>
      <c r="C1868" s="8" t="s">
        <v>140</v>
      </c>
      <c r="D1868" s="8" t="s">
        <v>141</v>
      </c>
      <c r="E1868" s="8" t="s">
        <v>150</v>
      </c>
      <c r="F1868" s="8" t="s">
        <v>143</v>
      </c>
      <c r="G1868" s="8" t="s">
        <v>151</v>
      </c>
      <c r="H1868" s="8" t="s">
        <v>6</v>
      </c>
      <c r="I1868" s="8" t="s">
        <v>519</v>
      </c>
      <c r="J1868" s="8" t="s">
        <v>153</v>
      </c>
      <c r="K1868" s="8" t="s">
        <v>21</v>
      </c>
      <c r="L1868" s="12">
        <v>265</v>
      </c>
      <c r="M1868" s="9">
        <v>3</v>
      </c>
      <c r="N1868" s="10">
        <f t="shared" si="261"/>
        <v>1.1320754716981131E-2</v>
      </c>
      <c r="O1868" s="11">
        <f t="shared" si="262"/>
        <v>10.32</v>
      </c>
      <c r="P1868" s="11">
        <v>30.96</v>
      </c>
      <c r="Q1868" s="11">
        <v>0</v>
      </c>
      <c r="R1868" s="8">
        <v>0</v>
      </c>
      <c r="S1868" s="8">
        <v>0</v>
      </c>
      <c r="T1868" s="33" t="str">
        <f t="shared" si="263"/>
        <v/>
      </c>
      <c r="U1868" s="12">
        <f t="shared" si="264"/>
        <v>0</v>
      </c>
      <c r="V1868" s="10">
        <f t="shared" si="265"/>
        <v>0</v>
      </c>
      <c r="W1868" s="11">
        <v>12.5</v>
      </c>
      <c r="X1868" s="8" t="s">
        <v>148</v>
      </c>
      <c r="Y1868" s="8" t="s">
        <v>149</v>
      </c>
      <c r="AA1868">
        <f t="shared" si="266"/>
        <v>3</v>
      </c>
      <c r="AB1868" s="32">
        <f t="shared" si="267"/>
        <v>-30.96</v>
      </c>
      <c r="AC1868" t="str">
        <f t="shared" si="268"/>
        <v>No Sales</v>
      </c>
      <c r="AD1868">
        <f>IFERROR(VLOOKUP(J1868,Product_lookup!$A:$G,5,FALSE),"")</f>
        <v>549</v>
      </c>
      <c r="AE1868">
        <f>IFERROR(VLOOKUP(J1868,Product_lookup!$A:$G,6,FALSE),"")</f>
        <v>192</v>
      </c>
      <c r="AF1868">
        <f>IFERROR(VLOOKUP(J1868,Product_lookup!$A:$G,7,FALSE),"")</f>
        <v>139</v>
      </c>
      <c r="AG1868" s="33">
        <f t="shared" si="269"/>
        <v>0.39708561020036431</v>
      </c>
    </row>
    <row r="1869" spans="1:33" x14ac:dyDescent="0.3">
      <c r="A1869" s="27">
        <v>46283</v>
      </c>
      <c r="B1869" s="8" t="s">
        <v>12</v>
      </c>
      <c r="C1869" s="8" t="s">
        <v>140</v>
      </c>
      <c r="D1869" s="8" t="s">
        <v>141</v>
      </c>
      <c r="E1869" s="8" t="s">
        <v>150</v>
      </c>
      <c r="F1869" s="8" t="s">
        <v>143</v>
      </c>
      <c r="G1869" s="8" t="s">
        <v>151</v>
      </c>
      <c r="H1869" s="8" t="s">
        <v>6</v>
      </c>
      <c r="I1869" s="8" t="s">
        <v>1028</v>
      </c>
      <c r="J1869" s="8" t="s">
        <v>153</v>
      </c>
      <c r="K1869" s="8" t="s">
        <v>7</v>
      </c>
      <c r="L1869" s="12">
        <v>81</v>
      </c>
      <c r="M1869" s="9">
        <v>0</v>
      </c>
      <c r="N1869" s="10">
        <f t="shared" si="261"/>
        <v>0</v>
      </c>
      <c r="O1869" s="11" t="str">
        <f t="shared" si="262"/>
        <v/>
      </c>
      <c r="P1869" s="11">
        <v>0</v>
      </c>
      <c r="Q1869" s="11">
        <v>0</v>
      </c>
      <c r="R1869" s="8">
        <v>0</v>
      </c>
      <c r="S1869" s="8">
        <v>0</v>
      </c>
      <c r="T1869" s="33" t="str">
        <f t="shared" si="263"/>
        <v/>
      </c>
      <c r="U1869" s="12" t="str">
        <f t="shared" si="264"/>
        <v/>
      </c>
      <c r="V1869" s="10" t="str">
        <f t="shared" si="265"/>
        <v/>
      </c>
      <c r="W1869" s="11">
        <v>14.5</v>
      </c>
      <c r="X1869" s="8" t="s">
        <v>148</v>
      </c>
      <c r="Y1869" s="8" t="s">
        <v>149</v>
      </c>
      <c r="AA1869">
        <f t="shared" si="266"/>
        <v>3</v>
      </c>
      <c r="AB1869" s="32">
        <f t="shared" si="267"/>
        <v>0</v>
      </c>
      <c r="AC1869" t="str">
        <f t="shared" si="268"/>
        <v>No Spend</v>
      </c>
      <c r="AD1869">
        <f>IFERROR(VLOOKUP(J1869,Product_lookup!$A:$G,5,FALSE),"")</f>
        <v>549</v>
      </c>
      <c r="AE1869">
        <f>IFERROR(VLOOKUP(J1869,Product_lookup!$A:$G,6,FALSE),"")</f>
        <v>192</v>
      </c>
      <c r="AF1869">
        <f>IFERROR(VLOOKUP(J1869,Product_lookup!$A:$G,7,FALSE),"")</f>
        <v>139</v>
      </c>
      <c r="AG1869" s="33">
        <f t="shared" si="269"/>
        <v>0.39708561020036431</v>
      </c>
    </row>
    <row r="1870" spans="1:33" x14ac:dyDescent="0.3">
      <c r="A1870" s="27">
        <v>46283</v>
      </c>
      <c r="B1870" s="8" t="s">
        <v>12</v>
      </c>
      <c r="C1870" s="8" t="s">
        <v>140</v>
      </c>
      <c r="D1870" s="8" t="s">
        <v>141</v>
      </c>
      <c r="E1870" s="8" t="s">
        <v>150</v>
      </c>
      <c r="F1870" s="8" t="s">
        <v>143</v>
      </c>
      <c r="G1870" s="8" t="s">
        <v>170</v>
      </c>
      <c r="H1870" s="8" t="s">
        <v>6</v>
      </c>
      <c r="I1870" s="8" t="s">
        <v>457</v>
      </c>
      <c r="J1870" s="8" t="s">
        <v>153</v>
      </c>
      <c r="K1870" s="8" t="s">
        <v>14</v>
      </c>
      <c r="L1870" s="12">
        <v>688</v>
      </c>
      <c r="M1870" s="9">
        <v>0</v>
      </c>
      <c r="N1870" s="10">
        <f t="shared" si="261"/>
        <v>0</v>
      </c>
      <c r="O1870" s="11" t="str">
        <f t="shared" si="262"/>
        <v/>
      </c>
      <c r="P1870" s="11">
        <v>0</v>
      </c>
      <c r="Q1870" s="11">
        <v>0</v>
      </c>
      <c r="R1870" s="8">
        <v>0</v>
      </c>
      <c r="S1870" s="8">
        <v>0</v>
      </c>
      <c r="T1870" s="33" t="str">
        <f t="shared" si="263"/>
        <v/>
      </c>
      <c r="U1870" s="12" t="str">
        <f t="shared" si="264"/>
        <v/>
      </c>
      <c r="V1870" s="10" t="str">
        <f t="shared" si="265"/>
        <v/>
      </c>
      <c r="W1870" s="11">
        <v>16.5</v>
      </c>
      <c r="X1870" s="8" t="s">
        <v>148</v>
      </c>
      <c r="Y1870" s="8" t="s">
        <v>149</v>
      </c>
      <c r="AA1870">
        <f t="shared" si="266"/>
        <v>3</v>
      </c>
      <c r="AB1870" s="32">
        <f t="shared" si="267"/>
        <v>0</v>
      </c>
      <c r="AC1870" t="str">
        <f t="shared" si="268"/>
        <v>No Spend</v>
      </c>
      <c r="AD1870">
        <f>IFERROR(VLOOKUP(J1870,Product_lookup!$A:$G,5,FALSE),"")</f>
        <v>549</v>
      </c>
      <c r="AE1870">
        <f>IFERROR(VLOOKUP(J1870,Product_lookup!$A:$G,6,FALSE),"")</f>
        <v>192</v>
      </c>
      <c r="AF1870">
        <f>IFERROR(VLOOKUP(J1870,Product_lookup!$A:$G,7,FALSE),"")</f>
        <v>139</v>
      </c>
      <c r="AG1870" s="33">
        <f t="shared" si="269"/>
        <v>0.39708561020036431</v>
      </c>
    </row>
    <row r="1871" spans="1:33" x14ac:dyDescent="0.3">
      <c r="A1871" s="27">
        <v>46283</v>
      </c>
      <c r="B1871" s="8" t="s">
        <v>12</v>
      </c>
      <c r="C1871" s="8" t="s">
        <v>140</v>
      </c>
      <c r="D1871" s="8" t="s">
        <v>141</v>
      </c>
      <c r="E1871" s="8" t="s">
        <v>150</v>
      </c>
      <c r="F1871" s="8" t="s">
        <v>143</v>
      </c>
      <c r="G1871" s="8" t="s">
        <v>151</v>
      </c>
      <c r="H1871" s="8" t="s">
        <v>6</v>
      </c>
      <c r="I1871" s="8" t="s">
        <v>152</v>
      </c>
      <c r="J1871" s="8" t="s">
        <v>153</v>
      </c>
      <c r="K1871" s="8" t="s">
        <v>14</v>
      </c>
      <c r="L1871" s="12">
        <v>420</v>
      </c>
      <c r="M1871" s="9">
        <v>3</v>
      </c>
      <c r="N1871" s="10">
        <f t="shared" si="261"/>
        <v>7.1428571428571426E-3</v>
      </c>
      <c r="O1871" s="11">
        <f t="shared" si="262"/>
        <v>9.4</v>
      </c>
      <c r="P1871" s="11">
        <v>28.2</v>
      </c>
      <c r="Q1871" s="11">
        <v>0</v>
      </c>
      <c r="R1871" s="8">
        <v>0</v>
      </c>
      <c r="S1871" s="8">
        <v>0</v>
      </c>
      <c r="T1871" s="33" t="str">
        <f t="shared" si="263"/>
        <v/>
      </c>
      <c r="U1871" s="12">
        <f t="shared" si="264"/>
        <v>0</v>
      </c>
      <c r="V1871" s="10">
        <f t="shared" si="265"/>
        <v>0</v>
      </c>
      <c r="W1871" s="11">
        <v>16.5</v>
      </c>
      <c r="X1871" s="8" t="s">
        <v>148</v>
      </c>
      <c r="Y1871" s="8" t="s">
        <v>149</v>
      </c>
      <c r="AA1871">
        <f t="shared" si="266"/>
        <v>3</v>
      </c>
      <c r="AB1871" s="32">
        <f t="shared" si="267"/>
        <v>-28.2</v>
      </c>
      <c r="AC1871" t="str">
        <f t="shared" si="268"/>
        <v>No Sales</v>
      </c>
      <c r="AD1871">
        <f>IFERROR(VLOOKUP(J1871,Product_lookup!$A:$G,5,FALSE),"")</f>
        <v>549</v>
      </c>
      <c r="AE1871">
        <f>IFERROR(VLOOKUP(J1871,Product_lookup!$A:$G,6,FALSE),"")</f>
        <v>192</v>
      </c>
      <c r="AF1871">
        <f>IFERROR(VLOOKUP(J1871,Product_lookup!$A:$G,7,FALSE),"")</f>
        <v>139</v>
      </c>
      <c r="AG1871" s="33">
        <f t="shared" si="269"/>
        <v>0.39708561020036431</v>
      </c>
    </row>
    <row r="1872" spans="1:33" x14ac:dyDescent="0.3">
      <c r="A1872" s="27">
        <v>46283</v>
      </c>
      <c r="B1872" s="8" t="s">
        <v>12</v>
      </c>
      <c r="C1872" s="8" t="s">
        <v>140</v>
      </c>
      <c r="D1872" s="8" t="s">
        <v>141</v>
      </c>
      <c r="E1872" s="8" t="s">
        <v>150</v>
      </c>
      <c r="F1872" s="8" t="s">
        <v>143</v>
      </c>
      <c r="G1872" s="8" t="s">
        <v>178</v>
      </c>
      <c r="H1872" s="8" t="s">
        <v>6</v>
      </c>
      <c r="I1872" s="8" t="s">
        <v>221</v>
      </c>
      <c r="J1872" s="8" t="s">
        <v>153</v>
      </c>
      <c r="K1872" s="8" t="s">
        <v>21</v>
      </c>
      <c r="L1872" s="12">
        <v>229</v>
      </c>
      <c r="M1872" s="9">
        <v>2</v>
      </c>
      <c r="N1872" s="10">
        <f t="shared" si="261"/>
        <v>8.7336244541484712E-3</v>
      </c>
      <c r="O1872" s="11">
        <f t="shared" si="262"/>
        <v>9.7899999999999991</v>
      </c>
      <c r="P1872" s="11">
        <v>19.579999999999998</v>
      </c>
      <c r="Q1872" s="11">
        <v>0</v>
      </c>
      <c r="R1872" s="8">
        <v>0</v>
      </c>
      <c r="S1872" s="8">
        <v>0</v>
      </c>
      <c r="T1872" s="33" t="str">
        <f t="shared" si="263"/>
        <v/>
      </c>
      <c r="U1872" s="12">
        <f t="shared" si="264"/>
        <v>0</v>
      </c>
      <c r="V1872" s="10">
        <f t="shared" si="265"/>
        <v>0</v>
      </c>
      <c r="W1872" s="11">
        <v>12</v>
      </c>
      <c r="X1872" s="8" t="s">
        <v>148</v>
      </c>
      <c r="Y1872" s="8" t="s">
        <v>149</v>
      </c>
      <c r="AA1872">
        <f t="shared" si="266"/>
        <v>3</v>
      </c>
      <c r="AB1872" s="32">
        <f t="shared" si="267"/>
        <v>-19.579999999999998</v>
      </c>
      <c r="AC1872" t="str">
        <f t="shared" si="268"/>
        <v>No Sales</v>
      </c>
      <c r="AD1872">
        <f>IFERROR(VLOOKUP(J1872,Product_lookup!$A:$G,5,FALSE),"")</f>
        <v>549</v>
      </c>
      <c r="AE1872">
        <f>IFERROR(VLOOKUP(J1872,Product_lookup!$A:$G,6,FALSE),"")</f>
        <v>192</v>
      </c>
      <c r="AF1872">
        <f>IFERROR(VLOOKUP(J1872,Product_lookup!$A:$G,7,FALSE),"")</f>
        <v>139</v>
      </c>
      <c r="AG1872" s="33">
        <f t="shared" si="269"/>
        <v>0.39708561020036431</v>
      </c>
    </row>
    <row r="1873" spans="1:33" x14ac:dyDescent="0.3">
      <c r="A1873" s="27">
        <v>46283</v>
      </c>
      <c r="B1873" s="8" t="s">
        <v>12</v>
      </c>
      <c r="C1873" s="8" t="s">
        <v>140</v>
      </c>
      <c r="D1873" s="8" t="s">
        <v>141</v>
      </c>
      <c r="E1873" s="8" t="s">
        <v>150</v>
      </c>
      <c r="F1873" s="8" t="s">
        <v>143</v>
      </c>
      <c r="G1873" s="8" t="s">
        <v>151</v>
      </c>
      <c r="H1873" s="8" t="s">
        <v>6</v>
      </c>
      <c r="I1873" s="8" t="s">
        <v>506</v>
      </c>
      <c r="J1873" s="8" t="s">
        <v>153</v>
      </c>
      <c r="K1873" s="8" t="s">
        <v>14</v>
      </c>
      <c r="L1873" s="12">
        <v>576</v>
      </c>
      <c r="M1873" s="9">
        <v>1</v>
      </c>
      <c r="N1873" s="10">
        <f t="shared" si="261"/>
        <v>1.736111111111111E-3</v>
      </c>
      <c r="O1873" s="11">
        <f t="shared" si="262"/>
        <v>8.9499999999999993</v>
      </c>
      <c r="P1873" s="11">
        <v>8.9499999999999993</v>
      </c>
      <c r="Q1873" s="11">
        <v>0</v>
      </c>
      <c r="R1873" s="8">
        <v>0</v>
      </c>
      <c r="S1873" s="8">
        <v>0</v>
      </c>
      <c r="T1873" s="33" t="str">
        <f t="shared" si="263"/>
        <v/>
      </c>
      <c r="U1873" s="12">
        <f t="shared" si="264"/>
        <v>0</v>
      </c>
      <c r="V1873" s="10">
        <f t="shared" si="265"/>
        <v>0</v>
      </c>
      <c r="W1873" s="11">
        <v>14.5</v>
      </c>
      <c r="X1873" s="8" t="s">
        <v>148</v>
      </c>
      <c r="Y1873" s="8" t="s">
        <v>149</v>
      </c>
      <c r="AA1873">
        <f t="shared" si="266"/>
        <v>3</v>
      </c>
      <c r="AB1873" s="32">
        <f t="shared" si="267"/>
        <v>-8.9499999999999993</v>
      </c>
      <c r="AC1873" t="str">
        <f t="shared" si="268"/>
        <v>No Sales</v>
      </c>
      <c r="AD1873">
        <f>IFERROR(VLOOKUP(J1873,Product_lookup!$A:$G,5,FALSE),"")</f>
        <v>549</v>
      </c>
      <c r="AE1873">
        <f>IFERROR(VLOOKUP(J1873,Product_lookup!$A:$G,6,FALSE),"")</f>
        <v>192</v>
      </c>
      <c r="AF1873">
        <f>IFERROR(VLOOKUP(J1873,Product_lookup!$A:$G,7,FALSE),"")</f>
        <v>139</v>
      </c>
      <c r="AG1873" s="33">
        <f t="shared" si="269"/>
        <v>0.39708561020036431</v>
      </c>
    </row>
    <row r="1874" spans="1:33" x14ac:dyDescent="0.3">
      <c r="A1874" s="27">
        <v>46283</v>
      </c>
      <c r="B1874" s="8" t="s">
        <v>12</v>
      </c>
      <c r="C1874" s="8" t="s">
        <v>140</v>
      </c>
      <c r="D1874" s="8" t="s">
        <v>141</v>
      </c>
      <c r="E1874" s="8" t="s">
        <v>157</v>
      </c>
      <c r="F1874" s="8" t="s">
        <v>143</v>
      </c>
      <c r="G1874" s="8" t="s">
        <v>151</v>
      </c>
      <c r="H1874" s="8" t="s">
        <v>6</v>
      </c>
      <c r="I1874" s="8" t="s">
        <v>882</v>
      </c>
      <c r="J1874" s="8" t="s">
        <v>159</v>
      </c>
      <c r="K1874" s="8" t="s">
        <v>21</v>
      </c>
      <c r="L1874" s="12">
        <v>91</v>
      </c>
      <c r="M1874" s="9">
        <v>2</v>
      </c>
      <c r="N1874" s="10">
        <f t="shared" si="261"/>
        <v>2.197802197802198E-2</v>
      </c>
      <c r="O1874" s="11">
        <f t="shared" si="262"/>
        <v>7.66</v>
      </c>
      <c r="P1874" s="11">
        <v>15.32</v>
      </c>
      <c r="Q1874" s="11">
        <v>399</v>
      </c>
      <c r="R1874" s="8">
        <v>1</v>
      </c>
      <c r="S1874" s="8">
        <v>1</v>
      </c>
      <c r="T1874" s="33">
        <f t="shared" si="263"/>
        <v>3.8395989974937345E-2</v>
      </c>
      <c r="U1874" s="12">
        <f t="shared" si="264"/>
        <v>26.044386422976501</v>
      </c>
      <c r="V1874" s="10">
        <f t="shared" si="265"/>
        <v>0.5</v>
      </c>
      <c r="W1874" s="11">
        <v>9.5</v>
      </c>
      <c r="X1874" s="8" t="s">
        <v>148</v>
      </c>
      <c r="Y1874" s="8" t="s">
        <v>149</v>
      </c>
      <c r="AA1874">
        <f t="shared" si="266"/>
        <v>3</v>
      </c>
      <c r="AB1874" s="32">
        <f t="shared" si="267"/>
        <v>109.68</v>
      </c>
      <c r="AC1874" t="str">
        <f t="shared" si="268"/>
        <v>Profitable</v>
      </c>
      <c r="AD1874">
        <f>IFERROR(VLOOKUP(J1874,Product_lookup!$A:$G,5,FALSE),"")</f>
        <v>399</v>
      </c>
      <c r="AE1874">
        <f>IFERROR(VLOOKUP(J1874,Product_lookup!$A:$G,6,FALSE),"")</f>
        <v>148</v>
      </c>
      <c r="AF1874">
        <f>IFERROR(VLOOKUP(J1874,Product_lookup!$A:$G,7,FALSE),"")</f>
        <v>126</v>
      </c>
      <c r="AG1874" s="33">
        <f t="shared" si="269"/>
        <v>0.31328320802005011</v>
      </c>
    </row>
    <row r="1875" spans="1:33" x14ac:dyDescent="0.3">
      <c r="A1875" s="27">
        <v>46283</v>
      </c>
      <c r="B1875" s="8" t="s">
        <v>12</v>
      </c>
      <c r="C1875" s="8" t="s">
        <v>140</v>
      </c>
      <c r="D1875" s="8" t="s">
        <v>141</v>
      </c>
      <c r="E1875" s="8" t="s">
        <v>157</v>
      </c>
      <c r="F1875" s="8" t="s">
        <v>143</v>
      </c>
      <c r="G1875" s="8" t="s">
        <v>144</v>
      </c>
      <c r="H1875" s="8" t="s">
        <v>6</v>
      </c>
      <c r="I1875" s="8" t="s">
        <v>162</v>
      </c>
      <c r="J1875" s="8" t="s">
        <v>159</v>
      </c>
      <c r="K1875" s="8" t="s">
        <v>7</v>
      </c>
      <c r="L1875" s="12">
        <v>609</v>
      </c>
      <c r="M1875" s="9">
        <v>7</v>
      </c>
      <c r="N1875" s="10">
        <f t="shared" si="261"/>
        <v>1.1494252873563218E-2</v>
      </c>
      <c r="O1875" s="11">
        <f t="shared" si="262"/>
        <v>9.27</v>
      </c>
      <c r="P1875" s="11">
        <v>64.89</v>
      </c>
      <c r="Q1875" s="11">
        <v>0</v>
      </c>
      <c r="R1875" s="8">
        <v>0</v>
      </c>
      <c r="S1875" s="8">
        <v>0</v>
      </c>
      <c r="T1875" s="33" t="str">
        <f t="shared" si="263"/>
        <v/>
      </c>
      <c r="U1875" s="12">
        <f t="shared" si="264"/>
        <v>0</v>
      </c>
      <c r="V1875" s="10">
        <f t="shared" si="265"/>
        <v>0</v>
      </c>
      <c r="W1875" s="11">
        <v>12</v>
      </c>
      <c r="X1875" s="8" t="s">
        <v>148</v>
      </c>
      <c r="Y1875" s="8" t="s">
        <v>149</v>
      </c>
      <c r="AA1875">
        <f t="shared" si="266"/>
        <v>3</v>
      </c>
      <c r="AB1875" s="32">
        <f t="shared" si="267"/>
        <v>-64.89</v>
      </c>
      <c r="AC1875" t="str">
        <f t="shared" si="268"/>
        <v>No Sales</v>
      </c>
      <c r="AD1875">
        <f>IFERROR(VLOOKUP(J1875,Product_lookup!$A:$G,5,FALSE),"")</f>
        <v>399</v>
      </c>
      <c r="AE1875">
        <f>IFERROR(VLOOKUP(J1875,Product_lookup!$A:$G,6,FALSE),"")</f>
        <v>148</v>
      </c>
      <c r="AF1875">
        <f>IFERROR(VLOOKUP(J1875,Product_lookup!$A:$G,7,FALSE),"")</f>
        <v>126</v>
      </c>
      <c r="AG1875" s="33">
        <f t="shared" si="269"/>
        <v>0.31328320802005011</v>
      </c>
    </row>
    <row r="1876" spans="1:33" x14ac:dyDescent="0.3">
      <c r="A1876" s="27">
        <v>46283</v>
      </c>
      <c r="B1876" s="8" t="s">
        <v>12</v>
      </c>
      <c r="C1876" s="8" t="s">
        <v>140</v>
      </c>
      <c r="D1876" s="8" t="s">
        <v>141</v>
      </c>
      <c r="E1876" s="8" t="s">
        <v>164</v>
      </c>
      <c r="F1876" s="8" t="s">
        <v>143</v>
      </c>
      <c r="G1876" s="8" t="s">
        <v>144</v>
      </c>
      <c r="H1876" s="8" t="s">
        <v>6</v>
      </c>
      <c r="I1876" s="8" t="s">
        <v>458</v>
      </c>
      <c r="J1876" s="8" t="s">
        <v>166</v>
      </c>
      <c r="K1876" s="8" t="s">
        <v>14</v>
      </c>
      <c r="L1876" s="12">
        <v>686</v>
      </c>
      <c r="M1876" s="9">
        <v>4</v>
      </c>
      <c r="N1876" s="10">
        <f t="shared" si="261"/>
        <v>5.8309037900874635E-3</v>
      </c>
      <c r="O1876" s="11">
        <f t="shared" si="262"/>
        <v>7.29</v>
      </c>
      <c r="P1876" s="11">
        <v>29.16</v>
      </c>
      <c r="Q1876" s="11">
        <v>449</v>
      </c>
      <c r="R1876" s="8">
        <v>1</v>
      </c>
      <c r="S1876" s="8">
        <v>1</v>
      </c>
      <c r="T1876" s="33">
        <f t="shared" si="263"/>
        <v>6.4944320712694875E-2</v>
      </c>
      <c r="U1876" s="12">
        <f t="shared" si="264"/>
        <v>15.397805212620028</v>
      </c>
      <c r="V1876" s="10">
        <f t="shared" si="265"/>
        <v>0.25</v>
      </c>
      <c r="W1876" s="11">
        <v>13</v>
      </c>
      <c r="X1876" s="8" t="s">
        <v>148</v>
      </c>
      <c r="Y1876" s="8" t="s">
        <v>149</v>
      </c>
      <c r="AA1876">
        <f t="shared" si="266"/>
        <v>3</v>
      </c>
      <c r="AB1876" s="32">
        <f t="shared" si="267"/>
        <v>127.84</v>
      </c>
      <c r="AC1876" t="str">
        <f t="shared" si="268"/>
        <v>Profitable</v>
      </c>
      <c r="AD1876">
        <f>IFERROR(VLOOKUP(J1876,Product_lookup!$A:$G,5,FALSE),"")</f>
        <v>449</v>
      </c>
      <c r="AE1876">
        <f>IFERROR(VLOOKUP(J1876,Product_lookup!$A:$G,6,FALSE),"")</f>
        <v>162</v>
      </c>
      <c r="AF1876">
        <f>IFERROR(VLOOKUP(J1876,Product_lookup!$A:$G,7,FALSE),"")</f>
        <v>130</v>
      </c>
      <c r="AG1876" s="33">
        <f t="shared" si="269"/>
        <v>0.34966592427616927</v>
      </c>
    </row>
    <row r="1877" spans="1:33" x14ac:dyDescent="0.3">
      <c r="A1877" s="27">
        <v>46283</v>
      </c>
      <c r="B1877" s="8" t="s">
        <v>12</v>
      </c>
      <c r="C1877" s="8" t="s">
        <v>140</v>
      </c>
      <c r="D1877" s="8" t="s">
        <v>141</v>
      </c>
      <c r="E1877" s="8" t="s">
        <v>164</v>
      </c>
      <c r="F1877" s="8" t="s">
        <v>143</v>
      </c>
      <c r="G1877" s="8" t="s">
        <v>144</v>
      </c>
      <c r="H1877" s="8" t="s">
        <v>6</v>
      </c>
      <c r="I1877" s="8" t="s">
        <v>360</v>
      </c>
      <c r="J1877" s="8" t="s">
        <v>166</v>
      </c>
      <c r="K1877" s="8" t="s">
        <v>7</v>
      </c>
      <c r="L1877" s="12">
        <v>138</v>
      </c>
      <c r="M1877" s="9">
        <v>2</v>
      </c>
      <c r="N1877" s="10">
        <f t="shared" si="261"/>
        <v>1.4492753623188406E-2</v>
      </c>
      <c r="O1877" s="11">
        <f t="shared" si="262"/>
        <v>6.41</v>
      </c>
      <c r="P1877" s="11">
        <v>12.82</v>
      </c>
      <c r="Q1877" s="11">
        <v>0</v>
      </c>
      <c r="R1877" s="8">
        <v>0</v>
      </c>
      <c r="S1877" s="8">
        <v>0</v>
      </c>
      <c r="T1877" s="33" t="str">
        <f t="shared" si="263"/>
        <v/>
      </c>
      <c r="U1877" s="12">
        <f t="shared" si="264"/>
        <v>0</v>
      </c>
      <c r="V1877" s="10">
        <f t="shared" si="265"/>
        <v>0</v>
      </c>
      <c r="W1877" s="11">
        <v>10.5</v>
      </c>
      <c r="X1877" s="8" t="s">
        <v>148</v>
      </c>
      <c r="Y1877" s="8" t="s">
        <v>149</v>
      </c>
      <c r="AA1877">
        <f t="shared" si="266"/>
        <v>3</v>
      </c>
      <c r="AB1877" s="32">
        <f t="shared" si="267"/>
        <v>-12.82</v>
      </c>
      <c r="AC1877" t="str">
        <f t="shared" si="268"/>
        <v>No Sales</v>
      </c>
      <c r="AD1877">
        <f>IFERROR(VLOOKUP(J1877,Product_lookup!$A:$G,5,FALSE),"")</f>
        <v>449</v>
      </c>
      <c r="AE1877">
        <f>IFERROR(VLOOKUP(J1877,Product_lookup!$A:$G,6,FALSE),"")</f>
        <v>162</v>
      </c>
      <c r="AF1877">
        <f>IFERROR(VLOOKUP(J1877,Product_lookup!$A:$G,7,FALSE),"")</f>
        <v>130</v>
      </c>
      <c r="AG1877" s="33">
        <f t="shared" si="269"/>
        <v>0.34966592427616927</v>
      </c>
    </row>
    <row r="1878" spans="1:33" x14ac:dyDescent="0.3">
      <c r="A1878" s="27">
        <v>46283</v>
      </c>
      <c r="B1878" s="8" t="s">
        <v>12</v>
      </c>
      <c r="C1878" s="8" t="s">
        <v>140</v>
      </c>
      <c r="D1878" s="8" t="s">
        <v>141</v>
      </c>
      <c r="E1878" s="8" t="s">
        <v>164</v>
      </c>
      <c r="F1878" s="8" t="s">
        <v>143</v>
      </c>
      <c r="G1878" s="8" t="s">
        <v>151</v>
      </c>
      <c r="H1878" s="8" t="s">
        <v>6</v>
      </c>
      <c r="I1878" s="8" t="s">
        <v>228</v>
      </c>
      <c r="J1878" s="8" t="s">
        <v>166</v>
      </c>
      <c r="K1878" s="8" t="s">
        <v>14</v>
      </c>
      <c r="L1878" s="12">
        <v>2595</v>
      </c>
      <c r="M1878" s="9">
        <v>18</v>
      </c>
      <c r="N1878" s="10">
        <f t="shared" si="261"/>
        <v>6.9364161849710983E-3</v>
      </c>
      <c r="O1878" s="11">
        <f t="shared" si="262"/>
        <v>10.38</v>
      </c>
      <c r="P1878" s="11">
        <v>186.84</v>
      </c>
      <c r="Q1878" s="11">
        <v>0</v>
      </c>
      <c r="R1878" s="8">
        <v>0</v>
      </c>
      <c r="S1878" s="8">
        <v>0</v>
      </c>
      <c r="T1878" s="33" t="str">
        <f t="shared" si="263"/>
        <v/>
      </c>
      <c r="U1878" s="12">
        <f t="shared" si="264"/>
        <v>0</v>
      </c>
      <c r="V1878" s="10">
        <f t="shared" si="265"/>
        <v>0</v>
      </c>
      <c r="W1878" s="11">
        <v>14</v>
      </c>
      <c r="X1878" s="8" t="s">
        <v>148</v>
      </c>
      <c r="Y1878" s="8" t="s">
        <v>149</v>
      </c>
      <c r="AA1878">
        <f t="shared" si="266"/>
        <v>3</v>
      </c>
      <c r="AB1878" s="32">
        <f t="shared" si="267"/>
        <v>-186.84</v>
      </c>
      <c r="AC1878" t="str">
        <f t="shared" si="268"/>
        <v>No Sales</v>
      </c>
      <c r="AD1878">
        <f>IFERROR(VLOOKUP(J1878,Product_lookup!$A:$G,5,FALSE),"")</f>
        <v>449</v>
      </c>
      <c r="AE1878">
        <f>IFERROR(VLOOKUP(J1878,Product_lookup!$A:$G,6,FALSE),"")</f>
        <v>162</v>
      </c>
      <c r="AF1878">
        <f>IFERROR(VLOOKUP(J1878,Product_lookup!$A:$G,7,FALSE),"")</f>
        <v>130</v>
      </c>
      <c r="AG1878" s="33">
        <f t="shared" si="269"/>
        <v>0.34966592427616927</v>
      </c>
    </row>
    <row r="1879" spans="1:33" x14ac:dyDescent="0.3">
      <c r="A1879" s="27">
        <v>46283</v>
      </c>
      <c r="B1879" s="8" t="s">
        <v>12</v>
      </c>
      <c r="C1879" s="8" t="s">
        <v>140</v>
      </c>
      <c r="D1879" s="8" t="s">
        <v>141</v>
      </c>
      <c r="E1879" s="8" t="s">
        <v>239</v>
      </c>
      <c r="F1879" s="8" t="s">
        <v>143</v>
      </c>
      <c r="G1879" s="8" t="s">
        <v>144</v>
      </c>
      <c r="H1879" s="8" t="s">
        <v>6</v>
      </c>
      <c r="I1879" s="8" t="s">
        <v>632</v>
      </c>
      <c r="J1879" s="8" t="s">
        <v>242</v>
      </c>
      <c r="K1879" s="8" t="s">
        <v>14</v>
      </c>
      <c r="L1879" s="12">
        <v>233</v>
      </c>
      <c r="M1879" s="9">
        <v>2</v>
      </c>
      <c r="N1879" s="10">
        <f t="shared" si="261"/>
        <v>8.5836909871244635E-3</v>
      </c>
      <c r="O1879" s="11">
        <f t="shared" si="262"/>
        <v>4.1900000000000004</v>
      </c>
      <c r="P1879" s="11">
        <v>8.3800000000000008</v>
      </c>
      <c r="Q1879" s="11">
        <v>0</v>
      </c>
      <c r="R1879" s="8">
        <v>0</v>
      </c>
      <c r="S1879" s="8">
        <v>0</v>
      </c>
      <c r="T1879" s="33" t="str">
        <f t="shared" si="263"/>
        <v/>
      </c>
      <c r="U1879" s="12">
        <f t="shared" si="264"/>
        <v>0</v>
      </c>
      <c r="V1879" s="10">
        <f t="shared" si="265"/>
        <v>0</v>
      </c>
      <c r="W1879" s="11">
        <v>6</v>
      </c>
      <c r="X1879" s="8" t="s">
        <v>148</v>
      </c>
      <c r="Y1879" s="8" t="s">
        <v>149</v>
      </c>
      <c r="AA1879">
        <f t="shared" si="266"/>
        <v>3</v>
      </c>
      <c r="AB1879" s="32">
        <f t="shared" si="267"/>
        <v>-8.3800000000000008</v>
      </c>
      <c r="AC1879" t="str">
        <f t="shared" si="268"/>
        <v>No Sales</v>
      </c>
      <c r="AD1879">
        <f>IFERROR(VLOOKUP(J1879,Product_lookup!$A:$G,5,FALSE),"")</f>
        <v>299</v>
      </c>
      <c r="AE1879">
        <f>IFERROR(VLOOKUP(J1879,Product_lookup!$A:$G,6,FALSE),"")</f>
        <v>114</v>
      </c>
      <c r="AF1879">
        <f>IFERROR(VLOOKUP(J1879,Product_lookup!$A:$G,7,FALSE),"")</f>
        <v>107</v>
      </c>
      <c r="AG1879" s="33">
        <f t="shared" si="269"/>
        <v>0.2608695652173913</v>
      </c>
    </row>
    <row r="1880" spans="1:33" x14ac:dyDescent="0.3">
      <c r="A1880" s="27">
        <v>46283</v>
      </c>
      <c r="B1880" s="8" t="s">
        <v>12</v>
      </c>
      <c r="C1880" s="8" t="s">
        <v>140</v>
      </c>
      <c r="D1880" s="8" t="s">
        <v>141</v>
      </c>
      <c r="E1880" s="8" t="s">
        <v>167</v>
      </c>
      <c r="F1880" s="8" t="s">
        <v>143</v>
      </c>
      <c r="G1880" s="8" t="s">
        <v>144</v>
      </c>
      <c r="H1880" s="8" t="s">
        <v>6</v>
      </c>
      <c r="I1880" s="8" t="s">
        <v>256</v>
      </c>
      <c r="J1880" s="8" t="s">
        <v>169</v>
      </c>
      <c r="K1880" s="8" t="s">
        <v>7</v>
      </c>
      <c r="L1880" s="12">
        <v>275</v>
      </c>
      <c r="M1880" s="9">
        <v>1</v>
      </c>
      <c r="N1880" s="10">
        <f t="shared" si="261"/>
        <v>3.6363636363636364E-3</v>
      </c>
      <c r="O1880" s="11">
        <f t="shared" si="262"/>
        <v>4.97</v>
      </c>
      <c r="P1880" s="11">
        <v>4.97</v>
      </c>
      <c r="Q1880" s="11">
        <v>0</v>
      </c>
      <c r="R1880" s="8">
        <v>0</v>
      </c>
      <c r="S1880" s="8">
        <v>0</v>
      </c>
      <c r="T1880" s="33" t="str">
        <f t="shared" si="263"/>
        <v/>
      </c>
      <c r="U1880" s="12">
        <f t="shared" si="264"/>
        <v>0</v>
      </c>
      <c r="V1880" s="10">
        <f t="shared" si="265"/>
        <v>0</v>
      </c>
      <c r="W1880" s="11">
        <v>6.5</v>
      </c>
      <c r="X1880" s="8" t="s">
        <v>148</v>
      </c>
      <c r="Y1880" s="8" t="s">
        <v>149</v>
      </c>
      <c r="AA1880">
        <f t="shared" si="266"/>
        <v>3</v>
      </c>
      <c r="AB1880" s="32">
        <f t="shared" si="267"/>
        <v>-4.97</v>
      </c>
      <c r="AC1880" t="str">
        <f t="shared" si="268"/>
        <v>No Sales</v>
      </c>
      <c r="AD1880">
        <f>IFERROR(VLOOKUP(J1880,Product_lookup!$A:$G,5,FALSE),"")</f>
        <v>249</v>
      </c>
      <c r="AE1880">
        <f>IFERROR(VLOOKUP(J1880,Product_lookup!$A:$G,6,FALSE),"")</f>
        <v>100</v>
      </c>
      <c r="AF1880">
        <f>IFERROR(VLOOKUP(J1880,Product_lookup!$A:$G,7,FALSE),"")</f>
        <v>102</v>
      </c>
      <c r="AG1880" s="33">
        <f t="shared" si="269"/>
        <v>0.18875502008032127</v>
      </c>
    </row>
    <row r="1881" spans="1:33" x14ac:dyDescent="0.3">
      <c r="A1881" s="27">
        <v>46283</v>
      </c>
      <c r="B1881" s="8" t="s">
        <v>5</v>
      </c>
      <c r="C1881" s="8" t="s">
        <v>173</v>
      </c>
      <c r="D1881" s="8" t="s">
        <v>141</v>
      </c>
      <c r="E1881" s="8" t="s">
        <v>174</v>
      </c>
      <c r="F1881" s="8" t="s">
        <v>143</v>
      </c>
      <c r="G1881" s="8" t="s">
        <v>151</v>
      </c>
      <c r="H1881" s="8" t="s">
        <v>6</v>
      </c>
      <c r="I1881" s="8" t="s">
        <v>185</v>
      </c>
      <c r="J1881" s="8" t="s">
        <v>176</v>
      </c>
      <c r="K1881" s="8" t="s">
        <v>14</v>
      </c>
      <c r="L1881" s="12">
        <v>432</v>
      </c>
      <c r="M1881" s="9">
        <v>1</v>
      </c>
      <c r="N1881" s="10">
        <f t="shared" si="261"/>
        <v>2.3148148148148147E-3</v>
      </c>
      <c r="O1881" s="11">
        <f t="shared" si="262"/>
        <v>7.14</v>
      </c>
      <c r="P1881" s="11">
        <v>7.14</v>
      </c>
      <c r="Q1881" s="11">
        <v>0</v>
      </c>
      <c r="R1881" s="8">
        <v>0</v>
      </c>
      <c r="S1881" s="8">
        <v>0</v>
      </c>
      <c r="T1881" s="33" t="str">
        <f t="shared" si="263"/>
        <v/>
      </c>
      <c r="U1881" s="12">
        <f t="shared" si="264"/>
        <v>0</v>
      </c>
      <c r="V1881" s="10">
        <f t="shared" si="265"/>
        <v>0</v>
      </c>
      <c r="W1881" s="11">
        <v>9</v>
      </c>
      <c r="X1881" s="8" t="s">
        <v>148</v>
      </c>
      <c r="Y1881" s="8" t="s">
        <v>149</v>
      </c>
      <c r="AA1881">
        <f t="shared" si="266"/>
        <v>3</v>
      </c>
      <c r="AB1881" s="32">
        <f t="shared" si="267"/>
        <v>-7.14</v>
      </c>
      <c r="AC1881" t="str">
        <f t="shared" si="268"/>
        <v>No Sales</v>
      </c>
      <c r="AD1881">
        <f>IFERROR(VLOOKUP(J1881,Product_lookup!$A:$G,5,FALSE),"")</f>
        <v>449</v>
      </c>
      <c r="AE1881">
        <f>IFERROR(VLOOKUP(J1881,Product_lookup!$A:$G,6,FALSE),"")</f>
        <v>166</v>
      </c>
      <c r="AF1881">
        <f>IFERROR(VLOOKUP(J1881,Product_lookup!$A:$G,7,FALSE),"")</f>
        <v>140</v>
      </c>
      <c r="AG1881" s="33">
        <f t="shared" si="269"/>
        <v>0.31848552338530067</v>
      </c>
    </row>
    <row r="1882" spans="1:33" x14ac:dyDescent="0.3">
      <c r="A1882" s="27">
        <v>46283</v>
      </c>
      <c r="B1882" s="8" t="s">
        <v>5</v>
      </c>
      <c r="C1882" s="8" t="s">
        <v>173</v>
      </c>
      <c r="D1882" s="8" t="s">
        <v>141</v>
      </c>
      <c r="E1882" s="8" t="s">
        <v>174</v>
      </c>
      <c r="F1882" s="8" t="s">
        <v>143</v>
      </c>
      <c r="G1882" s="8" t="s">
        <v>151</v>
      </c>
      <c r="H1882" s="8" t="s">
        <v>6</v>
      </c>
      <c r="I1882" s="8" t="s">
        <v>408</v>
      </c>
      <c r="J1882" s="8" t="s">
        <v>176</v>
      </c>
      <c r="K1882" s="8" t="s">
        <v>7</v>
      </c>
      <c r="L1882" s="12">
        <v>1416</v>
      </c>
      <c r="M1882" s="9">
        <v>16</v>
      </c>
      <c r="N1882" s="10">
        <f t="shared" si="261"/>
        <v>1.1299435028248588E-2</v>
      </c>
      <c r="O1882" s="11">
        <f t="shared" si="262"/>
        <v>10.86</v>
      </c>
      <c r="P1882" s="11">
        <v>173.76</v>
      </c>
      <c r="Q1882" s="11">
        <v>449</v>
      </c>
      <c r="R1882" s="8">
        <v>1</v>
      </c>
      <c r="S1882" s="8">
        <v>1</v>
      </c>
      <c r="T1882" s="33">
        <f t="shared" si="263"/>
        <v>0.38699331848552337</v>
      </c>
      <c r="U1882" s="12">
        <f t="shared" si="264"/>
        <v>2.58402394106814</v>
      </c>
      <c r="V1882" s="10">
        <f t="shared" si="265"/>
        <v>6.25E-2</v>
      </c>
      <c r="W1882" s="11">
        <v>14</v>
      </c>
      <c r="X1882" s="8" t="s">
        <v>148</v>
      </c>
      <c r="Y1882" s="8" t="s">
        <v>149</v>
      </c>
      <c r="AA1882">
        <f t="shared" si="266"/>
        <v>3</v>
      </c>
      <c r="AB1882" s="32">
        <f t="shared" si="267"/>
        <v>-30.759999999999991</v>
      </c>
      <c r="AC1882" t="str">
        <f t="shared" si="268"/>
        <v>Losing</v>
      </c>
      <c r="AD1882">
        <f>IFERROR(VLOOKUP(J1882,Product_lookup!$A:$G,5,FALSE),"")</f>
        <v>449</v>
      </c>
      <c r="AE1882">
        <f>IFERROR(VLOOKUP(J1882,Product_lookup!$A:$G,6,FALSE),"")</f>
        <v>166</v>
      </c>
      <c r="AF1882">
        <f>IFERROR(VLOOKUP(J1882,Product_lookup!$A:$G,7,FALSE),"")</f>
        <v>140</v>
      </c>
      <c r="AG1882" s="33">
        <f t="shared" si="269"/>
        <v>0.31848552338530067</v>
      </c>
    </row>
    <row r="1883" spans="1:33" x14ac:dyDescent="0.3">
      <c r="A1883" s="27">
        <v>46283</v>
      </c>
      <c r="B1883" s="8" t="s">
        <v>5</v>
      </c>
      <c r="C1883" s="8" t="s">
        <v>173</v>
      </c>
      <c r="D1883" s="8" t="s">
        <v>141</v>
      </c>
      <c r="E1883" s="8" t="s">
        <v>174</v>
      </c>
      <c r="F1883" s="8" t="s">
        <v>143</v>
      </c>
      <c r="G1883" s="8" t="s">
        <v>151</v>
      </c>
      <c r="H1883" s="8" t="s">
        <v>6</v>
      </c>
      <c r="I1883" s="8" t="s">
        <v>411</v>
      </c>
      <c r="J1883" s="8" t="s">
        <v>176</v>
      </c>
      <c r="K1883" s="8" t="s">
        <v>7</v>
      </c>
      <c r="L1883" s="12">
        <v>2168</v>
      </c>
      <c r="M1883" s="9">
        <v>15</v>
      </c>
      <c r="N1883" s="10">
        <f t="shared" si="261"/>
        <v>6.9188191881918819E-3</v>
      </c>
      <c r="O1883" s="11">
        <f t="shared" si="262"/>
        <v>5.73</v>
      </c>
      <c r="P1883" s="11">
        <v>85.95</v>
      </c>
      <c r="Q1883" s="11">
        <v>0</v>
      </c>
      <c r="R1883" s="8">
        <v>0</v>
      </c>
      <c r="S1883" s="8">
        <v>0</v>
      </c>
      <c r="T1883" s="33" t="str">
        <f t="shared" si="263"/>
        <v/>
      </c>
      <c r="U1883" s="12">
        <f t="shared" si="264"/>
        <v>0</v>
      </c>
      <c r="V1883" s="10">
        <f t="shared" si="265"/>
        <v>0</v>
      </c>
      <c r="W1883" s="11">
        <v>9</v>
      </c>
      <c r="X1883" s="8" t="s">
        <v>148</v>
      </c>
      <c r="Y1883" s="8" t="s">
        <v>149</v>
      </c>
      <c r="AA1883">
        <f t="shared" si="266"/>
        <v>3</v>
      </c>
      <c r="AB1883" s="32">
        <f t="shared" si="267"/>
        <v>-85.95</v>
      </c>
      <c r="AC1883" t="str">
        <f t="shared" si="268"/>
        <v>No Sales</v>
      </c>
      <c r="AD1883">
        <f>IFERROR(VLOOKUP(J1883,Product_lookup!$A:$G,5,FALSE),"")</f>
        <v>449</v>
      </c>
      <c r="AE1883">
        <f>IFERROR(VLOOKUP(J1883,Product_lookup!$A:$G,6,FALSE),"")</f>
        <v>166</v>
      </c>
      <c r="AF1883">
        <f>IFERROR(VLOOKUP(J1883,Product_lookup!$A:$G,7,FALSE),"")</f>
        <v>140</v>
      </c>
      <c r="AG1883" s="33">
        <f t="shared" si="269"/>
        <v>0.31848552338530067</v>
      </c>
    </row>
    <row r="1884" spans="1:33" x14ac:dyDescent="0.3">
      <c r="A1884" s="27">
        <v>46283</v>
      </c>
      <c r="B1884" s="8" t="s">
        <v>5</v>
      </c>
      <c r="C1884" s="8" t="s">
        <v>173</v>
      </c>
      <c r="D1884" s="8" t="s">
        <v>141</v>
      </c>
      <c r="E1884" s="8" t="s">
        <v>186</v>
      </c>
      <c r="F1884" s="8" t="s">
        <v>143</v>
      </c>
      <c r="G1884" s="8" t="s">
        <v>144</v>
      </c>
      <c r="H1884" s="8" t="s">
        <v>6</v>
      </c>
      <c r="I1884" s="8" t="s">
        <v>189</v>
      </c>
      <c r="J1884" s="8" t="s">
        <v>188</v>
      </c>
      <c r="K1884" s="8" t="s">
        <v>21</v>
      </c>
      <c r="L1884" s="12">
        <v>630</v>
      </c>
      <c r="M1884" s="9">
        <v>9</v>
      </c>
      <c r="N1884" s="10">
        <f t="shared" si="261"/>
        <v>1.4285714285714285E-2</v>
      </c>
      <c r="O1884" s="11">
        <f t="shared" si="262"/>
        <v>8.5</v>
      </c>
      <c r="P1884" s="11">
        <v>76.5</v>
      </c>
      <c r="Q1884" s="11">
        <v>0</v>
      </c>
      <c r="R1884" s="8">
        <v>0</v>
      </c>
      <c r="S1884" s="8">
        <v>0</v>
      </c>
      <c r="T1884" s="33" t="str">
        <f t="shared" si="263"/>
        <v/>
      </c>
      <c r="U1884" s="12">
        <f t="shared" si="264"/>
        <v>0</v>
      </c>
      <c r="V1884" s="10">
        <f t="shared" si="265"/>
        <v>0</v>
      </c>
      <c r="W1884" s="11">
        <v>8.5</v>
      </c>
      <c r="X1884" s="8" t="s">
        <v>148</v>
      </c>
      <c r="Y1884" s="8" t="s">
        <v>149</v>
      </c>
      <c r="AA1884">
        <f t="shared" si="266"/>
        <v>3</v>
      </c>
      <c r="AB1884" s="32">
        <f t="shared" si="267"/>
        <v>-76.5</v>
      </c>
      <c r="AC1884" t="str">
        <f t="shared" si="268"/>
        <v>No Sales</v>
      </c>
      <c r="AD1884">
        <f>IFERROR(VLOOKUP(J1884,Product_lookup!$A:$G,5,FALSE),"")</f>
        <v>349</v>
      </c>
      <c r="AE1884">
        <f>IFERROR(VLOOKUP(J1884,Product_lookup!$A:$G,6,FALSE),"")</f>
        <v>133</v>
      </c>
      <c r="AF1884">
        <f>IFERROR(VLOOKUP(J1884,Product_lookup!$A:$G,7,FALSE),"")</f>
        <v>121</v>
      </c>
      <c r="AG1884" s="33">
        <f t="shared" si="269"/>
        <v>0.27220630372492838</v>
      </c>
    </row>
    <row r="1885" spans="1:33" x14ac:dyDescent="0.3">
      <c r="A1885" s="27">
        <v>46283</v>
      </c>
      <c r="B1885" s="8" t="s">
        <v>5</v>
      </c>
      <c r="C1885" s="8" t="s">
        <v>173</v>
      </c>
      <c r="D1885" s="8" t="s">
        <v>141</v>
      </c>
      <c r="E1885" s="8" t="s">
        <v>186</v>
      </c>
      <c r="F1885" s="8" t="s">
        <v>143</v>
      </c>
      <c r="G1885" s="8" t="s">
        <v>144</v>
      </c>
      <c r="H1885" s="8" t="s">
        <v>6</v>
      </c>
      <c r="I1885" s="8" t="s">
        <v>280</v>
      </c>
      <c r="J1885" s="8" t="s">
        <v>188</v>
      </c>
      <c r="K1885" s="8" t="s">
        <v>14</v>
      </c>
      <c r="L1885" s="12">
        <v>1302</v>
      </c>
      <c r="M1885" s="9">
        <v>9</v>
      </c>
      <c r="N1885" s="10">
        <f t="shared" si="261"/>
        <v>6.9124423963133645E-3</v>
      </c>
      <c r="O1885" s="11">
        <f t="shared" si="262"/>
        <v>5.23</v>
      </c>
      <c r="P1885" s="11">
        <v>47.07</v>
      </c>
      <c r="Q1885" s="11">
        <v>0</v>
      </c>
      <c r="R1885" s="8">
        <v>0</v>
      </c>
      <c r="S1885" s="8">
        <v>0</v>
      </c>
      <c r="T1885" s="33" t="str">
        <f t="shared" si="263"/>
        <v/>
      </c>
      <c r="U1885" s="12">
        <f t="shared" si="264"/>
        <v>0</v>
      </c>
      <c r="V1885" s="10">
        <f t="shared" si="265"/>
        <v>0</v>
      </c>
      <c r="W1885" s="11">
        <v>7</v>
      </c>
      <c r="X1885" s="8" t="s">
        <v>148</v>
      </c>
      <c r="Y1885" s="8" t="s">
        <v>149</v>
      </c>
      <c r="AA1885">
        <f t="shared" si="266"/>
        <v>3</v>
      </c>
      <c r="AB1885" s="32">
        <f t="shared" si="267"/>
        <v>-47.07</v>
      </c>
      <c r="AC1885" t="str">
        <f t="shared" si="268"/>
        <v>No Sales</v>
      </c>
      <c r="AD1885">
        <f>IFERROR(VLOOKUP(J1885,Product_lookup!$A:$G,5,FALSE),"")</f>
        <v>349</v>
      </c>
      <c r="AE1885">
        <f>IFERROR(VLOOKUP(J1885,Product_lookup!$A:$G,6,FALSE),"")</f>
        <v>133</v>
      </c>
      <c r="AF1885">
        <f>IFERROR(VLOOKUP(J1885,Product_lookup!$A:$G,7,FALSE),"")</f>
        <v>121</v>
      </c>
      <c r="AG1885" s="33">
        <f t="shared" si="269"/>
        <v>0.27220630372492838</v>
      </c>
    </row>
    <row r="1886" spans="1:33" x14ac:dyDescent="0.3">
      <c r="A1886" s="27">
        <v>46283</v>
      </c>
      <c r="B1886" s="8" t="s">
        <v>5</v>
      </c>
      <c r="C1886" s="8" t="s">
        <v>173</v>
      </c>
      <c r="D1886" s="8" t="s">
        <v>141</v>
      </c>
      <c r="E1886" s="8" t="s">
        <v>186</v>
      </c>
      <c r="F1886" s="8" t="s">
        <v>143</v>
      </c>
      <c r="G1886" s="8" t="s">
        <v>144</v>
      </c>
      <c r="H1886" s="8" t="s">
        <v>6</v>
      </c>
      <c r="I1886" s="8" t="s">
        <v>413</v>
      </c>
      <c r="J1886" s="8" t="s">
        <v>188</v>
      </c>
      <c r="K1886" s="8" t="s">
        <v>21</v>
      </c>
      <c r="L1886" s="12">
        <v>525</v>
      </c>
      <c r="M1886" s="9">
        <v>12</v>
      </c>
      <c r="N1886" s="10">
        <f t="shared" si="261"/>
        <v>2.2857142857142857E-2</v>
      </c>
      <c r="O1886" s="11">
        <f t="shared" si="262"/>
        <v>10.5</v>
      </c>
      <c r="P1886" s="11">
        <v>126</v>
      </c>
      <c r="Q1886" s="11">
        <v>0</v>
      </c>
      <c r="R1886" s="8">
        <v>0</v>
      </c>
      <c r="S1886" s="8">
        <v>0</v>
      </c>
      <c r="T1886" s="33" t="str">
        <f t="shared" si="263"/>
        <v/>
      </c>
      <c r="U1886" s="12">
        <f t="shared" si="264"/>
        <v>0</v>
      </c>
      <c r="V1886" s="10">
        <f t="shared" si="265"/>
        <v>0</v>
      </c>
      <c r="W1886" s="11">
        <v>10.5</v>
      </c>
      <c r="X1886" s="8" t="s">
        <v>148</v>
      </c>
      <c r="Y1886" s="8" t="s">
        <v>149</v>
      </c>
      <c r="AA1886">
        <f t="shared" si="266"/>
        <v>3</v>
      </c>
      <c r="AB1886" s="32">
        <f t="shared" si="267"/>
        <v>-126</v>
      </c>
      <c r="AC1886" t="str">
        <f t="shared" si="268"/>
        <v>No Sales</v>
      </c>
      <c r="AD1886">
        <f>IFERROR(VLOOKUP(J1886,Product_lookup!$A:$G,5,FALSE),"")</f>
        <v>349</v>
      </c>
      <c r="AE1886">
        <f>IFERROR(VLOOKUP(J1886,Product_lookup!$A:$G,6,FALSE),"")</f>
        <v>133</v>
      </c>
      <c r="AF1886">
        <f>IFERROR(VLOOKUP(J1886,Product_lookup!$A:$G,7,FALSE),"")</f>
        <v>121</v>
      </c>
      <c r="AG1886" s="33">
        <f t="shared" si="269"/>
        <v>0.27220630372492838</v>
      </c>
    </row>
    <row r="1887" spans="1:33" x14ac:dyDescent="0.3">
      <c r="A1887" s="27">
        <v>46283</v>
      </c>
      <c r="B1887" s="8" t="s">
        <v>5</v>
      </c>
      <c r="C1887" s="8" t="s">
        <v>173</v>
      </c>
      <c r="D1887" s="8" t="s">
        <v>141</v>
      </c>
      <c r="E1887" s="8" t="s">
        <v>186</v>
      </c>
      <c r="F1887" s="8" t="s">
        <v>143</v>
      </c>
      <c r="G1887" s="8" t="s">
        <v>151</v>
      </c>
      <c r="H1887" s="8" t="s">
        <v>6</v>
      </c>
      <c r="I1887" s="8" t="s">
        <v>755</v>
      </c>
      <c r="J1887" s="8" t="s">
        <v>188</v>
      </c>
      <c r="K1887" s="8" t="s">
        <v>7</v>
      </c>
      <c r="L1887" s="12">
        <v>172</v>
      </c>
      <c r="M1887" s="9">
        <v>3</v>
      </c>
      <c r="N1887" s="10">
        <f t="shared" si="261"/>
        <v>1.7441860465116279E-2</v>
      </c>
      <c r="O1887" s="11">
        <f t="shared" si="262"/>
        <v>6.02</v>
      </c>
      <c r="P1887" s="8">
        <v>18.059999999999999</v>
      </c>
      <c r="Q1887" s="11">
        <v>0</v>
      </c>
      <c r="R1887" s="8">
        <v>0</v>
      </c>
      <c r="S1887" s="8">
        <v>0</v>
      </c>
      <c r="T1887" s="33" t="str">
        <f t="shared" si="263"/>
        <v/>
      </c>
      <c r="U1887" s="12">
        <f t="shared" si="264"/>
        <v>0</v>
      </c>
      <c r="V1887" s="10">
        <f t="shared" si="265"/>
        <v>0</v>
      </c>
      <c r="W1887" s="11">
        <v>8.5</v>
      </c>
      <c r="X1887" s="8" t="s">
        <v>148</v>
      </c>
      <c r="Y1887" s="8" t="s">
        <v>149</v>
      </c>
      <c r="AA1887">
        <f t="shared" si="266"/>
        <v>3</v>
      </c>
      <c r="AB1887" s="32">
        <f t="shared" si="267"/>
        <v>-18.059999999999999</v>
      </c>
      <c r="AC1887" t="str">
        <f t="shared" si="268"/>
        <v>No Sales</v>
      </c>
      <c r="AD1887">
        <f>IFERROR(VLOOKUP(J1887,Product_lookup!$A:$G,5,FALSE),"")</f>
        <v>349</v>
      </c>
      <c r="AE1887">
        <f>IFERROR(VLOOKUP(J1887,Product_lookup!$A:$G,6,FALSE),"")</f>
        <v>133</v>
      </c>
      <c r="AF1887">
        <f>IFERROR(VLOOKUP(J1887,Product_lookup!$A:$G,7,FALSE),"")</f>
        <v>121</v>
      </c>
      <c r="AG1887" s="33">
        <f t="shared" si="269"/>
        <v>0.27220630372492838</v>
      </c>
    </row>
    <row r="1888" spans="1:33" x14ac:dyDescent="0.3">
      <c r="A1888" s="27">
        <v>46283</v>
      </c>
      <c r="B1888" s="8" t="s">
        <v>5</v>
      </c>
      <c r="C1888" s="8" t="s">
        <v>173</v>
      </c>
      <c r="D1888" s="8" t="s">
        <v>141</v>
      </c>
      <c r="E1888" s="8" t="s">
        <v>186</v>
      </c>
      <c r="F1888" s="8" t="s">
        <v>143</v>
      </c>
      <c r="G1888" s="8" t="s">
        <v>144</v>
      </c>
      <c r="H1888" s="8" t="s">
        <v>6</v>
      </c>
      <c r="I1888" s="8" t="s">
        <v>412</v>
      </c>
      <c r="J1888" s="8" t="s">
        <v>188</v>
      </c>
      <c r="K1888" s="8" t="s">
        <v>14</v>
      </c>
      <c r="L1888" s="12">
        <v>1234</v>
      </c>
      <c r="M1888" s="9">
        <v>13</v>
      </c>
      <c r="N1888" s="10">
        <f t="shared" si="261"/>
        <v>1.0534846029173419E-2</v>
      </c>
      <c r="O1888" s="11">
        <f t="shared" si="262"/>
        <v>4.72</v>
      </c>
      <c r="P1888" s="8">
        <v>61.36</v>
      </c>
      <c r="Q1888" s="11">
        <v>0</v>
      </c>
      <c r="R1888" s="8">
        <v>0</v>
      </c>
      <c r="S1888" s="8">
        <v>0</v>
      </c>
      <c r="T1888" s="33" t="str">
        <f t="shared" si="263"/>
        <v/>
      </c>
      <c r="U1888" s="12">
        <f t="shared" si="264"/>
        <v>0</v>
      </c>
      <c r="V1888" s="10">
        <f t="shared" si="265"/>
        <v>0</v>
      </c>
      <c r="W1888" s="11">
        <v>7</v>
      </c>
      <c r="X1888" s="8" t="s">
        <v>148</v>
      </c>
      <c r="Y1888" s="8" t="s">
        <v>149</v>
      </c>
      <c r="AA1888">
        <f t="shared" si="266"/>
        <v>3</v>
      </c>
      <c r="AB1888" s="32">
        <f t="shared" si="267"/>
        <v>-61.36</v>
      </c>
      <c r="AC1888" t="str">
        <f t="shared" si="268"/>
        <v>No Sales</v>
      </c>
      <c r="AD1888">
        <f>IFERROR(VLOOKUP(J1888,Product_lookup!$A:$G,5,FALSE),"")</f>
        <v>349</v>
      </c>
      <c r="AE1888">
        <f>IFERROR(VLOOKUP(J1888,Product_lookup!$A:$G,6,FALSE),"")</f>
        <v>133</v>
      </c>
      <c r="AF1888">
        <f>IFERROR(VLOOKUP(J1888,Product_lookup!$A:$G,7,FALSE),"")</f>
        <v>121</v>
      </c>
      <c r="AG1888" s="33">
        <f t="shared" si="269"/>
        <v>0.27220630372492838</v>
      </c>
    </row>
    <row r="1889" spans="1:33" x14ac:dyDescent="0.3">
      <c r="A1889" s="27">
        <v>46283</v>
      </c>
      <c r="B1889" s="8" t="s">
        <v>5</v>
      </c>
      <c r="C1889" s="8" t="s">
        <v>173</v>
      </c>
      <c r="D1889" s="8" t="s">
        <v>141</v>
      </c>
      <c r="E1889" s="8" t="s">
        <v>193</v>
      </c>
      <c r="F1889" s="8" t="s">
        <v>143</v>
      </c>
      <c r="G1889" s="8" t="s">
        <v>151</v>
      </c>
      <c r="H1889" s="8" t="s">
        <v>6</v>
      </c>
      <c r="I1889" s="8" t="s">
        <v>469</v>
      </c>
      <c r="J1889" s="8" t="s">
        <v>195</v>
      </c>
      <c r="K1889" s="8" t="s">
        <v>21</v>
      </c>
      <c r="L1889" s="12">
        <v>102</v>
      </c>
      <c r="M1889" s="9">
        <v>0</v>
      </c>
      <c r="N1889" s="10">
        <f t="shared" si="261"/>
        <v>0</v>
      </c>
      <c r="O1889" s="11" t="str">
        <f t="shared" si="262"/>
        <v/>
      </c>
      <c r="P1889" s="11">
        <v>0</v>
      </c>
      <c r="Q1889" s="11">
        <v>0</v>
      </c>
      <c r="R1889" s="8">
        <v>0</v>
      </c>
      <c r="S1889" s="8">
        <v>0</v>
      </c>
      <c r="T1889" s="33" t="str">
        <f t="shared" si="263"/>
        <v/>
      </c>
      <c r="U1889" s="12" t="str">
        <f t="shared" si="264"/>
        <v/>
      </c>
      <c r="V1889" s="10" t="str">
        <f t="shared" si="265"/>
        <v/>
      </c>
      <c r="W1889" s="11">
        <v>11</v>
      </c>
      <c r="X1889" s="8" t="s">
        <v>148</v>
      </c>
      <c r="Y1889" s="8" t="s">
        <v>149</v>
      </c>
      <c r="AA1889">
        <f t="shared" si="266"/>
        <v>3</v>
      </c>
      <c r="AB1889" s="32">
        <f t="shared" si="267"/>
        <v>0</v>
      </c>
      <c r="AC1889" t="str">
        <f t="shared" si="268"/>
        <v>No Spend</v>
      </c>
      <c r="AD1889">
        <f>IFERROR(VLOOKUP(J1889,Product_lookup!$A:$G,5,FALSE),"")</f>
        <v>399</v>
      </c>
      <c r="AE1889">
        <f>IFERROR(VLOOKUP(J1889,Product_lookup!$A:$G,6,FALSE),"")</f>
        <v>148</v>
      </c>
      <c r="AF1889">
        <f>IFERROR(VLOOKUP(J1889,Product_lookup!$A:$G,7,FALSE),"")</f>
        <v>126</v>
      </c>
      <c r="AG1889" s="33">
        <f t="shared" si="269"/>
        <v>0.31328320802005011</v>
      </c>
    </row>
    <row r="1890" spans="1:33" x14ac:dyDescent="0.3">
      <c r="A1890" s="27">
        <v>46283</v>
      </c>
      <c r="B1890" s="8" t="s">
        <v>5</v>
      </c>
      <c r="C1890" s="8" t="s">
        <v>173</v>
      </c>
      <c r="D1890" s="8" t="s">
        <v>141</v>
      </c>
      <c r="E1890" s="8" t="s">
        <v>200</v>
      </c>
      <c r="F1890" s="8" t="s">
        <v>143</v>
      </c>
      <c r="G1890" s="8" t="s">
        <v>144</v>
      </c>
      <c r="H1890" s="8" t="s">
        <v>6</v>
      </c>
      <c r="I1890" s="8" t="s">
        <v>1038</v>
      </c>
      <c r="J1890" s="8" t="s">
        <v>202</v>
      </c>
      <c r="K1890" s="8" t="s">
        <v>14</v>
      </c>
      <c r="L1890" s="12">
        <v>372</v>
      </c>
      <c r="M1890" s="9">
        <v>1</v>
      </c>
      <c r="N1890" s="10">
        <f t="shared" si="261"/>
        <v>2.6881720430107529E-3</v>
      </c>
      <c r="O1890" s="11">
        <f t="shared" si="262"/>
        <v>5.14</v>
      </c>
      <c r="P1890" s="11">
        <v>5.14</v>
      </c>
      <c r="Q1890" s="11">
        <v>0</v>
      </c>
      <c r="R1890" s="8">
        <v>0</v>
      </c>
      <c r="S1890" s="8">
        <v>0</v>
      </c>
      <c r="T1890" s="33" t="str">
        <f t="shared" si="263"/>
        <v/>
      </c>
      <c r="U1890" s="12">
        <f t="shared" si="264"/>
        <v>0</v>
      </c>
      <c r="V1890" s="10">
        <f t="shared" si="265"/>
        <v>0</v>
      </c>
      <c r="W1890" s="11">
        <v>9.5</v>
      </c>
      <c r="X1890" s="8" t="s">
        <v>148</v>
      </c>
      <c r="Y1890" s="8" t="s">
        <v>149</v>
      </c>
      <c r="AA1890">
        <f t="shared" si="266"/>
        <v>3</v>
      </c>
      <c r="AB1890" s="32">
        <f t="shared" si="267"/>
        <v>-5.14</v>
      </c>
      <c r="AC1890" t="str">
        <f t="shared" si="268"/>
        <v>No Sales</v>
      </c>
      <c r="AD1890">
        <f>IFERROR(VLOOKUP(J1890,Product_lookup!$A:$G,5,FALSE),"")</f>
        <v>429</v>
      </c>
      <c r="AE1890">
        <f>IFERROR(VLOOKUP(J1890,Product_lookup!$A:$G,6,FALSE),"")</f>
        <v>159</v>
      </c>
      <c r="AF1890">
        <f>IFERROR(VLOOKUP(J1890,Product_lookup!$A:$G,7,FALSE),"")</f>
        <v>139</v>
      </c>
      <c r="AG1890" s="33">
        <f t="shared" si="269"/>
        <v>0.30536130536130535</v>
      </c>
    </row>
    <row r="1891" spans="1:33" x14ac:dyDescent="0.3">
      <c r="A1891" s="27">
        <v>46283</v>
      </c>
      <c r="B1891" s="8" t="s">
        <v>5</v>
      </c>
      <c r="C1891" s="8" t="s">
        <v>173</v>
      </c>
      <c r="D1891" s="8" t="s">
        <v>141</v>
      </c>
      <c r="E1891" s="8" t="s">
        <v>200</v>
      </c>
      <c r="F1891" s="8" t="s">
        <v>143</v>
      </c>
      <c r="G1891" s="8" t="s">
        <v>151</v>
      </c>
      <c r="H1891" s="8" t="s">
        <v>6</v>
      </c>
      <c r="I1891" s="8" t="s">
        <v>268</v>
      </c>
      <c r="J1891" s="8" t="s">
        <v>202</v>
      </c>
      <c r="K1891" s="8" t="s">
        <v>14</v>
      </c>
      <c r="L1891" s="9">
        <v>1782</v>
      </c>
      <c r="M1891" s="9">
        <v>6</v>
      </c>
      <c r="N1891" s="10">
        <f t="shared" si="261"/>
        <v>3.3670033670033669E-3</v>
      </c>
      <c r="O1891" s="11">
        <f t="shared" si="262"/>
        <v>9.64</v>
      </c>
      <c r="P1891" s="11">
        <v>57.84</v>
      </c>
      <c r="Q1891" s="11">
        <v>0</v>
      </c>
      <c r="R1891" s="8">
        <v>0</v>
      </c>
      <c r="S1891" s="8">
        <v>0</v>
      </c>
      <c r="T1891" s="33" t="str">
        <f t="shared" si="263"/>
        <v/>
      </c>
      <c r="U1891" s="12">
        <f t="shared" si="264"/>
        <v>0</v>
      </c>
      <c r="V1891" s="10">
        <f t="shared" si="265"/>
        <v>0</v>
      </c>
      <c r="W1891" s="11">
        <v>11.5</v>
      </c>
      <c r="X1891" s="8" t="s">
        <v>148</v>
      </c>
      <c r="Y1891" s="8" t="s">
        <v>149</v>
      </c>
      <c r="AA1891">
        <f t="shared" si="266"/>
        <v>3</v>
      </c>
      <c r="AB1891" s="32">
        <f t="shared" si="267"/>
        <v>-57.84</v>
      </c>
      <c r="AC1891" t="str">
        <f t="shared" si="268"/>
        <v>No Sales</v>
      </c>
      <c r="AD1891">
        <f>IFERROR(VLOOKUP(J1891,Product_lookup!$A:$G,5,FALSE),"")</f>
        <v>429</v>
      </c>
      <c r="AE1891">
        <f>IFERROR(VLOOKUP(J1891,Product_lookup!$A:$G,6,FALSE),"")</f>
        <v>159</v>
      </c>
      <c r="AF1891">
        <f>IFERROR(VLOOKUP(J1891,Product_lookup!$A:$G,7,FALSE),"")</f>
        <v>139</v>
      </c>
      <c r="AG1891" s="33">
        <f t="shared" si="269"/>
        <v>0.30536130536130535</v>
      </c>
    </row>
    <row r="1892" spans="1:33" x14ac:dyDescent="0.3">
      <c r="A1892" s="27">
        <v>46283</v>
      </c>
      <c r="B1892" s="8" t="s">
        <v>32</v>
      </c>
      <c r="C1892" s="8" t="s">
        <v>140</v>
      </c>
      <c r="D1892" s="8" t="s">
        <v>141</v>
      </c>
      <c r="E1892" s="8" t="s">
        <v>142</v>
      </c>
      <c r="F1892" s="8" t="s">
        <v>143</v>
      </c>
      <c r="G1892" s="8" t="s">
        <v>207</v>
      </c>
      <c r="H1892" s="8" t="s">
        <v>20</v>
      </c>
      <c r="I1892" s="8" t="s">
        <v>207</v>
      </c>
      <c r="J1892" s="8" t="s">
        <v>147</v>
      </c>
      <c r="K1892" s="8" t="s">
        <v>14</v>
      </c>
      <c r="L1892" s="12">
        <v>2352</v>
      </c>
      <c r="M1892" s="9">
        <v>26</v>
      </c>
      <c r="N1892" s="10">
        <f t="shared" si="261"/>
        <v>1.1054421768707483E-2</v>
      </c>
      <c r="O1892" s="11">
        <f t="shared" si="262"/>
        <v>10.620000000000001</v>
      </c>
      <c r="P1892" s="11">
        <v>276.12</v>
      </c>
      <c r="Q1892" s="11">
        <v>0</v>
      </c>
      <c r="R1892" s="8">
        <v>0</v>
      </c>
      <c r="S1892" s="8">
        <v>0</v>
      </c>
      <c r="T1892" s="33" t="str">
        <f t="shared" si="263"/>
        <v/>
      </c>
      <c r="U1892" s="12">
        <f t="shared" si="264"/>
        <v>0</v>
      </c>
      <c r="V1892" s="10">
        <f t="shared" si="265"/>
        <v>0</v>
      </c>
      <c r="W1892" s="11">
        <v>15.5</v>
      </c>
      <c r="X1892" s="8" t="s">
        <v>148</v>
      </c>
      <c r="Y1892" s="8" t="s">
        <v>149</v>
      </c>
      <c r="AA1892">
        <f t="shared" si="266"/>
        <v>3</v>
      </c>
      <c r="AB1892" s="32">
        <f t="shared" si="267"/>
        <v>-276.12</v>
      </c>
      <c r="AC1892" t="str">
        <f t="shared" si="268"/>
        <v>No Sales</v>
      </c>
      <c r="AD1892">
        <f>IFERROR(VLOOKUP(J1892,Product_lookup!$A:$G,5,FALSE),"")</f>
        <v>599</v>
      </c>
      <c r="AE1892">
        <f>IFERROR(VLOOKUP(J1892,Product_lookup!$A:$G,6,FALSE),"")</f>
        <v>216</v>
      </c>
      <c r="AF1892">
        <f>IFERROR(VLOOKUP(J1892,Product_lookup!$A:$G,7,FALSE),"")</f>
        <v>144</v>
      </c>
      <c r="AG1892" s="33">
        <f t="shared" si="269"/>
        <v>0.39899833055091821</v>
      </c>
    </row>
    <row r="1893" spans="1:33" x14ac:dyDescent="0.3">
      <c r="A1893" s="27">
        <v>46283</v>
      </c>
      <c r="B1893" s="8" t="s">
        <v>32</v>
      </c>
      <c r="C1893" s="8" t="s">
        <v>140</v>
      </c>
      <c r="D1893" s="8" t="s">
        <v>141</v>
      </c>
      <c r="E1893" s="8" t="s">
        <v>142</v>
      </c>
      <c r="F1893" s="8" t="s">
        <v>143</v>
      </c>
      <c r="G1893" s="8" t="s">
        <v>205</v>
      </c>
      <c r="H1893" s="8" t="s">
        <v>20</v>
      </c>
      <c r="I1893" s="8" t="s">
        <v>205</v>
      </c>
      <c r="J1893" s="8" t="s">
        <v>147</v>
      </c>
      <c r="K1893" s="8" t="s">
        <v>21</v>
      </c>
      <c r="L1893" s="12">
        <v>463</v>
      </c>
      <c r="M1893" s="9">
        <v>7</v>
      </c>
      <c r="N1893" s="10">
        <f t="shared" si="261"/>
        <v>1.511879049676026E-2</v>
      </c>
      <c r="O1893" s="11">
        <f t="shared" si="262"/>
        <v>12.22</v>
      </c>
      <c r="P1893" s="11">
        <v>85.54</v>
      </c>
      <c r="Q1893" s="11">
        <v>0</v>
      </c>
      <c r="R1893" s="8">
        <v>0</v>
      </c>
      <c r="S1893" s="8">
        <v>0</v>
      </c>
      <c r="T1893" s="33" t="str">
        <f t="shared" si="263"/>
        <v/>
      </c>
      <c r="U1893" s="12">
        <f t="shared" si="264"/>
        <v>0</v>
      </c>
      <c r="V1893" s="10">
        <f t="shared" si="265"/>
        <v>0</v>
      </c>
      <c r="W1893" s="11">
        <v>14</v>
      </c>
      <c r="X1893" s="8" t="s">
        <v>148</v>
      </c>
      <c r="Y1893" s="8" t="s">
        <v>149</v>
      </c>
      <c r="AA1893">
        <f t="shared" si="266"/>
        <v>3</v>
      </c>
      <c r="AB1893" s="32">
        <f t="shared" si="267"/>
        <v>-85.54</v>
      </c>
      <c r="AC1893" t="str">
        <f t="shared" si="268"/>
        <v>No Sales</v>
      </c>
      <c r="AD1893">
        <f>IFERROR(VLOOKUP(J1893,Product_lookup!$A:$G,5,FALSE),"")</f>
        <v>599</v>
      </c>
      <c r="AE1893">
        <f>IFERROR(VLOOKUP(J1893,Product_lookup!$A:$G,6,FALSE),"")</f>
        <v>216</v>
      </c>
      <c r="AF1893">
        <f>IFERROR(VLOOKUP(J1893,Product_lookup!$A:$G,7,FALSE),"")</f>
        <v>144</v>
      </c>
      <c r="AG1893" s="33">
        <f t="shared" si="269"/>
        <v>0.39899833055091821</v>
      </c>
    </row>
    <row r="1894" spans="1:33" x14ac:dyDescent="0.3">
      <c r="A1894" s="27">
        <v>46283</v>
      </c>
      <c r="B1894" s="8" t="s">
        <v>32</v>
      </c>
      <c r="C1894" s="8" t="s">
        <v>140</v>
      </c>
      <c r="D1894" s="8" t="s">
        <v>141</v>
      </c>
      <c r="E1894" s="8" t="s">
        <v>142</v>
      </c>
      <c r="F1894" s="8" t="s">
        <v>143</v>
      </c>
      <c r="G1894" s="8" t="s">
        <v>454</v>
      </c>
      <c r="H1894" s="8" t="s">
        <v>20</v>
      </c>
      <c r="I1894" s="8" t="s">
        <v>454</v>
      </c>
      <c r="J1894" s="8" t="s">
        <v>147</v>
      </c>
      <c r="K1894" s="8" t="s">
        <v>21</v>
      </c>
      <c r="L1894" s="12">
        <v>739</v>
      </c>
      <c r="M1894" s="9">
        <v>13</v>
      </c>
      <c r="N1894" s="10">
        <f t="shared" si="261"/>
        <v>1.7591339648173207E-2</v>
      </c>
      <c r="O1894" s="11">
        <f t="shared" si="262"/>
        <v>19.5</v>
      </c>
      <c r="P1894" s="11">
        <v>253.5</v>
      </c>
      <c r="Q1894" s="11">
        <v>0</v>
      </c>
      <c r="R1894" s="8">
        <v>0</v>
      </c>
      <c r="S1894" s="8">
        <v>0</v>
      </c>
      <c r="T1894" s="33" t="str">
        <f t="shared" si="263"/>
        <v/>
      </c>
      <c r="U1894" s="12">
        <f t="shared" si="264"/>
        <v>0</v>
      </c>
      <c r="V1894" s="10">
        <f t="shared" si="265"/>
        <v>0</v>
      </c>
      <c r="W1894" s="11">
        <v>19.5</v>
      </c>
      <c r="X1894" s="8" t="s">
        <v>148</v>
      </c>
      <c r="Y1894" s="8" t="s">
        <v>149</v>
      </c>
      <c r="AA1894">
        <f t="shared" si="266"/>
        <v>3</v>
      </c>
      <c r="AB1894" s="32">
        <f t="shared" si="267"/>
        <v>-253.5</v>
      </c>
      <c r="AC1894" t="str">
        <f t="shared" si="268"/>
        <v>No Sales</v>
      </c>
      <c r="AD1894">
        <f>IFERROR(VLOOKUP(J1894,Product_lookup!$A:$G,5,FALSE),"")</f>
        <v>599</v>
      </c>
      <c r="AE1894">
        <f>IFERROR(VLOOKUP(J1894,Product_lookup!$A:$G,6,FALSE),"")</f>
        <v>216</v>
      </c>
      <c r="AF1894">
        <f>IFERROR(VLOOKUP(J1894,Product_lookup!$A:$G,7,FALSE),"")</f>
        <v>144</v>
      </c>
      <c r="AG1894" s="33">
        <f t="shared" si="269"/>
        <v>0.39899833055091821</v>
      </c>
    </row>
    <row r="1895" spans="1:33" x14ac:dyDescent="0.3">
      <c r="A1895" s="27">
        <v>46283</v>
      </c>
      <c r="B1895" s="8" t="s">
        <v>32</v>
      </c>
      <c r="C1895" s="8" t="s">
        <v>140</v>
      </c>
      <c r="D1895" s="8" t="s">
        <v>141</v>
      </c>
      <c r="E1895" s="8" t="s">
        <v>150</v>
      </c>
      <c r="F1895" s="8" t="s">
        <v>143</v>
      </c>
      <c r="G1895" s="8" t="s">
        <v>210</v>
      </c>
      <c r="H1895" s="8" t="s">
        <v>20</v>
      </c>
      <c r="I1895" s="8" t="s">
        <v>210</v>
      </c>
      <c r="J1895" s="8" t="s">
        <v>153</v>
      </c>
      <c r="K1895" s="8" t="s">
        <v>21</v>
      </c>
      <c r="L1895" s="12">
        <v>1094</v>
      </c>
      <c r="M1895" s="9">
        <v>15</v>
      </c>
      <c r="N1895" s="10">
        <f t="shared" si="261"/>
        <v>1.3711151736745886E-2</v>
      </c>
      <c r="O1895" s="11">
        <f t="shared" si="262"/>
        <v>15</v>
      </c>
      <c r="P1895" s="11">
        <v>225</v>
      </c>
      <c r="Q1895" s="11">
        <v>0</v>
      </c>
      <c r="R1895" s="8">
        <v>0</v>
      </c>
      <c r="S1895" s="8">
        <v>0</v>
      </c>
      <c r="T1895" s="33" t="str">
        <f t="shared" si="263"/>
        <v/>
      </c>
      <c r="U1895" s="12">
        <f t="shared" si="264"/>
        <v>0</v>
      </c>
      <c r="V1895" s="10">
        <f t="shared" si="265"/>
        <v>0</v>
      </c>
      <c r="W1895" s="11">
        <v>15</v>
      </c>
      <c r="X1895" s="8" t="s">
        <v>148</v>
      </c>
      <c r="Y1895" s="8" t="s">
        <v>149</v>
      </c>
      <c r="AA1895">
        <f t="shared" si="266"/>
        <v>3</v>
      </c>
      <c r="AB1895" s="32">
        <f t="shared" si="267"/>
        <v>-225</v>
      </c>
      <c r="AC1895" t="str">
        <f t="shared" si="268"/>
        <v>No Sales</v>
      </c>
      <c r="AD1895">
        <f>IFERROR(VLOOKUP(J1895,Product_lookup!$A:$G,5,FALSE),"")</f>
        <v>549</v>
      </c>
      <c r="AE1895">
        <f>IFERROR(VLOOKUP(J1895,Product_lookup!$A:$G,6,FALSE),"")</f>
        <v>192</v>
      </c>
      <c r="AF1895">
        <f>IFERROR(VLOOKUP(J1895,Product_lookup!$A:$G,7,FALSE),"")</f>
        <v>139</v>
      </c>
      <c r="AG1895" s="33">
        <f t="shared" si="269"/>
        <v>0.39708561020036431</v>
      </c>
    </row>
    <row r="1896" spans="1:33" x14ac:dyDescent="0.3">
      <c r="A1896" s="27">
        <v>46283</v>
      </c>
      <c r="B1896" s="8" t="s">
        <v>32</v>
      </c>
      <c r="C1896" s="8" t="s">
        <v>140</v>
      </c>
      <c r="D1896" s="8" t="s">
        <v>141</v>
      </c>
      <c r="E1896" s="8" t="s">
        <v>150</v>
      </c>
      <c r="F1896" s="8" t="s">
        <v>143</v>
      </c>
      <c r="G1896" s="8" t="s">
        <v>156</v>
      </c>
      <c r="H1896" s="8" t="s">
        <v>20</v>
      </c>
      <c r="I1896" s="8" t="s">
        <v>156</v>
      </c>
      <c r="J1896" s="8" t="s">
        <v>153</v>
      </c>
      <c r="K1896" s="8" t="s">
        <v>14</v>
      </c>
      <c r="L1896" s="12">
        <v>816</v>
      </c>
      <c r="M1896" s="9">
        <v>3</v>
      </c>
      <c r="N1896" s="10">
        <f t="shared" si="261"/>
        <v>3.6764705882352941E-3</v>
      </c>
      <c r="O1896" s="11">
        <f t="shared" si="262"/>
        <v>9.57</v>
      </c>
      <c r="P1896" s="11">
        <v>28.71</v>
      </c>
      <c r="Q1896" s="11">
        <v>549</v>
      </c>
      <c r="R1896" s="8">
        <v>1</v>
      </c>
      <c r="S1896" s="8">
        <v>1</v>
      </c>
      <c r="T1896" s="33">
        <f t="shared" si="263"/>
        <v>5.2295081967213115E-2</v>
      </c>
      <c r="U1896" s="12">
        <f t="shared" si="264"/>
        <v>19.122257053291534</v>
      </c>
      <c r="V1896" s="10">
        <f t="shared" si="265"/>
        <v>0.33333333333333331</v>
      </c>
      <c r="W1896" s="11">
        <v>15</v>
      </c>
      <c r="X1896" s="8" t="s">
        <v>148</v>
      </c>
      <c r="Y1896" s="8" t="s">
        <v>149</v>
      </c>
      <c r="AA1896">
        <f t="shared" si="266"/>
        <v>3</v>
      </c>
      <c r="AB1896" s="32">
        <f t="shared" si="267"/>
        <v>189.29</v>
      </c>
      <c r="AC1896" t="str">
        <f t="shared" si="268"/>
        <v>Profitable</v>
      </c>
      <c r="AD1896">
        <f>IFERROR(VLOOKUP(J1896,Product_lookup!$A:$G,5,FALSE),"")</f>
        <v>549</v>
      </c>
      <c r="AE1896">
        <f>IFERROR(VLOOKUP(J1896,Product_lookup!$A:$G,6,FALSE),"")</f>
        <v>192</v>
      </c>
      <c r="AF1896">
        <f>IFERROR(VLOOKUP(J1896,Product_lookup!$A:$G,7,FALSE),"")</f>
        <v>139</v>
      </c>
      <c r="AG1896" s="33">
        <f t="shared" si="269"/>
        <v>0.39708561020036431</v>
      </c>
    </row>
    <row r="1897" spans="1:33" x14ac:dyDescent="0.3">
      <c r="A1897" s="27">
        <v>46283</v>
      </c>
      <c r="B1897" s="8" t="s">
        <v>32</v>
      </c>
      <c r="C1897" s="8" t="s">
        <v>140</v>
      </c>
      <c r="D1897" s="8" t="s">
        <v>141</v>
      </c>
      <c r="E1897" s="8" t="s">
        <v>150</v>
      </c>
      <c r="F1897" s="8" t="s">
        <v>143</v>
      </c>
      <c r="G1897" s="8" t="s">
        <v>446</v>
      </c>
      <c r="H1897" s="8" t="s">
        <v>20</v>
      </c>
      <c r="I1897" s="8" t="s">
        <v>446</v>
      </c>
      <c r="J1897" s="8" t="s">
        <v>153</v>
      </c>
      <c r="K1897" s="8" t="s">
        <v>21</v>
      </c>
      <c r="L1897" s="12">
        <v>234</v>
      </c>
      <c r="M1897" s="9">
        <v>1</v>
      </c>
      <c r="N1897" s="10">
        <f t="shared" si="261"/>
        <v>4.2735042735042739E-3</v>
      </c>
      <c r="O1897" s="11">
        <f t="shared" si="262"/>
        <v>13.5</v>
      </c>
      <c r="P1897" s="11">
        <v>13.5</v>
      </c>
      <c r="Q1897" s="11">
        <v>0</v>
      </c>
      <c r="R1897" s="8">
        <v>0</v>
      </c>
      <c r="S1897" s="8">
        <v>0</v>
      </c>
      <c r="T1897" s="33" t="str">
        <f t="shared" si="263"/>
        <v/>
      </c>
      <c r="U1897" s="12">
        <f t="shared" si="264"/>
        <v>0</v>
      </c>
      <c r="V1897" s="10">
        <f t="shared" si="265"/>
        <v>0</v>
      </c>
      <c r="W1897" s="11">
        <v>13.5</v>
      </c>
      <c r="X1897" s="8" t="s">
        <v>148</v>
      </c>
      <c r="Y1897" s="8" t="s">
        <v>149</v>
      </c>
      <c r="AA1897">
        <f t="shared" si="266"/>
        <v>3</v>
      </c>
      <c r="AB1897" s="32">
        <f t="shared" si="267"/>
        <v>-13.5</v>
      </c>
      <c r="AC1897" t="str">
        <f t="shared" si="268"/>
        <v>No Sales</v>
      </c>
      <c r="AD1897">
        <f>IFERROR(VLOOKUP(J1897,Product_lookup!$A:$G,5,FALSE),"")</f>
        <v>549</v>
      </c>
      <c r="AE1897">
        <f>IFERROR(VLOOKUP(J1897,Product_lookup!$A:$G,6,FALSE),"")</f>
        <v>192</v>
      </c>
      <c r="AF1897">
        <f>IFERROR(VLOOKUP(J1897,Product_lookup!$A:$G,7,FALSE),"")</f>
        <v>139</v>
      </c>
      <c r="AG1897" s="33">
        <f t="shared" si="269"/>
        <v>0.39708561020036431</v>
      </c>
    </row>
    <row r="1898" spans="1:33" x14ac:dyDescent="0.3">
      <c r="A1898" s="27">
        <v>46283</v>
      </c>
      <c r="B1898" s="8" t="s">
        <v>32</v>
      </c>
      <c r="C1898" s="8" t="s">
        <v>140</v>
      </c>
      <c r="D1898" s="8" t="s">
        <v>141</v>
      </c>
      <c r="E1898" s="8" t="s">
        <v>150</v>
      </c>
      <c r="F1898" s="8" t="s">
        <v>143</v>
      </c>
      <c r="G1898" s="8" t="s">
        <v>209</v>
      </c>
      <c r="H1898" s="8" t="s">
        <v>20</v>
      </c>
      <c r="I1898" s="8" t="s">
        <v>209</v>
      </c>
      <c r="J1898" s="8" t="s">
        <v>153</v>
      </c>
      <c r="K1898" s="8" t="s">
        <v>21</v>
      </c>
      <c r="L1898" s="12">
        <v>414</v>
      </c>
      <c r="M1898" s="9">
        <v>6</v>
      </c>
      <c r="N1898" s="10">
        <f t="shared" si="261"/>
        <v>1.4492753623188406E-2</v>
      </c>
      <c r="O1898" s="11">
        <f t="shared" si="262"/>
        <v>10.63</v>
      </c>
      <c r="P1898" s="11">
        <v>63.78</v>
      </c>
      <c r="Q1898" s="11">
        <v>549</v>
      </c>
      <c r="R1898" s="8">
        <v>1</v>
      </c>
      <c r="S1898" s="8">
        <v>1</v>
      </c>
      <c r="T1898" s="33">
        <f t="shared" si="263"/>
        <v>0.11617486338797814</v>
      </c>
      <c r="U1898" s="12">
        <f t="shared" si="264"/>
        <v>8.6077140169332083</v>
      </c>
      <c r="V1898" s="10">
        <f t="shared" si="265"/>
        <v>0.16666666666666666</v>
      </c>
      <c r="W1898" s="11">
        <v>13</v>
      </c>
      <c r="X1898" s="8" t="s">
        <v>148</v>
      </c>
      <c r="Y1898" s="8" t="s">
        <v>149</v>
      </c>
      <c r="AA1898">
        <f t="shared" si="266"/>
        <v>3</v>
      </c>
      <c r="AB1898" s="32">
        <f t="shared" si="267"/>
        <v>154.22</v>
      </c>
      <c r="AC1898" t="str">
        <f t="shared" si="268"/>
        <v>Profitable</v>
      </c>
      <c r="AD1898">
        <f>IFERROR(VLOOKUP(J1898,Product_lookup!$A:$G,5,FALSE),"")</f>
        <v>549</v>
      </c>
      <c r="AE1898">
        <f>IFERROR(VLOOKUP(J1898,Product_lookup!$A:$G,6,FALSE),"")</f>
        <v>192</v>
      </c>
      <c r="AF1898">
        <f>IFERROR(VLOOKUP(J1898,Product_lookup!$A:$G,7,FALSE),"")</f>
        <v>139</v>
      </c>
      <c r="AG1898" s="33">
        <f t="shared" si="269"/>
        <v>0.39708561020036431</v>
      </c>
    </row>
    <row r="1899" spans="1:33" x14ac:dyDescent="0.3">
      <c r="A1899" s="27">
        <v>46283</v>
      </c>
      <c r="B1899" s="8" t="s">
        <v>32</v>
      </c>
      <c r="C1899" s="8" t="s">
        <v>140</v>
      </c>
      <c r="D1899" s="8" t="s">
        <v>141</v>
      </c>
      <c r="E1899" s="8" t="s">
        <v>211</v>
      </c>
      <c r="F1899" s="8" t="s">
        <v>143</v>
      </c>
      <c r="G1899" s="8" t="s">
        <v>619</v>
      </c>
      <c r="H1899" s="8" t="s">
        <v>20</v>
      </c>
      <c r="I1899" s="8" t="s">
        <v>619</v>
      </c>
      <c r="J1899" s="8" t="s">
        <v>214</v>
      </c>
      <c r="K1899" s="8" t="s">
        <v>14</v>
      </c>
      <c r="L1899" s="12">
        <v>654</v>
      </c>
      <c r="M1899" s="9">
        <v>5</v>
      </c>
      <c r="N1899" s="10">
        <f t="shared" si="261"/>
        <v>7.6452599388379203E-3</v>
      </c>
      <c r="O1899" s="11">
        <f t="shared" si="262"/>
        <v>10.559999999999999</v>
      </c>
      <c r="P1899" s="11">
        <v>52.8</v>
      </c>
      <c r="Q1899" s="11">
        <v>0</v>
      </c>
      <c r="R1899" s="8">
        <v>0</v>
      </c>
      <c r="S1899" s="8">
        <v>0</v>
      </c>
      <c r="T1899" s="33" t="str">
        <f t="shared" si="263"/>
        <v/>
      </c>
      <c r="U1899" s="12">
        <f t="shared" si="264"/>
        <v>0</v>
      </c>
      <c r="V1899" s="10">
        <f t="shared" si="265"/>
        <v>0</v>
      </c>
      <c r="W1899" s="11">
        <v>18.5</v>
      </c>
      <c r="X1899" s="8" t="s">
        <v>148</v>
      </c>
      <c r="Y1899" s="8" t="s">
        <v>149</v>
      </c>
      <c r="AA1899">
        <f t="shared" si="266"/>
        <v>3</v>
      </c>
      <c r="AB1899" s="32">
        <f t="shared" si="267"/>
        <v>-52.8</v>
      </c>
      <c r="AC1899" t="str">
        <f t="shared" si="268"/>
        <v>No Sales</v>
      </c>
      <c r="AD1899">
        <f>IFERROR(VLOOKUP(J1899,Product_lookup!$A:$G,5,FALSE),"")</f>
        <v>649</v>
      </c>
      <c r="AE1899">
        <f>IFERROR(VLOOKUP(J1899,Product_lookup!$A:$G,6,FALSE),"")</f>
        <v>234</v>
      </c>
      <c r="AF1899">
        <f>IFERROR(VLOOKUP(J1899,Product_lookup!$A:$G,7,FALSE),"")</f>
        <v>148</v>
      </c>
      <c r="AG1899" s="33">
        <f t="shared" si="269"/>
        <v>0.41140215716486905</v>
      </c>
    </row>
    <row r="1900" spans="1:33" x14ac:dyDescent="0.3">
      <c r="A1900" s="27">
        <v>46283</v>
      </c>
      <c r="B1900" s="8" t="s">
        <v>32</v>
      </c>
      <c r="C1900" s="8" t="s">
        <v>140</v>
      </c>
      <c r="D1900" s="8" t="s">
        <v>141</v>
      </c>
      <c r="E1900" s="8" t="s">
        <v>217</v>
      </c>
      <c r="F1900" s="8" t="s">
        <v>143</v>
      </c>
      <c r="G1900" s="8" t="s">
        <v>218</v>
      </c>
      <c r="H1900" s="8" t="s">
        <v>20</v>
      </c>
      <c r="I1900" s="8" t="s">
        <v>218</v>
      </c>
      <c r="J1900" s="8" t="s">
        <v>219</v>
      </c>
      <c r="K1900" s="8" t="s">
        <v>14</v>
      </c>
      <c r="L1900" s="12">
        <v>566</v>
      </c>
      <c r="M1900" s="9">
        <v>2</v>
      </c>
      <c r="N1900" s="10">
        <f t="shared" si="261"/>
        <v>3.5335689045936395E-3</v>
      </c>
      <c r="O1900" s="11">
        <f t="shared" si="262"/>
        <v>14.23</v>
      </c>
      <c r="P1900" s="11">
        <v>28.46</v>
      </c>
      <c r="Q1900" s="11">
        <v>0</v>
      </c>
      <c r="R1900" s="8">
        <v>0</v>
      </c>
      <c r="S1900" s="8">
        <v>0</v>
      </c>
      <c r="T1900" s="33" t="str">
        <f t="shared" si="263"/>
        <v/>
      </c>
      <c r="U1900" s="12">
        <f t="shared" si="264"/>
        <v>0</v>
      </c>
      <c r="V1900" s="10">
        <f t="shared" si="265"/>
        <v>0</v>
      </c>
      <c r="W1900" s="11">
        <v>23.5</v>
      </c>
      <c r="X1900" s="8" t="s">
        <v>148</v>
      </c>
      <c r="Y1900" s="8" t="s">
        <v>149</v>
      </c>
      <c r="AA1900">
        <f t="shared" si="266"/>
        <v>3</v>
      </c>
      <c r="AB1900" s="32">
        <f t="shared" si="267"/>
        <v>-28.46</v>
      </c>
      <c r="AC1900" t="str">
        <f t="shared" si="268"/>
        <v>No Sales</v>
      </c>
      <c r="AD1900">
        <f>IFERROR(VLOOKUP(J1900,Product_lookup!$A:$G,5,FALSE),"")</f>
        <v>799</v>
      </c>
      <c r="AE1900">
        <f>IFERROR(VLOOKUP(J1900,Product_lookup!$A:$G,6,FALSE),"")</f>
        <v>272</v>
      </c>
      <c r="AF1900">
        <f>IFERROR(VLOOKUP(J1900,Product_lookup!$A:$G,7,FALSE),"")</f>
        <v>162</v>
      </c>
      <c r="AG1900" s="33">
        <f t="shared" si="269"/>
        <v>0.45682102628285359</v>
      </c>
    </row>
    <row r="1901" spans="1:33" x14ac:dyDescent="0.3">
      <c r="A1901" s="27">
        <v>46283</v>
      </c>
      <c r="B1901" s="8" t="s">
        <v>26</v>
      </c>
      <c r="C1901" s="8" t="s">
        <v>140</v>
      </c>
      <c r="D1901" s="8" t="s">
        <v>141</v>
      </c>
      <c r="E1901" s="8" t="s">
        <v>142</v>
      </c>
      <c r="F1901" s="8" t="s">
        <v>143</v>
      </c>
      <c r="G1901" s="8" t="s">
        <v>454</v>
      </c>
      <c r="H1901" s="8" t="s">
        <v>13</v>
      </c>
      <c r="I1901" s="8" t="s">
        <v>455</v>
      </c>
      <c r="J1901" s="8" t="s">
        <v>147</v>
      </c>
      <c r="K1901" s="8" t="s">
        <v>7</v>
      </c>
      <c r="L1901" s="12">
        <v>406</v>
      </c>
      <c r="M1901" s="9">
        <v>2</v>
      </c>
      <c r="N1901" s="10">
        <f t="shared" si="261"/>
        <v>4.9261083743842365E-3</v>
      </c>
      <c r="O1901" s="11">
        <f t="shared" si="262"/>
        <v>9.91</v>
      </c>
      <c r="P1901" s="11">
        <v>19.82</v>
      </c>
      <c r="Q1901" s="11">
        <v>0</v>
      </c>
      <c r="R1901" s="8">
        <v>0</v>
      </c>
      <c r="S1901" s="8">
        <v>0</v>
      </c>
      <c r="T1901" s="33" t="str">
        <f t="shared" si="263"/>
        <v/>
      </c>
      <c r="U1901" s="12">
        <f t="shared" si="264"/>
        <v>0</v>
      </c>
      <c r="V1901" s="10">
        <f t="shared" si="265"/>
        <v>0</v>
      </c>
      <c r="W1901" s="11">
        <v>12.5</v>
      </c>
      <c r="X1901" s="8" t="s">
        <v>148</v>
      </c>
      <c r="Y1901" s="8" t="s">
        <v>149</v>
      </c>
      <c r="AA1901">
        <f t="shared" si="266"/>
        <v>3</v>
      </c>
      <c r="AB1901" s="32">
        <f t="shared" si="267"/>
        <v>-19.82</v>
      </c>
      <c r="AC1901" t="str">
        <f t="shared" si="268"/>
        <v>No Sales</v>
      </c>
      <c r="AD1901">
        <f>IFERROR(VLOOKUP(J1901,Product_lookup!$A:$G,5,FALSE),"")</f>
        <v>599</v>
      </c>
      <c r="AE1901">
        <f>IFERROR(VLOOKUP(J1901,Product_lookup!$A:$G,6,FALSE),"")</f>
        <v>216</v>
      </c>
      <c r="AF1901">
        <f>IFERROR(VLOOKUP(J1901,Product_lookup!$A:$G,7,FALSE),"")</f>
        <v>144</v>
      </c>
      <c r="AG1901" s="33">
        <f t="shared" si="269"/>
        <v>0.39899833055091821</v>
      </c>
    </row>
    <row r="1902" spans="1:33" x14ac:dyDescent="0.3">
      <c r="A1902" s="27">
        <v>46283</v>
      </c>
      <c r="B1902" s="8" t="s">
        <v>26</v>
      </c>
      <c r="C1902" s="8" t="s">
        <v>140</v>
      </c>
      <c r="D1902" s="8" t="s">
        <v>141</v>
      </c>
      <c r="E1902" s="8" t="s">
        <v>150</v>
      </c>
      <c r="F1902" s="8" t="s">
        <v>143</v>
      </c>
      <c r="G1902" s="8" t="s">
        <v>210</v>
      </c>
      <c r="H1902" s="8" t="s">
        <v>13</v>
      </c>
      <c r="I1902" s="8" t="s">
        <v>209</v>
      </c>
      <c r="J1902" s="8" t="s">
        <v>153</v>
      </c>
      <c r="K1902" s="8" t="s">
        <v>7</v>
      </c>
      <c r="L1902" s="12">
        <v>752</v>
      </c>
      <c r="M1902" s="9">
        <v>5</v>
      </c>
      <c r="N1902" s="10">
        <f t="shared" si="261"/>
        <v>6.648936170212766E-3</v>
      </c>
      <c r="O1902" s="11">
        <f t="shared" si="262"/>
        <v>8.870000000000001</v>
      </c>
      <c r="P1902" s="11">
        <v>44.35</v>
      </c>
      <c r="Q1902" s="11">
        <v>0</v>
      </c>
      <c r="R1902" s="8">
        <v>0</v>
      </c>
      <c r="S1902" s="8">
        <v>0</v>
      </c>
      <c r="T1902" s="33" t="str">
        <f t="shared" si="263"/>
        <v/>
      </c>
      <c r="U1902" s="12">
        <f t="shared" si="264"/>
        <v>0</v>
      </c>
      <c r="V1902" s="10">
        <f t="shared" si="265"/>
        <v>0</v>
      </c>
      <c r="W1902" s="11">
        <v>15</v>
      </c>
      <c r="X1902" s="8" t="s">
        <v>148</v>
      </c>
      <c r="Y1902" s="8" t="s">
        <v>149</v>
      </c>
      <c r="AA1902">
        <f t="shared" si="266"/>
        <v>3</v>
      </c>
      <c r="AB1902" s="32">
        <f t="shared" si="267"/>
        <v>-44.35</v>
      </c>
      <c r="AC1902" t="str">
        <f t="shared" si="268"/>
        <v>No Sales</v>
      </c>
      <c r="AD1902">
        <f>IFERROR(VLOOKUP(J1902,Product_lookup!$A:$G,5,FALSE),"")</f>
        <v>549</v>
      </c>
      <c r="AE1902">
        <f>IFERROR(VLOOKUP(J1902,Product_lookup!$A:$G,6,FALSE),"")</f>
        <v>192</v>
      </c>
      <c r="AF1902">
        <f>IFERROR(VLOOKUP(J1902,Product_lookup!$A:$G,7,FALSE),"")</f>
        <v>139</v>
      </c>
      <c r="AG1902" s="33">
        <f t="shared" si="269"/>
        <v>0.39708561020036431</v>
      </c>
    </row>
    <row r="1903" spans="1:33" x14ac:dyDescent="0.3">
      <c r="A1903" s="27">
        <v>46283</v>
      </c>
      <c r="B1903" s="8" t="s">
        <v>26</v>
      </c>
      <c r="C1903" s="8" t="s">
        <v>140</v>
      </c>
      <c r="D1903" s="8" t="s">
        <v>141</v>
      </c>
      <c r="E1903" s="8" t="s">
        <v>150</v>
      </c>
      <c r="F1903" s="8" t="s">
        <v>143</v>
      </c>
      <c r="G1903" s="8" t="s">
        <v>156</v>
      </c>
      <c r="H1903" s="8" t="s">
        <v>13</v>
      </c>
      <c r="I1903" s="8" t="s">
        <v>506</v>
      </c>
      <c r="J1903" s="8" t="s">
        <v>153</v>
      </c>
      <c r="K1903" s="8" t="s">
        <v>14</v>
      </c>
      <c r="L1903" s="12">
        <v>295</v>
      </c>
      <c r="M1903" s="9">
        <v>1</v>
      </c>
      <c r="N1903" s="10">
        <f t="shared" si="261"/>
        <v>3.3898305084745762E-3</v>
      </c>
      <c r="O1903" s="11">
        <f t="shared" si="262"/>
        <v>10.3</v>
      </c>
      <c r="P1903" s="11">
        <v>10.3</v>
      </c>
      <c r="Q1903" s="11">
        <v>0</v>
      </c>
      <c r="R1903" s="8">
        <v>0</v>
      </c>
      <c r="S1903" s="8">
        <v>0</v>
      </c>
      <c r="T1903" s="33" t="str">
        <f t="shared" si="263"/>
        <v/>
      </c>
      <c r="U1903" s="12">
        <f t="shared" si="264"/>
        <v>0</v>
      </c>
      <c r="V1903" s="10">
        <f t="shared" si="265"/>
        <v>0</v>
      </c>
      <c r="W1903" s="11">
        <v>13.5</v>
      </c>
      <c r="X1903" s="8" t="s">
        <v>148</v>
      </c>
      <c r="Y1903" s="8" t="s">
        <v>149</v>
      </c>
      <c r="AA1903">
        <f t="shared" si="266"/>
        <v>3</v>
      </c>
      <c r="AB1903" s="32">
        <f t="shared" si="267"/>
        <v>-10.3</v>
      </c>
      <c r="AC1903" t="str">
        <f t="shared" si="268"/>
        <v>No Sales</v>
      </c>
      <c r="AD1903">
        <f>IFERROR(VLOOKUP(J1903,Product_lookup!$A:$G,5,FALSE),"")</f>
        <v>549</v>
      </c>
      <c r="AE1903">
        <f>IFERROR(VLOOKUP(J1903,Product_lookup!$A:$G,6,FALSE),"")</f>
        <v>192</v>
      </c>
      <c r="AF1903">
        <f>IFERROR(VLOOKUP(J1903,Product_lookup!$A:$G,7,FALSE),"")</f>
        <v>139</v>
      </c>
      <c r="AG1903" s="33">
        <f t="shared" si="269"/>
        <v>0.39708561020036431</v>
      </c>
    </row>
    <row r="1904" spans="1:33" x14ac:dyDescent="0.3">
      <c r="A1904" s="27">
        <v>46283</v>
      </c>
      <c r="B1904" s="8" t="s">
        <v>26</v>
      </c>
      <c r="C1904" s="8" t="s">
        <v>140</v>
      </c>
      <c r="D1904" s="8" t="s">
        <v>141</v>
      </c>
      <c r="E1904" s="8" t="s">
        <v>150</v>
      </c>
      <c r="F1904" s="8" t="s">
        <v>143</v>
      </c>
      <c r="G1904" s="8" t="s">
        <v>156</v>
      </c>
      <c r="H1904" s="8" t="s">
        <v>13</v>
      </c>
      <c r="I1904" s="8" t="s">
        <v>156</v>
      </c>
      <c r="J1904" s="8" t="s">
        <v>153</v>
      </c>
      <c r="K1904" s="8" t="s">
        <v>7</v>
      </c>
      <c r="L1904" s="12">
        <v>517</v>
      </c>
      <c r="M1904" s="9">
        <v>3</v>
      </c>
      <c r="N1904" s="10">
        <f t="shared" si="261"/>
        <v>5.8027079303675051E-3</v>
      </c>
      <c r="O1904" s="11">
        <f t="shared" si="262"/>
        <v>6.06</v>
      </c>
      <c r="P1904" s="11">
        <v>18.18</v>
      </c>
      <c r="Q1904" s="11">
        <v>0</v>
      </c>
      <c r="R1904" s="8">
        <v>0</v>
      </c>
      <c r="S1904" s="8">
        <v>0</v>
      </c>
      <c r="T1904" s="33" t="str">
        <f t="shared" si="263"/>
        <v/>
      </c>
      <c r="U1904" s="12">
        <f t="shared" si="264"/>
        <v>0</v>
      </c>
      <c r="V1904" s="10">
        <f t="shared" si="265"/>
        <v>0</v>
      </c>
      <c r="W1904" s="11">
        <v>11</v>
      </c>
      <c r="X1904" s="8" t="s">
        <v>148</v>
      </c>
      <c r="Y1904" s="8" t="s">
        <v>149</v>
      </c>
      <c r="AA1904">
        <f t="shared" si="266"/>
        <v>3</v>
      </c>
      <c r="AB1904" s="32">
        <f t="shared" si="267"/>
        <v>-18.18</v>
      </c>
      <c r="AC1904" t="str">
        <f t="shared" si="268"/>
        <v>No Sales</v>
      </c>
      <c r="AD1904">
        <f>IFERROR(VLOOKUP(J1904,Product_lookup!$A:$G,5,FALSE),"")</f>
        <v>549</v>
      </c>
      <c r="AE1904">
        <f>IFERROR(VLOOKUP(J1904,Product_lookup!$A:$G,6,FALSE),"")</f>
        <v>192</v>
      </c>
      <c r="AF1904">
        <f>IFERROR(VLOOKUP(J1904,Product_lookup!$A:$G,7,FALSE),"")</f>
        <v>139</v>
      </c>
      <c r="AG1904" s="33">
        <f t="shared" si="269"/>
        <v>0.39708561020036431</v>
      </c>
    </row>
    <row r="1905" spans="1:33" x14ac:dyDescent="0.3">
      <c r="A1905" s="27">
        <v>46283</v>
      </c>
      <c r="B1905" s="8" t="s">
        <v>26</v>
      </c>
      <c r="C1905" s="8" t="s">
        <v>140</v>
      </c>
      <c r="D1905" s="8" t="s">
        <v>141</v>
      </c>
      <c r="E1905" s="8" t="s">
        <v>150</v>
      </c>
      <c r="F1905" s="8" t="s">
        <v>143</v>
      </c>
      <c r="G1905" s="8" t="s">
        <v>210</v>
      </c>
      <c r="H1905" s="8" t="s">
        <v>13</v>
      </c>
      <c r="I1905" s="8" t="s">
        <v>724</v>
      </c>
      <c r="J1905" s="8" t="s">
        <v>153</v>
      </c>
      <c r="K1905" s="8" t="s">
        <v>7</v>
      </c>
      <c r="L1905" s="12">
        <v>458</v>
      </c>
      <c r="M1905" s="9">
        <v>0</v>
      </c>
      <c r="N1905" s="10">
        <f t="shared" si="261"/>
        <v>0</v>
      </c>
      <c r="O1905" s="11" t="str">
        <f t="shared" si="262"/>
        <v/>
      </c>
      <c r="P1905" s="11">
        <v>0</v>
      </c>
      <c r="Q1905" s="11">
        <v>0</v>
      </c>
      <c r="R1905" s="8">
        <v>0</v>
      </c>
      <c r="S1905" s="8">
        <v>0</v>
      </c>
      <c r="T1905" s="33" t="str">
        <f t="shared" si="263"/>
        <v/>
      </c>
      <c r="U1905" s="12" t="str">
        <f t="shared" si="264"/>
        <v/>
      </c>
      <c r="V1905" s="10" t="str">
        <f t="shared" si="265"/>
        <v/>
      </c>
      <c r="W1905" s="11">
        <v>12.5</v>
      </c>
      <c r="X1905" s="8" t="s">
        <v>148</v>
      </c>
      <c r="Y1905" s="8" t="s">
        <v>149</v>
      </c>
      <c r="AA1905">
        <f t="shared" si="266"/>
        <v>3</v>
      </c>
      <c r="AB1905" s="32">
        <f t="shared" si="267"/>
        <v>0</v>
      </c>
      <c r="AC1905" t="str">
        <f t="shared" si="268"/>
        <v>No Spend</v>
      </c>
      <c r="AD1905">
        <f>IFERROR(VLOOKUP(J1905,Product_lookup!$A:$G,5,FALSE),"")</f>
        <v>549</v>
      </c>
      <c r="AE1905">
        <f>IFERROR(VLOOKUP(J1905,Product_lookup!$A:$G,6,FALSE),"")</f>
        <v>192</v>
      </c>
      <c r="AF1905">
        <f>IFERROR(VLOOKUP(J1905,Product_lookup!$A:$G,7,FALSE),"")</f>
        <v>139</v>
      </c>
      <c r="AG1905" s="33">
        <f t="shared" si="269"/>
        <v>0.39708561020036431</v>
      </c>
    </row>
    <row r="1906" spans="1:33" x14ac:dyDescent="0.3">
      <c r="A1906" s="27">
        <v>46283</v>
      </c>
      <c r="B1906" s="8" t="s">
        <v>26</v>
      </c>
      <c r="C1906" s="8" t="s">
        <v>140</v>
      </c>
      <c r="D1906" s="8" t="s">
        <v>141</v>
      </c>
      <c r="E1906" s="8" t="s">
        <v>150</v>
      </c>
      <c r="F1906" s="8" t="s">
        <v>143</v>
      </c>
      <c r="G1906" s="8" t="s">
        <v>210</v>
      </c>
      <c r="H1906" s="8" t="s">
        <v>13</v>
      </c>
      <c r="I1906" s="8" t="s">
        <v>210</v>
      </c>
      <c r="J1906" s="8" t="s">
        <v>153</v>
      </c>
      <c r="K1906" s="8" t="s">
        <v>14</v>
      </c>
      <c r="L1906" s="12">
        <v>1395</v>
      </c>
      <c r="M1906" s="9">
        <v>8</v>
      </c>
      <c r="N1906" s="10">
        <f t="shared" si="261"/>
        <v>5.7347670250896057E-3</v>
      </c>
      <c r="O1906" s="11">
        <f t="shared" si="262"/>
        <v>13.73</v>
      </c>
      <c r="P1906" s="11">
        <v>109.84</v>
      </c>
      <c r="Q1906" s="11">
        <v>0</v>
      </c>
      <c r="R1906" s="8">
        <v>0</v>
      </c>
      <c r="S1906" s="8">
        <v>0</v>
      </c>
      <c r="T1906" s="33" t="str">
        <f t="shared" si="263"/>
        <v/>
      </c>
      <c r="U1906" s="12">
        <f t="shared" si="264"/>
        <v>0</v>
      </c>
      <c r="V1906" s="10">
        <f t="shared" si="265"/>
        <v>0</v>
      </c>
      <c r="W1906" s="11">
        <v>16.5</v>
      </c>
      <c r="X1906" s="8" t="s">
        <v>148</v>
      </c>
      <c r="Y1906" s="8" t="s">
        <v>149</v>
      </c>
      <c r="AA1906">
        <f t="shared" si="266"/>
        <v>3</v>
      </c>
      <c r="AB1906" s="32">
        <f t="shared" si="267"/>
        <v>-109.84</v>
      </c>
      <c r="AC1906" t="str">
        <f t="shared" si="268"/>
        <v>No Sales</v>
      </c>
      <c r="AD1906">
        <f>IFERROR(VLOOKUP(J1906,Product_lookup!$A:$G,5,FALSE),"")</f>
        <v>549</v>
      </c>
      <c r="AE1906">
        <f>IFERROR(VLOOKUP(J1906,Product_lookup!$A:$G,6,FALSE),"")</f>
        <v>192</v>
      </c>
      <c r="AF1906">
        <f>IFERROR(VLOOKUP(J1906,Product_lookup!$A:$G,7,FALSE),"")</f>
        <v>139</v>
      </c>
      <c r="AG1906" s="33">
        <f t="shared" si="269"/>
        <v>0.39708561020036431</v>
      </c>
    </row>
    <row r="1907" spans="1:33" x14ac:dyDescent="0.3">
      <c r="A1907" s="27">
        <v>46283</v>
      </c>
      <c r="B1907" s="8" t="s">
        <v>26</v>
      </c>
      <c r="C1907" s="8" t="s">
        <v>140</v>
      </c>
      <c r="D1907" s="8" t="s">
        <v>141</v>
      </c>
      <c r="E1907" s="8" t="s">
        <v>211</v>
      </c>
      <c r="F1907" s="8" t="s">
        <v>143</v>
      </c>
      <c r="G1907" s="8" t="s">
        <v>225</v>
      </c>
      <c r="H1907" s="8" t="s">
        <v>13</v>
      </c>
      <c r="I1907" s="8" t="s">
        <v>457</v>
      </c>
      <c r="J1907" s="8" t="s">
        <v>214</v>
      </c>
      <c r="K1907" s="8" t="s">
        <v>21</v>
      </c>
      <c r="L1907" s="12">
        <v>234</v>
      </c>
      <c r="M1907" s="9">
        <v>2</v>
      </c>
      <c r="N1907" s="10">
        <f t="shared" si="261"/>
        <v>8.5470085470085479E-3</v>
      </c>
      <c r="O1907" s="11">
        <f t="shared" si="262"/>
        <v>10.82</v>
      </c>
      <c r="P1907" s="11">
        <v>21.64</v>
      </c>
      <c r="Q1907" s="11">
        <v>0</v>
      </c>
      <c r="R1907" s="8">
        <v>0</v>
      </c>
      <c r="S1907" s="8">
        <v>0</v>
      </c>
      <c r="T1907" s="33" t="str">
        <f t="shared" si="263"/>
        <v/>
      </c>
      <c r="U1907" s="12">
        <f t="shared" si="264"/>
        <v>0</v>
      </c>
      <c r="V1907" s="10">
        <f t="shared" si="265"/>
        <v>0</v>
      </c>
      <c r="W1907" s="11">
        <v>13</v>
      </c>
      <c r="X1907" s="8" t="s">
        <v>148</v>
      </c>
      <c r="Y1907" s="8" t="s">
        <v>149</v>
      </c>
      <c r="AA1907">
        <f t="shared" si="266"/>
        <v>3</v>
      </c>
      <c r="AB1907" s="32">
        <f t="shared" si="267"/>
        <v>-21.64</v>
      </c>
      <c r="AC1907" t="str">
        <f t="shared" si="268"/>
        <v>No Sales</v>
      </c>
      <c r="AD1907">
        <f>IFERROR(VLOOKUP(J1907,Product_lookup!$A:$G,5,FALSE),"")</f>
        <v>649</v>
      </c>
      <c r="AE1907">
        <f>IFERROR(VLOOKUP(J1907,Product_lookup!$A:$G,6,FALSE),"")</f>
        <v>234</v>
      </c>
      <c r="AF1907">
        <f>IFERROR(VLOOKUP(J1907,Product_lookup!$A:$G,7,FALSE),"")</f>
        <v>148</v>
      </c>
      <c r="AG1907" s="33">
        <f t="shared" si="269"/>
        <v>0.41140215716486905</v>
      </c>
    </row>
    <row r="1908" spans="1:33" x14ac:dyDescent="0.3">
      <c r="A1908" s="27">
        <v>46283</v>
      </c>
      <c r="B1908" s="8" t="s">
        <v>26</v>
      </c>
      <c r="C1908" s="8" t="s">
        <v>140</v>
      </c>
      <c r="D1908" s="8" t="s">
        <v>141</v>
      </c>
      <c r="E1908" s="8" t="s">
        <v>211</v>
      </c>
      <c r="F1908" s="8" t="s">
        <v>143</v>
      </c>
      <c r="G1908" s="8" t="s">
        <v>215</v>
      </c>
      <c r="H1908" s="8" t="s">
        <v>13</v>
      </c>
      <c r="I1908" s="8" t="s">
        <v>1137</v>
      </c>
      <c r="J1908" s="8" t="s">
        <v>214</v>
      </c>
      <c r="K1908" s="8" t="s">
        <v>14</v>
      </c>
      <c r="L1908" s="12">
        <v>322</v>
      </c>
      <c r="M1908" s="9">
        <v>0</v>
      </c>
      <c r="N1908" s="10">
        <f t="shared" si="261"/>
        <v>0</v>
      </c>
      <c r="O1908" s="11" t="str">
        <f t="shared" si="262"/>
        <v/>
      </c>
      <c r="P1908" s="11">
        <v>0</v>
      </c>
      <c r="Q1908" s="11">
        <v>0</v>
      </c>
      <c r="R1908" s="8">
        <v>0</v>
      </c>
      <c r="S1908" s="8">
        <v>0</v>
      </c>
      <c r="T1908" s="33" t="str">
        <f t="shared" si="263"/>
        <v/>
      </c>
      <c r="U1908" s="12" t="str">
        <f t="shared" si="264"/>
        <v/>
      </c>
      <c r="V1908" s="10" t="str">
        <f t="shared" si="265"/>
        <v/>
      </c>
      <c r="W1908" s="11">
        <v>12.5</v>
      </c>
      <c r="X1908" s="8" t="s">
        <v>148</v>
      </c>
      <c r="Y1908" s="8" t="s">
        <v>149</v>
      </c>
      <c r="AA1908">
        <f t="shared" si="266"/>
        <v>3</v>
      </c>
      <c r="AB1908" s="32">
        <f t="shared" si="267"/>
        <v>0</v>
      </c>
      <c r="AC1908" t="str">
        <f t="shared" si="268"/>
        <v>No Spend</v>
      </c>
      <c r="AD1908">
        <f>IFERROR(VLOOKUP(J1908,Product_lookup!$A:$G,5,FALSE),"")</f>
        <v>649</v>
      </c>
      <c r="AE1908">
        <f>IFERROR(VLOOKUP(J1908,Product_lookup!$A:$G,6,FALSE),"")</f>
        <v>234</v>
      </c>
      <c r="AF1908">
        <f>IFERROR(VLOOKUP(J1908,Product_lookup!$A:$G,7,FALSE),"")</f>
        <v>148</v>
      </c>
      <c r="AG1908" s="33">
        <f t="shared" si="269"/>
        <v>0.41140215716486905</v>
      </c>
    </row>
    <row r="1909" spans="1:33" x14ac:dyDescent="0.3">
      <c r="A1909" s="27">
        <v>46283</v>
      </c>
      <c r="B1909" s="8" t="s">
        <v>42</v>
      </c>
      <c r="C1909" s="8" t="s">
        <v>140</v>
      </c>
      <c r="D1909" s="8" t="s">
        <v>141</v>
      </c>
      <c r="E1909" s="8" t="s">
        <v>164</v>
      </c>
      <c r="F1909" s="8" t="s">
        <v>143</v>
      </c>
      <c r="G1909" s="8" t="s">
        <v>228</v>
      </c>
      <c r="H1909" s="8" t="s">
        <v>24</v>
      </c>
      <c r="I1909" s="8" t="s">
        <v>165</v>
      </c>
      <c r="J1909" s="8" t="s">
        <v>166</v>
      </c>
      <c r="K1909" s="8" t="s">
        <v>7</v>
      </c>
      <c r="L1909" s="12">
        <v>932</v>
      </c>
      <c r="M1909" s="9">
        <v>5</v>
      </c>
      <c r="N1909" s="10">
        <f t="shared" si="261"/>
        <v>5.3648068669527897E-3</v>
      </c>
      <c r="O1909" s="11">
        <f t="shared" si="262"/>
        <v>6.7</v>
      </c>
      <c r="P1909" s="11">
        <v>33.5</v>
      </c>
      <c r="Q1909" s="11">
        <v>449</v>
      </c>
      <c r="R1909" s="8">
        <v>1</v>
      </c>
      <c r="S1909" s="8">
        <v>1</v>
      </c>
      <c r="T1909" s="33">
        <f t="shared" si="263"/>
        <v>7.4610244988864149E-2</v>
      </c>
      <c r="U1909" s="12">
        <f t="shared" si="264"/>
        <v>13.402985074626866</v>
      </c>
      <c r="V1909" s="10">
        <f t="shared" si="265"/>
        <v>0.2</v>
      </c>
      <c r="W1909" s="11">
        <v>11</v>
      </c>
      <c r="X1909" s="8" t="s">
        <v>148</v>
      </c>
      <c r="Y1909" s="8" t="s">
        <v>149</v>
      </c>
      <c r="AA1909">
        <f t="shared" si="266"/>
        <v>3</v>
      </c>
      <c r="AB1909" s="32">
        <f t="shared" si="267"/>
        <v>123.5</v>
      </c>
      <c r="AC1909" t="str">
        <f t="shared" si="268"/>
        <v>Profitable</v>
      </c>
      <c r="AD1909">
        <f>IFERROR(VLOOKUP(J1909,Product_lookup!$A:$G,5,FALSE),"")</f>
        <v>449</v>
      </c>
      <c r="AE1909">
        <f>IFERROR(VLOOKUP(J1909,Product_lookup!$A:$G,6,FALSE),"")</f>
        <v>162</v>
      </c>
      <c r="AF1909">
        <f>IFERROR(VLOOKUP(J1909,Product_lookup!$A:$G,7,FALSE),"")</f>
        <v>130</v>
      </c>
      <c r="AG1909" s="33">
        <f t="shared" si="269"/>
        <v>0.34966592427616927</v>
      </c>
    </row>
    <row r="1910" spans="1:33" x14ac:dyDescent="0.3">
      <c r="A1910" s="27">
        <v>46283</v>
      </c>
      <c r="B1910" s="8" t="s">
        <v>42</v>
      </c>
      <c r="C1910" s="8" t="s">
        <v>140</v>
      </c>
      <c r="D1910" s="8" t="s">
        <v>141</v>
      </c>
      <c r="E1910" s="8" t="s">
        <v>164</v>
      </c>
      <c r="F1910" s="8" t="s">
        <v>143</v>
      </c>
      <c r="G1910" s="8" t="s">
        <v>165</v>
      </c>
      <c r="H1910" s="8" t="s">
        <v>24</v>
      </c>
      <c r="I1910" s="8" t="s">
        <v>625</v>
      </c>
      <c r="J1910" s="8" t="s">
        <v>166</v>
      </c>
      <c r="K1910" s="8" t="s">
        <v>21</v>
      </c>
      <c r="L1910" s="12">
        <v>302</v>
      </c>
      <c r="M1910" s="9">
        <v>3</v>
      </c>
      <c r="N1910" s="10">
        <f t="shared" si="261"/>
        <v>9.9337748344370865E-3</v>
      </c>
      <c r="O1910" s="11">
        <f t="shared" si="262"/>
        <v>14</v>
      </c>
      <c r="P1910" s="11">
        <v>42</v>
      </c>
      <c r="Q1910" s="11">
        <v>0</v>
      </c>
      <c r="R1910" s="8">
        <v>0</v>
      </c>
      <c r="S1910" s="8">
        <v>0</v>
      </c>
      <c r="T1910" s="33" t="str">
        <f t="shared" si="263"/>
        <v/>
      </c>
      <c r="U1910" s="12">
        <f t="shared" si="264"/>
        <v>0</v>
      </c>
      <c r="V1910" s="10">
        <f t="shared" si="265"/>
        <v>0</v>
      </c>
      <c r="W1910" s="11">
        <v>14</v>
      </c>
      <c r="X1910" s="8" t="s">
        <v>148</v>
      </c>
      <c r="Y1910" s="8" t="s">
        <v>149</v>
      </c>
      <c r="AA1910">
        <f t="shared" si="266"/>
        <v>3</v>
      </c>
      <c r="AB1910" s="32">
        <f t="shared" si="267"/>
        <v>-42</v>
      </c>
      <c r="AC1910" t="str">
        <f t="shared" si="268"/>
        <v>No Sales</v>
      </c>
      <c r="AD1910">
        <f>IFERROR(VLOOKUP(J1910,Product_lookup!$A:$G,5,FALSE),"")</f>
        <v>449</v>
      </c>
      <c r="AE1910">
        <f>IFERROR(VLOOKUP(J1910,Product_lookup!$A:$G,6,FALSE),"")</f>
        <v>162</v>
      </c>
      <c r="AF1910">
        <f>IFERROR(VLOOKUP(J1910,Product_lookup!$A:$G,7,FALSE),"")</f>
        <v>130</v>
      </c>
      <c r="AG1910" s="33">
        <f t="shared" si="269"/>
        <v>0.34966592427616927</v>
      </c>
    </row>
    <row r="1911" spans="1:33" x14ac:dyDescent="0.3">
      <c r="A1911" s="27">
        <v>46283</v>
      </c>
      <c r="B1911" s="8" t="s">
        <v>42</v>
      </c>
      <c r="C1911" s="8" t="s">
        <v>140</v>
      </c>
      <c r="D1911" s="8" t="s">
        <v>141</v>
      </c>
      <c r="E1911" s="8" t="s">
        <v>164</v>
      </c>
      <c r="F1911" s="8" t="s">
        <v>143</v>
      </c>
      <c r="G1911" s="8" t="s">
        <v>228</v>
      </c>
      <c r="H1911" s="8" t="s">
        <v>24</v>
      </c>
      <c r="I1911" s="8" t="s">
        <v>674</v>
      </c>
      <c r="J1911" s="8" t="s">
        <v>166</v>
      </c>
      <c r="K1911" s="8" t="s">
        <v>14</v>
      </c>
      <c r="L1911" s="12">
        <v>886</v>
      </c>
      <c r="M1911" s="9">
        <v>3</v>
      </c>
      <c r="N1911" s="10">
        <f t="shared" si="261"/>
        <v>3.3860045146726862E-3</v>
      </c>
      <c r="O1911" s="11">
        <f t="shared" si="262"/>
        <v>11.020000000000001</v>
      </c>
      <c r="P1911" s="11">
        <v>33.06</v>
      </c>
      <c r="Q1911" s="11">
        <v>0</v>
      </c>
      <c r="R1911" s="8">
        <v>0</v>
      </c>
      <c r="S1911" s="8">
        <v>0</v>
      </c>
      <c r="T1911" s="33" t="str">
        <f t="shared" si="263"/>
        <v/>
      </c>
      <c r="U1911" s="12">
        <f t="shared" si="264"/>
        <v>0</v>
      </c>
      <c r="V1911" s="10">
        <f t="shared" si="265"/>
        <v>0</v>
      </c>
      <c r="W1911" s="11">
        <v>14</v>
      </c>
      <c r="X1911" s="8" t="s">
        <v>148</v>
      </c>
      <c r="Y1911" s="8" t="s">
        <v>149</v>
      </c>
      <c r="AA1911">
        <f t="shared" si="266"/>
        <v>3</v>
      </c>
      <c r="AB1911" s="32">
        <f t="shared" si="267"/>
        <v>-33.06</v>
      </c>
      <c r="AC1911" t="str">
        <f t="shared" si="268"/>
        <v>No Sales</v>
      </c>
      <c r="AD1911">
        <f>IFERROR(VLOOKUP(J1911,Product_lookup!$A:$G,5,FALSE),"")</f>
        <v>449</v>
      </c>
      <c r="AE1911">
        <f>IFERROR(VLOOKUP(J1911,Product_lookup!$A:$G,6,FALSE),"")</f>
        <v>162</v>
      </c>
      <c r="AF1911">
        <f>IFERROR(VLOOKUP(J1911,Product_lookup!$A:$G,7,FALSE),"")</f>
        <v>130</v>
      </c>
      <c r="AG1911" s="33">
        <f t="shared" si="269"/>
        <v>0.34966592427616927</v>
      </c>
    </row>
    <row r="1912" spans="1:33" x14ac:dyDescent="0.3">
      <c r="A1912" s="27">
        <v>46283</v>
      </c>
      <c r="B1912" s="8" t="s">
        <v>42</v>
      </c>
      <c r="C1912" s="8" t="s">
        <v>140</v>
      </c>
      <c r="D1912" s="8" t="s">
        <v>141</v>
      </c>
      <c r="E1912" s="8" t="s">
        <v>164</v>
      </c>
      <c r="F1912" s="8" t="s">
        <v>143</v>
      </c>
      <c r="G1912" s="8" t="s">
        <v>165</v>
      </c>
      <c r="H1912" s="8" t="s">
        <v>24</v>
      </c>
      <c r="I1912" s="8" t="s">
        <v>1042</v>
      </c>
      <c r="J1912" s="8" t="s">
        <v>166</v>
      </c>
      <c r="K1912" s="8" t="s">
        <v>14</v>
      </c>
      <c r="L1912" s="12">
        <v>204</v>
      </c>
      <c r="M1912" s="9">
        <v>1</v>
      </c>
      <c r="N1912" s="10">
        <f t="shared" si="261"/>
        <v>4.9019607843137254E-3</v>
      </c>
      <c r="O1912" s="11">
        <f t="shared" si="262"/>
        <v>12.35</v>
      </c>
      <c r="P1912" s="11">
        <v>12.35</v>
      </c>
      <c r="Q1912" s="11">
        <v>0</v>
      </c>
      <c r="R1912" s="8">
        <v>0</v>
      </c>
      <c r="S1912" s="8">
        <v>0</v>
      </c>
      <c r="T1912" s="33" t="str">
        <f t="shared" si="263"/>
        <v/>
      </c>
      <c r="U1912" s="12">
        <f t="shared" si="264"/>
        <v>0</v>
      </c>
      <c r="V1912" s="10">
        <f t="shared" si="265"/>
        <v>0</v>
      </c>
      <c r="W1912" s="11">
        <v>14.5</v>
      </c>
      <c r="X1912" s="8" t="s">
        <v>148</v>
      </c>
      <c r="Y1912" s="8" t="s">
        <v>149</v>
      </c>
      <c r="AA1912">
        <f t="shared" si="266"/>
        <v>3</v>
      </c>
      <c r="AB1912" s="32">
        <f t="shared" si="267"/>
        <v>-12.35</v>
      </c>
      <c r="AC1912" t="str">
        <f t="shared" si="268"/>
        <v>No Sales</v>
      </c>
      <c r="AD1912">
        <f>IFERROR(VLOOKUP(J1912,Product_lookup!$A:$G,5,FALSE),"")</f>
        <v>449</v>
      </c>
      <c r="AE1912">
        <f>IFERROR(VLOOKUP(J1912,Product_lookup!$A:$G,6,FALSE),"")</f>
        <v>162</v>
      </c>
      <c r="AF1912">
        <f>IFERROR(VLOOKUP(J1912,Product_lookup!$A:$G,7,FALSE),"")</f>
        <v>130</v>
      </c>
      <c r="AG1912" s="33">
        <f t="shared" si="269"/>
        <v>0.34966592427616927</v>
      </c>
    </row>
    <row r="1913" spans="1:33" x14ac:dyDescent="0.3">
      <c r="A1913" s="27">
        <v>46283</v>
      </c>
      <c r="B1913" s="8" t="s">
        <v>42</v>
      </c>
      <c r="C1913" s="8" t="s">
        <v>140</v>
      </c>
      <c r="D1913" s="8" t="s">
        <v>141</v>
      </c>
      <c r="E1913" s="8" t="s">
        <v>164</v>
      </c>
      <c r="F1913" s="8" t="s">
        <v>143</v>
      </c>
      <c r="G1913" s="8" t="s">
        <v>228</v>
      </c>
      <c r="H1913" s="8" t="s">
        <v>24</v>
      </c>
      <c r="I1913" s="8" t="s">
        <v>228</v>
      </c>
      <c r="J1913" s="8" t="s">
        <v>166</v>
      </c>
      <c r="K1913" s="8" t="s">
        <v>21</v>
      </c>
      <c r="L1913" s="12">
        <v>585</v>
      </c>
      <c r="M1913" s="9">
        <v>16</v>
      </c>
      <c r="N1913" s="10">
        <f t="shared" si="261"/>
        <v>2.735042735042735E-2</v>
      </c>
      <c r="O1913" s="11">
        <f t="shared" si="262"/>
        <v>11.84</v>
      </c>
      <c r="P1913" s="11">
        <v>189.44</v>
      </c>
      <c r="Q1913" s="11">
        <v>0</v>
      </c>
      <c r="R1913" s="8">
        <v>0</v>
      </c>
      <c r="S1913" s="8">
        <v>0</v>
      </c>
      <c r="T1913" s="33" t="str">
        <f t="shared" si="263"/>
        <v/>
      </c>
      <c r="U1913" s="12">
        <f t="shared" si="264"/>
        <v>0</v>
      </c>
      <c r="V1913" s="10">
        <f t="shared" si="265"/>
        <v>0</v>
      </c>
      <c r="W1913" s="11">
        <v>15</v>
      </c>
      <c r="X1913" s="8" t="s">
        <v>148</v>
      </c>
      <c r="Y1913" s="8" t="s">
        <v>149</v>
      </c>
      <c r="AA1913">
        <f t="shared" si="266"/>
        <v>3</v>
      </c>
      <c r="AB1913" s="32">
        <f t="shared" si="267"/>
        <v>-189.44</v>
      </c>
      <c r="AC1913" t="str">
        <f t="shared" si="268"/>
        <v>No Sales</v>
      </c>
      <c r="AD1913">
        <f>IFERROR(VLOOKUP(J1913,Product_lookup!$A:$G,5,FALSE),"")</f>
        <v>449</v>
      </c>
      <c r="AE1913">
        <f>IFERROR(VLOOKUP(J1913,Product_lookup!$A:$G,6,FALSE),"")</f>
        <v>162</v>
      </c>
      <c r="AF1913">
        <f>IFERROR(VLOOKUP(J1913,Product_lookup!$A:$G,7,FALSE),"")</f>
        <v>130</v>
      </c>
      <c r="AG1913" s="33">
        <f t="shared" si="269"/>
        <v>0.34966592427616927</v>
      </c>
    </row>
    <row r="1914" spans="1:33" x14ac:dyDescent="0.3">
      <c r="A1914" s="27">
        <v>46283</v>
      </c>
      <c r="B1914" s="8" t="s">
        <v>42</v>
      </c>
      <c r="C1914" s="8" t="s">
        <v>140</v>
      </c>
      <c r="D1914" s="8" t="s">
        <v>141</v>
      </c>
      <c r="E1914" s="8" t="s">
        <v>164</v>
      </c>
      <c r="F1914" s="8" t="s">
        <v>143</v>
      </c>
      <c r="G1914" s="8" t="s">
        <v>165</v>
      </c>
      <c r="H1914" s="8" t="s">
        <v>24</v>
      </c>
      <c r="I1914" s="8" t="s">
        <v>807</v>
      </c>
      <c r="J1914" s="8" t="s">
        <v>166</v>
      </c>
      <c r="K1914" s="8" t="s">
        <v>14</v>
      </c>
      <c r="L1914" s="12">
        <v>1717</v>
      </c>
      <c r="M1914" s="9">
        <v>11</v>
      </c>
      <c r="N1914" s="10">
        <f t="shared" si="261"/>
        <v>6.4065230052417002E-3</v>
      </c>
      <c r="O1914" s="11">
        <f t="shared" si="262"/>
        <v>7.66</v>
      </c>
      <c r="P1914" s="11">
        <v>84.26</v>
      </c>
      <c r="Q1914" s="11">
        <v>0</v>
      </c>
      <c r="R1914" s="8">
        <v>0</v>
      </c>
      <c r="S1914" s="8">
        <v>0</v>
      </c>
      <c r="T1914" s="33" t="str">
        <f t="shared" si="263"/>
        <v/>
      </c>
      <c r="U1914" s="12">
        <f t="shared" si="264"/>
        <v>0</v>
      </c>
      <c r="V1914" s="10">
        <f t="shared" si="265"/>
        <v>0</v>
      </c>
      <c r="W1914" s="11">
        <v>10</v>
      </c>
      <c r="X1914" s="8" t="s">
        <v>148</v>
      </c>
      <c r="Y1914" s="8" t="s">
        <v>149</v>
      </c>
      <c r="AA1914">
        <f t="shared" si="266"/>
        <v>3</v>
      </c>
      <c r="AB1914" s="32">
        <f t="shared" si="267"/>
        <v>-84.26</v>
      </c>
      <c r="AC1914" t="str">
        <f t="shared" si="268"/>
        <v>No Sales</v>
      </c>
      <c r="AD1914">
        <f>IFERROR(VLOOKUP(J1914,Product_lookup!$A:$G,5,FALSE),"")</f>
        <v>449</v>
      </c>
      <c r="AE1914">
        <f>IFERROR(VLOOKUP(J1914,Product_lookup!$A:$G,6,FALSE),"")</f>
        <v>162</v>
      </c>
      <c r="AF1914">
        <f>IFERROR(VLOOKUP(J1914,Product_lookup!$A:$G,7,FALSE),"")</f>
        <v>130</v>
      </c>
      <c r="AG1914" s="33">
        <f t="shared" si="269"/>
        <v>0.34966592427616927</v>
      </c>
    </row>
    <row r="1915" spans="1:33" x14ac:dyDescent="0.3">
      <c r="A1915" s="27">
        <v>46289</v>
      </c>
      <c r="B1915" s="8" t="s">
        <v>36</v>
      </c>
      <c r="C1915" s="8" t="s">
        <v>140</v>
      </c>
      <c r="D1915" s="8" t="s">
        <v>180</v>
      </c>
      <c r="E1915" s="8" t="s">
        <v>337</v>
      </c>
      <c r="F1915" s="8" t="s">
        <v>143</v>
      </c>
      <c r="G1915" s="8" t="s">
        <v>341</v>
      </c>
      <c r="H1915" s="8" t="s">
        <v>13</v>
      </c>
      <c r="I1915" s="8" t="s">
        <v>967</v>
      </c>
      <c r="J1915" s="8" t="s">
        <v>340</v>
      </c>
      <c r="K1915" s="8" t="s">
        <v>21</v>
      </c>
      <c r="L1915" s="12">
        <v>552</v>
      </c>
      <c r="M1915" s="9">
        <v>4</v>
      </c>
      <c r="N1915" s="10">
        <f t="shared" si="261"/>
        <v>7.246376811594203E-3</v>
      </c>
      <c r="O1915" s="11">
        <f t="shared" si="262"/>
        <v>11.64</v>
      </c>
      <c r="P1915" s="11">
        <v>46.56</v>
      </c>
      <c r="Q1915" s="11">
        <v>0</v>
      </c>
      <c r="R1915" s="8">
        <v>0</v>
      </c>
      <c r="S1915" s="8">
        <v>0</v>
      </c>
      <c r="T1915" s="33" t="str">
        <f t="shared" si="263"/>
        <v/>
      </c>
      <c r="U1915" s="12">
        <f t="shared" si="264"/>
        <v>0</v>
      </c>
      <c r="V1915" s="10">
        <f t="shared" si="265"/>
        <v>0</v>
      </c>
      <c r="W1915" s="11">
        <v>5.5</v>
      </c>
      <c r="X1915" s="8" t="s">
        <v>148</v>
      </c>
      <c r="Y1915" s="8" t="s">
        <v>149</v>
      </c>
      <c r="AA1915">
        <f t="shared" si="266"/>
        <v>4</v>
      </c>
      <c r="AB1915" s="32">
        <f t="shared" si="267"/>
        <v>-46.56</v>
      </c>
      <c r="AC1915" t="str">
        <f t="shared" si="268"/>
        <v>No Sales</v>
      </c>
      <c r="AD1915">
        <f>IFERROR(VLOOKUP(J1915,Product_lookup!$A:$G,5,FALSE),"")</f>
        <v>249</v>
      </c>
      <c r="AE1915">
        <f>IFERROR(VLOOKUP(J1915,Product_lookup!$A:$G,6,FALSE),"")</f>
        <v>100</v>
      </c>
      <c r="AF1915">
        <f>IFERROR(VLOOKUP(J1915,Product_lookup!$A:$G,7,FALSE),"")</f>
        <v>112</v>
      </c>
      <c r="AG1915" s="33">
        <f t="shared" si="269"/>
        <v>0.14859437751004015</v>
      </c>
    </row>
    <row r="1916" spans="1:33" x14ac:dyDescent="0.3">
      <c r="A1916" s="27">
        <v>46283</v>
      </c>
      <c r="B1916" s="8" t="s">
        <v>42</v>
      </c>
      <c r="C1916" s="8" t="s">
        <v>140</v>
      </c>
      <c r="D1916" s="8" t="s">
        <v>141</v>
      </c>
      <c r="E1916" s="8" t="s">
        <v>377</v>
      </c>
      <c r="F1916" s="8" t="s">
        <v>143</v>
      </c>
      <c r="G1916" s="8" t="s">
        <v>378</v>
      </c>
      <c r="H1916" s="8" t="s">
        <v>24</v>
      </c>
      <c r="I1916" s="8" t="s">
        <v>883</v>
      </c>
      <c r="J1916" s="8" t="s">
        <v>380</v>
      </c>
      <c r="K1916" s="8" t="s">
        <v>14</v>
      </c>
      <c r="L1916" s="12">
        <v>1441</v>
      </c>
      <c r="M1916" s="9">
        <v>7</v>
      </c>
      <c r="N1916" s="10">
        <f t="shared" si="261"/>
        <v>4.8577376821651629E-3</v>
      </c>
      <c r="O1916" s="11">
        <f t="shared" si="262"/>
        <v>10.19</v>
      </c>
      <c r="P1916" s="11">
        <v>71.33</v>
      </c>
      <c r="Q1916" s="11">
        <v>0</v>
      </c>
      <c r="R1916" s="8">
        <v>0</v>
      </c>
      <c r="S1916" s="8">
        <v>0</v>
      </c>
      <c r="T1916" s="33" t="str">
        <f t="shared" si="263"/>
        <v/>
      </c>
      <c r="U1916" s="12">
        <f t="shared" si="264"/>
        <v>0</v>
      </c>
      <c r="V1916" s="10">
        <f t="shared" si="265"/>
        <v>0</v>
      </c>
      <c r="W1916" s="11">
        <v>12.5</v>
      </c>
      <c r="X1916" s="8" t="s">
        <v>148</v>
      </c>
      <c r="Y1916" s="8" t="s">
        <v>149</v>
      </c>
      <c r="AA1916">
        <f t="shared" si="266"/>
        <v>3</v>
      </c>
      <c r="AB1916" s="32">
        <f t="shared" si="267"/>
        <v>-71.33</v>
      </c>
      <c r="AC1916" t="str">
        <f t="shared" si="268"/>
        <v>No Sales</v>
      </c>
      <c r="AD1916">
        <f>IFERROR(VLOOKUP(J1916,Product_lookup!$A:$G,5,FALSE),"")</f>
        <v>549</v>
      </c>
      <c r="AE1916">
        <f>IFERROR(VLOOKUP(J1916,Product_lookup!$A:$G,6,FALSE),"")</f>
        <v>203</v>
      </c>
      <c r="AF1916">
        <f>IFERROR(VLOOKUP(J1916,Product_lookup!$A:$G,7,FALSE),"")</f>
        <v>139</v>
      </c>
      <c r="AG1916" s="33">
        <f t="shared" si="269"/>
        <v>0.37704918032786883</v>
      </c>
    </row>
    <row r="1917" spans="1:33" x14ac:dyDescent="0.3">
      <c r="A1917" s="27">
        <v>46283</v>
      </c>
      <c r="B1917" s="8" t="s">
        <v>37</v>
      </c>
      <c r="C1917" s="8" t="s">
        <v>140</v>
      </c>
      <c r="D1917" s="8" t="s">
        <v>141</v>
      </c>
      <c r="E1917" s="8" t="s">
        <v>157</v>
      </c>
      <c r="F1917" s="8" t="s">
        <v>143</v>
      </c>
      <c r="G1917" s="8" t="s">
        <v>162</v>
      </c>
      <c r="H1917" s="8" t="s">
        <v>13</v>
      </c>
      <c r="I1917" s="8" t="s">
        <v>162</v>
      </c>
      <c r="J1917" s="8" t="s">
        <v>159</v>
      </c>
      <c r="K1917" s="8" t="s">
        <v>14</v>
      </c>
      <c r="L1917" s="12">
        <v>1667</v>
      </c>
      <c r="M1917" s="9">
        <v>8</v>
      </c>
      <c r="N1917" s="10">
        <f t="shared" si="261"/>
        <v>4.7990401919616073E-3</v>
      </c>
      <c r="O1917" s="11">
        <f t="shared" si="262"/>
        <v>8.0500000000000007</v>
      </c>
      <c r="P1917" s="11">
        <v>64.400000000000006</v>
      </c>
      <c r="Q1917" s="11">
        <v>399</v>
      </c>
      <c r="R1917" s="8">
        <v>1</v>
      </c>
      <c r="S1917" s="8">
        <v>1</v>
      </c>
      <c r="T1917" s="33">
        <f t="shared" si="263"/>
        <v>0.16140350877192983</v>
      </c>
      <c r="U1917" s="12">
        <f t="shared" si="264"/>
        <v>6.195652173913043</v>
      </c>
      <c r="V1917" s="10">
        <f t="shared" si="265"/>
        <v>0.125</v>
      </c>
      <c r="W1917" s="11">
        <v>10</v>
      </c>
      <c r="X1917" s="8" t="s">
        <v>148</v>
      </c>
      <c r="Y1917" s="8" t="s">
        <v>149</v>
      </c>
      <c r="AA1917">
        <f t="shared" si="266"/>
        <v>3</v>
      </c>
      <c r="AB1917" s="32">
        <f t="shared" si="267"/>
        <v>60.599999999999994</v>
      </c>
      <c r="AC1917" t="str">
        <f t="shared" si="268"/>
        <v>Profitable</v>
      </c>
      <c r="AD1917">
        <f>IFERROR(VLOOKUP(J1917,Product_lookup!$A:$G,5,FALSE),"")</f>
        <v>399</v>
      </c>
      <c r="AE1917">
        <f>IFERROR(VLOOKUP(J1917,Product_lookup!$A:$G,6,FALSE),"")</f>
        <v>148</v>
      </c>
      <c r="AF1917">
        <f>IFERROR(VLOOKUP(J1917,Product_lookup!$A:$G,7,FALSE),"")</f>
        <v>126</v>
      </c>
      <c r="AG1917" s="33">
        <f t="shared" si="269"/>
        <v>0.31328320802005011</v>
      </c>
    </row>
    <row r="1918" spans="1:33" x14ac:dyDescent="0.3">
      <c r="A1918" s="27">
        <v>46283</v>
      </c>
      <c r="B1918" s="8" t="s">
        <v>37</v>
      </c>
      <c r="C1918" s="8" t="s">
        <v>140</v>
      </c>
      <c r="D1918" s="8" t="s">
        <v>141</v>
      </c>
      <c r="E1918" s="8" t="s">
        <v>157</v>
      </c>
      <c r="F1918" s="8" t="s">
        <v>143</v>
      </c>
      <c r="G1918" s="8" t="s">
        <v>162</v>
      </c>
      <c r="H1918" s="8" t="s">
        <v>13</v>
      </c>
      <c r="I1918" s="8" t="s">
        <v>161</v>
      </c>
      <c r="J1918" s="8" t="s">
        <v>159</v>
      </c>
      <c r="K1918" s="8" t="s">
        <v>21</v>
      </c>
      <c r="L1918" s="12">
        <v>712</v>
      </c>
      <c r="M1918" s="9">
        <v>13</v>
      </c>
      <c r="N1918" s="10">
        <f t="shared" si="261"/>
        <v>1.8258426966292134E-2</v>
      </c>
      <c r="O1918" s="11">
        <f t="shared" si="262"/>
        <v>11.5</v>
      </c>
      <c r="P1918" s="11">
        <v>149.5</v>
      </c>
      <c r="Q1918" s="11">
        <v>798</v>
      </c>
      <c r="R1918" s="8">
        <v>2</v>
      </c>
      <c r="S1918" s="8">
        <v>2</v>
      </c>
      <c r="T1918" s="33">
        <f t="shared" si="263"/>
        <v>0.18734335839598998</v>
      </c>
      <c r="U1918" s="12">
        <f t="shared" si="264"/>
        <v>5.3377926421404682</v>
      </c>
      <c r="V1918" s="10">
        <f t="shared" si="265"/>
        <v>0.15384615384615385</v>
      </c>
      <c r="W1918" s="11">
        <v>11.5</v>
      </c>
      <c r="X1918" s="8" t="s">
        <v>148</v>
      </c>
      <c r="Y1918" s="8" t="s">
        <v>149</v>
      </c>
      <c r="AA1918">
        <f t="shared" si="266"/>
        <v>3</v>
      </c>
      <c r="AB1918" s="32">
        <f t="shared" si="267"/>
        <v>100.5</v>
      </c>
      <c r="AC1918" t="str">
        <f t="shared" si="268"/>
        <v>Profitable</v>
      </c>
      <c r="AD1918">
        <f>IFERROR(VLOOKUP(J1918,Product_lookup!$A:$G,5,FALSE),"")</f>
        <v>399</v>
      </c>
      <c r="AE1918">
        <f>IFERROR(VLOOKUP(J1918,Product_lookup!$A:$G,6,FALSE),"")</f>
        <v>148</v>
      </c>
      <c r="AF1918">
        <f>IFERROR(VLOOKUP(J1918,Product_lookup!$A:$G,7,FALSE),"")</f>
        <v>126</v>
      </c>
      <c r="AG1918" s="33">
        <f t="shared" si="269"/>
        <v>0.31328320802005011</v>
      </c>
    </row>
    <row r="1919" spans="1:33" x14ac:dyDescent="0.3">
      <c r="A1919" s="27">
        <v>46283</v>
      </c>
      <c r="B1919" s="8" t="s">
        <v>37</v>
      </c>
      <c r="C1919" s="8" t="s">
        <v>140</v>
      </c>
      <c r="D1919" s="8" t="s">
        <v>141</v>
      </c>
      <c r="E1919" s="8" t="s">
        <v>239</v>
      </c>
      <c r="F1919" s="8" t="s">
        <v>143</v>
      </c>
      <c r="G1919" s="8" t="s">
        <v>240</v>
      </c>
      <c r="H1919" s="8" t="s">
        <v>13</v>
      </c>
      <c r="I1919" s="8" t="s">
        <v>388</v>
      </c>
      <c r="J1919" s="8" t="s">
        <v>242</v>
      </c>
      <c r="K1919" s="8" t="s">
        <v>14</v>
      </c>
      <c r="L1919" s="12">
        <v>918</v>
      </c>
      <c r="M1919" s="9">
        <v>9</v>
      </c>
      <c r="N1919" s="10">
        <f t="shared" si="261"/>
        <v>9.8039215686274508E-3</v>
      </c>
      <c r="O1919" s="11">
        <f t="shared" si="262"/>
        <v>5.5100000000000007</v>
      </c>
      <c r="P1919" s="11">
        <v>49.59</v>
      </c>
      <c r="Q1919" s="11">
        <v>299</v>
      </c>
      <c r="R1919" s="8">
        <v>1</v>
      </c>
      <c r="S1919" s="8">
        <v>1</v>
      </c>
      <c r="T1919" s="33">
        <f t="shared" si="263"/>
        <v>0.16585284280936455</v>
      </c>
      <c r="U1919" s="12">
        <f t="shared" si="264"/>
        <v>6.0294414196410564</v>
      </c>
      <c r="V1919" s="10">
        <f t="shared" si="265"/>
        <v>0.1111111111111111</v>
      </c>
      <c r="W1919" s="11">
        <v>9</v>
      </c>
      <c r="X1919" s="8" t="s">
        <v>148</v>
      </c>
      <c r="Y1919" s="8" t="s">
        <v>149</v>
      </c>
      <c r="AA1919">
        <f t="shared" si="266"/>
        <v>3</v>
      </c>
      <c r="AB1919" s="32">
        <f t="shared" si="267"/>
        <v>28.409999999999997</v>
      </c>
      <c r="AC1919" t="str">
        <f t="shared" si="268"/>
        <v>Profitable</v>
      </c>
      <c r="AD1919">
        <f>IFERROR(VLOOKUP(J1919,Product_lookup!$A:$G,5,FALSE),"")</f>
        <v>299</v>
      </c>
      <c r="AE1919">
        <f>IFERROR(VLOOKUP(J1919,Product_lookup!$A:$G,6,FALSE),"")</f>
        <v>114</v>
      </c>
      <c r="AF1919">
        <f>IFERROR(VLOOKUP(J1919,Product_lookup!$A:$G,7,FALSE),"")</f>
        <v>107</v>
      </c>
      <c r="AG1919" s="33">
        <f t="shared" si="269"/>
        <v>0.2608695652173913</v>
      </c>
    </row>
    <row r="1920" spans="1:33" x14ac:dyDescent="0.3">
      <c r="A1920" s="27">
        <v>46283</v>
      </c>
      <c r="B1920" s="8" t="s">
        <v>37</v>
      </c>
      <c r="C1920" s="8" t="s">
        <v>140</v>
      </c>
      <c r="D1920" s="8" t="s">
        <v>141</v>
      </c>
      <c r="E1920" s="8" t="s">
        <v>239</v>
      </c>
      <c r="F1920" s="8" t="s">
        <v>143</v>
      </c>
      <c r="G1920" s="8" t="s">
        <v>388</v>
      </c>
      <c r="H1920" s="8" t="s">
        <v>13</v>
      </c>
      <c r="I1920" s="8" t="s">
        <v>539</v>
      </c>
      <c r="J1920" s="8" t="s">
        <v>242</v>
      </c>
      <c r="K1920" s="8" t="s">
        <v>14</v>
      </c>
      <c r="L1920" s="12">
        <v>1472</v>
      </c>
      <c r="M1920" s="9">
        <v>10</v>
      </c>
      <c r="N1920" s="10">
        <f t="shared" si="261"/>
        <v>6.793478260869565E-3</v>
      </c>
      <c r="O1920" s="11">
        <f t="shared" si="262"/>
        <v>6.18</v>
      </c>
      <c r="P1920" s="11">
        <v>61.8</v>
      </c>
      <c r="Q1920" s="11">
        <v>0</v>
      </c>
      <c r="R1920" s="8">
        <v>0</v>
      </c>
      <c r="S1920" s="8">
        <v>0</v>
      </c>
      <c r="T1920" s="33" t="str">
        <f t="shared" si="263"/>
        <v/>
      </c>
      <c r="U1920" s="12">
        <f t="shared" si="264"/>
        <v>0</v>
      </c>
      <c r="V1920" s="10">
        <f t="shared" si="265"/>
        <v>0</v>
      </c>
      <c r="W1920" s="11">
        <v>7.5</v>
      </c>
      <c r="X1920" s="8" t="s">
        <v>148</v>
      </c>
      <c r="Y1920" s="8" t="s">
        <v>149</v>
      </c>
      <c r="AA1920">
        <f t="shared" si="266"/>
        <v>3</v>
      </c>
      <c r="AB1920" s="32">
        <f t="shared" si="267"/>
        <v>-61.8</v>
      </c>
      <c r="AC1920" t="str">
        <f t="shared" si="268"/>
        <v>No Sales</v>
      </c>
      <c r="AD1920">
        <f>IFERROR(VLOOKUP(J1920,Product_lookup!$A:$G,5,FALSE),"")</f>
        <v>299</v>
      </c>
      <c r="AE1920">
        <f>IFERROR(VLOOKUP(J1920,Product_lookup!$A:$G,6,FALSE),"")</f>
        <v>114</v>
      </c>
      <c r="AF1920">
        <f>IFERROR(VLOOKUP(J1920,Product_lookup!$A:$G,7,FALSE),"")</f>
        <v>107</v>
      </c>
      <c r="AG1920" s="33">
        <f t="shared" si="269"/>
        <v>0.2608695652173913</v>
      </c>
    </row>
    <row r="1921" spans="1:33" x14ac:dyDescent="0.3">
      <c r="A1921" s="27">
        <v>46283</v>
      </c>
      <c r="B1921" s="8" t="s">
        <v>37</v>
      </c>
      <c r="C1921" s="8" t="s">
        <v>140</v>
      </c>
      <c r="D1921" s="8" t="s">
        <v>141</v>
      </c>
      <c r="E1921" s="8" t="s">
        <v>167</v>
      </c>
      <c r="F1921" s="8" t="s">
        <v>143</v>
      </c>
      <c r="G1921" s="8" t="s">
        <v>168</v>
      </c>
      <c r="H1921" s="8" t="s">
        <v>13</v>
      </c>
      <c r="I1921" s="8" t="s">
        <v>237</v>
      </c>
      <c r="J1921" s="8" t="s">
        <v>169</v>
      </c>
      <c r="K1921" s="8" t="s">
        <v>14</v>
      </c>
      <c r="L1921" s="12">
        <v>103</v>
      </c>
      <c r="M1921" s="9">
        <v>0</v>
      </c>
      <c r="N1921" s="10">
        <f t="shared" si="261"/>
        <v>0</v>
      </c>
      <c r="O1921" s="11" t="str">
        <f t="shared" si="262"/>
        <v/>
      </c>
      <c r="P1921" s="11">
        <v>0</v>
      </c>
      <c r="Q1921" s="11">
        <v>0</v>
      </c>
      <c r="R1921" s="8">
        <v>0</v>
      </c>
      <c r="S1921" s="8">
        <v>0</v>
      </c>
      <c r="T1921" s="33" t="str">
        <f t="shared" si="263"/>
        <v/>
      </c>
      <c r="U1921" s="12" t="str">
        <f t="shared" si="264"/>
        <v/>
      </c>
      <c r="V1921" s="10" t="str">
        <f t="shared" si="265"/>
        <v/>
      </c>
      <c r="W1921" s="11">
        <v>6</v>
      </c>
      <c r="X1921" s="8" t="s">
        <v>148</v>
      </c>
      <c r="Y1921" s="8" t="s">
        <v>149</v>
      </c>
      <c r="AA1921">
        <f t="shared" si="266"/>
        <v>3</v>
      </c>
      <c r="AB1921" s="32">
        <f t="shared" si="267"/>
        <v>0</v>
      </c>
      <c r="AC1921" t="str">
        <f t="shared" si="268"/>
        <v>No Spend</v>
      </c>
      <c r="AD1921">
        <f>IFERROR(VLOOKUP(J1921,Product_lookup!$A:$G,5,FALSE),"")</f>
        <v>249</v>
      </c>
      <c r="AE1921">
        <f>IFERROR(VLOOKUP(J1921,Product_lookup!$A:$G,6,FALSE),"")</f>
        <v>100</v>
      </c>
      <c r="AF1921">
        <f>IFERROR(VLOOKUP(J1921,Product_lookup!$A:$G,7,FALSE),"")</f>
        <v>102</v>
      </c>
      <c r="AG1921" s="33">
        <f t="shared" si="269"/>
        <v>0.18875502008032127</v>
      </c>
    </row>
    <row r="1922" spans="1:33" x14ac:dyDescent="0.3">
      <c r="A1922" s="27">
        <v>46283</v>
      </c>
      <c r="B1922" s="8" t="s">
        <v>37</v>
      </c>
      <c r="C1922" s="8" t="s">
        <v>140</v>
      </c>
      <c r="D1922" s="8" t="s">
        <v>141</v>
      </c>
      <c r="E1922" s="8" t="s">
        <v>167</v>
      </c>
      <c r="F1922" s="8" t="s">
        <v>143</v>
      </c>
      <c r="G1922" s="8" t="s">
        <v>168</v>
      </c>
      <c r="H1922" s="8" t="s">
        <v>13</v>
      </c>
      <c r="I1922" s="8" t="s">
        <v>893</v>
      </c>
      <c r="J1922" s="8" t="s">
        <v>169</v>
      </c>
      <c r="K1922" s="8" t="s">
        <v>7</v>
      </c>
      <c r="L1922" s="12">
        <v>246</v>
      </c>
      <c r="M1922" s="9">
        <v>2</v>
      </c>
      <c r="N1922" s="10">
        <f t="shared" ref="N1922:N1985" si="270">IF(L1922=0,"",M1922/L1922)</f>
        <v>8.130081300813009E-3</v>
      </c>
      <c r="O1922" s="11">
        <f t="shared" ref="O1922:O1985" si="271">IF(M1922=0,"",P1922/M1922)</f>
        <v>5.44</v>
      </c>
      <c r="P1922" s="11">
        <v>10.88</v>
      </c>
      <c r="Q1922" s="11">
        <v>0</v>
      </c>
      <c r="R1922" s="8">
        <v>0</v>
      </c>
      <c r="S1922" s="8">
        <v>0</v>
      </c>
      <c r="T1922" s="33" t="str">
        <f t="shared" ref="T1922:T1985" si="272">IF(Q1922=0,"",P1922/Q1922)</f>
        <v/>
      </c>
      <c r="U1922" s="12">
        <f t="shared" ref="U1922:U1985" si="273">IF(P1922=0,"",Q1922/P1922)</f>
        <v>0</v>
      </c>
      <c r="V1922" s="10">
        <f t="shared" ref="V1922:V1985" si="274">IF(M1922=0,"",R1922/M1922)</f>
        <v>0</v>
      </c>
      <c r="W1922" s="11">
        <v>7</v>
      </c>
      <c r="X1922" s="8" t="s">
        <v>148</v>
      </c>
      <c r="Y1922" s="8" t="s">
        <v>149</v>
      </c>
      <c r="AA1922">
        <f t="shared" ref="AA1922:AA1985" si="275">IF(OR(A1922&lt;DATE(2026,9,1),A1922&gt;DATE(2026,9,28)),"Check Date",INT((A1922-DATE(2026,9,1))/7)+1)</f>
        <v>3</v>
      </c>
      <c r="AB1922" s="32">
        <f t="shared" ref="AB1922:AB1985" si="276">IF(OR(AD1922="",AE1922="",AF1922=""),"",S1922*(AD1922-AE1922-AF1922)-P1922)</f>
        <v>-10.88</v>
      </c>
      <c r="AC1922" t="str">
        <f t="shared" ref="AC1922:AC1985" si="277">IF(P1922&lt;0,"Review",IF(OR(AD1922="",AE1922="",AF1922=""),"Cost missing",IF(P1922=0,"No Spend",IF(Q1922=0,"No Sales",IF(P1922/Q1922&lt;AG1922,"Profitable","Losing")))))</f>
        <v>No Sales</v>
      </c>
      <c r="AD1922">
        <f>IFERROR(VLOOKUP(J1922,Product_lookup!$A:$G,5,FALSE),"")</f>
        <v>249</v>
      </c>
      <c r="AE1922">
        <f>IFERROR(VLOOKUP(J1922,Product_lookup!$A:$G,6,FALSE),"")</f>
        <v>100</v>
      </c>
      <c r="AF1922">
        <f>IFERROR(VLOOKUP(J1922,Product_lookup!$A:$G,7,FALSE),"")</f>
        <v>102</v>
      </c>
      <c r="AG1922" s="33">
        <f t="shared" ref="AG1922:AG1985" si="278">IFERROR((AD1922-AE1922-AF1922)/AD1922,"")</f>
        <v>0.18875502008032127</v>
      </c>
    </row>
    <row r="1923" spans="1:33" x14ac:dyDescent="0.3">
      <c r="A1923" s="27">
        <v>46283</v>
      </c>
      <c r="B1923" s="8" t="s">
        <v>37</v>
      </c>
      <c r="C1923" s="8" t="s">
        <v>140</v>
      </c>
      <c r="D1923" s="8" t="s">
        <v>141</v>
      </c>
      <c r="E1923" s="8" t="s">
        <v>167</v>
      </c>
      <c r="F1923" s="8" t="s">
        <v>143</v>
      </c>
      <c r="G1923" s="8" t="s">
        <v>255</v>
      </c>
      <c r="H1923" s="8" t="s">
        <v>13</v>
      </c>
      <c r="I1923" s="8" t="s">
        <v>914</v>
      </c>
      <c r="J1923" s="8" t="s">
        <v>169</v>
      </c>
      <c r="K1923" s="8" t="s">
        <v>21</v>
      </c>
      <c r="L1923" s="12">
        <v>232</v>
      </c>
      <c r="M1923" s="9">
        <v>2</v>
      </c>
      <c r="N1923" s="10">
        <f t="shared" si="270"/>
        <v>8.6206896551724137E-3</v>
      </c>
      <c r="O1923" s="11">
        <f t="shared" si="271"/>
        <v>6.05</v>
      </c>
      <c r="P1923" s="11">
        <v>12.1</v>
      </c>
      <c r="Q1923" s="11">
        <v>0</v>
      </c>
      <c r="R1923" s="8">
        <v>0</v>
      </c>
      <c r="S1923" s="8">
        <v>0</v>
      </c>
      <c r="T1923" s="33" t="str">
        <f t="shared" si="272"/>
        <v/>
      </c>
      <c r="U1923" s="12">
        <f t="shared" si="273"/>
        <v>0</v>
      </c>
      <c r="V1923" s="10">
        <f t="shared" si="274"/>
        <v>0</v>
      </c>
      <c r="W1923" s="11">
        <v>6.5</v>
      </c>
      <c r="X1923" s="8" t="s">
        <v>148</v>
      </c>
      <c r="Y1923" s="8" t="s">
        <v>149</v>
      </c>
      <c r="AA1923">
        <f t="shared" si="275"/>
        <v>3</v>
      </c>
      <c r="AB1923" s="32">
        <f t="shared" si="276"/>
        <v>-12.1</v>
      </c>
      <c r="AC1923" t="str">
        <f t="shared" si="277"/>
        <v>No Sales</v>
      </c>
      <c r="AD1923">
        <f>IFERROR(VLOOKUP(J1923,Product_lookup!$A:$G,5,FALSE),"")</f>
        <v>249</v>
      </c>
      <c r="AE1923">
        <f>IFERROR(VLOOKUP(J1923,Product_lookup!$A:$G,6,FALSE),"")</f>
        <v>100</v>
      </c>
      <c r="AF1923">
        <f>IFERROR(VLOOKUP(J1923,Product_lookup!$A:$G,7,FALSE),"")</f>
        <v>102</v>
      </c>
      <c r="AG1923" s="33">
        <f t="shared" si="278"/>
        <v>0.18875502008032127</v>
      </c>
    </row>
    <row r="1924" spans="1:33" x14ac:dyDescent="0.3">
      <c r="A1924" s="27">
        <v>46283</v>
      </c>
      <c r="B1924" s="8" t="s">
        <v>37</v>
      </c>
      <c r="C1924" s="8" t="s">
        <v>140</v>
      </c>
      <c r="D1924" s="8" t="s">
        <v>141</v>
      </c>
      <c r="E1924" s="8" t="s">
        <v>167</v>
      </c>
      <c r="F1924" s="8" t="s">
        <v>143</v>
      </c>
      <c r="G1924" s="8" t="s">
        <v>168</v>
      </c>
      <c r="H1924" s="8" t="s">
        <v>13</v>
      </c>
      <c r="I1924" s="8" t="s">
        <v>796</v>
      </c>
      <c r="J1924" s="8" t="s">
        <v>169</v>
      </c>
      <c r="K1924" s="8" t="s">
        <v>21</v>
      </c>
      <c r="L1924" s="12">
        <v>137</v>
      </c>
      <c r="M1924" s="9">
        <v>2</v>
      </c>
      <c r="N1924" s="10">
        <f t="shared" si="270"/>
        <v>1.4598540145985401E-2</v>
      </c>
      <c r="O1924" s="11">
        <f t="shared" si="271"/>
        <v>6.19</v>
      </c>
      <c r="P1924" s="11">
        <v>12.38</v>
      </c>
      <c r="Q1924" s="11">
        <v>0</v>
      </c>
      <c r="R1924" s="8">
        <v>0</v>
      </c>
      <c r="S1924" s="8">
        <v>0</v>
      </c>
      <c r="T1924" s="33" t="str">
        <f t="shared" si="272"/>
        <v/>
      </c>
      <c r="U1924" s="12">
        <f t="shared" si="273"/>
        <v>0</v>
      </c>
      <c r="V1924" s="10">
        <f t="shared" si="274"/>
        <v>0</v>
      </c>
      <c r="W1924" s="11">
        <v>7</v>
      </c>
      <c r="X1924" s="8" t="s">
        <v>148</v>
      </c>
      <c r="Y1924" s="8" t="s">
        <v>149</v>
      </c>
      <c r="AA1924">
        <f t="shared" si="275"/>
        <v>3</v>
      </c>
      <c r="AB1924" s="32">
        <f t="shared" si="276"/>
        <v>-12.38</v>
      </c>
      <c r="AC1924" t="str">
        <f t="shared" si="277"/>
        <v>No Sales</v>
      </c>
      <c r="AD1924">
        <f>IFERROR(VLOOKUP(J1924,Product_lookup!$A:$G,5,FALSE),"")</f>
        <v>249</v>
      </c>
      <c r="AE1924">
        <f>IFERROR(VLOOKUP(J1924,Product_lookup!$A:$G,6,FALSE),"")</f>
        <v>100</v>
      </c>
      <c r="AF1924">
        <f>IFERROR(VLOOKUP(J1924,Product_lookup!$A:$G,7,FALSE),"")</f>
        <v>102</v>
      </c>
      <c r="AG1924" s="33">
        <f t="shared" si="278"/>
        <v>0.18875502008032127</v>
      </c>
    </row>
    <row r="1925" spans="1:33" x14ac:dyDescent="0.3">
      <c r="A1925" s="27">
        <v>46283</v>
      </c>
      <c r="B1925" s="8" t="s">
        <v>37</v>
      </c>
      <c r="C1925" s="8" t="s">
        <v>140</v>
      </c>
      <c r="D1925" s="8" t="s">
        <v>141</v>
      </c>
      <c r="E1925" s="8" t="s">
        <v>167</v>
      </c>
      <c r="F1925" s="8" t="s">
        <v>143</v>
      </c>
      <c r="G1925" s="8" t="s">
        <v>168</v>
      </c>
      <c r="H1925" s="8" t="s">
        <v>13</v>
      </c>
      <c r="I1925" s="8" t="s">
        <v>443</v>
      </c>
      <c r="J1925" s="8" t="s">
        <v>169</v>
      </c>
      <c r="K1925" s="8" t="s">
        <v>21</v>
      </c>
      <c r="L1925" s="12">
        <v>127</v>
      </c>
      <c r="M1925" s="9">
        <v>3</v>
      </c>
      <c r="N1925" s="10">
        <f t="shared" si="270"/>
        <v>2.3622047244094488E-2</v>
      </c>
      <c r="O1925" s="11">
        <f t="shared" si="271"/>
        <v>6.19</v>
      </c>
      <c r="P1925" s="11">
        <v>18.57</v>
      </c>
      <c r="Q1925" s="11">
        <v>0</v>
      </c>
      <c r="R1925" s="8">
        <v>0</v>
      </c>
      <c r="S1925" s="8">
        <v>0</v>
      </c>
      <c r="T1925" s="33" t="str">
        <f t="shared" si="272"/>
        <v/>
      </c>
      <c r="U1925" s="12">
        <f t="shared" si="273"/>
        <v>0</v>
      </c>
      <c r="V1925" s="10">
        <f t="shared" si="274"/>
        <v>0</v>
      </c>
      <c r="W1925" s="11">
        <v>7.5</v>
      </c>
      <c r="X1925" s="8" t="s">
        <v>148</v>
      </c>
      <c r="Y1925" s="8" t="s">
        <v>149</v>
      </c>
      <c r="AA1925">
        <f t="shared" si="275"/>
        <v>3</v>
      </c>
      <c r="AB1925" s="32">
        <f t="shared" si="276"/>
        <v>-18.57</v>
      </c>
      <c r="AC1925" t="str">
        <f t="shared" si="277"/>
        <v>No Sales</v>
      </c>
      <c r="AD1925">
        <f>IFERROR(VLOOKUP(J1925,Product_lookup!$A:$G,5,FALSE),"")</f>
        <v>249</v>
      </c>
      <c r="AE1925">
        <f>IFERROR(VLOOKUP(J1925,Product_lookup!$A:$G,6,FALSE),"")</f>
        <v>100</v>
      </c>
      <c r="AF1925">
        <f>IFERROR(VLOOKUP(J1925,Product_lookup!$A:$G,7,FALSE),"")</f>
        <v>102</v>
      </c>
      <c r="AG1925" s="33">
        <f t="shared" si="278"/>
        <v>0.18875502008032127</v>
      </c>
    </row>
    <row r="1926" spans="1:33" x14ac:dyDescent="0.3">
      <c r="A1926" s="27">
        <v>46283</v>
      </c>
      <c r="B1926" s="8" t="s">
        <v>37</v>
      </c>
      <c r="C1926" s="8" t="s">
        <v>140</v>
      </c>
      <c r="D1926" s="8" t="s">
        <v>141</v>
      </c>
      <c r="E1926" s="8" t="s">
        <v>257</v>
      </c>
      <c r="F1926" s="8" t="s">
        <v>143</v>
      </c>
      <c r="G1926" s="8" t="s">
        <v>258</v>
      </c>
      <c r="H1926" s="8" t="s">
        <v>13</v>
      </c>
      <c r="I1926" s="8" t="s">
        <v>261</v>
      </c>
      <c r="J1926" s="8" t="s">
        <v>260</v>
      </c>
      <c r="K1926" s="8" t="s">
        <v>21</v>
      </c>
      <c r="L1926" s="12">
        <v>227</v>
      </c>
      <c r="M1926" s="9">
        <v>1</v>
      </c>
      <c r="N1926" s="10">
        <f t="shared" si="270"/>
        <v>4.4052863436123352E-3</v>
      </c>
      <c r="O1926" s="11">
        <f t="shared" si="271"/>
        <v>10</v>
      </c>
      <c r="P1926" s="11">
        <v>10</v>
      </c>
      <c r="Q1926" s="11">
        <v>0</v>
      </c>
      <c r="R1926" s="8">
        <v>0</v>
      </c>
      <c r="S1926" s="8">
        <v>0</v>
      </c>
      <c r="T1926" s="33" t="str">
        <f t="shared" si="272"/>
        <v/>
      </c>
      <c r="U1926" s="12">
        <f t="shared" si="273"/>
        <v>0</v>
      </c>
      <c r="V1926" s="10">
        <f t="shared" si="274"/>
        <v>0</v>
      </c>
      <c r="W1926" s="11">
        <v>10</v>
      </c>
      <c r="X1926" s="8" t="s">
        <v>148</v>
      </c>
      <c r="Y1926" s="8" t="s">
        <v>149</v>
      </c>
      <c r="AA1926">
        <f t="shared" si="275"/>
        <v>3</v>
      </c>
      <c r="AB1926" s="32">
        <f t="shared" si="276"/>
        <v>-10</v>
      </c>
      <c r="AC1926" t="str">
        <f t="shared" si="277"/>
        <v>No Sales</v>
      </c>
      <c r="AD1926">
        <f>IFERROR(VLOOKUP(J1926,Product_lookup!$A:$G,5,FALSE),"")</f>
        <v>349</v>
      </c>
      <c r="AE1926">
        <f>IFERROR(VLOOKUP(J1926,Product_lookup!$A:$G,6,FALSE),"")</f>
        <v>133</v>
      </c>
      <c r="AF1926">
        <f>IFERROR(VLOOKUP(J1926,Product_lookup!$A:$G,7,FALSE),"")</f>
        <v>111</v>
      </c>
      <c r="AG1926" s="33">
        <f t="shared" si="278"/>
        <v>0.3008595988538682</v>
      </c>
    </row>
    <row r="1927" spans="1:33" x14ac:dyDescent="0.3">
      <c r="A1927" s="27">
        <v>46283</v>
      </c>
      <c r="B1927" s="8" t="s">
        <v>37</v>
      </c>
      <c r="C1927" s="8" t="s">
        <v>140</v>
      </c>
      <c r="D1927" s="8" t="s">
        <v>141</v>
      </c>
      <c r="E1927" s="8" t="s">
        <v>257</v>
      </c>
      <c r="F1927" s="8" t="s">
        <v>143</v>
      </c>
      <c r="G1927" s="8" t="s">
        <v>262</v>
      </c>
      <c r="H1927" s="8" t="s">
        <v>13</v>
      </c>
      <c r="I1927" s="8" t="s">
        <v>1043</v>
      </c>
      <c r="J1927" s="8" t="s">
        <v>260</v>
      </c>
      <c r="K1927" s="8" t="s">
        <v>7</v>
      </c>
      <c r="L1927" s="12">
        <v>481</v>
      </c>
      <c r="M1927" s="9">
        <v>2</v>
      </c>
      <c r="N1927" s="10">
        <f t="shared" si="270"/>
        <v>4.1580041580041582E-3</v>
      </c>
      <c r="O1927" s="11">
        <f t="shared" si="271"/>
        <v>6.54</v>
      </c>
      <c r="P1927" s="11">
        <v>13.08</v>
      </c>
      <c r="Q1927" s="11">
        <v>0</v>
      </c>
      <c r="R1927" s="8">
        <v>0</v>
      </c>
      <c r="S1927" s="8">
        <v>0</v>
      </c>
      <c r="T1927" s="33" t="str">
        <f t="shared" si="272"/>
        <v/>
      </c>
      <c r="U1927" s="12">
        <f t="shared" si="273"/>
        <v>0</v>
      </c>
      <c r="V1927" s="10">
        <f t="shared" si="274"/>
        <v>0</v>
      </c>
      <c r="W1927" s="11">
        <v>10.5</v>
      </c>
      <c r="X1927" s="8" t="s">
        <v>148</v>
      </c>
      <c r="Y1927" s="8" t="s">
        <v>149</v>
      </c>
      <c r="AA1927">
        <f t="shared" si="275"/>
        <v>3</v>
      </c>
      <c r="AB1927" s="32">
        <f t="shared" si="276"/>
        <v>-13.08</v>
      </c>
      <c r="AC1927" t="str">
        <f t="shared" si="277"/>
        <v>No Sales</v>
      </c>
      <c r="AD1927">
        <f>IFERROR(VLOOKUP(J1927,Product_lookup!$A:$G,5,FALSE),"")</f>
        <v>349</v>
      </c>
      <c r="AE1927">
        <f>IFERROR(VLOOKUP(J1927,Product_lookup!$A:$G,6,FALSE),"")</f>
        <v>133</v>
      </c>
      <c r="AF1927">
        <f>IFERROR(VLOOKUP(J1927,Product_lookup!$A:$G,7,FALSE),"")</f>
        <v>111</v>
      </c>
      <c r="AG1927" s="33">
        <f t="shared" si="278"/>
        <v>0.3008595988538682</v>
      </c>
    </row>
    <row r="1928" spans="1:33" x14ac:dyDescent="0.3">
      <c r="A1928" s="27">
        <v>46283</v>
      </c>
      <c r="B1928" s="8" t="s">
        <v>33</v>
      </c>
      <c r="C1928" s="8" t="s">
        <v>173</v>
      </c>
      <c r="D1928" s="8" t="s">
        <v>141</v>
      </c>
      <c r="E1928" s="8" t="s">
        <v>193</v>
      </c>
      <c r="F1928" s="8" t="s">
        <v>143</v>
      </c>
      <c r="G1928" s="8" t="s">
        <v>194</v>
      </c>
      <c r="H1928" s="8" t="s">
        <v>24</v>
      </c>
      <c r="I1928" s="8" t="s">
        <v>812</v>
      </c>
      <c r="J1928" s="8" t="s">
        <v>195</v>
      </c>
      <c r="K1928" s="8" t="s">
        <v>14</v>
      </c>
      <c r="L1928" s="12">
        <v>87</v>
      </c>
      <c r="M1928" s="9">
        <v>1</v>
      </c>
      <c r="N1928" s="10">
        <f t="shared" si="270"/>
        <v>1.1494252873563218E-2</v>
      </c>
      <c r="O1928" s="11">
        <f t="shared" si="271"/>
        <v>9.0399999999999991</v>
      </c>
      <c r="P1928" s="11">
        <v>9.0399999999999991</v>
      </c>
      <c r="Q1928" s="11">
        <v>0</v>
      </c>
      <c r="R1928" s="8">
        <v>0</v>
      </c>
      <c r="S1928" s="8">
        <v>0</v>
      </c>
      <c r="T1928" s="33" t="str">
        <f t="shared" si="272"/>
        <v/>
      </c>
      <c r="U1928" s="12">
        <f t="shared" si="273"/>
        <v>0</v>
      </c>
      <c r="V1928" s="10">
        <f t="shared" si="274"/>
        <v>0</v>
      </c>
      <c r="W1928" s="11">
        <v>11.5</v>
      </c>
      <c r="X1928" s="8" t="s">
        <v>148</v>
      </c>
      <c r="Y1928" s="8" t="s">
        <v>149</v>
      </c>
      <c r="AA1928">
        <f t="shared" si="275"/>
        <v>3</v>
      </c>
      <c r="AB1928" s="32">
        <f t="shared" si="276"/>
        <v>-9.0399999999999991</v>
      </c>
      <c r="AC1928" t="str">
        <f t="shared" si="277"/>
        <v>No Sales</v>
      </c>
      <c r="AD1928">
        <f>IFERROR(VLOOKUP(J1928,Product_lookup!$A:$G,5,FALSE),"")</f>
        <v>399</v>
      </c>
      <c r="AE1928">
        <f>IFERROR(VLOOKUP(J1928,Product_lookup!$A:$G,6,FALSE),"")</f>
        <v>148</v>
      </c>
      <c r="AF1928">
        <f>IFERROR(VLOOKUP(J1928,Product_lookup!$A:$G,7,FALSE),"")</f>
        <v>126</v>
      </c>
      <c r="AG1928" s="33">
        <f t="shared" si="278"/>
        <v>0.31328320802005011</v>
      </c>
    </row>
    <row r="1929" spans="1:33" x14ac:dyDescent="0.3">
      <c r="A1929" s="27">
        <v>46283</v>
      </c>
      <c r="B1929" s="8" t="s">
        <v>33</v>
      </c>
      <c r="C1929" s="8" t="s">
        <v>173</v>
      </c>
      <c r="D1929" s="8" t="s">
        <v>141</v>
      </c>
      <c r="E1929" s="8" t="s">
        <v>193</v>
      </c>
      <c r="F1929" s="8" t="s">
        <v>143</v>
      </c>
      <c r="G1929" s="8" t="s">
        <v>264</v>
      </c>
      <c r="H1929" s="8" t="s">
        <v>24</v>
      </c>
      <c r="I1929" s="8" t="s">
        <v>685</v>
      </c>
      <c r="J1929" s="8" t="s">
        <v>195</v>
      </c>
      <c r="K1929" s="8" t="s">
        <v>14</v>
      </c>
      <c r="L1929" s="12">
        <v>337</v>
      </c>
      <c r="M1929" s="9">
        <v>2</v>
      </c>
      <c r="N1929" s="10">
        <f t="shared" si="270"/>
        <v>5.9347181008902079E-3</v>
      </c>
      <c r="O1929" s="11">
        <f t="shared" si="271"/>
        <v>10.67</v>
      </c>
      <c r="P1929" s="11">
        <v>21.34</v>
      </c>
      <c r="Q1929" s="11">
        <v>0</v>
      </c>
      <c r="R1929" s="8">
        <v>0</v>
      </c>
      <c r="S1929" s="8">
        <v>0</v>
      </c>
      <c r="T1929" s="33" t="str">
        <f t="shared" si="272"/>
        <v/>
      </c>
      <c r="U1929" s="12">
        <f t="shared" si="273"/>
        <v>0</v>
      </c>
      <c r="V1929" s="10">
        <f t="shared" si="274"/>
        <v>0</v>
      </c>
      <c r="W1929" s="11">
        <v>12.5</v>
      </c>
      <c r="X1929" s="8" t="s">
        <v>148</v>
      </c>
      <c r="Y1929" s="8" t="s">
        <v>149</v>
      </c>
      <c r="AA1929">
        <f t="shared" si="275"/>
        <v>3</v>
      </c>
      <c r="AB1929" s="32">
        <f t="shared" si="276"/>
        <v>-21.34</v>
      </c>
      <c r="AC1929" t="str">
        <f t="shared" si="277"/>
        <v>No Sales</v>
      </c>
      <c r="AD1929">
        <f>IFERROR(VLOOKUP(J1929,Product_lookup!$A:$G,5,FALSE),"")</f>
        <v>399</v>
      </c>
      <c r="AE1929">
        <f>IFERROR(VLOOKUP(J1929,Product_lookup!$A:$G,6,FALSE),"")</f>
        <v>148</v>
      </c>
      <c r="AF1929">
        <f>IFERROR(VLOOKUP(J1929,Product_lookup!$A:$G,7,FALSE),"")</f>
        <v>126</v>
      </c>
      <c r="AG1929" s="33">
        <f t="shared" si="278"/>
        <v>0.31328320802005011</v>
      </c>
    </row>
    <row r="1930" spans="1:33" x14ac:dyDescent="0.3">
      <c r="A1930" s="27">
        <v>46283</v>
      </c>
      <c r="B1930" s="8" t="s">
        <v>33</v>
      </c>
      <c r="C1930" s="8" t="s">
        <v>173</v>
      </c>
      <c r="D1930" s="8" t="s">
        <v>141</v>
      </c>
      <c r="E1930" s="8" t="s">
        <v>193</v>
      </c>
      <c r="F1930" s="8" t="s">
        <v>143</v>
      </c>
      <c r="G1930" s="8" t="s">
        <v>264</v>
      </c>
      <c r="H1930" s="8" t="s">
        <v>24</v>
      </c>
      <c r="I1930" s="8" t="s">
        <v>960</v>
      </c>
      <c r="J1930" s="8" t="s">
        <v>195</v>
      </c>
      <c r="K1930" s="8" t="s">
        <v>14</v>
      </c>
      <c r="L1930" s="12">
        <v>538</v>
      </c>
      <c r="M1930" s="9">
        <v>3</v>
      </c>
      <c r="N1930" s="10">
        <f t="shared" si="270"/>
        <v>5.5762081784386614E-3</v>
      </c>
      <c r="O1930" s="11">
        <f t="shared" si="271"/>
        <v>8.33</v>
      </c>
      <c r="P1930" s="11">
        <v>24.99</v>
      </c>
      <c r="Q1930" s="11">
        <v>0</v>
      </c>
      <c r="R1930" s="8">
        <v>0</v>
      </c>
      <c r="S1930" s="8">
        <v>0</v>
      </c>
      <c r="T1930" s="33" t="str">
        <f t="shared" si="272"/>
        <v/>
      </c>
      <c r="U1930" s="12">
        <f t="shared" si="273"/>
        <v>0</v>
      </c>
      <c r="V1930" s="10">
        <f t="shared" si="274"/>
        <v>0</v>
      </c>
      <c r="W1930" s="11">
        <v>13.5</v>
      </c>
      <c r="X1930" s="8" t="s">
        <v>148</v>
      </c>
      <c r="Y1930" s="8" t="s">
        <v>149</v>
      </c>
      <c r="AA1930">
        <f t="shared" si="275"/>
        <v>3</v>
      </c>
      <c r="AB1930" s="32">
        <f t="shared" si="276"/>
        <v>-24.99</v>
      </c>
      <c r="AC1930" t="str">
        <f t="shared" si="277"/>
        <v>No Sales</v>
      </c>
      <c r="AD1930">
        <f>IFERROR(VLOOKUP(J1930,Product_lookup!$A:$G,5,FALSE),"")</f>
        <v>399</v>
      </c>
      <c r="AE1930">
        <f>IFERROR(VLOOKUP(J1930,Product_lookup!$A:$G,6,FALSE),"")</f>
        <v>148</v>
      </c>
      <c r="AF1930">
        <f>IFERROR(VLOOKUP(J1930,Product_lookup!$A:$G,7,FALSE),"")</f>
        <v>126</v>
      </c>
      <c r="AG1930" s="33">
        <f t="shared" si="278"/>
        <v>0.31328320802005011</v>
      </c>
    </row>
    <row r="1931" spans="1:33" x14ac:dyDescent="0.3">
      <c r="A1931" s="27">
        <v>46283</v>
      </c>
      <c r="B1931" s="8" t="s">
        <v>33</v>
      </c>
      <c r="C1931" s="8" t="s">
        <v>173</v>
      </c>
      <c r="D1931" s="8" t="s">
        <v>141</v>
      </c>
      <c r="E1931" s="8" t="s">
        <v>200</v>
      </c>
      <c r="F1931" s="8" t="s">
        <v>143</v>
      </c>
      <c r="G1931" s="8" t="s">
        <v>270</v>
      </c>
      <c r="H1931" s="8" t="s">
        <v>24</v>
      </c>
      <c r="I1931" s="8" t="s">
        <v>365</v>
      </c>
      <c r="J1931" s="8" t="s">
        <v>202</v>
      </c>
      <c r="K1931" s="8" t="s">
        <v>21</v>
      </c>
      <c r="L1931" s="12">
        <v>283</v>
      </c>
      <c r="M1931" s="9">
        <v>6</v>
      </c>
      <c r="N1931" s="10">
        <f t="shared" si="270"/>
        <v>2.1201413427561839E-2</v>
      </c>
      <c r="O1931" s="11">
        <f t="shared" si="271"/>
        <v>7.59</v>
      </c>
      <c r="P1931" s="11">
        <v>45.54</v>
      </c>
      <c r="Q1931" s="11">
        <v>0</v>
      </c>
      <c r="R1931" s="8">
        <v>0</v>
      </c>
      <c r="S1931" s="8">
        <v>0</v>
      </c>
      <c r="T1931" s="33" t="str">
        <f t="shared" si="272"/>
        <v/>
      </c>
      <c r="U1931" s="12">
        <f t="shared" si="273"/>
        <v>0</v>
      </c>
      <c r="V1931" s="10">
        <f t="shared" si="274"/>
        <v>0</v>
      </c>
      <c r="W1931" s="11">
        <v>9</v>
      </c>
      <c r="X1931" s="8" t="s">
        <v>148</v>
      </c>
      <c r="Y1931" s="8" t="s">
        <v>149</v>
      </c>
      <c r="AA1931">
        <f t="shared" si="275"/>
        <v>3</v>
      </c>
      <c r="AB1931" s="32">
        <f t="shared" si="276"/>
        <v>-45.54</v>
      </c>
      <c r="AC1931" t="str">
        <f t="shared" si="277"/>
        <v>No Sales</v>
      </c>
      <c r="AD1931">
        <f>IFERROR(VLOOKUP(J1931,Product_lookup!$A:$G,5,FALSE),"")</f>
        <v>429</v>
      </c>
      <c r="AE1931">
        <f>IFERROR(VLOOKUP(J1931,Product_lookup!$A:$G,6,FALSE),"")</f>
        <v>159</v>
      </c>
      <c r="AF1931">
        <f>IFERROR(VLOOKUP(J1931,Product_lookup!$A:$G,7,FALSE),"")</f>
        <v>139</v>
      </c>
      <c r="AG1931" s="33">
        <f t="shared" si="278"/>
        <v>0.30536130536130535</v>
      </c>
    </row>
    <row r="1932" spans="1:33" x14ac:dyDescent="0.3">
      <c r="A1932" s="27">
        <v>46283</v>
      </c>
      <c r="B1932" s="8" t="s">
        <v>33</v>
      </c>
      <c r="C1932" s="8" t="s">
        <v>173</v>
      </c>
      <c r="D1932" s="8" t="s">
        <v>141</v>
      </c>
      <c r="E1932" s="8" t="s">
        <v>271</v>
      </c>
      <c r="F1932" s="8" t="s">
        <v>143</v>
      </c>
      <c r="G1932" s="8" t="s">
        <v>275</v>
      </c>
      <c r="H1932" s="8" t="s">
        <v>24</v>
      </c>
      <c r="I1932" s="8" t="s">
        <v>275</v>
      </c>
      <c r="J1932" s="8" t="s">
        <v>274</v>
      </c>
      <c r="K1932" s="8" t="s">
        <v>14</v>
      </c>
      <c r="L1932" s="12">
        <v>1193</v>
      </c>
      <c r="M1932" s="9">
        <v>10</v>
      </c>
      <c r="N1932" s="10">
        <f t="shared" si="270"/>
        <v>8.3822296730930428E-3</v>
      </c>
      <c r="O1932" s="11">
        <f t="shared" si="271"/>
        <v>9.43</v>
      </c>
      <c r="P1932" s="11">
        <v>94.3</v>
      </c>
      <c r="Q1932" s="11">
        <v>0</v>
      </c>
      <c r="R1932" s="8">
        <v>0</v>
      </c>
      <c r="S1932" s="8">
        <v>0</v>
      </c>
      <c r="T1932" s="33" t="str">
        <f t="shared" si="272"/>
        <v/>
      </c>
      <c r="U1932" s="12">
        <f t="shared" si="273"/>
        <v>0</v>
      </c>
      <c r="V1932" s="10">
        <f t="shared" si="274"/>
        <v>0</v>
      </c>
      <c r="W1932" s="11">
        <v>15</v>
      </c>
      <c r="X1932" s="8" t="s">
        <v>148</v>
      </c>
      <c r="Y1932" s="8" t="s">
        <v>149</v>
      </c>
      <c r="AA1932">
        <f t="shared" si="275"/>
        <v>3</v>
      </c>
      <c r="AB1932" s="32">
        <f t="shared" si="276"/>
        <v>-94.3</v>
      </c>
      <c r="AC1932" t="str">
        <f t="shared" si="277"/>
        <v>No Sales</v>
      </c>
      <c r="AD1932">
        <f>IFERROR(VLOOKUP(J1932,Product_lookup!$A:$G,5,FALSE),"")</f>
        <v>549</v>
      </c>
      <c r="AE1932">
        <f>IFERROR(VLOOKUP(J1932,Product_lookup!$A:$G,6,FALSE),"")</f>
        <v>198</v>
      </c>
      <c r="AF1932">
        <f>IFERROR(VLOOKUP(J1932,Product_lookup!$A:$G,7,FALSE),"")</f>
        <v>139</v>
      </c>
      <c r="AG1932" s="33">
        <f t="shared" si="278"/>
        <v>0.38615664845173042</v>
      </c>
    </row>
    <row r="1933" spans="1:33" x14ac:dyDescent="0.3">
      <c r="A1933" s="27">
        <v>46283</v>
      </c>
      <c r="B1933" s="8" t="s">
        <v>23</v>
      </c>
      <c r="C1933" s="8" t="s">
        <v>173</v>
      </c>
      <c r="D1933" s="8" t="s">
        <v>141</v>
      </c>
      <c r="E1933" s="8" t="s">
        <v>174</v>
      </c>
      <c r="F1933" s="8" t="s">
        <v>143</v>
      </c>
      <c r="G1933" s="8" t="s">
        <v>408</v>
      </c>
      <c r="H1933" s="8" t="s">
        <v>20</v>
      </c>
      <c r="I1933" s="8" t="s">
        <v>408</v>
      </c>
      <c r="J1933" s="8" t="s">
        <v>176</v>
      </c>
      <c r="K1933" s="8" t="s">
        <v>14</v>
      </c>
      <c r="L1933" s="12">
        <v>892</v>
      </c>
      <c r="M1933" s="9">
        <v>8</v>
      </c>
      <c r="N1933" s="10">
        <f t="shared" si="270"/>
        <v>8.9686098654708519E-3</v>
      </c>
      <c r="O1933" s="11">
        <f t="shared" si="271"/>
        <v>12.17</v>
      </c>
      <c r="P1933" s="11">
        <v>97.36</v>
      </c>
      <c r="Q1933" s="11">
        <v>0</v>
      </c>
      <c r="R1933" s="8">
        <v>0</v>
      </c>
      <c r="S1933" s="8">
        <v>0</v>
      </c>
      <c r="T1933" s="33" t="str">
        <f t="shared" si="272"/>
        <v/>
      </c>
      <c r="U1933" s="12">
        <f t="shared" si="273"/>
        <v>0</v>
      </c>
      <c r="V1933" s="10">
        <f t="shared" si="274"/>
        <v>0</v>
      </c>
      <c r="W1933" s="11">
        <v>15.5</v>
      </c>
      <c r="X1933" s="8" t="s">
        <v>148</v>
      </c>
      <c r="Y1933" s="8" t="s">
        <v>149</v>
      </c>
      <c r="AA1933">
        <f t="shared" si="275"/>
        <v>3</v>
      </c>
      <c r="AB1933" s="32">
        <f t="shared" si="276"/>
        <v>-97.36</v>
      </c>
      <c r="AC1933" t="str">
        <f t="shared" si="277"/>
        <v>No Sales</v>
      </c>
      <c r="AD1933">
        <f>IFERROR(VLOOKUP(J1933,Product_lookup!$A:$G,5,FALSE),"")</f>
        <v>449</v>
      </c>
      <c r="AE1933">
        <f>IFERROR(VLOOKUP(J1933,Product_lookup!$A:$G,6,FALSE),"")</f>
        <v>166</v>
      </c>
      <c r="AF1933">
        <f>IFERROR(VLOOKUP(J1933,Product_lookup!$A:$G,7,FALSE),"")</f>
        <v>140</v>
      </c>
      <c r="AG1933" s="33">
        <f t="shared" si="278"/>
        <v>0.31848552338530067</v>
      </c>
    </row>
    <row r="1934" spans="1:33" x14ac:dyDescent="0.3">
      <c r="A1934" s="27">
        <v>46283</v>
      </c>
      <c r="B1934" s="8" t="s">
        <v>23</v>
      </c>
      <c r="C1934" s="8" t="s">
        <v>173</v>
      </c>
      <c r="D1934" s="8" t="s">
        <v>141</v>
      </c>
      <c r="E1934" s="8" t="s">
        <v>174</v>
      </c>
      <c r="F1934" s="8" t="s">
        <v>143</v>
      </c>
      <c r="G1934" s="8" t="s">
        <v>175</v>
      </c>
      <c r="H1934" s="8" t="s">
        <v>20</v>
      </c>
      <c r="I1934" s="8" t="s">
        <v>175</v>
      </c>
      <c r="J1934" s="8" t="s">
        <v>176</v>
      </c>
      <c r="K1934" s="8" t="s">
        <v>21</v>
      </c>
      <c r="L1934" s="12">
        <v>252</v>
      </c>
      <c r="M1934" s="9">
        <v>5</v>
      </c>
      <c r="N1934" s="10">
        <f t="shared" si="270"/>
        <v>1.984126984126984E-2</v>
      </c>
      <c r="O1934" s="11">
        <f t="shared" si="271"/>
        <v>13.9</v>
      </c>
      <c r="P1934" s="11">
        <v>69.5</v>
      </c>
      <c r="Q1934" s="11">
        <v>0</v>
      </c>
      <c r="R1934" s="8">
        <v>0</v>
      </c>
      <c r="S1934" s="8">
        <v>0</v>
      </c>
      <c r="T1934" s="33" t="str">
        <f t="shared" si="272"/>
        <v/>
      </c>
      <c r="U1934" s="12">
        <f t="shared" si="273"/>
        <v>0</v>
      </c>
      <c r="V1934" s="10">
        <f t="shared" si="274"/>
        <v>0</v>
      </c>
      <c r="W1934" s="11">
        <v>15</v>
      </c>
      <c r="X1934" s="8" t="s">
        <v>148</v>
      </c>
      <c r="Y1934" s="8" t="s">
        <v>149</v>
      </c>
      <c r="AA1934">
        <f t="shared" si="275"/>
        <v>3</v>
      </c>
      <c r="AB1934" s="32">
        <f t="shared" si="276"/>
        <v>-69.5</v>
      </c>
      <c r="AC1934" t="str">
        <f t="shared" si="277"/>
        <v>No Sales</v>
      </c>
      <c r="AD1934">
        <f>IFERROR(VLOOKUP(J1934,Product_lookup!$A:$G,5,FALSE),"")</f>
        <v>449</v>
      </c>
      <c r="AE1934">
        <f>IFERROR(VLOOKUP(J1934,Product_lookup!$A:$G,6,FALSE),"")</f>
        <v>166</v>
      </c>
      <c r="AF1934">
        <f>IFERROR(VLOOKUP(J1934,Product_lookup!$A:$G,7,FALSE),"")</f>
        <v>140</v>
      </c>
      <c r="AG1934" s="33">
        <f t="shared" si="278"/>
        <v>0.31848552338530067</v>
      </c>
    </row>
    <row r="1935" spans="1:33" x14ac:dyDescent="0.3">
      <c r="A1935" s="27">
        <v>46283</v>
      </c>
      <c r="B1935" s="8" t="s">
        <v>23</v>
      </c>
      <c r="C1935" s="8" t="s">
        <v>173</v>
      </c>
      <c r="D1935" s="8" t="s">
        <v>141</v>
      </c>
      <c r="E1935" s="8" t="s">
        <v>174</v>
      </c>
      <c r="F1935" s="8" t="s">
        <v>143</v>
      </c>
      <c r="G1935" s="8" t="s">
        <v>411</v>
      </c>
      <c r="H1935" s="8" t="s">
        <v>20</v>
      </c>
      <c r="I1935" s="8" t="s">
        <v>411</v>
      </c>
      <c r="J1935" s="8" t="s">
        <v>176</v>
      </c>
      <c r="K1935" s="8" t="s">
        <v>7</v>
      </c>
      <c r="L1935" s="12">
        <v>1016</v>
      </c>
      <c r="M1935" s="9">
        <v>4</v>
      </c>
      <c r="N1935" s="10">
        <f t="shared" si="270"/>
        <v>3.937007874015748E-3</v>
      </c>
      <c r="O1935" s="11">
        <f t="shared" si="271"/>
        <v>9.25</v>
      </c>
      <c r="P1935" s="11">
        <v>37</v>
      </c>
      <c r="Q1935" s="11">
        <v>0</v>
      </c>
      <c r="R1935" s="8">
        <v>0</v>
      </c>
      <c r="S1935" s="8">
        <v>0</v>
      </c>
      <c r="T1935" s="33" t="str">
        <f t="shared" si="272"/>
        <v/>
      </c>
      <c r="U1935" s="12">
        <f t="shared" si="273"/>
        <v>0</v>
      </c>
      <c r="V1935" s="10">
        <f t="shared" si="274"/>
        <v>0</v>
      </c>
      <c r="W1935" s="11">
        <v>14.5</v>
      </c>
      <c r="X1935" s="8" t="s">
        <v>148</v>
      </c>
      <c r="Y1935" s="8" t="s">
        <v>149</v>
      </c>
      <c r="AA1935">
        <f t="shared" si="275"/>
        <v>3</v>
      </c>
      <c r="AB1935" s="32">
        <f t="shared" si="276"/>
        <v>-37</v>
      </c>
      <c r="AC1935" t="str">
        <f t="shared" si="277"/>
        <v>No Sales</v>
      </c>
      <c r="AD1935">
        <f>IFERROR(VLOOKUP(J1935,Product_lookup!$A:$G,5,FALSE),"")</f>
        <v>449</v>
      </c>
      <c r="AE1935">
        <f>IFERROR(VLOOKUP(J1935,Product_lookup!$A:$G,6,FALSE),"")</f>
        <v>166</v>
      </c>
      <c r="AF1935">
        <f>IFERROR(VLOOKUP(J1935,Product_lookup!$A:$G,7,FALSE),"")</f>
        <v>140</v>
      </c>
      <c r="AG1935" s="33">
        <f t="shared" si="278"/>
        <v>0.31848552338530067</v>
      </c>
    </row>
    <row r="1936" spans="1:33" x14ac:dyDescent="0.3">
      <c r="A1936" s="27">
        <v>46283</v>
      </c>
      <c r="B1936" s="8" t="s">
        <v>23</v>
      </c>
      <c r="C1936" s="8" t="s">
        <v>173</v>
      </c>
      <c r="D1936" s="8" t="s">
        <v>141</v>
      </c>
      <c r="E1936" s="8" t="s">
        <v>174</v>
      </c>
      <c r="F1936" s="8" t="s">
        <v>143</v>
      </c>
      <c r="G1936" s="8" t="s">
        <v>552</v>
      </c>
      <c r="H1936" s="8" t="s">
        <v>20</v>
      </c>
      <c r="I1936" s="8" t="s">
        <v>552</v>
      </c>
      <c r="J1936" s="8" t="s">
        <v>176</v>
      </c>
      <c r="K1936" s="8" t="s">
        <v>14</v>
      </c>
      <c r="L1936" s="12">
        <v>639</v>
      </c>
      <c r="M1936" s="9">
        <v>5</v>
      </c>
      <c r="N1936" s="10">
        <f t="shared" si="270"/>
        <v>7.8247261345852897E-3</v>
      </c>
      <c r="O1936" s="11">
        <f t="shared" si="271"/>
        <v>6.8</v>
      </c>
      <c r="P1936" s="11">
        <v>34</v>
      </c>
      <c r="Q1936" s="11">
        <v>0</v>
      </c>
      <c r="R1936" s="8">
        <v>0</v>
      </c>
      <c r="S1936" s="8">
        <v>0</v>
      </c>
      <c r="T1936" s="33" t="str">
        <f t="shared" si="272"/>
        <v/>
      </c>
      <c r="U1936" s="12">
        <f t="shared" si="273"/>
        <v>0</v>
      </c>
      <c r="V1936" s="10">
        <f t="shared" si="274"/>
        <v>0</v>
      </c>
      <c r="W1936" s="11">
        <v>11.5</v>
      </c>
      <c r="X1936" s="8" t="s">
        <v>148</v>
      </c>
      <c r="Y1936" s="8" t="s">
        <v>149</v>
      </c>
      <c r="AA1936">
        <f t="shared" si="275"/>
        <v>3</v>
      </c>
      <c r="AB1936" s="32">
        <f t="shared" si="276"/>
        <v>-34</v>
      </c>
      <c r="AC1936" t="str">
        <f t="shared" si="277"/>
        <v>No Sales</v>
      </c>
      <c r="AD1936">
        <f>IFERROR(VLOOKUP(J1936,Product_lookup!$A:$G,5,FALSE),"")</f>
        <v>449</v>
      </c>
      <c r="AE1936">
        <f>IFERROR(VLOOKUP(J1936,Product_lookup!$A:$G,6,FALSE),"")</f>
        <v>166</v>
      </c>
      <c r="AF1936">
        <f>IFERROR(VLOOKUP(J1936,Product_lookup!$A:$G,7,FALSE),"")</f>
        <v>140</v>
      </c>
      <c r="AG1936" s="33">
        <f t="shared" si="278"/>
        <v>0.31848552338530067</v>
      </c>
    </row>
    <row r="1937" spans="1:33" x14ac:dyDescent="0.3">
      <c r="A1937" s="27">
        <v>46283</v>
      </c>
      <c r="B1937" s="8" t="s">
        <v>23</v>
      </c>
      <c r="C1937" s="8" t="s">
        <v>173</v>
      </c>
      <c r="D1937" s="8" t="s">
        <v>141</v>
      </c>
      <c r="E1937" s="8" t="s">
        <v>186</v>
      </c>
      <c r="F1937" s="8" t="s">
        <v>143</v>
      </c>
      <c r="G1937" s="8" t="s">
        <v>412</v>
      </c>
      <c r="H1937" s="8" t="s">
        <v>20</v>
      </c>
      <c r="I1937" s="8" t="s">
        <v>412</v>
      </c>
      <c r="J1937" s="8" t="s">
        <v>188</v>
      </c>
      <c r="K1937" s="8" t="s">
        <v>14</v>
      </c>
      <c r="L1937" s="12">
        <v>1222</v>
      </c>
      <c r="M1937" s="9">
        <v>12</v>
      </c>
      <c r="N1937" s="10">
        <f t="shared" si="270"/>
        <v>9.8199672667757774E-3</v>
      </c>
      <c r="O1937" s="11">
        <f t="shared" si="271"/>
        <v>5.01</v>
      </c>
      <c r="P1937" s="11">
        <v>60.12</v>
      </c>
      <c r="Q1937" s="11">
        <v>0</v>
      </c>
      <c r="R1937" s="8">
        <v>0</v>
      </c>
      <c r="S1937" s="8">
        <v>0</v>
      </c>
      <c r="T1937" s="33" t="str">
        <f t="shared" si="272"/>
        <v/>
      </c>
      <c r="U1937" s="12">
        <f t="shared" si="273"/>
        <v>0</v>
      </c>
      <c r="V1937" s="10">
        <f t="shared" si="274"/>
        <v>0</v>
      </c>
      <c r="W1937" s="11">
        <v>8.5</v>
      </c>
      <c r="X1937" s="8" t="s">
        <v>148</v>
      </c>
      <c r="Y1937" s="8" t="s">
        <v>149</v>
      </c>
      <c r="AA1937">
        <f t="shared" si="275"/>
        <v>3</v>
      </c>
      <c r="AB1937" s="32">
        <f t="shared" si="276"/>
        <v>-60.12</v>
      </c>
      <c r="AC1937" t="str">
        <f t="shared" si="277"/>
        <v>No Sales</v>
      </c>
      <c r="AD1937">
        <f>IFERROR(VLOOKUP(J1937,Product_lookup!$A:$G,5,FALSE),"")</f>
        <v>349</v>
      </c>
      <c r="AE1937">
        <f>IFERROR(VLOOKUP(J1937,Product_lookup!$A:$G,6,FALSE),"")</f>
        <v>133</v>
      </c>
      <c r="AF1937">
        <f>IFERROR(VLOOKUP(J1937,Product_lookup!$A:$G,7,FALSE),"")</f>
        <v>121</v>
      </c>
      <c r="AG1937" s="33">
        <f t="shared" si="278"/>
        <v>0.27220630372492838</v>
      </c>
    </row>
    <row r="1938" spans="1:33" x14ac:dyDescent="0.3">
      <c r="A1938" s="27">
        <v>46283</v>
      </c>
      <c r="B1938" s="8" t="s">
        <v>23</v>
      </c>
      <c r="C1938" s="8" t="s">
        <v>173</v>
      </c>
      <c r="D1938" s="8" t="s">
        <v>141</v>
      </c>
      <c r="E1938" s="8" t="s">
        <v>186</v>
      </c>
      <c r="F1938" s="8" t="s">
        <v>143</v>
      </c>
      <c r="G1938" s="8" t="s">
        <v>190</v>
      </c>
      <c r="H1938" s="8" t="s">
        <v>20</v>
      </c>
      <c r="I1938" s="8" t="s">
        <v>190</v>
      </c>
      <c r="J1938" s="8" t="s">
        <v>188</v>
      </c>
      <c r="K1938" s="8" t="s">
        <v>7</v>
      </c>
      <c r="L1938" s="12">
        <v>391</v>
      </c>
      <c r="M1938" s="9">
        <v>1</v>
      </c>
      <c r="N1938" s="10">
        <f t="shared" si="270"/>
        <v>2.5575447570332483E-3</v>
      </c>
      <c r="O1938" s="11">
        <f t="shared" si="271"/>
        <v>7.29</v>
      </c>
      <c r="P1938" s="11">
        <v>7.29</v>
      </c>
      <c r="Q1938" s="11">
        <v>0</v>
      </c>
      <c r="R1938" s="8">
        <v>0</v>
      </c>
      <c r="S1938" s="8">
        <v>0</v>
      </c>
      <c r="T1938" s="33" t="str">
        <f t="shared" si="272"/>
        <v/>
      </c>
      <c r="U1938" s="12">
        <f t="shared" si="273"/>
        <v>0</v>
      </c>
      <c r="V1938" s="10">
        <f t="shared" si="274"/>
        <v>0</v>
      </c>
      <c r="W1938" s="11">
        <v>12</v>
      </c>
      <c r="X1938" s="8" t="s">
        <v>148</v>
      </c>
      <c r="Y1938" s="8" t="s">
        <v>149</v>
      </c>
      <c r="AA1938">
        <f t="shared" si="275"/>
        <v>3</v>
      </c>
      <c r="AB1938" s="32">
        <f t="shared" si="276"/>
        <v>-7.29</v>
      </c>
      <c r="AC1938" t="str">
        <f t="shared" si="277"/>
        <v>No Sales</v>
      </c>
      <c r="AD1938">
        <f>IFERROR(VLOOKUP(J1938,Product_lookup!$A:$G,5,FALSE),"")</f>
        <v>349</v>
      </c>
      <c r="AE1938">
        <f>IFERROR(VLOOKUP(J1938,Product_lookup!$A:$G,6,FALSE),"")</f>
        <v>133</v>
      </c>
      <c r="AF1938">
        <f>IFERROR(VLOOKUP(J1938,Product_lookup!$A:$G,7,FALSE),"")</f>
        <v>121</v>
      </c>
      <c r="AG1938" s="33">
        <f t="shared" si="278"/>
        <v>0.27220630372492838</v>
      </c>
    </row>
    <row r="1939" spans="1:33" x14ac:dyDescent="0.3">
      <c r="A1939" s="27">
        <v>46283</v>
      </c>
      <c r="B1939" s="8" t="s">
        <v>23</v>
      </c>
      <c r="C1939" s="8" t="s">
        <v>173</v>
      </c>
      <c r="D1939" s="8" t="s">
        <v>141</v>
      </c>
      <c r="E1939" s="8" t="s">
        <v>281</v>
      </c>
      <c r="F1939" s="8" t="s">
        <v>143</v>
      </c>
      <c r="G1939" s="8" t="s">
        <v>284</v>
      </c>
      <c r="H1939" s="8" t="s">
        <v>20</v>
      </c>
      <c r="I1939" s="8" t="s">
        <v>284</v>
      </c>
      <c r="J1939" s="8" t="s">
        <v>283</v>
      </c>
      <c r="K1939" s="8" t="s">
        <v>21</v>
      </c>
      <c r="L1939" s="12">
        <v>254</v>
      </c>
      <c r="M1939" s="9">
        <v>5</v>
      </c>
      <c r="N1939" s="10">
        <f t="shared" si="270"/>
        <v>1.968503937007874E-2</v>
      </c>
      <c r="O1939" s="11">
        <f t="shared" si="271"/>
        <v>6.92</v>
      </c>
      <c r="P1939" s="11">
        <v>34.6</v>
      </c>
      <c r="Q1939" s="11">
        <v>299</v>
      </c>
      <c r="R1939" s="8">
        <v>1</v>
      </c>
      <c r="S1939" s="8">
        <v>1</v>
      </c>
      <c r="T1939" s="33">
        <f t="shared" si="272"/>
        <v>0.11571906354515051</v>
      </c>
      <c r="U1939" s="12">
        <f t="shared" si="273"/>
        <v>8.6416184971098264</v>
      </c>
      <c r="V1939" s="10">
        <f t="shared" si="274"/>
        <v>0.2</v>
      </c>
      <c r="W1939" s="11">
        <v>8</v>
      </c>
      <c r="X1939" s="8" t="s">
        <v>148</v>
      </c>
      <c r="Y1939" s="8" t="s">
        <v>149</v>
      </c>
      <c r="AA1939">
        <f t="shared" si="275"/>
        <v>3</v>
      </c>
      <c r="AB1939" s="32">
        <f t="shared" si="276"/>
        <v>46.4</v>
      </c>
      <c r="AC1939" t="str">
        <f t="shared" si="277"/>
        <v>Profitable</v>
      </c>
      <c r="AD1939">
        <f>IFERROR(VLOOKUP(J1939,Product_lookup!$A:$G,5,FALSE),"")</f>
        <v>299</v>
      </c>
      <c r="AE1939">
        <f>IFERROR(VLOOKUP(J1939,Product_lookup!$A:$G,6,FALSE),"")</f>
        <v>111</v>
      </c>
      <c r="AF1939">
        <f>IFERROR(VLOOKUP(J1939,Product_lookup!$A:$G,7,FALSE),"")</f>
        <v>107</v>
      </c>
      <c r="AG1939" s="33">
        <f t="shared" si="278"/>
        <v>0.2709030100334448</v>
      </c>
    </row>
    <row r="1940" spans="1:33" x14ac:dyDescent="0.3">
      <c r="A1940" s="27">
        <v>46283</v>
      </c>
      <c r="B1940" s="8" t="s">
        <v>23</v>
      </c>
      <c r="C1940" s="8" t="s">
        <v>173</v>
      </c>
      <c r="D1940" s="8" t="s">
        <v>141</v>
      </c>
      <c r="E1940" s="8" t="s">
        <v>281</v>
      </c>
      <c r="F1940" s="8" t="s">
        <v>143</v>
      </c>
      <c r="G1940" s="8" t="s">
        <v>282</v>
      </c>
      <c r="H1940" s="8" t="s">
        <v>20</v>
      </c>
      <c r="I1940" s="8" t="s">
        <v>282</v>
      </c>
      <c r="J1940" s="8" t="s">
        <v>283</v>
      </c>
      <c r="K1940" s="8" t="s">
        <v>7</v>
      </c>
      <c r="L1940" s="12">
        <v>1815</v>
      </c>
      <c r="M1940" s="9">
        <v>7</v>
      </c>
      <c r="N1940" s="10">
        <f t="shared" si="270"/>
        <v>3.856749311294766E-3</v>
      </c>
      <c r="O1940" s="11">
        <f t="shared" si="271"/>
        <v>6.3500000000000005</v>
      </c>
      <c r="P1940" s="11">
        <v>44.45</v>
      </c>
      <c r="Q1940" s="11">
        <v>598</v>
      </c>
      <c r="R1940" s="8">
        <v>2</v>
      </c>
      <c r="S1940" s="8">
        <v>2</v>
      </c>
      <c r="T1940" s="33">
        <f t="shared" si="272"/>
        <v>7.4331103678929769E-2</v>
      </c>
      <c r="U1940" s="12">
        <f t="shared" si="273"/>
        <v>13.453318335208099</v>
      </c>
      <c r="V1940" s="10">
        <f t="shared" si="274"/>
        <v>0.2857142857142857</v>
      </c>
      <c r="W1940" s="11">
        <v>8</v>
      </c>
      <c r="X1940" s="8" t="s">
        <v>148</v>
      </c>
      <c r="Y1940" s="8" t="s">
        <v>149</v>
      </c>
      <c r="AA1940">
        <f t="shared" si="275"/>
        <v>3</v>
      </c>
      <c r="AB1940" s="32">
        <f t="shared" si="276"/>
        <v>117.55</v>
      </c>
      <c r="AC1940" t="str">
        <f t="shared" si="277"/>
        <v>Profitable</v>
      </c>
      <c r="AD1940">
        <f>IFERROR(VLOOKUP(J1940,Product_lookup!$A:$G,5,FALSE),"")</f>
        <v>299</v>
      </c>
      <c r="AE1940">
        <f>IFERROR(VLOOKUP(J1940,Product_lookup!$A:$G,6,FALSE),"")</f>
        <v>111</v>
      </c>
      <c r="AF1940">
        <f>IFERROR(VLOOKUP(J1940,Product_lookup!$A:$G,7,FALSE),"")</f>
        <v>107</v>
      </c>
      <c r="AG1940" s="33">
        <f t="shared" si="278"/>
        <v>0.2709030100334448</v>
      </c>
    </row>
    <row r="1941" spans="1:33" x14ac:dyDescent="0.3">
      <c r="A1941" s="27">
        <v>46283</v>
      </c>
      <c r="B1941" s="8" t="s">
        <v>23</v>
      </c>
      <c r="C1941" s="8" t="s">
        <v>173</v>
      </c>
      <c r="D1941" s="8" t="s">
        <v>141</v>
      </c>
      <c r="E1941" s="8" t="s">
        <v>285</v>
      </c>
      <c r="F1941" s="8" t="s">
        <v>143</v>
      </c>
      <c r="G1941" s="8" t="s">
        <v>600</v>
      </c>
      <c r="H1941" s="8" t="s">
        <v>20</v>
      </c>
      <c r="I1941" s="8" t="s">
        <v>600</v>
      </c>
      <c r="J1941" s="8" t="s">
        <v>287</v>
      </c>
      <c r="K1941" s="8" t="s">
        <v>14</v>
      </c>
      <c r="L1941" s="12">
        <v>557</v>
      </c>
      <c r="M1941" s="9">
        <v>4</v>
      </c>
      <c r="N1941" s="10">
        <f t="shared" si="270"/>
        <v>7.1813285457809697E-3</v>
      </c>
      <c r="O1941" s="11">
        <f t="shared" si="271"/>
        <v>4.54</v>
      </c>
      <c r="P1941" s="11">
        <v>18.16</v>
      </c>
      <c r="Q1941" s="11">
        <v>0</v>
      </c>
      <c r="R1941" s="8">
        <v>0</v>
      </c>
      <c r="S1941" s="8">
        <v>0</v>
      </c>
      <c r="T1941" s="33" t="str">
        <f t="shared" si="272"/>
        <v/>
      </c>
      <c r="U1941" s="12">
        <f t="shared" si="273"/>
        <v>0</v>
      </c>
      <c r="V1941" s="10">
        <f t="shared" si="274"/>
        <v>0</v>
      </c>
      <c r="W1941" s="11">
        <v>8</v>
      </c>
      <c r="X1941" s="8" t="s">
        <v>148</v>
      </c>
      <c r="Y1941" s="8" t="s">
        <v>149</v>
      </c>
      <c r="AA1941">
        <f t="shared" si="275"/>
        <v>3</v>
      </c>
      <c r="AB1941" s="32">
        <f t="shared" si="276"/>
        <v>-18.16</v>
      </c>
      <c r="AC1941" t="str">
        <f t="shared" si="277"/>
        <v>No Sales</v>
      </c>
      <c r="AD1941">
        <f>IFERROR(VLOOKUP(J1941,Product_lookup!$A:$G,5,FALSE),"")</f>
        <v>249</v>
      </c>
      <c r="AE1941">
        <f>IFERROR(VLOOKUP(J1941,Product_lookup!$A:$G,6,FALSE),"")</f>
        <v>95</v>
      </c>
      <c r="AF1941">
        <f>IFERROR(VLOOKUP(J1941,Product_lookup!$A:$G,7,FALSE),"")</f>
        <v>92</v>
      </c>
      <c r="AG1941" s="33">
        <f t="shared" si="278"/>
        <v>0.24899598393574296</v>
      </c>
    </row>
    <row r="1942" spans="1:33" x14ac:dyDescent="0.3">
      <c r="A1942" s="27">
        <v>46283</v>
      </c>
      <c r="B1942" s="8" t="s">
        <v>23</v>
      </c>
      <c r="C1942" s="8" t="s">
        <v>173</v>
      </c>
      <c r="D1942" s="8" t="s">
        <v>141</v>
      </c>
      <c r="E1942" s="8" t="s">
        <v>285</v>
      </c>
      <c r="F1942" s="8" t="s">
        <v>143</v>
      </c>
      <c r="G1942" s="8" t="s">
        <v>482</v>
      </c>
      <c r="H1942" s="8" t="s">
        <v>20</v>
      </c>
      <c r="I1942" s="8" t="s">
        <v>482</v>
      </c>
      <c r="J1942" s="8" t="s">
        <v>287</v>
      </c>
      <c r="K1942" s="8" t="s">
        <v>7</v>
      </c>
      <c r="L1942" s="12">
        <v>651</v>
      </c>
      <c r="M1942" s="9">
        <v>1</v>
      </c>
      <c r="N1942" s="10">
        <f t="shared" si="270"/>
        <v>1.5360983102918587E-3</v>
      </c>
      <c r="O1942" s="11">
        <f t="shared" si="271"/>
        <v>5.29</v>
      </c>
      <c r="P1942" s="11">
        <v>5.29</v>
      </c>
      <c r="Q1942" s="11">
        <v>0</v>
      </c>
      <c r="R1942" s="8">
        <v>0</v>
      </c>
      <c r="S1942" s="8">
        <v>0</v>
      </c>
      <c r="T1942" s="33" t="str">
        <f t="shared" si="272"/>
        <v/>
      </c>
      <c r="U1942" s="12">
        <f t="shared" si="273"/>
        <v>0</v>
      </c>
      <c r="V1942" s="10">
        <f t="shared" si="274"/>
        <v>0</v>
      </c>
      <c r="W1942" s="11">
        <v>7</v>
      </c>
      <c r="X1942" s="8" t="s">
        <v>148</v>
      </c>
      <c r="Y1942" s="8" t="s">
        <v>149</v>
      </c>
      <c r="AA1942">
        <f t="shared" si="275"/>
        <v>3</v>
      </c>
      <c r="AB1942" s="32">
        <f t="shared" si="276"/>
        <v>-5.29</v>
      </c>
      <c r="AC1942" t="str">
        <f t="shared" si="277"/>
        <v>No Sales</v>
      </c>
      <c r="AD1942">
        <f>IFERROR(VLOOKUP(J1942,Product_lookup!$A:$G,5,FALSE),"")</f>
        <v>249</v>
      </c>
      <c r="AE1942">
        <f>IFERROR(VLOOKUP(J1942,Product_lookup!$A:$G,6,FALSE),"")</f>
        <v>95</v>
      </c>
      <c r="AF1942">
        <f>IFERROR(VLOOKUP(J1942,Product_lookup!$A:$G,7,FALSE),"")</f>
        <v>92</v>
      </c>
      <c r="AG1942" s="33">
        <f t="shared" si="278"/>
        <v>0.24899598393574296</v>
      </c>
    </row>
    <row r="1943" spans="1:33" x14ac:dyDescent="0.3">
      <c r="A1943" s="27">
        <v>46283</v>
      </c>
      <c r="B1943" s="8" t="s">
        <v>43</v>
      </c>
      <c r="C1943" s="8" t="s">
        <v>140</v>
      </c>
      <c r="D1943" s="8" t="s">
        <v>141</v>
      </c>
      <c r="E1943" s="8" t="s">
        <v>142</v>
      </c>
      <c r="F1943" s="8" t="s">
        <v>143</v>
      </c>
      <c r="G1943" s="8" t="s">
        <v>1594</v>
      </c>
      <c r="H1943" s="8" t="s">
        <v>27</v>
      </c>
      <c r="I1943" s="8" t="s">
        <v>817</v>
      </c>
      <c r="J1943" s="8" t="s">
        <v>147</v>
      </c>
      <c r="K1943" s="8" t="s">
        <v>7</v>
      </c>
      <c r="L1943" s="12">
        <v>793</v>
      </c>
      <c r="M1943" s="9">
        <v>2</v>
      </c>
      <c r="N1943" s="10">
        <f t="shared" si="270"/>
        <v>2.5220680958385876E-3</v>
      </c>
      <c r="O1943" s="11">
        <f t="shared" si="271"/>
        <v>8.1300000000000008</v>
      </c>
      <c r="P1943" s="11">
        <v>16.260000000000002</v>
      </c>
      <c r="Q1943" s="11">
        <v>0</v>
      </c>
      <c r="R1943" s="8">
        <v>0</v>
      </c>
      <c r="S1943" s="8">
        <v>0</v>
      </c>
      <c r="T1943" s="33" t="str">
        <f t="shared" si="272"/>
        <v/>
      </c>
      <c r="U1943" s="12">
        <f t="shared" si="273"/>
        <v>0</v>
      </c>
      <c r="V1943" s="10">
        <f t="shared" si="274"/>
        <v>0</v>
      </c>
      <c r="W1943" s="11">
        <v>13</v>
      </c>
      <c r="X1943" s="8" t="s">
        <v>148</v>
      </c>
      <c r="Y1943" s="8" t="s">
        <v>149</v>
      </c>
      <c r="AA1943">
        <f t="shared" si="275"/>
        <v>3</v>
      </c>
      <c r="AB1943" s="32">
        <f t="shared" si="276"/>
        <v>-16.260000000000002</v>
      </c>
      <c r="AC1943" t="str">
        <f t="shared" si="277"/>
        <v>No Sales</v>
      </c>
      <c r="AD1943">
        <f>IFERROR(VLOOKUP(J1943,Product_lookup!$A:$G,5,FALSE),"")</f>
        <v>599</v>
      </c>
      <c r="AE1943">
        <f>IFERROR(VLOOKUP(J1943,Product_lookup!$A:$G,6,FALSE),"")</f>
        <v>216</v>
      </c>
      <c r="AF1943">
        <f>IFERROR(VLOOKUP(J1943,Product_lookup!$A:$G,7,FALSE),"")</f>
        <v>144</v>
      </c>
      <c r="AG1943" s="33">
        <f t="shared" si="278"/>
        <v>0.39899833055091821</v>
      </c>
    </row>
    <row r="1944" spans="1:33" x14ac:dyDescent="0.3">
      <c r="A1944" s="27">
        <v>46283</v>
      </c>
      <c r="B1944" s="8" t="s">
        <v>43</v>
      </c>
      <c r="C1944" s="8" t="s">
        <v>140</v>
      </c>
      <c r="D1944" s="8" t="s">
        <v>141</v>
      </c>
      <c r="E1944" s="8" t="s">
        <v>142</v>
      </c>
      <c r="F1944" s="8" t="s">
        <v>143</v>
      </c>
      <c r="G1944" s="8" t="s">
        <v>1569</v>
      </c>
      <c r="H1944" s="8" t="s">
        <v>27</v>
      </c>
      <c r="I1944" s="8" t="s">
        <v>1048</v>
      </c>
      <c r="J1944" s="8" t="s">
        <v>147</v>
      </c>
      <c r="K1944" s="8" t="s">
        <v>7</v>
      </c>
      <c r="L1944" s="12">
        <v>1096</v>
      </c>
      <c r="M1944" s="9">
        <v>6</v>
      </c>
      <c r="N1944" s="10">
        <f t="shared" si="270"/>
        <v>5.4744525547445258E-3</v>
      </c>
      <c r="O1944" s="11">
        <f t="shared" si="271"/>
        <v>9.5299999999999994</v>
      </c>
      <c r="P1944" s="11">
        <v>57.18</v>
      </c>
      <c r="Q1944" s="11">
        <v>599</v>
      </c>
      <c r="R1944" s="8">
        <v>1</v>
      </c>
      <c r="S1944" s="8">
        <v>1</v>
      </c>
      <c r="T1944" s="33">
        <f t="shared" si="272"/>
        <v>9.5459098497495828E-2</v>
      </c>
      <c r="U1944" s="12">
        <f t="shared" si="273"/>
        <v>10.475690800979363</v>
      </c>
      <c r="V1944" s="10">
        <f t="shared" si="274"/>
        <v>0.16666666666666666</v>
      </c>
      <c r="W1944" s="11">
        <v>16</v>
      </c>
      <c r="X1944" s="8" t="s">
        <v>148</v>
      </c>
      <c r="Y1944" s="8" t="s">
        <v>149</v>
      </c>
      <c r="AA1944">
        <f t="shared" si="275"/>
        <v>3</v>
      </c>
      <c r="AB1944" s="32">
        <f t="shared" si="276"/>
        <v>181.82</v>
      </c>
      <c r="AC1944" t="str">
        <f t="shared" si="277"/>
        <v>Profitable</v>
      </c>
      <c r="AD1944">
        <f>IFERROR(VLOOKUP(J1944,Product_lookup!$A:$G,5,FALSE),"")</f>
        <v>599</v>
      </c>
      <c r="AE1944">
        <f>IFERROR(VLOOKUP(J1944,Product_lookup!$A:$G,6,FALSE),"")</f>
        <v>216</v>
      </c>
      <c r="AF1944">
        <f>IFERROR(VLOOKUP(J1944,Product_lookup!$A:$G,7,FALSE),"")</f>
        <v>144</v>
      </c>
      <c r="AG1944" s="33">
        <f t="shared" si="278"/>
        <v>0.39899833055091821</v>
      </c>
    </row>
    <row r="1945" spans="1:33" x14ac:dyDescent="0.3">
      <c r="A1945" s="27">
        <v>46283</v>
      </c>
      <c r="B1945" s="8" t="s">
        <v>43</v>
      </c>
      <c r="C1945" s="8" t="s">
        <v>140</v>
      </c>
      <c r="D1945" s="8" t="s">
        <v>141</v>
      </c>
      <c r="E1945" s="8" t="s">
        <v>164</v>
      </c>
      <c r="F1945" s="8" t="s">
        <v>143</v>
      </c>
      <c r="G1945" s="8" t="s">
        <v>1582</v>
      </c>
      <c r="H1945" s="8" t="s">
        <v>27</v>
      </c>
      <c r="I1945" s="8" t="s">
        <v>484</v>
      </c>
      <c r="J1945" s="8" t="s">
        <v>166</v>
      </c>
      <c r="K1945" s="8" t="s">
        <v>7</v>
      </c>
      <c r="L1945" s="12">
        <v>1051</v>
      </c>
      <c r="M1945" s="9">
        <v>2</v>
      </c>
      <c r="N1945" s="10">
        <f t="shared" si="270"/>
        <v>1.9029495718363464E-3</v>
      </c>
      <c r="O1945" s="11">
        <f t="shared" si="271"/>
        <v>6.61</v>
      </c>
      <c r="P1945" s="11">
        <v>13.22</v>
      </c>
      <c r="Q1945" s="11">
        <v>0</v>
      </c>
      <c r="R1945" s="8">
        <v>0</v>
      </c>
      <c r="S1945" s="8">
        <v>0</v>
      </c>
      <c r="T1945" s="33" t="str">
        <f t="shared" si="272"/>
        <v/>
      </c>
      <c r="U1945" s="12">
        <f t="shared" si="273"/>
        <v>0</v>
      </c>
      <c r="V1945" s="10">
        <f t="shared" si="274"/>
        <v>0</v>
      </c>
      <c r="W1945" s="11">
        <v>10.5</v>
      </c>
      <c r="X1945" s="8" t="s">
        <v>148</v>
      </c>
      <c r="Y1945" s="8" t="s">
        <v>149</v>
      </c>
      <c r="AA1945">
        <f t="shared" si="275"/>
        <v>3</v>
      </c>
      <c r="AB1945" s="32">
        <f t="shared" si="276"/>
        <v>-13.22</v>
      </c>
      <c r="AC1945" t="str">
        <f t="shared" si="277"/>
        <v>No Sales</v>
      </c>
      <c r="AD1945">
        <f>IFERROR(VLOOKUP(J1945,Product_lookup!$A:$G,5,FALSE),"")</f>
        <v>449</v>
      </c>
      <c r="AE1945">
        <f>IFERROR(VLOOKUP(J1945,Product_lookup!$A:$G,6,FALSE),"")</f>
        <v>162</v>
      </c>
      <c r="AF1945">
        <f>IFERROR(VLOOKUP(J1945,Product_lookup!$A:$G,7,FALSE),"")</f>
        <v>130</v>
      </c>
      <c r="AG1945" s="33">
        <f t="shared" si="278"/>
        <v>0.34966592427616927</v>
      </c>
    </row>
    <row r="1946" spans="1:33" x14ac:dyDescent="0.3">
      <c r="A1946" s="27">
        <v>46272</v>
      </c>
      <c r="C1946" s="8" t="s">
        <v>173</v>
      </c>
      <c r="D1946" s="8" t="s">
        <v>141</v>
      </c>
      <c r="E1946" s="8" t="s">
        <v>281</v>
      </c>
      <c r="F1946" s="8" t="s">
        <v>143</v>
      </c>
      <c r="G1946" s="8" t="s">
        <v>479</v>
      </c>
      <c r="H1946" s="8" t="s">
        <v>20</v>
      </c>
      <c r="I1946" s="8" t="s">
        <v>479</v>
      </c>
      <c r="J1946" s="8" t="s">
        <v>283</v>
      </c>
      <c r="K1946" s="8" t="s">
        <v>14</v>
      </c>
      <c r="L1946" s="12">
        <v>1453</v>
      </c>
      <c r="M1946" s="9">
        <v>11</v>
      </c>
      <c r="N1946" s="10">
        <f t="shared" si="270"/>
        <v>7.5705437026841018E-3</v>
      </c>
      <c r="O1946" s="11">
        <f t="shared" si="271"/>
        <v>5.95</v>
      </c>
      <c r="P1946" s="11">
        <v>65.45</v>
      </c>
      <c r="Q1946" s="11">
        <v>897</v>
      </c>
      <c r="R1946" s="8">
        <v>2</v>
      </c>
      <c r="S1946" s="8">
        <v>3</v>
      </c>
      <c r="T1946" s="33">
        <f t="shared" si="272"/>
        <v>7.296544035674471E-2</v>
      </c>
      <c r="U1946" s="12">
        <f t="shared" si="273"/>
        <v>13.705118411000763</v>
      </c>
      <c r="V1946" s="10">
        <f t="shared" si="274"/>
        <v>0.18181818181818182</v>
      </c>
      <c r="W1946" s="11">
        <v>11</v>
      </c>
      <c r="X1946" s="8" t="s">
        <v>148</v>
      </c>
      <c r="Y1946" s="8" t="s">
        <v>149</v>
      </c>
      <c r="AA1946">
        <f t="shared" si="275"/>
        <v>1</v>
      </c>
      <c r="AB1946" s="32">
        <f t="shared" si="276"/>
        <v>177.55</v>
      </c>
      <c r="AC1946" t="str">
        <f t="shared" si="277"/>
        <v>Profitable</v>
      </c>
      <c r="AD1946">
        <f>IFERROR(VLOOKUP(J1946,Product_lookup!$A:$G,5,FALSE),"")</f>
        <v>299</v>
      </c>
      <c r="AE1946">
        <f>IFERROR(VLOOKUP(J1946,Product_lookup!$A:$G,6,FALSE),"")</f>
        <v>111</v>
      </c>
      <c r="AF1946">
        <f>IFERROR(VLOOKUP(J1946,Product_lookup!$A:$G,7,FALSE),"")</f>
        <v>107</v>
      </c>
      <c r="AG1946" s="33">
        <f t="shared" si="278"/>
        <v>0.2709030100334448</v>
      </c>
    </row>
    <row r="1947" spans="1:33" x14ac:dyDescent="0.3">
      <c r="A1947" s="27">
        <v>46283</v>
      </c>
      <c r="B1947" s="8" t="s">
        <v>43</v>
      </c>
      <c r="C1947" s="8" t="s">
        <v>140</v>
      </c>
      <c r="D1947" s="8" t="s">
        <v>141</v>
      </c>
      <c r="E1947" s="8" t="s">
        <v>164</v>
      </c>
      <c r="F1947" s="8" t="s">
        <v>143</v>
      </c>
      <c r="G1947" s="8" t="s">
        <v>1572</v>
      </c>
      <c r="H1947" s="8" t="s">
        <v>27</v>
      </c>
      <c r="I1947" s="8" t="s">
        <v>305</v>
      </c>
      <c r="J1947" s="8" t="s">
        <v>166</v>
      </c>
      <c r="K1947" s="8" t="s">
        <v>7</v>
      </c>
      <c r="L1947" s="12">
        <v>813</v>
      </c>
      <c r="M1947" s="9">
        <v>2</v>
      </c>
      <c r="N1947" s="10">
        <f t="shared" si="270"/>
        <v>2.4600246002460025E-3</v>
      </c>
      <c r="O1947" s="11">
        <f t="shared" si="271"/>
        <v>6.9</v>
      </c>
      <c r="P1947" s="11">
        <v>13.8</v>
      </c>
      <c r="Q1947" s="11">
        <v>0</v>
      </c>
      <c r="R1947" s="8">
        <v>0</v>
      </c>
      <c r="S1947" s="8">
        <v>0</v>
      </c>
      <c r="T1947" s="33" t="str">
        <f t="shared" si="272"/>
        <v/>
      </c>
      <c r="U1947" s="12">
        <f t="shared" si="273"/>
        <v>0</v>
      </c>
      <c r="V1947" s="10">
        <f t="shared" si="274"/>
        <v>0</v>
      </c>
      <c r="W1947" s="11">
        <v>9.5</v>
      </c>
      <c r="X1947" s="8" t="s">
        <v>148</v>
      </c>
      <c r="Y1947" s="8" t="s">
        <v>149</v>
      </c>
      <c r="AA1947">
        <f t="shared" si="275"/>
        <v>3</v>
      </c>
      <c r="AB1947" s="32">
        <f t="shared" si="276"/>
        <v>-13.8</v>
      </c>
      <c r="AC1947" t="str">
        <f t="shared" si="277"/>
        <v>No Sales</v>
      </c>
      <c r="AD1947">
        <f>IFERROR(VLOOKUP(J1947,Product_lookup!$A:$G,5,FALSE),"")</f>
        <v>449</v>
      </c>
      <c r="AE1947">
        <f>IFERROR(VLOOKUP(J1947,Product_lookup!$A:$G,6,FALSE),"")</f>
        <v>162</v>
      </c>
      <c r="AF1947">
        <f>IFERROR(VLOOKUP(J1947,Product_lookup!$A:$G,7,FALSE),"")</f>
        <v>130</v>
      </c>
      <c r="AG1947" s="33">
        <f t="shared" si="278"/>
        <v>0.34966592427616927</v>
      </c>
    </row>
    <row r="1948" spans="1:33" x14ac:dyDescent="0.3">
      <c r="A1948" s="27">
        <v>46283</v>
      </c>
      <c r="B1948" s="8" t="s">
        <v>43</v>
      </c>
      <c r="C1948" s="8" t="s">
        <v>140</v>
      </c>
      <c r="D1948" s="8" t="s">
        <v>141</v>
      </c>
      <c r="E1948" s="8" t="s">
        <v>164</v>
      </c>
      <c r="F1948" s="8" t="s">
        <v>143</v>
      </c>
      <c r="G1948" s="8" t="s">
        <v>1588</v>
      </c>
      <c r="H1948" s="8" t="s">
        <v>27</v>
      </c>
      <c r="I1948" s="8" t="s">
        <v>646</v>
      </c>
      <c r="J1948" s="8" t="s">
        <v>166</v>
      </c>
      <c r="K1948" s="8" t="s">
        <v>14</v>
      </c>
      <c r="L1948" s="12">
        <v>744</v>
      </c>
      <c r="M1948" s="9">
        <v>3</v>
      </c>
      <c r="N1948" s="10">
        <f t="shared" si="270"/>
        <v>4.0322580645161289E-3</v>
      </c>
      <c r="O1948" s="11">
        <f t="shared" si="271"/>
        <v>6.3999999999999995</v>
      </c>
      <c r="P1948" s="11">
        <v>19.2</v>
      </c>
      <c r="Q1948" s="11">
        <v>0</v>
      </c>
      <c r="R1948" s="8">
        <v>0</v>
      </c>
      <c r="S1948" s="8">
        <v>0</v>
      </c>
      <c r="T1948" s="33" t="str">
        <f t="shared" si="272"/>
        <v/>
      </c>
      <c r="U1948" s="12">
        <f t="shared" si="273"/>
        <v>0</v>
      </c>
      <c r="V1948" s="10">
        <f t="shared" si="274"/>
        <v>0</v>
      </c>
      <c r="W1948" s="11">
        <v>11.5</v>
      </c>
      <c r="X1948" s="8" t="s">
        <v>148</v>
      </c>
      <c r="Y1948" s="8" t="s">
        <v>149</v>
      </c>
      <c r="AA1948">
        <f t="shared" si="275"/>
        <v>3</v>
      </c>
      <c r="AB1948" s="32">
        <f t="shared" si="276"/>
        <v>-19.2</v>
      </c>
      <c r="AC1948" t="str">
        <f t="shared" si="277"/>
        <v>No Sales</v>
      </c>
      <c r="AD1948">
        <f>IFERROR(VLOOKUP(J1948,Product_lookup!$A:$G,5,FALSE),"")</f>
        <v>449</v>
      </c>
      <c r="AE1948">
        <f>IFERROR(VLOOKUP(J1948,Product_lookup!$A:$G,6,FALSE),"")</f>
        <v>162</v>
      </c>
      <c r="AF1948">
        <f>IFERROR(VLOOKUP(J1948,Product_lookup!$A:$G,7,FALSE),"")</f>
        <v>130</v>
      </c>
      <c r="AG1948" s="33">
        <f t="shared" si="278"/>
        <v>0.34966592427616927</v>
      </c>
    </row>
    <row r="1949" spans="1:33" x14ac:dyDescent="0.3">
      <c r="A1949" s="27">
        <v>46283</v>
      </c>
      <c r="B1949" s="8" t="s">
        <v>43</v>
      </c>
      <c r="C1949" s="8" t="s">
        <v>140</v>
      </c>
      <c r="D1949" s="8" t="s">
        <v>141</v>
      </c>
      <c r="E1949" s="8" t="s">
        <v>239</v>
      </c>
      <c r="F1949" s="8" t="s">
        <v>143</v>
      </c>
      <c r="G1949" s="8" t="s">
        <v>1576</v>
      </c>
      <c r="H1949" s="8" t="s">
        <v>27</v>
      </c>
      <c r="I1949" s="8" t="s">
        <v>314</v>
      </c>
      <c r="J1949" s="8" t="s">
        <v>242</v>
      </c>
      <c r="K1949" s="8" t="s">
        <v>7</v>
      </c>
      <c r="L1949" s="12">
        <v>566</v>
      </c>
      <c r="M1949" s="9">
        <v>3</v>
      </c>
      <c r="N1949" s="10">
        <f t="shared" si="270"/>
        <v>5.3003533568904597E-3</v>
      </c>
      <c r="O1949" s="11">
        <f t="shared" si="271"/>
        <v>4.49</v>
      </c>
      <c r="P1949" s="11">
        <v>13.47</v>
      </c>
      <c r="Q1949" s="11">
        <v>0</v>
      </c>
      <c r="R1949" s="8">
        <v>0</v>
      </c>
      <c r="S1949" s="8">
        <v>0</v>
      </c>
      <c r="T1949" s="33" t="str">
        <f t="shared" si="272"/>
        <v/>
      </c>
      <c r="U1949" s="12">
        <f t="shared" si="273"/>
        <v>0</v>
      </c>
      <c r="V1949" s="10">
        <f t="shared" si="274"/>
        <v>0</v>
      </c>
      <c r="W1949" s="11">
        <v>6.5</v>
      </c>
      <c r="X1949" s="8" t="s">
        <v>148</v>
      </c>
      <c r="Y1949" s="8" t="s">
        <v>149</v>
      </c>
      <c r="AA1949">
        <f t="shared" si="275"/>
        <v>3</v>
      </c>
      <c r="AB1949" s="32">
        <f t="shared" si="276"/>
        <v>-13.47</v>
      </c>
      <c r="AC1949" t="str">
        <f t="shared" si="277"/>
        <v>No Sales</v>
      </c>
      <c r="AD1949">
        <f>IFERROR(VLOOKUP(J1949,Product_lookup!$A:$G,5,FALSE),"")</f>
        <v>299</v>
      </c>
      <c r="AE1949">
        <f>IFERROR(VLOOKUP(J1949,Product_lookup!$A:$G,6,FALSE),"")</f>
        <v>114</v>
      </c>
      <c r="AF1949">
        <f>IFERROR(VLOOKUP(J1949,Product_lookup!$A:$G,7,FALSE),"")</f>
        <v>107</v>
      </c>
      <c r="AG1949" s="33">
        <f t="shared" si="278"/>
        <v>0.2608695652173913</v>
      </c>
    </row>
    <row r="1950" spans="1:33" x14ac:dyDescent="0.3">
      <c r="A1950" s="27">
        <v>46283</v>
      </c>
      <c r="B1950" s="8" t="s">
        <v>43</v>
      </c>
      <c r="C1950" s="8" t="s">
        <v>140</v>
      </c>
      <c r="D1950" s="8" t="s">
        <v>141</v>
      </c>
      <c r="E1950" s="8" t="s">
        <v>239</v>
      </c>
      <c r="F1950" s="8" t="s">
        <v>143</v>
      </c>
      <c r="G1950" s="8" t="s">
        <v>1581</v>
      </c>
      <c r="H1950" s="8" t="s">
        <v>27</v>
      </c>
      <c r="I1950" s="8" t="s">
        <v>420</v>
      </c>
      <c r="J1950" s="8" t="s">
        <v>242</v>
      </c>
      <c r="K1950" s="8" t="s">
        <v>7</v>
      </c>
      <c r="L1950" s="12">
        <v>282</v>
      </c>
      <c r="M1950" s="9">
        <v>2</v>
      </c>
      <c r="N1950" s="10">
        <f t="shared" si="270"/>
        <v>7.0921985815602835E-3</v>
      </c>
      <c r="O1950" s="11">
        <f t="shared" si="271"/>
        <v>4.78</v>
      </c>
      <c r="P1950" s="11">
        <v>9.56</v>
      </c>
      <c r="Q1950" s="11">
        <v>0</v>
      </c>
      <c r="R1950" s="8">
        <v>0</v>
      </c>
      <c r="S1950" s="8">
        <v>0</v>
      </c>
      <c r="T1950" s="33" t="str">
        <f t="shared" si="272"/>
        <v/>
      </c>
      <c r="U1950" s="12">
        <f t="shared" si="273"/>
        <v>0</v>
      </c>
      <c r="V1950" s="10">
        <f t="shared" si="274"/>
        <v>0</v>
      </c>
      <c r="W1950" s="11">
        <v>7.5</v>
      </c>
      <c r="X1950" s="8" t="s">
        <v>148</v>
      </c>
      <c r="Y1950" s="8" t="s">
        <v>149</v>
      </c>
      <c r="AA1950">
        <f t="shared" si="275"/>
        <v>3</v>
      </c>
      <c r="AB1950" s="32">
        <f t="shared" si="276"/>
        <v>-9.56</v>
      </c>
      <c r="AC1950" t="str">
        <f t="shared" si="277"/>
        <v>No Sales</v>
      </c>
      <c r="AD1950">
        <f>IFERROR(VLOOKUP(J1950,Product_lookup!$A:$G,5,FALSE),"")</f>
        <v>299</v>
      </c>
      <c r="AE1950">
        <f>IFERROR(VLOOKUP(J1950,Product_lookup!$A:$G,6,FALSE),"")</f>
        <v>114</v>
      </c>
      <c r="AF1950">
        <f>IFERROR(VLOOKUP(J1950,Product_lookup!$A:$G,7,FALSE),"")</f>
        <v>107</v>
      </c>
      <c r="AG1950" s="33">
        <f t="shared" si="278"/>
        <v>0.2608695652173913</v>
      </c>
    </row>
    <row r="1951" spans="1:33" x14ac:dyDescent="0.3">
      <c r="A1951" s="27">
        <v>46283</v>
      </c>
      <c r="B1951" s="8" t="s">
        <v>34</v>
      </c>
      <c r="C1951" s="8" t="s">
        <v>140</v>
      </c>
      <c r="D1951" s="8" t="s">
        <v>141</v>
      </c>
      <c r="E1951" s="8" t="s">
        <v>322</v>
      </c>
      <c r="F1951" s="8" t="s">
        <v>143</v>
      </c>
      <c r="G1951" s="8" t="s">
        <v>323</v>
      </c>
      <c r="H1951" s="8" t="s">
        <v>20</v>
      </c>
      <c r="I1951" s="8" t="s">
        <v>323</v>
      </c>
      <c r="J1951" s="8" t="s">
        <v>324</v>
      </c>
      <c r="K1951" s="8" t="s">
        <v>21</v>
      </c>
      <c r="L1951" s="12">
        <v>579</v>
      </c>
      <c r="M1951" s="9">
        <v>5</v>
      </c>
      <c r="N1951" s="10">
        <f t="shared" si="270"/>
        <v>8.6355785837651123E-3</v>
      </c>
      <c r="O1951" s="11">
        <f t="shared" si="271"/>
        <v>11.129999999999999</v>
      </c>
      <c r="P1951" s="11">
        <v>55.65</v>
      </c>
      <c r="Q1951" s="11">
        <v>0</v>
      </c>
      <c r="R1951" s="8">
        <v>0</v>
      </c>
      <c r="S1951" s="8">
        <v>0</v>
      </c>
      <c r="T1951" s="33" t="str">
        <f t="shared" si="272"/>
        <v/>
      </c>
      <c r="U1951" s="12">
        <f t="shared" si="273"/>
        <v>0</v>
      </c>
      <c r="V1951" s="10">
        <f t="shared" si="274"/>
        <v>0</v>
      </c>
      <c r="W1951" s="11">
        <v>11.5</v>
      </c>
      <c r="X1951" s="8" t="s">
        <v>148</v>
      </c>
      <c r="Y1951" s="8" t="s">
        <v>149</v>
      </c>
      <c r="AA1951">
        <f t="shared" si="275"/>
        <v>3</v>
      </c>
      <c r="AB1951" s="32">
        <f t="shared" si="276"/>
        <v>-55.65</v>
      </c>
      <c r="AC1951" t="str">
        <f t="shared" si="277"/>
        <v>No Sales</v>
      </c>
      <c r="AD1951">
        <f>IFERROR(VLOOKUP(J1951,Product_lookup!$A:$G,5,FALSE),"")</f>
        <v>499</v>
      </c>
      <c r="AE1951">
        <f>IFERROR(VLOOKUP(J1951,Product_lookup!$A:$G,6,FALSE),"")</f>
        <v>180</v>
      </c>
      <c r="AF1951">
        <f>IFERROR(VLOOKUP(J1951,Product_lookup!$A:$G,7,FALSE),"")</f>
        <v>125</v>
      </c>
      <c r="AG1951" s="33">
        <f t="shared" si="278"/>
        <v>0.38877755511022044</v>
      </c>
    </row>
    <row r="1952" spans="1:33" x14ac:dyDescent="0.3">
      <c r="A1952" s="27">
        <v>46283</v>
      </c>
      <c r="B1952" s="8" t="s">
        <v>34</v>
      </c>
      <c r="C1952" s="8" t="s">
        <v>140</v>
      </c>
      <c r="D1952" s="8" t="s">
        <v>141</v>
      </c>
      <c r="E1952" s="8" t="s">
        <v>322</v>
      </c>
      <c r="F1952" s="8" t="s">
        <v>143</v>
      </c>
      <c r="G1952" s="8" t="s">
        <v>606</v>
      </c>
      <c r="H1952" s="8" t="s">
        <v>20</v>
      </c>
      <c r="I1952" s="8" t="s">
        <v>606</v>
      </c>
      <c r="J1952" s="8" t="s">
        <v>324</v>
      </c>
      <c r="K1952" s="8" t="s">
        <v>14</v>
      </c>
      <c r="L1952" s="12">
        <v>791</v>
      </c>
      <c r="M1952" s="9">
        <v>2</v>
      </c>
      <c r="N1952" s="10">
        <f t="shared" si="270"/>
        <v>2.5284450063211127E-3</v>
      </c>
      <c r="O1952" s="11">
        <f t="shared" si="271"/>
        <v>15.87</v>
      </c>
      <c r="P1952" s="11">
        <v>31.74</v>
      </c>
      <c r="Q1952" s="11">
        <v>499</v>
      </c>
      <c r="R1952" s="8">
        <v>1</v>
      </c>
      <c r="S1952" s="8">
        <v>1</v>
      </c>
      <c r="T1952" s="33">
        <f t="shared" si="272"/>
        <v>6.3607214428857708E-2</v>
      </c>
      <c r="U1952" s="12">
        <f t="shared" si="273"/>
        <v>15.721487082545684</v>
      </c>
      <c r="V1952" s="10">
        <f t="shared" si="274"/>
        <v>0.5</v>
      </c>
      <c r="W1952" s="11">
        <v>19.5</v>
      </c>
      <c r="X1952" s="8" t="s">
        <v>148</v>
      </c>
      <c r="Y1952" s="8" t="s">
        <v>149</v>
      </c>
      <c r="AA1952">
        <f t="shared" si="275"/>
        <v>3</v>
      </c>
      <c r="AB1952" s="32">
        <f t="shared" si="276"/>
        <v>162.26</v>
      </c>
      <c r="AC1952" t="str">
        <f t="shared" si="277"/>
        <v>Profitable</v>
      </c>
      <c r="AD1952">
        <f>IFERROR(VLOOKUP(J1952,Product_lookup!$A:$G,5,FALSE),"")</f>
        <v>499</v>
      </c>
      <c r="AE1952">
        <f>IFERROR(VLOOKUP(J1952,Product_lookup!$A:$G,6,FALSE),"")</f>
        <v>180</v>
      </c>
      <c r="AF1952">
        <f>IFERROR(VLOOKUP(J1952,Product_lookup!$A:$G,7,FALSE),"")</f>
        <v>125</v>
      </c>
      <c r="AG1952" s="33">
        <f t="shared" si="278"/>
        <v>0.38877755511022044</v>
      </c>
    </row>
    <row r="1953" spans="1:33" x14ac:dyDescent="0.3">
      <c r="A1953" s="27">
        <v>46283</v>
      </c>
      <c r="B1953" s="8" t="s">
        <v>34</v>
      </c>
      <c r="C1953" s="8" t="s">
        <v>140</v>
      </c>
      <c r="D1953" s="8" t="s">
        <v>141</v>
      </c>
      <c r="E1953" s="8" t="s">
        <v>322</v>
      </c>
      <c r="F1953" s="8" t="s">
        <v>143</v>
      </c>
      <c r="G1953" s="8" t="s">
        <v>739</v>
      </c>
      <c r="H1953" s="8" t="s">
        <v>20</v>
      </c>
      <c r="I1953" s="8" t="s">
        <v>739</v>
      </c>
      <c r="J1953" s="8" t="s">
        <v>324</v>
      </c>
      <c r="K1953" s="8" t="s">
        <v>21</v>
      </c>
      <c r="L1953" s="12">
        <v>327</v>
      </c>
      <c r="M1953" s="9">
        <v>13</v>
      </c>
      <c r="N1953" s="10">
        <f t="shared" si="270"/>
        <v>3.9755351681957186E-2</v>
      </c>
      <c r="O1953" s="11">
        <f t="shared" si="271"/>
        <v>14.459999999999999</v>
      </c>
      <c r="P1953" s="11">
        <v>187.98</v>
      </c>
      <c r="Q1953" s="11">
        <v>0</v>
      </c>
      <c r="R1953" s="8">
        <v>0</v>
      </c>
      <c r="S1953" s="8">
        <v>0</v>
      </c>
      <c r="T1953" s="33" t="str">
        <f t="shared" si="272"/>
        <v/>
      </c>
      <c r="U1953" s="12">
        <f t="shared" si="273"/>
        <v>0</v>
      </c>
      <c r="V1953" s="10">
        <f t="shared" si="274"/>
        <v>0</v>
      </c>
      <c r="W1953" s="11">
        <v>16</v>
      </c>
      <c r="X1953" s="8" t="s">
        <v>148</v>
      </c>
      <c r="Y1953" s="8" t="s">
        <v>149</v>
      </c>
      <c r="AA1953">
        <f t="shared" si="275"/>
        <v>3</v>
      </c>
      <c r="AB1953" s="32">
        <f t="shared" si="276"/>
        <v>-187.98</v>
      </c>
      <c r="AC1953" t="str">
        <f t="shared" si="277"/>
        <v>No Sales</v>
      </c>
      <c r="AD1953">
        <f>IFERROR(VLOOKUP(J1953,Product_lookup!$A:$G,5,FALSE),"")</f>
        <v>499</v>
      </c>
      <c r="AE1953">
        <f>IFERROR(VLOOKUP(J1953,Product_lookup!$A:$G,6,FALSE),"")</f>
        <v>180</v>
      </c>
      <c r="AF1953">
        <f>IFERROR(VLOOKUP(J1953,Product_lookup!$A:$G,7,FALSE),"")</f>
        <v>125</v>
      </c>
      <c r="AG1953" s="33">
        <f t="shared" si="278"/>
        <v>0.38877755511022044</v>
      </c>
    </row>
    <row r="1954" spans="1:33" x14ac:dyDescent="0.3">
      <c r="A1954" s="27">
        <v>46283</v>
      </c>
      <c r="B1954" s="8" t="s">
        <v>34</v>
      </c>
      <c r="C1954" s="8" t="s">
        <v>140</v>
      </c>
      <c r="D1954" s="8" t="s">
        <v>141</v>
      </c>
      <c r="E1954" s="8" t="s">
        <v>322</v>
      </c>
      <c r="F1954" s="8" t="s">
        <v>143</v>
      </c>
      <c r="G1954" s="8" t="s">
        <v>560</v>
      </c>
      <c r="H1954" s="8" t="s">
        <v>20</v>
      </c>
      <c r="I1954" s="8" t="s">
        <v>560</v>
      </c>
      <c r="J1954" s="8" t="s">
        <v>324</v>
      </c>
      <c r="K1954" s="8" t="s">
        <v>7</v>
      </c>
      <c r="L1954" s="12">
        <v>653</v>
      </c>
      <c r="M1954" s="9">
        <v>6</v>
      </c>
      <c r="N1954" s="10">
        <f t="shared" si="270"/>
        <v>9.1883614088820835E-3</v>
      </c>
      <c r="O1954" s="11">
        <f t="shared" si="271"/>
        <v>11.469999999999999</v>
      </c>
      <c r="P1954" s="11">
        <v>68.819999999999993</v>
      </c>
      <c r="Q1954" s="11">
        <v>0</v>
      </c>
      <c r="R1954" s="8">
        <v>0</v>
      </c>
      <c r="S1954" s="8">
        <v>0</v>
      </c>
      <c r="T1954" s="33" t="str">
        <f t="shared" si="272"/>
        <v/>
      </c>
      <c r="U1954" s="12">
        <f t="shared" si="273"/>
        <v>0</v>
      </c>
      <c r="V1954" s="10">
        <f t="shared" si="274"/>
        <v>0</v>
      </c>
      <c r="W1954" s="11">
        <v>19</v>
      </c>
      <c r="X1954" s="8" t="s">
        <v>148</v>
      </c>
      <c r="Y1954" s="8" t="s">
        <v>149</v>
      </c>
      <c r="AA1954">
        <f t="shared" si="275"/>
        <v>3</v>
      </c>
      <c r="AB1954" s="32">
        <f t="shared" si="276"/>
        <v>-68.819999999999993</v>
      </c>
      <c r="AC1954" t="str">
        <f t="shared" si="277"/>
        <v>No Sales</v>
      </c>
      <c r="AD1954">
        <f>IFERROR(VLOOKUP(J1954,Product_lookup!$A:$G,5,FALSE),"")</f>
        <v>499</v>
      </c>
      <c r="AE1954">
        <f>IFERROR(VLOOKUP(J1954,Product_lookup!$A:$G,6,FALSE),"")</f>
        <v>180</v>
      </c>
      <c r="AF1954">
        <f>IFERROR(VLOOKUP(J1954,Product_lookup!$A:$G,7,FALSE),"")</f>
        <v>125</v>
      </c>
      <c r="AG1954" s="33">
        <f t="shared" si="278"/>
        <v>0.38877755511022044</v>
      </c>
    </row>
    <row r="1955" spans="1:33" x14ac:dyDescent="0.3">
      <c r="A1955" s="27">
        <v>46283</v>
      </c>
      <c r="B1955" s="8" t="s">
        <v>34</v>
      </c>
      <c r="C1955" s="8" t="s">
        <v>140</v>
      </c>
      <c r="D1955" s="8" t="s">
        <v>141</v>
      </c>
      <c r="E1955" s="8" t="s">
        <v>325</v>
      </c>
      <c r="F1955" s="8" t="s">
        <v>143</v>
      </c>
      <c r="G1955" s="8" t="s">
        <v>422</v>
      </c>
      <c r="H1955" s="8" t="s">
        <v>20</v>
      </c>
      <c r="I1955" s="8" t="s">
        <v>422</v>
      </c>
      <c r="J1955" s="8" t="s">
        <v>327</v>
      </c>
      <c r="K1955" s="8" t="s">
        <v>21</v>
      </c>
      <c r="L1955" s="12">
        <v>285</v>
      </c>
      <c r="M1955" s="9">
        <v>4</v>
      </c>
      <c r="N1955" s="10">
        <f t="shared" si="270"/>
        <v>1.4035087719298246E-2</v>
      </c>
      <c r="O1955" s="11">
        <f t="shared" si="271"/>
        <v>5.18</v>
      </c>
      <c r="P1955" s="11">
        <v>20.72</v>
      </c>
      <c r="Q1955" s="11">
        <v>0</v>
      </c>
      <c r="R1955" s="8">
        <v>0</v>
      </c>
      <c r="S1955" s="8">
        <v>0</v>
      </c>
      <c r="T1955" s="33" t="str">
        <f t="shared" si="272"/>
        <v/>
      </c>
      <c r="U1955" s="12">
        <f t="shared" si="273"/>
        <v>0</v>
      </c>
      <c r="V1955" s="10">
        <f t="shared" si="274"/>
        <v>0</v>
      </c>
      <c r="W1955" s="11">
        <v>5.5</v>
      </c>
      <c r="X1955" s="8" t="s">
        <v>148</v>
      </c>
      <c r="Y1955" s="8" t="s">
        <v>149</v>
      </c>
      <c r="AA1955">
        <f t="shared" si="275"/>
        <v>3</v>
      </c>
      <c r="AB1955" s="32">
        <f t="shared" si="276"/>
        <v>-20.72</v>
      </c>
      <c r="AC1955" t="str">
        <f t="shared" si="277"/>
        <v>No Sales</v>
      </c>
      <c r="AD1955">
        <f>IFERROR(VLOOKUP(J1955,Product_lookup!$A:$G,5,FALSE),"")</f>
        <v>199</v>
      </c>
      <c r="AE1955">
        <f>IFERROR(VLOOKUP(J1955,Product_lookup!$A:$G,6,FALSE),"")</f>
        <v>76</v>
      </c>
      <c r="AF1955">
        <f>IFERROR(VLOOKUP(J1955,Product_lookup!$A:$G,7,FALSE),"")</f>
        <v>88</v>
      </c>
      <c r="AG1955" s="33">
        <f t="shared" si="278"/>
        <v>0.17587939698492464</v>
      </c>
    </row>
    <row r="1956" spans="1:33" x14ac:dyDescent="0.3">
      <c r="A1956" s="27">
        <v>46283</v>
      </c>
      <c r="B1956" s="8" t="s">
        <v>34</v>
      </c>
      <c r="C1956" s="8" t="s">
        <v>140</v>
      </c>
      <c r="D1956" s="8" t="s">
        <v>141</v>
      </c>
      <c r="E1956" s="8" t="s">
        <v>325</v>
      </c>
      <c r="F1956" s="8" t="s">
        <v>143</v>
      </c>
      <c r="G1956" s="8" t="s">
        <v>696</v>
      </c>
      <c r="H1956" s="8" t="s">
        <v>20</v>
      </c>
      <c r="I1956" s="8" t="s">
        <v>696</v>
      </c>
      <c r="J1956" s="8" t="s">
        <v>327</v>
      </c>
      <c r="K1956" s="8" t="s">
        <v>21</v>
      </c>
      <c r="L1956" s="12">
        <v>327</v>
      </c>
      <c r="M1956" s="9">
        <v>7</v>
      </c>
      <c r="N1956" s="10">
        <f t="shared" si="270"/>
        <v>2.1406727828746176E-2</v>
      </c>
      <c r="O1956" s="11">
        <f t="shared" si="271"/>
        <v>7.5</v>
      </c>
      <c r="P1956" s="11">
        <v>52.5</v>
      </c>
      <c r="Q1956" s="11">
        <v>398</v>
      </c>
      <c r="R1956" s="8">
        <v>2</v>
      </c>
      <c r="S1956" s="8">
        <v>2</v>
      </c>
      <c r="T1956" s="33">
        <f t="shared" si="272"/>
        <v>0.13190954773869346</v>
      </c>
      <c r="U1956" s="12">
        <f t="shared" si="273"/>
        <v>7.5809523809523807</v>
      </c>
      <c r="V1956" s="10">
        <f t="shared" si="274"/>
        <v>0.2857142857142857</v>
      </c>
      <c r="W1956" s="11">
        <v>7.5</v>
      </c>
      <c r="X1956" s="8" t="s">
        <v>148</v>
      </c>
      <c r="Y1956" s="8" t="s">
        <v>149</v>
      </c>
      <c r="AA1956">
        <f t="shared" si="275"/>
        <v>3</v>
      </c>
      <c r="AB1956" s="32">
        <f t="shared" si="276"/>
        <v>17.5</v>
      </c>
      <c r="AC1956" t="str">
        <f t="shared" si="277"/>
        <v>Profitable</v>
      </c>
      <c r="AD1956">
        <f>IFERROR(VLOOKUP(J1956,Product_lookup!$A:$G,5,FALSE),"")</f>
        <v>199</v>
      </c>
      <c r="AE1956">
        <f>IFERROR(VLOOKUP(J1956,Product_lookup!$A:$G,6,FALSE),"")</f>
        <v>76</v>
      </c>
      <c r="AF1956">
        <f>IFERROR(VLOOKUP(J1956,Product_lookup!$A:$G,7,FALSE),"")</f>
        <v>88</v>
      </c>
      <c r="AG1956" s="33">
        <f t="shared" si="278"/>
        <v>0.17587939698492464</v>
      </c>
    </row>
    <row r="1957" spans="1:33" x14ac:dyDescent="0.3">
      <c r="A1957" s="27">
        <v>46283</v>
      </c>
      <c r="B1957" s="8" t="s">
        <v>34</v>
      </c>
      <c r="C1957" s="8" t="s">
        <v>140</v>
      </c>
      <c r="D1957" s="8" t="s">
        <v>141</v>
      </c>
      <c r="E1957" s="8" t="s">
        <v>325</v>
      </c>
      <c r="F1957" s="8" t="s">
        <v>143</v>
      </c>
      <c r="G1957" s="8" t="s">
        <v>326</v>
      </c>
      <c r="H1957" s="8" t="s">
        <v>20</v>
      </c>
      <c r="I1957" s="8" t="s">
        <v>326</v>
      </c>
      <c r="J1957" s="8" t="s">
        <v>327</v>
      </c>
      <c r="K1957" s="8" t="s">
        <v>21</v>
      </c>
      <c r="L1957" s="12">
        <v>1117</v>
      </c>
      <c r="M1957" s="9">
        <v>12</v>
      </c>
      <c r="N1957" s="10">
        <f t="shared" si="270"/>
        <v>1.0743061772605193E-2</v>
      </c>
      <c r="O1957" s="11">
        <f t="shared" si="271"/>
        <v>6</v>
      </c>
      <c r="P1957" s="11">
        <v>72</v>
      </c>
      <c r="Q1957" s="11">
        <v>0</v>
      </c>
      <c r="R1957" s="8">
        <v>0</v>
      </c>
      <c r="S1957" s="8">
        <v>0</v>
      </c>
      <c r="T1957" s="33" t="str">
        <f t="shared" si="272"/>
        <v/>
      </c>
      <c r="U1957" s="12">
        <f t="shared" si="273"/>
        <v>0</v>
      </c>
      <c r="V1957" s="10">
        <f t="shared" si="274"/>
        <v>0</v>
      </c>
      <c r="W1957" s="11">
        <v>6</v>
      </c>
      <c r="X1957" s="8" t="s">
        <v>148</v>
      </c>
      <c r="Y1957" s="8" t="s">
        <v>149</v>
      </c>
      <c r="AA1957">
        <f t="shared" si="275"/>
        <v>3</v>
      </c>
      <c r="AB1957" s="32">
        <f t="shared" si="276"/>
        <v>-72</v>
      </c>
      <c r="AC1957" t="str">
        <f t="shared" si="277"/>
        <v>No Sales</v>
      </c>
      <c r="AD1957">
        <f>IFERROR(VLOOKUP(J1957,Product_lookup!$A:$G,5,FALSE),"")</f>
        <v>199</v>
      </c>
      <c r="AE1957">
        <f>IFERROR(VLOOKUP(J1957,Product_lookup!$A:$G,6,FALSE),"")</f>
        <v>76</v>
      </c>
      <c r="AF1957">
        <f>IFERROR(VLOOKUP(J1957,Product_lookup!$A:$G,7,FALSE),"")</f>
        <v>88</v>
      </c>
      <c r="AG1957" s="33">
        <f t="shared" si="278"/>
        <v>0.17587939698492464</v>
      </c>
    </row>
    <row r="1958" spans="1:33" x14ac:dyDescent="0.3">
      <c r="A1958" s="27">
        <v>46283</v>
      </c>
      <c r="B1958" s="8" t="s">
        <v>34</v>
      </c>
      <c r="C1958" s="8" t="s">
        <v>140</v>
      </c>
      <c r="D1958" s="8" t="s">
        <v>141</v>
      </c>
      <c r="E1958" s="8" t="s">
        <v>325</v>
      </c>
      <c r="F1958" s="8" t="s">
        <v>143</v>
      </c>
      <c r="G1958" s="8" t="s">
        <v>487</v>
      </c>
      <c r="H1958" s="8" t="s">
        <v>20</v>
      </c>
      <c r="I1958" s="8" t="s">
        <v>487</v>
      </c>
      <c r="J1958" s="8" t="s">
        <v>327</v>
      </c>
      <c r="K1958" s="8" t="s">
        <v>14</v>
      </c>
      <c r="L1958" s="12">
        <v>297</v>
      </c>
      <c r="M1958" s="9">
        <v>2</v>
      </c>
      <c r="N1958" s="10">
        <f t="shared" si="270"/>
        <v>6.7340067340067337E-3</v>
      </c>
      <c r="O1958" s="11">
        <f t="shared" si="271"/>
        <v>5.13</v>
      </c>
      <c r="P1958" s="11">
        <v>10.26</v>
      </c>
      <c r="Q1958" s="11">
        <v>0</v>
      </c>
      <c r="R1958" s="8">
        <v>0</v>
      </c>
      <c r="S1958" s="8">
        <v>0</v>
      </c>
      <c r="T1958" s="33" t="str">
        <f t="shared" si="272"/>
        <v/>
      </c>
      <c r="U1958" s="12">
        <f t="shared" si="273"/>
        <v>0</v>
      </c>
      <c r="V1958" s="10">
        <f t="shared" si="274"/>
        <v>0</v>
      </c>
      <c r="W1958" s="11">
        <v>6</v>
      </c>
      <c r="X1958" s="8" t="s">
        <v>148</v>
      </c>
      <c r="Y1958" s="8" t="s">
        <v>149</v>
      </c>
      <c r="AA1958">
        <f t="shared" si="275"/>
        <v>3</v>
      </c>
      <c r="AB1958" s="32">
        <f t="shared" si="276"/>
        <v>-10.26</v>
      </c>
      <c r="AC1958" t="str">
        <f t="shared" si="277"/>
        <v>No Sales</v>
      </c>
      <c r="AD1958">
        <f>IFERROR(VLOOKUP(J1958,Product_lookup!$A:$G,5,FALSE),"")</f>
        <v>199</v>
      </c>
      <c r="AE1958">
        <f>IFERROR(VLOOKUP(J1958,Product_lookup!$A:$G,6,FALSE),"")</f>
        <v>76</v>
      </c>
      <c r="AF1958">
        <f>IFERROR(VLOOKUP(J1958,Product_lookup!$A:$G,7,FALSE),"")</f>
        <v>88</v>
      </c>
      <c r="AG1958" s="33">
        <f t="shared" si="278"/>
        <v>0.17587939698492464</v>
      </c>
    </row>
    <row r="1959" spans="1:33" x14ac:dyDescent="0.3">
      <c r="A1959" s="27">
        <v>46283</v>
      </c>
      <c r="B1959" s="8" t="s">
        <v>34</v>
      </c>
      <c r="C1959" s="8" t="s">
        <v>140</v>
      </c>
      <c r="D1959" s="8" t="s">
        <v>141</v>
      </c>
      <c r="E1959" s="8" t="s">
        <v>325</v>
      </c>
      <c r="F1959" s="8" t="s">
        <v>143</v>
      </c>
      <c r="G1959" s="8" t="s">
        <v>698</v>
      </c>
      <c r="H1959" s="8" t="s">
        <v>20</v>
      </c>
      <c r="I1959" s="8" t="s">
        <v>698</v>
      </c>
      <c r="J1959" s="8" t="s">
        <v>327</v>
      </c>
      <c r="K1959" s="8" t="s">
        <v>14</v>
      </c>
      <c r="L1959" s="12">
        <v>701</v>
      </c>
      <c r="M1959" s="9">
        <v>3</v>
      </c>
      <c r="N1959" s="10">
        <f t="shared" si="270"/>
        <v>4.2796005706134095E-3</v>
      </c>
      <c r="O1959" s="11">
        <f t="shared" si="271"/>
        <v>3.0700000000000003</v>
      </c>
      <c r="P1959" s="11">
        <v>9.2100000000000009</v>
      </c>
      <c r="Q1959" s="11">
        <v>0</v>
      </c>
      <c r="R1959" s="8">
        <v>0</v>
      </c>
      <c r="S1959" s="8">
        <v>0</v>
      </c>
      <c r="T1959" s="33" t="str">
        <f t="shared" si="272"/>
        <v/>
      </c>
      <c r="U1959" s="12">
        <f t="shared" si="273"/>
        <v>0</v>
      </c>
      <c r="V1959" s="10">
        <f t="shared" si="274"/>
        <v>0</v>
      </c>
      <c r="W1959" s="11">
        <v>5.5</v>
      </c>
      <c r="X1959" s="8" t="s">
        <v>148</v>
      </c>
      <c r="Y1959" s="8" t="s">
        <v>149</v>
      </c>
      <c r="AA1959">
        <f t="shared" si="275"/>
        <v>3</v>
      </c>
      <c r="AB1959" s="32">
        <f t="shared" si="276"/>
        <v>-9.2100000000000009</v>
      </c>
      <c r="AC1959" t="str">
        <f t="shared" si="277"/>
        <v>No Sales</v>
      </c>
      <c r="AD1959">
        <f>IFERROR(VLOOKUP(J1959,Product_lookup!$A:$G,5,FALSE),"")</f>
        <v>199</v>
      </c>
      <c r="AE1959">
        <f>IFERROR(VLOOKUP(J1959,Product_lookup!$A:$G,6,FALSE),"")</f>
        <v>76</v>
      </c>
      <c r="AF1959">
        <f>IFERROR(VLOOKUP(J1959,Product_lookup!$A:$G,7,FALSE),"")</f>
        <v>88</v>
      </c>
      <c r="AG1959" s="33">
        <f t="shared" si="278"/>
        <v>0.17587939698492464</v>
      </c>
    </row>
    <row r="1960" spans="1:33" x14ac:dyDescent="0.3">
      <c r="A1960" s="27">
        <v>46283</v>
      </c>
      <c r="B1960" s="8" t="s">
        <v>34</v>
      </c>
      <c r="C1960" s="8" t="s">
        <v>140</v>
      </c>
      <c r="D1960" s="8" t="s">
        <v>141</v>
      </c>
      <c r="E1960" s="8" t="s">
        <v>328</v>
      </c>
      <c r="F1960" s="8" t="s">
        <v>143</v>
      </c>
      <c r="G1960" s="8" t="s">
        <v>329</v>
      </c>
      <c r="H1960" s="8" t="s">
        <v>20</v>
      </c>
      <c r="I1960" s="8" t="s">
        <v>329</v>
      </c>
      <c r="J1960" s="8" t="s">
        <v>330</v>
      </c>
      <c r="K1960" s="8" t="s">
        <v>14</v>
      </c>
      <c r="L1960" s="12">
        <v>1449</v>
      </c>
      <c r="M1960" s="9">
        <v>12</v>
      </c>
      <c r="N1960" s="10">
        <f t="shared" si="270"/>
        <v>8.2815734989648039E-3</v>
      </c>
      <c r="O1960" s="11">
        <f t="shared" si="271"/>
        <v>5.75</v>
      </c>
      <c r="P1960" s="11">
        <v>69</v>
      </c>
      <c r="Q1960" s="11">
        <v>0</v>
      </c>
      <c r="R1960" s="8">
        <v>0</v>
      </c>
      <c r="S1960" s="8">
        <v>0</v>
      </c>
      <c r="T1960" s="33" t="str">
        <f t="shared" si="272"/>
        <v/>
      </c>
      <c r="U1960" s="12">
        <f t="shared" si="273"/>
        <v>0</v>
      </c>
      <c r="V1960" s="10">
        <f t="shared" si="274"/>
        <v>0</v>
      </c>
      <c r="W1960" s="11">
        <v>10</v>
      </c>
      <c r="X1960" s="8" t="s">
        <v>148</v>
      </c>
      <c r="Y1960" s="8" t="s">
        <v>149</v>
      </c>
      <c r="AA1960">
        <f t="shared" si="275"/>
        <v>3</v>
      </c>
      <c r="AB1960" s="32">
        <f t="shared" si="276"/>
        <v>-69</v>
      </c>
      <c r="AC1960" t="str">
        <f t="shared" si="277"/>
        <v>No Sales</v>
      </c>
      <c r="AD1960">
        <f>IFERROR(VLOOKUP(J1960,Product_lookup!$A:$G,5,FALSE),"")</f>
        <v>299</v>
      </c>
      <c r="AE1960">
        <f>IFERROR(VLOOKUP(J1960,Product_lookup!$A:$G,6,FALSE),"")</f>
        <v>114</v>
      </c>
      <c r="AF1960">
        <f>IFERROR(VLOOKUP(J1960,Product_lookup!$A:$G,7,FALSE),"")</f>
        <v>97</v>
      </c>
      <c r="AG1960" s="33">
        <f t="shared" si="278"/>
        <v>0.29431438127090304</v>
      </c>
    </row>
    <row r="1961" spans="1:33" x14ac:dyDescent="0.3">
      <c r="A1961" s="27">
        <v>46283</v>
      </c>
      <c r="B1961" s="8" t="s">
        <v>34</v>
      </c>
      <c r="C1961" s="8" t="s">
        <v>140</v>
      </c>
      <c r="D1961" s="8" t="s">
        <v>141</v>
      </c>
      <c r="E1961" s="8" t="s">
        <v>328</v>
      </c>
      <c r="F1961" s="8" t="s">
        <v>143</v>
      </c>
      <c r="G1961" s="8" t="s">
        <v>491</v>
      </c>
      <c r="H1961" s="8" t="s">
        <v>20</v>
      </c>
      <c r="I1961" s="8" t="s">
        <v>491</v>
      </c>
      <c r="J1961" s="8" t="s">
        <v>330</v>
      </c>
      <c r="K1961" s="8" t="s">
        <v>7</v>
      </c>
      <c r="L1961" s="12">
        <v>1314</v>
      </c>
      <c r="M1961" s="9">
        <v>5</v>
      </c>
      <c r="N1961" s="10">
        <f t="shared" si="270"/>
        <v>3.8051750380517502E-3</v>
      </c>
      <c r="O1961" s="11">
        <f t="shared" si="271"/>
        <v>5.34</v>
      </c>
      <c r="P1961" s="11">
        <v>26.7</v>
      </c>
      <c r="Q1961" s="11">
        <v>1495</v>
      </c>
      <c r="R1961" s="8">
        <v>3</v>
      </c>
      <c r="S1961" s="8">
        <v>5</v>
      </c>
      <c r="T1961" s="33">
        <f t="shared" si="272"/>
        <v>1.7859531772575252E-2</v>
      </c>
      <c r="U1961" s="12">
        <f t="shared" si="273"/>
        <v>55.992509363295881</v>
      </c>
      <c r="V1961" s="10">
        <f t="shared" si="274"/>
        <v>0.6</v>
      </c>
      <c r="W1961" s="11">
        <v>9</v>
      </c>
      <c r="X1961" s="8" t="s">
        <v>148</v>
      </c>
      <c r="Y1961" s="8" t="s">
        <v>149</v>
      </c>
      <c r="AA1961">
        <f t="shared" si="275"/>
        <v>3</v>
      </c>
      <c r="AB1961" s="32">
        <f t="shared" si="276"/>
        <v>413.3</v>
      </c>
      <c r="AC1961" t="str">
        <f t="shared" si="277"/>
        <v>Profitable</v>
      </c>
      <c r="AD1961">
        <f>IFERROR(VLOOKUP(J1961,Product_lookup!$A:$G,5,FALSE),"")</f>
        <v>299</v>
      </c>
      <c r="AE1961">
        <f>IFERROR(VLOOKUP(J1961,Product_lookup!$A:$G,6,FALSE),"")</f>
        <v>114</v>
      </c>
      <c r="AF1961">
        <f>IFERROR(VLOOKUP(J1961,Product_lookup!$A:$G,7,FALSE),"")</f>
        <v>97</v>
      </c>
      <c r="AG1961" s="33">
        <f t="shared" si="278"/>
        <v>0.29431438127090304</v>
      </c>
    </row>
    <row r="1962" spans="1:33" x14ac:dyDescent="0.3">
      <c r="A1962" s="27">
        <v>46283</v>
      </c>
      <c r="B1962" s="8" t="s">
        <v>34</v>
      </c>
      <c r="C1962" s="8" t="s">
        <v>140</v>
      </c>
      <c r="D1962" s="8" t="s">
        <v>141</v>
      </c>
      <c r="E1962" s="8" t="s">
        <v>328</v>
      </c>
      <c r="F1962" s="8" t="s">
        <v>143</v>
      </c>
      <c r="G1962" s="8" t="s">
        <v>331</v>
      </c>
      <c r="H1962" s="8" t="s">
        <v>20</v>
      </c>
      <c r="I1962" s="8" t="s">
        <v>331</v>
      </c>
      <c r="J1962" s="8" t="s">
        <v>330</v>
      </c>
      <c r="K1962" s="8" t="s">
        <v>14</v>
      </c>
      <c r="L1962" s="12">
        <v>900</v>
      </c>
      <c r="M1962" s="9">
        <v>3</v>
      </c>
      <c r="N1962" s="10">
        <f t="shared" si="270"/>
        <v>3.3333333333333335E-3</v>
      </c>
      <c r="O1962" s="11">
        <f t="shared" si="271"/>
        <v>6.06</v>
      </c>
      <c r="P1962" s="11">
        <v>18.18</v>
      </c>
      <c r="Q1962" s="11">
        <v>0</v>
      </c>
      <c r="R1962" s="8">
        <v>0</v>
      </c>
      <c r="S1962" s="8">
        <v>0</v>
      </c>
      <c r="T1962" s="33" t="str">
        <f t="shared" si="272"/>
        <v/>
      </c>
      <c r="U1962" s="12">
        <f t="shared" si="273"/>
        <v>0</v>
      </c>
      <c r="V1962" s="10">
        <f t="shared" si="274"/>
        <v>0</v>
      </c>
      <c r="W1962" s="11">
        <v>10</v>
      </c>
      <c r="X1962" s="8" t="s">
        <v>148</v>
      </c>
      <c r="Y1962" s="8" t="s">
        <v>149</v>
      </c>
      <c r="AA1962">
        <f t="shared" si="275"/>
        <v>3</v>
      </c>
      <c r="AB1962" s="32">
        <f t="shared" si="276"/>
        <v>-18.18</v>
      </c>
      <c r="AC1962" t="str">
        <f t="shared" si="277"/>
        <v>No Sales</v>
      </c>
      <c r="AD1962">
        <f>IFERROR(VLOOKUP(J1962,Product_lookup!$A:$G,5,FALSE),"")</f>
        <v>299</v>
      </c>
      <c r="AE1962">
        <f>IFERROR(VLOOKUP(J1962,Product_lookup!$A:$G,6,FALSE),"")</f>
        <v>114</v>
      </c>
      <c r="AF1962">
        <f>IFERROR(VLOOKUP(J1962,Product_lookup!$A:$G,7,FALSE),"")</f>
        <v>97</v>
      </c>
      <c r="AG1962" s="33">
        <f t="shared" si="278"/>
        <v>0.29431438127090304</v>
      </c>
    </row>
    <row r="1963" spans="1:33" x14ac:dyDescent="0.3">
      <c r="A1963" s="27">
        <v>46283</v>
      </c>
      <c r="B1963" s="8" t="s">
        <v>34</v>
      </c>
      <c r="C1963" s="8" t="s">
        <v>140</v>
      </c>
      <c r="D1963" s="8" t="s">
        <v>141</v>
      </c>
      <c r="E1963" s="8" t="s">
        <v>328</v>
      </c>
      <c r="F1963" s="8" t="s">
        <v>143</v>
      </c>
      <c r="G1963" s="8" t="s">
        <v>490</v>
      </c>
      <c r="H1963" s="8" t="s">
        <v>20</v>
      </c>
      <c r="I1963" s="8" t="s">
        <v>490</v>
      </c>
      <c r="J1963" s="8" t="s">
        <v>330</v>
      </c>
      <c r="K1963" s="8" t="s">
        <v>14</v>
      </c>
      <c r="L1963" s="12">
        <v>828</v>
      </c>
      <c r="M1963" s="9">
        <v>3</v>
      </c>
      <c r="N1963" s="10">
        <f t="shared" si="270"/>
        <v>3.6231884057971015E-3</v>
      </c>
      <c r="O1963" s="11">
        <f t="shared" si="271"/>
        <v>6.7399999999999993</v>
      </c>
      <c r="P1963" s="11">
        <v>20.22</v>
      </c>
      <c r="Q1963" s="11">
        <v>0</v>
      </c>
      <c r="R1963" s="8">
        <v>0</v>
      </c>
      <c r="S1963" s="8">
        <v>0</v>
      </c>
      <c r="T1963" s="33" t="str">
        <f t="shared" si="272"/>
        <v/>
      </c>
      <c r="U1963" s="12">
        <f t="shared" si="273"/>
        <v>0</v>
      </c>
      <c r="V1963" s="10">
        <f t="shared" si="274"/>
        <v>0</v>
      </c>
      <c r="W1963" s="11">
        <v>11.5</v>
      </c>
      <c r="X1963" s="8" t="s">
        <v>148</v>
      </c>
      <c r="Y1963" s="8" t="s">
        <v>149</v>
      </c>
      <c r="AA1963">
        <f t="shared" si="275"/>
        <v>3</v>
      </c>
      <c r="AB1963" s="32">
        <f t="shared" si="276"/>
        <v>-20.22</v>
      </c>
      <c r="AC1963" t="str">
        <f t="shared" si="277"/>
        <v>No Sales</v>
      </c>
      <c r="AD1963">
        <f>IFERROR(VLOOKUP(J1963,Product_lookup!$A:$G,5,FALSE),"")</f>
        <v>299</v>
      </c>
      <c r="AE1963">
        <f>IFERROR(VLOOKUP(J1963,Product_lookup!$A:$G,6,FALSE),"")</f>
        <v>114</v>
      </c>
      <c r="AF1963">
        <f>IFERROR(VLOOKUP(J1963,Product_lookup!$A:$G,7,FALSE),"")</f>
        <v>97</v>
      </c>
      <c r="AG1963" s="33">
        <f t="shared" si="278"/>
        <v>0.29431438127090304</v>
      </c>
    </row>
    <row r="1964" spans="1:33" x14ac:dyDescent="0.3">
      <c r="A1964" s="27">
        <v>46283</v>
      </c>
      <c r="B1964" s="8" t="s">
        <v>34</v>
      </c>
      <c r="C1964" s="8" t="s">
        <v>140</v>
      </c>
      <c r="D1964" s="8" t="s">
        <v>141</v>
      </c>
      <c r="E1964" s="8" t="s">
        <v>328</v>
      </c>
      <c r="F1964" s="8" t="s">
        <v>143</v>
      </c>
      <c r="G1964" s="8" t="s">
        <v>699</v>
      </c>
      <c r="H1964" s="8" t="s">
        <v>20</v>
      </c>
      <c r="I1964" s="8" t="s">
        <v>699</v>
      </c>
      <c r="J1964" s="8" t="s">
        <v>330</v>
      </c>
      <c r="K1964" s="8" t="s">
        <v>14</v>
      </c>
      <c r="L1964" s="12">
        <v>797</v>
      </c>
      <c r="M1964" s="9">
        <v>4</v>
      </c>
      <c r="N1964" s="10">
        <f t="shared" si="270"/>
        <v>5.018820577164366E-3</v>
      </c>
      <c r="O1964" s="11">
        <f t="shared" si="271"/>
        <v>4.82</v>
      </c>
      <c r="P1964" s="11">
        <v>19.28</v>
      </c>
      <c r="Q1964" s="11">
        <v>0</v>
      </c>
      <c r="R1964" s="8">
        <v>0</v>
      </c>
      <c r="S1964" s="8">
        <v>0</v>
      </c>
      <c r="T1964" s="33" t="str">
        <f t="shared" si="272"/>
        <v/>
      </c>
      <c r="U1964" s="12">
        <f t="shared" si="273"/>
        <v>0</v>
      </c>
      <c r="V1964" s="10">
        <f t="shared" si="274"/>
        <v>0</v>
      </c>
      <c r="W1964" s="11">
        <v>8</v>
      </c>
      <c r="X1964" s="8" t="s">
        <v>148</v>
      </c>
      <c r="Y1964" s="8" t="s">
        <v>149</v>
      </c>
      <c r="AA1964">
        <f t="shared" si="275"/>
        <v>3</v>
      </c>
      <c r="AB1964" s="32">
        <f t="shared" si="276"/>
        <v>-19.28</v>
      </c>
      <c r="AC1964" t="str">
        <f t="shared" si="277"/>
        <v>No Sales</v>
      </c>
      <c r="AD1964">
        <f>IFERROR(VLOOKUP(J1964,Product_lookup!$A:$G,5,FALSE),"")</f>
        <v>299</v>
      </c>
      <c r="AE1964">
        <f>IFERROR(VLOOKUP(J1964,Product_lookup!$A:$G,6,FALSE),"")</f>
        <v>114</v>
      </c>
      <c r="AF1964">
        <f>IFERROR(VLOOKUP(J1964,Product_lookup!$A:$G,7,FALSE),"")</f>
        <v>97</v>
      </c>
      <c r="AG1964" s="33">
        <f t="shared" si="278"/>
        <v>0.29431438127090304</v>
      </c>
    </row>
    <row r="1965" spans="1:33" x14ac:dyDescent="0.3">
      <c r="A1965" s="27">
        <v>46283</v>
      </c>
      <c r="B1965" s="8" t="s">
        <v>34</v>
      </c>
      <c r="C1965" s="8" t="s">
        <v>140</v>
      </c>
      <c r="D1965" s="8" t="s">
        <v>141</v>
      </c>
      <c r="E1965" s="8" t="s">
        <v>328</v>
      </c>
      <c r="F1965" s="8" t="s">
        <v>143</v>
      </c>
      <c r="G1965" s="8" t="s">
        <v>332</v>
      </c>
      <c r="H1965" s="8" t="s">
        <v>20</v>
      </c>
      <c r="I1965" s="8" t="s">
        <v>332</v>
      </c>
      <c r="J1965" s="8" t="s">
        <v>330</v>
      </c>
      <c r="K1965" s="8" t="s">
        <v>21</v>
      </c>
      <c r="L1965" s="12">
        <v>207</v>
      </c>
      <c r="M1965" s="9">
        <v>1</v>
      </c>
      <c r="N1965" s="10">
        <f t="shared" si="270"/>
        <v>4.830917874396135E-3</v>
      </c>
      <c r="O1965" s="11">
        <f t="shared" si="271"/>
        <v>12</v>
      </c>
      <c r="P1965" s="11">
        <v>12</v>
      </c>
      <c r="Q1965" s="11">
        <v>299</v>
      </c>
      <c r="R1965" s="8">
        <v>1</v>
      </c>
      <c r="S1965" s="8">
        <v>1</v>
      </c>
      <c r="T1965" s="33">
        <f t="shared" si="272"/>
        <v>4.0133779264214048E-2</v>
      </c>
      <c r="U1965" s="12">
        <f t="shared" si="273"/>
        <v>24.916666666666668</v>
      </c>
      <c r="V1965" s="10">
        <f t="shared" si="274"/>
        <v>1</v>
      </c>
      <c r="W1965" s="11">
        <v>12</v>
      </c>
      <c r="X1965" s="8" t="s">
        <v>148</v>
      </c>
      <c r="Y1965" s="8" t="s">
        <v>149</v>
      </c>
      <c r="AA1965">
        <f t="shared" si="275"/>
        <v>3</v>
      </c>
      <c r="AB1965" s="32">
        <f t="shared" si="276"/>
        <v>76</v>
      </c>
      <c r="AC1965" t="str">
        <f t="shared" si="277"/>
        <v>Profitable</v>
      </c>
      <c r="AD1965">
        <f>IFERROR(VLOOKUP(J1965,Product_lookup!$A:$G,5,FALSE),"")</f>
        <v>299</v>
      </c>
      <c r="AE1965">
        <f>IFERROR(VLOOKUP(J1965,Product_lookup!$A:$G,6,FALSE),"")</f>
        <v>114</v>
      </c>
      <c r="AF1965">
        <f>IFERROR(VLOOKUP(J1965,Product_lookup!$A:$G,7,FALSE),"")</f>
        <v>97</v>
      </c>
      <c r="AG1965" s="33">
        <f t="shared" si="278"/>
        <v>0.29431438127090304</v>
      </c>
    </row>
    <row r="1966" spans="1:33" x14ac:dyDescent="0.3">
      <c r="A1966" s="27">
        <v>46283</v>
      </c>
      <c r="B1966" s="8" t="s">
        <v>34</v>
      </c>
      <c r="C1966" s="8" t="s">
        <v>140</v>
      </c>
      <c r="D1966" s="8" t="s">
        <v>141</v>
      </c>
      <c r="E1966" s="8" t="s">
        <v>328</v>
      </c>
      <c r="F1966" s="8" t="s">
        <v>143</v>
      </c>
      <c r="G1966" s="8" t="s">
        <v>427</v>
      </c>
      <c r="H1966" s="8" t="s">
        <v>20</v>
      </c>
      <c r="I1966" s="8" t="s">
        <v>427</v>
      </c>
      <c r="J1966" s="8" t="s">
        <v>330</v>
      </c>
      <c r="K1966" s="8" t="s">
        <v>14</v>
      </c>
      <c r="L1966" s="12">
        <v>442</v>
      </c>
      <c r="M1966" s="9">
        <v>4</v>
      </c>
      <c r="N1966" s="10">
        <f t="shared" si="270"/>
        <v>9.0497737556561094E-3</v>
      </c>
      <c r="O1966" s="11">
        <f t="shared" si="271"/>
        <v>8.59</v>
      </c>
      <c r="P1966" s="11">
        <v>34.36</v>
      </c>
      <c r="Q1966" s="11">
        <v>0</v>
      </c>
      <c r="R1966" s="8">
        <v>0</v>
      </c>
      <c r="S1966" s="8">
        <v>0</v>
      </c>
      <c r="T1966" s="33" t="str">
        <f t="shared" si="272"/>
        <v/>
      </c>
      <c r="U1966" s="12">
        <f t="shared" si="273"/>
        <v>0</v>
      </c>
      <c r="V1966" s="10">
        <f t="shared" si="274"/>
        <v>0</v>
      </c>
      <c r="W1966" s="11">
        <v>12</v>
      </c>
      <c r="X1966" s="8" t="s">
        <v>148</v>
      </c>
      <c r="Y1966" s="8" t="s">
        <v>149</v>
      </c>
      <c r="AA1966">
        <f t="shared" si="275"/>
        <v>3</v>
      </c>
      <c r="AB1966" s="32">
        <f t="shared" si="276"/>
        <v>-34.36</v>
      </c>
      <c r="AC1966" t="str">
        <f t="shared" si="277"/>
        <v>No Sales</v>
      </c>
      <c r="AD1966">
        <f>IFERROR(VLOOKUP(J1966,Product_lookup!$A:$G,5,FALSE),"")</f>
        <v>299</v>
      </c>
      <c r="AE1966">
        <f>IFERROR(VLOOKUP(J1966,Product_lookup!$A:$G,6,FALSE),"")</f>
        <v>114</v>
      </c>
      <c r="AF1966">
        <f>IFERROR(VLOOKUP(J1966,Product_lookup!$A:$G,7,FALSE),"")</f>
        <v>97</v>
      </c>
      <c r="AG1966" s="33">
        <f t="shared" si="278"/>
        <v>0.29431438127090304</v>
      </c>
    </row>
    <row r="1967" spans="1:33" x14ac:dyDescent="0.3">
      <c r="A1967" s="27">
        <v>46283</v>
      </c>
      <c r="B1967" s="8" t="s">
        <v>19</v>
      </c>
      <c r="C1967" s="8" t="s">
        <v>249</v>
      </c>
      <c r="D1967" s="8" t="s">
        <v>141</v>
      </c>
      <c r="E1967" s="8" t="s">
        <v>142</v>
      </c>
      <c r="F1967" s="8" t="s">
        <v>143</v>
      </c>
      <c r="G1967" s="8" t="s">
        <v>250</v>
      </c>
      <c r="H1967" s="8" t="s">
        <v>20</v>
      </c>
      <c r="I1967" s="8" t="s">
        <v>250</v>
      </c>
      <c r="J1967" s="8" t="s">
        <v>147</v>
      </c>
      <c r="K1967" s="8" t="s">
        <v>14</v>
      </c>
      <c r="L1967" s="12">
        <v>564</v>
      </c>
      <c r="M1967" s="9">
        <v>9</v>
      </c>
      <c r="N1967" s="10">
        <f t="shared" si="270"/>
        <v>1.5957446808510637E-2</v>
      </c>
      <c r="O1967" s="11">
        <f t="shared" si="271"/>
        <v>5.62</v>
      </c>
      <c r="P1967" s="11">
        <v>50.58</v>
      </c>
      <c r="Q1967" s="11">
        <v>0</v>
      </c>
      <c r="R1967" s="8">
        <v>0</v>
      </c>
      <c r="S1967" s="8">
        <v>0</v>
      </c>
      <c r="T1967" s="33" t="str">
        <f t="shared" si="272"/>
        <v/>
      </c>
      <c r="U1967" s="12">
        <f t="shared" si="273"/>
        <v>0</v>
      </c>
      <c r="V1967" s="10">
        <f t="shared" si="274"/>
        <v>0</v>
      </c>
      <c r="W1967" s="11">
        <v>8</v>
      </c>
      <c r="X1967" s="8" t="s">
        <v>148</v>
      </c>
      <c r="Y1967" s="8" t="s">
        <v>149</v>
      </c>
      <c r="AA1967">
        <f t="shared" si="275"/>
        <v>3</v>
      </c>
      <c r="AB1967" s="32">
        <f t="shared" si="276"/>
        <v>-50.58</v>
      </c>
      <c r="AC1967" t="str">
        <f t="shared" si="277"/>
        <v>No Sales</v>
      </c>
      <c r="AD1967">
        <f>IFERROR(VLOOKUP(J1967,Product_lookup!$A:$G,5,FALSE),"")</f>
        <v>599</v>
      </c>
      <c r="AE1967">
        <f>IFERROR(VLOOKUP(J1967,Product_lookup!$A:$G,6,FALSE),"")</f>
        <v>216</v>
      </c>
      <c r="AF1967">
        <f>IFERROR(VLOOKUP(J1967,Product_lookup!$A:$G,7,FALSE),"")</f>
        <v>144</v>
      </c>
      <c r="AG1967" s="33">
        <f t="shared" si="278"/>
        <v>0.39899833055091821</v>
      </c>
    </row>
    <row r="1968" spans="1:33" x14ac:dyDescent="0.3">
      <c r="A1968" s="27">
        <v>46283</v>
      </c>
      <c r="B1968" s="8" t="s">
        <v>19</v>
      </c>
      <c r="C1968" s="8" t="s">
        <v>249</v>
      </c>
      <c r="D1968" s="8" t="s">
        <v>141</v>
      </c>
      <c r="E1968" s="8" t="s">
        <v>142</v>
      </c>
      <c r="F1968" s="8" t="s">
        <v>143</v>
      </c>
      <c r="G1968" s="8" t="s">
        <v>496</v>
      </c>
      <c r="H1968" s="8" t="s">
        <v>20</v>
      </c>
      <c r="I1968" s="8" t="s">
        <v>496</v>
      </c>
      <c r="J1968" s="8" t="s">
        <v>147</v>
      </c>
      <c r="K1968" s="8" t="s">
        <v>7</v>
      </c>
      <c r="L1968" s="12">
        <v>359</v>
      </c>
      <c r="M1968" s="9">
        <v>10</v>
      </c>
      <c r="N1968" s="10">
        <f t="shared" si="270"/>
        <v>2.7855153203342618E-2</v>
      </c>
      <c r="O1968" s="11">
        <f t="shared" si="271"/>
        <v>4.75</v>
      </c>
      <c r="P1968" s="11">
        <v>47.5</v>
      </c>
      <c r="Q1968" s="11">
        <v>1198</v>
      </c>
      <c r="R1968" s="8">
        <v>1</v>
      </c>
      <c r="S1968" s="8">
        <v>2</v>
      </c>
      <c r="T1968" s="33">
        <f t="shared" si="272"/>
        <v>3.964941569282137E-2</v>
      </c>
      <c r="U1968" s="12">
        <f t="shared" si="273"/>
        <v>25.221052631578946</v>
      </c>
      <c r="V1968" s="10">
        <f t="shared" si="274"/>
        <v>0.1</v>
      </c>
      <c r="W1968" s="11">
        <v>8</v>
      </c>
      <c r="X1968" s="8" t="s">
        <v>148</v>
      </c>
      <c r="Y1968" s="8" t="s">
        <v>149</v>
      </c>
      <c r="AA1968">
        <f t="shared" si="275"/>
        <v>3</v>
      </c>
      <c r="AB1968" s="32">
        <f t="shared" si="276"/>
        <v>430.5</v>
      </c>
      <c r="AC1968" t="str">
        <f t="shared" si="277"/>
        <v>Profitable</v>
      </c>
      <c r="AD1968">
        <f>IFERROR(VLOOKUP(J1968,Product_lookup!$A:$G,5,FALSE),"")</f>
        <v>599</v>
      </c>
      <c r="AE1968">
        <f>IFERROR(VLOOKUP(J1968,Product_lookup!$A:$G,6,FALSE),"")</f>
        <v>216</v>
      </c>
      <c r="AF1968">
        <f>IFERROR(VLOOKUP(J1968,Product_lookup!$A:$G,7,FALSE),"")</f>
        <v>144</v>
      </c>
      <c r="AG1968" s="33">
        <f t="shared" si="278"/>
        <v>0.39899833055091821</v>
      </c>
    </row>
    <row r="1969" spans="1:33" x14ac:dyDescent="0.3">
      <c r="A1969" s="27">
        <v>46283</v>
      </c>
      <c r="B1969" s="8" t="s">
        <v>19</v>
      </c>
      <c r="C1969" s="8" t="s">
        <v>249</v>
      </c>
      <c r="D1969" s="8" t="s">
        <v>141</v>
      </c>
      <c r="E1969" s="8" t="s">
        <v>142</v>
      </c>
      <c r="F1969" s="8" t="s">
        <v>143</v>
      </c>
      <c r="G1969" s="8" t="s">
        <v>344</v>
      </c>
      <c r="H1969" s="8" t="s">
        <v>20</v>
      </c>
      <c r="I1969" s="8" t="s">
        <v>344</v>
      </c>
      <c r="J1969" s="8" t="s">
        <v>147</v>
      </c>
      <c r="K1969" s="8" t="s">
        <v>21</v>
      </c>
      <c r="L1969" s="12">
        <v>92</v>
      </c>
      <c r="M1969" s="9">
        <v>3</v>
      </c>
      <c r="N1969" s="10">
        <f t="shared" si="270"/>
        <v>3.2608695652173912E-2</v>
      </c>
      <c r="O1969" s="11">
        <f t="shared" si="271"/>
        <v>7.5</v>
      </c>
      <c r="P1969" s="11">
        <v>22.5</v>
      </c>
      <c r="Q1969" s="11">
        <v>0</v>
      </c>
      <c r="R1969" s="8">
        <v>0</v>
      </c>
      <c r="S1969" s="8">
        <v>0</v>
      </c>
      <c r="T1969" s="33" t="str">
        <f t="shared" si="272"/>
        <v/>
      </c>
      <c r="U1969" s="12">
        <f t="shared" si="273"/>
        <v>0</v>
      </c>
      <c r="V1969" s="10">
        <f t="shared" si="274"/>
        <v>0</v>
      </c>
      <c r="W1969" s="11">
        <v>7.5</v>
      </c>
      <c r="X1969" s="8" t="s">
        <v>148</v>
      </c>
      <c r="Y1969" s="8" t="s">
        <v>149</v>
      </c>
      <c r="AA1969">
        <f t="shared" si="275"/>
        <v>3</v>
      </c>
      <c r="AB1969" s="32">
        <f t="shared" si="276"/>
        <v>-22.5</v>
      </c>
      <c r="AC1969" t="str">
        <f t="shared" si="277"/>
        <v>No Sales</v>
      </c>
      <c r="AD1969">
        <f>IFERROR(VLOOKUP(J1969,Product_lookup!$A:$G,5,FALSE),"")</f>
        <v>599</v>
      </c>
      <c r="AE1969">
        <f>IFERROR(VLOOKUP(J1969,Product_lookup!$A:$G,6,FALSE),"")</f>
        <v>216</v>
      </c>
      <c r="AF1969">
        <f>IFERROR(VLOOKUP(J1969,Product_lookup!$A:$G,7,FALSE),"")</f>
        <v>144</v>
      </c>
      <c r="AG1969" s="33">
        <f t="shared" si="278"/>
        <v>0.39899833055091821</v>
      </c>
    </row>
    <row r="1970" spans="1:33" x14ac:dyDescent="0.3">
      <c r="A1970" s="27">
        <v>46283</v>
      </c>
      <c r="B1970" s="8" t="s">
        <v>19</v>
      </c>
      <c r="C1970" s="8" t="s">
        <v>249</v>
      </c>
      <c r="D1970" s="8" t="s">
        <v>141</v>
      </c>
      <c r="E1970" s="8" t="s">
        <v>142</v>
      </c>
      <c r="F1970" s="8" t="s">
        <v>143</v>
      </c>
      <c r="G1970" s="8" t="s">
        <v>346</v>
      </c>
      <c r="H1970" s="8" t="s">
        <v>20</v>
      </c>
      <c r="I1970" s="8" t="s">
        <v>346</v>
      </c>
      <c r="J1970" s="8" t="s">
        <v>147</v>
      </c>
      <c r="K1970" s="8" t="s">
        <v>21</v>
      </c>
      <c r="L1970" s="12">
        <v>165</v>
      </c>
      <c r="M1970" s="9">
        <v>6</v>
      </c>
      <c r="N1970" s="10">
        <f t="shared" si="270"/>
        <v>3.6363636363636362E-2</v>
      </c>
      <c r="O1970" s="11">
        <f t="shared" si="271"/>
        <v>9</v>
      </c>
      <c r="P1970" s="11">
        <v>54</v>
      </c>
      <c r="Q1970" s="11">
        <v>599</v>
      </c>
      <c r="R1970" s="8">
        <v>1</v>
      </c>
      <c r="S1970" s="8">
        <v>1</v>
      </c>
      <c r="T1970" s="33">
        <f t="shared" si="272"/>
        <v>9.0150250417362271E-2</v>
      </c>
      <c r="U1970" s="12">
        <f t="shared" si="273"/>
        <v>11.092592592592593</v>
      </c>
      <c r="V1970" s="10">
        <f t="shared" si="274"/>
        <v>0.16666666666666666</v>
      </c>
      <c r="W1970" s="11">
        <v>9</v>
      </c>
      <c r="X1970" s="8" t="s">
        <v>148</v>
      </c>
      <c r="Y1970" s="8" t="s">
        <v>149</v>
      </c>
      <c r="AA1970">
        <f t="shared" si="275"/>
        <v>3</v>
      </c>
      <c r="AB1970" s="32">
        <f t="shared" si="276"/>
        <v>185</v>
      </c>
      <c r="AC1970" t="str">
        <f t="shared" si="277"/>
        <v>Profitable</v>
      </c>
      <c r="AD1970">
        <f>IFERROR(VLOOKUP(J1970,Product_lookup!$A:$G,5,FALSE),"")</f>
        <v>599</v>
      </c>
      <c r="AE1970">
        <f>IFERROR(VLOOKUP(J1970,Product_lookup!$A:$G,6,FALSE),"")</f>
        <v>216</v>
      </c>
      <c r="AF1970">
        <f>IFERROR(VLOOKUP(J1970,Product_lookup!$A:$G,7,FALSE),"")</f>
        <v>144</v>
      </c>
      <c r="AG1970" s="33">
        <f t="shared" si="278"/>
        <v>0.39899833055091821</v>
      </c>
    </row>
    <row r="1971" spans="1:33" x14ac:dyDescent="0.3">
      <c r="A1971" s="27">
        <v>46283</v>
      </c>
      <c r="B1971" s="8" t="s">
        <v>19</v>
      </c>
      <c r="C1971" s="8" t="s">
        <v>249</v>
      </c>
      <c r="D1971" s="8" t="s">
        <v>141</v>
      </c>
      <c r="E1971" s="8" t="s">
        <v>164</v>
      </c>
      <c r="F1971" s="8" t="s">
        <v>143</v>
      </c>
      <c r="G1971" s="8" t="s">
        <v>431</v>
      </c>
      <c r="H1971" s="8" t="s">
        <v>20</v>
      </c>
      <c r="I1971" s="8" t="s">
        <v>431</v>
      </c>
      <c r="J1971" s="8" t="s">
        <v>166</v>
      </c>
      <c r="K1971" s="8" t="s">
        <v>7</v>
      </c>
      <c r="L1971" s="12">
        <v>363</v>
      </c>
      <c r="M1971" s="9">
        <v>3</v>
      </c>
      <c r="N1971" s="10">
        <f t="shared" si="270"/>
        <v>8.2644628099173556E-3</v>
      </c>
      <c r="O1971" s="11">
        <f t="shared" si="271"/>
        <v>4.1499999999999995</v>
      </c>
      <c r="P1971" s="11">
        <v>12.45</v>
      </c>
      <c r="Q1971" s="11">
        <v>0</v>
      </c>
      <c r="R1971" s="8">
        <v>0</v>
      </c>
      <c r="S1971" s="8">
        <v>0</v>
      </c>
      <c r="T1971" s="33" t="str">
        <f t="shared" si="272"/>
        <v/>
      </c>
      <c r="U1971" s="12">
        <f t="shared" si="273"/>
        <v>0</v>
      </c>
      <c r="V1971" s="10">
        <f t="shared" si="274"/>
        <v>0</v>
      </c>
      <c r="W1971" s="11">
        <v>5.5</v>
      </c>
      <c r="X1971" s="8" t="s">
        <v>148</v>
      </c>
      <c r="Y1971" s="8" t="s">
        <v>149</v>
      </c>
      <c r="AA1971">
        <f t="shared" si="275"/>
        <v>3</v>
      </c>
      <c r="AB1971" s="32">
        <f t="shared" si="276"/>
        <v>-12.45</v>
      </c>
      <c r="AC1971" t="str">
        <f t="shared" si="277"/>
        <v>No Sales</v>
      </c>
      <c r="AD1971">
        <f>IFERROR(VLOOKUP(J1971,Product_lookup!$A:$G,5,FALSE),"")</f>
        <v>449</v>
      </c>
      <c r="AE1971">
        <f>IFERROR(VLOOKUP(J1971,Product_lookup!$A:$G,6,FALSE),"")</f>
        <v>162</v>
      </c>
      <c r="AF1971">
        <f>IFERROR(VLOOKUP(J1971,Product_lookup!$A:$G,7,FALSE),"")</f>
        <v>130</v>
      </c>
      <c r="AG1971" s="33">
        <f t="shared" si="278"/>
        <v>0.34966592427616927</v>
      </c>
    </row>
    <row r="1972" spans="1:33" x14ac:dyDescent="0.3">
      <c r="A1972" s="27">
        <v>46283</v>
      </c>
      <c r="B1972" s="8" t="s">
        <v>19</v>
      </c>
      <c r="C1972" s="8" t="s">
        <v>249</v>
      </c>
      <c r="D1972" s="8" t="s">
        <v>141</v>
      </c>
      <c r="E1972" s="8" t="s">
        <v>164</v>
      </c>
      <c r="F1972" s="8" t="s">
        <v>143</v>
      </c>
      <c r="G1972" s="8" t="s">
        <v>432</v>
      </c>
      <c r="H1972" s="8" t="s">
        <v>20</v>
      </c>
      <c r="I1972" s="8" t="s">
        <v>432</v>
      </c>
      <c r="J1972" s="8" t="s">
        <v>166</v>
      </c>
      <c r="K1972" s="8" t="s">
        <v>14</v>
      </c>
      <c r="L1972" s="12">
        <v>241</v>
      </c>
      <c r="M1972" s="9">
        <v>3</v>
      </c>
      <c r="N1972" s="10">
        <f t="shared" si="270"/>
        <v>1.2448132780082987E-2</v>
      </c>
      <c r="O1972" s="11">
        <f t="shared" si="271"/>
        <v>3.66</v>
      </c>
      <c r="P1972" s="11">
        <v>10.98</v>
      </c>
      <c r="Q1972" s="11">
        <v>449</v>
      </c>
      <c r="R1972" s="8">
        <v>1</v>
      </c>
      <c r="S1972" s="8">
        <v>1</v>
      </c>
      <c r="T1972" s="33">
        <f t="shared" si="272"/>
        <v>2.4454342984409801E-2</v>
      </c>
      <c r="U1972" s="12">
        <f t="shared" si="273"/>
        <v>40.892531876138435</v>
      </c>
      <c r="V1972" s="10">
        <f t="shared" si="274"/>
        <v>0.33333333333333331</v>
      </c>
      <c r="W1972" s="11">
        <v>6</v>
      </c>
      <c r="X1972" s="8" t="s">
        <v>148</v>
      </c>
      <c r="Y1972" s="8" t="s">
        <v>149</v>
      </c>
      <c r="AA1972">
        <f t="shared" si="275"/>
        <v>3</v>
      </c>
      <c r="AB1972" s="32">
        <f t="shared" si="276"/>
        <v>146.02000000000001</v>
      </c>
      <c r="AC1972" t="str">
        <f t="shared" si="277"/>
        <v>Profitable</v>
      </c>
      <c r="AD1972">
        <f>IFERROR(VLOOKUP(J1972,Product_lookup!$A:$G,5,FALSE),"")</f>
        <v>449</v>
      </c>
      <c r="AE1972">
        <f>IFERROR(VLOOKUP(J1972,Product_lookup!$A:$G,6,FALSE),"")</f>
        <v>162</v>
      </c>
      <c r="AF1972">
        <f>IFERROR(VLOOKUP(J1972,Product_lookup!$A:$G,7,FALSE),"")</f>
        <v>130</v>
      </c>
      <c r="AG1972" s="33">
        <f t="shared" si="278"/>
        <v>0.34966592427616927</v>
      </c>
    </row>
    <row r="1973" spans="1:33" x14ac:dyDescent="0.3">
      <c r="A1973" s="27">
        <v>46283</v>
      </c>
      <c r="B1973" s="8" t="s">
        <v>19</v>
      </c>
      <c r="C1973" s="8" t="s">
        <v>249</v>
      </c>
      <c r="D1973" s="8" t="s">
        <v>141</v>
      </c>
      <c r="E1973" s="8" t="s">
        <v>351</v>
      </c>
      <c r="F1973" s="8" t="s">
        <v>143</v>
      </c>
      <c r="G1973" s="8" t="s">
        <v>707</v>
      </c>
      <c r="H1973" s="8" t="s">
        <v>20</v>
      </c>
      <c r="I1973" s="8" t="s">
        <v>707</v>
      </c>
      <c r="J1973" s="8" t="s">
        <v>353</v>
      </c>
      <c r="K1973" s="8" t="s">
        <v>14</v>
      </c>
      <c r="L1973" s="12">
        <v>608</v>
      </c>
      <c r="M1973" s="9">
        <v>5</v>
      </c>
      <c r="N1973" s="10">
        <f t="shared" si="270"/>
        <v>8.2236842105263153E-3</v>
      </c>
      <c r="O1973" s="11">
        <f t="shared" si="271"/>
        <v>15.11</v>
      </c>
      <c r="P1973" s="11">
        <v>75.55</v>
      </c>
      <c r="Q1973" s="11">
        <v>2598</v>
      </c>
      <c r="R1973" s="8">
        <v>1</v>
      </c>
      <c r="S1973" s="8">
        <v>2</v>
      </c>
      <c r="T1973" s="33">
        <f t="shared" si="272"/>
        <v>2.9080061585835256E-2</v>
      </c>
      <c r="U1973" s="12">
        <f t="shared" si="273"/>
        <v>34.387822634017212</v>
      </c>
      <c r="V1973" s="10">
        <f t="shared" si="274"/>
        <v>0.2</v>
      </c>
      <c r="W1973" s="11">
        <v>21.5</v>
      </c>
      <c r="X1973" s="8" t="s">
        <v>148</v>
      </c>
      <c r="Y1973" s="8" t="s">
        <v>149</v>
      </c>
      <c r="Z1973" s="8" t="s">
        <v>791</v>
      </c>
      <c r="AA1973">
        <f t="shared" si="275"/>
        <v>3</v>
      </c>
      <c r="AB1973" s="32" t="str">
        <f t="shared" si="276"/>
        <v/>
      </c>
      <c r="AC1973" t="str">
        <f t="shared" si="277"/>
        <v>Cost missing</v>
      </c>
      <c r="AD1973" t="str">
        <f>IFERROR(VLOOKUP(J1973,Product_lookup!$A:$G,5,FALSE),"")</f>
        <v/>
      </c>
      <c r="AE1973" t="str">
        <f>IFERROR(VLOOKUP(J1973,Product_lookup!$A:$G,6,FALSE),"")</f>
        <v/>
      </c>
      <c r="AF1973" t="str">
        <f>IFERROR(VLOOKUP(J1973,Product_lookup!$A:$G,7,FALSE),"")</f>
        <v/>
      </c>
      <c r="AG1973" s="33" t="str">
        <f t="shared" si="278"/>
        <v/>
      </c>
    </row>
    <row r="1974" spans="1:33" x14ac:dyDescent="0.3">
      <c r="A1974" s="27">
        <v>46284</v>
      </c>
      <c r="B1974" s="8" t="s">
        <v>12</v>
      </c>
      <c r="C1974" s="8" t="s">
        <v>140</v>
      </c>
      <c r="D1974" s="8" t="s">
        <v>141</v>
      </c>
      <c r="E1974" s="8" t="s">
        <v>142</v>
      </c>
      <c r="F1974" s="8" t="s">
        <v>143</v>
      </c>
      <c r="G1974" s="8" t="s">
        <v>170</v>
      </c>
      <c r="H1974" s="8" t="s">
        <v>6</v>
      </c>
      <c r="I1974" s="8" t="s">
        <v>584</v>
      </c>
      <c r="J1974" s="8" t="s">
        <v>147</v>
      </c>
      <c r="K1974" s="8" t="s">
        <v>7</v>
      </c>
      <c r="L1974" s="12">
        <v>1064</v>
      </c>
      <c r="M1974" s="9">
        <v>8</v>
      </c>
      <c r="N1974" s="10">
        <f t="shared" si="270"/>
        <v>7.5187969924812026E-3</v>
      </c>
      <c r="O1974" s="11">
        <f t="shared" si="271"/>
        <v>8.2200000000000006</v>
      </c>
      <c r="P1974" s="11">
        <v>65.760000000000005</v>
      </c>
      <c r="Q1974" s="11">
        <v>0</v>
      </c>
      <c r="R1974" s="8">
        <v>0</v>
      </c>
      <c r="S1974" s="8">
        <v>0</v>
      </c>
      <c r="T1974" s="33" t="str">
        <f t="shared" si="272"/>
        <v/>
      </c>
      <c r="U1974" s="12">
        <f t="shared" si="273"/>
        <v>0</v>
      </c>
      <c r="V1974" s="10">
        <f t="shared" si="274"/>
        <v>0</v>
      </c>
      <c r="W1974" s="11">
        <v>13.5</v>
      </c>
      <c r="X1974" s="8" t="s">
        <v>148</v>
      </c>
      <c r="Y1974" s="8" t="s">
        <v>149</v>
      </c>
      <c r="AA1974">
        <f t="shared" si="275"/>
        <v>3</v>
      </c>
      <c r="AB1974" s="32">
        <f t="shared" si="276"/>
        <v>-65.760000000000005</v>
      </c>
      <c r="AC1974" t="str">
        <f t="shared" si="277"/>
        <v>No Sales</v>
      </c>
      <c r="AD1974">
        <f>IFERROR(VLOOKUP(J1974,Product_lookup!$A:$G,5,FALSE),"")</f>
        <v>599</v>
      </c>
      <c r="AE1974">
        <f>IFERROR(VLOOKUP(J1974,Product_lookup!$A:$G,6,FALSE),"")</f>
        <v>216</v>
      </c>
      <c r="AF1974">
        <f>IFERROR(VLOOKUP(J1974,Product_lookup!$A:$G,7,FALSE),"")</f>
        <v>144</v>
      </c>
      <c r="AG1974" s="33">
        <f t="shared" si="278"/>
        <v>0.39899833055091821</v>
      </c>
    </row>
    <row r="1975" spans="1:33" x14ac:dyDescent="0.3">
      <c r="A1975" s="27">
        <v>46284</v>
      </c>
      <c r="B1975" s="8" t="s">
        <v>12</v>
      </c>
      <c r="C1975" s="8" t="s">
        <v>140</v>
      </c>
      <c r="D1975" s="8" t="s">
        <v>141</v>
      </c>
      <c r="E1975" s="8" t="s">
        <v>150</v>
      </c>
      <c r="F1975" s="8" t="s">
        <v>143</v>
      </c>
      <c r="G1975" s="8" t="s">
        <v>144</v>
      </c>
      <c r="H1975" s="8" t="s">
        <v>6</v>
      </c>
      <c r="I1975" s="8" t="s">
        <v>374</v>
      </c>
      <c r="J1975" s="8" t="s">
        <v>153</v>
      </c>
      <c r="K1975" s="8" t="s">
        <v>14</v>
      </c>
      <c r="L1975" s="12">
        <v>1074</v>
      </c>
      <c r="M1975" s="9">
        <v>16</v>
      </c>
      <c r="N1975" s="10">
        <f t="shared" si="270"/>
        <v>1.4897579143389199E-2</v>
      </c>
      <c r="O1975" s="11">
        <f t="shared" si="271"/>
        <v>9.06</v>
      </c>
      <c r="P1975" s="11">
        <v>144.96</v>
      </c>
      <c r="Q1975" s="11">
        <v>0</v>
      </c>
      <c r="R1975" s="8">
        <v>0</v>
      </c>
      <c r="S1975" s="8">
        <v>0</v>
      </c>
      <c r="T1975" s="33" t="str">
        <f t="shared" si="272"/>
        <v/>
      </c>
      <c r="U1975" s="12">
        <f t="shared" si="273"/>
        <v>0</v>
      </c>
      <c r="V1975" s="10">
        <f t="shared" si="274"/>
        <v>0</v>
      </c>
      <c r="W1975" s="11">
        <v>12.5</v>
      </c>
      <c r="X1975" s="8" t="s">
        <v>148</v>
      </c>
      <c r="Y1975" s="8" t="s">
        <v>149</v>
      </c>
      <c r="AA1975">
        <f t="shared" si="275"/>
        <v>3</v>
      </c>
      <c r="AB1975" s="32">
        <f t="shared" si="276"/>
        <v>-144.96</v>
      </c>
      <c r="AC1975" t="str">
        <f t="shared" si="277"/>
        <v>No Sales</v>
      </c>
      <c r="AD1975">
        <f>IFERROR(VLOOKUP(J1975,Product_lookup!$A:$G,5,FALSE),"")</f>
        <v>549</v>
      </c>
      <c r="AE1975">
        <f>IFERROR(VLOOKUP(J1975,Product_lookup!$A:$G,6,FALSE),"")</f>
        <v>192</v>
      </c>
      <c r="AF1975">
        <f>IFERROR(VLOOKUP(J1975,Product_lookup!$A:$G,7,FALSE),"")</f>
        <v>139</v>
      </c>
      <c r="AG1975" s="33">
        <f t="shared" si="278"/>
        <v>0.39708561020036431</v>
      </c>
    </row>
    <row r="1976" spans="1:33" x14ac:dyDescent="0.3">
      <c r="A1976" s="27">
        <v>46284</v>
      </c>
      <c r="B1976" s="8" t="s">
        <v>12</v>
      </c>
      <c r="C1976" s="8" t="s">
        <v>140</v>
      </c>
      <c r="D1976" s="8" t="s">
        <v>141</v>
      </c>
      <c r="E1976" s="8" t="s">
        <v>150</v>
      </c>
      <c r="F1976" s="8" t="s">
        <v>143</v>
      </c>
      <c r="G1976" s="8" t="s">
        <v>178</v>
      </c>
      <c r="H1976" s="8" t="s">
        <v>6</v>
      </c>
      <c r="I1976" s="8" t="s">
        <v>436</v>
      </c>
      <c r="J1976" s="8" t="s">
        <v>153</v>
      </c>
      <c r="K1976" s="8" t="s">
        <v>14</v>
      </c>
      <c r="L1976" s="12">
        <v>555</v>
      </c>
      <c r="M1976" s="9">
        <v>4</v>
      </c>
      <c r="N1976" s="10">
        <f t="shared" si="270"/>
        <v>7.2072072072072073E-3</v>
      </c>
      <c r="O1976" s="11">
        <f t="shared" si="271"/>
        <v>7.4</v>
      </c>
      <c r="P1976" s="11">
        <v>29.6</v>
      </c>
      <c r="Q1976" s="11">
        <v>0</v>
      </c>
      <c r="R1976" s="8">
        <v>0</v>
      </c>
      <c r="S1976" s="8">
        <v>0</v>
      </c>
      <c r="T1976" s="33" t="str">
        <f t="shared" si="272"/>
        <v/>
      </c>
      <c r="U1976" s="12">
        <f t="shared" si="273"/>
        <v>0</v>
      </c>
      <c r="V1976" s="10">
        <f t="shared" si="274"/>
        <v>0</v>
      </c>
      <c r="W1976" s="11">
        <v>13</v>
      </c>
      <c r="X1976" s="8" t="s">
        <v>148</v>
      </c>
      <c r="Y1976" s="8" t="s">
        <v>149</v>
      </c>
      <c r="AA1976">
        <f t="shared" si="275"/>
        <v>3</v>
      </c>
      <c r="AB1976" s="32">
        <f t="shared" si="276"/>
        <v>-29.6</v>
      </c>
      <c r="AC1976" t="str">
        <f t="shared" si="277"/>
        <v>No Sales</v>
      </c>
      <c r="AD1976">
        <f>IFERROR(VLOOKUP(J1976,Product_lookup!$A:$G,5,FALSE),"")</f>
        <v>549</v>
      </c>
      <c r="AE1976">
        <f>IFERROR(VLOOKUP(J1976,Product_lookup!$A:$G,6,FALSE),"")</f>
        <v>192</v>
      </c>
      <c r="AF1976">
        <f>IFERROR(VLOOKUP(J1976,Product_lookup!$A:$G,7,FALSE),"")</f>
        <v>139</v>
      </c>
      <c r="AG1976" s="33">
        <f t="shared" si="278"/>
        <v>0.39708561020036431</v>
      </c>
    </row>
    <row r="1977" spans="1:33" x14ac:dyDescent="0.3">
      <c r="A1977" s="27">
        <v>46284</v>
      </c>
      <c r="B1977" s="8" t="s">
        <v>12</v>
      </c>
      <c r="C1977" s="8" t="s">
        <v>140</v>
      </c>
      <c r="D1977" s="8" t="s">
        <v>141</v>
      </c>
      <c r="E1977" s="8" t="s">
        <v>157</v>
      </c>
      <c r="F1977" s="8" t="s">
        <v>143</v>
      </c>
      <c r="G1977" s="8" t="s">
        <v>144</v>
      </c>
      <c r="H1977" s="8" t="s">
        <v>6</v>
      </c>
      <c r="I1977" s="8" t="s">
        <v>162</v>
      </c>
      <c r="J1977" s="8" t="s">
        <v>159</v>
      </c>
      <c r="K1977" s="8" t="s">
        <v>7</v>
      </c>
      <c r="L1977" s="12">
        <v>6429</v>
      </c>
      <c r="M1977" s="9">
        <v>65</v>
      </c>
      <c r="N1977" s="10">
        <f t="shared" si="270"/>
        <v>1.0110437081972313E-2</v>
      </c>
      <c r="O1977" s="11">
        <f t="shared" si="271"/>
        <v>9.66</v>
      </c>
      <c r="P1977" s="11">
        <v>627.9</v>
      </c>
      <c r="Q1977" s="11">
        <v>1197</v>
      </c>
      <c r="R1977" s="8">
        <v>3</v>
      </c>
      <c r="S1977" s="8">
        <v>3</v>
      </c>
      <c r="T1977" s="33">
        <f t="shared" si="272"/>
        <v>0.5245614035087719</v>
      </c>
      <c r="U1977" s="12">
        <f t="shared" si="273"/>
        <v>1.9063545150501673</v>
      </c>
      <c r="V1977" s="10">
        <f t="shared" si="274"/>
        <v>4.6153846153846156E-2</v>
      </c>
      <c r="W1977" s="11">
        <v>12</v>
      </c>
      <c r="X1977" s="8" t="s">
        <v>148</v>
      </c>
      <c r="Y1977" s="8" t="s">
        <v>149</v>
      </c>
      <c r="AA1977">
        <f t="shared" si="275"/>
        <v>3</v>
      </c>
      <c r="AB1977" s="32">
        <f t="shared" si="276"/>
        <v>-252.89999999999998</v>
      </c>
      <c r="AC1977" t="str">
        <f t="shared" si="277"/>
        <v>Losing</v>
      </c>
      <c r="AD1977">
        <f>IFERROR(VLOOKUP(J1977,Product_lookup!$A:$G,5,FALSE),"")</f>
        <v>399</v>
      </c>
      <c r="AE1977">
        <f>IFERROR(VLOOKUP(J1977,Product_lookup!$A:$G,6,FALSE),"")</f>
        <v>148</v>
      </c>
      <c r="AF1977">
        <f>IFERROR(VLOOKUP(J1977,Product_lookup!$A:$G,7,FALSE),"")</f>
        <v>126</v>
      </c>
      <c r="AG1977" s="33">
        <f t="shared" si="278"/>
        <v>0.31328320802005011</v>
      </c>
    </row>
    <row r="1978" spans="1:33" x14ac:dyDescent="0.3">
      <c r="A1978" s="27">
        <v>46284</v>
      </c>
      <c r="B1978" s="8" t="s">
        <v>12</v>
      </c>
      <c r="C1978" s="8" t="s">
        <v>140</v>
      </c>
      <c r="D1978" s="8" t="s">
        <v>141</v>
      </c>
      <c r="E1978" s="8" t="s">
        <v>157</v>
      </c>
      <c r="F1978" s="8" t="s">
        <v>143</v>
      </c>
      <c r="G1978" s="8" t="s">
        <v>151</v>
      </c>
      <c r="H1978" s="8" t="s">
        <v>6</v>
      </c>
      <c r="I1978" s="8" t="s">
        <v>234</v>
      </c>
      <c r="J1978" s="8" t="s">
        <v>159</v>
      </c>
      <c r="K1978" s="8" t="s">
        <v>14</v>
      </c>
      <c r="L1978" s="12">
        <v>1591</v>
      </c>
      <c r="M1978" s="9">
        <v>8</v>
      </c>
      <c r="N1978" s="10">
        <f t="shared" si="270"/>
        <v>5.02828409805154E-3</v>
      </c>
      <c r="O1978" s="11">
        <f t="shared" si="271"/>
        <v>5.21</v>
      </c>
      <c r="P1978" s="11">
        <v>41.68</v>
      </c>
      <c r="Q1978" s="11">
        <v>1197</v>
      </c>
      <c r="R1978" s="8">
        <v>2</v>
      </c>
      <c r="S1978" s="8">
        <v>3</v>
      </c>
      <c r="T1978" s="33">
        <f t="shared" si="272"/>
        <v>3.4820384294068502E-2</v>
      </c>
      <c r="U1978" s="12">
        <f t="shared" si="273"/>
        <v>28.718809980806142</v>
      </c>
      <c r="V1978" s="10">
        <f t="shared" si="274"/>
        <v>0.25</v>
      </c>
      <c r="W1978" s="11">
        <v>8</v>
      </c>
      <c r="X1978" s="8" t="s">
        <v>148</v>
      </c>
      <c r="Y1978" s="8" t="s">
        <v>149</v>
      </c>
      <c r="AA1978">
        <f t="shared" si="275"/>
        <v>3</v>
      </c>
      <c r="AB1978" s="32">
        <f t="shared" si="276"/>
        <v>333.32</v>
      </c>
      <c r="AC1978" t="str">
        <f t="shared" si="277"/>
        <v>Profitable</v>
      </c>
      <c r="AD1978">
        <f>IFERROR(VLOOKUP(J1978,Product_lookup!$A:$G,5,FALSE),"")</f>
        <v>399</v>
      </c>
      <c r="AE1978">
        <f>IFERROR(VLOOKUP(J1978,Product_lookup!$A:$G,6,FALSE),"")</f>
        <v>148</v>
      </c>
      <c r="AF1978">
        <f>IFERROR(VLOOKUP(J1978,Product_lookup!$A:$G,7,FALSE),"")</f>
        <v>126</v>
      </c>
      <c r="AG1978" s="33">
        <f t="shared" si="278"/>
        <v>0.31328320802005011</v>
      </c>
    </row>
    <row r="1979" spans="1:33" x14ac:dyDescent="0.3">
      <c r="A1979" s="27">
        <v>46284</v>
      </c>
      <c r="B1979" s="8" t="s">
        <v>12</v>
      </c>
      <c r="C1979" s="8" t="s">
        <v>140</v>
      </c>
      <c r="D1979" s="8" t="s">
        <v>141</v>
      </c>
      <c r="E1979" s="8" t="s">
        <v>157</v>
      </c>
      <c r="F1979" s="8" t="s">
        <v>143</v>
      </c>
      <c r="G1979" s="8" t="s">
        <v>151</v>
      </c>
      <c r="H1979" s="8" t="s">
        <v>6</v>
      </c>
      <c r="I1979" s="8" t="s">
        <v>343</v>
      </c>
      <c r="J1979" s="8" t="s">
        <v>159</v>
      </c>
      <c r="K1979" s="8" t="s">
        <v>14</v>
      </c>
      <c r="L1979" s="12">
        <v>1037</v>
      </c>
      <c r="M1979" s="9">
        <v>7</v>
      </c>
      <c r="N1979" s="10">
        <f t="shared" si="270"/>
        <v>6.7502410800385727E-3</v>
      </c>
      <c r="O1979" s="11">
        <f t="shared" si="271"/>
        <v>5.1899999999999995</v>
      </c>
      <c r="P1979" s="11">
        <v>36.33</v>
      </c>
      <c r="Q1979" s="11">
        <v>0</v>
      </c>
      <c r="R1979" s="8">
        <v>0</v>
      </c>
      <c r="S1979" s="8">
        <v>0</v>
      </c>
      <c r="T1979" s="33" t="str">
        <f t="shared" si="272"/>
        <v/>
      </c>
      <c r="U1979" s="12">
        <f t="shared" si="273"/>
        <v>0</v>
      </c>
      <c r="V1979" s="10">
        <f t="shared" si="274"/>
        <v>0</v>
      </c>
      <c r="W1979" s="11">
        <v>8.5</v>
      </c>
      <c r="X1979" s="8" t="s">
        <v>148</v>
      </c>
      <c r="Y1979" s="8" t="s">
        <v>149</v>
      </c>
      <c r="AA1979">
        <f t="shared" si="275"/>
        <v>3</v>
      </c>
      <c r="AB1979" s="32">
        <f t="shared" si="276"/>
        <v>-36.33</v>
      </c>
      <c r="AC1979" t="str">
        <f t="shared" si="277"/>
        <v>No Sales</v>
      </c>
      <c r="AD1979">
        <f>IFERROR(VLOOKUP(J1979,Product_lookup!$A:$G,5,FALSE),"")</f>
        <v>399</v>
      </c>
      <c r="AE1979">
        <f>IFERROR(VLOOKUP(J1979,Product_lookup!$A:$G,6,FALSE),"")</f>
        <v>148</v>
      </c>
      <c r="AF1979">
        <f>IFERROR(VLOOKUP(J1979,Product_lookup!$A:$G,7,FALSE),"")</f>
        <v>126</v>
      </c>
      <c r="AG1979" s="33">
        <f t="shared" si="278"/>
        <v>0.31328320802005011</v>
      </c>
    </row>
    <row r="1980" spans="1:33" x14ac:dyDescent="0.3">
      <c r="A1980" s="27">
        <v>46284</v>
      </c>
      <c r="B1980" s="8" t="s">
        <v>12</v>
      </c>
      <c r="C1980" s="8" t="s">
        <v>140</v>
      </c>
      <c r="D1980" s="8" t="s">
        <v>141</v>
      </c>
      <c r="E1980" s="8" t="s">
        <v>164</v>
      </c>
      <c r="F1980" s="8" t="s">
        <v>143</v>
      </c>
      <c r="G1980" s="8" t="s">
        <v>151</v>
      </c>
      <c r="H1980" s="8" t="s">
        <v>6</v>
      </c>
      <c r="I1980" s="8" t="s">
        <v>228</v>
      </c>
      <c r="J1980" s="8" t="s">
        <v>166</v>
      </c>
      <c r="K1980" s="8" t="s">
        <v>21</v>
      </c>
      <c r="L1980" s="12">
        <v>565</v>
      </c>
      <c r="M1980" s="9">
        <v>13</v>
      </c>
      <c r="N1980" s="10">
        <f t="shared" si="270"/>
        <v>2.3008849557522124E-2</v>
      </c>
      <c r="O1980" s="11">
        <f t="shared" si="271"/>
        <v>11.55</v>
      </c>
      <c r="P1980" s="11">
        <v>150.15</v>
      </c>
      <c r="Q1980" s="11">
        <v>0</v>
      </c>
      <c r="R1980" s="8">
        <v>0</v>
      </c>
      <c r="S1980" s="8">
        <v>0</v>
      </c>
      <c r="T1980" s="33" t="str">
        <f t="shared" si="272"/>
        <v/>
      </c>
      <c r="U1980" s="12">
        <f t="shared" si="273"/>
        <v>0</v>
      </c>
      <c r="V1980" s="10">
        <f t="shared" si="274"/>
        <v>0</v>
      </c>
      <c r="W1980" s="11">
        <v>14</v>
      </c>
      <c r="X1980" s="8" t="s">
        <v>148</v>
      </c>
      <c r="Y1980" s="8" t="s">
        <v>149</v>
      </c>
      <c r="AA1980">
        <f t="shared" si="275"/>
        <v>3</v>
      </c>
      <c r="AB1980" s="32">
        <f t="shared" si="276"/>
        <v>-150.15</v>
      </c>
      <c r="AC1980" t="str">
        <f t="shared" si="277"/>
        <v>No Sales</v>
      </c>
      <c r="AD1980">
        <f>IFERROR(VLOOKUP(J1980,Product_lookup!$A:$G,5,FALSE),"")</f>
        <v>449</v>
      </c>
      <c r="AE1980">
        <f>IFERROR(VLOOKUP(J1980,Product_lookup!$A:$G,6,FALSE),"")</f>
        <v>162</v>
      </c>
      <c r="AF1980">
        <f>IFERROR(VLOOKUP(J1980,Product_lookup!$A:$G,7,FALSE),"")</f>
        <v>130</v>
      </c>
      <c r="AG1980" s="33">
        <f t="shared" si="278"/>
        <v>0.34966592427616927</v>
      </c>
    </row>
    <row r="1981" spans="1:33" x14ac:dyDescent="0.3">
      <c r="A1981" s="27">
        <v>46284</v>
      </c>
      <c r="B1981" s="8" t="s">
        <v>12</v>
      </c>
      <c r="C1981" s="8" t="s">
        <v>140</v>
      </c>
      <c r="D1981" s="8" t="s">
        <v>141</v>
      </c>
      <c r="E1981" s="8" t="s">
        <v>239</v>
      </c>
      <c r="F1981" s="8" t="s">
        <v>143</v>
      </c>
      <c r="G1981" s="8" t="s">
        <v>151</v>
      </c>
      <c r="H1981" s="8" t="s">
        <v>6</v>
      </c>
      <c r="I1981" s="8" t="s">
        <v>629</v>
      </c>
      <c r="J1981" s="8" t="s">
        <v>242</v>
      </c>
      <c r="K1981" s="8" t="s">
        <v>21</v>
      </c>
      <c r="L1981" s="12">
        <v>322</v>
      </c>
      <c r="M1981" s="9">
        <v>3</v>
      </c>
      <c r="N1981" s="10">
        <f t="shared" si="270"/>
        <v>9.316770186335404E-3</v>
      </c>
      <c r="O1981" s="11">
        <f t="shared" si="271"/>
        <v>6.5</v>
      </c>
      <c r="P1981" s="11">
        <v>19.5</v>
      </c>
      <c r="Q1981" s="11">
        <v>0</v>
      </c>
      <c r="R1981" s="8">
        <v>0</v>
      </c>
      <c r="S1981" s="8">
        <v>0</v>
      </c>
      <c r="T1981" s="33" t="str">
        <f t="shared" si="272"/>
        <v/>
      </c>
      <c r="U1981" s="12">
        <f t="shared" si="273"/>
        <v>0</v>
      </c>
      <c r="V1981" s="10">
        <f t="shared" si="274"/>
        <v>0</v>
      </c>
      <c r="W1981" s="11">
        <v>6.5</v>
      </c>
      <c r="X1981" s="8" t="s">
        <v>148</v>
      </c>
      <c r="Y1981" s="8" t="s">
        <v>149</v>
      </c>
      <c r="AA1981">
        <f t="shared" si="275"/>
        <v>3</v>
      </c>
      <c r="AB1981" s="32">
        <f t="shared" si="276"/>
        <v>-19.5</v>
      </c>
      <c r="AC1981" t="str">
        <f t="shared" si="277"/>
        <v>No Sales</v>
      </c>
      <c r="AD1981">
        <f>IFERROR(VLOOKUP(J1981,Product_lookup!$A:$G,5,FALSE),"")</f>
        <v>299</v>
      </c>
      <c r="AE1981">
        <f>IFERROR(VLOOKUP(J1981,Product_lookup!$A:$G,6,FALSE),"")</f>
        <v>114</v>
      </c>
      <c r="AF1981">
        <f>IFERROR(VLOOKUP(J1981,Product_lookup!$A:$G,7,FALSE),"")</f>
        <v>107</v>
      </c>
      <c r="AG1981" s="33">
        <f t="shared" si="278"/>
        <v>0.2608695652173913</v>
      </c>
    </row>
    <row r="1982" spans="1:33" x14ac:dyDescent="0.3">
      <c r="A1982" s="27">
        <v>46284</v>
      </c>
      <c r="B1982" s="8" t="s">
        <v>12</v>
      </c>
      <c r="C1982" s="8" t="s">
        <v>140</v>
      </c>
      <c r="D1982" s="8" t="s">
        <v>141</v>
      </c>
      <c r="E1982" s="8" t="s">
        <v>167</v>
      </c>
      <c r="F1982" s="8" t="s">
        <v>143</v>
      </c>
      <c r="G1982" s="8" t="s">
        <v>144</v>
      </c>
      <c r="H1982" s="8" t="s">
        <v>6</v>
      </c>
      <c r="I1982" s="8" t="s">
        <v>256</v>
      </c>
      <c r="J1982" s="8" t="s">
        <v>169</v>
      </c>
      <c r="K1982" s="8" t="s">
        <v>21</v>
      </c>
      <c r="L1982" s="12">
        <v>302</v>
      </c>
      <c r="M1982" s="9">
        <v>3</v>
      </c>
      <c r="N1982" s="10">
        <f t="shared" si="270"/>
        <v>9.9337748344370865E-3</v>
      </c>
      <c r="O1982" s="11">
        <f t="shared" si="271"/>
        <v>5.69</v>
      </c>
      <c r="P1982" s="11">
        <v>17.07</v>
      </c>
      <c r="Q1982" s="11">
        <v>249</v>
      </c>
      <c r="R1982" s="8">
        <v>1</v>
      </c>
      <c r="S1982" s="8">
        <v>1</v>
      </c>
      <c r="T1982" s="33">
        <f t="shared" si="272"/>
        <v>6.8554216867469875E-2</v>
      </c>
      <c r="U1982" s="12">
        <f t="shared" si="273"/>
        <v>14.586994727592266</v>
      </c>
      <c r="V1982" s="10">
        <f t="shared" si="274"/>
        <v>0.33333333333333331</v>
      </c>
      <c r="W1982" s="11">
        <v>6.5</v>
      </c>
      <c r="X1982" s="8" t="s">
        <v>148</v>
      </c>
      <c r="Y1982" s="8" t="s">
        <v>149</v>
      </c>
      <c r="AA1982">
        <f t="shared" si="275"/>
        <v>3</v>
      </c>
      <c r="AB1982" s="32">
        <f t="shared" si="276"/>
        <v>29.93</v>
      </c>
      <c r="AC1982" t="str">
        <f t="shared" si="277"/>
        <v>Profitable</v>
      </c>
      <c r="AD1982">
        <f>IFERROR(VLOOKUP(J1982,Product_lookup!$A:$G,5,FALSE),"")</f>
        <v>249</v>
      </c>
      <c r="AE1982">
        <f>IFERROR(VLOOKUP(J1982,Product_lookup!$A:$G,6,FALSE),"")</f>
        <v>100</v>
      </c>
      <c r="AF1982">
        <f>IFERROR(VLOOKUP(J1982,Product_lookup!$A:$G,7,FALSE),"")</f>
        <v>102</v>
      </c>
      <c r="AG1982" s="33">
        <f t="shared" si="278"/>
        <v>0.18875502008032127</v>
      </c>
    </row>
    <row r="1983" spans="1:33" x14ac:dyDescent="0.3">
      <c r="A1983" s="27">
        <v>46284</v>
      </c>
      <c r="B1983" s="8" t="s">
        <v>12</v>
      </c>
      <c r="C1983" s="8" t="s">
        <v>140</v>
      </c>
      <c r="D1983" s="8" t="s">
        <v>141</v>
      </c>
      <c r="E1983" s="8" t="s">
        <v>167</v>
      </c>
      <c r="F1983" s="8" t="s">
        <v>143</v>
      </c>
      <c r="G1983" s="8" t="s">
        <v>151</v>
      </c>
      <c r="H1983" s="8" t="s">
        <v>6</v>
      </c>
      <c r="I1983" s="8" t="s">
        <v>1053</v>
      </c>
      <c r="J1983" s="8" t="s">
        <v>169</v>
      </c>
      <c r="K1983" s="8" t="s">
        <v>14</v>
      </c>
      <c r="L1983" s="12">
        <v>326</v>
      </c>
      <c r="M1983" s="9">
        <v>3</v>
      </c>
      <c r="N1983" s="10">
        <f t="shared" si="270"/>
        <v>9.202453987730062E-3</v>
      </c>
      <c r="O1983" s="11">
        <f t="shared" si="271"/>
        <v>3.56</v>
      </c>
      <c r="P1983" s="8">
        <v>10.68</v>
      </c>
      <c r="Q1983" s="11">
        <v>0</v>
      </c>
      <c r="R1983" s="8">
        <v>0</v>
      </c>
      <c r="S1983" s="8">
        <v>0</v>
      </c>
      <c r="T1983" s="33" t="str">
        <f t="shared" si="272"/>
        <v/>
      </c>
      <c r="U1983" s="12">
        <f t="shared" si="273"/>
        <v>0</v>
      </c>
      <c r="V1983" s="10">
        <f t="shared" si="274"/>
        <v>0</v>
      </c>
      <c r="W1983" s="11">
        <v>4.5</v>
      </c>
      <c r="X1983" s="8" t="s">
        <v>148</v>
      </c>
      <c r="Y1983" s="8" t="s">
        <v>149</v>
      </c>
      <c r="AA1983">
        <f t="shared" si="275"/>
        <v>3</v>
      </c>
      <c r="AB1983" s="32">
        <f t="shared" si="276"/>
        <v>-10.68</v>
      </c>
      <c r="AC1983" t="str">
        <f t="shared" si="277"/>
        <v>No Sales</v>
      </c>
      <c r="AD1983">
        <f>IFERROR(VLOOKUP(J1983,Product_lookup!$A:$G,5,FALSE),"")</f>
        <v>249</v>
      </c>
      <c r="AE1983">
        <f>IFERROR(VLOOKUP(J1983,Product_lookup!$A:$G,6,FALSE),"")</f>
        <v>100</v>
      </c>
      <c r="AF1983">
        <f>IFERROR(VLOOKUP(J1983,Product_lookup!$A:$G,7,FALSE),"")</f>
        <v>102</v>
      </c>
      <c r="AG1983" s="33">
        <f t="shared" si="278"/>
        <v>0.18875502008032127</v>
      </c>
    </row>
    <row r="1984" spans="1:33" x14ac:dyDescent="0.3">
      <c r="A1984" s="27">
        <v>46284</v>
      </c>
      <c r="B1984" s="8" t="s">
        <v>5</v>
      </c>
      <c r="C1984" s="8" t="s">
        <v>173</v>
      </c>
      <c r="D1984" s="8" t="s">
        <v>141</v>
      </c>
      <c r="E1984" s="8" t="s">
        <v>174</v>
      </c>
      <c r="F1984" s="8" t="s">
        <v>143</v>
      </c>
      <c r="G1984" s="8" t="s">
        <v>144</v>
      </c>
      <c r="H1984" s="8" t="s">
        <v>6</v>
      </c>
      <c r="I1984" s="8" t="s">
        <v>175</v>
      </c>
      <c r="J1984" s="8" t="s">
        <v>176</v>
      </c>
      <c r="K1984" s="8" t="s">
        <v>21</v>
      </c>
      <c r="L1984" s="12">
        <v>462</v>
      </c>
      <c r="M1984" s="9">
        <v>11</v>
      </c>
      <c r="N1984" s="10">
        <f t="shared" si="270"/>
        <v>2.3809523809523808E-2</v>
      </c>
      <c r="O1984" s="11">
        <f t="shared" si="271"/>
        <v>10.4</v>
      </c>
      <c r="P1984" s="11">
        <v>114.4</v>
      </c>
      <c r="Q1984" s="11">
        <v>898</v>
      </c>
      <c r="R1984" s="8">
        <v>1</v>
      </c>
      <c r="S1984" s="8">
        <v>2</v>
      </c>
      <c r="T1984" s="33">
        <f t="shared" si="272"/>
        <v>0.12739420935412027</v>
      </c>
      <c r="U1984" s="12">
        <f t="shared" si="273"/>
        <v>7.8496503496503491</v>
      </c>
      <c r="V1984" s="10">
        <f t="shared" si="274"/>
        <v>9.0909090909090912E-2</v>
      </c>
      <c r="W1984" s="11">
        <v>12</v>
      </c>
      <c r="X1984" s="8" t="s">
        <v>148</v>
      </c>
      <c r="Y1984" s="8" t="s">
        <v>149</v>
      </c>
      <c r="AA1984">
        <f t="shared" si="275"/>
        <v>3</v>
      </c>
      <c r="AB1984" s="32">
        <f t="shared" si="276"/>
        <v>171.6</v>
      </c>
      <c r="AC1984" t="str">
        <f t="shared" si="277"/>
        <v>Profitable</v>
      </c>
      <c r="AD1984">
        <f>IFERROR(VLOOKUP(J1984,Product_lookup!$A:$G,5,FALSE),"")</f>
        <v>449</v>
      </c>
      <c r="AE1984">
        <f>IFERROR(VLOOKUP(J1984,Product_lookup!$A:$G,6,FALSE),"")</f>
        <v>166</v>
      </c>
      <c r="AF1984">
        <f>IFERROR(VLOOKUP(J1984,Product_lookup!$A:$G,7,FALSE),"")</f>
        <v>140</v>
      </c>
      <c r="AG1984" s="33">
        <f t="shared" si="278"/>
        <v>0.31848552338530067</v>
      </c>
    </row>
    <row r="1985" spans="1:33" x14ac:dyDescent="0.3">
      <c r="A1985" s="27">
        <v>46284</v>
      </c>
      <c r="B1985" s="8" t="s">
        <v>5</v>
      </c>
      <c r="C1985" s="8" t="s">
        <v>173</v>
      </c>
      <c r="D1985" s="8" t="s">
        <v>141</v>
      </c>
      <c r="E1985" s="8" t="s">
        <v>186</v>
      </c>
      <c r="F1985" s="8" t="s">
        <v>143</v>
      </c>
      <c r="G1985" s="8" t="s">
        <v>144</v>
      </c>
      <c r="H1985" s="8" t="s">
        <v>6</v>
      </c>
      <c r="I1985" s="8" t="s">
        <v>190</v>
      </c>
      <c r="J1985" s="8" t="s">
        <v>188</v>
      </c>
      <c r="K1985" s="8" t="s">
        <v>14</v>
      </c>
      <c r="L1985" s="12">
        <v>608</v>
      </c>
      <c r="M1985" s="9">
        <v>5</v>
      </c>
      <c r="N1985" s="10">
        <f t="shared" si="270"/>
        <v>8.2236842105263153E-3</v>
      </c>
      <c r="O1985" s="11">
        <f t="shared" si="271"/>
        <v>5.5</v>
      </c>
      <c r="P1985" s="11">
        <v>27.5</v>
      </c>
      <c r="Q1985" s="11">
        <v>0</v>
      </c>
      <c r="R1985" s="8">
        <v>0</v>
      </c>
      <c r="S1985" s="8">
        <v>0</v>
      </c>
      <c r="T1985" s="33" t="str">
        <f t="shared" si="272"/>
        <v/>
      </c>
      <c r="U1985" s="12">
        <f t="shared" si="273"/>
        <v>0</v>
      </c>
      <c r="V1985" s="10">
        <f t="shared" si="274"/>
        <v>0</v>
      </c>
      <c r="W1985" s="11">
        <v>7.5</v>
      </c>
      <c r="X1985" s="8" t="s">
        <v>148</v>
      </c>
      <c r="Y1985" s="8" t="s">
        <v>149</v>
      </c>
      <c r="AA1985">
        <f t="shared" si="275"/>
        <v>3</v>
      </c>
      <c r="AB1985" s="32">
        <f t="shared" si="276"/>
        <v>-27.5</v>
      </c>
      <c r="AC1985" t="str">
        <f t="shared" si="277"/>
        <v>No Sales</v>
      </c>
      <c r="AD1985">
        <f>IFERROR(VLOOKUP(J1985,Product_lookup!$A:$G,5,FALSE),"")</f>
        <v>349</v>
      </c>
      <c r="AE1985">
        <f>IFERROR(VLOOKUP(J1985,Product_lookup!$A:$G,6,FALSE),"")</f>
        <v>133</v>
      </c>
      <c r="AF1985">
        <f>IFERROR(VLOOKUP(J1985,Product_lookup!$A:$G,7,FALSE),"")</f>
        <v>121</v>
      </c>
      <c r="AG1985" s="33">
        <f t="shared" si="278"/>
        <v>0.27220630372492838</v>
      </c>
    </row>
    <row r="1986" spans="1:33" x14ac:dyDescent="0.3">
      <c r="A1986" s="27">
        <v>46284</v>
      </c>
      <c r="B1986" s="8" t="s">
        <v>5</v>
      </c>
      <c r="C1986" s="8" t="s">
        <v>173</v>
      </c>
      <c r="D1986" s="8" t="s">
        <v>141</v>
      </c>
      <c r="E1986" s="8" t="s">
        <v>186</v>
      </c>
      <c r="F1986" s="8" t="s">
        <v>143</v>
      </c>
      <c r="G1986" s="8" t="s">
        <v>144</v>
      </c>
      <c r="H1986" s="8" t="s">
        <v>6</v>
      </c>
      <c r="I1986" s="8" t="s">
        <v>189</v>
      </c>
      <c r="J1986" s="8" t="s">
        <v>188</v>
      </c>
      <c r="K1986" s="8" t="s">
        <v>21</v>
      </c>
      <c r="L1986" s="12">
        <v>1417</v>
      </c>
      <c r="M1986" s="9">
        <v>15</v>
      </c>
      <c r="N1986" s="10">
        <f t="shared" ref="N1986:N2049" si="279">IF(L1986=0,"",M1986/L1986)</f>
        <v>1.058574453069866E-2</v>
      </c>
      <c r="O1986" s="11">
        <f t="shared" ref="O1986:O2049" si="280">IF(M1986=0,"",P1986/M1986)</f>
        <v>8.5</v>
      </c>
      <c r="P1986" s="11">
        <v>127.5</v>
      </c>
      <c r="Q1986" s="11">
        <v>0</v>
      </c>
      <c r="R1986" s="8">
        <v>0</v>
      </c>
      <c r="S1986" s="8">
        <v>0</v>
      </c>
      <c r="T1986" s="33" t="str">
        <f t="shared" ref="T1986:T2049" si="281">IF(Q1986=0,"",P1986/Q1986)</f>
        <v/>
      </c>
      <c r="U1986" s="12">
        <f t="shared" ref="U1986:U2049" si="282">IF(P1986=0,"",Q1986/P1986)</f>
        <v>0</v>
      </c>
      <c r="V1986" s="10">
        <f t="shared" ref="V1986:V2049" si="283">IF(M1986=0,"",R1986/M1986)</f>
        <v>0</v>
      </c>
      <c r="W1986" s="11">
        <v>8.5</v>
      </c>
      <c r="X1986" s="8" t="s">
        <v>148</v>
      </c>
      <c r="Y1986" s="8" t="s">
        <v>149</v>
      </c>
      <c r="AA1986">
        <f t="shared" ref="AA1986:AA2049" si="284">IF(OR(A1986&lt;DATE(2026,9,1),A1986&gt;DATE(2026,9,28)),"Check Date",INT((A1986-DATE(2026,9,1))/7)+1)</f>
        <v>3</v>
      </c>
      <c r="AB1986" s="32">
        <f t="shared" ref="AB1986:AB2049" si="285">IF(OR(AD1986="",AE1986="",AF1986=""),"",S1986*(AD1986-AE1986-AF1986)-P1986)</f>
        <v>-127.5</v>
      </c>
      <c r="AC1986" t="str">
        <f t="shared" ref="AC1986:AC2049" si="286">IF(P1986&lt;0,"Review",IF(OR(AD1986="",AE1986="",AF1986=""),"Cost missing",IF(P1986=0,"No Spend",IF(Q1986=0,"No Sales",IF(P1986/Q1986&lt;AG1986,"Profitable","Losing")))))</f>
        <v>No Sales</v>
      </c>
      <c r="AD1986">
        <f>IFERROR(VLOOKUP(J1986,Product_lookup!$A:$G,5,FALSE),"")</f>
        <v>349</v>
      </c>
      <c r="AE1986">
        <f>IFERROR(VLOOKUP(J1986,Product_lookup!$A:$G,6,FALSE),"")</f>
        <v>133</v>
      </c>
      <c r="AF1986">
        <f>IFERROR(VLOOKUP(J1986,Product_lookup!$A:$G,7,FALSE),"")</f>
        <v>121</v>
      </c>
      <c r="AG1986" s="33">
        <f t="shared" ref="AG1986:AG2049" si="287">IFERROR((AD1986-AE1986-AF1986)/AD1986,"")</f>
        <v>0.27220630372492838</v>
      </c>
    </row>
    <row r="1987" spans="1:33" x14ac:dyDescent="0.3">
      <c r="A1987" s="27">
        <v>46284</v>
      </c>
      <c r="B1987" s="8" t="s">
        <v>5</v>
      </c>
      <c r="C1987" s="8" t="s">
        <v>173</v>
      </c>
      <c r="D1987" s="8" t="s">
        <v>141</v>
      </c>
      <c r="E1987" s="8" t="s">
        <v>186</v>
      </c>
      <c r="F1987" s="8" t="s">
        <v>143</v>
      </c>
      <c r="G1987" s="8" t="s">
        <v>144</v>
      </c>
      <c r="H1987" s="8" t="s">
        <v>6</v>
      </c>
      <c r="I1987" s="8" t="s">
        <v>412</v>
      </c>
      <c r="J1987" s="8" t="s">
        <v>188</v>
      </c>
      <c r="K1987" s="8" t="s">
        <v>21</v>
      </c>
      <c r="L1987" s="12">
        <v>234</v>
      </c>
      <c r="M1987" s="9">
        <v>3</v>
      </c>
      <c r="N1987" s="10">
        <f t="shared" si="279"/>
        <v>1.282051282051282E-2</v>
      </c>
      <c r="O1987" s="11">
        <f t="shared" si="280"/>
        <v>5.8900000000000006</v>
      </c>
      <c r="P1987" s="11">
        <v>17.670000000000002</v>
      </c>
      <c r="Q1987" s="11">
        <v>0</v>
      </c>
      <c r="R1987" s="8">
        <v>0</v>
      </c>
      <c r="S1987" s="8">
        <v>0</v>
      </c>
      <c r="T1987" s="33" t="str">
        <f t="shared" si="281"/>
        <v/>
      </c>
      <c r="U1987" s="12">
        <f t="shared" si="282"/>
        <v>0</v>
      </c>
      <c r="V1987" s="10">
        <f t="shared" si="283"/>
        <v>0</v>
      </c>
      <c r="W1987" s="11">
        <v>7</v>
      </c>
      <c r="X1987" s="8" t="s">
        <v>148</v>
      </c>
      <c r="Y1987" s="8" t="s">
        <v>149</v>
      </c>
      <c r="AA1987">
        <f t="shared" si="284"/>
        <v>3</v>
      </c>
      <c r="AB1987" s="32">
        <f t="shared" si="285"/>
        <v>-17.670000000000002</v>
      </c>
      <c r="AC1987" t="str">
        <f t="shared" si="286"/>
        <v>No Sales</v>
      </c>
      <c r="AD1987">
        <f>IFERROR(VLOOKUP(J1987,Product_lookup!$A:$G,5,FALSE),"")</f>
        <v>349</v>
      </c>
      <c r="AE1987">
        <f>IFERROR(VLOOKUP(J1987,Product_lookup!$A:$G,6,FALSE),"")</f>
        <v>133</v>
      </c>
      <c r="AF1987">
        <f>IFERROR(VLOOKUP(J1987,Product_lookup!$A:$G,7,FALSE),"")</f>
        <v>121</v>
      </c>
      <c r="AG1987" s="33">
        <f t="shared" si="287"/>
        <v>0.27220630372492838</v>
      </c>
    </row>
    <row r="1988" spans="1:33" x14ac:dyDescent="0.3">
      <c r="A1988" s="27">
        <v>46284</v>
      </c>
      <c r="B1988" s="8" t="s">
        <v>5</v>
      </c>
      <c r="C1988" s="8" t="s">
        <v>173</v>
      </c>
      <c r="D1988" s="8" t="s">
        <v>141</v>
      </c>
      <c r="E1988" s="8" t="s">
        <v>186</v>
      </c>
      <c r="F1988" s="8" t="s">
        <v>143</v>
      </c>
      <c r="G1988" s="8" t="s">
        <v>170</v>
      </c>
      <c r="H1988" s="8" t="s">
        <v>6</v>
      </c>
      <c r="I1988" s="8" t="s">
        <v>185</v>
      </c>
      <c r="J1988" s="8" t="s">
        <v>188</v>
      </c>
      <c r="K1988" s="8" t="s">
        <v>7</v>
      </c>
      <c r="L1988" s="12">
        <v>142</v>
      </c>
      <c r="M1988" s="9">
        <v>1</v>
      </c>
      <c r="N1988" s="10">
        <f t="shared" si="279"/>
        <v>7.0422535211267607E-3</v>
      </c>
      <c r="O1988" s="11">
        <f t="shared" si="280"/>
        <v>5.14</v>
      </c>
      <c r="P1988" s="11">
        <v>5.14</v>
      </c>
      <c r="Q1988" s="11">
        <v>0</v>
      </c>
      <c r="R1988" s="8">
        <v>0</v>
      </c>
      <c r="S1988" s="8">
        <v>0</v>
      </c>
      <c r="T1988" s="33" t="str">
        <f t="shared" si="281"/>
        <v/>
      </c>
      <c r="U1988" s="12">
        <f t="shared" si="282"/>
        <v>0</v>
      </c>
      <c r="V1988" s="10">
        <f t="shared" si="283"/>
        <v>0</v>
      </c>
      <c r="W1988" s="11">
        <v>8</v>
      </c>
      <c r="X1988" s="8" t="s">
        <v>148</v>
      </c>
      <c r="Y1988" s="8" t="s">
        <v>149</v>
      </c>
      <c r="AA1988">
        <f t="shared" si="284"/>
        <v>3</v>
      </c>
      <c r="AB1988" s="32">
        <f t="shared" si="285"/>
        <v>-5.14</v>
      </c>
      <c r="AC1988" t="str">
        <f t="shared" si="286"/>
        <v>No Sales</v>
      </c>
      <c r="AD1988">
        <f>IFERROR(VLOOKUP(J1988,Product_lookup!$A:$G,5,FALSE),"")</f>
        <v>349</v>
      </c>
      <c r="AE1988">
        <f>IFERROR(VLOOKUP(J1988,Product_lookup!$A:$G,6,FALSE),"")</f>
        <v>133</v>
      </c>
      <c r="AF1988">
        <f>IFERROR(VLOOKUP(J1988,Product_lookup!$A:$G,7,FALSE),"")</f>
        <v>121</v>
      </c>
      <c r="AG1988" s="33">
        <f t="shared" si="287"/>
        <v>0.27220630372492838</v>
      </c>
    </row>
    <row r="1989" spans="1:33" x14ac:dyDescent="0.3">
      <c r="A1989" s="27">
        <v>46284</v>
      </c>
      <c r="B1989" s="8" t="s">
        <v>5</v>
      </c>
      <c r="C1989" s="8" t="s">
        <v>173</v>
      </c>
      <c r="D1989" s="8" t="s">
        <v>141</v>
      </c>
      <c r="E1989" s="8" t="s">
        <v>186</v>
      </c>
      <c r="F1989" s="8" t="s">
        <v>143</v>
      </c>
      <c r="G1989" s="8" t="s">
        <v>144</v>
      </c>
      <c r="H1989" s="8" t="s">
        <v>6</v>
      </c>
      <c r="I1989" s="8" t="s">
        <v>413</v>
      </c>
      <c r="J1989" s="8" t="s">
        <v>188</v>
      </c>
      <c r="K1989" s="8" t="s">
        <v>14</v>
      </c>
      <c r="L1989" s="12">
        <v>601</v>
      </c>
      <c r="M1989" s="9">
        <v>3</v>
      </c>
      <c r="N1989" s="10">
        <f t="shared" si="279"/>
        <v>4.9916805324459234E-3</v>
      </c>
      <c r="O1989" s="11">
        <f t="shared" si="280"/>
        <v>6.3299999999999992</v>
      </c>
      <c r="P1989" s="11">
        <v>18.989999999999998</v>
      </c>
      <c r="Q1989" s="11">
        <v>0</v>
      </c>
      <c r="R1989" s="8">
        <v>0</v>
      </c>
      <c r="S1989" s="8">
        <v>0</v>
      </c>
      <c r="T1989" s="33" t="str">
        <f t="shared" si="281"/>
        <v/>
      </c>
      <c r="U1989" s="12">
        <f t="shared" si="282"/>
        <v>0</v>
      </c>
      <c r="V1989" s="10">
        <f t="shared" si="283"/>
        <v>0</v>
      </c>
      <c r="W1989" s="11">
        <v>10.5</v>
      </c>
      <c r="X1989" s="8" t="s">
        <v>148</v>
      </c>
      <c r="Y1989" s="8" t="s">
        <v>149</v>
      </c>
      <c r="AA1989">
        <f t="shared" si="284"/>
        <v>3</v>
      </c>
      <c r="AB1989" s="32">
        <f t="shared" si="285"/>
        <v>-18.989999999999998</v>
      </c>
      <c r="AC1989" t="str">
        <f t="shared" si="286"/>
        <v>No Sales</v>
      </c>
      <c r="AD1989">
        <f>IFERROR(VLOOKUP(J1989,Product_lookup!$A:$G,5,FALSE),"")</f>
        <v>349</v>
      </c>
      <c r="AE1989">
        <f>IFERROR(VLOOKUP(J1989,Product_lookup!$A:$G,6,FALSE),"")</f>
        <v>133</v>
      </c>
      <c r="AF1989">
        <f>IFERROR(VLOOKUP(J1989,Product_lookup!$A:$G,7,FALSE),"")</f>
        <v>121</v>
      </c>
      <c r="AG1989" s="33">
        <f t="shared" si="287"/>
        <v>0.27220630372492838</v>
      </c>
    </row>
    <row r="1990" spans="1:33" x14ac:dyDescent="0.3">
      <c r="A1990" s="27">
        <v>46284</v>
      </c>
      <c r="B1990" s="8" t="s">
        <v>5</v>
      </c>
      <c r="C1990" s="8" t="s">
        <v>173</v>
      </c>
      <c r="D1990" s="8" t="s">
        <v>141</v>
      </c>
      <c r="E1990" s="8" t="s">
        <v>193</v>
      </c>
      <c r="F1990" s="8" t="s">
        <v>143</v>
      </c>
      <c r="G1990" s="8" t="s">
        <v>151</v>
      </c>
      <c r="H1990" s="8" t="s">
        <v>6</v>
      </c>
      <c r="I1990" s="8" t="s">
        <v>870</v>
      </c>
      <c r="J1990" s="8" t="s">
        <v>195</v>
      </c>
      <c r="K1990" s="8" t="s">
        <v>7</v>
      </c>
      <c r="L1990" s="12">
        <v>189</v>
      </c>
      <c r="M1990" s="9">
        <v>1</v>
      </c>
      <c r="N1990" s="10">
        <f t="shared" si="279"/>
        <v>5.2910052910052907E-3</v>
      </c>
      <c r="O1990" s="11">
        <f t="shared" si="280"/>
        <v>6.67</v>
      </c>
      <c r="P1990" s="11">
        <v>6.67</v>
      </c>
      <c r="Q1990" s="11">
        <v>0</v>
      </c>
      <c r="R1990" s="8">
        <v>0</v>
      </c>
      <c r="S1990" s="8">
        <v>0</v>
      </c>
      <c r="T1990" s="33" t="str">
        <f t="shared" si="281"/>
        <v/>
      </c>
      <c r="U1990" s="12">
        <f t="shared" si="282"/>
        <v>0</v>
      </c>
      <c r="V1990" s="10">
        <f t="shared" si="283"/>
        <v>0</v>
      </c>
      <c r="W1990" s="11">
        <v>10.5</v>
      </c>
      <c r="X1990" s="8" t="s">
        <v>148</v>
      </c>
      <c r="Y1990" s="8" t="s">
        <v>149</v>
      </c>
      <c r="AA1990">
        <f t="shared" si="284"/>
        <v>3</v>
      </c>
      <c r="AB1990" s="32">
        <f t="shared" si="285"/>
        <v>-6.67</v>
      </c>
      <c r="AC1990" t="str">
        <f t="shared" si="286"/>
        <v>No Sales</v>
      </c>
      <c r="AD1990">
        <f>IFERROR(VLOOKUP(J1990,Product_lookup!$A:$G,5,FALSE),"")</f>
        <v>399</v>
      </c>
      <c r="AE1990">
        <f>IFERROR(VLOOKUP(J1990,Product_lookup!$A:$G,6,FALSE),"")</f>
        <v>148</v>
      </c>
      <c r="AF1990">
        <f>IFERROR(VLOOKUP(J1990,Product_lookup!$A:$G,7,FALSE),"")</f>
        <v>126</v>
      </c>
      <c r="AG1990" s="33">
        <f t="shared" si="287"/>
        <v>0.31328320802005011</v>
      </c>
    </row>
    <row r="1991" spans="1:33" x14ac:dyDescent="0.3">
      <c r="A1991" s="27">
        <v>46284</v>
      </c>
      <c r="B1991" s="8" t="s">
        <v>5</v>
      </c>
      <c r="C1991" s="8" t="s">
        <v>173</v>
      </c>
      <c r="D1991" s="8" t="s">
        <v>141</v>
      </c>
      <c r="E1991" s="8" t="s">
        <v>193</v>
      </c>
      <c r="F1991" s="8" t="s">
        <v>143</v>
      </c>
      <c r="G1991" s="8" t="s">
        <v>151</v>
      </c>
      <c r="H1991" s="8" t="s">
        <v>6</v>
      </c>
      <c r="I1991" s="8" t="s">
        <v>1557</v>
      </c>
      <c r="J1991" s="8" t="s">
        <v>195</v>
      </c>
      <c r="K1991" s="8" t="s">
        <v>21</v>
      </c>
      <c r="L1991" s="12">
        <v>178</v>
      </c>
      <c r="M1991" s="9">
        <v>1</v>
      </c>
      <c r="N1991" s="10">
        <f t="shared" si="279"/>
        <v>5.6179775280898875E-3</v>
      </c>
      <c r="O1991" s="11">
        <f t="shared" si="280"/>
        <v>10.25</v>
      </c>
      <c r="P1991" s="11">
        <v>10.25</v>
      </c>
      <c r="Q1991" s="11">
        <v>0</v>
      </c>
      <c r="R1991" s="8">
        <v>0</v>
      </c>
      <c r="S1991" s="8">
        <v>0</v>
      </c>
      <c r="T1991" s="33" t="str">
        <f t="shared" si="281"/>
        <v/>
      </c>
      <c r="U1991" s="12">
        <f t="shared" si="282"/>
        <v>0</v>
      </c>
      <c r="V1991" s="10">
        <f t="shared" si="283"/>
        <v>0</v>
      </c>
      <c r="W1991" s="11">
        <v>11</v>
      </c>
      <c r="X1991" s="8" t="s">
        <v>148</v>
      </c>
      <c r="Y1991" s="8" t="s">
        <v>149</v>
      </c>
      <c r="AA1991">
        <f t="shared" si="284"/>
        <v>3</v>
      </c>
      <c r="AB1991" s="32">
        <f t="shared" si="285"/>
        <v>-10.25</v>
      </c>
      <c r="AC1991" t="str">
        <f t="shared" si="286"/>
        <v>No Sales</v>
      </c>
      <c r="AD1991">
        <f>IFERROR(VLOOKUP(J1991,Product_lookup!$A:$G,5,FALSE),"")</f>
        <v>399</v>
      </c>
      <c r="AE1991">
        <f>IFERROR(VLOOKUP(J1991,Product_lookup!$A:$G,6,FALSE),"")</f>
        <v>148</v>
      </c>
      <c r="AF1991">
        <f>IFERROR(VLOOKUP(J1991,Product_lookup!$A:$G,7,FALSE),"")</f>
        <v>126</v>
      </c>
      <c r="AG1991" s="33">
        <f t="shared" si="287"/>
        <v>0.31328320802005011</v>
      </c>
    </row>
    <row r="1992" spans="1:33" x14ac:dyDescent="0.3">
      <c r="A1992" s="27">
        <v>46284</v>
      </c>
      <c r="B1992" s="8" t="s">
        <v>5</v>
      </c>
      <c r="C1992" s="8" t="s">
        <v>173</v>
      </c>
      <c r="D1992" s="8" t="s">
        <v>141</v>
      </c>
      <c r="E1992" s="8" t="s">
        <v>200</v>
      </c>
      <c r="F1992" s="8" t="s">
        <v>143</v>
      </c>
      <c r="G1992" s="8" t="s">
        <v>144</v>
      </c>
      <c r="H1992" s="8" t="s">
        <v>6</v>
      </c>
      <c r="I1992" s="8" t="s">
        <v>572</v>
      </c>
      <c r="J1992" s="8" t="s">
        <v>202</v>
      </c>
      <c r="K1992" s="8" t="s">
        <v>21</v>
      </c>
      <c r="L1992" s="12">
        <v>158</v>
      </c>
      <c r="M1992" s="9">
        <v>2</v>
      </c>
      <c r="N1992" s="10">
        <f t="shared" si="279"/>
        <v>1.2658227848101266E-2</v>
      </c>
      <c r="O1992" s="11">
        <f t="shared" si="280"/>
        <v>10.5</v>
      </c>
      <c r="P1992" s="11">
        <v>21</v>
      </c>
      <c r="Q1992" s="11">
        <v>0</v>
      </c>
      <c r="R1992" s="8">
        <v>0</v>
      </c>
      <c r="S1992" s="8">
        <v>0</v>
      </c>
      <c r="T1992" s="33" t="str">
        <f t="shared" si="281"/>
        <v/>
      </c>
      <c r="U1992" s="12">
        <f t="shared" si="282"/>
        <v>0</v>
      </c>
      <c r="V1992" s="10">
        <f t="shared" si="283"/>
        <v>0</v>
      </c>
      <c r="W1992" s="11">
        <v>10.5</v>
      </c>
      <c r="X1992" s="8" t="s">
        <v>148</v>
      </c>
      <c r="Y1992" s="8" t="s">
        <v>149</v>
      </c>
      <c r="AA1992">
        <f t="shared" si="284"/>
        <v>3</v>
      </c>
      <c r="AB1992" s="32">
        <f t="shared" si="285"/>
        <v>-21</v>
      </c>
      <c r="AC1992" t="str">
        <f t="shared" si="286"/>
        <v>No Sales</v>
      </c>
      <c r="AD1992">
        <f>IFERROR(VLOOKUP(J1992,Product_lookup!$A:$G,5,FALSE),"")</f>
        <v>429</v>
      </c>
      <c r="AE1992">
        <f>IFERROR(VLOOKUP(J1992,Product_lookup!$A:$G,6,FALSE),"")</f>
        <v>159</v>
      </c>
      <c r="AF1992">
        <f>IFERROR(VLOOKUP(J1992,Product_lookup!$A:$G,7,FALSE),"")</f>
        <v>139</v>
      </c>
      <c r="AG1992" s="33">
        <f t="shared" si="287"/>
        <v>0.30536130536130535</v>
      </c>
    </row>
    <row r="1993" spans="1:33" x14ac:dyDescent="0.3">
      <c r="A1993" s="27">
        <v>46284</v>
      </c>
      <c r="B1993" s="8" t="s">
        <v>5</v>
      </c>
      <c r="C1993" s="8" t="s">
        <v>173</v>
      </c>
      <c r="D1993" s="8" t="s">
        <v>141</v>
      </c>
      <c r="E1993" s="8" t="s">
        <v>200</v>
      </c>
      <c r="F1993" s="8" t="s">
        <v>143</v>
      </c>
      <c r="G1993" s="8" t="s">
        <v>151</v>
      </c>
      <c r="H1993" s="8" t="s">
        <v>6</v>
      </c>
      <c r="I1993" s="8" t="s">
        <v>472</v>
      </c>
      <c r="J1993" s="8" t="s">
        <v>202</v>
      </c>
      <c r="K1993" s="8" t="s">
        <v>7</v>
      </c>
      <c r="L1993" s="12">
        <v>461</v>
      </c>
      <c r="M1993" s="9">
        <v>7</v>
      </c>
      <c r="N1993" s="10">
        <f t="shared" si="279"/>
        <v>1.5184381778741865E-2</v>
      </c>
      <c r="O1993" s="11">
        <f t="shared" si="280"/>
        <v>6.68</v>
      </c>
      <c r="P1993" s="11">
        <v>46.76</v>
      </c>
      <c r="Q1993" s="11">
        <v>0</v>
      </c>
      <c r="R1993" s="8">
        <v>0</v>
      </c>
      <c r="S1993" s="8">
        <v>0</v>
      </c>
      <c r="T1993" s="33" t="str">
        <f t="shared" si="281"/>
        <v/>
      </c>
      <c r="U1993" s="12">
        <f t="shared" si="282"/>
        <v>0</v>
      </c>
      <c r="V1993" s="10">
        <f t="shared" si="283"/>
        <v>0</v>
      </c>
      <c r="W1993" s="11">
        <v>10</v>
      </c>
      <c r="X1993" s="8" t="s">
        <v>148</v>
      </c>
      <c r="Y1993" s="8" t="s">
        <v>149</v>
      </c>
      <c r="AA1993">
        <f t="shared" si="284"/>
        <v>3</v>
      </c>
      <c r="AB1993" s="32">
        <f t="shared" si="285"/>
        <v>-46.76</v>
      </c>
      <c r="AC1993" t="str">
        <f t="shared" si="286"/>
        <v>No Sales</v>
      </c>
      <c r="AD1993">
        <f>IFERROR(VLOOKUP(J1993,Product_lookup!$A:$G,5,FALSE),"")</f>
        <v>429</v>
      </c>
      <c r="AE1993">
        <f>IFERROR(VLOOKUP(J1993,Product_lookup!$A:$G,6,FALSE),"")</f>
        <v>159</v>
      </c>
      <c r="AF1993">
        <f>IFERROR(VLOOKUP(J1993,Product_lookup!$A:$G,7,FALSE),"")</f>
        <v>139</v>
      </c>
      <c r="AG1993" s="33">
        <f t="shared" si="287"/>
        <v>0.30536130536130535</v>
      </c>
    </row>
    <row r="1994" spans="1:33" x14ac:dyDescent="0.3">
      <c r="A1994" s="27">
        <v>46284</v>
      </c>
      <c r="B1994" s="8" t="s">
        <v>5</v>
      </c>
      <c r="C1994" s="8" t="s">
        <v>173</v>
      </c>
      <c r="D1994" s="8" t="s">
        <v>141</v>
      </c>
      <c r="E1994" s="8" t="s">
        <v>200</v>
      </c>
      <c r="F1994" s="8" t="s">
        <v>143</v>
      </c>
      <c r="G1994" s="8" t="s">
        <v>151</v>
      </c>
      <c r="H1994" s="8" t="s">
        <v>6</v>
      </c>
      <c r="I1994" s="8" t="s">
        <v>201</v>
      </c>
      <c r="J1994" s="8" t="s">
        <v>202</v>
      </c>
      <c r="K1994" s="8" t="s">
        <v>21</v>
      </c>
      <c r="L1994" s="12">
        <v>607</v>
      </c>
      <c r="M1994" s="9">
        <v>9</v>
      </c>
      <c r="N1994" s="10">
        <f t="shared" si="279"/>
        <v>1.4827018121911038E-2</v>
      </c>
      <c r="O1994" s="11">
        <f t="shared" si="280"/>
        <v>7.25</v>
      </c>
      <c r="P1994" s="11">
        <v>65.25</v>
      </c>
      <c r="Q1994" s="11">
        <v>429</v>
      </c>
      <c r="R1994" s="8">
        <v>1</v>
      </c>
      <c r="S1994" s="8">
        <v>1</v>
      </c>
      <c r="T1994" s="33">
        <f t="shared" si="281"/>
        <v>0.15209790209790211</v>
      </c>
      <c r="U1994" s="12">
        <f t="shared" si="282"/>
        <v>6.5747126436781613</v>
      </c>
      <c r="V1994" s="10">
        <f t="shared" si="283"/>
        <v>0.1111111111111111</v>
      </c>
      <c r="W1994" s="11">
        <v>9</v>
      </c>
      <c r="X1994" s="8" t="s">
        <v>148</v>
      </c>
      <c r="Y1994" s="8" t="s">
        <v>149</v>
      </c>
      <c r="AA1994">
        <f t="shared" si="284"/>
        <v>3</v>
      </c>
      <c r="AB1994" s="32">
        <f t="shared" si="285"/>
        <v>65.75</v>
      </c>
      <c r="AC1994" t="str">
        <f t="shared" si="286"/>
        <v>Profitable</v>
      </c>
      <c r="AD1994">
        <f>IFERROR(VLOOKUP(J1994,Product_lookup!$A:$G,5,FALSE),"")</f>
        <v>429</v>
      </c>
      <c r="AE1994">
        <f>IFERROR(VLOOKUP(J1994,Product_lookup!$A:$G,6,FALSE),"")</f>
        <v>159</v>
      </c>
      <c r="AF1994">
        <f>IFERROR(VLOOKUP(J1994,Product_lookup!$A:$G,7,FALSE),"")</f>
        <v>139</v>
      </c>
      <c r="AG1994" s="33">
        <f t="shared" si="287"/>
        <v>0.30536130536130535</v>
      </c>
    </row>
    <row r="1995" spans="1:33" x14ac:dyDescent="0.3">
      <c r="A1995" s="27">
        <v>46284</v>
      </c>
      <c r="B1995" s="8" t="s">
        <v>5</v>
      </c>
      <c r="C1995" s="8" t="s">
        <v>173</v>
      </c>
      <c r="D1995" s="8" t="s">
        <v>141</v>
      </c>
      <c r="E1995" s="8" t="s">
        <v>200</v>
      </c>
      <c r="F1995" s="8" t="s">
        <v>143</v>
      </c>
      <c r="G1995" s="8" t="s">
        <v>144</v>
      </c>
      <c r="H1995" s="8" t="s">
        <v>6</v>
      </c>
      <c r="I1995" s="8" t="s">
        <v>270</v>
      </c>
      <c r="J1995" s="8" t="s">
        <v>202</v>
      </c>
      <c r="K1995" s="8" t="s">
        <v>14</v>
      </c>
      <c r="L1995" s="12">
        <v>3623</v>
      </c>
      <c r="M1995" s="9">
        <v>18</v>
      </c>
      <c r="N1995" s="10">
        <f t="shared" si="279"/>
        <v>4.9682583494341705E-3</v>
      </c>
      <c r="O1995" s="11">
        <f t="shared" si="280"/>
        <v>5.36</v>
      </c>
      <c r="P1995" s="11">
        <v>96.48</v>
      </c>
      <c r="Q1995" s="11">
        <v>0</v>
      </c>
      <c r="R1995" s="8">
        <v>0</v>
      </c>
      <c r="S1995" s="8">
        <v>0</v>
      </c>
      <c r="T1995" s="33" t="str">
        <f t="shared" si="281"/>
        <v/>
      </c>
      <c r="U1995" s="12">
        <f t="shared" si="282"/>
        <v>0</v>
      </c>
      <c r="V1995" s="10">
        <f t="shared" si="283"/>
        <v>0</v>
      </c>
      <c r="W1995" s="11">
        <v>8</v>
      </c>
      <c r="X1995" s="8" t="s">
        <v>148</v>
      </c>
      <c r="Y1995" s="8" t="s">
        <v>149</v>
      </c>
      <c r="AA1995">
        <f t="shared" si="284"/>
        <v>3</v>
      </c>
      <c r="AB1995" s="32">
        <f t="shared" si="285"/>
        <v>-96.48</v>
      </c>
      <c r="AC1995" t="str">
        <f t="shared" si="286"/>
        <v>No Sales</v>
      </c>
      <c r="AD1995">
        <f>IFERROR(VLOOKUP(J1995,Product_lookup!$A:$G,5,FALSE),"")</f>
        <v>429</v>
      </c>
      <c r="AE1995">
        <f>IFERROR(VLOOKUP(J1995,Product_lookup!$A:$G,6,FALSE),"")</f>
        <v>159</v>
      </c>
      <c r="AF1995">
        <f>IFERROR(VLOOKUP(J1995,Product_lookup!$A:$G,7,FALSE),"")</f>
        <v>139</v>
      </c>
      <c r="AG1995" s="33">
        <f t="shared" si="287"/>
        <v>0.30536130536130535</v>
      </c>
    </row>
    <row r="1996" spans="1:33" x14ac:dyDescent="0.3">
      <c r="A1996" s="27">
        <v>46284</v>
      </c>
      <c r="B1996" s="8" t="s">
        <v>5</v>
      </c>
      <c r="C1996" s="8" t="s">
        <v>173</v>
      </c>
      <c r="D1996" s="8" t="s">
        <v>141</v>
      </c>
      <c r="E1996" s="8" t="s">
        <v>200</v>
      </c>
      <c r="F1996" s="8" t="s">
        <v>143</v>
      </c>
      <c r="G1996" s="8" t="s">
        <v>151</v>
      </c>
      <c r="H1996" s="8" t="s">
        <v>6</v>
      </c>
      <c r="I1996" s="8" t="s">
        <v>686</v>
      </c>
      <c r="J1996" s="8" t="s">
        <v>202</v>
      </c>
      <c r="K1996" s="8" t="s">
        <v>21</v>
      </c>
      <c r="L1996" s="12">
        <v>83</v>
      </c>
      <c r="M1996" s="9">
        <v>0</v>
      </c>
      <c r="N1996" s="10">
        <f t="shared" si="279"/>
        <v>0</v>
      </c>
      <c r="O1996" s="11" t="str">
        <f t="shared" si="280"/>
        <v/>
      </c>
      <c r="P1996" s="11">
        <v>0</v>
      </c>
      <c r="Q1996" s="11">
        <v>0</v>
      </c>
      <c r="R1996" s="8">
        <v>0</v>
      </c>
      <c r="S1996" s="8">
        <v>0</v>
      </c>
      <c r="T1996" s="33" t="str">
        <f t="shared" si="281"/>
        <v/>
      </c>
      <c r="U1996" s="12" t="str">
        <f t="shared" si="282"/>
        <v/>
      </c>
      <c r="V1996" s="10" t="str">
        <f t="shared" si="283"/>
        <v/>
      </c>
      <c r="W1996" s="11">
        <v>11</v>
      </c>
      <c r="X1996" s="8" t="s">
        <v>148</v>
      </c>
      <c r="Y1996" s="8" t="s">
        <v>149</v>
      </c>
      <c r="AA1996">
        <f t="shared" si="284"/>
        <v>3</v>
      </c>
      <c r="AB1996" s="32">
        <f t="shared" si="285"/>
        <v>0</v>
      </c>
      <c r="AC1996" t="str">
        <f t="shared" si="286"/>
        <v>No Spend</v>
      </c>
      <c r="AD1996">
        <f>IFERROR(VLOOKUP(J1996,Product_lookup!$A:$G,5,FALSE),"")</f>
        <v>429</v>
      </c>
      <c r="AE1996">
        <f>IFERROR(VLOOKUP(J1996,Product_lookup!$A:$G,6,FALSE),"")</f>
        <v>159</v>
      </c>
      <c r="AF1996">
        <f>IFERROR(VLOOKUP(J1996,Product_lookup!$A:$G,7,FALSE),"")</f>
        <v>139</v>
      </c>
      <c r="AG1996" s="33">
        <f t="shared" si="287"/>
        <v>0.30536130536130535</v>
      </c>
    </row>
    <row r="1997" spans="1:33" x14ac:dyDescent="0.3">
      <c r="A1997" s="27">
        <v>46284</v>
      </c>
      <c r="B1997" s="8" t="s">
        <v>32</v>
      </c>
      <c r="C1997" s="8" t="s">
        <v>140</v>
      </c>
      <c r="D1997" s="8" t="s">
        <v>141</v>
      </c>
      <c r="E1997" s="8" t="s">
        <v>142</v>
      </c>
      <c r="F1997" s="8" t="s">
        <v>143</v>
      </c>
      <c r="G1997" s="8" t="s">
        <v>455</v>
      </c>
      <c r="H1997" s="8" t="s">
        <v>20</v>
      </c>
      <c r="I1997" s="8" t="s">
        <v>455</v>
      </c>
      <c r="J1997" s="8" t="s">
        <v>147</v>
      </c>
      <c r="K1997" s="8" t="s">
        <v>14</v>
      </c>
      <c r="L1997" s="12">
        <v>676</v>
      </c>
      <c r="M1997" s="9">
        <v>2</v>
      </c>
      <c r="N1997" s="10">
        <f t="shared" si="279"/>
        <v>2.9585798816568047E-3</v>
      </c>
      <c r="O1997" s="11">
        <f t="shared" si="280"/>
        <v>15.98</v>
      </c>
      <c r="P1997" s="11">
        <v>31.96</v>
      </c>
      <c r="Q1997" s="11">
        <v>0</v>
      </c>
      <c r="R1997" s="8">
        <v>0</v>
      </c>
      <c r="S1997" s="8">
        <v>0</v>
      </c>
      <c r="T1997" s="33" t="str">
        <f t="shared" si="281"/>
        <v/>
      </c>
      <c r="U1997" s="12">
        <f t="shared" si="282"/>
        <v>0</v>
      </c>
      <c r="V1997" s="10">
        <f t="shared" si="283"/>
        <v>0</v>
      </c>
      <c r="W1997" s="11">
        <v>20</v>
      </c>
      <c r="X1997" s="8" t="s">
        <v>148</v>
      </c>
      <c r="Y1997" s="8" t="s">
        <v>149</v>
      </c>
      <c r="AA1997">
        <f t="shared" si="284"/>
        <v>3</v>
      </c>
      <c r="AB1997" s="32">
        <f t="shared" si="285"/>
        <v>-31.96</v>
      </c>
      <c r="AC1997" t="str">
        <f t="shared" si="286"/>
        <v>No Sales</v>
      </c>
      <c r="AD1997">
        <f>IFERROR(VLOOKUP(J1997,Product_lookup!$A:$G,5,FALSE),"")</f>
        <v>599</v>
      </c>
      <c r="AE1997">
        <f>IFERROR(VLOOKUP(J1997,Product_lookup!$A:$G,6,FALSE),"")</f>
        <v>216</v>
      </c>
      <c r="AF1997">
        <f>IFERROR(VLOOKUP(J1997,Product_lookup!$A:$G,7,FALSE),"")</f>
        <v>144</v>
      </c>
      <c r="AG1997" s="33">
        <f t="shared" si="287"/>
        <v>0.39899833055091821</v>
      </c>
    </row>
    <row r="1998" spans="1:33" x14ac:dyDescent="0.3">
      <c r="A1998" s="27">
        <v>46284</v>
      </c>
      <c r="B1998" s="8" t="s">
        <v>32</v>
      </c>
      <c r="C1998" s="8" t="s">
        <v>140</v>
      </c>
      <c r="D1998" s="8" t="s">
        <v>141</v>
      </c>
      <c r="E1998" s="8" t="s">
        <v>142</v>
      </c>
      <c r="F1998" s="8" t="s">
        <v>143</v>
      </c>
      <c r="G1998" s="8" t="s">
        <v>205</v>
      </c>
      <c r="H1998" s="8" t="s">
        <v>20</v>
      </c>
      <c r="I1998" s="8" t="s">
        <v>205</v>
      </c>
      <c r="J1998" s="8" t="s">
        <v>147</v>
      </c>
      <c r="K1998" s="8" t="s">
        <v>14</v>
      </c>
      <c r="L1998" s="12">
        <v>1945</v>
      </c>
      <c r="M1998" s="9">
        <v>26</v>
      </c>
      <c r="N1998" s="10">
        <f t="shared" si="279"/>
        <v>1.3367609254498715E-2</v>
      </c>
      <c r="O1998" s="11">
        <f t="shared" si="280"/>
        <v>11.33</v>
      </c>
      <c r="P1998" s="11">
        <v>294.58</v>
      </c>
      <c r="Q1998" s="11">
        <v>0</v>
      </c>
      <c r="R1998" s="8">
        <v>0</v>
      </c>
      <c r="S1998" s="8">
        <v>0</v>
      </c>
      <c r="T1998" s="33" t="str">
        <f t="shared" si="281"/>
        <v/>
      </c>
      <c r="U1998" s="12">
        <f t="shared" si="282"/>
        <v>0</v>
      </c>
      <c r="V1998" s="10">
        <f t="shared" si="283"/>
        <v>0</v>
      </c>
      <c r="W1998" s="11">
        <v>14</v>
      </c>
      <c r="X1998" s="8" t="s">
        <v>148</v>
      </c>
      <c r="Y1998" s="8" t="s">
        <v>149</v>
      </c>
      <c r="AA1998">
        <f t="shared" si="284"/>
        <v>3</v>
      </c>
      <c r="AB1998" s="32">
        <f t="shared" si="285"/>
        <v>-294.58</v>
      </c>
      <c r="AC1998" t="str">
        <f t="shared" si="286"/>
        <v>No Sales</v>
      </c>
      <c r="AD1998">
        <f>IFERROR(VLOOKUP(J1998,Product_lookup!$A:$G,5,FALSE),"")</f>
        <v>599</v>
      </c>
      <c r="AE1998">
        <f>IFERROR(VLOOKUP(J1998,Product_lookup!$A:$G,6,FALSE),"")</f>
        <v>216</v>
      </c>
      <c r="AF1998">
        <f>IFERROR(VLOOKUP(J1998,Product_lookup!$A:$G,7,FALSE),"")</f>
        <v>144</v>
      </c>
      <c r="AG1998" s="33">
        <f t="shared" si="287"/>
        <v>0.39899833055091821</v>
      </c>
    </row>
    <row r="1999" spans="1:33" x14ac:dyDescent="0.3">
      <c r="A1999" s="27">
        <v>46284</v>
      </c>
      <c r="B1999" s="8" t="s">
        <v>32</v>
      </c>
      <c r="C1999" s="8" t="s">
        <v>140</v>
      </c>
      <c r="D1999" s="8" t="s">
        <v>141</v>
      </c>
      <c r="E1999" s="8" t="s">
        <v>150</v>
      </c>
      <c r="F1999" s="8" t="s">
        <v>143</v>
      </c>
      <c r="G1999" s="8" t="s">
        <v>156</v>
      </c>
      <c r="H1999" s="8" t="s">
        <v>20</v>
      </c>
      <c r="I1999" s="8" t="s">
        <v>156</v>
      </c>
      <c r="J1999" s="8" t="s">
        <v>153</v>
      </c>
      <c r="K1999" s="8" t="s">
        <v>7</v>
      </c>
      <c r="L1999" s="8">
        <v>562</v>
      </c>
      <c r="M1999" s="9">
        <v>2</v>
      </c>
      <c r="N1999" s="10">
        <f t="shared" si="279"/>
        <v>3.5587188612099642E-3</v>
      </c>
      <c r="O1999" s="11">
        <f t="shared" si="280"/>
        <v>9.6</v>
      </c>
      <c r="P1999" s="11">
        <v>19.2</v>
      </c>
      <c r="Q1999" s="11">
        <v>0</v>
      </c>
      <c r="R1999" s="8">
        <v>0</v>
      </c>
      <c r="S1999" s="8">
        <v>0</v>
      </c>
      <c r="T1999" s="33" t="str">
        <f t="shared" si="281"/>
        <v/>
      </c>
      <c r="U1999" s="12">
        <f t="shared" si="282"/>
        <v>0</v>
      </c>
      <c r="V1999" s="10">
        <f t="shared" si="283"/>
        <v>0</v>
      </c>
      <c r="W1999" s="11">
        <v>15</v>
      </c>
      <c r="X1999" s="8" t="s">
        <v>148</v>
      </c>
      <c r="Y1999" s="8" t="s">
        <v>149</v>
      </c>
      <c r="AA1999">
        <f t="shared" si="284"/>
        <v>3</v>
      </c>
      <c r="AB1999" s="32">
        <f t="shared" si="285"/>
        <v>-19.2</v>
      </c>
      <c r="AC1999" t="str">
        <f t="shared" si="286"/>
        <v>No Sales</v>
      </c>
      <c r="AD1999">
        <f>IFERROR(VLOOKUP(J1999,Product_lookup!$A:$G,5,FALSE),"")</f>
        <v>549</v>
      </c>
      <c r="AE1999">
        <f>IFERROR(VLOOKUP(J1999,Product_lookup!$A:$G,6,FALSE),"")</f>
        <v>192</v>
      </c>
      <c r="AF1999">
        <f>IFERROR(VLOOKUP(J1999,Product_lookup!$A:$G,7,FALSE),"")</f>
        <v>139</v>
      </c>
      <c r="AG1999" s="33">
        <f t="shared" si="287"/>
        <v>0.39708561020036431</v>
      </c>
    </row>
    <row r="2000" spans="1:33" x14ac:dyDescent="0.3">
      <c r="A2000" s="27">
        <v>46284</v>
      </c>
      <c r="B2000" s="8" t="s">
        <v>32</v>
      </c>
      <c r="C2000" s="8" t="s">
        <v>140</v>
      </c>
      <c r="D2000" s="8" t="s">
        <v>141</v>
      </c>
      <c r="E2000" s="8" t="s">
        <v>150</v>
      </c>
      <c r="F2000" s="8" t="s">
        <v>143</v>
      </c>
      <c r="G2000" s="8" t="s">
        <v>210</v>
      </c>
      <c r="H2000" s="8" t="s">
        <v>20</v>
      </c>
      <c r="I2000" s="8" t="s">
        <v>210</v>
      </c>
      <c r="J2000" s="8" t="s">
        <v>153</v>
      </c>
      <c r="K2000" s="8" t="s">
        <v>21</v>
      </c>
      <c r="L2000" s="12">
        <v>1477</v>
      </c>
      <c r="M2000" s="9">
        <v>32</v>
      </c>
      <c r="N2000" s="10">
        <f t="shared" si="279"/>
        <v>2.1665538253215978E-2</v>
      </c>
      <c r="O2000" s="11">
        <f t="shared" si="280"/>
        <v>15</v>
      </c>
      <c r="P2000" s="11">
        <v>480</v>
      </c>
      <c r="Q2000" s="11">
        <v>0</v>
      </c>
      <c r="R2000" s="8">
        <v>0</v>
      </c>
      <c r="S2000" s="8">
        <v>0</v>
      </c>
      <c r="T2000" s="33" t="str">
        <f t="shared" si="281"/>
        <v/>
      </c>
      <c r="U2000" s="12">
        <f t="shared" si="282"/>
        <v>0</v>
      </c>
      <c r="V2000" s="10">
        <f t="shared" si="283"/>
        <v>0</v>
      </c>
      <c r="W2000" s="11">
        <v>15</v>
      </c>
      <c r="X2000" s="8" t="s">
        <v>148</v>
      </c>
      <c r="Y2000" s="8" t="s">
        <v>149</v>
      </c>
      <c r="AA2000">
        <f t="shared" si="284"/>
        <v>3</v>
      </c>
      <c r="AB2000" s="32">
        <f t="shared" si="285"/>
        <v>-480</v>
      </c>
      <c r="AC2000" t="str">
        <f t="shared" si="286"/>
        <v>No Sales</v>
      </c>
      <c r="AD2000">
        <f>IFERROR(VLOOKUP(J2000,Product_lookup!$A:$G,5,FALSE),"")</f>
        <v>549</v>
      </c>
      <c r="AE2000">
        <f>IFERROR(VLOOKUP(J2000,Product_lookup!$A:$G,6,FALSE),"")</f>
        <v>192</v>
      </c>
      <c r="AF2000">
        <f>IFERROR(VLOOKUP(J2000,Product_lookup!$A:$G,7,FALSE),"")</f>
        <v>139</v>
      </c>
      <c r="AG2000" s="33">
        <f t="shared" si="287"/>
        <v>0.39708561020036431</v>
      </c>
    </row>
    <row r="2001" spans="1:33" x14ac:dyDescent="0.3">
      <c r="A2001" s="27">
        <v>46284</v>
      </c>
      <c r="B2001" s="8" t="s">
        <v>32</v>
      </c>
      <c r="C2001" s="8" t="s">
        <v>140</v>
      </c>
      <c r="D2001" s="8" t="s">
        <v>141</v>
      </c>
      <c r="E2001" s="8" t="s">
        <v>150</v>
      </c>
      <c r="F2001" s="8" t="s">
        <v>143</v>
      </c>
      <c r="G2001" s="8" t="s">
        <v>152</v>
      </c>
      <c r="H2001" s="8" t="s">
        <v>20</v>
      </c>
      <c r="I2001" s="8" t="s">
        <v>152</v>
      </c>
      <c r="J2001" s="8" t="s">
        <v>153</v>
      </c>
      <c r="K2001" s="8" t="s">
        <v>21</v>
      </c>
      <c r="L2001" s="12">
        <v>407</v>
      </c>
      <c r="M2001" s="9">
        <v>6</v>
      </c>
      <c r="N2001" s="10">
        <f t="shared" si="279"/>
        <v>1.4742014742014743E-2</v>
      </c>
      <c r="O2001" s="11">
        <f t="shared" si="280"/>
        <v>15.5</v>
      </c>
      <c r="P2001" s="11">
        <v>93</v>
      </c>
      <c r="Q2001" s="11">
        <v>0</v>
      </c>
      <c r="R2001" s="8">
        <v>0</v>
      </c>
      <c r="S2001" s="8">
        <v>0</v>
      </c>
      <c r="T2001" s="33" t="str">
        <f t="shared" si="281"/>
        <v/>
      </c>
      <c r="U2001" s="12">
        <f t="shared" si="282"/>
        <v>0</v>
      </c>
      <c r="V2001" s="10">
        <f t="shared" si="283"/>
        <v>0</v>
      </c>
      <c r="W2001" s="11">
        <v>15.5</v>
      </c>
      <c r="X2001" s="8" t="s">
        <v>148</v>
      </c>
      <c r="Y2001" s="8" t="s">
        <v>149</v>
      </c>
      <c r="AA2001">
        <f t="shared" si="284"/>
        <v>3</v>
      </c>
      <c r="AB2001" s="32">
        <f t="shared" si="285"/>
        <v>-93</v>
      </c>
      <c r="AC2001" t="str">
        <f t="shared" si="286"/>
        <v>No Sales</v>
      </c>
      <c r="AD2001">
        <f>IFERROR(VLOOKUP(J2001,Product_lookup!$A:$G,5,FALSE),"")</f>
        <v>549</v>
      </c>
      <c r="AE2001">
        <f>IFERROR(VLOOKUP(J2001,Product_lookup!$A:$G,6,FALSE),"")</f>
        <v>192</v>
      </c>
      <c r="AF2001">
        <f>IFERROR(VLOOKUP(J2001,Product_lookup!$A:$G,7,FALSE),"")</f>
        <v>139</v>
      </c>
      <c r="AG2001" s="33">
        <f t="shared" si="287"/>
        <v>0.39708561020036431</v>
      </c>
    </row>
    <row r="2002" spans="1:33" x14ac:dyDescent="0.3">
      <c r="A2002" s="27">
        <v>46284</v>
      </c>
      <c r="B2002" s="8" t="s">
        <v>32</v>
      </c>
      <c r="C2002" s="8" t="s">
        <v>140</v>
      </c>
      <c r="D2002" s="8" t="s">
        <v>141</v>
      </c>
      <c r="E2002" s="8" t="s">
        <v>150</v>
      </c>
      <c r="F2002" s="8" t="s">
        <v>143</v>
      </c>
      <c r="G2002" s="8" t="s">
        <v>446</v>
      </c>
      <c r="H2002" s="8" t="s">
        <v>20</v>
      </c>
      <c r="I2002" s="8" t="s">
        <v>446</v>
      </c>
      <c r="J2002" s="8" t="s">
        <v>153</v>
      </c>
      <c r="K2002" s="8" t="s">
        <v>14</v>
      </c>
      <c r="L2002" s="12">
        <v>1111</v>
      </c>
      <c r="M2002" s="9">
        <v>2</v>
      </c>
      <c r="N2002" s="10">
        <f t="shared" si="279"/>
        <v>1.8001800180018001E-3</v>
      </c>
      <c r="O2002" s="11">
        <f t="shared" si="280"/>
        <v>7.88</v>
      </c>
      <c r="P2002" s="11">
        <v>15.76</v>
      </c>
      <c r="Q2002" s="11">
        <v>549</v>
      </c>
      <c r="R2002" s="8">
        <v>1</v>
      </c>
      <c r="S2002" s="8">
        <v>1</v>
      </c>
      <c r="T2002" s="33">
        <f t="shared" si="281"/>
        <v>2.8706739526411656E-2</v>
      </c>
      <c r="U2002" s="12">
        <f t="shared" si="282"/>
        <v>34.835025380710661</v>
      </c>
      <c r="V2002" s="10">
        <f t="shared" si="283"/>
        <v>0.5</v>
      </c>
      <c r="W2002" s="11">
        <v>13.5</v>
      </c>
      <c r="X2002" s="8" t="s">
        <v>148</v>
      </c>
      <c r="Y2002" s="8" t="s">
        <v>149</v>
      </c>
      <c r="AA2002">
        <f t="shared" si="284"/>
        <v>3</v>
      </c>
      <c r="AB2002" s="32">
        <f t="shared" si="285"/>
        <v>202.24</v>
      </c>
      <c r="AC2002" t="str">
        <f t="shared" si="286"/>
        <v>Profitable</v>
      </c>
      <c r="AD2002">
        <f>IFERROR(VLOOKUP(J2002,Product_lookup!$A:$G,5,FALSE),"")</f>
        <v>549</v>
      </c>
      <c r="AE2002">
        <f>IFERROR(VLOOKUP(J2002,Product_lookup!$A:$G,6,FALSE),"")</f>
        <v>192</v>
      </c>
      <c r="AF2002">
        <f>IFERROR(VLOOKUP(J2002,Product_lookup!$A:$G,7,FALSE),"")</f>
        <v>139</v>
      </c>
      <c r="AG2002" s="33">
        <f t="shared" si="287"/>
        <v>0.39708561020036431</v>
      </c>
    </row>
    <row r="2003" spans="1:33" x14ac:dyDescent="0.3">
      <c r="A2003" s="27">
        <v>46284</v>
      </c>
      <c r="B2003" s="8" t="s">
        <v>32</v>
      </c>
      <c r="C2003" s="8" t="s">
        <v>140</v>
      </c>
      <c r="D2003" s="8" t="s">
        <v>141</v>
      </c>
      <c r="E2003" s="8" t="s">
        <v>211</v>
      </c>
      <c r="F2003" s="8" t="s">
        <v>143</v>
      </c>
      <c r="G2003" s="8" t="s">
        <v>368</v>
      </c>
      <c r="H2003" s="8" t="s">
        <v>20</v>
      </c>
      <c r="I2003" s="8" t="s">
        <v>368</v>
      </c>
      <c r="J2003" s="8" t="s">
        <v>214</v>
      </c>
      <c r="K2003" s="8" t="s">
        <v>7</v>
      </c>
      <c r="L2003" s="12">
        <v>376</v>
      </c>
      <c r="M2003" s="9">
        <v>8</v>
      </c>
      <c r="N2003" s="10">
        <f t="shared" si="279"/>
        <v>2.1276595744680851E-2</v>
      </c>
      <c r="O2003" s="11">
        <f t="shared" si="280"/>
        <v>14.45</v>
      </c>
      <c r="P2003" s="11">
        <v>115.6</v>
      </c>
      <c r="Q2003" s="11">
        <v>0</v>
      </c>
      <c r="R2003" s="8">
        <v>0</v>
      </c>
      <c r="S2003" s="8">
        <v>0</v>
      </c>
      <c r="T2003" s="33" t="str">
        <f t="shared" si="281"/>
        <v/>
      </c>
      <c r="U2003" s="12">
        <f t="shared" si="282"/>
        <v>0</v>
      </c>
      <c r="V2003" s="10">
        <f t="shared" si="283"/>
        <v>0</v>
      </c>
      <c r="W2003" s="11">
        <v>20.5</v>
      </c>
      <c r="X2003" s="8" t="s">
        <v>148</v>
      </c>
      <c r="Y2003" s="8" t="s">
        <v>149</v>
      </c>
      <c r="AA2003">
        <f t="shared" si="284"/>
        <v>3</v>
      </c>
      <c r="AB2003" s="32">
        <f t="shared" si="285"/>
        <v>-115.6</v>
      </c>
      <c r="AC2003" t="str">
        <f t="shared" si="286"/>
        <v>No Sales</v>
      </c>
      <c r="AD2003">
        <f>IFERROR(VLOOKUP(J2003,Product_lookup!$A:$G,5,FALSE),"")</f>
        <v>649</v>
      </c>
      <c r="AE2003">
        <f>IFERROR(VLOOKUP(J2003,Product_lookup!$A:$G,6,FALSE),"")</f>
        <v>234</v>
      </c>
      <c r="AF2003">
        <f>IFERROR(VLOOKUP(J2003,Product_lookup!$A:$G,7,FALSE),"")</f>
        <v>148</v>
      </c>
      <c r="AG2003" s="33">
        <f t="shared" si="287"/>
        <v>0.41140215716486905</v>
      </c>
    </row>
    <row r="2004" spans="1:33" x14ac:dyDescent="0.3">
      <c r="A2004" s="27">
        <v>46284</v>
      </c>
      <c r="B2004" s="8" t="s">
        <v>32</v>
      </c>
      <c r="C2004" s="8" t="s">
        <v>140</v>
      </c>
      <c r="D2004" s="8" t="s">
        <v>141</v>
      </c>
      <c r="E2004" s="8" t="s">
        <v>211</v>
      </c>
      <c r="F2004" s="8" t="s">
        <v>143</v>
      </c>
      <c r="G2004" s="8" t="s">
        <v>370</v>
      </c>
      <c r="H2004" s="8" t="s">
        <v>20</v>
      </c>
      <c r="I2004" s="8" t="s">
        <v>370</v>
      </c>
      <c r="J2004" s="8" t="s">
        <v>214</v>
      </c>
      <c r="K2004" s="8" t="s">
        <v>7</v>
      </c>
      <c r="L2004" s="8">
        <v>973</v>
      </c>
      <c r="M2004" s="9">
        <v>6</v>
      </c>
      <c r="N2004" s="10">
        <f t="shared" si="279"/>
        <v>6.1664953751284684E-3</v>
      </c>
      <c r="O2004" s="11">
        <f t="shared" si="280"/>
        <v>16.64</v>
      </c>
      <c r="P2004" s="11">
        <v>99.84</v>
      </c>
      <c r="Q2004" s="11">
        <v>0</v>
      </c>
      <c r="R2004" s="8">
        <v>0</v>
      </c>
      <c r="S2004" s="8">
        <v>0</v>
      </c>
      <c r="T2004" s="33" t="str">
        <f t="shared" si="281"/>
        <v/>
      </c>
      <c r="U2004" s="12">
        <f t="shared" si="282"/>
        <v>0</v>
      </c>
      <c r="V2004" s="10">
        <f t="shared" si="283"/>
        <v>0</v>
      </c>
      <c r="W2004" s="11">
        <v>21.5</v>
      </c>
      <c r="X2004" s="8" t="s">
        <v>148</v>
      </c>
      <c r="Y2004" s="8" t="s">
        <v>149</v>
      </c>
      <c r="AA2004">
        <f t="shared" si="284"/>
        <v>3</v>
      </c>
      <c r="AB2004" s="32">
        <f t="shared" si="285"/>
        <v>-99.84</v>
      </c>
      <c r="AC2004" t="str">
        <f t="shared" si="286"/>
        <v>No Sales</v>
      </c>
      <c r="AD2004">
        <f>IFERROR(VLOOKUP(J2004,Product_lookup!$A:$G,5,FALSE),"")</f>
        <v>649</v>
      </c>
      <c r="AE2004">
        <f>IFERROR(VLOOKUP(J2004,Product_lookup!$A:$G,6,FALSE),"")</f>
        <v>234</v>
      </c>
      <c r="AF2004">
        <f>IFERROR(VLOOKUP(J2004,Product_lookup!$A:$G,7,FALSE),"")</f>
        <v>148</v>
      </c>
      <c r="AG2004" s="33">
        <f t="shared" si="287"/>
        <v>0.41140215716486905</v>
      </c>
    </row>
    <row r="2005" spans="1:33" x14ac:dyDescent="0.3">
      <c r="A2005" s="27">
        <v>46284</v>
      </c>
      <c r="B2005" s="8" t="s">
        <v>32</v>
      </c>
      <c r="C2005" s="8" t="s">
        <v>140</v>
      </c>
      <c r="D2005" s="8" t="s">
        <v>141</v>
      </c>
      <c r="E2005" s="8" t="s">
        <v>217</v>
      </c>
      <c r="F2005" s="8" t="s">
        <v>143</v>
      </c>
      <c r="G2005" s="8" t="s">
        <v>218</v>
      </c>
      <c r="H2005" s="8" t="s">
        <v>20</v>
      </c>
      <c r="I2005" s="8" t="s">
        <v>218</v>
      </c>
      <c r="J2005" s="8" t="s">
        <v>219</v>
      </c>
      <c r="K2005" s="8" t="s">
        <v>14</v>
      </c>
      <c r="L2005" s="12">
        <v>1458</v>
      </c>
      <c r="M2005" s="9">
        <v>6</v>
      </c>
      <c r="N2005" s="10">
        <f t="shared" si="279"/>
        <v>4.11522633744856E-3</v>
      </c>
      <c r="O2005" s="11">
        <f t="shared" si="280"/>
        <v>19.09</v>
      </c>
      <c r="P2005" s="11">
        <v>114.54</v>
      </c>
      <c r="Q2005" s="11">
        <v>0</v>
      </c>
      <c r="R2005" s="8">
        <v>0</v>
      </c>
      <c r="S2005" s="8">
        <v>0</v>
      </c>
      <c r="T2005" s="33" t="str">
        <f t="shared" si="281"/>
        <v/>
      </c>
      <c r="U2005" s="12">
        <f t="shared" si="282"/>
        <v>0</v>
      </c>
      <c r="V2005" s="10">
        <f t="shared" si="283"/>
        <v>0</v>
      </c>
      <c r="W2005" s="11">
        <v>23.5</v>
      </c>
      <c r="X2005" s="8" t="s">
        <v>148</v>
      </c>
      <c r="Y2005" s="8" t="s">
        <v>149</v>
      </c>
      <c r="AA2005">
        <f t="shared" si="284"/>
        <v>3</v>
      </c>
      <c r="AB2005" s="32">
        <f t="shared" si="285"/>
        <v>-114.54</v>
      </c>
      <c r="AC2005" t="str">
        <f t="shared" si="286"/>
        <v>No Sales</v>
      </c>
      <c r="AD2005">
        <f>IFERROR(VLOOKUP(J2005,Product_lookup!$A:$G,5,FALSE),"")</f>
        <v>799</v>
      </c>
      <c r="AE2005">
        <f>IFERROR(VLOOKUP(J2005,Product_lookup!$A:$G,6,FALSE),"")</f>
        <v>272</v>
      </c>
      <c r="AF2005">
        <f>IFERROR(VLOOKUP(J2005,Product_lookup!$A:$G,7,FALSE),"")</f>
        <v>162</v>
      </c>
      <c r="AG2005" s="33">
        <f t="shared" si="287"/>
        <v>0.45682102628285359</v>
      </c>
    </row>
    <row r="2006" spans="1:33" x14ac:dyDescent="0.3">
      <c r="A2006" s="27">
        <v>46284</v>
      </c>
      <c r="B2006" s="8" t="s">
        <v>32</v>
      </c>
      <c r="C2006" s="8" t="s">
        <v>140</v>
      </c>
      <c r="D2006" s="8" t="s">
        <v>141</v>
      </c>
      <c r="E2006" s="8" t="s">
        <v>217</v>
      </c>
      <c r="F2006" s="8" t="s">
        <v>143</v>
      </c>
      <c r="G2006" s="8" t="s">
        <v>452</v>
      </c>
      <c r="H2006" s="8" t="s">
        <v>20</v>
      </c>
      <c r="I2006" s="8" t="s">
        <v>452</v>
      </c>
      <c r="J2006" s="8" t="s">
        <v>219</v>
      </c>
      <c r="K2006" s="8" t="s">
        <v>21</v>
      </c>
      <c r="L2006" s="12">
        <v>256</v>
      </c>
      <c r="M2006" s="9">
        <v>5</v>
      </c>
      <c r="N2006" s="10">
        <f t="shared" si="279"/>
        <v>1.953125E-2</v>
      </c>
      <c r="O2006" s="11">
        <f t="shared" si="280"/>
        <v>22.71</v>
      </c>
      <c r="P2006" s="8">
        <v>113.55</v>
      </c>
      <c r="Q2006" s="11">
        <v>0</v>
      </c>
      <c r="R2006" s="8">
        <v>0</v>
      </c>
      <c r="S2006" s="8">
        <v>0</v>
      </c>
      <c r="T2006" s="33" t="str">
        <f t="shared" si="281"/>
        <v/>
      </c>
      <c r="U2006" s="12">
        <f t="shared" si="282"/>
        <v>0</v>
      </c>
      <c r="V2006" s="10">
        <f t="shared" si="283"/>
        <v>0</v>
      </c>
      <c r="W2006" s="11">
        <v>23.5</v>
      </c>
      <c r="X2006" s="8" t="s">
        <v>148</v>
      </c>
      <c r="Y2006" s="8" t="s">
        <v>149</v>
      </c>
      <c r="AA2006">
        <f t="shared" si="284"/>
        <v>3</v>
      </c>
      <c r="AB2006" s="32">
        <f t="shared" si="285"/>
        <v>-113.55</v>
      </c>
      <c r="AC2006" t="str">
        <f t="shared" si="286"/>
        <v>No Sales</v>
      </c>
      <c r="AD2006">
        <f>IFERROR(VLOOKUP(J2006,Product_lookup!$A:$G,5,FALSE),"")</f>
        <v>799</v>
      </c>
      <c r="AE2006">
        <f>IFERROR(VLOOKUP(J2006,Product_lookup!$A:$G,6,FALSE),"")</f>
        <v>272</v>
      </c>
      <c r="AF2006">
        <f>IFERROR(VLOOKUP(J2006,Product_lookup!$A:$G,7,FALSE),"")</f>
        <v>162</v>
      </c>
      <c r="AG2006" s="33">
        <f t="shared" si="287"/>
        <v>0.45682102628285359</v>
      </c>
    </row>
    <row r="2007" spans="1:33" x14ac:dyDescent="0.3">
      <c r="A2007" s="27">
        <v>46284</v>
      </c>
      <c r="B2007" s="8" t="s">
        <v>26</v>
      </c>
      <c r="C2007" s="8" t="s">
        <v>140</v>
      </c>
      <c r="D2007" s="8" t="s">
        <v>141</v>
      </c>
      <c r="E2007" s="8" t="s">
        <v>142</v>
      </c>
      <c r="F2007" s="8" t="s">
        <v>143</v>
      </c>
      <c r="G2007" s="8" t="s">
        <v>205</v>
      </c>
      <c r="H2007" s="8" t="s">
        <v>13</v>
      </c>
      <c r="I2007" s="8" t="s">
        <v>524</v>
      </c>
      <c r="J2007" s="8" t="s">
        <v>147</v>
      </c>
      <c r="K2007" s="8" t="s">
        <v>7</v>
      </c>
      <c r="L2007" s="12">
        <v>377</v>
      </c>
      <c r="M2007" s="9">
        <v>2</v>
      </c>
      <c r="N2007" s="10">
        <f t="shared" si="279"/>
        <v>5.3050397877984082E-3</v>
      </c>
      <c r="O2007" s="11">
        <f t="shared" si="280"/>
        <v>8.14</v>
      </c>
      <c r="P2007" s="8">
        <v>16.28</v>
      </c>
      <c r="Q2007" s="11">
        <v>599</v>
      </c>
      <c r="R2007" s="8">
        <v>1</v>
      </c>
      <c r="S2007" s="8">
        <v>1</v>
      </c>
      <c r="T2007" s="33">
        <f t="shared" si="281"/>
        <v>2.7178631051752923E-2</v>
      </c>
      <c r="U2007" s="12">
        <f t="shared" si="282"/>
        <v>36.793611793611788</v>
      </c>
      <c r="V2007" s="10">
        <f t="shared" si="283"/>
        <v>0.5</v>
      </c>
      <c r="W2007" s="11">
        <v>13</v>
      </c>
      <c r="X2007" s="8" t="s">
        <v>148</v>
      </c>
      <c r="Y2007" s="8" t="s">
        <v>149</v>
      </c>
      <c r="AA2007">
        <f t="shared" si="284"/>
        <v>3</v>
      </c>
      <c r="AB2007" s="32">
        <f t="shared" si="285"/>
        <v>222.72</v>
      </c>
      <c r="AC2007" t="str">
        <f t="shared" si="286"/>
        <v>Profitable</v>
      </c>
      <c r="AD2007">
        <f>IFERROR(VLOOKUP(J2007,Product_lookup!$A:$G,5,FALSE),"")</f>
        <v>599</v>
      </c>
      <c r="AE2007">
        <f>IFERROR(VLOOKUP(J2007,Product_lookup!$A:$G,6,FALSE),"")</f>
        <v>216</v>
      </c>
      <c r="AF2007">
        <f>IFERROR(VLOOKUP(J2007,Product_lookup!$A:$G,7,FALSE),"")</f>
        <v>144</v>
      </c>
      <c r="AG2007" s="33">
        <f t="shared" si="287"/>
        <v>0.39899833055091821</v>
      </c>
    </row>
    <row r="2008" spans="1:33" x14ac:dyDescent="0.3">
      <c r="A2008" s="27">
        <v>46284</v>
      </c>
      <c r="B2008" s="8" t="s">
        <v>26</v>
      </c>
      <c r="C2008" s="8" t="s">
        <v>140</v>
      </c>
      <c r="D2008" s="8" t="s">
        <v>141</v>
      </c>
      <c r="E2008" s="8" t="s">
        <v>150</v>
      </c>
      <c r="F2008" s="8" t="s">
        <v>143</v>
      </c>
      <c r="G2008" s="8" t="s">
        <v>156</v>
      </c>
      <c r="H2008" s="8" t="s">
        <v>13</v>
      </c>
      <c r="I2008" s="8" t="s">
        <v>156</v>
      </c>
      <c r="J2008" s="8" t="s">
        <v>153</v>
      </c>
      <c r="K2008" s="8" t="s">
        <v>21</v>
      </c>
      <c r="L2008" s="12">
        <v>521</v>
      </c>
      <c r="M2008" s="9">
        <v>6</v>
      </c>
      <c r="N2008" s="10">
        <f t="shared" si="279"/>
        <v>1.1516314779270634E-2</v>
      </c>
      <c r="O2008" s="11">
        <f t="shared" si="280"/>
        <v>11</v>
      </c>
      <c r="P2008" s="11">
        <v>66</v>
      </c>
      <c r="Q2008" s="11">
        <v>0</v>
      </c>
      <c r="R2008" s="8">
        <v>0</v>
      </c>
      <c r="S2008" s="8">
        <v>0</v>
      </c>
      <c r="T2008" s="33" t="str">
        <f t="shared" si="281"/>
        <v/>
      </c>
      <c r="U2008" s="12">
        <f t="shared" si="282"/>
        <v>0</v>
      </c>
      <c r="V2008" s="10">
        <f t="shared" si="283"/>
        <v>0</v>
      </c>
      <c r="W2008" s="11">
        <v>11</v>
      </c>
      <c r="X2008" s="8" t="s">
        <v>148</v>
      </c>
      <c r="Y2008" s="8" t="s">
        <v>149</v>
      </c>
      <c r="AA2008">
        <f t="shared" si="284"/>
        <v>3</v>
      </c>
      <c r="AB2008" s="32">
        <f t="shared" si="285"/>
        <v>-66</v>
      </c>
      <c r="AC2008" t="str">
        <f t="shared" si="286"/>
        <v>No Sales</v>
      </c>
      <c r="AD2008">
        <f>IFERROR(VLOOKUP(J2008,Product_lookup!$A:$G,5,FALSE),"")</f>
        <v>549</v>
      </c>
      <c r="AE2008">
        <f>IFERROR(VLOOKUP(J2008,Product_lookup!$A:$G,6,FALSE),"")</f>
        <v>192</v>
      </c>
      <c r="AF2008">
        <f>IFERROR(VLOOKUP(J2008,Product_lookup!$A:$G,7,FALSE),"")</f>
        <v>139</v>
      </c>
      <c r="AG2008" s="33">
        <f t="shared" si="287"/>
        <v>0.39708561020036431</v>
      </c>
    </row>
    <row r="2009" spans="1:33" x14ac:dyDescent="0.3">
      <c r="A2009" s="27">
        <v>46284</v>
      </c>
      <c r="B2009" s="8" t="s">
        <v>26</v>
      </c>
      <c r="C2009" s="8" t="s">
        <v>140</v>
      </c>
      <c r="D2009" s="8" t="s">
        <v>141</v>
      </c>
      <c r="E2009" s="8" t="s">
        <v>150</v>
      </c>
      <c r="F2009" s="8" t="s">
        <v>143</v>
      </c>
      <c r="G2009" s="8" t="s">
        <v>156</v>
      </c>
      <c r="H2009" s="8" t="s">
        <v>13</v>
      </c>
      <c r="I2009" s="8" t="s">
        <v>1028</v>
      </c>
      <c r="J2009" s="8" t="s">
        <v>153</v>
      </c>
      <c r="K2009" s="8" t="s">
        <v>21</v>
      </c>
      <c r="L2009" s="12">
        <v>198</v>
      </c>
      <c r="M2009" s="9">
        <v>1</v>
      </c>
      <c r="N2009" s="10">
        <f t="shared" si="279"/>
        <v>5.0505050505050509E-3</v>
      </c>
      <c r="O2009" s="11">
        <f t="shared" si="280"/>
        <v>11.59</v>
      </c>
      <c r="P2009" s="11">
        <v>11.59</v>
      </c>
      <c r="Q2009" s="11">
        <v>0</v>
      </c>
      <c r="R2009" s="8">
        <v>0</v>
      </c>
      <c r="S2009" s="8">
        <v>0</v>
      </c>
      <c r="T2009" s="33" t="str">
        <f t="shared" si="281"/>
        <v/>
      </c>
      <c r="U2009" s="12">
        <f t="shared" si="282"/>
        <v>0</v>
      </c>
      <c r="V2009" s="10">
        <f t="shared" si="283"/>
        <v>0</v>
      </c>
      <c r="W2009" s="11">
        <v>12.5</v>
      </c>
      <c r="X2009" s="8" t="s">
        <v>148</v>
      </c>
      <c r="Y2009" s="8" t="s">
        <v>149</v>
      </c>
      <c r="AA2009">
        <f t="shared" si="284"/>
        <v>3</v>
      </c>
      <c r="AB2009" s="32">
        <f t="shared" si="285"/>
        <v>-11.59</v>
      </c>
      <c r="AC2009" t="str">
        <f t="shared" si="286"/>
        <v>No Sales</v>
      </c>
      <c r="AD2009">
        <f>IFERROR(VLOOKUP(J2009,Product_lookup!$A:$G,5,FALSE),"")</f>
        <v>549</v>
      </c>
      <c r="AE2009">
        <f>IFERROR(VLOOKUP(J2009,Product_lookup!$A:$G,6,FALSE),"")</f>
        <v>192</v>
      </c>
      <c r="AF2009">
        <f>IFERROR(VLOOKUP(J2009,Product_lookup!$A:$G,7,FALSE),"")</f>
        <v>139</v>
      </c>
      <c r="AG2009" s="33">
        <f t="shared" si="287"/>
        <v>0.39708561020036431</v>
      </c>
    </row>
    <row r="2010" spans="1:33" x14ac:dyDescent="0.3">
      <c r="A2010" s="27">
        <v>46284</v>
      </c>
      <c r="B2010" s="8" t="s">
        <v>26</v>
      </c>
      <c r="C2010" s="8" t="s">
        <v>140</v>
      </c>
      <c r="D2010" s="8" t="s">
        <v>141</v>
      </c>
      <c r="E2010" s="8" t="s">
        <v>150</v>
      </c>
      <c r="F2010" s="8" t="s">
        <v>143</v>
      </c>
      <c r="G2010" s="8" t="s">
        <v>210</v>
      </c>
      <c r="H2010" s="8" t="s">
        <v>13</v>
      </c>
      <c r="I2010" s="8" t="s">
        <v>210</v>
      </c>
      <c r="J2010" s="8" t="s">
        <v>153</v>
      </c>
      <c r="K2010" s="8" t="s">
        <v>14</v>
      </c>
      <c r="L2010" s="12">
        <v>2357</v>
      </c>
      <c r="M2010" s="9">
        <v>13</v>
      </c>
      <c r="N2010" s="10">
        <f t="shared" si="279"/>
        <v>5.5154857870173954E-3</v>
      </c>
      <c r="O2010" s="11">
        <f t="shared" si="280"/>
        <v>13.43</v>
      </c>
      <c r="P2010" s="11">
        <v>174.59</v>
      </c>
      <c r="Q2010" s="11">
        <v>0</v>
      </c>
      <c r="R2010" s="8">
        <v>0</v>
      </c>
      <c r="S2010" s="8">
        <v>0</v>
      </c>
      <c r="T2010" s="33" t="str">
        <f t="shared" si="281"/>
        <v/>
      </c>
      <c r="U2010" s="12">
        <f t="shared" si="282"/>
        <v>0</v>
      </c>
      <c r="V2010" s="10">
        <f t="shared" si="283"/>
        <v>0</v>
      </c>
      <c r="W2010" s="11">
        <v>16.5</v>
      </c>
      <c r="X2010" s="8" t="s">
        <v>148</v>
      </c>
      <c r="Y2010" s="8" t="s">
        <v>149</v>
      </c>
      <c r="AA2010">
        <f t="shared" si="284"/>
        <v>3</v>
      </c>
      <c r="AB2010" s="32">
        <f t="shared" si="285"/>
        <v>-174.59</v>
      </c>
      <c r="AC2010" t="str">
        <f t="shared" si="286"/>
        <v>No Sales</v>
      </c>
      <c r="AD2010">
        <f>IFERROR(VLOOKUP(J2010,Product_lookup!$A:$G,5,FALSE),"")</f>
        <v>549</v>
      </c>
      <c r="AE2010">
        <f>IFERROR(VLOOKUP(J2010,Product_lookup!$A:$G,6,FALSE),"")</f>
        <v>192</v>
      </c>
      <c r="AF2010">
        <f>IFERROR(VLOOKUP(J2010,Product_lookup!$A:$G,7,FALSE),"")</f>
        <v>139</v>
      </c>
      <c r="AG2010" s="33">
        <f t="shared" si="287"/>
        <v>0.39708561020036431</v>
      </c>
    </row>
    <row r="2011" spans="1:33" x14ac:dyDescent="0.3">
      <c r="A2011" s="27">
        <v>46284</v>
      </c>
      <c r="B2011" s="8" t="s">
        <v>42</v>
      </c>
      <c r="C2011" s="8" t="s">
        <v>140</v>
      </c>
      <c r="D2011" s="8" t="s">
        <v>141</v>
      </c>
      <c r="E2011" s="8" t="s">
        <v>164</v>
      </c>
      <c r="F2011" s="8" t="s">
        <v>143</v>
      </c>
      <c r="G2011" s="8" t="s">
        <v>165</v>
      </c>
      <c r="H2011" s="8" t="s">
        <v>24</v>
      </c>
      <c r="I2011" s="8" t="s">
        <v>807</v>
      </c>
      <c r="J2011" s="8" t="s">
        <v>166</v>
      </c>
      <c r="K2011" s="8" t="s">
        <v>21</v>
      </c>
      <c r="L2011" s="12">
        <v>180</v>
      </c>
      <c r="M2011" s="9">
        <v>3</v>
      </c>
      <c r="N2011" s="10">
        <f t="shared" si="279"/>
        <v>1.6666666666666666E-2</v>
      </c>
      <c r="O2011" s="11">
        <f t="shared" si="280"/>
        <v>8.43</v>
      </c>
      <c r="P2011" s="11">
        <v>25.29</v>
      </c>
      <c r="Q2011" s="11">
        <v>0</v>
      </c>
      <c r="R2011" s="8">
        <v>0</v>
      </c>
      <c r="S2011" s="8">
        <v>0</v>
      </c>
      <c r="T2011" s="33" t="str">
        <f t="shared" si="281"/>
        <v/>
      </c>
      <c r="U2011" s="12">
        <f t="shared" si="282"/>
        <v>0</v>
      </c>
      <c r="V2011" s="10">
        <f t="shared" si="283"/>
        <v>0</v>
      </c>
      <c r="W2011" s="11">
        <v>10</v>
      </c>
      <c r="X2011" s="8" t="s">
        <v>148</v>
      </c>
      <c r="Y2011" s="8" t="s">
        <v>149</v>
      </c>
      <c r="AA2011">
        <f t="shared" si="284"/>
        <v>3</v>
      </c>
      <c r="AB2011" s="32">
        <f t="shared" si="285"/>
        <v>-25.29</v>
      </c>
      <c r="AC2011" t="str">
        <f t="shared" si="286"/>
        <v>No Sales</v>
      </c>
      <c r="AD2011">
        <f>IFERROR(VLOOKUP(J2011,Product_lookup!$A:$G,5,FALSE),"")</f>
        <v>449</v>
      </c>
      <c r="AE2011">
        <f>IFERROR(VLOOKUP(J2011,Product_lookup!$A:$G,6,FALSE),"")</f>
        <v>162</v>
      </c>
      <c r="AF2011">
        <f>IFERROR(VLOOKUP(J2011,Product_lookup!$A:$G,7,FALSE),"")</f>
        <v>130</v>
      </c>
      <c r="AG2011" s="33">
        <f t="shared" si="287"/>
        <v>0.34966592427616927</v>
      </c>
    </row>
    <row r="2012" spans="1:33" x14ac:dyDescent="0.3">
      <c r="A2012" s="27">
        <v>46284</v>
      </c>
      <c r="B2012" s="8" t="s">
        <v>42</v>
      </c>
      <c r="C2012" s="8" t="s">
        <v>140</v>
      </c>
      <c r="D2012" s="8" t="s">
        <v>141</v>
      </c>
      <c r="E2012" s="8" t="s">
        <v>377</v>
      </c>
      <c r="F2012" s="8" t="s">
        <v>143</v>
      </c>
      <c r="G2012" s="8" t="s">
        <v>378</v>
      </c>
      <c r="H2012" s="8" t="s">
        <v>24</v>
      </c>
      <c r="I2012" s="8" t="s">
        <v>950</v>
      </c>
      <c r="J2012" s="8" t="s">
        <v>380</v>
      </c>
      <c r="K2012" s="8" t="s">
        <v>14</v>
      </c>
      <c r="L2012" s="12">
        <v>718</v>
      </c>
      <c r="M2012" s="9">
        <v>5</v>
      </c>
      <c r="N2012" s="10">
        <f t="shared" si="279"/>
        <v>6.9637883008356544E-3</v>
      </c>
      <c r="O2012" s="11">
        <f t="shared" si="280"/>
        <v>8.67</v>
      </c>
      <c r="P2012" s="11">
        <v>43.35</v>
      </c>
      <c r="Q2012" s="11">
        <v>0</v>
      </c>
      <c r="R2012" s="8">
        <v>0</v>
      </c>
      <c r="S2012" s="8">
        <v>0</v>
      </c>
      <c r="T2012" s="33" t="str">
        <f t="shared" si="281"/>
        <v/>
      </c>
      <c r="U2012" s="12">
        <f t="shared" si="282"/>
        <v>0</v>
      </c>
      <c r="V2012" s="10">
        <f t="shared" si="283"/>
        <v>0</v>
      </c>
      <c r="W2012" s="11">
        <v>15.5</v>
      </c>
      <c r="X2012" s="8" t="s">
        <v>148</v>
      </c>
      <c r="Y2012" s="8" t="s">
        <v>149</v>
      </c>
      <c r="AA2012">
        <f t="shared" si="284"/>
        <v>3</v>
      </c>
      <c r="AB2012" s="32">
        <f t="shared" si="285"/>
        <v>-43.35</v>
      </c>
      <c r="AC2012" t="str">
        <f t="shared" si="286"/>
        <v>No Sales</v>
      </c>
      <c r="AD2012">
        <f>IFERROR(VLOOKUP(J2012,Product_lookup!$A:$G,5,FALSE),"")</f>
        <v>549</v>
      </c>
      <c r="AE2012">
        <f>IFERROR(VLOOKUP(J2012,Product_lookup!$A:$G,6,FALSE),"")</f>
        <v>203</v>
      </c>
      <c r="AF2012">
        <f>IFERROR(VLOOKUP(J2012,Product_lookup!$A:$G,7,FALSE),"")</f>
        <v>139</v>
      </c>
      <c r="AG2012" s="33">
        <f t="shared" si="287"/>
        <v>0.37704918032786883</v>
      </c>
    </row>
    <row r="2013" spans="1:33" x14ac:dyDescent="0.3">
      <c r="A2013" s="27">
        <v>46284</v>
      </c>
      <c r="B2013" s="8" t="s">
        <v>42</v>
      </c>
      <c r="C2013" s="8" t="s">
        <v>140</v>
      </c>
      <c r="D2013" s="8" t="s">
        <v>141</v>
      </c>
      <c r="E2013" s="8" t="s">
        <v>377</v>
      </c>
      <c r="F2013" s="8" t="s">
        <v>143</v>
      </c>
      <c r="G2013" s="8" t="s">
        <v>378</v>
      </c>
      <c r="H2013" s="8" t="s">
        <v>24</v>
      </c>
      <c r="I2013" s="8" t="s">
        <v>948</v>
      </c>
      <c r="J2013" s="8" t="s">
        <v>380</v>
      </c>
      <c r="K2013" s="8" t="s">
        <v>21</v>
      </c>
      <c r="L2013" s="12">
        <v>662</v>
      </c>
      <c r="M2013" s="9">
        <v>4</v>
      </c>
      <c r="N2013" s="10">
        <f t="shared" si="279"/>
        <v>6.0422960725075529E-3</v>
      </c>
      <c r="O2013" s="11">
        <f t="shared" si="280"/>
        <v>12.68</v>
      </c>
      <c r="P2013" s="11">
        <v>50.72</v>
      </c>
      <c r="Q2013" s="11">
        <v>0</v>
      </c>
      <c r="R2013" s="8">
        <v>0</v>
      </c>
      <c r="S2013" s="8">
        <v>0</v>
      </c>
      <c r="T2013" s="33" t="str">
        <f t="shared" si="281"/>
        <v/>
      </c>
      <c r="U2013" s="12">
        <f t="shared" si="282"/>
        <v>0</v>
      </c>
      <c r="V2013" s="10">
        <f t="shared" si="283"/>
        <v>0</v>
      </c>
      <c r="W2013" s="11">
        <v>13</v>
      </c>
      <c r="X2013" s="8" t="s">
        <v>148</v>
      </c>
      <c r="Y2013" s="8" t="s">
        <v>149</v>
      </c>
      <c r="AA2013">
        <f t="shared" si="284"/>
        <v>3</v>
      </c>
      <c r="AB2013" s="32">
        <f t="shared" si="285"/>
        <v>-50.72</v>
      </c>
      <c r="AC2013" t="str">
        <f t="shared" si="286"/>
        <v>No Sales</v>
      </c>
      <c r="AD2013">
        <f>IFERROR(VLOOKUP(J2013,Product_lookup!$A:$G,5,FALSE),"")</f>
        <v>549</v>
      </c>
      <c r="AE2013">
        <f>IFERROR(VLOOKUP(J2013,Product_lookup!$A:$G,6,FALSE),"")</f>
        <v>203</v>
      </c>
      <c r="AF2013">
        <f>IFERROR(VLOOKUP(J2013,Product_lookup!$A:$G,7,FALSE),"")</f>
        <v>139</v>
      </c>
      <c r="AG2013" s="33">
        <f t="shared" si="287"/>
        <v>0.37704918032786883</v>
      </c>
    </row>
    <row r="2014" spans="1:33" x14ac:dyDescent="0.3">
      <c r="A2014" s="27">
        <v>46284</v>
      </c>
      <c r="B2014" s="8" t="s">
        <v>37</v>
      </c>
      <c r="C2014" s="8" t="s">
        <v>140</v>
      </c>
      <c r="D2014" s="8" t="s">
        <v>141</v>
      </c>
      <c r="E2014" s="8" t="s">
        <v>157</v>
      </c>
      <c r="F2014" s="8" t="s">
        <v>143</v>
      </c>
      <c r="G2014" s="8" t="s">
        <v>162</v>
      </c>
      <c r="H2014" s="8" t="s">
        <v>13</v>
      </c>
      <c r="I2014" s="8" t="s">
        <v>161</v>
      </c>
      <c r="J2014" s="8" t="s">
        <v>159</v>
      </c>
      <c r="K2014" s="8" t="s">
        <v>14</v>
      </c>
      <c r="L2014" s="12">
        <v>685</v>
      </c>
      <c r="M2014" s="9">
        <v>6</v>
      </c>
      <c r="N2014" s="10">
        <f t="shared" si="279"/>
        <v>8.7591240875912416E-3</v>
      </c>
      <c r="O2014" s="11">
        <f t="shared" si="280"/>
        <v>8.4599999999999991</v>
      </c>
      <c r="P2014" s="11">
        <v>50.76</v>
      </c>
      <c r="Q2014" s="11">
        <v>0</v>
      </c>
      <c r="R2014" s="8">
        <v>0</v>
      </c>
      <c r="S2014" s="8">
        <v>0</v>
      </c>
      <c r="T2014" s="33" t="str">
        <f t="shared" si="281"/>
        <v/>
      </c>
      <c r="U2014" s="12">
        <f t="shared" si="282"/>
        <v>0</v>
      </c>
      <c r="V2014" s="10">
        <f t="shared" si="283"/>
        <v>0</v>
      </c>
      <c r="W2014" s="11">
        <v>11.5</v>
      </c>
      <c r="X2014" s="8" t="s">
        <v>148</v>
      </c>
      <c r="Y2014" s="8" t="s">
        <v>149</v>
      </c>
      <c r="Z2014" s="8" t="s">
        <v>791</v>
      </c>
      <c r="AA2014">
        <f t="shared" si="284"/>
        <v>3</v>
      </c>
      <c r="AB2014" s="32">
        <f t="shared" si="285"/>
        <v>-50.76</v>
      </c>
      <c r="AC2014" t="str">
        <f t="shared" si="286"/>
        <v>No Sales</v>
      </c>
      <c r="AD2014">
        <f>IFERROR(VLOOKUP(J2014,Product_lookup!$A:$G,5,FALSE),"")</f>
        <v>399</v>
      </c>
      <c r="AE2014">
        <f>IFERROR(VLOOKUP(J2014,Product_lookup!$A:$G,6,FALSE),"")</f>
        <v>148</v>
      </c>
      <c r="AF2014">
        <f>IFERROR(VLOOKUP(J2014,Product_lookup!$A:$G,7,FALSE),"")</f>
        <v>126</v>
      </c>
      <c r="AG2014" s="33">
        <f t="shared" si="287"/>
        <v>0.31328320802005011</v>
      </c>
    </row>
    <row r="2015" spans="1:33" x14ac:dyDescent="0.3">
      <c r="A2015" s="27">
        <v>46284</v>
      </c>
      <c r="B2015" s="8" t="s">
        <v>37</v>
      </c>
      <c r="C2015" s="8" t="s">
        <v>140</v>
      </c>
      <c r="D2015" s="8" t="s">
        <v>141</v>
      </c>
      <c r="E2015" s="8" t="s">
        <v>157</v>
      </c>
      <c r="F2015" s="8" t="s">
        <v>143</v>
      </c>
      <c r="G2015" s="8" t="s">
        <v>234</v>
      </c>
      <c r="H2015" s="8" t="s">
        <v>13</v>
      </c>
      <c r="I2015" s="8" t="s">
        <v>234</v>
      </c>
      <c r="J2015" s="8" t="s">
        <v>159</v>
      </c>
      <c r="K2015" s="8" t="s">
        <v>21</v>
      </c>
      <c r="L2015" s="12">
        <v>1118</v>
      </c>
      <c r="M2015" s="9">
        <v>13</v>
      </c>
      <c r="N2015" s="10">
        <f t="shared" si="279"/>
        <v>1.1627906976744186E-2</v>
      </c>
      <c r="O2015" s="11">
        <f t="shared" si="280"/>
        <v>9.08</v>
      </c>
      <c r="P2015" s="11">
        <v>118.04</v>
      </c>
      <c r="Q2015" s="11">
        <v>399</v>
      </c>
      <c r="R2015" s="8">
        <v>1</v>
      </c>
      <c r="S2015" s="8">
        <v>1</v>
      </c>
      <c r="T2015" s="33">
        <f t="shared" si="281"/>
        <v>0.29583959899749374</v>
      </c>
      <c r="U2015" s="12">
        <f t="shared" si="282"/>
        <v>3.380210098271772</v>
      </c>
      <c r="V2015" s="10">
        <f t="shared" si="283"/>
        <v>7.6923076923076927E-2</v>
      </c>
      <c r="W2015" s="11">
        <v>11</v>
      </c>
      <c r="X2015" s="8" t="s">
        <v>148</v>
      </c>
      <c r="Y2015" s="8" t="s">
        <v>149</v>
      </c>
      <c r="AA2015">
        <f t="shared" si="284"/>
        <v>3</v>
      </c>
      <c r="AB2015" s="32">
        <f t="shared" si="285"/>
        <v>6.9599999999999937</v>
      </c>
      <c r="AC2015" t="str">
        <f t="shared" si="286"/>
        <v>Profitable</v>
      </c>
      <c r="AD2015">
        <f>IFERROR(VLOOKUP(J2015,Product_lookup!$A:$G,5,FALSE),"")</f>
        <v>399</v>
      </c>
      <c r="AE2015">
        <f>IFERROR(VLOOKUP(J2015,Product_lookup!$A:$G,6,FALSE),"")</f>
        <v>148</v>
      </c>
      <c r="AF2015">
        <f>IFERROR(VLOOKUP(J2015,Product_lookup!$A:$G,7,FALSE),"")</f>
        <v>126</v>
      </c>
      <c r="AG2015" s="33">
        <f t="shared" si="287"/>
        <v>0.31328320802005011</v>
      </c>
    </row>
    <row r="2016" spans="1:33" x14ac:dyDescent="0.3">
      <c r="A2016" s="27">
        <v>46284</v>
      </c>
      <c r="B2016" s="8" t="s">
        <v>37</v>
      </c>
      <c r="C2016" s="8" t="s">
        <v>140</v>
      </c>
      <c r="D2016" s="8" t="s">
        <v>141</v>
      </c>
      <c r="E2016" s="8" t="s">
        <v>157</v>
      </c>
      <c r="F2016" s="8" t="s">
        <v>143</v>
      </c>
      <c r="G2016" s="8" t="s">
        <v>162</v>
      </c>
      <c r="H2016" s="8" t="s">
        <v>13</v>
      </c>
      <c r="I2016" s="8" t="s">
        <v>162</v>
      </c>
      <c r="J2016" s="8" t="s">
        <v>159</v>
      </c>
      <c r="K2016" s="8" t="s">
        <v>7</v>
      </c>
      <c r="L2016" s="12">
        <v>2735</v>
      </c>
      <c r="M2016" s="9">
        <v>21</v>
      </c>
      <c r="N2016" s="10">
        <f t="shared" si="279"/>
        <v>7.6782449725776962E-3</v>
      </c>
      <c r="O2016" s="11">
        <f t="shared" si="280"/>
        <v>7.660000000000001</v>
      </c>
      <c r="P2016" s="11">
        <v>160.86000000000001</v>
      </c>
      <c r="Q2016" s="11">
        <v>399</v>
      </c>
      <c r="R2016" s="8">
        <v>1</v>
      </c>
      <c r="S2016" s="8">
        <v>1</v>
      </c>
      <c r="T2016" s="33">
        <f t="shared" si="281"/>
        <v>0.40315789473684216</v>
      </c>
      <c r="U2016" s="12">
        <f t="shared" si="282"/>
        <v>2.4804177545691903</v>
      </c>
      <c r="V2016" s="10">
        <f t="shared" si="283"/>
        <v>4.7619047619047616E-2</v>
      </c>
      <c r="W2016" s="11">
        <v>10</v>
      </c>
      <c r="X2016" s="8" t="s">
        <v>148</v>
      </c>
      <c r="Y2016" s="8" t="s">
        <v>149</v>
      </c>
      <c r="AA2016">
        <f t="shared" si="284"/>
        <v>3</v>
      </c>
      <c r="AB2016" s="32">
        <f t="shared" si="285"/>
        <v>-35.860000000000014</v>
      </c>
      <c r="AC2016" t="str">
        <f t="shared" si="286"/>
        <v>Losing</v>
      </c>
      <c r="AD2016">
        <f>IFERROR(VLOOKUP(J2016,Product_lookup!$A:$G,5,FALSE),"")</f>
        <v>399</v>
      </c>
      <c r="AE2016">
        <f>IFERROR(VLOOKUP(J2016,Product_lookup!$A:$G,6,FALSE),"")</f>
        <v>148</v>
      </c>
      <c r="AF2016">
        <f>IFERROR(VLOOKUP(J2016,Product_lookup!$A:$G,7,FALSE),"")</f>
        <v>126</v>
      </c>
      <c r="AG2016" s="33">
        <f t="shared" si="287"/>
        <v>0.31328320802005011</v>
      </c>
    </row>
    <row r="2017" spans="1:33" x14ac:dyDescent="0.3">
      <c r="A2017" s="27">
        <v>46284</v>
      </c>
      <c r="B2017" s="8" t="s">
        <v>37</v>
      </c>
      <c r="C2017" s="8" t="s">
        <v>140</v>
      </c>
      <c r="D2017" s="8" t="s">
        <v>141</v>
      </c>
      <c r="E2017" s="8" t="s">
        <v>157</v>
      </c>
      <c r="F2017" s="8" t="s">
        <v>143</v>
      </c>
      <c r="G2017" s="8" t="s">
        <v>234</v>
      </c>
      <c r="H2017" s="8" t="s">
        <v>13</v>
      </c>
      <c r="I2017" s="8" t="s">
        <v>892</v>
      </c>
      <c r="J2017" s="8" t="s">
        <v>159</v>
      </c>
      <c r="K2017" s="8" t="s">
        <v>21</v>
      </c>
      <c r="L2017" s="12">
        <v>225</v>
      </c>
      <c r="M2017" s="9">
        <v>0</v>
      </c>
      <c r="N2017" s="10">
        <f t="shared" si="279"/>
        <v>0</v>
      </c>
      <c r="O2017" s="11" t="str">
        <f t="shared" si="280"/>
        <v/>
      </c>
      <c r="P2017" s="11">
        <v>0</v>
      </c>
      <c r="Q2017" s="11">
        <v>0</v>
      </c>
      <c r="R2017" s="8">
        <v>0</v>
      </c>
      <c r="S2017" s="8">
        <v>0</v>
      </c>
      <c r="T2017" s="33" t="str">
        <f t="shared" si="281"/>
        <v/>
      </c>
      <c r="U2017" s="12" t="str">
        <f t="shared" si="282"/>
        <v/>
      </c>
      <c r="V2017" s="10" t="str">
        <f t="shared" si="283"/>
        <v/>
      </c>
      <c r="W2017" s="11">
        <v>8</v>
      </c>
      <c r="X2017" s="8" t="s">
        <v>148</v>
      </c>
      <c r="Y2017" s="8" t="s">
        <v>149</v>
      </c>
      <c r="AA2017">
        <f t="shared" si="284"/>
        <v>3</v>
      </c>
      <c r="AB2017" s="32">
        <f t="shared" si="285"/>
        <v>0</v>
      </c>
      <c r="AC2017" t="str">
        <f t="shared" si="286"/>
        <v>No Spend</v>
      </c>
      <c r="AD2017">
        <f>IFERROR(VLOOKUP(J2017,Product_lookup!$A:$G,5,FALSE),"")</f>
        <v>399</v>
      </c>
      <c r="AE2017">
        <f>IFERROR(VLOOKUP(J2017,Product_lookup!$A:$G,6,FALSE),"")</f>
        <v>148</v>
      </c>
      <c r="AF2017">
        <f>IFERROR(VLOOKUP(J2017,Product_lookup!$A:$G,7,FALSE),"")</f>
        <v>126</v>
      </c>
      <c r="AG2017" s="33">
        <f t="shared" si="287"/>
        <v>0.31328320802005011</v>
      </c>
    </row>
    <row r="2018" spans="1:33" x14ac:dyDescent="0.3">
      <c r="A2018" s="27">
        <v>46284</v>
      </c>
      <c r="B2018" s="8" t="s">
        <v>37</v>
      </c>
      <c r="C2018" s="8" t="s">
        <v>140</v>
      </c>
      <c r="D2018" s="8" t="s">
        <v>141</v>
      </c>
      <c r="E2018" s="8" t="s">
        <v>239</v>
      </c>
      <c r="F2018" s="8" t="s">
        <v>143</v>
      </c>
      <c r="G2018" s="8" t="s">
        <v>388</v>
      </c>
      <c r="H2018" s="8" t="s">
        <v>13</v>
      </c>
      <c r="I2018" s="8" t="s">
        <v>442</v>
      </c>
      <c r="J2018" s="8" t="s">
        <v>242</v>
      </c>
      <c r="K2018" s="8" t="s">
        <v>14</v>
      </c>
      <c r="L2018" s="12">
        <v>467</v>
      </c>
      <c r="M2018" s="9">
        <v>1</v>
      </c>
      <c r="N2018" s="10">
        <f t="shared" si="279"/>
        <v>2.1413276231263384E-3</v>
      </c>
      <c r="O2018" s="11">
        <f t="shared" si="280"/>
        <v>5.54</v>
      </c>
      <c r="P2018" s="11">
        <v>5.54</v>
      </c>
      <c r="Q2018" s="11">
        <v>0</v>
      </c>
      <c r="R2018" s="8">
        <v>0</v>
      </c>
      <c r="S2018" s="8">
        <v>0</v>
      </c>
      <c r="T2018" s="33" t="str">
        <f t="shared" si="281"/>
        <v/>
      </c>
      <c r="U2018" s="12">
        <f t="shared" si="282"/>
        <v>0</v>
      </c>
      <c r="V2018" s="10">
        <f t="shared" si="283"/>
        <v>0</v>
      </c>
      <c r="W2018" s="11">
        <v>8</v>
      </c>
      <c r="X2018" s="8" t="s">
        <v>148</v>
      </c>
      <c r="Y2018" s="8" t="s">
        <v>149</v>
      </c>
      <c r="AA2018">
        <f t="shared" si="284"/>
        <v>3</v>
      </c>
      <c r="AB2018" s="32">
        <f t="shared" si="285"/>
        <v>-5.54</v>
      </c>
      <c r="AC2018" t="str">
        <f t="shared" si="286"/>
        <v>No Sales</v>
      </c>
      <c r="AD2018">
        <f>IFERROR(VLOOKUP(J2018,Product_lookup!$A:$G,5,FALSE),"")</f>
        <v>299</v>
      </c>
      <c r="AE2018">
        <f>IFERROR(VLOOKUP(J2018,Product_lookup!$A:$G,6,FALSE),"")</f>
        <v>114</v>
      </c>
      <c r="AF2018">
        <f>IFERROR(VLOOKUP(J2018,Product_lookup!$A:$G,7,FALSE),"")</f>
        <v>107</v>
      </c>
      <c r="AG2018" s="33">
        <f t="shared" si="287"/>
        <v>0.2608695652173913</v>
      </c>
    </row>
    <row r="2019" spans="1:33" x14ac:dyDescent="0.3">
      <c r="A2019" s="27">
        <v>46284</v>
      </c>
      <c r="B2019" s="8" t="s">
        <v>37</v>
      </c>
      <c r="C2019" s="8" t="s">
        <v>140</v>
      </c>
      <c r="D2019" s="8" t="s">
        <v>141</v>
      </c>
      <c r="E2019" s="8" t="s">
        <v>239</v>
      </c>
      <c r="F2019" s="8" t="s">
        <v>143</v>
      </c>
      <c r="G2019" s="8" t="s">
        <v>240</v>
      </c>
      <c r="H2019" s="8" t="s">
        <v>13</v>
      </c>
      <c r="I2019" s="8" t="s">
        <v>663</v>
      </c>
      <c r="J2019" s="8" t="s">
        <v>242</v>
      </c>
      <c r="K2019" s="8" t="s">
        <v>14</v>
      </c>
      <c r="L2019" s="12">
        <v>469</v>
      </c>
      <c r="M2019" s="9">
        <v>1</v>
      </c>
      <c r="N2019" s="10">
        <f t="shared" si="279"/>
        <v>2.1321961620469083E-3</v>
      </c>
      <c r="O2019" s="11">
        <f t="shared" si="280"/>
        <v>3.89</v>
      </c>
      <c r="P2019" s="11">
        <v>3.89</v>
      </c>
      <c r="Q2019" s="11">
        <v>0</v>
      </c>
      <c r="R2019" s="8">
        <v>0</v>
      </c>
      <c r="S2019" s="8">
        <v>0</v>
      </c>
      <c r="T2019" s="33" t="str">
        <f t="shared" si="281"/>
        <v/>
      </c>
      <c r="U2019" s="12">
        <f t="shared" si="282"/>
        <v>0</v>
      </c>
      <c r="V2019" s="10">
        <f t="shared" si="283"/>
        <v>0</v>
      </c>
      <c r="W2019" s="11">
        <v>5.5</v>
      </c>
      <c r="X2019" s="8" t="s">
        <v>148</v>
      </c>
      <c r="Y2019" s="8" t="s">
        <v>149</v>
      </c>
      <c r="AA2019">
        <f t="shared" si="284"/>
        <v>3</v>
      </c>
      <c r="AB2019" s="32">
        <f t="shared" si="285"/>
        <v>-3.89</v>
      </c>
      <c r="AC2019" t="str">
        <f t="shared" si="286"/>
        <v>No Sales</v>
      </c>
      <c r="AD2019">
        <f>IFERROR(VLOOKUP(J2019,Product_lookup!$A:$G,5,FALSE),"")</f>
        <v>299</v>
      </c>
      <c r="AE2019">
        <f>IFERROR(VLOOKUP(J2019,Product_lookup!$A:$G,6,FALSE),"")</f>
        <v>114</v>
      </c>
      <c r="AF2019">
        <f>IFERROR(VLOOKUP(J2019,Product_lookup!$A:$G,7,FALSE),"")</f>
        <v>107</v>
      </c>
      <c r="AG2019" s="33">
        <f t="shared" si="287"/>
        <v>0.2608695652173913</v>
      </c>
    </row>
    <row r="2020" spans="1:33" x14ac:dyDescent="0.3">
      <c r="A2020" s="27">
        <v>46284</v>
      </c>
      <c r="B2020" s="8" t="s">
        <v>37</v>
      </c>
      <c r="C2020" s="8" t="s">
        <v>140</v>
      </c>
      <c r="D2020" s="8" t="s">
        <v>141</v>
      </c>
      <c r="E2020" s="8" t="s">
        <v>239</v>
      </c>
      <c r="F2020" s="8" t="s">
        <v>143</v>
      </c>
      <c r="G2020" s="8" t="s">
        <v>240</v>
      </c>
      <c r="H2020" s="8" t="s">
        <v>13</v>
      </c>
      <c r="I2020" s="8" t="s">
        <v>388</v>
      </c>
      <c r="J2020" s="8" t="s">
        <v>242</v>
      </c>
      <c r="K2020" s="8" t="s">
        <v>21</v>
      </c>
      <c r="L2020" s="12">
        <v>779</v>
      </c>
      <c r="M2020" s="9">
        <v>12</v>
      </c>
      <c r="N2020" s="10">
        <f t="shared" si="279"/>
        <v>1.540436456996149E-2</v>
      </c>
      <c r="O2020" s="11">
        <f t="shared" si="280"/>
        <v>9</v>
      </c>
      <c r="P2020" s="11">
        <v>108</v>
      </c>
      <c r="Q2020" s="11">
        <v>0</v>
      </c>
      <c r="R2020" s="8">
        <v>0</v>
      </c>
      <c r="S2020" s="8">
        <v>0</v>
      </c>
      <c r="T2020" s="33" t="str">
        <f t="shared" si="281"/>
        <v/>
      </c>
      <c r="U2020" s="12">
        <f t="shared" si="282"/>
        <v>0</v>
      </c>
      <c r="V2020" s="10">
        <f t="shared" si="283"/>
        <v>0</v>
      </c>
      <c r="W2020" s="11">
        <v>9</v>
      </c>
      <c r="X2020" s="8" t="s">
        <v>148</v>
      </c>
      <c r="Y2020" s="8" t="s">
        <v>149</v>
      </c>
      <c r="AA2020">
        <f t="shared" si="284"/>
        <v>3</v>
      </c>
      <c r="AB2020" s="32">
        <f t="shared" si="285"/>
        <v>-108</v>
      </c>
      <c r="AC2020" t="str">
        <f t="shared" si="286"/>
        <v>No Sales</v>
      </c>
      <c r="AD2020">
        <f>IFERROR(VLOOKUP(J2020,Product_lookup!$A:$G,5,FALSE),"")</f>
        <v>299</v>
      </c>
      <c r="AE2020">
        <f>IFERROR(VLOOKUP(J2020,Product_lookup!$A:$G,6,FALSE),"")</f>
        <v>114</v>
      </c>
      <c r="AF2020">
        <f>IFERROR(VLOOKUP(J2020,Product_lookup!$A:$G,7,FALSE),"")</f>
        <v>107</v>
      </c>
      <c r="AG2020" s="33">
        <f t="shared" si="287"/>
        <v>0.2608695652173913</v>
      </c>
    </row>
    <row r="2021" spans="1:33" x14ac:dyDescent="0.3">
      <c r="A2021" s="27">
        <v>46284</v>
      </c>
      <c r="B2021" s="8" t="s">
        <v>37</v>
      </c>
      <c r="C2021" s="8" t="s">
        <v>140</v>
      </c>
      <c r="D2021" s="8" t="s">
        <v>141</v>
      </c>
      <c r="E2021" s="8" t="s">
        <v>239</v>
      </c>
      <c r="F2021" s="8" t="s">
        <v>143</v>
      </c>
      <c r="G2021" s="8" t="s">
        <v>388</v>
      </c>
      <c r="H2021" s="8" t="s">
        <v>13</v>
      </c>
      <c r="I2021" s="8" t="s">
        <v>584</v>
      </c>
      <c r="J2021" s="8" t="s">
        <v>242</v>
      </c>
      <c r="K2021" s="8" t="s">
        <v>14</v>
      </c>
      <c r="L2021" s="12">
        <v>371</v>
      </c>
      <c r="M2021" s="9">
        <v>1</v>
      </c>
      <c r="N2021" s="10">
        <f t="shared" si="279"/>
        <v>2.6954177897574125E-3</v>
      </c>
      <c r="O2021" s="11">
        <f t="shared" si="280"/>
        <v>6.64</v>
      </c>
      <c r="P2021" s="11">
        <v>6.64</v>
      </c>
      <c r="Q2021" s="11">
        <v>0</v>
      </c>
      <c r="R2021" s="8">
        <v>0</v>
      </c>
      <c r="S2021" s="8">
        <v>0</v>
      </c>
      <c r="T2021" s="33" t="str">
        <f t="shared" si="281"/>
        <v/>
      </c>
      <c r="U2021" s="12">
        <f t="shared" si="282"/>
        <v>0</v>
      </c>
      <c r="V2021" s="10">
        <f t="shared" si="283"/>
        <v>0</v>
      </c>
      <c r="W2021" s="11">
        <v>8</v>
      </c>
      <c r="X2021" s="8" t="s">
        <v>148</v>
      </c>
      <c r="Y2021" s="8" t="s">
        <v>149</v>
      </c>
      <c r="AA2021">
        <f t="shared" si="284"/>
        <v>3</v>
      </c>
      <c r="AB2021" s="32">
        <f t="shared" si="285"/>
        <v>-6.64</v>
      </c>
      <c r="AC2021" t="str">
        <f t="shared" si="286"/>
        <v>No Sales</v>
      </c>
      <c r="AD2021">
        <f>IFERROR(VLOOKUP(J2021,Product_lookup!$A:$G,5,FALSE),"")</f>
        <v>299</v>
      </c>
      <c r="AE2021">
        <f>IFERROR(VLOOKUP(J2021,Product_lookup!$A:$G,6,FALSE),"")</f>
        <v>114</v>
      </c>
      <c r="AF2021">
        <f>IFERROR(VLOOKUP(J2021,Product_lookup!$A:$G,7,FALSE),"")</f>
        <v>107</v>
      </c>
      <c r="AG2021" s="33">
        <f t="shared" si="287"/>
        <v>0.2608695652173913</v>
      </c>
    </row>
    <row r="2022" spans="1:33" x14ac:dyDescent="0.3">
      <c r="A2022" s="27">
        <v>46284</v>
      </c>
      <c r="B2022" s="8" t="s">
        <v>37</v>
      </c>
      <c r="C2022" s="8" t="s">
        <v>140</v>
      </c>
      <c r="D2022" s="8" t="s">
        <v>141</v>
      </c>
      <c r="E2022" s="8" t="s">
        <v>239</v>
      </c>
      <c r="F2022" s="8" t="s">
        <v>143</v>
      </c>
      <c r="G2022" s="8" t="s">
        <v>240</v>
      </c>
      <c r="H2022" s="8" t="s">
        <v>13</v>
      </c>
      <c r="I2022" s="8" t="s">
        <v>538</v>
      </c>
      <c r="J2022" s="8" t="s">
        <v>242</v>
      </c>
      <c r="K2022" s="8" t="s">
        <v>7</v>
      </c>
      <c r="L2022" s="12">
        <v>272</v>
      </c>
      <c r="M2022" s="9">
        <v>3</v>
      </c>
      <c r="N2022" s="10">
        <f t="shared" si="279"/>
        <v>1.1029411764705883E-2</v>
      </c>
      <c r="O2022" s="11">
        <f t="shared" si="280"/>
        <v>6.79</v>
      </c>
      <c r="P2022" s="11">
        <v>20.37</v>
      </c>
      <c r="Q2022" s="11">
        <v>0</v>
      </c>
      <c r="R2022" s="8">
        <v>0</v>
      </c>
      <c r="S2022" s="8">
        <v>0</v>
      </c>
      <c r="T2022" s="33" t="str">
        <f t="shared" si="281"/>
        <v/>
      </c>
      <c r="U2022" s="12">
        <f t="shared" si="282"/>
        <v>0</v>
      </c>
      <c r="V2022" s="10">
        <f t="shared" si="283"/>
        <v>0</v>
      </c>
      <c r="W2022" s="11">
        <v>8.5</v>
      </c>
      <c r="X2022" s="8" t="s">
        <v>148</v>
      </c>
      <c r="Y2022" s="8" t="s">
        <v>149</v>
      </c>
      <c r="AA2022">
        <f t="shared" si="284"/>
        <v>3</v>
      </c>
      <c r="AB2022" s="32">
        <f t="shared" si="285"/>
        <v>-20.37</v>
      </c>
      <c r="AC2022" t="str">
        <f t="shared" si="286"/>
        <v>No Sales</v>
      </c>
      <c r="AD2022">
        <f>IFERROR(VLOOKUP(J2022,Product_lookup!$A:$G,5,FALSE),"")</f>
        <v>299</v>
      </c>
      <c r="AE2022">
        <f>IFERROR(VLOOKUP(J2022,Product_lookup!$A:$G,6,FALSE),"")</f>
        <v>114</v>
      </c>
      <c r="AF2022">
        <f>IFERROR(VLOOKUP(J2022,Product_lookup!$A:$G,7,FALSE),"")</f>
        <v>107</v>
      </c>
      <c r="AG2022" s="33">
        <f t="shared" si="287"/>
        <v>0.2608695652173913</v>
      </c>
    </row>
    <row r="2023" spans="1:33" x14ac:dyDescent="0.3">
      <c r="A2023" s="27">
        <v>46284</v>
      </c>
      <c r="B2023" s="8" t="s">
        <v>37</v>
      </c>
      <c r="C2023" s="8" t="s">
        <v>140</v>
      </c>
      <c r="D2023" s="8" t="s">
        <v>141</v>
      </c>
      <c r="E2023" s="8" t="s">
        <v>239</v>
      </c>
      <c r="F2023" s="8" t="s">
        <v>143</v>
      </c>
      <c r="G2023" s="8" t="s">
        <v>240</v>
      </c>
      <c r="H2023" s="8" t="s">
        <v>13</v>
      </c>
      <c r="I2023" s="8" t="s">
        <v>952</v>
      </c>
      <c r="J2023" s="8" t="s">
        <v>242</v>
      </c>
      <c r="K2023" s="8" t="s">
        <v>21</v>
      </c>
      <c r="L2023" s="12">
        <v>130</v>
      </c>
      <c r="M2023" s="9">
        <v>3</v>
      </c>
      <c r="N2023" s="10">
        <f t="shared" si="279"/>
        <v>2.3076923076923078E-2</v>
      </c>
      <c r="O2023" s="11">
        <f t="shared" si="280"/>
        <v>7.09</v>
      </c>
      <c r="P2023" s="11">
        <v>21.27</v>
      </c>
      <c r="Q2023" s="11">
        <v>0</v>
      </c>
      <c r="R2023" s="8">
        <v>0</v>
      </c>
      <c r="S2023" s="8">
        <v>0</v>
      </c>
      <c r="T2023" s="33" t="str">
        <f t="shared" si="281"/>
        <v/>
      </c>
      <c r="U2023" s="12">
        <f t="shared" si="282"/>
        <v>0</v>
      </c>
      <c r="V2023" s="10">
        <f t="shared" si="283"/>
        <v>0</v>
      </c>
      <c r="W2023" s="11">
        <v>7.5</v>
      </c>
      <c r="X2023" s="8" t="s">
        <v>148</v>
      </c>
      <c r="Y2023" s="8" t="s">
        <v>149</v>
      </c>
      <c r="AA2023">
        <f t="shared" si="284"/>
        <v>3</v>
      </c>
      <c r="AB2023" s="32">
        <f t="shared" si="285"/>
        <v>-21.27</v>
      </c>
      <c r="AC2023" t="str">
        <f t="shared" si="286"/>
        <v>No Sales</v>
      </c>
      <c r="AD2023">
        <f>IFERROR(VLOOKUP(J2023,Product_lookup!$A:$G,5,FALSE),"")</f>
        <v>299</v>
      </c>
      <c r="AE2023">
        <f>IFERROR(VLOOKUP(J2023,Product_lookup!$A:$G,6,FALSE),"")</f>
        <v>114</v>
      </c>
      <c r="AF2023">
        <f>IFERROR(VLOOKUP(J2023,Product_lookup!$A:$G,7,FALSE),"")</f>
        <v>107</v>
      </c>
      <c r="AG2023" s="33">
        <f t="shared" si="287"/>
        <v>0.2608695652173913</v>
      </c>
    </row>
    <row r="2024" spans="1:33" x14ac:dyDescent="0.3">
      <c r="A2024" s="27">
        <v>46284</v>
      </c>
      <c r="B2024" s="8" t="s">
        <v>37</v>
      </c>
      <c r="C2024" s="8" t="s">
        <v>140</v>
      </c>
      <c r="D2024" s="8" t="s">
        <v>141</v>
      </c>
      <c r="E2024" s="8" t="s">
        <v>244</v>
      </c>
      <c r="F2024" s="8" t="s">
        <v>143</v>
      </c>
      <c r="G2024" s="8" t="s">
        <v>245</v>
      </c>
      <c r="H2024" s="8" t="s">
        <v>13</v>
      </c>
      <c r="I2024" s="8" t="s">
        <v>248</v>
      </c>
      <c r="J2024" s="8" t="s">
        <v>247</v>
      </c>
      <c r="K2024" s="8" t="s">
        <v>21</v>
      </c>
      <c r="L2024" s="12">
        <v>462</v>
      </c>
      <c r="M2024" s="9">
        <v>8</v>
      </c>
      <c r="N2024" s="10">
        <f t="shared" si="279"/>
        <v>1.7316017316017316E-2</v>
      </c>
      <c r="O2024" s="11">
        <f t="shared" si="280"/>
        <v>6</v>
      </c>
      <c r="P2024" s="11">
        <v>48</v>
      </c>
      <c r="Q2024" s="11">
        <v>0</v>
      </c>
      <c r="R2024" s="8">
        <v>0</v>
      </c>
      <c r="S2024" s="8">
        <v>0</v>
      </c>
      <c r="T2024" s="33" t="str">
        <f t="shared" si="281"/>
        <v/>
      </c>
      <c r="U2024" s="12">
        <f t="shared" si="282"/>
        <v>0</v>
      </c>
      <c r="V2024" s="10">
        <f t="shared" si="283"/>
        <v>0</v>
      </c>
      <c r="W2024" s="11">
        <v>6</v>
      </c>
      <c r="X2024" s="8" t="s">
        <v>148</v>
      </c>
      <c r="Y2024" s="8" t="s">
        <v>149</v>
      </c>
      <c r="AA2024">
        <f t="shared" si="284"/>
        <v>3</v>
      </c>
      <c r="AB2024" s="32">
        <f t="shared" si="285"/>
        <v>-48</v>
      </c>
      <c r="AC2024" t="str">
        <f t="shared" si="286"/>
        <v>No Sales</v>
      </c>
      <c r="AD2024">
        <f>IFERROR(VLOOKUP(J2024,Product_lookup!$A:$G,5,FALSE),"")</f>
        <v>279</v>
      </c>
      <c r="AE2024">
        <f>IFERROR(VLOOKUP(J2024,Product_lookup!$A:$G,6,FALSE),"")</f>
        <v>106</v>
      </c>
      <c r="AF2024">
        <f>IFERROR(VLOOKUP(J2024,Product_lookup!$A:$G,7,FALSE),"")</f>
        <v>105</v>
      </c>
      <c r="AG2024" s="33">
        <f t="shared" si="287"/>
        <v>0.24372759856630824</v>
      </c>
    </row>
    <row r="2025" spans="1:33" x14ac:dyDescent="0.3">
      <c r="A2025" s="27">
        <v>46284</v>
      </c>
      <c r="B2025" s="8" t="s">
        <v>37</v>
      </c>
      <c r="C2025" s="8" t="s">
        <v>140</v>
      </c>
      <c r="D2025" s="8" t="s">
        <v>141</v>
      </c>
      <c r="E2025" s="8" t="s">
        <v>244</v>
      </c>
      <c r="F2025" s="8" t="s">
        <v>143</v>
      </c>
      <c r="G2025" s="8" t="s">
        <v>394</v>
      </c>
      <c r="H2025" s="8" t="s">
        <v>13</v>
      </c>
      <c r="I2025" s="8" t="s">
        <v>1560</v>
      </c>
      <c r="J2025" s="8" t="s">
        <v>247</v>
      </c>
      <c r="K2025" s="8" t="s">
        <v>7</v>
      </c>
      <c r="L2025" s="12">
        <v>32</v>
      </c>
      <c r="M2025" s="9">
        <v>0</v>
      </c>
      <c r="N2025" s="10">
        <f t="shared" si="279"/>
        <v>0</v>
      </c>
      <c r="O2025" s="11" t="str">
        <f t="shared" si="280"/>
        <v/>
      </c>
      <c r="P2025" s="11">
        <v>0</v>
      </c>
      <c r="Q2025" s="11">
        <v>0</v>
      </c>
      <c r="R2025" s="8">
        <v>0</v>
      </c>
      <c r="S2025" s="8">
        <v>0</v>
      </c>
      <c r="T2025" s="33" t="str">
        <f t="shared" si="281"/>
        <v/>
      </c>
      <c r="U2025" s="12" t="str">
        <f t="shared" si="282"/>
        <v/>
      </c>
      <c r="V2025" s="10" t="str">
        <f t="shared" si="283"/>
        <v/>
      </c>
      <c r="W2025" s="11">
        <v>8</v>
      </c>
      <c r="X2025" s="8" t="s">
        <v>148</v>
      </c>
      <c r="Y2025" s="8" t="s">
        <v>149</v>
      </c>
      <c r="AA2025">
        <f t="shared" si="284"/>
        <v>3</v>
      </c>
      <c r="AB2025" s="32">
        <f t="shared" si="285"/>
        <v>0</v>
      </c>
      <c r="AC2025" t="str">
        <f t="shared" si="286"/>
        <v>No Spend</v>
      </c>
      <c r="AD2025">
        <f>IFERROR(VLOOKUP(J2025,Product_lookup!$A:$G,5,FALSE),"")</f>
        <v>279</v>
      </c>
      <c r="AE2025">
        <f>IFERROR(VLOOKUP(J2025,Product_lookup!$A:$G,6,FALSE),"")</f>
        <v>106</v>
      </c>
      <c r="AF2025">
        <f>IFERROR(VLOOKUP(J2025,Product_lookup!$A:$G,7,FALSE),"")</f>
        <v>105</v>
      </c>
      <c r="AG2025" s="33">
        <f t="shared" si="287"/>
        <v>0.24372759856630824</v>
      </c>
    </row>
    <row r="2026" spans="1:33" x14ac:dyDescent="0.3">
      <c r="A2026" s="27">
        <v>46284</v>
      </c>
      <c r="B2026" s="8" t="s">
        <v>37</v>
      </c>
      <c r="C2026" s="8" t="s">
        <v>140</v>
      </c>
      <c r="D2026" s="8" t="s">
        <v>141</v>
      </c>
      <c r="E2026" s="8" t="s">
        <v>244</v>
      </c>
      <c r="F2026" s="8" t="s">
        <v>143</v>
      </c>
      <c r="G2026" s="8" t="s">
        <v>245</v>
      </c>
      <c r="H2026" s="8" t="s">
        <v>13</v>
      </c>
      <c r="I2026" s="8" t="s">
        <v>633</v>
      </c>
      <c r="J2026" s="8" t="s">
        <v>247</v>
      </c>
      <c r="K2026" s="8" t="s">
        <v>7</v>
      </c>
      <c r="L2026" s="12">
        <v>538</v>
      </c>
      <c r="M2026" s="9">
        <v>1</v>
      </c>
      <c r="N2026" s="10">
        <f t="shared" si="279"/>
        <v>1.8587360594795538E-3</v>
      </c>
      <c r="O2026" s="11">
        <f t="shared" si="280"/>
        <v>5.24</v>
      </c>
      <c r="P2026" s="11">
        <v>5.24</v>
      </c>
      <c r="Q2026" s="11">
        <v>279</v>
      </c>
      <c r="R2026" s="8">
        <v>1</v>
      </c>
      <c r="S2026" s="8">
        <v>1</v>
      </c>
      <c r="T2026" s="33">
        <f t="shared" si="281"/>
        <v>1.878136200716846E-2</v>
      </c>
      <c r="U2026" s="12">
        <f t="shared" si="282"/>
        <v>53.244274809160302</v>
      </c>
      <c r="V2026" s="10">
        <f t="shared" si="283"/>
        <v>1</v>
      </c>
      <c r="W2026" s="11">
        <v>8.5</v>
      </c>
      <c r="X2026" s="8" t="s">
        <v>148</v>
      </c>
      <c r="Y2026" s="8" t="s">
        <v>149</v>
      </c>
      <c r="AA2026">
        <f t="shared" si="284"/>
        <v>3</v>
      </c>
      <c r="AB2026" s="32">
        <f t="shared" si="285"/>
        <v>62.76</v>
      </c>
      <c r="AC2026" t="str">
        <f t="shared" si="286"/>
        <v>Profitable</v>
      </c>
      <c r="AD2026">
        <f>IFERROR(VLOOKUP(J2026,Product_lookup!$A:$G,5,FALSE),"")</f>
        <v>279</v>
      </c>
      <c r="AE2026">
        <f>IFERROR(VLOOKUP(J2026,Product_lookup!$A:$G,6,FALSE),"")</f>
        <v>106</v>
      </c>
      <c r="AF2026">
        <f>IFERROR(VLOOKUP(J2026,Product_lookup!$A:$G,7,FALSE),"")</f>
        <v>105</v>
      </c>
      <c r="AG2026" s="33">
        <f t="shared" si="287"/>
        <v>0.24372759856630824</v>
      </c>
    </row>
    <row r="2027" spans="1:33" x14ac:dyDescent="0.3">
      <c r="A2027" s="27">
        <v>46284</v>
      </c>
      <c r="B2027" s="8" t="s">
        <v>37</v>
      </c>
      <c r="C2027" s="8" t="s">
        <v>140</v>
      </c>
      <c r="D2027" s="8" t="s">
        <v>141</v>
      </c>
      <c r="E2027" s="8" t="s">
        <v>244</v>
      </c>
      <c r="F2027" s="8" t="s">
        <v>143</v>
      </c>
      <c r="G2027" s="8" t="s">
        <v>245</v>
      </c>
      <c r="H2027" s="8" t="s">
        <v>13</v>
      </c>
      <c r="I2027" s="8" t="s">
        <v>543</v>
      </c>
      <c r="J2027" s="8" t="s">
        <v>247</v>
      </c>
      <c r="K2027" s="8" t="s">
        <v>14</v>
      </c>
      <c r="L2027" s="12">
        <v>231</v>
      </c>
      <c r="M2027" s="9">
        <v>2</v>
      </c>
      <c r="N2027" s="10">
        <f t="shared" si="279"/>
        <v>8.658008658008658E-3</v>
      </c>
      <c r="O2027" s="11">
        <f t="shared" si="280"/>
        <v>6.56</v>
      </c>
      <c r="P2027" s="11">
        <v>13.12</v>
      </c>
      <c r="Q2027" s="11">
        <v>0</v>
      </c>
      <c r="R2027" s="8">
        <v>0</v>
      </c>
      <c r="S2027" s="8">
        <v>0</v>
      </c>
      <c r="T2027" s="33" t="str">
        <f t="shared" si="281"/>
        <v/>
      </c>
      <c r="U2027" s="12">
        <f t="shared" si="282"/>
        <v>0</v>
      </c>
      <c r="V2027" s="10">
        <f t="shared" si="283"/>
        <v>0</v>
      </c>
      <c r="W2027" s="11">
        <v>8.5</v>
      </c>
      <c r="X2027" s="8" t="s">
        <v>148</v>
      </c>
      <c r="Y2027" s="8" t="s">
        <v>149</v>
      </c>
      <c r="AA2027">
        <f t="shared" si="284"/>
        <v>3</v>
      </c>
      <c r="AB2027" s="32">
        <f t="shared" si="285"/>
        <v>-13.12</v>
      </c>
      <c r="AC2027" t="str">
        <f t="shared" si="286"/>
        <v>No Sales</v>
      </c>
      <c r="AD2027">
        <f>IFERROR(VLOOKUP(J2027,Product_lookup!$A:$G,5,FALSE),"")</f>
        <v>279</v>
      </c>
      <c r="AE2027">
        <f>IFERROR(VLOOKUP(J2027,Product_lookup!$A:$G,6,FALSE),"")</f>
        <v>106</v>
      </c>
      <c r="AF2027">
        <f>IFERROR(VLOOKUP(J2027,Product_lookup!$A:$G,7,FALSE),"")</f>
        <v>105</v>
      </c>
      <c r="AG2027" s="33">
        <f t="shared" si="287"/>
        <v>0.24372759856630824</v>
      </c>
    </row>
    <row r="2028" spans="1:33" x14ac:dyDescent="0.3">
      <c r="A2028" s="27">
        <v>46284</v>
      </c>
      <c r="B2028" s="8" t="s">
        <v>37</v>
      </c>
      <c r="C2028" s="8" t="s">
        <v>140</v>
      </c>
      <c r="D2028" s="8" t="s">
        <v>141</v>
      </c>
      <c r="E2028" s="8" t="s">
        <v>244</v>
      </c>
      <c r="F2028" s="8" t="s">
        <v>143</v>
      </c>
      <c r="G2028" s="8" t="s">
        <v>394</v>
      </c>
      <c r="H2028" s="8" t="s">
        <v>13</v>
      </c>
      <c r="I2028" s="8" t="s">
        <v>544</v>
      </c>
      <c r="J2028" s="8" t="s">
        <v>247</v>
      </c>
      <c r="K2028" s="8" t="s">
        <v>21</v>
      </c>
      <c r="L2028" s="12">
        <v>207</v>
      </c>
      <c r="M2028" s="9">
        <v>2</v>
      </c>
      <c r="N2028" s="10">
        <f t="shared" si="279"/>
        <v>9.6618357487922701E-3</v>
      </c>
      <c r="O2028" s="11">
        <f t="shared" si="280"/>
        <v>4.8</v>
      </c>
      <c r="P2028" s="11">
        <v>9.6</v>
      </c>
      <c r="Q2028" s="11">
        <v>0</v>
      </c>
      <c r="R2028" s="8">
        <v>0</v>
      </c>
      <c r="S2028" s="8">
        <v>0</v>
      </c>
      <c r="T2028" s="33" t="str">
        <f t="shared" si="281"/>
        <v/>
      </c>
      <c r="U2028" s="12">
        <f t="shared" si="282"/>
        <v>0</v>
      </c>
      <c r="V2028" s="10">
        <f t="shared" si="283"/>
        <v>0</v>
      </c>
      <c r="W2028" s="11">
        <v>5</v>
      </c>
      <c r="X2028" s="8" t="s">
        <v>148</v>
      </c>
      <c r="Y2028" s="8" t="s">
        <v>149</v>
      </c>
      <c r="AA2028">
        <f t="shared" si="284"/>
        <v>3</v>
      </c>
      <c r="AB2028" s="32">
        <f t="shared" si="285"/>
        <v>-9.6</v>
      </c>
      <c r="AC2028" t="str">
        <f t="shared" si="286"/>
        <v>No Sales</v>
      </c>
      <c r="AD2028">
        <f>IFERROR(VLOOKUP(J2028,Product_lookup!$A:$G,5,FALSE),"")</f>
        <v>279</v>
      </c>
      <c r="AE2028">
        <f>IFERROR(VLOOKUP(J2028,Product_lookup!$A:$G,6,FALSE),"")</f>
        <v>106</v>
      </c>
      <c r="AF2028">
        <f>IFERROR(VLOOKUP(J2028,Product_lookup!$A:$G,7,FALSE),"")</f>
        <v>105</v>
      </c>
      <c r="AG2028" s="33">
        <f t="shared" si="287"/>
        <v>0.24372759856630824</v>
      </c>
    </row>
    <row r="2029" spans="1:33" x14ac:dyDescent="0.3">
      <c r="A2029" s="27">
        <v>46283</v>
      </c>
      <c r="B2029" s="8" t="s">
        <v>19</v>
      </c>
      <c r="C2029" s="8" t="s">
        <v>249</v>
      </c>
      <c r="D2029" s="8" t="s">
        <v>141</v>
      </c>
      <c r="E2029" s="8" t="s">
        <v>164</v>
      </c>
      <c r="F2029" s="8" t="s">
        <v>143</v>
      </c>
      <c r="G2029" s="8" t="s">
        <v>432</v>
      </c>
      <c r="H2029" s="8" t="s">
        <v>20</v>
      </c>
      <c r="I2029" s="8" t="s">
        <v>432</v>
      </c>
      <c r="J2029" s="8" t="s">
        <v>166</v>
      </c>
      <c r="K2029" s="8" t="s">
        <v>14</v>
      </c>
      <c r="L2029" s="12">
        <v>241</v>
      </c>
      <c r="M2029" s="9">
        <v>3</v>
      </c>
      <c r="N2029" s="10">
        <f t="shared" si="279"/>
        <v>1.2448132780082987E-2</v>
      </c>
      <c r="O2029" s="11">
        <f t="shared" si="280"/>
        <v>0</v>
      </c>
      <c r="P2029">
        <v>0</v>
      </c>
      <c r="Q2029" s="11">
        <v>449</v>
      </c>
      <c r="R2029" s="8">
        <v>1</v>
      </c>
      <c r="S2029" s="8">
        <v>1</v>
      </c>
      <c r="T2029" s="33">
        <f t="shared" si="281"/>
        <v>0</v>
      </c>
      <c r="U2029" s="12" t="str">
        <f t="shared" si="282"/>
        <v/>
      </c>
      <c r="V2029" s="10">
        <f t="shared" si="283"/>
        <v>0.33333333333333331</v>
      </c>
      <c r="W2029" s="11">
        <v>6</v>
      </c>
      <c r="X2029" s="8" t="s">
        <v>148</v>
      </c>
      <c r="Y2029" s="8" t="s">
        <v>149</v>
      </c>
      <c r="AA2029">
        <f t="shared" si="284"/>
        <v>3</v>
      </c>
      <c r="AB2029" s="32">
        <f t="shared" si="285"/>
        <v>157</v>
      </c>
      <c r="AC2029" t="str">
        <f t="shared" si="286"/>
        <v>No Spend</v>
      </c>
      <c r="AD2029">
        <f>IFERROR(VLOOKUP(J2029,Product_lookup!$A:$G,5,FALSE),"")</f>
        <v>449</v>
      </c>
      <c r="AE2029">
        <f>IFERROR(VLOOKUP(J2029,Product_lookup!$A:$G,6,FALSE),"")</f>
        <v>162</v>
      </c>
      <c r="AF2029">
        <f>IFERROR(VLOOKUP(J2029,Product_lookup!$A:$G,7,FALSE),"")</f>
        <v>130</v>
      </c>
      <c r="AG2029" s="33">
        <f t="shared" si="287"/>
        <v>0.34966592427616927</v>
      </c>
    </row>
    <row r="2030" spans="1:33" x14ac:dyDescent="0.3">
      <c r="A2030" s="27">
        <v>46284</v>
      </c>
      <c r="B2030" s="8" t="s">
        <v>37</v>
      </c>
      <c r="C2030" s="8" t="s">
        <v>140</v>
      </c>
      <c r="D2030" s="8" t="s">
        <v>141</v>
      </c>
      <c r="E2030" s="8" t="s">
        <v>167</v>
      </c>
      <c r="F2030" s="8" t="s">
        <v>143</v>
      </c>
      <c r="G2030" s="8" t="s">
        <v>255</v>
      </c>
      <c r="H2030" s="8" t="s">
        <v>13</v>
      </c>
      <c r="I2030" s="8" t="s">
        <v>255</v>
      </c>
      <c r="J2030" s="8" t="s">
        <v>169</v>
      </c>
      <c r="K2030" s="8" t="s">
        <v>7</v>
      </c>
      <c r="L2030" s="12">
        <v>908</v>
      </c>
      <c r="M2030" s="9">
        <v>10</v>
      </c>
      <c r="N2030" s="10">
        <f t="shared" si="279"/>
        <v>1.1013215859030838E-2</v>
      </c>
      <c r="O2030" s="11">
        <f t="shared" si="280"/>
        <v>4.1100000000000003</v>
      </c>
      <c r="P2030" s="11">
        <v>41.1</v>
      </c>
      <c r="Q2030" s="11">
        <v>0</v>
      </c>
      <c r="R2030" s="8">
        <v>0</v>
      </c>
      <c r="S2030" s="8">
        <v>0</v>
      </c>
      <c r="T2030" s="33" t="str">
        <f t="shared" si="281"/>
        <v/>
      </c>
      <c r="U2030" s="12">
        <f t="shared" si="282"/>
        <v>0</v>
      </c>
      <c r="V2030" s="10">
        <f t="shared" si="283"/>
        <v>0</v>
      </c>
      <c r="W2030" s="11">
        <v>6</v>
      </c>
      <c r="X2030" s="8" t="s">
        <v>148</v>
      </c>
      <c r="Y2030" s="8" t="s">
        <v>149</v>
      </c>
      <c r="AA2030">
        <f t="shared" si="284"/>
        <v>3</v>
      </c>
      <c r="AB2030" s="32">
        <f t="shared" si="285"/>
        <v>-41.1</v>
      </c>
      <c r="AC2030" t="str">
        <f t="shared" si="286"/>
        <v>No Sales</v>
      </c>
      <c r="AD2030">
        <f>IFERROR(VLOOKUP(J2030,Product_lookup!$A:$G,5,FALSE),"")</f>
        <v>249</v>
      </c>
      <c r="AE2030">
        <f>IFERROR(VLOOKUP(J2030,Product_lookup!$A:$G,6,FALSE),"")</f>
        <v>100</v>
      </c>
      <c r="AF2030">
        <f>IFERROR(VLOOKUP(J2030,Product_lookup!$A:$G,7,FALSE),"")</f>
        <v>102</v>
      </c>
      <c r="AG2030" s="33">
        <f t="shared" si="287"/>
        <v>0.18875502008032127</v>
      </c>
    </row>
    <row r="2031" spans="1:33" x14ac:dyDescent="0.3">
      <c r="A2031" s="27">
        <v>46284</v>
      </c>
      <c r="B2031" s="8" t="s">
        <v>37</v>
      </c>
      <c r="C2031" s="8" t="s">
        <v>140</v>
      </c>
      <c r="D2031" s="8" t="s">
        <v>141</v>
      </c>
      <c r="E2031" s="8" t="s">
        <v>167</v>
      </c>
      <c r="F2031" s="8" t="s">
        <v>143</v>
      </c>
      <c r="G2031" s="8" t="s">
        <v>255</v>
      </c>
      <c r="H2031" s="8" t="s">
        <v>13</v>
      </c>
      <c r="I2031" s="8" t="s">
        <v>457</v>
      </c>
      <c r="J2031" s="8" t="s">
        <v>169</v>
      </c>
      <c r="K2031" s="8" t="s">
        <v>14</v>
      </c>
      <c r="L2031" s="12">
        <v>924</v>
      </c>
      <c r="M2031" s="9">
        <v>4</v>
      </c>
      <c r="N2031" s="10">
        <f t="shared" si="279"/>
        <v>4.329004329004329E-3</v>
      </c>
      <c r="O2031" s="11">
        <f t="shared" si="280"/>
        <v>4.0999999999999996</v>
      </c>
      <c r="P2031" s="11">
        <v>16.399999999999999</v>
      </c>
      <c r="Q2031" s="11">
        <v>0</v>
      </c>
      <c r="R2031" s="8">
        <v>0</v>
      </c>
      <c r="S2031" s="8">
        <v>0</v>
      </c>
      <c r="T2031" s="33" t="str">
        <f t="shared" si="281"/>
        <v/>
      </c>
      <c r="U2031" s="12">
        <f t="shared" si="282"/>
        <v>0</v>
      </c>
      <c r="V2031" s="10">
        <f t="shared" si="283"/>
        <v>0</v>
      </c>
      <c r="W2031" s="11">
        <v>5</v>
      </c>
      <c r="X2031" s="8" t="s">
        <v>148</v>
      </c>
      <c r="Y2031" s="8" t="s">
        <v>149</v>
      </c>
      <c r="AA2031">
        <f t="shared" si="284"/>
        <v>3</v>
      </c>
      <c r="AB2031" s="32">
        <f t="shared" si="285"/>
        <v>-16.399999999999999</v>
      </c>
      <c r="AC2031" t="str">
        <f t="shared" si="286"/>
        <v>No Sales</v>
      </c>
      <c r="AD2031">
        <f>IFERROR(VLOOKUP(J2031,Product_lookup!$A:$G,5,FALSE),"")</f>
        <v>249</v>
      </c>
      <c r="AE2031">
        <f>IFERROR(VLOOKUP(J2031,Product_lookup!$A:$G,6,FALSE),"")</f>
        <v>100</v>
      </c>
      <c r="AF2031">
        <f>IFERROR(VLOOKUP(J2031,Product_lookup!$A:$G,7,FALSE),"")</f>
        <v>102</v>
      </c>
      <c r="AG2031" s="33">
        <f t="shared" si="287"/>
        <v>0.18875502008032127</v>
      </c>
    </row>
    <row r="2032" spans="1:33" x14ac:dyDescent="0.3">
      <c r="A2032" s="27">
        <v>46284</v>
      </c>
      <c r="B2032" s="8" t="s">
        <v>37</v>
      </c>
      <c r="C2032" s="8" t="s">
        <v>140</v>
      </c>
      <c r="D2032" s="8" t="s">
        <v>141</v>
      </c>
      <c r="E2032" s="8" t="s">
        <v>167</v>
      </c>
      <c r="F2032" s="8" t="s">
        <v>143</v>
      </c>
      <c r="G2032" s="8" t="s">
        <v>255</v>
      </c>
      <c r="H2032" s="8" t="s">
        <v>13</v>
      </c>
      <c r="I2032" s="8" t="s">
        <v>168</v>
      </c>
      <c r="J2032" s="8" t="s">
        <v>169</v>
      </c>
      <c r="K2032" s="8" t="s">
        <v>21</v>
      </c>
      <c r="L2032" s="12">
        <v>1070</v>
      </c>
      <c r="M2032" s="9">
        <v>16</v>
      </c>
      <c r="N2032" s="10">
        <f t="shared" si="279"/>
        <v>1.4953271028037384E-2</v>
      </c>
      <c r="O2032" s="11">
        <f t="shared" si="280"/>
        <v>4.5</v>
      </c>
      <c r="P2032" s="11">
        <v>72</v>
      </c>
      <c r="Q2032" s="11">
        <v>498</v>
      </c>
      <c r="R2032" s="8">
        <v>2</v>
      </c>
      <c r="S2032" s="8">
        <v>2</v>
      </c>
      <c r="T2032" s="33">
        <f t="shared" si="281"/>
        <v>0.14457831325301204</v>
      </c>
      <c r="U2032" s="12">
        <f t="shared" si="282"/>
        <v>6.916666666666667</v>
      </c>
      <c r="V2032" s="10">
        <f t="shared" si="283"/>
        <v>0.125</v>
      </c>
      <c r="W2032" s="11">
        <v>4.5</v>
      </c>
      <c r="X2032" s="8" t="s">
        <v>148</v>
      </c>
      <c r="Y2032" s="8" t="s">
        <v>149</v>
      </c>
      <c r="AA2032">
        <f t="shared" si="284"/>
        <v>3</v>
      </c>
      <c r="AB2032" s="32">
        <f t="shared" si="285"/>
        <v>22</v>
      </c>
      <c r="AC2032" t="str">
        <f t="shared" si="286"/>
        <v>Profitable</v>
      </c>
      <c r="AD2032">
        <f>IFERROR(VLOOKUP(J2032,Product_lookup!$A:$G,5,FALSE),"")</f>
        <v>249</v>
      </c>
      <c r="AE2032">
        <f>IFERROR(VLOOKUP(J2032,Product_lookup!$A:$G,6,FALSE),"")</f>
        <v>100</v>
      </c>
      <c r="AF2032">
        <f>IFERROR(VLOOKUP(J2032,Product_lookup!$A:$G,7,FALSE),"")</f>
        <v>102</v>
      </c>
      <c r="AG2032" s="33">
        <f t="shared" si="287"/>
        <v>0.18875502008032127</v>
      </c>
    </row>
    <row r="2033" spans="1:33" x14ac:dyDescent="0.3">
      <c r="A2033" s="27">
        <v>46284</v>
      </c>
      <c r="B2033" s="8" t="s">
        <v>37</v>
      </c>
      <c r="C2033" s="8" t="s">
        <v>140</v>
      </c>
      <c r="D2033" s="8" t="s">
        <v>141</v>
      </c>
      <c r="E2033" s="8" t="s">
        <v>167</v>
      </c>
      <c r="F2033" s="8" t="s">
        <v>143</v>
      </c>
      <c r="G2033" s="8" t="s">
        <v>168</v>
      </c>
      <c r="H2033" s="8" t="s">
        <v>13</v>
      </c>
      <c r="I2033" s="8" t="s">
        <v>172</v>
      </c>
      <c r="J2033" s="8" t="s">
        <v>169</v>
      </c>
      <c r="K2033" s="8" t="s">
        <v>7</v>
      </c>
      <c r="L2033" s="12">
        <v>408</v>
      </c>
      <c r="M2033" s="9">
        <v>5</v>
      </c>
      <c r="N2033" s="10">
        <f t="shared" si="279"/>
        <v>1.2254901960784314E-2</v>
      </c>
      <c r="O2033" s="11">
        <f t="shared" si="280"/>
        <v>4.9799999999999995</v>
      </c>
      <c r="P2033" s="11">
        <v>24.9</v>
      </c>
      <c r="Q2033" s="11">
        <v>0</v>
      </c>
      <c r="R2033" s="8">
        <v>0</v>
      </c>
      <c r="S2033" s="8">
        <v>0</v>
      </c>
      <c r="T2033" s="33" t="str">
        <f t="shared" si="281"/>
        <v/>
      </c>
      <c r="U2033" s="12">
        <f t="shared" si="282"/>
        <v>0</v>
      </c>
      <c r="V2033" s="10">
        <f t="shared" si="283"/>
        <v>0</v>
      </c>
      <c r="W2033" s="11">
        <v>7</v>
      </c>
      <c r="X2033" s="8" t="s">
        <v>148</v>
      </c>
      <c r="Y2033" s="8" t="s">
        <v>149</v>
      </c>
      <c r="AA2033">
        <f t="shared" si="284"/>
        <v>3</v>
      </c>
      <c r="AB2033" s="32">
        <f t="shared" si="285"/>
        <v>-24.9</v>
      </c>
      <c r="AC2033" t="str">
        <f t="shared" si="286"/>
        <v>No Sales</v>
      </c>
      <c r="AD2033">
        <f>IFERROR(VLOOKUP(J2033,Product_lookup!$A:$G,5,FALSE),"")</f>
        <v>249</v>
      </c>
      <c r="AE2033">
        <f>IFERROR(VLOOKUP(J2033,Product_lookup!$A:$G,6,FALSE),"")</f>
        <v>100</v>
      </c>
      <c r="AF2033">
        <f>IFERROR(VLOOKUP(J2033,Product_lookup!$A:$G,7,FALSE),"")</f>
        <v>102</v>
      </c>
      <c r="AG2033" s="33">
        <f t="shared" si="287"/>
        <v>0.18875502008032127</v>
      </c>
    </row>
    <row r="2034" spans="1:33" x14ac:dyDescent="0.3">
      <c r="A2034" s="27">
        <v>46284</v>
      </c>
      <c r="B2034" s="8" t="s">
        <v>37</v>
      </c>
      <c r="C2034" s="8" t="s">
        <v>140</v>
      </c>
      <c r="D2034" s="8" t="s">
        <v>141</v>
      </c>
      <c r="E2034" s="8" t="s">
        <v>167</v>
      </c>
      <c r="F2034" s="8" t="s">
        <v>143</v>
      </c>
      <c r="G2034" s="8" t="s">
        <v>255</v>
      </c>
      <c r="H2034" s="8" t="s">
        <v>13</v>
      </c>
      <c r="I2034" s="8" t="s">
        <v>512</v>
      </c>
      <c r="J2034" s="8" t="s">
        <v>169</v>
      </c>
      <c r="K2034" s="8" t="s">
        <v>7</v>
      </c>
      <c r="L2034" s="12">
        <v>469</v>
      </c>
      <c r="M2034" s="9">
        <v>4</v>
      </c>
      <c r="N2034" s="10">
        <f t="shared" si="279"/>
        <v>8.5287846481876331E-3</v>
      </c>
      <c r="O2034" s="11">
        <f t="shared" si="280"/>
        <v>2.66</v>
      </c>
      <c r="P2034" s="11">
        <v>10.64</v>
      </c>
      <c r="Q2034" s="11">
        <v>0</v>
      </c>
      <c r="R2034" s="8">
        <v>0</v>
      </c>
      <c r="S2034" s="8">
        <v>0</v>
      </c>
      <c r="T2034" s="33" t="str">
        <f t="shared" si="281"/>
        <v/>
      </c>
      <c r="U2034" s="12">
        <f t="shared" si="282"/>
        <v>0</v>
      </c>
      <c r="V2034" s="10">
        <f t="shared" si="283"/>
        <v>0</v>
      </c>
      <c r="W2034" s="11">
        <v>4.5</v>
      </c>
      <c r="X2034" s="8" t="s">
        <v>148</v>
      </c>
      <c r="Y2034" s="8" t="s">
        <v>149</v>
      </c>
      <c r="AA2034">
        <f t="shared" si="284"/>
        <v>3</v>
      </c>
      <c r="AB2034" s="32">
        <f t="shared" si="285"/>
        <v>-10.64</v>
      </c>
      <c r="AC2034" t="str">
        <f t="shared" si="286"/>
        <v>No Sales</v>
      </c>
      <c r="AD2034">
        <f>IFERROR(VLOOKUP(J2034,Product_lookup!$A:$G,5,FALSE),"")</f>
        <v>249</v>
      </c>
      <c r="AE2034">
        <f>IFERROR(VLOOKUP(J2034,Product_lookup!$A:$G,6,FALSE),"")</f>
        <v>100</v>
      </c>
      <c r="AF2034">
        <f>IFERROR(VLOOKUP(J2034,Product_lookup!$A:$G,7,FALSE),"")</f>
        <v>102</v>
      </c>
      <c r="AG2034" s="33">
        <f t="shared" si="287"/>
        <v>0.18875502008032127</v>
      </c>
    </row>
    <row r="2035" spans="1:33" x14ac:dyDescent="0.3">
      <c r="A2035" s="27">
        <v>46284</v>
      </c>
      <c r="B2035" s="8" t="s">
        <v>37</v>
      </c>
      <c r="C2035" s="8" t="s">
        <v>140</v>
      </c>
      <c r="D2035" s="8" t="s">
        <v>141</v>
      </c>
      <c r="E2035" s="8" t="s">
        <v>167</v>
      </c>
      <c r="F2035" s="8" t="s">
        <v>143</v>
      </c>
      <c r="G2035" s="8" t="s">
        <v>255</v>
      </c>
      <c r="H2035" s="8" t="s">
        <v>13</v>
      </c>
      <c r="I2035" s="8" t="s">
        <v>440</v>
      </c>
      <c r="J2035" s="8" t="s">
        <v>169</v>
      </c>
      <c r="K2035" s="8" t="s">
        <v>21</v>
      </c>
      <c r="L2035" s="12">
        <v>238</v>
      </c>
      <c r="M2035" s="9">
        <v>0</v>
      </c>
      <c r="N2035" s="10">
        <f t="shared" si="279"/>
        <v>0</v>
      </c>
      <c r="O2035" s="11" t="str">
        <f t="shared" si="280"/>
        <v/>
      </c>
      <c r="P2035" s="11">
        <v>0</v>
      </c>
      <c r="Q2035" s="11">
        <v>0</v>
      </c>
      <c r="R2035" s="8">
        <v>0</v>
      </c>
      <c r="S2035" s="8">
        <v>0</v>
      </c>
      <c r="T2035" s="33" t="str">
        <f t="shared" si="281"/>
        <v/>
      </c>
      <c r="U2035" s="12" t="str">
        <f t="shared" si="282"/>
        <v/>
      </c>
      <c r="V2035" s="10" t="str">
        <f t="shared" si="283"/>
        <v/>
      </c>
      <c r="W2035" s="11">
        <v>6.5</v>
      </c>
      <c r="X2035" s="8" t="s">
        <v>148</v>
      </c>
      <c r="Y2035" s="8" t="s">
        <v>149</v>
      </c>
      <c r="AA2035">
        <f t="shared" si="284"/>
        <v>3</v>
      </c>
      <c r="AB2035" s="32">
        <f t="shared" si="285"/>
        <v>0</v>
      </c>
      <c r="AC2035" t="str">
        <f t="shared" si="286"/>
        <v>No Spend</v>
      </c>
      <c r="AD2035">
        <f>IFERROR(VLOOKUP(J2035,Product_lookup!$A:$G,5,FALSE),"")</f>
        <v>249</v>
      </c>
      <c r="AE2035">
        <f>IFERROR(VLOOKUP(J2035,Product_lookup!$A:$G,6,FALSE),"")</f>
        <v>100</v>
      </c>
      <c r="AF2035">
        <f>IFERROR(VLOOKUP(J2035,Product_lookup!$A:$G,7,FALSE),"")</f>
        <v>102</v>
      </c>
      <c r="AG2035" s="33">
        <f t="shared" si="287"/>
        <v>0.18875502008032127</v>
      </c>
    </row>
    <row r="2036" spans="1:33" x14ac:dyDescent="0.3">
      <c r="A2036" s="27">
        <v>46284</v>
      </c>
      <c r="B2036" s="8" t="s">
        <v>37</v>
      </c>
      <c r="C2036" s="8" t="s">
        <v>140</v>
      </c>
      <c r="D2036" s="8" t="s">
        <v>141</v>
      </c>
      <c r="E2036" s="8" t="s">
        <v>257</v>
      </c>
      <c r="F2036" s="8" t="s">
        <v>143</v>
      </c>
      <c r="G2036" s="8" t="s">
        <v>258</v>
      </c>
      <c r="H2036" s="8" t="s">
        <v>13</v>
      </c>
      <c r="I2036" s="8" t="s">
        <v>1012</v>
      </c>
      <c r="J2036" s="8" t="s">
        <v>260</v>
      </c>
      <c r="K2036" s="8" t="s">
        <v>14</v>
      </c>
      <c r="L2036" s="12">
        <v>107</v>
      </c>
      <c r="M2036" s="9">
        <v>1</v>
      </c>
      <c r="N2036" s="10">
        <f t="shared" si="279"/>
        <v>9.3457943925233638E-3</v>
      </c>
      <c r="O2036" s="11">
        <f t="shared" si="280"/>
        <v>4.2</v>
      </c>
      <c r="P2036" s="8">
        <v>4.2</v>
      </c>
      <c r="Q2036" s="11">
        <v>0</v>
      </c>
      <c r="R2036" s="8">
        <v>0</v>
      </c>
      <c r="S2036" s="8">
        <v>0</v>
      </c>
      <c r="T2036" s="33" t="str">
        <f t="shared" si="281"/>
        <v/>
      </c>
      <c r="U2036" s="12">
        <f t="shared" si="282"/>
        <v>0</v>
      </c>
      <c r="V2036" s="10">
        <f t="shared" si="283"/>
        <v>0</v>
      </c>
      <c r="W2036" s="11">
        <v>6.5</v>
      </c>
      <c r="X2036" s="8" t="s">
        <v>148</v>
      </c>
      <c r="Y2036" s="8" t="s">
        <v>149</v>
      </c>
      <c r="AA2036">
        <f t="shared" si="284"/>
        <v>3</v>
      </c>
      <c r="AB2036" s="32">
        <f t="shared" si="285"/>
        <v>-4.2</v>
      </c>
      <c r="AC2036" t="str">
        <f t="shared" si="286"/>
        <v>No Sales</v>
      </c>
      <c r="AD2036">
        <f>IFERROR(VLOOKUP(J2036,Product_lookup!$A:$G,5,FALSE),"")</f>
        <v>349</v>
      </c>
      <c r="AE2036">
        <f>IFERROR(VLOOKUP(J2036,Product_lookup!$A:$G,6,FALSE),"")</f>
        <v>133</v>
      </c>
      <c r="AF2036">
        <f>IFERROR(VLOOKUP(J2036,Product_lookup!$A:$G,7,FALSE),"")</f>
        <v>111</v>
      </c>
      <c r="AG2036" s="33">
        <f t="shared" si="287"/>
        <v>0.3008595988538682</v>
      </c>
    </row>
    <row r="2037" spans="1:33" x14ac:dyDescent="0.3">
      <c r="A2037" s="27">
        <v>46284</v>
      </c>
      <c r="B2037" s="8" t="s">
        <v>37</v>
      </c>
      <c r="C2037" s="8" t="s">
        <v>140</v>
      </c>
      <c r="D2037" s="8" t="s">
        <v>141</v>
      </c>
      <c r="E2037" s="8" t="s">
        <v>257</v>
      </c>
      <c r="F2037" s="8" t="s">
        <v>143</v>
      </c>
      <c r="G2037" s="8" t="s">
        <v>258</v>
      </c>
      <c r="H2037" s="8" t="s">
        <v>13</v>
      </c>
      <c r="I2037" s="8" t="s">
        <v>440</v>
      </c>
      <c r="J2037" s="8" t="s">
        <v>260</v>
      </c>
      <c r="K2037" s="8" t="s">
        <v>21</v>
      </c>
      <c r="L2037" s="12">
        <v>382</v>
      </c>
      <c r="M2037" s="9">
        <v>6</v>
      </c>
      <c r="N2037" s="10">
        <f t="shared" si="279"/>
        <v>1.5706806282722512E-2</v>
      </c>
      <c r="O2037" s="11">
        <f t="shared" si="280"/>
        <v>9</v>
      </c>
      <c r="P2037" s="11">
        <v>54</v>
      </c>
      <c r="Q2037" s="11">
        <v>0</v>
      </c>
      <c r="R2037" s="8">
        <v>0</v>
      </c>
      <c r="S2037" s="8">
        <v>0</v>
      </c>
      <c r="T2037" s="33" t="str">
        <f t="shared" si="281"/>
        <v/>
      </c>
      <c r="U2037" s="12">
        <f t="shared" si="282"/>
        <v>0</v>
      </c>
      <c r="V2037" s="10">
        <f t="shared" si="283"/>
        <v>0</v>
      </c>
      <c r="W2037" s="11">
        <v>9</v>
      </c>
      <c r="X2037" s="8" t="s">
        <v>148</v>
      </c>
      <c r="Y2037" s="8" t="s">
        <v>149</v>
      </c>
      <c r="AA2037">
        <f t="shared" si="284"/>
        <v>3</v>
      </c>
      <c r="AB2037" s="32">
        <f t="shared" si="285"/>
        <v>-54</v>
      </c>
      <c r="AC2037" t="str">
        <f t="shared" si="286"/>
        <v>No Sales</v>
      </c>
      <c r="AD2037">
        <f>IFERROR(VLOOKUP(J2037,Product_lookup!$A:$G,5,FALSE),"")</f>
        <v>349</v>
      </c>
      <c r="AE2037">
        <f>IFERROR(VLOOKUP(J2037,Product_lookup!$A:$G,6,FALSE),"")</f>
        <v>133</v>
      </c>
      <c r="AF2037">
        <f>IFERROR(VLOOKUP(J2037,Product_lookup!$A:$G,7,FALSE),"")</f>
        <v>111</v>
      </c>
      <c r="AG2037" s="33">
        <f t="shared" si="287"/>
        <v>0.3008595988538682</v>
      </c>
    </row>
    <row r="2038" spans="1:33" x14ac:dyDescent="0.3">
      <c r="A2038" s="27">
        <v>46284</v>
      </c>
      <c r="B2038" s="8" t="s">
        <v>33</v>
      </c>
      <c r="C2038" s="8" t="s">
        <v>173</v>
      </c>
      <c r="D2038" s="8" t="s">
        <v>141</v>
      </c>
      <c r="E2038" s="8" t="s">
        <v>193</v>
      </c>
      <c r="F2038" s="8" t="s">
        <v>143</v>
      </c>
      <c r="G2038" s="8" t="s">
        <v>194</v>
      </c>
      <c r="H2038" s="8" t="s">
        <v>24</v>
      </c>
      <c r="I2038" s="8" t="s">
        <v>812</v>
      </c>
      <c r="J2038" s="8" t="s">
        <v>195</v>
      </c>
      <c r="K2038" s="8" t="s">
        <v>7</v>
      </c>
      <c r="L2038" s="12">
        <v>201</v>
      </c>
      <c r="M2038" s="9">
        <v>2</v>
      </c>
      <c r="N2038" s="10">
        <f t="shared" si="279"/>
        <v>9.9502487562189053E-3</v>
      </c>
      <c r="O2038" s="11">
        <f t="shared" si="280"/>
        <v>7.99</v>
      </c>
      <c r="P2038" s="11">
        <v>15.98</v>
      </c>
      <c r="Q2038" s="11">
        <v>0</v>
      </c>
      <c r="R2038" s="8">
        <v>0</v>
      </c>
      <c r="S2038" s="8">
        <v>0</v>
      </c>
      <c r="T2038" s="33" t="str">
        <f t="shared" si="281"/>
        <v/>
      </c>
      <c r="U2038" s="12">
        <f t="shared" si="282"/>
        <v>0</v>
      </c>
      <c r="V2038" s="10">
        <f t="shared" si="283"/>
        <v>0</v>
      </c>
      <c r="W2038" s="11">
        <v>11.5</v>
      </c>
      <c r="X2038" s="8" t="s">
        <v>148</v>
      </c>
      <c r="Y2038" s="8" t="s">
        <v>149</v>
      </c>
      <c r="Z2038" s="8" t="s">
        <v>177</v>
      </c>
      <c r="AA2038">
        <f t="shared" si="284"/>
        <v>3</v>
      </c>
      <c r="AB2038" s="32">
        <f t="shared" si="285"/>
        <v>-15.98</v>
      </c>
      <c r="AC2038" t="str">
        <f t="shared" si="286"/>
        <v>No Sales</v>
      </c>
      <c r="AD2038">
        <f>IFERROR(VLOOKUP(J2038,Product_lookup!$A:$G,5,FALSE),"")</f>
        <v>399</v>
      </c>
      <c r="AE2038">
        <f>IFERROR(VLOOKUP(J2038,Product_lookup!$A:$G,6,FALSE),"")</f>
        <v>148</v>
      </c>
      <c r="AF2038">
        <f>IFERROR(VLOOKUP(J2038,Product_lookup!$A:$G,7,FALSE),"")</f>
        <v>126</v>
      </c>
      <c r="AG2038" s="33">
        <f t="shared" si="287"/>
        <v>0.31328320802005011</v>
      </c>
    </row>
    <row r="2039" spans="1:33" x14ac:dyDescent="0.3">
      <c r="A2039" s="27">
        <v>46284</v>
      </c>
      <c r="B2039" s="8" t="s">
        <v>33</v>
      </c>
      <c r="C2039" s="8" t="s">
        <v>173</v>
      </c>
      <c r="D2039" s="8" t="s">
        <v>141</v>
      </c>
      <c r="E2039" s="8" t="s">
        <v>193</v>
      </c>
      <c r="F2039" s="8" t="s">
        <v>143</v>
      </c>
      <c r="G2039" s="8" t="s">
        <v>194</v>
      </c>
      <c r="H2039" s="8" t="s">
        <v>24</v>
      </c>
      <c r="I2039" s="8" t="s">
        <v>197</v>
      </c>
      <c r="J2039" s="8" t="s">
        <v>195</v>
      </c>
      <c r="K2039" s="8" t="s">
        <v>7</v>
      </c>
      <c r="L2039" s="12">
        <v>356</v>
      </c>
      <c r="M2039" s="9">
        <v>2</v>
      </c>
      <c r="N2039" s="10">
        <f t="shared" si="279"/>
        <v>5.6179775280898875E-3</v>
      </c>
      <c r="O2039" s="11">
        <f t="shared" si="280"/>
        <v>4.91</v>
      </c>
      <c r="P2039" s="11">
        <v>9.82</v>
      </c>
      <c r="Q2039" s="11">
        <v>0</v>
      </c>
      <c r="R2039" s="8">
        <v>0</v>
      </c>
      <c r="S2039" s="8">
        <v>0</v>
      </c>
      <c r="T2039" s="33" t="str">
        <f t="shared" si="281"/>
        <v/>
      </c>
      <c r="U2039" s="12">
        <f t="shared" si="282"/>
        <v>0</v>
      </c>
      <c r="V2039" s="10">
        <f t="shared" si="283"/>
        <v>0</v>
      </c>
      <c r="W2039" s="11">
        <v>9</v>
      </c>
      <c r="X2039" s="8" t="s">
        <v>148</v>
      </c>
      <c r="Y2039" s="8" t="s">
        <v>149</v>
      </c>
      <c r="AA2039">
        <f t="shared" si="284"/>
        <v>3</v>
      </c>
      <c r="AB2039" s="32">
        <f t="shared" si="285"/>
        <v>-9.82</v>
      </c>
      <c r="AC2039" t="str">
        <f t="shared" si="286"/>
        <v>No Sales</v>
      </c>
      <c r="AD2039">
        <f>IFERROR(VLOOKUP(J2039,Product_lookup!$A:$G,5,FALSE),"")</f>
        <v>399</v>
      </c>
      <c r="AE2039">
        <f>IFERROR(VLOOKUP(J2039,Product_lookup!$A:$G,6,FALSE),"")</f>
        <v>148</v>
      </c>
      <c r="AF2039">
        <f>IFERROR(VLOOKUP(J2039,Product_lookup!$A:$G,7,FALSE),"")</f>
        <v>126</v>
      </c>
      <c r="AG2039" s="33">
        <f t="shared" si="287"/>
        <v>0.31328320802005011</v>
      </c>
    </row>
    <row r="2040" spans="1:33" x14ac:dyDescent="0.3">
      <c r="A2040" s="27">
        <v>46284</v>
      </c>
      <c r="B2040" s="8" t="s">
        <v>33</v>
      </c>
      <c r="C2040" s="8" t="s">
        <v>173</v>
      </c>
      <c r="D2040" s="8" t="s">
        <v>141</v>
      </c>
      <c r="E2040" s="8" t="s">
        <v>193</v>
      </c>
      <c r="F2040" s="8" t="s">
        <v>143</v>
      </c>
      <c r="G2040" s="8" t="s">
        <v>194</v>
      </c>
      <c r="H2040" s="8" t="s">
        <v>24</v>
      </c>
      <c r="I2040" s="8" t="s">
        <v>469</v>
      </c>
      <c r="J2040" s="8" t="s">
        <v>195</v>
      </c>
      <c r="K2040" s="8" t="s">
        <v>14</v>
      </c>
      <c r="L2040" s="12">
        <v>884</v>
      </c>
      <c r="M2040" s="9">
        <v>4</v>
      </c>
      <c r="N2040" s="10">
        <f t="shared" si="279"/>
        <v>4.5248868778280547E-3</v>
      </c>
      <c r="O2040" s="11">
        <f t="shared" si="280"/>
        <v>6.46</v>
      </c>
      <c r="P2040" s="11">
        <v>25.84</v>
      </c>
      <c r="Q2040" s="11">
        <v>399</v>
      </c>
      <c r="R2040" s="8">
        <v>1</v>
      </c>
      <c r="S2040" s="8">
        <v>1</v>
      </c>
      <c r="T2040" s="33">
        <f t="shared" si="281"/>
        <v>6.4761904761904757E-2</v>
      </c>
      <c r="U2040" s="12">
        <f t="shared" si="282"/>
        <v>15.441176470588236</v>
      </c>
      <c r="V2040" s="10">
        <f t="shared" si="283"/>
        <v>0.25</v>
      </c>
      <c r="W2040" s="11">
        <v>11.5</v>
      </c>
      <c r="X2040" s="8" t="s">
        <v>148</v>
      </c>
      <c r="Y2040" s="8" t="s">
        <v>149</v>
      </c>
      <c r="Z2040" s="8" t="s">
        <v>546</v>
      </c>
      <c r="AA2040">
        <f t="shared" si="284"/>
        <v>3</v>
      </c>
      <c r="AB2040" s="32">
        <f t="shared" si="285"/>
        <v>99.16</v>
      </c>
      <c r="AC2040" t="str">
        <f t="shared" si="286"/>
        <v>Profitable</v>
      </c>
      <c r="AD2040">
        <f>IFERROR(VLOOKUP(J2040,Product_lookup!$A:$G,5,FALSE),"")</f>
        <v>399</v>
      </c>
      <c r="AE2040">
        <f>IFERROR(VLOOKUP(J2040,Product_lookup!$A:$G,6,FALSE),"")</f>
        <v>148</v>
      </c>
      <c r="AF2040">
        <f>IFERROR(VLOOKUP(J2040,Product_lookup!$A:$G,7,FALSE),"")</f>
        <v>126</v>
      </c>
      <c r="AG2040" s="33">
        <f t="shared" si="287"/>
        <v>0.31328320802005011</v>
      </c>
    </row>
    <row r="2041" spans="1:33" x14ac:dyDescent="0.3">
      <c r="A2041" s="27">
        <v>46284</v>
      </c>
      <c r="B2041" s="8" t="s">
        <v>33</v>
      </c>
      <c r="C2041" s="8" t="s">
        <v>173</v>
      </c>
      <c r="D2041" s="8" t="s">
        <v>141</v>
      </c>
      <c r="E2041" s="8" t="s">
        <v>193</v>
      </c>
      <c r="F2041" s="8" t="s">
        <v>143</v>
      </c>
      <c r="G2041" s="8" t="s">
        <v>264</v>
      </c>
      <c r="H2041" s="8" t="s">
        <v>24</v>
      </c>
      <c r="I2041" s="8" t="s">
        <v>265</v>
      </c>
      <c r="J2041" s="8" t="s">
        <v>195</v>
      </c>
      <c r="K2041" s="8" t="s">
        <v>7</v>
      </c>
      <c r="L2041" s="8">
        <v>871</v>
      </c>
      <c r="M2041" s="9">
        <v>4</v>
      </c>
      <c r="N2041" s="10">
        <f t="shared" si="279"/>
        <v>4.5924225028702642E-3</v>
      </c>
      <c r="O2041" s="11">
        <f t="shared" si="280"/>
        <v>7.91</v>
      </c>
      <c r="P2041" s="11">
        <v>31.64</v>
      </c>
      <c r="Q2041" s="11">
        <v>0</v>
      </c>
      <c r="R2041" s="8">
        <v>0</v>
      </c>
      <c r="S2041" s="8">
        <v>0</v>
      </c>
      <c r="T2041" s="33" t="str">
        <f t="shared" si="281"/>
        <v/>
      </c>
      <c r="U2041" s="12">
        <f t="shared" si="282"/>
        <v>0</v>
      </c>
      <c r="V2041" s="10">
        <f t="shared" si="283"/>
        <v>0</v>
      </c>
      <c r="W2041" s="11">
        <v>10.5</v>
      </c>
      <c r="X2041" s="8" t="s">
        <v>148</v>
      </c>
      <c r="Y2041" s="8" t="s">
        <v>149</v>
      </c>
      <c r="AA2041">
        <f t="shared" si="284"/>
        <v>3</v>
      </c>
      <c r="AB2041" s="32">
        <f t="shared" si="285"/>
        <v>-31.64</v>
      </c>
      <c r="AC2041" t="str">
        <f t="shared" si="286"/>
        <v>No Sales</v>
      </c>
      <c r="AD2041">
        <f>IFERROR(VLOOKUP(J2041,Product_lookup!$A:$G,5,FALSE),"")</f>
        <v>399</v>
      </c>
      <c r="AE2041">
        <f>IFERROR(VLOOKUP(J2041,Product_lookup!$A:$G,6,FALSE),"")</f>
        <v>148</v>
      </c>
      <c r="AF2041">
        <f>IFERROR(VLOOKUP(J2041,Product_lookup!$A:$G,7,FALSE),"")</f>
        <v>126</v>
      </c>
      <c r="AG2041" s="33">
        <f t="shared" si="287"/>
        <v>0.31328320802005011</v>
      </c>
    </row>
    <row r="2042" spans="1:33" x14ac:dyDescent="0.3">
      <c r="A2042" s="27">
        <v>46284</v>
      </c>
      <c r="B2042" s="8" t="s">
        <v>33</v>
      </c>
      <c r="C2042" s="8" t="s">
        <v>173</v>
      </c>
      <c r="D2042" s="8" t="s">
        <v>141</v>
      </c>
      <c r="E2042" s="8" t="s">
        <v>193</v>
      </c>
      <c r="F2042" s="8" t="s">
        <v>143</v>
      </c>
      <c r="G2042" s="8" t="s">
        <v>264</v>
      </c>
      <c r="H2042" s="8" t="s">
        <v>24</v>
      </c>
      <c r="I2042" s="8" t="s">
        <v>685</v>
      </c>
      <c r="J2042" s="8" t="s">
        <v>195</v>
      </c>
      <c r="K2042" s="8" t="s">
        <v>21</v>
      </c>
      <c r="L2042" s="12">
        <v>230</v>
      </c>
      <c r="M2042" s="9">
        <v>3</v>
      </c>
      <c r="N2042" s="10">
        <f t="shared" si="279"/>
        <v>1.3043478260869565E-2</v>
      </c>
      <c r="O2042" s="11">
        <f t="shared" si="280"/>
        <v>12.5</v>
      </c>
      <c r="P2042" s="11">
        <v>37.5</v>
      </c>
      <c r="Q2042" s="11">
        <v>0</v>
      </c>
      <c r="R2042" s="8">
        <v>0</v>
      </c>
      <c r="S2042" s="8">
        <v>0</v>
      </c>
      <c r="T2042" s="33" t="str">
        <f t="shared" si="281"/>
        <v/>
      </c>
      <c r="U2042" s="12">
        <f t="shared" si="282"/>
        <v>0</v>
      </c>
      <c r="V2042" s="10">
        <f t="shared" si="283"/>
        <v>0</v>
      </c>
      <c r="W2042" s="11">
        <v>12.5</v>
      </c>
      <c r="X2042" s="8" t="s">
        <v>148</v>
      </c>
      <c r="Y2042" s="8" t="s">
        <v>149</v>
      </c>
      <c r="AA2042">
        <f t="shared" si="284"/>
        <v>3</v>
      </c>
      <c r="AB2042" s="32">
        <f t="shared" si="285"/>
        <v>-37.5</v>
      </c>
      <c r="AC2042" t="str">
        <f t="shared" si="286"/>
        <v>No Sales</v>
      </c>
      <c r="AD2042">
        <f>IFERROR(VLOOKUP(J2042,Product_lookup!$A:$G,5,FALSE),"")</f>
        <v>399</v>
      </c>
      <c r="AE2042">
        <f>IFERROR(VLOOKUP(J2042,Product_lookup!$A:$G,6,FALSE),"")</f>
        <v>148</v>
      </c>
      <c r="AF2042">
        <f>IFERROR(VLOOKUP(J2042,Product_lookup!$A:$G,7,FALSE),"")</f>
        <v>126</v>
      </c>
      <c r="AG2042" s="33">
        <f t="shared" si="287"/>
        <v>0.31328320802005011</v>
      </c>
    </row>
    <row r="2043" spans="1:33" x14ac:dyDescent="0.3">
      <c r="A2043" s="27">
        <v>46284</v>
      </c>
      <c r="B2043" s="8" t="s">
        <v>33</v>
      </c>
      <c r="C2043" s="8" t="s">
        <v>173</v>
      </c>
      <c r="D2043" s="8" t="s">
        <v>141</v>
      </c>
      <c r="E2043" s="8" t="s">
        <v>193</v>
      </c>
      <c r="F2043" s="8" t="s">
        <v>143</v>
      </c>
      <c r="G2043" s="8" t="s">
        <v>264</v>
      </c>
      <c r="H2043" s="8" t="s">
        <v>24</v>
      </c>
      <c r="I2043" s="8" t="s">
        <v>960</v>
      </c>
      <c r="J2043" s="8" t="s">
        <v>195</v>
      </c>
      <c r="K2043" s="8" t="s">
        <v>21</v>
      </c>
      <c r="L2043" s="12">
        <v>53</v>
      </c>
      <c r="M2043" s="9">
        <v>0</v>
      </c>
      <c r="N2043" s="10">
        <f t="shared" si="279"/>
        <v>0</v>
      </c>
      <c r="O2043" s="11" t="str">
        <f t="shared" si="280"/>
        <v/>
      </c>
      <c r="P2043" s="11">
        <v>0</v>
      </c>
      <c r="Q2043" s="11">
        <v>0</v>
      </c>
      <c r="R2043" s="8">
        <v>0</v>
      </c>
      <c r="S2043" s="8">
        <v>0</v>
      </c>
      <c r="T2043" s="33" t="str">
        <f t="shared" si="281"/>
        <v/>
      </c>
      <c r="U2043" s="12" t="str">
        <f t="shared" si="282"/>
        <v/>
      </c>
      <c r="V2043" s="10" t="str">
        <f t="shared" si="283"/>
        <v/>
      </c>
      <c r="W2043" s="11">
        <v>13.5</v>
      </c>
      <c r="X2043" s="8" t="s">
        <v>148</v>
      </c>
      <c r="Y2043" s="8" t="s">
        <v>149</v>
      </c>
      <c r="AA2043">
        <f t="shared" si="284"/>
        <v>3</v>
      </c>
      <c r="AB2043" s="32">
        <f t="shared" si="285"/>
        <v>0</v>
      </c>
      <c r="AC2043" t="str">
        <f t="shared" si="286"/>
        <v>No Spend</v>
      </c>
      <c r="AD2043">
        <f>IFERROR(VLOOKUP(J2043,Product_lookup!$A:$G,5,FALSE),"")</f>
        <v>399</v>
      </c>
      <c r="AE2043">
        <f>IFERROR(VLOOKUP(J2043,Product_lookup!$A:$G,6,FALSE),"")</f>
        <v>148</v>
      </c>
      <c r="AF2043">
        <f>IFERROR(VLOOKUP(J2043,Product_lookup!$A:$G,7,FALSE),"")</f>
        <v>126</v>
      </c>
      <c r="AG2043" s="33">
        <f t="shared" si="287"/>
        <v>0.31328320802005011</v>
      </c>
    </row>
    <row r="2044" spans="1:33" x14ac:dyDescent="0.3">
      <c r="A2044" s="27">
        <v>46284</v>
      </c>
      <c r="B2044" s="8" t="s">
        <v>33</v>
      </c>
      <c r="C2044" s="8" t="s">
        <v>173</v>
      </c>
      <c r="D2044" s="8" t="s">
        <v>141</v>
      </c>
      <c r="E2044" s="8" t="s">
        <v>193</v>
      </c>
      <c r="F2044" s="8" t="s">
        <v>143</v>
      </c>
      <c r="G2044" s="8" t="s">
        <v>264</v>
      </c>
      <c r="H2044" s="8" t="s">
        <v>24</v>
      </c>
      <c r="I2044" s="8" t="s">
        <v>517</v>
      </c>
      <c r="J2044" s="8" t="s">
        <v>195</v>
      </c>
      <c r="K2044" s="8" t="s">
        <v>21</v>
      </c>
      <c r="L2044" s="12">
        <v>214</v>
      </c>
      <c r="M2044" s="9">
        <v>4</v>
      </c>
      <c r="N2044" s="10">
        <f t="shared" si="279"/>
        <v>1.8691588785046728E-2</v>
      </c>
      <c r="O2044" s="11">
        <f t="shared" si="280"/>
        <v>12.5</v>
      </c>
      <c r="P2044" s="11">
        <v>50</v>
      </c>
      <c r="Q2044" s="11">
        <v>0</v>
      </c>
      <c r="R2044" s="8">
        <v>0</v>
      </c>
      <c r="S2044" s="8">
        <v>0</v>
      </c>
      <c r="T2044" s="33" t="str">
        <f t="shared" si="281"/>
        <v/>
      </c>
      <c r="U2044" s="12">
        <f t="shared" si="282"/>
        <v>0</v>
      </c>
      <c r="V2044" s="10">
        <f t="shared" si="283"/>
        <v>0</v>
      </c>
      <c r="W2044" s="11">
        <v>12.5</v>
      </c>
      <c r="X2044" s="8" t="s">
        <v>148</v>
      </c>
      <c r="Y2044" s="8" t="s">
        <v>149</v>
      </c>
      <c r="AA2044">
        <f t="shared" si="284"/>
        <v>3</v>
      </c>
      <c r="AB2044" s="32">
        <f t="shared" si="285"/>
        <v>-50</v>
      </c>
      <c r="AC2044" t="str">
        <f t="shared" si="286"/>
        <v>No Sales</v>
      </c>
      <c r="AD2044">
        <f>IFERROR(VLOOKUP(J2044,Product_lookup!$A:$G,5,FALSE),"")</f>
        <v>399</v>
      </c>
      <c r="AE2044">
        <f>IFERROR(VLOOKUP(J2044,Product_lookup!$A:$G,6,FALSE),"")</f>
        <v>148</v>
      </c>
      <c r="AF2044">
        <f>IFERROR(VLOOKUP(J2044,Product_lookup!$A:$G,7,FALSE),"")</f>
        <v>126</v>
      </c>
      <c r="AG2044" s="33">
        <f t="shared" si="287"/>
        <v>0.31328320802005011</v>
      </c>
    </row>
    <row r="2045" spans="1:33" x14ac:dyDescent="0.3">
      <c r="A2045" s="27">
        <v>46284</v>
      </c>
      <c r="B2045" s="8" t="s">
        <v>33</v>
      </c>
      <c r="C2045" s="8" t="s">
        <v>173</v>
      </c>
      <c r="D2045" s="8" t="s">
        <v>141</v>
      </c>
      <c r="E2045" s="8" t="s">
        <v>200</v>
      </c>
      <c r="F2045" s="8" t="s">
        <v>143</v>
      </c>
      <c r="G2045" s="8" t="s">
        <v>270</v>
      </c>
      <c r="H2045" s="8" t="s">
        <v>24</v>
      </c>
      <c r="I2045" s="8" t="s">
        <v>813</v>
      </c>
      <c r="J2045" s="8" t="s">
        <v>202</v>
      </c>
      <c r="K2045" s="8" t="s">
        <v>14</v>
      </c>
      <c r="L2045" s="12">
        <v>799</v>
      </c>
      <c r="M2045" s="9">
        <v>1</v>
      </c>
      <c r="N2045" s="10">
        <f t="shared" si="279"/>
        <v>1.2515644555694619E-3</v>
      </c>
      <c r="O2045" s="11">
        <f t="shared" si="280"/>
        <v>8.18</v>
      </c>
      <c r="P2045" s="11">
        <v>8.18</v>
      </c>
      <c r="Q2045" s="11">
        <v>0</v>
      </c>
      <c r="R2045" s="8">
        <v>0</v>
      </c>
      <c r="S2045" s="8">
        <v>0</v>
      </c>
      <c r="T2045" s="33" t="str">
        <f t="shared" si="281"/>
        <v/>
      </c>
      <c r="U2045" s="12">
        <f t="shared" si="282"/>
        <v>0</v>
      </c>
      <c r="V2045" s="10">
        <f t="shared" si="283"/>
        <v>0</v>
      </c>
      <c r="W2045" s="11">
        <v>13.5</v>
      </c>
      <c r="X2045" s="8" t="s">
        <v>148</v>
      </c>
      <c r="Y2045" s="8" t="s">
        <v>149</v>
      </c>
      <c r="AA2045">
        <f t="shared" si="284"/>
        <v>3</v>
      </c>
      <c r="AB2045" s="32">
        <f t="shared" si="285"/>
        <v>-8.18</v>
      </c>
      <c r="AC2045" t="str">
        <f t="shared" si="286"/>
        <v>No Sales</v>
      </c>
      <c r="AD2045">
        <f>IFERROR(VLOOKUP(J2045,Product_lookup!$A:$G,5,FALSE),"")</f>
        <v>429</v>
      </c>
      <c r="AE2045">
        <f>IFERROR(VLOOKUP(J2045,Product_lookup!$A:$G,6,FALSE),"")</f>
        <v>159</v>
      </c>
      <c r="AF2045">
        <f>IFERROR(VLOOKUP(J2045,Product_lookup!$A:$G,7,FALSE),"")</f>
        <v>139</v>
      </c>
      <c r="AG2045" s="33">
        <f t="shared" si="287"/>
        <v>0.30536130536130535</v>
      </c>
    </row>
    <row r="2046" spans="1:33" x14ac:dyDescent="0.3">
      <c r="A2046" s="27">
        <v>46288</v>
      </c>
      <c r="B2046" s="8" t="s">
        <v>37</v>
      </c>
      <c r="C2046" s="8" t="s">
        <v>140</v>
      </c>
      <c r="D2046" s="8" t="s">
        <v>141</v>
      </c>
      <c r="E2046" s="8" t="s">
        <v>244</v>
      </c>
      <c r="F2046" s="8" t="s">
        <v>143</v>
      </c>
      <c r="G2046" s="8" t="s">
        <v>245</v>
      </c>
      <c r="H2046" s="8" t="s">
        <v>13</v>
      </c>
      <c r="I2046" s="8" t="s">
        <v>245</v>
      </c>
      <c r="J2046" s="8" t="s">
        <v>247</v>
      </c>
      <c r="K2046" s="8" t="s">
        <v>14</v>
      </c>
      <c r="L2046" s="12">
        <v>2574</v>
      </c>
      <c r="M2046" s="9">
        <v>16</v>
      </c>
      <c r="N2046" s="10">
        <f t="shared" si="279"/>
        <v>6.216006216006216E-3</v>
      </c>
      <c r="O2046" s="11">
        <f t="shared" si="280"/>
        <v>4.7699999999999996</v>
      </c>
      <c r="P2046" s="11">
        <v>76.319999999999993</v>
      </c>
      <c r="Q2046" s="11">
        <v>558</v>
      </c>
      <c r="R2046" s="8">
        <v>2</v>
      </c>
      <c r="S2046" s="8">
        <v>2</v>
      </c>
      <c r="T2046" s="33">
        <f t="shared" si="281"/>
        <v>0.13677419354838707</v>
      </c>
      <c r="U2046" s="12">
        <f t="shared" si="282"/>
        <v>7.3113207547169816</v>
      </c>
      <c r="V2046" s="10">
        <f t="shared" si="283"/>
        <v>0.125</v>
      </c>
      <c r="W2046" s="11">
        <v>8</v>
      </c>
      <c r="X2046" s="8" t="s">
        <v>148</v>
      </c>
      <c r="Y2046" s="8" t="s">
        <v>149</v>
      </c>
      <c r="AA2046">
        <f t="shared" si="284"/>
        <v>4</v>
      </c>
      <c r="AB2046" s="32">
        <f t="shared" si="285"/>
        <v>59.680000000000007</v>
      </c>
      <c r="AC2046" t="str">
        <f t="shared" si="286"/>
        <v>Profitable</v>
      </c>
      <c r="AD2046">
        <f>IFERROR(VLOOKUP(J2046,Product_lookup!$A:$G,5,FALSE),"")</f>
        <v>279</v>
      </c>
      <c r="AE2046">
        <f>IFERROR(VLOOKUP(J2046,Product_lookup!$A:$G,6,FALSE),"")</f>
        <v>106</v>
      </c>
      <c r="AF2046">
        <f>IFERROR(VLOOKUP(J2046,Product_lookup!$A:$G,7,FALSE),"")</f>
        <v>105</v>
      </c>
      <c r="AG2046" s="33">
        <f t="shared" si="287"/>
        <v>0.24372759856630824</v>
      </c>
    </row>
    <row r="2047" spans="1:33" x14ac:dyDescent="0.3">
      <c r="A2047" s="27">
        <v>46284</v>
      </c>
      <c r="B2047" s="8" t="s">
        <v>33</v>
      </c>
      <c r="C2047" s="8" t="s">
        <v>173</v>
      </c>
      <c r="D2047" s="8" t="s">
        <v>141</v>
      </c>
      <c r="E2047" s="8" t="s">
        <v>200</v>
      </c>
      <c r="F2047" s="8" t="s">
        <v>143</v>
      </c>
      <c r="G2047" s="8" t="s">
        <v>270</v>
      </c>
      <c r="H2047" s="8" t="s">
        <v>24</v>
      </c>
      <c r="I2047" s="8" t="s">
        <v>365</v>
      </c>
      <c r="J2047" s="8" t="s">
        <v>202</v>
      </c>
      <c r="K2047" s="8" t="s">
        <v>7</v>
      </c>
      <c r="L2047" s="12">
        <v>933</v>
      </c>
      <c r="M2047" s="9">
        <v>5</v>
      </c>
      <c r="N2047" s="10">
        <f t="shared" si="279"/>
        <v>5.3590568060021436E-3</v>
      </c>
      <c r="O2047" s="11">
        <f t="shared" si="280"/>
        <v>4.83</v>
      </c>
      <c r="P2047" s="11">
        <v>24.15</v>
      </c>
      <c r="Q2047" s="11">
        <v>0</v>
      </c>
      <c r="R2047" s="8">
        <v>0</v>
      </c>
      <c r="S2047" s="8">
        <v>0</v>
      </c>
      <c r="T2047" s="33" t="str">
        <f t="shared" si="281"/>
        <v/>
      </c>
      <c r="U2047" s="12">
        <f t="shared" si="282"/>
        <v>0</v>
      </c>
      <c r="V2047" s="10">
        <f t="shared" si="283"/>
        <v>0</v>
      </c>
      <c r="W2047" s="11">
        <v>9</v>
      </c>
      <c r="X2047" s="8" t="s">
        <v>148</v>
      </c>
      <c r="Y2047" s="8" t="s">
        <v>149</v>
      </c>
      <c r="AA2047">
        <f t="shared" si="284"/>
        <v>3</v>
      </c>
      <c r="AB2047" s="32">
        <f t="shared" si="285"/>
        <v>-24.15</v>
      </c>
      <c r="AC2047" t="str">
        <f t="shared" si="286"/>
        <v>No Sales</v>
      </c>
      <c r="AD2047">
        <f>IFERROR(VLOOKUP(J2047,Product_lookup!$A:$G,5,FALSE),"")</f>
        <v>429</v>
      </c>
      <c r="AE2047">
        <f>IFERROR(VLOOKUP(J2047,Product_lookup!$A:$G,6,FALSE),"")</f>
        <v>159</v>
      </c>
      <c r="AF2047">
        <f>IFERROR(VLOOKUP(J2047,Product_lookup!$A:$G,7,FALSE),"")</f>
        <v>139</v>
      </c>
      <c r="AG2047" s="33">
        <f t="shared" si="287"/>
        <v>0.30536130536130535</v>
      </c>
    </row>
    <row r="2048" spans="1:33" x14ac:dyDescent="0.3">
      <c r="A2048" s="27">
        <v>46284</v>
      </c>
      <c r="B2048" s="8" t="s">
        <v>33</v>
      </c>
      <c r="C2048" s="8" t="s">
        <v>173</v>
      </c>
      <c r="D2048" s="8" t="s">
        <v>141</v>
      </c>
      <c r="E2048" s="8" t="s">
        <v>271</v>
      </c>
      <c r="F2048" s="8" t="s">
        <v>143</v>
      </c>
      <c r="G2048" s="8" t="s">
        <v>275</v>
      </c>
      <c r="H2048" s="8" t="s">
        <v>24</v>
      </c>
      <c r="I2048" s="8" t="s">
        <v>272</v>
      </c>
      <c r="J2048" s="8" t="s">
        <v>274</v>
      </c>
      <c r="K2048" s="8" t="s">
        <v>14</v>
      </c>
      <c r="L2048" s="12">
        <v>2289</v>
      </c>
      <c r="M2048" s="9">
        <v>11</v>
      </c>
      <c r="N2048" s="10">
        <f t="shared" si="279"/>
        <v>4.8055919615552639E-3</v>
      </c>
      <c r="O2048" s="11">
        <f t="shared" si="280"/>
        <v>8.27</v>
      </c>
      <c r="P2048" s="11">
        <v>90.97</v>
      </c>
      <c r="Q2048" s="11">
        <v>549</v>
      </c>
      <c r="R2048" s="8">
        <v>1</v>
      </c>
      <c r="S2048" s="8">
        <v>1</v>
      </c>
      <c r="T2048" s="33">
        <f t="shared" si="281"/>
        <v>0.16570127504553733</v>
      </c>
      <c r="U2048" s="12">
        <f t="shared" si="282"/>
        <v>6.0349565790920083</v>
      </c>
      <c r="V2048" s="10">
        <f t="shared" si="283"/>
        <v>9.0909090909090912E-2</v>
      </c>
      <c r="W2048" s="11">
        <v>12.5</v>
      </c>
      <c r="X2048" s="8" t="s">
        <v>148</v>
      </c>
      <c r="Y2048" s="8" t="s">
        <v>149</v>
      </c>
      <c r="AA2048">
        <f t="shared" si="284"/>
        <v>3</v>
      </c>
      <c r="AB2048" s="32">
        <f t="shared" si="285"/>
        <v>121.03</v>
      </c>
      <c r="AC2048" t="str">
        <f t="shared" si="286"/>
        <v>Profitable</v>
      </c>
      <c r="AD2048">
        <f>IFERROR(VLOOKUP(J2048,Product_lookup!$A:$G,5,FALSE),"")</f>
        <v>549</v>
      </c>
      <c r="AE2048">
        <f>IFERROR(VLOOKUP(J2048,Product_lookup!$A:$G,6,FALSE),"")</f>
        <v>198</v>
      </c>
      <c r="AF2048">
        <f>IFERROR(VLOOKUP(J2048,Product_lookup!$A:$G,7,FALSE),"")</f>
        <v>139</v>
      </c>
      <c r="AG2048" s="33">
        <f t="shared" si="287"/>
        <v>0.38615664845173042</v>
      </c>
    </row>
    <row r="2049" spans="1:33" x14ac:dyDescent="0.3">
      <c r="A2049" s="27">
        <v>46284</v>
      </c>
      <c r="B2049" s="8" t="s">
        <v>33</v>
      </c>
      <c r="C2049" s="8" t="s">
        <v>173</v>
      </c>
      <c r="D2049" s="8" t="s">
        <v>141</v>
      </c>
      <c r="E2049" s="8" t="s">
        <v>271</v>
      </c>
      <c r="F2049" s="8" t="s">
        <v>143</v>
      </c>
      <c r="G2049" s="8" t="s">
        <v>275</v>
      </c>
      <c r="H2049" s="8" t="s">
        <v>24</v>
      </c>
      <c r="I2049" s="8" t="s">
        <v>596</v>
      </c>
      <c r="J2049" s="8" t="s">
        <v>274</v>
      </c>
      <c r="K2049" s="8" t="s">
        <v>14</v>
      </c>
      <c r="L2049" s="8">
        <v>444</v>
      </c>
      <c r="M2049" s="9">
        <v>3</v>
      </c>
      <c r="N2049" s="10">
        <f t="shared" si="279"/>
        <v>6.7567567567567571E-3</v>
      </c>
      <c r="O2049" s="11">
        <f t="shared" si="280"/>
        <v>8.75</v>
      </c>
      <c r="P2049" s="11">
        <v>26.25</v>
      </c>
      <c r="Q2049" s="11">
        <v>0</v>
      </c>
      <c r="R2049" s="8">
        <v>0</v>
      </c>
      <c r="S2049" s="8">
        <v>0</v>
      </c>
      <c r="T2049" s="33" t="str">
        <f t="shared" si="281"/>
        <v/>
      </c>
      <c r="U2049" s="12">
        <f t="shared" si="282"/>
        <v>0</v>
      </c>
      <c r="V2049" s="10">
        <f t="shared" si="283"/>
        <v>0</v>
      </c>
      <c r="W2049" s="11">
        <v>13</v>
      </c>
      <c r="X2049" s="8" t="s">
        <v>148</v>
      </c>
      <c r="Y2049" s="8" t="s">
        <v>149</v>
      </c>
      <c r="AA2049">
        <f t="shared" si="284"/>
        <v>3</v>
      </c>
      <c r="AB2049" s="32">
        <f t="shared" si="285"/>
        <v>-26.25</v>
      </c>
      <c r="AC2049" t="str">
        <f t="shared" si="286"/>
        <v>No Sales</v>
      </c>
      <c r="AD2049">
        <f>IFERROR(VLOOKUP(J2049,Product_lookup!$A:$G,5,FALSE),"")</f>
        <v>549</v>
      </c>
      <c r="AE2049">
        <f>IFERROR(VLOOKUP(J2049,Product_lookup!$A:$G,6,FALSE),"")</f>
        <v>198</v>
      </c>
      <c r="AF2049">
        <f>IFERROR(VLOOKUP(J2049,Product_lookup!$A:$G,7,FALSE),"")</f>
        <v>139</v>
      </c>
      <c r="AG2049" s="33">
        <f t="shared" si="287"/>
        <v>0.38615664845173042</v>
      </c>
    </row>
    <row r="2050" spans="1:33" x14ac:dyDescent="0.3">
      <c r="A2050" s="27">
        <v>46284</v>
      </c>
      <c r="B2050" s="8" t="s">
        <v>33</v>
      </c>
      <c r="C2050" s="8" t="s">
        <v>173</v>
      </c>
      <c r="D2050" s="8" t="s">
        <v>141</v>
      </c>
      <c r="E2050" s="8" t="s">
        <v>271</v>
      </c>
      <c r="F2050" s="8" t="s">
        <v>143</v>
      </c>
      <c r="G2050" s="8" t="s">
        <v>272</v>
      </c>
      <c r="H2050" s="8" t="s">
        <v>24</v>
      </c>
      <c r="I2050" s="8" t="s">
        <v>815</v>
      </c>
      <c r="J2050" s="8" t="s">
        <v>274</v>
      </c>
      <c r="K2050" s="8" t="s">
        <v>21</v>
      </c>
      <c r="L2050" s="12">
        <v>96</v>
      </c>
      <c r="M2050" s="9">
        <v>1</v>
      </c>
      <c r="N2050" s="10">
        <f t="shared" ref="N2050:N2113" si="288">IF(L2050=0,"",M2050/L2050)</f>
        <v>1.0416666666666666E-2</v>
      </c>
      <c r="O2050" s="11">
        <f t="shared" ref="O2050:O2113" si="289">IF(M2050=0,"",P2050/M2050)</f>
        <v>11.83</v>
      </c>
      <c r="P2050" s="11">
        <v>11.83</v>
      </c>
      <c r="Q2050" s="11">
        <v>0</v>
      </c>
      <c r="R2050" s="8">
        <v>0</v>
      </c>
      <c r="S2050" s="8">
        <v>0</v>
      </c>
      <c r="T2050" s="33" t="str">
        <f t="shared" ref="T2050:T2113" si="290">IF(Q2050=0,"",P2050/Q2050)</f>
        <v/>
      </c>
      <c r="U2050" s="12">
        <f t="shared" ref="U2050:U2113" si="291">IF(P2050=0,"",Q2050/P2050)</f>
        <v>0</v>
      </c>
      <c r="V2050" s="10">
        <f t="shared" ref="V2050:V2113" si="292">IF(M2050=0,"",R2050/M2050)</f>
        <v>0</v>
      </c>
      <c r="W2050" s="11">
        <v>14.5</v>
      </c>
      <c r="X2050" s="8" t="s">
        <v>148</v>
      </c>
      <c r="Y2050" s="8" t="s">
        <v>149</v>
      </c>
      <c r="AA2050">
        <f t="shared" ref="AA2050:AA2113" si="293">IF(OR(A2050&lt;DATE(2026,9,1),A2050&gt;DATE(2026,9,28)),"Check Date",INT((A2050-DATE(2026,9,1))/7)+1)</f>
        <v>3</v>
      </c>
      <c r="AB2050" s="32">
        <f t="shared" ref="AB2050:AB2113" si="294">IF(OR(AD2050="",AE2050="",AF2050=""),"",S2050*(AD2050-AE2050-AF2050)-P2050)</f>
        <v>-11.83</v>
      </c>
      <c r="AC2050" t="str">
        <f t="shared" ref="AC2050:AC2113" si="295">IF(P2050&lt;0,"Review",IF(OR(AD2050="",AE2050="",AF2050=""),"Cost missing",IF(P2050=0,"No Spend",IF(Q2050=0,"No Sales",IF(P2050/Q2050&lt;AG2050,"Profitable","Losing")))))</f>
        <v>No Sales</v>
      </c>
      <c r="AD2050">
        <f>IFERROR(VLOOKUP(J2050,Product_lookup!$A:$G,5,FALSE),"")</f>
        <v>549</v>
      </c>
      <c r="AE2050">
        <f>IFERROR(VLOOKUP(J2050,Product_lookup!$A:$G,6,FALSE),"")</f>
        <v>198</v>
      </c>
      <c r="AF2050">
        <f>IFERROR(VLOOKUP(J2050,Product_lookup!$A:$G,7,FALSE),"")</f>
        <v>139</v>
      </c>
      <c r="AG2050" s="33">
        <f t="shared" ref="AG2050:AG2113" si="296">IFERROR((AD2050-AE2050-AF2050)/AD2050,"")</f>
        <v>0.38615664845173042</v>
      </c>
    </row>
    <row r="2051" spans="1:33" x14ac:dyDescent="0.3">
      <c r="A2051" s="27">
        <v>46284</v>
      </c>
      <c r="B2051" s="8" t="s">
        <v>23</v>
      </c>
      <c r="C2051" s="8" t="s">
        <v>173</v>
      </c>
      <c r="D2051" s="8" t="s">
        <v>141</v>
      </c>
      <c r="E2051" s="8" t="s">
        <v>174</v>
      </c>
      <c r="F2051" s="8" t="s">
        <v>143</v>
      </c>
      <c r="G2051" s="8" t="s">
        <v>476</v>
      </c>
      <c r="H2051" s="8" t="s">
        <v>20</v>
      </c>
      <c r="I2051" s="8" t="s">
        <v>476</v>
      </c>
      <c r="J2051" s="8" t="s">
        <v>176</v>
      </c>
      <c r="K2051" s="8" t="s">
        <v>21</v>
      </c>
      <c r="L2051" s="12">
        <v>381</v>
      </c>
      <c r="M2051" s="9">
        <v>2</v>
      </c>
      <c r="N2051" s="10">
        <f t="shared" si="288"/>
        <v>5.2493438320209973E-3</v>
      </c>
      <c r="O2051" s="11">
        <f t="shared" si="289"/>
        <v>16</v>
      </c>
      <c r="P2051" s="11">
        <v>32</v>
      </c>
      <c r="Q2051" s="11">
        <v>0</v>
      </c>
      <c r="R2051" s="8">
        <v>0</v>
      </c>
      <c r="S2051" s="8">
        <v>0</v>
      </c>
      <c r="T2051" s="33" t="str">
        <f t="shared" si="290"/>
        <v/>
      </c>
      <c r="U2051" s="12">
        <f t="shared" si="291"/>
        <v>0</v>
      </c>
      <c r="V2051" s="10">
        <f t="shared" si="292"/>
        <v>0</v>
      </c>
      <c r="W2051" s="11">
        <v>16</v>
      </c>
      <c r="X2051" s="8" t="s">
        <v>148</v>
      </c>
      <c r="Y2051" s="8" t="s">
        <v>149</v>
      </c>
      <c r="AA2051">
        <f t="shared" si="293"/>
        <v>3</v>
      </c>
      <c r="AB2051" s="32">
        <f t="shared" si="294"/>
        <v>-32</v>
      </c>
      <c r="AC2051" t="str">
        <f t="shared" si="295"/>
        <v>No Sales</v>
      </c>
      <c r="AD2051">
        <f>IFERROR(VLOOKUP(J2051,Product_lookup!$A:$G,5,FALSE),"")</f>
        <v>449</v>
      </c>
      <c r="AE2051">
        <f>IFERROR(VLOOKUP(J2051,Product_lookup!$A:$G,6,FALSE),"")</f>
        <v>166</v>
      </c>
      <c r="AF2051">
        <f>IFERROR(VLOOKUP(J2051,Product_lookup!$A:$G,7,FALSE),"")</f>
        <v>140</v>
      </c>
      <c r="AG2051" s="33">
        <f t="shared" si="296"/>
        <v>0.31848552338530067</v>
      </c>
    </row>
    <row r="2052" spans="1:33" x14ac:dyDescent="0.3">
      <c r="A2052" s="27">
        <v>46284</v>
      </c>
      <c r="B2052" s="8" t="s">
        <v>23</v>
      </c>
      <c r="C2052" s="8" t="s">
        <v>173</v>
      </c>
      <c r="D2052" s="8" t="s">
        <v>141</v>
      </c>
      <c r="E2052" s="8" t="s">
        <v>186</v>
      </c>
      <c r="F2052" s="8" t="s">
        <v>143</v>
      </c>
      <c r="G2052" s="8" t="s">
        <v>190</v>
      </c>
      <c r="H2052" s="8" t="s">
        <v>20</v>
      </c>
      <c r="I2052" s="8" t="s">
        <v>190</v>
      </c>
      <c r="J2052" s="8" t="s">
        <v>188</v>
      </c>
      <c r="K2052" s="8" t="s">
        <v>7</v>
      </c>
      <c r="L2052" s="12">
        <v>457</v>
      </c>
      <c r="M2052" s="9">
        <v>5</v>
      </c>
      <c r="N2052" s="10">
        <f t="shared" si="288"/>
        <v>1.0940919037199124E-2</v>
      </c>
      <c r="O2052" s="11">
        <f t="shared" si="289"/>
        <v>6.43</v>
      </c>
      <c r="P2052" s="11">
        <v>32.15</v>
      </c>
      <c r="Q2052" s="11">
        <v>0</v>
      </c>
      <c r="R2052" s="8">
        <v>0</v>
      </c>
      <c r="S2052" s="8">
        <v>0</v>
      </c>
      <c r="T2052" s="33" t="str">
        <f t="shared" si="290"/>
        <v/>
      </c>
      <c r="U2052" s="12">
        <f t="shared" si="291"/>
        <v>0</v>
      </c>
      <c r="V2052" s="10">
        <f t="shared" si="292"/>
        <v>0</v>
      </c>
      <c r="W2052" s="11">
        <v>12</v>
      </c>
      <c r="X2052" s="8" t="s">
        <v>148</v>
      </c>
      <c r="Y2052" s="8" t="s">
        <v>149</v>
      </c>
      <c r="AA2052">
        <f t="shared" si="293"/>
        <v>3</v>
      </c>
      <c r="AB2052" s="32">
        <f t="shared" si="294"/>
        <v>-32.15</v>
      </c>
      <c r="AC2052" t="str">
        <f t="shared" si="295"/>
        <v>No Sales</v>
      </c>
      <c r="AD2052">
        <f>IFERROR(VLOOKUP(J2052,Product_lookup!$A:$G,5,FALSE),"")</f>
        <v>349</v>
      </c>
      <c r="AE2052">
        <f>IFERROR(VLOOKUP(J2052,Product_lookup!$A:$G,6,FALSE),"")</f>
        <v>133</v>
      </c>
      <c r="AF2052">
        <f>IFERROR(VLOOKUP(J2052,Product_lookup!$A:$G,7,FALSE),"")</f>
        <v>121</v>
      </c>
      <c r="AG2052" s="33">
        <f t="shared" si="296"/>
        <v>0.27220630372492838</v>
      </c>
    </row>
    <row r="2053" spans="1:33" x14ac:dyDescent="0.3">
      <c r="A2053" s="27">
        <v>46284</v>
      </c>
      <c r="B2053" s="8" t="s">
        <v>23</v>
      </c>
      <c r="C2053" s="8" t="s">
        <v>173</v>
      </c>
      <c r="D2053" s="8" t="s">
        <v>141</v>
      </c>
      <c r="E2053" s="8" t="s">
        <v>186</v>
      </c>
      <c r="F2053" s="8" t="s">
        <v>143</v>
      </c>
      <c r="G2053" s="8" t="s">
        <v>413</v>
      </c>
      <c r="H2053" s="8" t="s">
        <v>20</v>
      </c>
      <c r="I2053" s="8" t="s">
        <v>413</v>
      </c>
      <c r="J2053" s="8" t="s">
        <v>188</v>
      </c>
      <c r="K2053" s="8" t="s">
        <v>14</v>
      </c>
      <c r="L2053" s="12">
        <v>1136</v>
      </c>
      <c r="M2053" s="9">
        <v>6</v>
      </c>
      <c r="N2053" s="10">
        <f t="shared" si="288"/>
        <v>5.2816901408450703E-3</v>
      </c>
      <c r="O2053" s="11">
        <f t="shared" si="289"/>
        <v>6.59</v>
      </c>
      <c r="P2053" s="11">
        <v>39.54</v>
      </c>
      <c r="Q2053" s="11">
        <v>0</v>
      </c>
      <c r="R2053" s="8">
        <v>0</v>
      </c>
      <c r="S2053" s="8">
        <v>0</v>
      </c>
      <c r="T2053" s="33" t="str">
        <f t="shared" si="290"/>
        <v/>
      </c>
      <c r="U2053" s="12">
        <f t="shared" si="291"/>
        <v>0</v>
      </c>
      <c r="V2053" s="10">
        <f t="shared" si="292"/>
        <v>0</v>
      </c>
      <c r="W2053" s="11">
        <v>9</v>
      </c>
      <c r="X2053" s="8" t="s">
        <v>148</v>
      </c>
      <c r="Y2053" s="8" t="s">
        <v>149</v>
      </c>
      <c r="AA2053">
        <f t="shared" si="293"/>
        <v>3</v>
      </c>
      <c r="AB2053" s="32">
        <f t="shared" si="294"/>
        <v>-39.54</v>
      </c>
      <c r="AC2053" t="str">
        <f t="shared" si="295"/>
        <v>No Sales</v>
      </c>
      <c r="AD2053">
        <f>IFERROR(VLOOKUP(J2053,Product_lookup!$A:$G,5,FALSE),"")</f>
        <v>349</v>
      </c>
      <c r="AE2053">
        <f>IFERROR(VLOOKUP(J2053,Product_lookup!$A:$G,6,FALSE),"")</f>
        <v>133</v>
      </c>
      <c r="AF2053">
        <f>IFERROR(VLOOKUP(J2053,Product_lookup!$A:$G,7,FALSE),"")</f>
        <v>121</v>
      </c>
      <c r="AG2053" s="33">
        <f t="shared" si="296"/>
        <v>0.27220630372492838</v>
      </c>
    </row>
    <row r="2054" spans="1:33" x14ac:dyDescent="0.3">
      <c r="A2054" s="27">
        <v>46284</v>
      </c>
      <c r="B2054" s="8" t="s">
        <v>23</v>
      </c>
      <c r="C2054" s="8" t="s">
        <v>173</v>
      </c>
      <c r="D2054" s="8" t="s">
        <v>141</v>
      </c>
      <c r="E2054" s="8" t="s">
        <v>186</v>
      </c>
      <c r="F2054" s="8" t="s">
        <v>143</v>
      </c>
      <c r="G2054" s="8" t="s">
        <v>280</v>
      </c>
      <c r="H2054" s="8" t="s">
        <v>20</v>
      </c>
      <c r="I2054" s="8" t="s">
        <v>280</v>
      </c>
      <c r="J2054" s="8" t="s">
        <v>188</v>
      </c>
      <c r="K2054" s="8" t="s">
        <v>21</v>
      </c>
      <c r="L2054" s="12">
        <v>347</v>
      </c>
      <c r="M2054" s="9">
        <v>4</v>
      </c>
      <c r="N2054" s="10">
        <f t="shared" si="288"/>
        <v>1.1527377521613832E-2</v>
      </c>
      <c r="O2054" s="11">
        <f t="shared" si="289"/>
        <v>13</v>
      </c>
      <c r="P2054" s="11">
        <v>52</v>
      </c>
      <c r="Q2054" s="11">
        <v>0</v>
      </c>
      <c r="R2054" s="8">
        <v>0</v>
      </c>
      <c r="S2054" s="8">
        <v>0</v>
      </c>
      <c r="T2054" s="33" t="str">
        <f t="shared" si="290"/>
        <v/>
      </c>
      <c r="U2054" s="12">
        <f t="shared" si="291"/>
        <v>0</v>
      </c>
      <c r="V2054" s="10">
        <f t="shared" si="292"/>
        <v>0</v>
      </c>
      <c r="W2054" s="11">
        <v>13</v>
      </c>
      <c r="X2054" s="8" t="s">
        <v>148</v>
      </c>
      <c r="Y2054" s="8" t="s">
        <v>149</v>
      </c>
      <c r="AA2054">
        <f t="shared" si="293"/>
        <v>3</v>
      </c>
      <c r="AB2054" s="32">
        <f t="shared" si="294"/>
        <v>-52</v>
      </c>
      <c r="AC2054" t="str">
        <f t="shared" si="295"/>
        <v>No Sales</v>
      </c>
      <c r="AD2054">
        <f>IFERROR(VLOOKUP(J2054,Product_lookup!$A:$G,5,FALSE),"")</f>
        <v>349</v>
      </c>
      <c r="AE2054">
        <f>IFERROR(VLOOKUP(J2054,Product_lookup!$A:$G,6,FALSE),"")</f>
        <v>133</v>
      </c>
      <c r="AF2054">
        <f>IFERROR(VLOOKUP(J2054,Product_lookup!$A:$G,7,FALSE),"")</f>
        <v>121</v>
      </c>
      <c r="AG2054" s="33">
        <f t="shared" si="296"/>
        <v>0.27220630372492838</v>
      </c>
    </row>
    <row r="2055" spans="1:33" x14ac:dyDescent="0.3">
      <c r="A2055" s="27">
        <v>46284</v>
      </c>
      <c r="B2055" s="8" t="s">
        <v>23</v>
      </c>
      <c r="C2055" s="8" t="s">
        <v>173</v>
      </c>
      <c r="D2055" s="8" t="s">
        <v>141</v>
      </c>
      <c r="E2055" s="8" t="s">
        <v>281</v>
      </c>
      <c r="F2055" s="8" t="s">
        <v>143</v>
      </c>
      <c r="G2055" s="8" t="s">
        <v>284</v>
      </c>
      <c r="H2055" s="8" t="s">
        <v>20</v>
      </c>
      <c r="I2055" s="8" t="s">
        <v>284</v>
      </c>
      <c r="J2055" s="8" t="s">
        <v>283</v>
      </c>
      <c r="K2055" s="8" t="s">
        <v>14</v>
      </c>
      <c r="L2055" s="12">
        <v>308</v>
      </c>
      <c r="M2055" s="9">
        <v>5</v>
      </c>
      <c r="N2055" s="10">
        <f t="shared" si="288"/>
        <v>1.6233766233766232E-2</v>
      </c>
      <c r="O2055" s="11">
        <f t="shared" si="289"/>
        <v>6.2799999999999994</v>
      </c>
      <c r="P2055" s="11">
        <v>31.4</v>
      </c>
      <c r="Q2055" s="11">
        <v>299</v>
      </c>
      <c r="R2055" s="8">
        <v>1</v>
      </c>
      <c r="S2055" s="8">
        <v>1</v>
      </c>
      <c r="T2055" s="33">
        <f t="shared" si="290"/>
        <v>0.10501672240802674</v>
      </c>
      <c r="U2055" s="12">
        <f t="shared" si="291"/>
        <v>9.5222929936305736</v>
      </c>
      <c r="V2055" s="10">
        <f t="shared" si="292"/>
        <v>0.2</v>
      </c>
      <c r="W2055" s="11">
        <v>8</v>
      </c>
      <c r="X2055" s="8" t="s">
        <v>148</v>
      </c>
      <c r="Y2055" s="8" t="s">
        <v>149</v>
      </c>
      <c r="AA2055">
        <f t="shared" si="293"/>
        <v>3</v>
      </c>
      <c r="AB2055" s="32">
        <f t="shared" si="294"/>
        <v>49.6</v>
      </c>
      <c r="AC2055" t="str">
        <f t="shared" si="295"/>
        <v>Profitable</v>
      </c>
      <c r="AD2055">
        <f>IFERROR(VLOOKUP(J2055,Product_lookup!$A:$G,5,FALSE),"")</f>
        <v>299</v>
      </c>
      <c r="AE2055">
        <f>IFERROR(VLOOKUP(J2055,Product_lookup!$A:$G,6,FALSE),"")</f>
        <v>111</v>
      </c>
      <c r="AF2055">
        <f>IFERROR(VLOOKUP(J2055,Product_lookup!$A:$G,7,FALSE),"")</f>
        <v>107</v>
      </c>
      <c r="AG2055" s="33">
        <f t="shared" si="296"/>
        <v>0.2709030100334448</v>
      </c>
    </row>
    <row r="2056" spans="1:33" x14ac:dyDescent="0.3">
      <c r="A2056" s="27">
        <v>46284</v>
      </c>
      <c r="B2056" s="8" t="s">
        <v>23</v>
      </c>
      <c r="C2056" s="8" t="s">
        <v>173</v>
      </c>
      <c r="D2056" s="8" t="s">
        <v>141</v>
      </c>
      <c r="E2056" s="8" t="s">
        <v>281</v>
      </c>
      <c r="F2056" s="8" t="s">
        <v>143</v>
      </c>
      <c r="G2056" s="8" t="s">
        <v>282</v>
      </c>
      <c r="H2056" s="8" t="s">
        <v>20</v>
      </c>
      <c r="I2056" s="8" t="s">
        <v>282</v>
      </c>
      <c r="J2056" s="8" t="s">
        <v>283</v>
      </c>
      <c r="K2056" s="8" t="s">
        <v>21</v>
      </c>
      <c r="L2056" s="12">
        <v>493</v>
      </c>
      <c r="M2056" s="9">
        <v>8</v>
      </c>
      <c r="N2056" s="10">
        <f t="shared" si="288"/>
        <v>1.6227180527383367E-2</v>
      </c>
      <c r="O2056" s="11">
        <f t="shared" si="289"/>
        <v>7.76</v>
      </c>
      <c r="P2056" s="11">
        <v>62.08</v>
      </c>
      <c r="Q2056" s="11">
        <v>897</v>
      </c>
      <c r="R2056" s="8">
        <v>3</v>
      </c>
      <c r="S2056" s="8">
        <v>3</v>
      </c>
      <c r="T2056" s="33">
        <f t="shared" si="290"/>
        <v>6.9208472686733552E-2</v>
      </c>
      <c r="U2056" s="12">
        <f t="shared" si="291"/>
        <v>14.44909793814433</v>
      </c>
      <c r="V2056" s="10">
        <f t="shared" si="292"/>
        <v>0.375</v>
      </c>
      <c r="W2056" s="11">
        <v>8</v>
      </c>
      <c r="X2056" s="8" t="s">
        <v>148</v>
      </c>
      <c r="Y2056" s="8" t="s">
        <v>149</v>
      </c>
      <c r="AA2056">
        <f t="shared" si="293"/>
        <v>3</v>
      </c>
      <c r="AB2056" s="32">
        <f t="shared" si="294"/>
        <v>180.92000000000002</v>
      </c>
      <c r="AC2056" t="str">
        <f t="shared" si="295"/>
        <v>Profitable</v>
      </c>
      <c r="AD2056">
        <f>IFERROR(VLOOKUP(J2056,Product_lookup!$A:$G,5,FALSE),"")</f>
        <v>299</v>
      </c>
      <c r="AE2056">
        <f>IFERROR(VLOOKUP(J2056,Product_lookup!$A:$G,6,FALSE),"")</f>
        <v>111</v>
      </c>
      <c r="AF2056">
        <f>IFERROR(VLOOKUP(J2056,Product_lookup!$A:$G,7,FALSE),"")</f>
        <v>107</v>
      </c>
      <c r="AG2056" s="33">
        <f t="shared" si="296"/>
        <v>0.2709030100334448</v>
      </c>
    </row>
    <row r="2057" spans="1:33" x14ac:dyDescent="0.3">
      <c r="A2057" s="27">
        <v>46284</v>
      </c>
      <c r="B2057" s="8" t="s">
        <v>23</v>
      </c>
      <c r="C2057" s="8" t="s">
        <v>173</v>
      </c>
      <c r="D2057" s="8" t="s">
        <v>141</v>
      </c>
      <c r="E2057" s="8" t="s">
        <v>281</v>
      </c>
      <c r="F2057" s="8" t="s">
        <v>143</v>
      </c>
      <c r="G2057" s="8" t="s">
        <v>690</v>
      </c>
      <c r="H2057" s="8" t="s">
        <v>20</v>
      </c>
      <c r="I2057" s="8" t="s">
        <v>690</v>
      </c>
      <c r="J2057" s="8" t="s">
        <v>283</v>
      </c>
      <c r="K2057" s="8" t="s">
        <v>21</v>
      </c>
      <c r="L2057" s="12">
        <v>556</v>
      </c>
      <c r="M2057" s="9">
        <v>6</v>
      </c>
      <c r="N2057" s="10">
        <f t="shared" si="288"/>
        <v>1.0791366906474821E-2</v>
      </c>
      <c r="O2057" s="11">
        <f t="shared" si="289"/>
        <v>9</v>
      </c>
      <c r="P2057" s="11">
        <v>54</v>
      </c>
      <c r="Q2057" s="11">
        <v>0</v>
      </c>
      <c r="R2057" s="8">
        <v>0</v>
      </c>
      <c r="S2057" s="8">
        <v>0</v>
      </c>
      <c r="T2057" s="33" t="str">
        <f t="shared" si="290"/>
        <v/>
      </c>
      <c r="U2057" s="12">
        <f t="shared" si="291"/>
        <v>0</v>
      </c>
      <c r="V2057" s="10">
        <f t="shared" si="292"/>
        <v>0</v>
      </c>
      <c r="W2057" s="11">
        <v>9</v>
      </c>
      <c r="X2057" s="8" t="s">
        <v>148</v>
      </c>
      <c r="Y2057" s="8" t="s">
        <v>149</v>
      </c>
      <c r="AA2057">
        <f t="shared" si="293"/>
        <v>3</v>
      </c>
      <c r="AB2057" s="32">
        <f t="shared" si="294"/>
        <v>-54</v>
      </c>
      <c r="AC2057" t="str">
        <f t="shared" si="295"/>
        <v>No Sales</v>
      </c>
      <c r="AD2057">
        <f>IFERROR(VLOOKUP(J2057,Product_lookup!$A:$G,5,FALSE),"")</f>
        <v>299</v>
      </c>
      <c r="AE2057">
        <f>IFERROR(VLOOKUP(J2057,Product_lookup!$A:$G,6,FALSE),"")</f>
        <v>111</v>
      </c>
      <c r="AF2057">
        <f>IFERROR(VLOOKUP(J2057,Product_lookup!$A:$G,7,FALSE),"")</f>
        <v>107</v>
      </c>
      <c r="AG2057" s="33">
        <f t="shared" si="296"/>
        <v>0.2709030100334448</v>
      </c>
    </row>
    <row r="2058" spans="1:33" x14ac:dyDescent="0.3">
      <c r="A2058" s="27">
        <v>46284</v>
      </c>
      <c r="B2058" s="8" t="s">
        <v>23</v>
      </c>
      <c r="C2058" s="8" t="s">
        <v>173</v>
      </c>
      <c r="D2058" s="8" t="s">
        <v>141</v>
      </c>
      <c r="E2058" s="8" t="s">
        <v>281</v>
      </c>
      <c r="F2058" s="8" t="s">
        <v>143</v>
      </c>
      <c r="G2058" s="8" t="s">
        <v>779</v>
      </c>
      <c r="H2058" s="8" t="s">
        <v>20</v>
      </c>
      <c r="I2058" s="8" t="s">
        <v>779</v>
      </c>
      <c r="J2058" s="8" t="s">
        <v>283</v>
      </c>
      <c r="K2058" s="8" t="s">
        <v>14</v>
      </c>
      <c r="L2058" s="12">
        <v>1236</v>
      </c>
      <c r="M2058" s="9">
        <v>5</v>
      </c>
      <c r="N2058" s="10">
        <f t="shared" si="288"/>
        <v>4.0453074433656954E-3</v>
      </c>
      <c r="O2058" s="11">
        <f t="shared" si="289"/>
        <v>5.6</v>
      </c>
      <c r="P2058" s="11">
        <v>28</v>
      </c>
      <c r="Q2058" s="11">
        <v>0</v>
      </c>
      <c r="R2058" s="8">
        <v>0</v>
      </c>
      <c r="S2058" s="8">
        <v>0</v>
      </c>
      <c r="T2058" s="33" t="str">
        <f t="shared" si="290"/>
        <v/>
      </c>
      <c r="U2058" s="12">
        <f t="shared" si="291"/>
        <v>0</v>
      </c>
      <c r="V2058" s="10">
        <f t="shared" si="292"/>
        <v>0</v>
      </c>
      <c r="W2058" s="11">
        <v>9</v>
      </c>
      <c r="X2058" s="8" t="s">
        <v>148</v>
      </c>
      <c r="Y2058" s="8" t="s">
        <v>149</v>
      </c>
      <c r="AA2058">
        <f t="shared" si="293"/>
        <v>3</v>
      </c>
      <c r="AB2058" s="32">
        <f t="shared" si="294"/>
        <v>-28</v>
      </c>
      <c r="AC2058" t="str">
        <f t="shared" si="295"/>
        <v>No Sales</v>
      </c>
      <c r="AD2058">
        <f>IFERROR(VLOOKUP(J2058,Product_lookup!$A:$G,5,FALSE),"")</f>
        <v>299</v>
      </c>
      <c r="AE2058">
        <f>IFERROR(VLOOKUP(J2058,Product_lookup!$A:$G,6,FALSE),"")</f>
        <v>111</v>
      </c>
      <c r="AF2058">
        <f>IFERROR(VLOOKUP(J2058,Product_lookup!$A:$G,7,FALSE),"")</f>
        <v>107</v>
      </c>
      <c r="AG2058" s="33">
        <f t="shared" si="296"/>
        <v>0.2709030100334448</v>
      </c>
    </row>
    <row r="2059" spans="1:33" x14ac:dyDescent="0.3">
      <c r="A2059" s="27">
        <v>46284</v>
      </c>
      <c r="B2059" s="8" t="s">
        <v>23</v>
      </c>
      <c r="C2059" s="8" t="s">
        <v>173</v>
      </c>
      <c r="D2059" s="8" t="s">
        <v>141</v>
      </c>
      <c r="E2059" s="8" t="s">
        <v>285</v>
      </c>
      <c r="F2059" s="8" t="s">
        <v>143</v>
      </c>
      <c r="G2059" s="8" t="s">
        <v>286</v>
      </c>
      <c r="H2059" s="8" t="s">
        <v>20</v>
      </c>
      <c r="I2059" s="8" t="s">
        <v>286</v>
      </c>
      <c r="J2059" s="8" t="s">
        <v>287</v>
      </c>
      <c r="K2059" s="8" t="s">
        <v>14</v>
      </c>
      <c r="L2059" s="12">
        <v>3097</v>
      </c>
      <c r="M2059" s="9">
        <v>18</v>
      </c>
      <c r="N2059" s="10">
        <f t="shared" si="288"/>
        <v>5.8120762027768806E-3</v>
      </c>
      <c r="O2059" s="11">
        <f t="shared" si="289"/>
        <v>7.3199999999999994</v>
      </c>
      <c r="P2059" s="11">
        <v>131.76</v>
      </c>
      <c r="Q2059" s="11">
        <v>0</v>
      </c>
      <c r="R2059" s="8">
        <v>0</v>
      </c>
      <c r="S2059" s="8">
        <v>0</v>
      </c>
      <c r="T2059" s="33" t="str">
        <f t="shared" si="290"/>
        <v/>
      </c>
      <c r="U2059" s="12">
        <f t="shared" si="291"/>
        <v>0</v>
      </c>
      <c r="V2059" s="10">
        <f t="shared" si="292"/>
        <v>0</v>
      </c>
      <c r="W2059" s="11">
        <v>9.5</v>
      </c>
      <c r="X2059" s="8" t="s">
        <v>148</v>
      </c>
      <c r="Y2059" s="8" t="s">
        <v>149</v>
      </c>
      <c r="Z2059" s="8" t="s">
        <v>177</v>
      </c>
      <c r="AA2059">
        <f t="shared" si="293"/>
        <v>3</v>
      </c>
      <c r="AB2059" s="32">
        <f t="shared" si="294"/>
        <v>-131.76</v>
      </c>
      <c r="AC2059" t="str">
        <f t="shared" si="295"/>
        <v>No Sales</v>
      </c>
      <c r="AD2059">
        <f>IFERROR(VLOOKUP(J2059,Product_lookup!$A:$G,5,FALSE),"")</f>
        <v>249</v>
      </c>
      <c r="AE2059">
        <f>IFERROR(VLOOKUP(J2059,Product_lookup!$A:$G,6,FALSE),"")</f>
        <v>95</v>
      </c>
      <c r="AF2059">
        <f>IFERROR(VLOOKUP(J2059,Product_lookup!$A:$G,7,FALSE),"")</f>
        <v>92</v>
      </c>
      <c r="AG2059" s="33">
        <f t="shared" si="296"/>
        <v>0.24899598393574296</v>
      </c>
    </row>
    <row r="2060" spans="1:33" x14ac:dyDescent="0.3">
      <c r="A2060" s="27">
        <v>46284</v>
      </c>
      <c r="B2060" s="8" t="s">
        <v>43</v>
      </c>
      <c r="C2060" s="8" t="s">
        <v>140</v>
      </c>
      <c r="D2060" s="8" t="s">
        <v>141</v>
      </c>
      <c r="E2060" s="8" t="s">
        <v>142</v>
      </c>
      <c r="F2060" s="8" t="s">
        <v>143</v>
      </c>
      <c r="G2060" s="8" t="s">
        <v>1585</v>
      </c>
      <c r="H2060" s="8" t="s">
        <v>27</v>
      </c>
      <c r="I2060" s="8" t="s">
        <v>558</v>
      </c>
      <c r="J2060" s="8" t="s">
        <v>147</v>
      </c>
      <c r="K2060" s="8" t="s">
        <v>14</v>
      </c>
      <c r="L2060" s="12">
        <v>1407</v>
      </c>
      <c r="M2060" s="9">
        <v>11</v>
      </c>
      <c r="N2060" s="10">
        <f t="shared" si="288"/>
        <v>7.818052594171997E-3</v>
      </c>
      <c r="O2060" s="11">
        <f t="shared" si="289"/>
        <v>12.81</v>
      </c>
      <c r="P2060" s="11">
        <v>140.91</v>
      </c>
      <c r="Q2060" s="11">
        <v>0</v>
      </c>
      <c r="R2060" s="8">
        <v>0</v>
      </c>
      <c r="S2060" s="8">
        <v>0</v>
      </c>
      <c r="T2060" s="33" t="str">
        <f t="shared" si="290"/>
        <v/>
      </c>
      <c r="U2060" s="12">
        <f t="shared" si="291"/>
        <v>0</v>
      </c>
      <c r="V2060" s="10">
        <f t="shared" si="292"/>
        <v>0</v>
      </c>
      <c r="W2060" s="11">
        <v>16</v>
      </c>
      <c r="X2060" s="8" t="s">
        <v>148</v>
      </c>
      <c r="Y2060" s="8" t="s">
        <v>149</v>
      </c>
      <c r="AA2060">
        <f t="shared" si="293"/>
        <v>3</v>
      </c>
      <c r="AB2060" s="32">
        <f t="shared" si="294"/>
        <v>-140.91</v>
      </c>
      <c r="AC2060" t="str">
        <f t="shared" si="295"/>
        <v>No Sales</v>
      </c>
      <c r="AD2060">
        <f>IFERROR(VLOOKUP(J2060,Product_lookup!$A:$G,5,FALSE),"")</f>
        <v>599</v>
      </c>
      <c r="AE2060">
        <f>IFERROR(VLOOKUP(J2060,Product_lookup!$A:$G,6,FALSE),"")</f>
        <v>216</v>
      </c>
      <c r="AF2060">
        <f>IFERROR(VLOOKUP(J2060,Product_lookup!$A:$G,7,FALSE),"")</f>
        <v>144</v>
      </c>
      <c r="AG2060" s="33">
        <f t="shared" si="296"/>
        <v>0.39899833055091821</v>
      </c>
    </row>
    <row r="2061" spans="1:33" x14ac:dyDescent="0.3">
      <c r="A2061" s="27">
        <v>46284</v>
      </c>
      <c r="B2061" s="8" t="s">
        <v>43</v>
      </c>
      <c r="C2061" s="8" t="s">
        <v>140</v>
      </c>
      <c r="D2061" s="8" t="s">
        <v>141</v>
      </c>
      <c r="E2061" s="8" t="s">
        <v>142</v>
      </c>
      <c r="F2061" s="8" t="s">
        <v>143</v>
      </c>
      <c r="G2061" s="8" t="s">
        <v>1584</v>
      </c>
      <c r="H2061" s="8" t="s">
        <v>27</v>
      </c>
      <c r="I2061" s="8" t="s">
        <v>556</v>
      </c>
      <c r="J2061" s="8" t="s">
        <v>147</v>
      </c>
      <c r="K2061" s="8" t="s">
        <v>7</v>
      </c>
      <c r="L2061" s="12">
        <v>575</v>
      </c>
      <c r="M2061" s="9">
        <v>1</v>
      </c>
      <c r="N2061" s="10">
        <f t="shared" si="288"/>
        <v>1.7391304347826088E-3</v>
      </c>
      <c r="O2061" s="11">
        <f t="shared" si="289"/>
        <v>7.25</v>
      </c>
      <c r="P2061" s="11">
        <v>7.25</v>
      </c>
      <c r="Q2061" s="11">
        <v>0</v>
      </c>
      <c r="R2061" s="8">
        <v>0</v>
      </c>
      <c r="S2061" s="8">
        <v>0</v>
      </c>
      <c r="T2061" s="33" t="str">
        <f t="shared" si="290"/>
        <v/>
      </c>
      <c r="U2061" s="12">
        <f t="shared" si="291"/>
        <v>0</v>
      </c>
      <c r="V2061" s="10">
        <f t="shared" si="292"/>
        <v>0</v>
      </c>
      <c r="W2061" s="11">
        <v>12.5</v>
      </c>
      <c r="X2061" s="8" t="s">
        <v>148</v>
      </c>
      <c r="Y2061" s="8" t="s">
        <v>149</v>
      </c>
      <c r="AA2061">
        <f t="shared" si="293"/>
        <v>3</v>
      </c>
      <c r="AB2061" s="32">
        <f t="shared" si="294"/>
        <v>-7.25</v>
      </c>
      <c r="AC2061" t="str">
        <f t="shared" si="295"/>
        <v>No Sales</v>
      </c>
      <c r="AD2061">
        <f>IFERROR(VLOOKUP(J2061,Product_lookup!$A:$G,5,FALSE),"")</f>
        <v>599</v>
      </c>
      <c r="AE2061">
        <f>IFERROR(VLOOKUP(J2061,Product_lookup!$A:$G,6,FALSE),"")</f>
        <v>216</v>
      </c>
      <c r="AF2061">
        <f>IFERROR(VLOOKUP(J2061,Product_lookup!$A:$G,7,FALSE),"")</f>
        <v>144</v>
      </c>
      <c r="AG2061" s="33">
        <f t="shared" si="296"/>
        <v>0.39899833055091821</v>
      </c>
    </row>
    <row r="2062" spans="1:33" x14ac:dyDescent="0.3">
      <c r="A2062" s="27">
        <v>46284</v>
      </c>
      <c r="B2062" s="8" t="s">
        <v>43</v>
      </c>
      <c r="C2062" s="8" t="s">
        <v>140</v>
      </c>
      <c r="D2062" s="8" t="s">
        <v>141</v>
      </c>
      <c r="E2062" s="8" t="s">
        <v>142</v>
      </c>
      <c r="F2062" s="8" t="s">
        <v>143</v>
      </c>
      <c r="G2062" s="8" t="s">
        <v>1568</v>
      </c>
      <c r="H2062" s="8" t="s">
        <v>27</v>
      </c>
      <c r="I2062" s="8" t="s">
        <v>295</v>
      </c>
      <c r="J2062" s="8" t="s">
        <v>147</v>
      </c>
      <c r="K2062" s="8" t="s">
        <v>14</v>
      </c>
      <c r="L2062" s="12">
        <v>1513</v>
      </c>
      <c r="M2062" s="9">
        <v>5</v>
      </c>
      <c r="N2062" s="10">
        <f t="shared" si="288"/>
        <v>3.3046926635822869E-3</v>
      </c>
      <c r="O2062" s="11">
        <f t="shared" si="289"/>
        <v>9.86</v>
      </c>
      <c r="P2062" s="11">
        <v>49.3</v>
      </c>
      <c r="Q2062" s="11">
        <v>0</v>
      </c>
      <c r="R2062" s="8">
        <v>0</v>
      </c>
      <c r="S2062" s="8">
        <v>0</v>
      </c>
      <c r="T2062" s="33" t="str">
        <f t="shared" si="290"/>
        <v/>
      </c>
      <c r="U2062" s="12">
        <f t="shared" si="291"/>
        <v>0</v>
      </c>
      <c r="V2062" s="10">
        <f t="shared" si="292"/>
        <v>0</v>
      </c>
      <c r="W2062" s="11">
        <v>12</v>
      </c>
      <c r="X2062" s="8" t="s">
        <v>148</v>
      </c>
      <c r="Y2062" s="8" t="s">
        <v>149</v>
      </c>
      <c r="AA2062">
        <f t="shared" si="293"/>
        <v>3</v>
      </c>
      <c r="AB2062" s="32">
        <f t="shared" si="294"/>
        <v>-49.3</v>
      </c>
      <c r="AC2062" t="str">
        <f t="shared" si="295"/>
        <v>No Sales</v>
      </c>
      <c r="AD2062">
        <f>IFERROR(VLOOKUP(J2062,Product_lookup!$A:$G,5,FALSE),"")</f>
        <v>599</v>
      </c>
      <c r="AE2062">
        <f>IFERROR(VLOOKUP(J2062,Product_lookup!$A:$G,6,FALSE),"")</f>
        <v>216</v>
      </c>
      <c r="AF2062">
        <f>IFERROR(VLOOKUP(J2062,Product_lookup!$A:$G,7,FALSE),"")</f>
        <v>144</v>
      </c>
      <c r="AG2062" s="33">
        <f t="shared" si="296"/>
        <v>0.39899833055091821</v>
      </c>
    </row>
    <row r="2063" spans="1:33" x14ac:dyDescent="0.3">
      <c r="A2063" s="27">
        <v>46284</v>
      </c>
      <c r="B2063" s="8" t="s">
        <v>43</v>
      </c>
      <c r="C2063" s="8" t="s">
        <v>140</v>
      </c>
      <c r="D2063" s="8" t="s">
        <v>141</v>
      </c>
      <c r="E2063" s="8" t="s">
        <v>142</v>
      </c>
      <c r="F2063" s="8" t="s">
        <v>143</v>
      </c>
      <c r="G2063" s="8" t="s">
        <v>1580</v>
      </c>
      <c r="H2063" s="8" t="s">
        <v>27</v>
      </c>
      <c r="I2063" s="8" t="s">
        <v>416</v>
      </c>
      <c r="J2063" s="8" t="s">
        <v>147</v>
      </c>
      <c r="K2063" s="8" t="s">
        <v>7</v>
      </c>
      <c r="L2063" s="12">
        <v>273</v>
      </c>
      <c r="M2063" s="9">
        <v>1</v>
      </c>
      <c r="N2063" s="10">
        <f t="shared" si="288"/>
        <v>3.663003663003663E-3</v>
      </c>
      <c r="O2063" s="11">
        <f t="shared" si="289"/>
        <v>8.6300000000000008</v>
      </c>
      <c r="P2063" s="11">
        <v>8.6300000000000008</v>
      </c>
      <c r="Q2063" s="11">
        <v>0</v>
      </c>
      <c r="R2063" s="8">
        <v>0</v>
      </c>
      <c r="S2063" s="8">
        <v>0</v>
      </c>
      <c r="T2063" s="33" t="str">
        <f t="shared" si="290"/>
        <v/>
      </c>
      <c r="U2063" s="12">
        <f t="shared" si="291"/>
        <v>0</v>
      </c>
      <c r="V2063" s="10">
        <f t="shared" si="292"/>
        <v>0</v>
      </c>
      <c r="W2063" s="11">
        <v>11.5</v>
      </c>
      <c r="X2063" s="8" t="s">
        <v>148</v>
      </c>
      <c r="Y2063" s="8" t="s">
        <v>149</v>
      </c>
      <c r="AA2063">
        <f t="shared" si="293"/>
        <v>3</v>
      </c>
      <c r="AB2063" s="32">
        <f t="shared" si="294"/>
        <v>-8.6300000000000008</v>
      </c>
      <c r="AC2063" t="str">
        <f t="shared" si="295"/>
        <v>No Sales</v>
      </c>
      <c r="AD2063">
        <f>IFERROR(VLOOKUP(J2063,Product_lookup!$A:$G,5,FALSE),"")</f>
        <v>599</v>
      </c>
      <c r="AE2063">
        <f>IFERROR(VLOOKUP(J2063,Product_lookup!$A:$G,6,FALSE),"")</f>
        <v>216</v>
      </c>
      <c r="AF2063">
        <f>IFERROR(VLOOKUP(J2063,Product_lookup!$A:$G,7,FALSE),"")</f>
        <v>144</v>
      </c>
      <c r="AG2063" s="33">
        <f t="shared" si="296"/>
        <v>0.39899833055091821</v>
      </c>
    </row>
    <row r="2064" spans="1:33" x14ac:dyDescent="0.3">
      <c r="A2064" s="27">
        <v>46284</v>
      </c>
      <c r="B2064" s="8" t="s">
        <v>43</v>
      </c>
      <c r="C2064" s="8" t="s">
        <v>140</v>
      </c>
      <c r="D2064" s="8" t="s">
        <v>141</v>
      </c>
      <c r="E2064" s="8" t="s">
        <v>142</v>
      </c>
      <c r="F2064" s="8" t="s">
        <v>143</v>
      </c>
      <c r="G2064" s="8" t="s">
        <v>1583</v>
      </c>
      <c r="H2064" s="8" t="s">
        <v>27</v>
      </c>
      <c r="I2064" s="8" t="s">
        <v>644</v>
      </c>
      <c r="J2064" s="8" t="s">
        <v>147</v>
      </c>
      <c r="K2064" s="8" t="s">
        <v>7</v>
      </c>
      <c r="L2064" s="12">
        <v>389</v>
      </c>
      <c r="M2064" s="9">
        <v>2</v>
      </c>
      <c r="N2064" s="10">
        <f t="shared" si="288"/>
        <v>5.1413881748071976E-3</v>
      </c>
      <c r="O2064" s="11">
        <f t="shared" si="289"/>
        <v>9.3000000000000007</v>
      </c>
      <c r="P2064" s="11">
        <v>18.600000000000001</v>
      </c>
      <c r="Q2064" s="11">
        <v>0</v>
      </c>
      <c r="R2064" s="8">
        <v>0</v>
      </c>
      <c r="S2064" s="8">
        <v>0</v>
      </c>
      <c r="T2064" s="33" t="str">
        <f t="shared" si="290"/>
        <v/>
      </c>
      <c r="U2064" s="12">
        <f t="shared" si="291"/>
        <v>0</v>
      </c>
      <c r="V2064" s="10">
        <f t="shared" si="292"/>
        <v>0</v>
      </c>
      <c r="W2064" s="11">
        <v>15.5</v>
      </c>
      <c r="X2064" s="8" t="s">
        <v>148</v>
      </c>
      <c r="Y2064" s="8" t="s">
        <v>149</v>
      </c>
      <c r="AA2064">
        <f t="shared" si="293"/>
        <v>3</v>
      </c>
      <c r="AB2064" s="32">
        <f t="shared" si="294"/>
        <v>-18.600000000000001</v>
      </c>
      <c r="AC2064" t="str">
        <f t="shared" si="295"/>
        <v>No Sales</v>
      </c>
      <c r="AD2064">
        <f>IFERROR(VLOOKUP(J2064,Product_lookup!$A:$G,5,FALSE),"")</f>
        <v>599</v>
      </c>
      <c r="AE2064">
        <f>IFERROR(VLOOKUP(J2064,Product_lookup!$A:$G,6,FALSE),"")</f>
        <v>216</v>
      </c>
      <c r="AF2064">
        <f>IFERROR(VLOOKUP(J2064,Product_lookup!$A:$G,7,FALSE),"")</f>
        <v>144</v>
      </c>
      <c r="AG2064" s="33">
        <f t="shared" si="296"/>
        <v>0.39899833055091821</v>
      </c>
    </row>
    <row r="2065" spans="1:33" x14ac:dyDescent="0.3">
      <c r="A2065" s="27">
        <v>46284</v>
      </c>
      <c r="B2065" s="8" t="s">
        <v>43</v>
      </c>
      <c r="C2065" s="8" t="s">
        <v>140</v>
      </c>
      <c r="D2065" s="8" t="s">
        <v>141</v>
      </c>
      <c r="E2065" s="8" t="s">
        <v>142</v>
      </c>
      <c r="F2065" s="8" t="s">
        <v>143</v>
      </c>
      <c r="G2065" s="8" t="s">
        <v>1567</v>
      </c>
      <c r="H2065" s="8" t="s">
        <v>27</v>
      </c>
      <c r="I2065" s="8" t="s">
        <v>293</v>
      </c>
      <c r="J2065" s="8" t="s">
        <v>147</v>
      </c>
      <c r="K2065" s="8" t="s">
        <v>7</v>
      </c>
      <c r="L2065" s="12">
        <v>787</v>
      </c>
      <c r="M2065" s="9">
        <v>3</v>
      </c>
      <c r="N2065" s="10">
        <f t="shared" si="288"/>
        <v>3.8119440914866584E-3</v>
      </c>
      <c r="O2065" s="11">
        <f t="shared" si="289"/>
        <v>8.89</v>
      </c>
      <c r="P2065" s="11">
        <v>26.67</v>
      </c>
      <c r="Q2065" s="11">
        <v>0</v>
      </c>
      <c r="R2065" s="8">
        <v>0</v>
      </c>
      <c r="S2065" s="8">
        <v>0</v>
      </c>
      <c r="T2065" s="33" t="str">
        <f t="shared" si="290"/>
        <v/>
      </c>
      <c r="U2065" s="12">
        <f t="shared" si="291"/>
        <v>0</v>
      </c>
      <c r="V2065" s="10">
        <f t="shared" si="292"/>
        <v>0</v>
      </c>
      <c r="W2065" s="11">
        <v>15</v>
      </c>
      <c r="X2065" s="8" t="s">
        <v>148</v>
      </c>
      <c r="Y2065" s="8" t="s">
        <v>149</v>
      </c>
      <c r="AA2065">
        <f t="shared" si="293"/>
        <v>3</v>
      </c>
      <c r="AB2065" s="32">
        <f t="shared" si="294"/>
        <v>-26.67</v>
      </c>
      <c r="AC2065" t="str">
        <f t="shared" si="295"/>
        <v>No Sales</v>
      </c>
      <c r="AD2065">
        <f>IFERROR(VLOOKUP(J2065,Product_lookup!$A:$G,5,FALSE),"")</f>
        <v>599</v>
      </c>
      <c r="AE2065">
        <f>IFERROR(VLOOKUP(J2065,Product_lookup!$A:$G,6,FALSE),"")</f>
        <v>216</v>
      </c>
      <c r="AF2065">
        <f>IFERROR(VLOOKUP(J2065,Product_lookup!$A:$G,7,FALSE),"")</f>
        <v>144</v>
      </c>
      <c r="AG2065" s="33">
        <f t="shared" si="296"/>
        <v>0.39899833055091821</v>
      </c>
    </row>
    <row r="2066" spans="1:33" x14ac:dyDescent="0.3">
      <c r="A2066" s="27">
        <v>46284</v>
      </c>
      <c r="B2066" s="8" t="s">
        <v>43</v>
      </c>
      <c r="C2066" s="8" t="s">
        <v>140</v>
      </c>
      <c r="D2066" s="8" t="s">
        <v>141</v>
      </c>
      <c r="E2066" s="8" t="s">
        <v>164</v>
      </c>
      <c r="F2066" s="8" t="s">
        <v>143</v>
      </c>
      <c r="G2066" s="8" t="s">
        <v>1570</v>
      </c>
      <c r="H2066" s="8" t="s">
        <v>27</v>
      </c>
      <c r="I2066" s="8" t="s">
        <v>300</v>
      </c>
      <c r="J2066" s="8" t="s">
        <v>166</v>
      </c>
      <c r="K2066" s="8" t="s">
        <v>14</v>
      </c>
      <c r="L2066" s="12">
        <v>1740</v>
      </c>
      <c r="M2066" s="9">
        <v>10</v>
      </c>
      <c r="N2066" s="10">
        <f t="shared" si="288"/>
        <v>5.7471264367816091E-3</v>
      </c>
      <c r="O2066" s="11">
        <f t="shared" si="289"/>
        <v>6.67</v>
      </c>
      <c r="P2066" s="11">
        <v>66.7</v>
      </c>
      <c r="Q2066" s="11">
        <v>0</v>
      </c>
      <c r="R2066" s="8">
        <v>0</v>
      </c>
      <c r="S2066" s="8">
        <v>0</v>
      </c>
      <c r="T2066" s="33" t="str">
        <f t="shared" si="290"/>
        <v/>
      </c>
      <c r="U2066" s="12">
        <f t="shared" si="291"/>
        <v>0</v>
      </c>
      <c r="V2066" s="10">
        <f t="shared" si="292"/>
        <v>0</v>
      </c>
      <c r="W2066" s="11">
        <v>11</v>
      </c>
      <c r="X2066" s="8" t="s">
        <v>148</v>
      </c>
      <c r="Y2066" s="8" t="s">
        <v>149</v>
      </c>
      <c r="AA2066">
        <f t="shared" si="293"/>
        <v>3</v>
      </c>
      <c r="AB2066" s="32">
        <f t="shared" si="294"/>
        <v>-66.7</v>
      </c>
      <c r="AC2066" t="str">
        <f t="shared" si="295"/>
        <v>No Sales</v>
      </c>
      <c r="AD2066">
        <f>IFERROR(VLOOKUP(J2066,Product_lookup!$A:$G,5,FALSE),"")</f>
        <v>449</v>
      </c>
      <c r="AE2066">
        <f>IFERROR(VLOOKUP(J2066,Product_lookup!$A:$G,6,FALSE),"")</f>
        <v>162</v>
      </c>
      <c r="AF2066">
        <f>IFERROR(VLOOKUP(J2066,Product_lookup!$A:$G,7,FALSE),"")</f>
        <v>130</v>
      </c>
      <c r="AG2066" s="33">
        <f t="shared" si="296"/>
        <v>0.34966592427616927</v>
      </c>
    </row>
    <row r="2067" spans="1:33" x14ac:dyDescent="0.3">
      <c r="A2067" s="27">
        <v>46284</v>
      </c>
      <c r="B2067" s="8" t="s">
        <v>43</v>
      </c>
      <c r="C2067" s="8" t="s">
        <v>140</v>
      </c>
      <c r="D2067" s="8" t="s">
        <v>141</v>
      </c>
      <c r="E2067" s="8" t="s">
        <v>164</v>
      </c>
      <c r="F2067" s="8" t="s">
        <v>143</v>
      </c>
      <c r="G2067" s="8" t="s">
        <v>1597</v>
      </c>
      <c r="H2067" s="8" t="s">
        <v>27</v>
      </c>
      <c r="I2067" s="8" t="s">
        <v>844</v>
      </c>
      <c r="J2067" s="8" t="s">
        <v>166</v>
      </c>
      <c r="K2067" s="8" t="s">
        <v>7</v>
      </c>
      <c r="L2067" s="12">
        <v>603</v>
      </c>
      <c r="M2067" s="9">
        <v>3</v>
      </c>
      <c r="N2067" s="10">
        <f t="shared" si="288"/>
        <v>4.9751243781094526E-3</v>
      </c>
      <c r="O2067" s="11">
        <f t="shared" si="289"/>
        <v>6.8500000000000005</v>
      </c>
      <c r="P2067" s="11">
        <v>20.55</v>
      </c>
      <c r="Q2067" s="11">
        <v>0</v>
      </c>
      <c r="R2067" s="8">
        <v>0</v>
      </c>
      <c r="S2067" s="8">
        <v>0</v>
      </c>
      <c r="T2067" s="33" t="str">
        <f t="shared" si="290"/>
        <v/>
      </c>
      <c r="U2067" s="12">
        <f t="shared" si="291"/>
        <v>0</v>
      </c>
      <c r="V2067" s="10">
        <f t="shared" si="292"/>
        <v>0</v>
      </c>
      <c r="W2067" s="11">
        <v>12</v>
      </c>
      <c r="X2067" s="8" t="s">
        <v>148</v>
      </c>
      <c r="Y2067" s="8" t="s">
        <v>149</v>
      </c>
      <c r="AA2067">
        <f t="shared" si="293"/>
        <v>3</v>
      </c>
      <c r="AB2067" s="32">
        <f t="shared" si="294"/>
        <v>-20.55</v>
      </c>
      <c r="AC2067" t="str">
        <f t="shared" si="295"/>
        <v>No Sales</v>
      </c>
      <c r="AD2067">
        <f>IFERROR(VLOOKUP(J2067,Product_lookup!$A:$G,5,FALSE),"")</f>
        <v>449</v>
      </c>
      <c r="AE2067">
        <f>IFERROR(VLOOKUP(J2067,Product_lookup!$A:$G,6,FALSE),"")</f>
        <v>162</v>
      </c>
      <c r="AF2067">
        <f>IFERROR(VLOOKUP(J2067,Product_lookup!$A:$G,7,FALSE),"")</f>
        <v>130</v>
      </c>
      <c r="AG2067" s="33">
        <f t="shared" si="296"/>
        <v>0.34966592427616927</v>
      </c>
    </row>
    <row r="2068" spans="1:33" x14ac:dyDescent="0.3">
      <c r="A2068" s="27">
        <v>46284</v>
      </c>
      <c r="B2068" s="8" t="s">
        <v>43</v>
      </c>
      <c r="C2068" s="8" t="s">
        <v>140</v>
      </c>
      <c r="D2068" s="8" t="s">
        <v>141</v>
      </c>
      <c r="E2068" s="8" t="s">
        <v>164</v>
      </c>
      <c r="F2068" s="8" t="s">
        <v>143</v>
      </c>
      <c r="G2068" s="8" t="s">
        <v>1589</v>
      </c>
      <c r="H2068" s="8" t="s">
        <v>27</v>
      </c>
      <c r="I2068" s="8" t="s">
        <v>648</v>
      </c>
      <c r="J2068" s="8" t="s">
        <v>166</v>
      </c>
      <c r="K2068" s="8" t="s">
        <v>7</v>
      </c>
      <c r="L2068" s="12">
        <v>881</v>
      </c>
      <c r="M2068" s="9">
        <v>1</v>
      </c>
      <c r="N2068" s="10">
        <f t="shared" si="288"/>
        <v>1.1350737797956867E-3</v>
      </c>
      <c r="O2068" s="11">
        <f t="shared" si="289"/>
        <v>8.0500000000000007</v>
      </c>
      <c r="P2068" s="11">
        <v>8.0500000000000007</v>
      </c>
      <c r="Q2068" s="11">
        <v>0</v>
      </c>
      <c r="R2068" s="8">
        <v>0</v>
      </c>
      <c r="S2068" s="8">
        <v>0</v>
      </c>
      <c r="T2068" s="33" t="str">
        <f t="shared" si="290"/>
        <v/>
      </c>
      <c r="U2068" s="12">
        <f t="shared" si="291"/>
        <v>0</v>
      </c>
      <c r="V2068" s="10">
        <f t="shared" si="292"/>
        <v>0</v>
      </c>
      <c r="W2068" s="11">
        <v>13</v>
      </c>
      <c r="X2068" s="8" t="s">
        <v>148</v>
      </c>
      <c r="Y2068" s="8" t="s">
        <v>149</v>
      </c>
      <c r="AA2068">
        <f t="shared" si="293"/>
        <v>3</v>
      </c>
      <c r="AB2068" s="32">
        <f t="shared" si="294"/>
        <v>-8.0500000000000007</v>
      </c>
      <c r="AC2068" t="str">
        <f t="shared" si="295"/>
        <v>No Sales</v>
      </c>
      <c r="AD2068">
        <f>IFERROR(VLOOKUP(J2068,Product_lookup!$A:$G,5,FALSE),"")</f>
        <v>449</v>
      </c>
      <c r="AE2068">
        <f>IFERROR(VLOOKUP(J2068,Product_lookup!$A:$G,6,FALSE),"")</f>
        <v>162</v>
      </c>
      <c r="AF2068">
        <f>IFERROR(VLOOKUP(J2068,Product_lookup!$A:$G,7,FALSE),"")</f>
        <v>130</v>
      </c>
      <c r="AG2068" s="33">
        <f t="shared" si="296"/>
        <v>0.34966592427616927</v>
      </c>
    </row>
    <row r="2069" spans="1:33" x14ac:dyDescent="0.3">
      <c r="A2069" s="27">
        <v>46284</v>
      </c>
      <c r="B2069" s="8" t="s">
        <v>43</v>
      </c>
      <c r="C2069" s="8" t="s">
        <v>140</v>
      </c>
      <c r="D2069" s="8" t="s">
        <v>141</v>
      </c>
      <c r="E2069" s="8" t="s">
        <v>164</v>
      </c>
      <c r="F2069" s="8" t="s">
        <v>143</v>
      </c>
      <c r="G2069" s="8" t="s">
        <v>1602</v>
      </c>
      <c r="H2069" s="8" t="s">
        <v>27</v>
      </c>
      <c r="I2069" s="8" t="s">
        <v>1073</v>
      </c>
      <c r="J2069" s="8" t="s">
        <v>166</v>
      </c>
      <c r="K2069" s="8" t="s">
        <v>7</v>
      </c>
      <c r="L2069" s="12">
        <v>732</v>
      </c>
      <c r="M2069" s="9">
        <v>7</v>
      </c>
      <c r="N2069" s="10">
        <f t="shared" si="288"/>
        <v>9.562841530054645E-3</v>
      </c>
      <c r="O2069" s="11">
        <f t="shared" si="289"/>
        <v>5.5200000000000005</v>
      </c>
      <c r="P2069" s="11">
        <v>38.64</v>
      </c>
      <c r="Q2069" s="11">
        <v>0</v>
      </c>
      <c r="R2069" s="8">
        <v>0</v>
      </c>
      <c r="S2069" s="8">
        <v>0</v>
      </c>
      <c r="T2069" s="33" t="str">
        <f t="shared" si="290"/>
        <v/>
      </c>
      <c r="U2069" s="12">
        <f t="shared" si="291"/>
        <v>0</v>
      </c>
      <c r="V2069" s="10">
        <f t="shared" si="292"/>
        <v>0</v>
      </c>
      <c r="W2069" s="11">
        <v>8</v>
      </c>
      <c r="X2069" s="8" t="s">
        <v>148</v>
      </c>
      <c r="Y2069" s="8" t="s">
        <v>149</v>
      </c>
      <c r="AA2069">
        <f t="shared" si="293"/>
        <v>3</v>
      </c>
      <c r="AB2069" s="32">
        <f t="shared" si="294"/>
        <v>-38.64</v>
      </c>
      <c r="AC2069" t="str">
        <f t="shared" si="295"/>
        <v>No Sales</v>
      </c>
      <c r="AD2069">
        <f>IFERROR(VLOOKUP(J2069,Product_lookup!$A:$G,5,FALSE),"")</f>
        <v>449</v>
      </c>
      <c r="AE2069">
        <f>IFERROR(VLOOKUP(J2069,Product_lookup!$A:$G,6,FALSE),"")</f>
        <v>162</v>
      </c>
      <c r="AF2069">
        <f>IFERROR(VLOOKUP(J2069,Product_lookup!$A:$G,7,FALSE),"")</f>
        <v>130</v>
      </c>
      <c r="AG2069" s="33">
        <f t="shared" si="296"/>
        <v>0.34966592427616927</v>
      </c>
    </row>
    <row r="2070" spans="1:33" x14ac:dyDescent="0.3">
      <c r="A2070" s="27">
        <v>46284</v>
      </c>
      <c r="B2070" s="8" t="s">
        <v>43</v>
      </c>
      <c r="C2070" s="8" t="s">
        <v>140</v>
      </c>
      <c r="D2070" s="8" t="s">
        <v>141</v>
      </c>
      <c r="E2070" s="8" t="s">
        <v>239</v>
      </c>
      <c r="F2070" s="8" t="s">
        <v>143</v>
      </c>
      <c r="G2070" s="8" t="s">
        <v>1576</v>
      </c>
      <c r="H2070" s="8" t="s">
        <v>27</v>
      </c>
      <c r="I2070" s="8" t="s">
        <v>314</v>
      </c>
      <c r="J2070" s="8" t="s">
        <v>242</v>
      </c>
      <c r="K2070" s="8" t="s">
        <v>7</v>
      </c>
      <c r="L2070" s="12">
        <v>688</v>
      </c>
      <c r="M2070" s="9">
        <v>3</v>
      </c>
      <c r="N2070" s="10">
        <f t="shared" si="288"/>
        <v>4.3604651162790697E-3</v>
      </c>
      <c r="O2070" s="11">
        <f t="shared" si="289"/>
        <v>5.1499999999999995</v>
      </c>
      <c r="P2070" s="11">
        <v>15.45</v>
      </c>
      <c r="Q2070" s="11">
        <v>0</v>
      </c>
      <c r="R2070" s="8">
        <v>0</v>
      </c>
      <c r="S2070" s="8">
        <v>0</v>
      </c>
      <c r="T2070" s="33" t="str">
        <f t="shared" si="290"/>
        <v/>
      </c>
      <c r="U2070" s="12">
        <f t="shared" si="291"/>
        <v>0</v>
      </c>
      <c r="V2070" s="10">
        <f t="shared" si="292"/>
        <v>0</v>
      </c>
      <c r="W2070" s="11">
        <v>6.5</v>
      </c>
      <c r="X2070" s="8" t="s">
        <v>148</v>
      </c>
      <c r="Y2070" s="8" t="s">
        <v>149</v>
      </c>
      <c r="AA2070">
        <f t="shared" si="293"/>
        <v>3</v>
      </c>
      <c r="AB2070" s="32">
        <f t="shared" si="294"/>
        <v>-15.45</v>
      </c>
      <c r="AC2070" t="str">
        <f t="shared" si="295"/>
        <v>No Sales</v>
      </c>
      <c r="AD2070">
        <f>IFERROR(VLOOKUP(J2070,Product_lookup!$A:$G,5,FALSE),"")</f>
        <v>299</v>
      </c>
      <c r="AE2070">
        <f>IFERROR(VLOOKUP(J2070,Product_lookup!$A:$G,6,FALSE),"")</f>
        <v>114</v>
      </c>
      <c r="AF2070">
        <f>IFERROR(VLOOKUP(J2070,Product_lookup!$A:$G,7,FALSE),"")</f>
        <v>107</v>
      </c>
      <c r="AG2070" s="33">
        <f t="shared" si="296"/>
        <v>0.2608695652173913</v>
      </c>
    </row>
    <row r="2071" spans="1:33" x14ac:dyDescent="0.3">
      <c r="A2071" s="27">
        <v>46284</v>
      </c>
      <c r="B2071" s="8" t="s">
        <v>43</v>
      </c>
      <c r="C2071" s="8" t="s">
        <v>140</v>
      </c>
      <c r="D2071" s="8" t="s">
        <v>141</v>
      </c>
      <c r="E2071" s="8" t="s">
        <v>239</v>
      </c>
      <c r="F2071" s="8" t="s">
        <v>143</v>
      </c>
      <c r="G2071" s="8" t="s">
        <v>1601</v>
      </c>
      <c r="H2071" s="8" t="s">
        <v>27</v>
      </c>
      <c r="I2071" s="8" t="s">
        <v>1023</v>
      </c>
      <c r="J2071" s="8" t="s">
        <v>242</v>
      </c>
      <c r="K2071" s="8" t="s">
        <v>7</v>
      </c>
      <c r="L2071" s="12">
        <v>1071</v>
      </c>
      <c r="M2071" s="9">
        <v>5</v>
      </c>
      <c r="N2071" s="10">
        <f t="shared" si="288"/>
        <v>4.6685340802987861E-3</v>
      </c>
      <c r="O2071" s="11">
        <f t="shared" si="289"/>
        <v>4.0999999999999996</v>
      </c>
      <c r="P2071" s="11">
        <v>20.5</v>
      </c>
      <c r="Q2071" s="11">
        <v>0</v>
      </c>
      <c r="R2071" s="8">
        <v>0</v>
      </c>
      <c r="S2071" s="8">
        <v>0</v>
      </c>
      <c r="T2071" s="33" t="str">
        <f t="shared" si="290"/>
        <v/>
      </c>
      <c r="U2071" s="12">
        <f t="shared" si="291"/>
        <v>0</v>
      </c>
      <c r="V2071" s="10">
        <f t="shared" si="292"/>
        <v>0</v>
      </c>
      <c r="W2071" s="11">
        <v>5.5</v>
      </c>
      <c r="X2071" s="8" t="s">
        <v>148</v>
      </c>
      <c r="Y2071" s="8" t="s">
        <v>149</v>
      </c>
      <c r="AA2071">
        <f t="shared" si="293"/>
        <v>3</v>
      </c>
      <c r="AB2071" s="32">
        <f t="shared" si="294"/>
        <v>-20.5</v>
      </c>
      <c r="AC2071" t="str">
        <f t="shared" si="295"/>
        <v>No Sales</v>
      </c>
      <c r="AD2071">
        <f>IFERROR(VLOOKUP(J2071,Product_lookup!$A:$G,5,FALSE),"")</f>
        <v>299</v>
      </c>
      <c r="AE2071">
        <f>IFERROR(VLOOKUP(J2071,Product_lookup!$A:$G,6,FALSE),"")</f>
        <v>114</v>
      </c>
      <c r="AF2071">
        <f>IFERROR(VLOOKUP(J2071,Product_lookup!$A:$G,7,FALSE),"")</f>
        <v>107</v>
      </c>
      <c r="AG2071" s="33">
        <f t="shared" si="296"/>
        <v>0.2608695652173913</v>
      </c>
    </row>
    <row r="2072" spans="1:33" x14ac:dyDescent="0.3">
      <c r="A2072" s="27">
        <v>46284</v>
      </c>
      <c r="B2072" s="8" t="s">
        <v>43</v>
      </c>
      <c r="C2072" s="8" t="s">
        <v>140</v>
      </c>
      <c r="D2072" s="8" t="s">
        <v>141</v>
      </c>
      <c r="E2072" s="8" t="s">
        <v>239</v>
      </c>
      <c r="F2072" s="8" t="s">
        <v>143</v>
      </c>
      <c r="G2072" s="8" t="s">
        <v>1579</v>
      </c>
      <c r="H2072" s="8" t="s">
        <v>27</v>
      </c>
      <c r="I2072" s="8" t="s">
        <v>321</v>
      </c>
      <c r="J2072" s="8" t="s">
        <v>242</v>
      </c>
      <c r="K2072" s="8" t="s">
        <v>7</v>
      </c>
      <c r="L2072" s="12">
        <v>431</v>
      </c>
      <c r="M2072" s="9">
        <v>2</v>
      </c>
      <c r="N2072" s="10">
        <f t="shared" si="288"/>
        <v>4.6403712296983757E-3</v>
      </c>
      <c r="O2072" s="11">
        <f t="shared" si="289"/>
        <v>5.17</v>
      </c>
      <c r="P2072" s="11">
        <v>10.34</v>
      </c>
      <c r="Q2072" s="11">
        <v>0</v>
      </c>
      <c r="R2072" s="8">
        <v>0</v>
      </c>
      <c r="S2072" s="8">
        <v>0</v>
      </c>
      <c r="T2072" s="33" t="str">
        <f t="shared" si="290"/>
        <v/>
      </c>
      <c r="U2072" s="12">
        <f t="shared" si="291"/>
        <v>0</v>
      </c>
      <c r="V2072" s="10">
        <f t="shared" si="292"/>
        <v>0</v>
      </c>
      <c r="W2072" s="11">
        <v>7</v>
      </c>
      <c r="X2072" s="8" t="s">
        <v>148</v>
      </c>
      <c r="Y2072" s="8" t="s">
        <v>149</v>
      </c>
      <c r="AA2072">
        <f t="shared" si="293"/>
        <v>3</v>
      </c>
      <c r="AB2072" s="32">
        <f t="shared" si="294"/>
        <v>-10.34</v>
      </c>
      <c r="AC2072" t="str">
        <f t="shared" si="295"/>
        <v>No Sales</v>
      </c>
      <c r="AD2072">
        <f>IFERROR(VLOOKUP(J2072,Product_lookup!$A:$G,5,FALSE),"")</f>
        <v>299</v>
      </c>
      <c r="AE2072">
        <f>IFERROR(VLOOKUP(J2072,Product_lookup!$A:$G,6,FALSE),"")</f>
        <v>114</v>
      </c>
      <c r="AF2072">
        <f>IFERROR(VLOOKUP(J2072,Product_lookup!$A:$G,7,FALSE),"")</f>
        <v>107</v>
      </c>
      <c r="AG2072" s="33">
        <f t="shared" si="296"/>
        <v>0.2608695652173913</v>
      </c>
    </row>
    <row r="2073" spans="1:33" x14ac:dyDescent="0.3">
      <c r="A2073" s="27">
        <v>46284</v>
      </c>
      <c r="B2073" s="8" t="s">
        <v>34</v>
      </c>
      <c r="C2073" s="8" t="s">
        <v>140</v>
      </c>
      <c r="D2073" s="8" t="s">
        <v>141</v>
      </c>
      <c r="E2073" s="8" t="s">
        <v>322</v>
      </c>
      <c r="F2073" s="8" t="s">
        <v>143</v>
      </c>
      <c r="G2073" s="8" t="s">
        <v>421</v>
      </c>
      <c r="H2073" s="8" t="s">
        <v>20</v>
      </c>
      <c r="I2073" s="8" t="s">
        <v>421</v>
      </c>
      <c r="J2073" s="8" t="s">
        <v>324</v>
      </c>
      <c r="K2073" s="8" t="s">
        <v>14</v>
      </c>
      <c r="L2073" s="12">
        <v>488</v>
      </c>
      <c r="M2073" s="9">
        <v>2</v>
      </c>
      <c r="N2073" s="10">
        <f t="shared" si="288"/>
        <v>4.0983606557377051E-3</v>
      </c>
      <c r="O2073" s="11">
        <f t="shared" si="289"/>
        <v>8.98</v>
      </c>
      <c r="P2073" s="11">
        <v>17.96</v>
      </c>
      <c r="Q2073" s="11">
        <v>0</v>
      </c>
      <c r="R2073" s="8">
        <v>0</v>
      </c>
      <c r="S2073" s="8">
        <v>0</v>
      </c>
      <c r="T2073" s="33" t="str">
        <f t="shared" si="290"/>
        <v/>
      </c>
      <c r="U2073" s="12">
        <f t="shared" si="291"/>
        <v>0</v>
      </c>
      <c r="V2073" s="10">
        <f t="shared" si="292"/>
        <v>0</v>
      </c>
      <c r="W2073" s="11">
        <v>15</v>
      </c>
      <c r="X2073" s="8" t="s">
        <v>148</v>
      </c>
      <c r="Y2073" s="8" t="s">
        <v>149</v>
      </c>
      <c r="AA2073">
        <f t="shared" si="293"/>
        <v>3</v>
      </c>
      <c r="AB2073" s="32">
        <f t="shared" si="294"/>
        <v>-17.96</v>
      </c>
      <c r="AC2073" t="str">
        <f t="shared" si="295"/>
        <v>No Sales</v>
      </c>
      <c r="AD2073">
        <f>IFERROR(VLOOKUP(J2073,Product_lookup!$A:$G,5,FALSE),"")</f>
        <v>499</v>
      </c>
      <c r="AE2073">
        <f>IFERROR(VLOOKUP(J2073,Product_lookup!$A:$G,6,FALSE),"")</f>
        <v>180</v>
      </c>
      <c r="AF2073">
        <f>IFERROR(VLOOKUP(J2073,Product_lookup!$A:$G,7,FALSE),"")</f>
        <v>125</v>
      </c>
      <c r="AG2073" s="33">
        <f t="shared" si="296"/>
        <v>0.38877755511022044</v>
      </c>
    </row>
    <row r="2074" spans="1:33" x14ac:dyDescent="0.3">
      <c r="A2074" s="27">
        <v>46284</v>
      </c>
      <c r="B2074" s="8" t="s">
        <v>34</v>
      </c>
      <c r="C2074" s="8" t="s">
        <v>140</v>
      </c>
      <c r="D2074" s="8" t="s">
        <v>141</v>
      </c>
      <c r="E2074" s="8" t="s">
        <v>325</v>
      </c>
      <c r="F2074" s="8" t="s">
        <v>143</v>
      </c>
      <c r="G2074" s="8" t="s">
        <v>423</v>
      </c>
      <c r="H2074" s="8" t="s">
        <v>20</v>
      </c>
      <c r="I2074" s="8" t="s">
        <v>423</v>
      </c>
      <c r="J2074" s="8" t="s">
        <v>327</v>
      </c>
      <c r="K2074" s="8" t="s">
        <v>14</v>
      </c>
      <c r="L2074" s="12">
        <v>570</v>
      </c>
      <c r="M2074" s="9">
        <v>3</v>
      </c>
      <c r="N2074" s="10">
        <f t="shared" si="288"/>
        <v>5.263157894736842E-3</v>
      </c>
      <c r="O2074" s="11">
        <f t="shared" si="289"/>
        <v>3.22</v>
      </c>
      <c r="P2074" s="11">
        <v>9.66</v>
      </c>
      <c r="Q2074" s="11">
        <v>0</v>
      </c>
      <c r="R2074" s="8">
        <v>0</v>
      </c>
      <c r="S2074" s="8">
        <v>0</v>
      </c>
      <c r="T2074" s="33" t="str">
        <f t="shared" si="290"/>
        <v/>
      </c>
      <c r="U2074" s="12">
        <f t="shared" si="291"/>
        <v>0</v>
      </c>
      <c r="V2074" s="10">
        <f t="shared" si="292"/>
        <v>0</v>
      </c>
      <c r="W2074" s="11">
        <v>5</v>
      </c>
      <c r="X2074" s="8" t="s">
        <v>148</v>
      </c>
      <c r="Y2074" s="8" t="s">
        <v>149</v>
      </c>
      <c r="AA2074">
        <f t="shared" si="293"/>
        <v>3</v>
      </c>
      <c r="AB2074" s="32">
        <f t="shared" si="294"/>
        <v>-9.66</v>
      </c>
      <c r="AC2074" t="str">
        <f t="shared" si="295"/>
        <v>No Sales</v>
      </c>
      <c r="AD2074">
        <f>IFERROR(VLOOKUP(J2074,Product_lookup!$A:$G,5,FALSE),"")</f>
        <v>199</v>
      </c>
      <c r="AE2074">
        <f>IFERROR(VLOOKUP(J2074,Product_lookup!$A:$G,6,FALSE),"")</f>
        <v>76</v>
      </c>
      <c r="AF2074">
        <f>IFERROR(VLOOKUP(J2074,Product_lookup!$A:$G,7,FALSE),"")</f>
        <v>88</v>
      </c>
      <c r="AG2074" s="33">
        <f t="shared" si="296"/>
        <v>0.17587939698492464</v>
      </c>
    </row>
    <row r="2075" spans="1:33" x14ac:dyDescent="0.3">
      <c r="A2075" s="27">
        <v>46284</v>
      </c>
      <c r="B2075" s="8" t="s">
        <v>34</v>
      </c>
      <c r="C2075" s="8" t="s">
        <v>140</v>
      </c>
      <c r="D2075" s="8" t="s">
        <v>141</v>
      </c>
      <c r="E2075" s="8" t="s">
        <v>328</v>
      </c>
      <c r="F2075" s="8" t="s">
        <v>143</v>
      </c>
      <c r="G2075" s="8" t="s">
        <v>329</v>
      </c>
      <c r="H2075" s="8" t="s">
        <v>20</v>
      </c>
      <c r="I2075" s="8" t="s">
        <v>329</v>
      </c>
      <c r="J2075" s="8" t="s">
        <v>330</v>
      </c>
      <c r="K2075" s="8" t="s">
        <v>14</v>
      </c>
      <c r="L2075" s="12">
        <v>788</v>
      </c>
      <c r="M2075" s="9">
        <v>3</v>
      </c>
      <c r="N2075" s="10">
        <f t="shared" si="288"/>
        <v>3.8071065989847717E-3</v>
      </c>
      <c r="O2075" s="11">
        <f t="shared" si="289"/>
        <v>7.6000000000000005</v>
      </c>
      <c r="P2075" s="11">
        <v>22.8</v>
      </c>
      <c r="Q2075" s="11">
        <v>0</v>
      </c>
      <c r="R2075" s="8">
        <v>0</v>
      </c>
      <c r="S2075" s="8">
        <v>0</v>
      </c>
      <c r="T2075" s="33" t="str">
        <f t="shared" si="290"/>
        <v/>
      </c>
      <c r="U2075" s="12">
        <f t="shared" si="291"/>
        <v>0</v>
      </c>
      <c r="V2075" s="10">
        <f t="shared" si="292"/>
        <v>0</v>
      </c>
      <c r="W2075" s="11">
        <v>10</v>
      </c>
      <c r="X2075" s="8" t="s">
        <v>148</v>
      </c>
      <c r="Y2075" s="8" t="s">
        <v>149</v>
      </c>
      <c r="AA2075">
        <f t="shared" si="293"/>
        <v>3</v>
      </c>
      <c r="AB2075" s="32">
        <f t="shared" si="294"/>
        <v>-22.8</v>
      </c>
      <c r="AC2075" t="str">
        <f t="shared" si="295"/>
        <v>No Sales</v>
      </c>
      <c r="AD2075">
        <f>IFERROR(VLOOKUP(J2075,Product_lookup!$A:$G,5,FALSE),"")</f>
        <v>299</v>
      </c>
      <c r="AE2075">
        <f>IFERROR(VLOOKUP(J2075,Product_lookup!$A:$G,6,FALSE),"")</f>
        <v>114</v>
      </c>
      <c r="AF2075">
        <f>IFERROR(VLOOKUP(J2075,Product_lookup!$A:$G,7,FALSE),"")</f>
        <v>97</v>
      </c>
      <c r="AG2075" s="33">
        <f t="shared" si="296"/>
        <v>0.29431438127090304</v>
      </c>
    </row>
    <row r="2076" spans="1:33" x14ac:dyDescent="0.3">
      <c r="A2076" s="27">
        <v>46284</v>
      </c>
      <c r="B2076" s="8" t="s">
        <v>34</v>
      </c>
      <c r="C2076" s="8" t="s">
        <v>140</v>
      </c>
      <c r="D2076" s="8" t="s">
        <v>141</v>
      </c>
      <c r="E2076" s="8" t="s">
        <v>328</v>
      </c>
      <c r="F2076" s="8" t="s">
        <v>143</v>
      </c>
      <c r="G2076" s="8" t="s">
        <v>331</v>
      </c>
      <c r="H2076" s="8" t="s">
        <v>20</v>
      </c>
      <c r="I2076" s="8" t="s">
        <v>331</v>
      </c>
      <c r="J2076" s="8" t="s">
        <v>330</v>
      </c>
      <c r="K2076" s="8" t="s">
        <v>21</v>
      </c>
      <c r="L2076" s="12">
        <v>462</v>
      </c>
      <c r="M2076" s="9">
        <v>1</v>
      </c>
      <c r="N2076" s="10">
        <f t="shared" si="288"/>
        <v>2.1645021645021645E-3</v>
      </c>
      <c r="O2076" s="11">
        <f t="shared" si="289"/>
        <v>10</v>
      </c>
      <c r="P2076" s="11">
        <v>10</v>
      </c>
      <c r="Q2076" s="11">
        <v>0</v>
      </c>
      <c r="R2076" s="8">
        <v>0</v>
      </c>
      <c r="S2076" s="8">
        <v>0</v>
      </c>
      <c r="T2076" s="33" t="str">
        <f t="shared" si="290"/>
        <v/>
      </c>
      <c r="U2076" s="12">
        <f t="shared" si="291"/>
        <v>0</v>
      </c>
      <c r="V2076" s="10">
        <f t="shared" si="292"/>
        <v>0</v>
      </c>
      <c r="W2076" s="11">
        <v>10</v>
      </c>
      <c r="X2076" s="8" t="s">
        <v>148</v>
      </c>
      <c r="Y2076" s="8" t="s">
        <v>149</v>
      </c>
      <c r="AA2076">
        <f t="shared" si="293"/>
        <v>3</v>
      </c>
      <c r="AB2076" s="32">
        <f t="shared" si="294"/>
        <v>-10</v>
      </c>
      <c r="AC2076" t="str">
        <f t="shared" si="295"/>
        <v>No Sales</v>
      </c>
      <c r="AD2076">
        <f>IFERROR(VLOOKUP(J2076,Product_lookup!$A:$G,5,FALSE),"")</f>
        <v>299</v>
      </c>
      <c r="AE2076">
        <f>IFERROR(VLOOKUP(J2076,Product_lookup!$A:$G,6,FALSE),"")</f>
        <v>114</v>
      </c>
      <c r="AF2076">
        <f>IFERROR(VLOOKUP(J2076,Product_lookup!$A:$G,7,FALSE),"")</f>
        <v>97</v>
      </c>
      <c r="AG2076" s="33">
        <f t="shared" si="296"/>
        <v>0.29431438127090304</v>
      </c>
    </row>
    <row r="2077" spans="1:33" x14ac:dyDescent="0.3">
      <c r="A2077" s="27">
        <v>46284</v>
      </c>
      <c r="B2077" s="8" t="s">
        <v>34</v>
      </c>
      <c r="C2077" s="8" t="s">
        <v>140</v>
      </c>
      <c r="D2077" s="8" t="s">
        <v>141</v>
      </c>
      <c r="E2077" s="8" t="s">
        <v>328</v>
      </c>
      <c r="F2077" s="8" t="s">
        <v>143</v>
      </c>
      <c r="G2077" s="8" t="s">
        <v>332</v>
      </c>
      <c r="H2077" s="8" t="s">
        <v>20</v>
      </c>
      <c r="I2077" s="8" t="s">
        <v>332</v>
      </c>
      <c r="J2077" s="8" t="s">
        <v>330</v>
      </c>
      <c r="K2077" s="8" t="s">
        <v>21</v>
      </c>
      <c r="L2077" s="12">
        <v>713</v>
      </c>
      <c r="M2077" s="9">
        <v>7</v>
      </c>
      <c r="N2077" s="10">
        <f t="shared" si="288"/>
        <v>9.8176718092566617E-3</v>
      </c>
      <c r="O2077" s="11">
        <f t="shared" si="289"/>
        <v>11.959999999999999</v>
      </c>
      <c r="P2077" s="11">
        <v>83.72</v>
      </c>
      <c r="Q2077" s="11">
        <v>299</v>
      </c>
      <c r="R2077" s="8">
        <v>1</v>
      </c>
      <c r="S2077" s="8">
        <v>1</v>
      </c>
      <c r="T2077" s="33">
        <f t="shared" si="290"/>
        <v>0.27999999999999997</v>
      </c>
      <c r="U2077" s="12">
        <f t="shared" si="291"/>
        <v>3.5714285714285716</v>
      </c>
      <c r="V2077" s="10">
        <f t="shared" si="292"/>
        <v>0.14285714285714285</v>
      </c>
      <c r="W2077" s="11">
        <v>12</v>
      </c>
      <c r="X2077" s="8" t="s">
        <v>148</v>
      </c>
      <c r="Y2077" s="8" t="s">
        <v>149</v>
      </c>
      <c r="AA2077">
        <f t="shared" si="293"/>
        <v>3</v>
      </c>
      <c r="AB2077" s="32">
        <f t="shared" si="294"/>
        <v>4.2800000000000011</v>
      </c>
      <c r="AC2077" t="str">
        <f t="shared" si="295"/>
        <v>Profitable</v>
      </c>
      <c r="AD2077">
        <f>IFERROR(VLOOKUP(J2077,Product_lookup!$A:$G,5,FALSE),"")</f>
        <v>299</v>
      </c>
      <c r="AE2077">
        <f>IFERROR(VLOOKUP(J2077,Product_lookup!$A:$G,6,FALSE),"")</f>
        <v>114</v>
      </c>
      <c r="AF2077">
        <f>IFERROR(VLOOKUP(J2077,Product_lookup!$A:$G,7,FALSE),"")</f>
        <v>97</v>
      </c>
      <c r="AG2077" s="33">
        <f t="shared" si="296"/>
        <v>0.29431438127090304</v>
      </c>
    </row>
    <row r="2078" spans="1:33" x14ac:dyDescent="0.3">
      <c r="A2078" s="27">
        <v>46284</v>
      </c>
      <c r="B2078" s="8" t="s">
        <v>34</v>
      </c>
      <c r="C2078" s="8" t="s">
        <v>140</v>
      </c>
      <c r="D2078" s="8" t="s">
        <v>141</v>
      </c>
      <c r="E2078" s="8" t="s">
        <v>328</v>
      </c>
      <c r="F2078" s="8" t="s">
        <v>143</v>
      </c>
      <c r="G2078" s="8" t="s">
        <v>426</v>
      </c>
      <c r="H2078" s="8" t="s">
        <v>20</v>
      </c>
      <c r="I2078" s="8" t="s">
        <v>426</v>
      </c>
      <c r="J2078" s="8" t="s">
        <v>330</v>
      </c>
      <c r="K2078" s="8" t="s">
        <v>14</v>
      </c>
      <c r="L2078" s="12">
        <v>2010</v>
      </c>
      <c r="M2078" s="9">
        <v>14</v>
      </c>
      <c r="N2078" s="10">
        <f t="shared" si="288"/>
        <v>6.965174129353234E-3</v>
      </c>
      <c r="O2078" s="11">
        <f t="shared" si="289"/>
        <v>8.16</v>
      </c>
      <c r="P2078" s="11">
        <v>114.24</v>
      </c>
      <c r="Q2078" s="11">
        <v>0</v>
      </c>
      <c r="R2078" s="8">
        <v>0</v>
      </c>
      <c r="S2078" s="8">
        <v>0</v>
      </c>
      <c r="T2078" s="33" t="str">
        <f t="shared" si="290"/>
        <v/>
      </c>
      <c r="U2078" s="12">
        <f t="shared" si="291"/>
        <v>0</v>
      </c>
      <c r="V2078" s="10">
        <f t="shared" si="292"/>
        <v>0</v>
      </c>
      <c r="W2078" s="11">
        <v>10</v>
      </c>
      <c r="X2078" s="8" t="s">
        <v>148</v>
      </c>
      <c r="Y2078" s="8" t="s">
        <v>149</v>
      </c>
      <c r="AA2078">
        <f t="shared" si="293"/>
        <v>3</v>
      </c>
      <c r="AB2078" s="32">
        <f t="shared" si="294"/>
        <v>-114.24</v>
      </c>
      <c r="AC2078" t="str">
        <f t="shared" si="295"/>
        <v>No Sales</v>
      </c>
      <c r="AD2078">
        <f>IFERROR(VLOOKUP(J2078,Product_lookup!$A:$G,5,FALSE),"")</f>
        <v>299</v>
      </c>
      <c r="AE2078">
        <f>IFERROR(VLOOKUP(J2078,Product_lookup!$A:$G,6,FALSE),"")</f>
        <v>114</v>
      </c>
      <c r="AF2078">
        <f>IFERROR(VLOOKUP(J2078,Product_lookup!$A:$G,7,FALSE),"")</f>
        <v>97</v>
      </c>
      <c r="AG2078" s="33">
        <f t="shared" si="296"/>
        <v>0.29431438127090304</v>
      </c>
    </row>
    <row r="2079" spans="1:33" x14ac:dyDescent="0.3">
      <c r="A2079" s="27">
        <v>46284</v>
      </c>
      <c r="B2079" s="8" t="s">
        <v>34</v>
      </c>
      <c r="C2079" s="8" t="s">
        <v>140</v>
      </c>
      <c r="D2079" s="8" t="s">
        <v>141</v>
      </c>
      <c r="E2079" s="8" t="s">
        <v>328</v>
      </c>
      <c r="F2079" s="8" t="s">
        <v>143</v>
      </c>
      <c r="G2079" s="8" t="s">
        <v>491</v>
      </c>
      <c r="H2079" s="8" t="s">
        <v>20</v>
      </c>
      <c r="I2079" s="8" t="s">
        <v>491</v>
      </c>
      <c r="J2079" s="8" t="s">
        <v>330</v>
      </c>
      <c r="K2079" s="8" t="s">
        <v>21</v>
      </c>
      <c r="L2079" s="12">
        <v>595</v>
      </c>
      <c r="M2079" s="9">
        <v>11</v>
      </c>
      <c r="N2079" s="10">
        <f t="shared" si="288"/>
        <v>1.8487394957983194E-2</v>
      </c>
      <c r="O2079" s="11">
        <f t="shared" si="289"/>
        <v>9</v>
      </c>
      <c r="P2079" s="11">
        <v>99</v>
      </c>
      <c r="Q2079" s="11">
        <v>897</v>
      </c>
      <c r="R2079" s="8">
        <v>2</v>
      </c>
      <c r="S2079" s="8">
        <v>3</v>
      </c>
      <c r="T2079" s="33">
        <f t="shared" si="290"/>
        <v>0.11036789297658862</v>
      </c>
      <c r="U2079" s="12">
        <f t="shared" si="291"/>
        <v>9.0606060606060606</v>
      </c>
      <c r="V2079" s="10">
        <f t="shared" si="292"/>
        <v>0.18181818181818182</v>
      </c>
      <c r="W2079" s="11">
        <v>9</v>
      </c>
      <c r="X2079" s="8" t="s">
        <v>148</v>
      </c>
      <c r="Y2079" s="8" t="s">
        <v>149</v>
      </c>
      <c r="AA2079">
        <f t="shared" si="293"/>
        <v>3</v>
      </c>
      <c r="AB2079" s="32">
        <f t="shared" si="294"/>
        <v>165</v>
      </c>
      <c r="AC2079" t="str">
        <f t="shared" si="295"/>
        <v>Profitable</v>
      </c>
      <c r="AD2079">
        <f>IFERROR(VLOOKUP(J2079,Product_lookup!$A:$G,5,FALSE),"")</f>
        <v>299</v>
      </c>
      <c r="AE2079">
        <f>IFERROR(VLOOKUP(J2079,Product_lookup!$A:$G,6,FALSE),"")</f>
        <v>114</v>
      </c>
      <c r="AF2079">
        <f>IFERROR(VLOOKUP(J2079,Product_lookup!$A:$G,7,FALSE),"")</f>
        <v>97</v>
      </c>
      <c r="AG2079" s="33">
        <f t="shared" si="296"/>
        <v>0.29431438127090304</v>
      </c>
    </row>
    <row r="2080" spans="1:33" x14ac:dyDescent="0.3">
      <c r="A2080" s="27">
        <v>46284</v>
      </c>
      <c r="B2080" s="8" t="s">
        <v>19</v>
      </c>
      <c r="C2080" s="8" t="s">
        <v>249</v>
      </c>
      <c r="D2080" s="8" t="s">
        <v>141</v>
      </c>
      <c r="E2080" s="8" t="s">
        <v>142</v>
      </c>
      <c r="F2080" s="8" t="s">
        <v>143</v>
      </c>
      <c r="G2080" s="8" t="s">
        <v>250</v>
      </c>
      <c r="H2080" s="8" t="s">
        <v>20</v>
      </c>
      <c r="I2080" s="8" t="s">
        <v>250</v>
      </c>
      <c r="J2080" s="8" t="s">
        <v>147</v>
      </c>
      <c r="K2080" s="8" t="s">
        <v>14</v>
      </c>
      <c r="L2080" s="12">
        <v>788</v>
      </c>
      <c r="M2080" s="9">
        <v>14</v>
      </c>
      <c r="N2080" s="10">
        <f t="shared" si="288"/>
        <v>1.7766497461928935E-2</v>
      </c>
      <c r="O2080" s="11">
        <f t="shared" si="289"/>
        <v>4.8899999999999997</v>
      </c>
      <c r="P2080" s="11">
        <v>68.459999999999994</v>
      </c>
      <c r="Q2080" s="11">
        <v>1797</v>
      </c>
      <c r="R2080" s="8">
        <v>2</v>
      </c>
      <c r="S2080" s="8">
        <v>3</v>
      </c>
      <c r="T2080" s="33">
        <f t="shared" si="290"/>
        <v>3.8096828046744573E-2</v>
      </c>
      <c r="U2080" s="12">
        <f t="shared" si="291"/>
        <v>26.248904469763367</v>
      </c>
      <c r="V2080" s="10">
        <f t="shared" si="292"/>
        <v>0.14285714285714285</v>
      </c>
      <c r="W2080" s="11">
        <v>8</v>
      </c>
      <c r="X2080" s="8" t="s">
        <v>148</v>
      </c>
      <c r="Y2080" s="8" t="s">
        <v>149</v>
      </c>
      <c r="AA2080">
        <f t="shared" si="293"/>
        <v>3</v>
      </c>
      <c r="AB2080" s="32">
        <f t="shared" si="294"/>
        <v>648.54</v>
      </c>
      <c r="AC2080" t="str">
        <f t="shared" si="295"/>
        <v>Profitable</v>
      </c>
      <c r="AD2080">
        <f>IFERROR(VLOOKUP(J2080,Product_lookup!$A:$G,5,FALSE),"")</f>
        <v>599</v>
      </c>
      <c r="AE2080">
        <f>IFERROR(VLOOKUP(J2080,Product_lookup!$A:$G,6,FALSE),"")</f>
        <v>216</v>
      </c>
      <c r="AF2080">
        <f>IFERROR(VLOOKUP(J2080,Product_lookup!$A:$G,7,FALSE),"")</f>
        <v>144</v>
      </c>
      <c r="AG2080" s="33">
        <f t="shared" si="296"/>
        <v>0.39899833055091821</v>
      </c>
    </row>
    <row r="2081" spans="1:33" x14ac:dyDescent="0.3">
      <c r="A2081" s="27">
        <v>46284</v>
      </c>
      <c r="B2081" s="8" t="s">
        <v>19</v>
      </c>
      <c r="C2081" s="8" t="s">
        <v>249</v>
      </c>
      <c r="D2081" s="8" t="s">
        <v>141</v>
      </c>
      <c r="E2081" s="8" t="s">
        <v>142</v>
      </c>
      <c r="F2081" s="8" t="s">
        <v>143</v>
      </c>
      <c r="G2081" s="8" t="s">
        <v>345</v>
      </c>
      <c r="H2081" s="8" t="s">
        <v>20</v>
      </c>
      <c r="I2081" s="8" t="s">
        <v>345</v>
      </c>
      <c r="J2081" s="8" t="s">
        <v>147</v>
      </c>
      <c r="K2081" s="8" t="s">
        <v>14</v>
      </c>
      <c r="L2081" s="12">
        <v>415</v>
      </c>
      <c r="M2081" s="9">
        <v>10</v>
      </c>
      <c r="N2081" s="10">
        <f t="shared" si="288"/>
        <v>2.4096385542168676E-2</v>
      </c>
      <c r="O2081" s="11">
        <f t="shared" si="289"/>
        <v>3.88</v>
      </c>
      <c r="P2081" s="11">
        <v>38.799999999999997</v>
      </c>
      <c r="Q2081" s="11">
        <v>599</v>
      </c>
      <c r="R2081" s="8">
        <v>1</v>
      </c>
      <c r="S2081" s="8">
        <v>1</v>
      </c>
      <c r="T2081" s="33">
        <f t="shared" si="290"/>
        <v>6.4774624373956591E-2</v>
      </c>
      <c r="U2081" s="12">
        <f t="shared" si="291"/>
        <v>15.438144329896909</v>
      </c>
      <c r="V2081" s="10">
        <f t="shared" si="292"/>
        <v>0.1</v>
      </c>
      <c r="W2081" s="11">
        <v>6.5</v>
      </c>
      <c r="X2081" s="8" t="s">
        <v>148</v>
      </c>
      <c r="Y2081" s="8" t="s">
        <v>149</v>
      </c>
      <c r="AA2081">
        <f t="shared" si="293"/>
        <v>3</v>
      </c>
      <c r="AB2081" s="32">
        <f t="shared" si="294"/>
        <v>200.2</v>
      </c>
      <c r="AC2081" t="str">
        <f t="shared" si="295"/>
        <v>Profitable</v>
      </c>
      <c r="AD2081">
        <f>IFERROR(VLOOKUP(J2081,Product_lookup!$A:$G,5,FALSE),"")</f>
        <v>599</v>
      </c>
      <c r="AE2081">
        <f>IFERROR(VLOOKUP(J2081,Product_lookup!$A:$G,6,FALSE),"")</f>
        <v>216</v>
      </c>
      <c r="AF2081">
        <f>IFERROR(VLOOKUP(J2081,Product_lookup!$A:$G,7,FALSE),"")</f>
        <v>144</v>
      </c>
      <c r="AG2081" s="33">
        <f t="shared" si="296"/>
        <v>0.39899833055091821</v>
      </c>
    </row>
    <row r="2082" spans="1:33" x14ac:dyDescent="0.3">
      <c r="A2082" s="27">
        <v>46284</v>
      </c>
      <c r="B2082" s="8" t="s">
        <v>19</v>
      </c>
      <c r="C2082" s="8" t="s">
        <v>249</v>
      </c>
      <c r="D2082" s="8" t="s">
        <v>141</v>
      </c>
      <c r="E2082" s="8" t="s">
        <v>142</v>
      </c>
      <c r="F2082" s="8" t="s">
        <v>143</v>
      </c>
      <c r="G2082" s="8" t="s">
        <v>496</v>
      </c>
      <c r="H2082" s="8" t="s">
        <v>20</v>
      </c>
      <c r="I2082" s="8" t="s">
        <v>496</v>
      </c>
      <c r="J2082" s="8" t="s">
        <v>147</v>
      </c>
      <c r="K2082" s="8" t="s">
        <v>14</v>
      </c>
      <c r="L2082" s="12">
        <v>547</v>
      </c>
      <c r="M2082" s="9">
        <v>7</v>
      </c>
      <c r="N2082" s="10">
        <f t="shared" si="288"/>
        <v>1.2797074954296161E-2</v>
      </c>
      <c r="O2082" s="11">
        <f t="shared" si="289"/>
        <v>5.86</v>
      </c>
      <c r="P2082" s="11">
        <v>41.02</v>
      </c>
      <c r="Q2082" s="11">
        <v>0</v>
      </c>
      <c r="R2082" s="8">
        <v>0</v>
      </c>
      <c r="S2082" s="8">
        <v>0</v>
      </c>
      <c r="T2082" s="33" t="str">
        <f t="shared" si="290"/>
        <v/>
      </c>
      <c r="U2082" s="12">
        <f t="shared" si="291"/>
        <v>0</v>
      </c>
      <c r="V2082" s="10">
        <f t="shared" si="292"/>
        <v>0</v>
      </c>
      <c r="W2082" s="11">
        <v>8</v>
      </c>
      <c r="X2082" s="8" t="s">
        <v>148</v>
      </c>
      <c r="Y2082" s="8" t="s">
        <v>149</v>
      </c>
      <c r="AA2082">
        <f t="shared" si="293"/>
        <v>3</v>
      </c>
      <c r="AB2082" s="32">
        <f t="shared" si="294"/>
        <v>-41.02</v>
      </c>
      <c r="AC2082" t="str">
        <f t="shared" si="295"/>
        <v>No Sales</v>
      </c>
      <c r="AD2082">
        <f>IFERROR(VLOOKUP(J2082,Product_lookup!$A:$G,5,FALSE),"")</f>
        <v>599</v>
      </c>
      <c r="AE2082">
        <f>IFERROR(VLOOKUP(J2082,Product_lookup!$A:$G,6,FALSE),"")</f>
        <v>216</v>
      </c>
      <c r="AF2082">
        <f>IFERROR(VLOOKUP(J2082,Product_lookup!$A:$G,7,FALSE),"")</f>
        <v>144</v>
      </c>
      <c r="AG2082" s="33">
        <f t="shared" si="296"/>
        <v>0.39899833055091821</v>
      </c>
    </row>
    <row r="2083" spans="1:33" x14ac:dyDescent="0.3">
      <c r="A2083" s="27">
        <v>46284</v>
      </c>
      <c r="B2083" s="8" t="s">
        <v>19</v>
      </c>
      <c r="C2083" s="8" t="s">
        <v>249</v>
      </c>
      <c r="D2083" s="8" t="s">
        <v>141</v>
      </c>
      <c r="E2083" s="8" t="s">
        <v>142</v>
      </c>
      <c r="F2083" s="8" t="s">
        <v>143</v>
      </c>
      <c r="G2083" s="8" t="s">
        <v>346</v>
      </c>
      <c r="H2083" s="8" t="s">
        <v>20</v>
      </c>
      <c r="I2083" s="8" t="s">
        <v>346</v>
      </c>
      <c r="J2083" s="8" t="s">
        <v>147</v>
      </c>
      <c r="K2083" s="8" t="s">
        <v>14</v>
      </c>
      <c r="L2083" s="12">
        <v>258</v>
      </c>
      <c r="M2083" s="9">
        <v>3</v>
      </c>
      <c r="N2083" s="10">
        <f t="shared" si="288"/>
        <v>1.1627906976744186E-2</v>
      </c>
      <c r="O2083" s="11">
        <f t="shared" si="289"/>
        <v>6.05</v>
      </c>
      <c r="P2083" s="11">
        <v>18.149999999999999</v>
      </c>
      <c r="Q2083" s="11">
        <v>0</v>
      </c>
      <c r="R2083" s="8">
        <v>0</v>
      </c>
      <c r="S2083" s="8">
        <v>0</v>
      </c>
      <c r="T2083" s="33" t="str">
        <f t="shared" si="290"/>
        <v/>
      </c>
      <c r="U2083" s="12">
        <f t="shared" si="291"/>
        <v>0</v>
      </c>
      <c r="V2083" s="10">
        <f t="shared" si="292"/>
        <v>0</v>
      </c>
      <c r="W2083" s="11">
        <v>9</v>
      </c>
      <c r="X2083" s="8" t="s">
        <v>148</v>
      </c>
      <c r="Y2083" s="8" t="s">
        <v>149</v>
      </c>
      <c r="AA2083">
        <f t="shared" si="293"/>
        <v>3</v>
      </c>
      <c r="AB2083" s="32">
        <f t="shared" si="294"/>
        <v>-18.149999999999999</v>
      </c>
      <c r="AC2083" t="str">
        <f t="shared" si="295"/>
        <v>No Sales</v>
      </c>
      <c r="AD2083">
        <f>IFERROR(VLOOKUP(J2083,Product_lookup!$A:$G,5,FALSE),"")</f>
        <v>599</v>
      </c>
      <c r="AE2083">
        <f>IFERROR(VLOOKUP(J2083,Product_lookup!$A:$G,6,FALSE),"")</f>
        <v>216</v>
      </c>
      <c r="AF2083">
        <f>IFERROR(VLOOKUP(J2083,Product_lookup!$A:$G,7,FALSE),"")</f>
        <v>144</v>
      </c>
      <c r="AG2083" s="33">
        <f t="shared" si="296"/>
        <v>0.39899833055091821</v>
      </c>
    </row>
    <row r="2084" spans="1:33" x14ac:dyDescent="0.3">
      <c r="A2084" s="27">
        <v>46284</v>
      </c>
      <c r="B2084" s="8" t="s">
        <v>19</v>
      </c>
      <c r="C2084" s="8" t="s">
        <v>249</v>
      </c>
      <c r="D2084" s="8" t="s">
        <v>141</v>
      </c>
      <c r="E2084" s="8" t="s">
        <v>164</v>
      </c>
      <c r="F2084" s="8" t="s">
        <v>143</v>
      </c>
      <c r="G2084" s="8" t="s">
        <v>350</v>
      </c>
      <c r="H2084" s="8" t="s">
        <v>20</v>
      </c>
      <c r="I2084" s="8" t="s">
        <v>350</v>
      </c>
      <c r="J2084" s="8" t="s">
        <v>166</v>
      </c>
      <c r="K2084" s="8" t="s">
        <v>7</v>
      </c>
      <c r="L2084" s="12">
        <v>322</v>
      </c>
      <c r="M2084" s="9">
        <v>7</v>
      </c>
      <c r="N2084" s="10">
        <f t="shared" si="288"/>
        <v>2.1739130434782608E-2</v>
      </c>
      <c r="O2084" s="11">
        <f t="shared" si="289"/>
        <v>5.3500000000000005</v>
      </c>
      <c r="P2084" s="11">
        <v>37.450000000000003</v>
      </c>
      <c r="Q2084" s="34">
        <v>449</v>
      </c>
      <c r="R2084" s="8">
        <v>1</v>
      </c>
      <c r="S2084" s="8">
        <v>1</v>
      </c>
      <c r="T2084" s="33">
        <f t="shared" si="290"/>
        <v>8.3407572383073503E-2</v>
      </c>
      <c r="U2084" s="12">
        <f t="shared" si="291"/>
        <v>11.98931909212283</v>
      </c>
      <c r="V2084" s="10">
        <f t="shared" si="292"/>
        <v>0.14285714285714285</v>
      </c>
      <c r="W2084" s="11">
        <v>7.5</v>
      </c>
      <c r="X2084" s="8" t="s">
        <v>148</v>
      </c>
      <c r="Y2084" s="8" t="s">
        <v>149</v>
      </c>
      <c r="AA2084">
        <f t="shared" si="293"/>
        <v>3</v>
      </c>
      <c r="AB2084" s="32">
        <f t="shared" si="294"/>
        <v>119.55</v>
      </c>
      <c r="AC2084" t="str">
        <f t="shared" si="295"/>
        <v>Profitable</v>
      </c>
      <c r="AD2084">
        <f>IFERROR(VLOOKUP(J2084,Product_lookup!$A:$G,5,FALSE),"")</f>
        <v>449</v>
      </c>
      <c r="AE2084">
        <f>IFERROR(VLOOKUP(J2084,Product_lookup!$A:$G,6,FALSE),"")</f>
        <v>162</v>
      </c>
      <c r="AF2084">
        <f>IFERROR(VLOOKUP(J2084,Product_lookup!$A:$G,7,FALSE),"")</f>
        <v>130</v>
      </c>
      <c r="AG2084" s="33">
        <f t="shared" si="296"/>
        <v>0.34966592427616927</v>
      </c>
    </row>
    <row r="2085" spans="1:33" x14ac:dyDescent="0.3">
      <c r="A2085" s="27">
        <v>46285</v>
      </c>
      <c r="B2085" s="8" t="s">
        <v>12</v>
      </c>
      <c r="C2085" s="8" t="s">
        <v>140</v>
      </c>
      <c r="D2085" s="8" t="s">
        <v>141</v>
      </c>
      <c r="E2085" s="8" t="s">
        <v>142</v>
      </c>
      <c r="F2085" s="8" t="s">
        <v>143</v>
      </c>
      <c r="G2085" s="8" t="s">
        <v>178</v>
      </c>
      <c r="H2085" s="8" t="s">
        <v>6</v>
      </c>
      <c r="I2085" s="8" t="s">
        <v>1077</v>
      </c>
      <c r="J2085" s="8" t="s">
        <v>147</v>
      </c>
      <c r="K2085" s="8" t="s">
        <v>21</v>
      </c>
      <c r="L2085" s="12">
        <v>299</v>
      </c>
      <c r="M2085" s="9">
        <v>1</v>
      </c>
      <c r="N2085" s="10">
        <f t="shared" si="288"/>
        <v>3.3444816053511705E-3</v>
      </c>
      <c r="O2085" s="11">
        <f t="shared" si="289"/>
        <v>16.45</v>
      </c>
      <c r="P2085" s="11">
        <v>16.45</v>
      </c>
      <c r="Q2085" s="11">
        <v>0</v>
      </c>
      <c r="R2085" s="8">
        <v>0</v>
      </c>
      <c r="S2085" s="8">
        <v>0</v>
      </c>
      <c r="T2085" s="33" t="str">
        <f t="shared" si="290"/>
        <v/>
      </c>
      <c r="U2085" s="12">
        <f t="shared" si="291"/>
        <v>0</v>
      </c>
      <c r="V2085" s="10">
        <f t="shared" si="292"/>
        <v>0</v>
      </c>
      <c r="W2085" s="11">
        <v>18.5</v>
      </c>
      <c r="X2085" s="8" t="s">
        <v>148</v>
      </c>
      <c r="Y2085" s="8" t="s">
        <v>149</v>
      </c>
      <c r="AA2085">
        <f t="shared" si="293"/>
        <v>3</v>
      </c>
      <c r="AB2085" s="32">
        <f t="shared" si="294"/>
        <v>-16.45</v>
      </c>
      <c r="AC2085" t="str">
        <f t="shared" si="295"/>
        <v>No Sales</v>
      </c>
      <c r="AD2085">
        <f>IFERROR(VLOOKUP(J2085,Product_lookup!$A:$G,5,FALSE),"")</f>
        <v>599</v>
      </c>
      <c r="AE2085">
        <f>IFERROR(VLOOKUP(J2085,Product_lookup!$A:$G,6,FALSE),"")</f>
        <v>216</v>
      </c>
      <c r="AF2085">
        <f>IFERROR(VLOOKUP(J2085,Product_lookup!$A:$G,7,FALSE),"")</f>
        <v>144</v>
      </c>
      <c r="AG2085" s="33">
        <f t="shared" si="296"/>
        <v>0.39899833055091821</v>
      </c>
    </row>
    <row r="2086" spans="1:33" x14ac:dyDescent="0.3">
      <c r="A2086" s="27">
        <v>46285</v>
      </c>
      <c r="B2086" s="8" t="s">
        <v>12</v>
      </c>
      <c r="C2086" s="8" t="s">
        <v>140</v>
      </c>
      <c r="D2086" s="8" t="s">
        <v>141</v>
      </c>
      <c r="E2086" s="8" t="s">
        <v>142</v>
      </c>
      <c r="F2086" s="8" t="s">
        <v>143</v>
      </c>
      <c r="G2086" s="8" t="s">
        <v>151</v>
      </c>
      <c r="H2086" s="8" t="s">
        <v>6</v>
      </c>
      <c r="I2086" s="8" t="s">
        <v>656</v>
      </c>
      <c r="J2086" s="8" t="s">
        <v>147</v>
      </c>
      <c r="K2086" s="8" t="s">
        <v>14</v>
      </c>
      <c r="L2086" s="8">
        <v>438</v>
      </c>
      <c r="M2086" s="9">
        <v>3</v>
      </c>
      <c r="N2086" s="10">
        <f t="shared" si="288"/>
        <v>6.8493150684931503E-3</v>
      </c>
      <c r="O2086" s="11">
        <f t="shared" si="289"/>
        <v>9.42</v>
      </c>
      <c r="P2086" s="11">
        <v>28.26</v>
      </c>
      <c r="Q2086" s="11">
        <v>0</v>
      </c>
      <c r="R2086" s="8">
        <v>0</v>
      </c>
      <c r="S2086" s="8">
        <v>0</v>
      </c>
      <c r="T2086" s="33" t="str">
        <f t="shared" si="290"/>
        <v/>
      </c>
      <c r="U2086" s="12">
        <f t="shared" si="291"/>
        <v>0</v>
      </c>
      <c r="V2086" s="10">
        <f t="shared" si="292"/>
        <v>0</v>
      </c>
      <c r="W2086" s="11">
        <v>16</v>
      </c>
      <c r="X2086" s="8" t="s">
        <v>148</v>
      </c>
      <c r="Y2086" s="8" t="s">
        <v>149</v>
      </c>
      <c r="Z2086" s="8" t="s">
        <v>177</v>
      </c>
      <c r="AA2086">
        <f t="shared" si="293"/>
        <v>3</v>
      </c>
      <c r="AB2086" s="32">
        <f t="shared" si="294"/>
        <v>-28.26</v>
      </c>
      <c r="AC2086" t="str">
        <f t="shared" si="295"/>
        <v>No Sales</v>
      </c>
      <c r="AD2086">
        <f>IFERROR(VLOOKUP(J2086,Product_lookup!$A:$G,5,FALSE),"")</f>
        <v>599</v>
      </c>
      <c r="AE2086">
        <f>IFERROR(VLOOKUP(J2086,Product_lookup!$A:$G,6,FALSE),"")</f>
        <v>216</v>
      </c>
      <c r="AF2086">
        <f>IFERROR(VLOOKUP(J2086,Product_lookup!$A:$G,7,FALSE),"")</f>
        <v>144</v>
      </c>
      <c r="AG2086" s="33">
        <f t="shared" si="296"/>
        <v>0.39899833055091821</v>
      </c>
    </row>
    <row r="2087" spans="1:33" x14ac:dyDescent="0.3">
      <c r="A2087" s="27">
        <v>46285</v>
      </c>
      <c r="B2087" s="8" t="s">
        <v>12</v>
      </c>
      <c r="C2087" s="8" t="s">
        <v>140</v>
      </c>
      <c r="D2087" s="8" t="s">
        <v>141</v>
      </c>
      <c r="E2087" s="8" t="s">
        <v>150</v>
      </c>
      <c r="F2087" s="8" t="s">
        <v>143</v>
      </c>
      <c r="G2087" s="8" t="s">
        <v>144</v>
      </c>
      <c r="H2087" s="8" t="s">
        <v>6</v>
      </c>
      <c r="I2087" s="8" t="s">
        <v>658</v>
      </c>
      <c r="J2087" s="8" t="s">
        <v>153</v>
      </c>
      <c r="K2087" s="8" t="s">
        <v>14</v>
      </c>
      <c r="L2087" s="12">
        <v>769</v>
      </c>
      <c r="M2087" s="9">
        <v>9</v>
      </c>
      <c r="N2087" s="10">
        <f t="shared" si="288"/>
        <v>1.1703511053315995E-2</v>
      </c>
      <c r="O2087" s="11">
        <f t="shared" si="289"/>
        <v>7.8500000000000005</v>
      </c>
      <c r="P2087" s="11">
        <v>70.650000000000006</v>
      </c>
      <c r="Q2087" s="11">
        <v>0</v>
      </c>
      <c r="R2087" s="8">
        <v>0</v>
      </c>
      <c r="S2087" s="8">
        <v>0</v>
      </c>
      <c r="T2087" s="33" t="str">
        <f t="shared" si="290"/>
        <v/>
      </c>
      <c r="U2087" s="12">
        <f t="shared" si="291"/>
        <v>0</v>
      </c>
      <c r="V2087" s="10">
        <f t="shared" si="292"/>
        <v>0</v>
      </c>
      <c r="W2087" s="11">
        <v>13.5</v>
      </c>
      <c r="X2087" s="8" t="s">
        <v>148</v>
      </c>
      <c r="Y2087" s="8" t="s">
        <v>149</v>
      </c>
      <c r="AA2087">
        <f t="shared" si="293"/>
        <v>3</v>
      </c>
      <c r="AB2087" s="32">
        <f t="shared" si="294"/>
        <v>-70.650000000000006</v>
      </c>
      <c r="AC2087" t="str">
        <f t="shared" si="295"/>
        <v>No Sales</v>
      </c>
      <c r="AD2087">
        <f>IFERROR(VLOOKUP(J2087,Product_lookup!$A:$G,5,FALSE),"")</f>
        <v>549</v>
      </c>
      <c r="AE2087">
        <f>IFERROR(VLOOKUP(J2087,Product_lookup!$A:$G,6,FALSE),"")</f>
        <v>192</v>
      </c>
      <c r="AF2087">
        <f>IFERROR(VLOOKUP(J2087,Product_lookup!$A:$G,7,FALSE),"")</f>
        <v>139</v>
      </c>
      <c r="AG2087" s="33">
        <f t="shared" si="296"/>
        <v>0.39708561020036431</v>
      </c>
    </row>
    <row r="2088" spans="1:33" x14ac:dyDescent="0.3">
      <c r="A2088" s="27">
        <v>46285</v>
      </c>
      <c r="B2088" s="8" t="s">
        <v>12</v>
      </c>
      <c r="C2088" s="8" t="s">
        <v>140</v>
      </c>
      <c r="D2088" s="8" t="s">
        <v>141</v>
      </c>
      <c r="E2088" s="8" t="s">
        <v>150</v>
      </c>
      <c r="F2088" s="8" t="s">
        <v>143</v>
      </c>
      <c r="G2088" s="8" t="s">
        <v>144</v>
      </c>
      <c r="H2088" s="8" t="s">
        <v>6</v>
      </c>
      <c r="I2088" s="8" t="s">
        <v>210</v>
      </c>
      <c r="J2088" s="8" t="s">
        <v>153</v>
      </c>
      <c r="K2088" s="8" t="s">
        <v>21</v>
      </c>
      <c r="L2088" s="12">
        <v>702</v>
      </c>
      <c r="M2088" s="9">
        <v>7</v>
      </c>
      <c r="N2088" s="10">
        <f t="shared" si="288"/>
        <v>9.9715099715099714E-3</v>
      </c>
      <c r="O2088" s="11">
        <f t="shared" si="289"/>
        <v>10</v>
      </c>
      <c r="P2088" s="11">
        <v>70</v>
      </c>
      <c r="Q2088" s="11">
        <v>0</v>
      </c>
      <c r="R2088" s="8">
        <v>0</v>
      </c>
      <c r="S2088" s="8">
        <v>0</v>
      </c>
      <c r="T2088" s="33" t="str">
        <f t="shared" si="290"/>
        <v/>
      </c>
      <c r="U2088" s="12">
        <f t="shared" si="291"/>
        <v>0</v>
      </c>
      <c r="V2088" s="10">
        <f t="shared" si="292"/>
        <v>0</v>
      </c>
      <c r="W2088" s="11">
        <v>10</v>
      </c>
      <c r="X2088" s="8" t="s">
        <v>148</v>
      </c>
      <c r="Y2088" s="8" t="s">
        <v>149</v>
      </c>
      <c r="AA2088">
        <f t="shared" si="293"/>
        <v>3</v>
      </c>
      <c r="AB2088" s="32">
        <f t="shared" si="294"/>
        <v>-70</v>
      </c>
      <c r="AC2088" t="str">
        <f t="shared" si="295"/>
        <v>No Sales</v>
      </c>
      <c r="AD2088">
        <f>IFERROR(VLOOKUP(J2088,Product_lookup!$A:$G,5,FALSE),"")</f>
        <v>549</v>
      </c>
      <c r="AE2088">
        <f>IFERROR(VLOOKUP(J2088,Product_lookup!$A:$G,6,FALSE),"")</f>
        <v>192</v>
      </c>
      <c r="AF2088">
        <f>IFERROR(VLOOKUP(J2088,Product_lookup!$A:$G,7,FALSE),"")</f>
        <v>139</v>
      </c>
      <c r="AG2088" s="33">
        <f t="shared" si="296"/>
        <v>0.39708561020036431</v>
      </c>
    </row>
    <row r="2089" spans="1:33" x14ac:dyDescent="0.3">
      <c r="A2089" s="27">
        <v>46285</v>
      </c>
      <c r="B2089" s="8" t="s">
        <v>12</v>
      </c>
      <c r="C2089" s="8" t="s">
        <v>140</v>
      </c>
      <c r="D2089" s="8" t="s">
        <v>141</v>
      </c>
      <c r="E2089" s="8" t="s">
        <v>157</v>
      </c>
      <c r="F2089" s="8" t="s">
        <v>143</v>
      </c>
      <c r="G2089" s="8" t="s">
        <v>170</v>
      </c>
      <c r="H2089" s="8" t="s">
        <v>6</v>
      </c>
      <c r="I2089" s="8" t="s">
        <v>237</v>
      </c>
      <c r="J2089" s="8" t="s">
        <v>159</v>
      </c>
      <c r="K2089" s="8" t="s">
        <v>21</v>
      </c>
      <c r="L2089" s="12">
        <v>892</v>
      </c>
      <c r="M2089" s="9">
        <v>8</v>
      </c>
      <c r="N2089" s="10">
        <f t="shared" si="288"/>
        <v>8.9686098654708519E-3</v>
      </c>
      <c r="O2089" s="11">
        <f t="shared" si="289"/>
        <v>9.5</v>
      </c>
      <c r="P2089" s="11">
        <v>76</v>
      </c>
      <c r="Q2089" s="11">
        <v>0</v>
      </c>
      <c r="R2089" s="8">
        <v>0</v>
      </c>
      <c r="S2089" s="8">
        <v>0</v>
      </c>
      <c r="T2089" s="33" t="str">
        <f t="shared" si="290"/>
        <v/>
      </c>
      <c r="U2089" s="12">
        <f t="shared" si="291"/>
        <v>0</v>
      </c>
      <c r="V2089" s="10">
        <f t="shared" si="292"/>
        <v>0</v>
      </c>
      <c r="W2089" s="11">
        <v>9.5</v>
      </c>
      <c r="X2089" s="8" t="s">
        <v>148</v>
      </c>
      <c r="Y2089" s="8" t="s">
        <v>149</v>
      </c>
      <c r="AA2089">
        <f t="shared" si="293"/>
        <v>3</v>
      </c>
      <c r="AB2089" s="32">
        <f t="shared" si="294"/>
        <v>-76</v>
      </c>
      <c r="AC2089" t="str">
        <f t="shared" si="295"/>
        <v>No Sales</v>
      </c>
      <c r="AD2089">
        <f>IFERROR(VLOOKUP(J2089,Product_lookup!$A:$G,5,FALSE),"")</f>
        <v>399</v>
      </c>
      <c r="AE2089">
        <f>IFERROR(VLOOKUP(J2089,Product_lookup!$A:$G,6,FALSE),"")</f>
        <v>148</v>
      </c>
      <c r="AF2089">
        <f>IFERROR(VLOOKUP(J2089,Product_lookup!$A:$G,7,FALSE),"")</f>
        <v>126</v>
      </c>
      <c r="AG2089" s="33">
        <f t="shared" si="296"/>
        <v>0.31328320802005011</v>
      </c>
    </row>
    <row r="2090" spans="1:33" x14ac:dyDescent="0.3">
      <c r="A2090" s="27">
        <v>46288</v>
      </c>
      <c r="B2090" s="8" t="s">
        <v>36</v>
      </c>
      <c r="C2090" s="8" t="s">
        <v>140</v>
      </c>
      <c r="D2090" s="8" t="s">
        <v>180</v>
      </c>
      <c r="E2090" s="8" t="s">
        <v>181</v>
      </c>
      <c r="F2090" s="8" t="s">
        <v>143</v>
      </c>
      <c r="G2090" s="8" t="s">
        <v>335</v>
      </c>
      <c r="H2090" s="8" t="s">
        <v>13</v>
      </c>
      <c r="I2090" s="8" t="s">
        <v>335</v>
      </c>
      <c r="J2090" s="8" t="s">
        <v>184</v>
      </c>
      <c r="K2090" s="8" t="s">
        <v>7</v>
      </c>
      <c r="L2090" s="12">
        <v>625</v>
      </c>
      <c r="M2090" s="9">
        <v>5</v>
      </c>
      <c r="N2090" s="10">
        <f t="shared" si="288"/>
        <v>8.0000000000000002E-3</v>
      </c>
      <c r="O2090" s="11">
        <f t="shared" si="289"/>
        <v>11.47</v>
      </c>
      <c r="P2090" s="11">
        <v>57.35</v>
      </c>
      <c r="Q2090" s="11">
        <v>0</v>
      </c>
      <c r="R2090" s="8">
        <v>0</v>
      </c>
      <c r="S2090" s="8">
        <v>0</v>
      </c>
      <c r="T2090" s="33" t="str">
        <f t="shared" si="290"/>
        <v/>
      </c>
      <c r="U2090" s="12">
        <f t="shared" si="291"/>
        <v>0</v>
      </c>
      <c r="V2090" s="10">
        <f t="shared" si="292"/>
        <v>0</v>
      </c>
      <c r="W2090" s="11">
        <v>11</v>
      </c>
      <c r="X2090" s="8" t="s">
        <v>148</v>
      </c>
      <c r="Y2090" s="8" t="s">
        <v>149</v>
      </c>
      <c r="AA2090">
        <f t="shared" si="293"/>
        <v>4</v>
      </c>
      <c r="AB2090" s="32">
        <f t="shared" si="294"/>
        <v>-57.35</v>
      </c>
      <c r="AC2090" t="str">
        <f t="shared" si="295"/>
        <v>No Sales</v>
      </c>
      <c r="AD2090">
        <f>IFERROR(VLOOKUP(J2090,Product_lookup!$A:$G,5,FALSE),"")</f>
        <v>379</v>
      </c>
      <c r="AE2090">
        <f>IFERROR(VLOOKUP(J2090,Product_lookup!$A:$G,6,FALSE),"")</f>
        <v>140</v>
      </c>
      <c r="AF2090">
        <f>IFERROR(VLOOKUP(J2090,Product_lookup!$A:$G,7,FALSE),"")</f>
        <v>114</v>
      </c>
      <c r="AG2090" s="33">
        <f t="shared" si="296"/>
        <v>0.32981530343007914</v>
      </c>
    </row>
    <row r="2091" spans="1:33" x14ac:dyDescent="0.3">
      <c r="A2091" s="27">
        <v>46285</v>
      </c>
      <c r="B2091" s="8" t="s">
        <v>12</v>
      </c>
      <c r="C2091" s="8" t="s">
        <v>140</v>
      </c>
      <c r="D2091" s="8" t="s">
        <v>141</v>
      </c>
      <c r="E2091" s="8" t="s">
        <v>157</v>
      </c>
      <c r="F2091" s="8" t="s">
        <v>143</v>
      </c>
      <c r="G2091" s="8" t="s">
        <v>151</v>
      </c>
      <c r="H2091" s="8" t="s">
        <v>6</v>
      </c>
      <c r="I2091" s="8" t="s">
        <v>882</v>
      </c>
      <c r="J2091" s="8" t="s">
        <v>159</v>
      </c>
      <c r="K2091" s="8" t="s">
        <v>21</v>
      </c>
      <c r="L2091" s="12">
        <v>199</v>
      </c>
      <c r="M2091" s="9">
        <v>2</v>
      </c>
      <c r="N2091" s="10">
        <f t="shared" si="288"/>
        <v>1.0050251256281407E-2</v>
      </c>
      <c r="O2091" s="11">
        <f t="shared" si="289"/>
        <v>9.5</v>
      </c>
      <c r="P2091" s="11">
        <v>19</v>
      </c>
      <c r="Q2091" s="11">
        <v>0</v>
      </c>
      <c r="R2091" s="8">
        <v>0</v>
      </c>
      <c r="S2091" s="8">
        <v>0</v>
      </c>
      <c r="T2091" s="33" t="str">
        <f t="shared" si="290"/>
        <v/>
      </c>
      <c r="U2091" s="12">
        <f t="shared" si="291"/>
        <v>0</v>
      </c>
      <c r="V2091" s="10">
        <f t="shared" si="292"/>
        <v>0</v>
      </c>
      <c r="W2091" s="11">
        <v>9.5</v>
      </c>
      <c r="X2091" s="8" t="s">
        <v>148</v>
      </c>
      <c r="Y2091" s="8" t="s">
        <v>149</v>
      </c>
      <c r="AA2091">
        <f t="shared" si="293"/>
        <v>3</v>
      </c>
      <c r="AB2091" s="32">
        <f t="shared" si="294"/>
        <v>-19</v>
      </c>
      <c r="AC2091" t="str">
        <f t="shared" si="295"/>
        <v>No Sales</v>
      </c>
      <c r="AD2091">
        <f>IFERROR(VLOOKUP(J2091,Product_lookup!$A:$G,5,FALSE),"")</f>
        <v>399</v>
      </c>
      <c r="AE2091">
        <f>IFERROR(VLOOKUP(J2091,Product_lookup!$A:$G,6,FALSE),"")</f>
        <v>148</v>
      </c>
      <c r="AF2091">
        <f>IFERROR(VLOOKUP(J2091,Product_lookup!$A:$G,7,FALSE),"")</f>
        <v>126</v>
      </c>
      <c r="AG2091" s="33">
        <f t="shared" si="296"/>
        <v>0.31328320802005011</v>
      </c>
    </row>
    <row r="2092" spans="1:33" x14ac:dyDescent="0.3">
      <c r="A2092" s="27">
        <v>46285</v>
      </c>
      <c r="B2092" s="8" t="s">
        <v>12</v>
      </c>
      <c r="C2092" s="8" t="s">
        <v>140</v>
      </c>
      <c r="D2092" s="8" t="s">
        <v>141</v>
      </c>
      <c r="E2092" s="8" t="s">
        <v>164</v>
      </c>
      <c r="F2092" s="8" t="s">
        <v>143</v>
      </c>
      <c r="G2092" s="8" t="s">
        <v>144</v>
      </c>
      <c r="H2092" s="8" t="s">
        <v>6</v>
      </c>
      <c r="I2092" s="8" t="s">
        <v>165</v>
      </c>
      <c r="J2092" s="8" t="s">
        <v>166</v>
      </c>
      <c r="K2092" s="8" t="s">
        <v>7</v>
      </c>
      <c r="L2092" s="12">
        <v>1004</v>
      </c>
      <c r="M2092" s="9">
        <v>5</v>
      </c>
      <c r="N2092" s="10">
        <f t="shared" si="288"/>
        <v>4.9800796812749003E-3</v>
      </c>
      <c r="O2092" s="11">
        <f t="shared" si="289"/>
        <v>9.5400000000000009</v>
      </c>
      <c r="P2092" s="11">
        <v>47.7</v>
      </c>
      <c r="Q2092" s="11">
        <v>0</v>
      </c>
      <c r="R2092" s="8">
        <v>0</v>
      </c>
      <c r="S2092" s="8">
        <v>0</v>
      </c>
      <c r="T2092" s="33" t="str">
        <f t="shared" si="290"/>
        <v/>
      </c>
      <c r="U2092" s="12">
        <f t="shared" si="291"/>
        <v>0</v>
      </c>
      <c r="V2092" s="10">
        <f t="shared" si="292"/>
        <v>0</v>
      </c>
      <c r="W2092" s="11">
        <v>12</v>
      </c>
      <c r="X2092" s="8" t="s">
        <v>148</v>
      </c>
      <c r="Y2092" s="8" t="s">
        <v>149</v>
      </c>
      <c r="AA2092">
        <f t="shared" si="293"/>
        <v>3</v>
      </c>
      <c r="AB2092" s="32">
        <f t="shared" si="294"/>
        <v>-47.7</v>
      </c>
      <c r="AC2092" t="str">
        <f t="shared" si="295"/>
        <v>No Sales</v>
      </c>
      <c r="AD2092">
        <f>IFERROR(VLOOKUP(J2092,Product_lookup!$A:$G,5,FALSE),"")</f>
        <v>449</v>
      </c>
      <c r="AE2092">
        <f>IFERROR(VLOOKUP(J2092,Product_lookup!$A:$G,6,FALSE),"")</f>
        <v>162</v>
      </c>
      <c r="AF2092">
        <f>IFERROR(VLOOKUP(J2092,Product_lookup!$A:$G,7,FALSE),"")</f>
        <v>130</v>
      </c>
      <c r="AG2092" s="33">
        <f t="shared" si="296"/>
        <v>0.34966592427616927</v>
      </c>
    </row>
    <row r="2093" spans="1:33" x14ac:dyDescent="0.3">
      <c r="A2093" s="27">
        <v>46285</v>
      </c>
      <c r="B2093" s="8" t="s">
        <v>12</v>
      </c>
      <c r="C2093" s="8" t="s">
        <v>140</v>
      </c>
      <c r="D2093" s="8" t="s">
        <v>141</v>
      </c>
      <c r="E2093" s="8" t="s">
        <v>164</v>
      </c>
      <c r="F2093" s="8" t="s">
        <v>143</v>
      </c>
      <c r="G2093" s="8" t="s">
        <v>144</v>
      </c>
      <c r="H2093" s="8" t="s">
        <v>6</v>
      </c>
      <c r="I2093" s="8" t="s">
        <v>233</v>
      </c>
      <c r="J2093" s="8" t="s">
        <v>166</v>
      </c>
      <c r="K2093" s="8" t="s">
        <v>7</v>
      </c>
      <c r="L2093" s="12">
        <v>708</v>
      </c>
      <c r="M2093" s="9">
        <v>5</v>
      </c>
      <c r="N2093" s="10">
        <f t="shared" si="288"/>
        <v>7.0621468926553672E-3</v>
      </c>
      <c r="O2093" s="11">
        <f t="shared" si="289"/>
        <v>6.43</v>
      </c>
      <c r="P2093" s="11">
        <v>32.15</v>
      </c>
      <c r="Q2093" s="11">
        <v>0</v>
      </c>
      <c r="R2093" s="8">
        <v>0</v>
      </c>
      <c r="S2093" s="8">
        <v>0</v>
      </c>
      <c r="T2093" s="33" t="str">
        <f t="shared" si="290"/>
        <v/>
      </c>
      <c r="U2093" s="12">
        <f t="shared" si="291"/>
        <v>0</v>
      </c>
      <c r="V2093" s="10">
        <f t="shared" si="292"/>
        <v>0</v>
      </c>
      <c r="W2093" s="11">
        <v>12</v>
      </c>
      <c r="X2093" s="8" t="s">
        <v>148</v>
      </c>
      <c r="Y2093" s="8" t="s">
        <v>149</v>
      </c>
      <c r="AA2093">
        <f t="shared" si="293"/>
        <v>3</v>
      </c>
      <c r="AB2093" s="32">
        <f t="shared" si="294"/>
        <v>-32.15</v>
      </c>
      <c r="AC2093" t="str">
        <f t="shared" si="295"/>
        <v>No Sales</v>
      </c>
      <c r="AD2093">
        <f>IFERROR(VLOOKUP(J2093,Product_lookup!$A:$G,5,FALSE),"")</f>
        <v>449</v>
      </c>
      <c r="AE2093">
        <f>IFERROR(VLOOKUP(J2093,Product_lookup!$A:$G,6,FALSE),"")</f>
        <v>162</v>
      </c>
      <c r="AF2093">
        <f>IFERROR(VLOOKUP(J2093,Product_lookup!$A:$G,7,FALSE),"")</f>
        <v>130</v>
      </c>
      <c r="AG2093" s="33">
        <f t="shared" si="296"/>
        <v>0.34966592427616927</v>
      </c>
    </row>
    <row r="2094" spans="1:33" x14ac:dyDescent="0.3">
      <c r="A2094" s="27">
        <v>46285</v>
      </c>
      <c r="B2094" s="8" t="s">
        <v>12</v>
      </c>
      <c r="C2094" s="8" t="s">
        <v>140</v>
      </c>
      <c r="D2094" s="8" t="s">
        <v>141</v>
      </c>
      <c r="E2094" s="8" t="s">
        <v>164</v>
      </c>
      <c r="F2094" s="8" t="s">
        <v>143</v>
      </c>
      <c r="G2094" s="8" t="s">
        <v>151</v>
      </c>
      <c r="H2094" s="8" t="s">
        <v>6</v>
      </c>
      <c r="I2094" s="8" t="s">
        <v>461</v>
      </c>
      <c r="J2094" s="8" t="s">
        <v>166</v>
      </c>
      <c r="K2094" s="8" t="s">
        <v>14</v>
      </c>
      <c r="L2094" s="12">
        <v>539</v>
      </c>
      <c r="M2094" s="9">
        <v>3</v>
      </c>
      <c r="N2094" s="10">
        <f t="shared" si="288"/>
        <v>5.5658627087198514E-3</v>
      </c>
      <c r="O2094" s="11">
        <f t="shared" si="289"/>
        <v>8.52</v>
      </c>
      <c r="P2094" s="11">
        <v>25.56</v>
      </c>
      <c r="Q2094" s="11">
        <v>449</v>
      </c>
      <c r="R2094" s="8">
        <v>1</v>
      </c>
      <c r="S2094" s="8">
        <v>1</v>
      </c>
      <c r="T2094" s="33">
        <f t="shared" si="290"/>
        <v>5.6926503340757238E-2</v>
      </c>
      <c r="U2094" s="12">
        <f t="shared" si="291"/>
        <v>17.566510172143975</v>
      </c>
      <c r="V2094" s="10">
        <f t="shared" si="292"/>
        <v>0.33333333333333331</v>
      </c>
      <c r="W2094" s="11">
        <v>11.5</v>
      </c>
      <c r="X2094" s="8" t="s">
        <v>148</v>
      </c>
      <c r="Y2094" s="8" t="s">
        <v>149</v>
      </c>
      <c r="AA2094">
        <f t="shared" si="293"/>
        <v>3</v>
      </c>
      <c r="AB2094" s="32">
        <f t="shared" si="294"/>
        <v>131.44</v>
      </c>
      <c r="AC2094" t="str">
        <f t="shared" si="295"/>
        <v>Profitable</v>
      </c>
      <c r="AD2094">
        <f>IFERROR(VLOOKUP(J2094,Product_lookup!$A:$G,5,FALSE),"")</f>
        <v>449</v>
      </c>
      <c r="AE2094">
        <f>IFERROR(VLOOKUP(J2094,Product_lookup!$A:$G,6,FALSE),"")</f>
        <v>162</v>
      </c>
      <c r="AF2094">
        <f>IFERROR(VLOOKUP(J2094,Product_lookup!$A:$G,7,FALSE),"")</f>
        <v>130</v>
      </c>
      <c r="AG2094" s="33">
        <f t="shared" si="296"/>
        <v>0.34966592427616927</v>
      </c>
    </row>
    <row r="2095" spans="1:33" x14ac:dyDescent="0.3">
      <c r="A2095" s="27">
        <v>46285</v>
      </c>
      <c r="B2095" s="8" t="s">
        <v>12</v>
      </c>
      <c r="C2095" s="8" t="s">
        <v>140</v>
      </c>
      <c r="D2095" s="8" t="s">
        <v>141</v>
      </c>
      <c r="E2095" s="8" t="s">
        <v>164</v>
      </c>
      <c r="F2095" s="8" t="s">
        <v>143</v>
      </c>
      <c r="G2095" s="8" t="s">
        <v>144</v>
      </c>
      <c r="H2095" s="8" t="s">
        <v>6</v>
      </c>
      <c r="I2095" s="8" t="s">
        <v>509</v>
      </c>
      <c r="J2095" s="8" t="s">
        <v>166</v>
      </c>
      <c r="K2095" s="8" t="s">
        <v>21</v>
      </c>
      <c r="L2095" s="12">
        <v>390</v>
      </c>
      <c r="M2095" s="9">
        <v>3</v>
      </c>
      <c r="N2095" s="10">
        <f t="shared" si="288"/>
        <v>7.6923076923076927E-3</v>
      </c>
      <c r="O2095" s="11">
        <f t="shared" si="289"/>
        <v>9.5</v>
      </c>
      <c r="P2095" s="11">
        <v>28.5</v>
      </c>
      <c r="Q2095" s="11">
        <v>0</v>
      </c>
      <c r="R2095" s="8">
        <v>0</v>
      </c>
      <c r="S2095" s="8">
        <v>0</v>
      </c>
      <c r="T2095" s="33" t="str">
        <f t="shared" si="290"/>
        <v/>
      </c>
      <c r="U2095" s="12">
        <f t="shared" si="291"/>
        <v>0</v>
      </c>
      <c r="V2095" s="10">
        <f t="shared" si="292"/>
        <v>0</v>
      </c>
      <c r="W2095" s="11">
        <v>9.5</v>
      </c>
      <c r="X2095" s="8" t="s">
        <v>148</v>
      </c>
      <c r="Y2095" s="8" t="s">
        <v>149</v>
      </c>
      <c r="AA2095">
        <f t="shared" si="293"/>
        <v>3</v>
      </c>
      <c r="AB2095" s="32">
        <f t="shared" si="294"/>
        <v>-28.5</v>
      </c>
      <c r="AC2095" t="str">
        <f t="shared" si="295"/>
        <v>No Sales</v>
      </c>
      <c r="AD2095">
        <f>IFERROR(VLOOKUP(J2095,Product_lookup!$A:$G,5,FALSE),"")</f>
        <v>449</v>
      </c>
      <c r="AE2095">
        <f>IFERROR(VLOOKUP(J2095,Product_lookup!$A:$G,6,FALSE),"")</f>
        <v>162</v>
      </c>
      <c r="AF2095">
        <f>IFERROR(VLOOKUP(J2095,Product_lookup!$A:$G,7,FALSE),"")</f>
        <v>130</v>
      </c>
      <c r="AG2095" s="33">
        <f t="shared" si="296"/>
        <v>0.34966592427616927</v>
      </c>
    </row>
    <row r="2096" spans="1:33" x14ac:dyDescent="0.3">
      <c r="A2096" s="27">
        <v>46285</v>
      </c>
      <c r="B2096" s="8" t="s">
        <v>12</v>
      </c>
      <c r="C2096" s="8" t="s">
        <v>140</v>
      </c>
      <c r="D2096" s="8" t="s">
        <v>141</v>
      </c>
      <c r="E2096" s="8" t="s">
        <v>239</v>
      </c>
      <c r="F2096" s="8" t="s">
        <v>143</v>
      </c>
      <c r="G2096" s="8" t="s">
        <v>144</v>
      </c>
      <c r="H2096" s="8" t="s">
        <v>6</v>
      </c>
      <c r="I2096" s="8" t="s">
        <v>243</v>
      </c>
      <c r="J2096" s="8" t="s">
        <v>242</v>
      </c>
      <c r="K2096" s="8" t="s">
        <v>21</v>
      </c>
      <c r="L2096" s="12">
        <v>172</v>
      </c>
      <c r="M2096" s="9">
        <v>2</v>
      </c>
      <c r="N2096" s="10">
        <f t="shared" si="288"/>
        <v>1.1627906976744186E-2</v>
      </c>
      <c r="O2096" s="11">
        <f t="shared" si="289"/>
        <v>7.06</v>
      </c>
      <c r="P2096" s="11">
        <v>14.12</v>
      </c>
      <c r="Q2096" s="11">
        <v>0</v>
      </c>
      <c r="R2096" s="8">
        <v>0</v>
      </c>
      <c r="S2096" s="8">
        <v>0</v>
      </c>
      <c r="T2096" s="33" t="str">
        <f t="shared" si="290"/>
        <v/>
      </c>
      <c r="U2096" s="12">
        <f t="shared" si="291"/>
        <v>0</v>
      </c>
      <c r="V2096" s="10">
        <f t="shared" si="292"/>
        <v>0</v>
      </c>
      <c r="W2096" s="11">
        <v>8</v>
      </c>
      <c r="X2096" s="8" t="s">
        <v>148</v>
      </c>
      <c r="Y2096" s="8" t="s">
        <v>149</v>
      </c>
      <c r="AA2096">
        <f t="shared" si="293"/>
        <v>3</v>
      </c>
      <c r="AB2096" s="32">
        <f t="shared" si="294"/>
        <v>-14.12</v>
      </c>
      <c r="AC2096" t="str">
        <f t="shared" si="295"/>
        <v>No Sales</v>
      </c>
      <c r="AD2096">
        <f>IFERROR(VLOOKUP(J2096,Product_lookup!$A:$G,5,FALSE),"")</f>
        <v>299</v>
      </c>
      <c r="AE2096">
        <f>IFERROR(VLOOKUP(J2096,Product_lookup!$A:$G,6,FALSE),"")</f>
        <v>114</v>
      </c>
      <c r="AF2096">
        <f>IFERROR(VLOOKUP(J2096,Product_lookup!$A:$G,7,FALSE),"")</f>
        <v>107</v>
      </c>
      <c r="AG2096" s="33">
        <f t="shared" si="296"/>
        <v>0.2608695652173913</v>
      </c>
    </row>
    <row r="2097" spans="1:33" x14ac:dyDescent="0.3">
      <c r="A2097" s="27">
        <v>46285</v>
      </c>
      <c r="B2097" s="8" t="s">
        <v>12</v>
      </c>
      <c r="C2097" s="8" t="s">
        <v>140</v>
      </c>
      <c r="D2097" s="8" t="s">
        <v>141</v>
      </c>
      <c r="E2097" s="8" t="s">
        <v>239</v>
      </c>
      <c r="F2097" s="8" t="s">
        <v>143</v>
      </c>
      <c r="G2097" s="8" t="s">
        <v>178</v>
      </c>
      <c r="H2097" s="8" t="s">
        <v>6</v>
      </c>
      <c r="I2097" s="8" t="s">
        <v>713</v>
      </c>
      <c r="J2097" s="8" t="s">
        <v>242</v>
      </c>
      <c r="K2097" s="8" t="s">
        <v>14</v>
      </c>
      <c r="L2097" s="12">
        <v>891</v>
      </c>
      <c r="M2097" s="9">
        <v>3</v>
      </c>
      <c r="N2097" s="10">
        <f t="shared" si="288"/>
        <v>3.3670033670033669E-3</v>
      </c>
      <c r="O2097" s="11">
        <f t="shared" si="289"/>
        <v>3.42</v>
      </c>
      <c r="P2097" s="11">
        <v>10.26</v>
      </c>
      <c r="Q2097" s="11">
        <v>0</v>
      </c>
      <c r="R2097" s="8">
        <v>0</v>
      </c>
      <c r="S2097" s="8">
        <v>0</v>
      </c>
      <c r="T2097" s="33" t="str">
        <f t="shared" si="290"/>
        <v/>
      </c>
      <c r="U2097" s="12">
        <f t="shared" si="291"/>
        <v>0</v>
      </c>
      <c r="V2097" s="10">
        <f t="shared" si="292"/>
        <v>0</v>
      </c>
      <c r="W2097" s="11">
        <v>5.5</v>
      </c>
      <c r="X2097" s="8" t="s">
        <v>148</v>
      </c>
      <c r="Y2097" s="8" t="s">
        <v>149</v>
      </c>
      <c r="AA2097">
        <f t="shared" si="293"/>
        <v>3</v>
      </c>
      <c r="AB2097" s="32">
        <f t="shared" si="294"/>
        <v>-10.26</v>
      </c>
      <c r="AC2097" t="str">
        <f t="shared" si="295"/>
        <v>No Sales</v>
      </c>
      <c r="AD2097">
        <f>IFERROR(VLOOKUP(J2097,Product_lookup!$A:$G,5,FALSE),"")</f>
        <v>299</v>
      </c>
      <c r="AE2097">
        <f>IFERROR(VLOOKUP(J2097,Product_lookup!$A:$G,6,FALSE),"")</f>
        <v>114</v>
      </c>
      <c r="AF2097">
        <f>IFERROR(VLOOKUP(J2097,Product_lookup!$A:$G,7,FALSE),"")</f>
        <v>107</v>
      </c>
      <c r="AG2097" s="33">
        <f t="shared" si="296"/>
        <v>0.2608695652173913</v>
      </c>
    </row>
    <row r="2098" spans="1:33" x14ac:dyDescent="0.3">
      <c r="A2098" s="27">
        <v>46285</v>
      </c>
      <c r="B2098" s="8" t="s">
        <v>12</v>
      </c>
      <c r="C2098" s="8" t="s">
        <v>140</v>
      </c>
      <c r="D2098" s="8" t="s">
        <v>141</v>
      </c>
      <c r="E2098" s="8" t="s">
        <v>239</v>
      </c>
      <c r="F2098" s="8" t="s">
        <v>143</v>
      </c>
      <c r="G2098" s="8" t="s">
        <v>170</v>
      </c>
      <c r="H2098" s="8" t="s">
        <v>6</v>
      </c>
      <c r="I2098" s="8" t="s">
        <v>584</v>
      </c>
      <c r="J2098" s="8" t="s">
        <v>242</v>
      </c>
      <c r="K2098" s="8" t="s">
        <v>21</v>
      </c>
      <c r="L2098" s="12">
        <v>131</v>
      </c>
      <c r="M2098" s="9">
        <v>4</v>
      </c>
      <c r="N2098" s="10">
        <f t="shared" si="288"/>
        <v>3.0534351145038167E-2</v>
      </c>
      <c r="O2098" s="11">
        <f t="shared" si="289"/>
        <v>6</v>
      </c>
      <c r="P2098" s="11">
        <v>24</v>
      </c>
      <c r="Q2098" s="11">
        <v>0</v>
      </c>
      <c r="R2098" s="8">
        <v>0</v>
      </c>
      <c r="S2098" s="8">
        <v>0</v>
      </c>
      <c r="T2098" s="33" t="str">
        <f t="shared" si="290"/>
        <v/>
      </c>
      <c r="U2098" s="12">
        <f t="shared" si="291"/>
        <v>0</v>
      </c>
      <c r="V2098" s="10">
        <f t="shared" si="292"/>
        <v>0</v>
      </c>
      <c r="W2098" s="11">
        <v>6</v>
      </c>
      <c r="X2098" s="8" t="s">
        <v>148</v>
      </c>
      <c r="Y2098" s="8" t="s">
        <v>149</v>
      </c>
      <c r="AA2098">
        <f t="shared" si="293"/>
        <v>3</v>
      </c>
      <c r="AB2098" s="32">
        <f t="shared" si="294"/>
        <v>-24</v>
      </c>
      <c r="AC2098" t="str">
        <f t="shared" si="295"/>
        <v>No Sales</v>
      </c>
      <c r="AD2098">
        <f>IFERROR(VLOOKUP(J2098,Product_lookup!$A:$G,5,FALSE),"")</f>
        <v>299</v>
      </c>
      <c r="AE2098">
        <f>IFERROR(VLOOKUP(J2098,Product_lookup!$A:$G,6,FALSE),"")</f>
        <v>114</v>
      </c>
      <c r="AF2098">
        <f>IFERROR(VLOOKUP(J2098,Product_lookup!$A:$G,7,FALSE),"")</f>
        <v>107</v>
      </c>
      <c r="AG2098" s="33">
        <f t="shared" si="296"/>
        <v>0.2608695652173913</v>
      </c>
    </row>
    <row r="2099" spans="1:33" x14ac:dyDescent="0.3">
      <c r="A2099" s="27">
        <v>46285</v>
      </c>
      <c r="B2099" s="8" t="s">
        <v>12</v>
      </c>
      <c r="C2099" s="8" t="s">
        <v>140</v>
      </c>
      <c r="D2099" s="8" t="s">
        <v>141</v>
      </c>
      <c r="E2099" s="8" t="s">
        <v>167</v>
      </c>
      <c r="F2099" s="8" t="s">
        <v>143</v>
      </c>
      <c r="G2099" s="8" t="s">
        <v>151</v>
      </c>
      <c r="H2099" s="8" t="s">
        <v>6</v>
      </c>
      <c r="I2099" s="8" t="s">
        <v>511</v>
      </c>
      <c r="J2099" s="8" t="s">
        <v>169</v>
      </c>
      <c r="K2099" s="8" t="s">
        <v>14</v>
      </c>
      <c r="L2099" s="12">
        <v>266</v>
      </c>
      <c r="M2099" s="9">
        <v>2</v>
      </c>
      <c r="N2099" s="10">
        <f t="shared" si="288"/>
        <v>7.5187969924812026E-3</v>
      </c>
      <c r="O2099" s="11">
        <f t="shared" si="289"/>
        <v>3.71</v>
      </c>
      <c r="P2099" s="11">
        <v>7.42</v>
      </c>
      <c r="Q2099" s="11">
        <v>0</v>
      </c>
      <c r="R2099" s="8">
        <v>0</v>
      </c>
      <c r="S2099" s="8">
        <v>0</v>
      </c>
      <c r="T2099" s="33" t="str">
        <f t="shared" si="290"/>
        <v/>
      </c>
      <c r="U2099" s="12">
        <f t="shared" si="291"/>
        <v>0</v>
      </c>
      <c r="V2099" s="10">
        <f t="shared" si="292"/>
        <v>0</v>
      </c>
      <c r="W2099" s="11">
        <v>6.5</v>
      </c>
      <c r="X2099" s="8" t="s">
        <v>148</v>
      </c>
      <c r="Y2099" s="8" t="s">
        <v>149</v>
      </c>
      <c r="AA2099">
        <f t="shared" si="293"/>
        <v>3</v>
      </c>
      <c r="AB2099" s="32">
        <f t="shared" si="294"/>
        <v>-7.42</v>
      </c>
      <c r="AC2099" t="str">
        <f t="shared" si="295"/>
        <v>No Sales</v>
      </c>
      <c r="AD2099">
        <f>IFERROR(VLOOKUP(J2099,Product_lookup!$A:$G,5,FALSE),"")</f>
        <v>249</v>
      </c>
      <c r="AE2099">
        <f>IFERROR(VLOOKUP(J2099,Product_lookup!$A:$G,6,FALSE),"")</f>
        <v>100</v>
      </c>
      <c r="AF2099">
        <f>IFERROR(VLOOKUP(J2099,Product_lookup!$A:$G,7,FALSE),"")</f>
        <v>102</v>
      </c>
      <c r="AG2099" s="33">
        <f t="shared" si="296"/>
        <v>0.18875502008032127</v>
      </c>
    </row>
    <row r="2100" spans="1:33" x14ac:dyDescent="0.3">
      <c r="A2100" s="27">
        <v>46281</v>
      </c>
      <c r="B2100" s="8" t="s">
        <v>32</v>
      </c>
      <c r="C2100" s="8" t="s">
        <v>140</v>
      </c>
      <c r="D2100" s="8" t="s">
        <v>141</v>
      </c>
      <c r="E2100" s="8" t="s">
        <v>142</v>
      </c>
      <c r="F2100" s="8" t="s">
        <v>143</v>
      </c>
      <c r="G2100" s="8" t="s">
        <v>205</v>
      </c>
      <c r="H2100" s="8" t="s">
        <v>20</v>
      </c>
      <c r="I2100" s="8" t="s">
        <v>205</v>
      </c>
      <c r="J2100" s="8" t="s">
        <v>147</v>
      </c>
      <c r="K2100" s="8" t="s">
        <v>7</v>
      </c>
      <c r="L2100" s="12">
        <v>0</v>
      </c>
      <c r="M2100" s="9">
        <v>0</v>
      </c>
      <c r="N2100" s="10" t="str">
        <f t="shared" si="288"/>
        <v/>
      </c>
      <c r="O2100" s="11" t="str">
        <f t="shared" si="289"/>
        <v/>
      </c>
      <c r="P2100" s="11">
        <v>86.03</v>
      </c>
      <c r="Q2100" s="11">
        <v>0</v>
      </c>
      <c r="R2100" s="8">
        <v>0</v>
      </c>
      <c r="S2100" s="8">
        <v>0</v>
      </c>
      <c r="T2100" s="33" t="str">
        <f t="shared" si="290"/>
        <v/>
      </c>
      <c r="U2100" s="12">
        <f t="shared" si="291"/>
        <v>0</v>
      </c>
      <c r="V2100" s="10" t="str">
        <f t="shared" si="292"/>
        <v/>
      </c>
      <c r="W2100" s="11">
        <v>14</v>
      </c>
      <c r="X2100" s="8" t="s">
        <v>148</v>
      </c>
      <c r="Y2100" s="8" t="s">
        <v>149</v>
      </c>
      <c r="AA2100">
        <f t="shared" si="293"/>
        <v>3</v>
      </c>
      <c r="AB2100" s="32">
        <f t="shared" si="294"/>
        <v>-86.03</v>
      </c>
      <c r="AC2100" t="str">
        <f t="shared" si="295"/>
        <v>No Sales</v>
      </c>
      <c r="AD2100">
        <f>IFERROR(VLOOKUP(J2100,Product_lookup!$A:$G,5,FALSE),"")</f>
        <v>599</v>
      </c>
      <c r="AE2100">
        <f>IFERROR(VLOOKUP(J2100,Product_lookup!$A:$G,6,FALSE),"")</f>
        <v>216</v>
      </c>
      <c r="AF2100">
        <f>IFERROR(VLOOKUP(J2100,Product_lookup!$A:$G,7,FALSE),"")</f>
        <v>144</v>
      </c>
      <c r="AG2100" s="33">
        <f t="shared" si="296"/>
        <v>0.39899833055091821</v>
      </c>
    </row>
    <row r="2101" spans="1:33" x14ac:dyDescent="0.3">
      <c r="A2101" s="27">
        <v>46285</v>
      </c>
      <c r="B2101" s="8" t="s">
        <v>5</v>
      </c>
      <c r="C2101" s="8" t="s">
        <v>173</v>
      </c>
      <c r="D2101" s="8" t="s">
        <v>141</v>
      </c>
      <c r="E2101" s="8" t="s">
        <v>174</v>
      </c>
      <c r="F2101" s="8" t="s">
        <v>143</v>
      </c>
      <c r="G2101" s="8" t="s">
        <v>144</v>
      </c>
      <c r="H2101" s="8" t="s">
        <v>6</v>
      </c>
      <c r="I2101" s="8" t="s">
        <v>552</v>
      </c>
      <c r="J2101" s="8" t="s">
        <v>176</v>
      </c>
      <c r="K2101" s="8" t="s">
        <v>7</v>
      </c>
      <c r="L2101" s="12">
        <v>729</v>
      </c>
      <c r="M2101" s="9">
        <v>5</v>
      </c>
      <c r="N2101" s="10">
        <f t="shared" si="288"/>
        <v>6.8587105624142658E-3</v>
      </c>
      <c r="O2101" s="11">
        <f t="shared" si="289"/>
        <v>6.8599999999999994</v>
      </c>
      <c r="P2101" s="11">
        <v>34.299999999999997</v>
      </c>
      <c r="Q2101" s="11">
        <v>0</v>
      </c>
      <c r="R2101" s="8">
        <v>0</v>
      </c>
      <c r="S2101" s="8">
        <v>0</v>
      </c>
      <c r="T2101" s="33" t="str">
        <f t="shared" si="290"/>
        <v/>
      </c>
      <c r="U2101" s="12">
        <f t="shared" si="291"/>
        <v>0</v>
      </c>
      <c r="V2101" s="10">
        <f t="shared" si="292"/>
        <v>0</v>
      </c>
      <c r="W2101" s="11">
        <v>13</v>
      </c>
      <c r="X2101" s="8" t="s">
        <v>148</v>
      </c>
      <c r="Y2101" s="8" t="s">
        <v>149</v>
      </c>
      <c r="AA2101">
        <f t="shared" si="293"/>
        <v>3</v>
      </c>
      <c r="AB2101" s="32">
        <f t="shared" si="294"/>
        <v>-34.299999999999997</v>
      </c>
      <c r="AC2101" t="str">
        <f t="shared" si="295"/>
        <v>No Sales</v>
      </c>
      <c r="AD2101">
        <f>IFERROR(VLOOKUP(J2101,Product_lookup!$A:$G,5,FALSE),"")</f>
        <v>449</v>
      </c>
      <c r="AE2101">
        <f>IFERROR(VLOOKUP(J2101,Product_lookup!$A:$G,6,FALSE),"")</f>
        <v>166</v>
      </c>
      <c r="AF2101">
        <f>IFERROR(VLOOKUP(J2101,Product_lookup!$A:$G,7,FALSE),"")</f>
        <v>140</v>
      </c>
      <c r="AG2101" s="33">
        <f t="shared" si="296"/>
        <v>0.31848552338530067</v>
      </c>
    </row>
    <row r="2102" spans="1:33" x14ac:dyDescent="0.3">
      <c r="A2102" s="27">
        <v>46285</v>
      </c>
      <c r="B2102" s="8" t="s">
        <v>5</v>
      </c>
      <c r="C2102" s="8" t="s">
        <v>173</v>
      </c>
      <c r="D2102" s="8" t="s">
        <v>141</v>
      </c>
      <c r="E2102" s="8" t="s">
        <v>174</v>
      </c>
      <c r="F2102" s="8" t="s">
        <v>143</v>
      </c>
      <c r="G2102" s="8" t="s">
        <v>151</v>
      </c>
      <c r="H2102" s="8" t="s">
        <v>6</v>
      </c>
      <c r="I2102" s="8" t="s">
        <v>408</v>
      </c>
      <c r="J2102" s="8" t="s">
        <v>176</v>
      </c>
      <c r="K2102" s="8" t="s">
        <v>7</v>
      </c>
      <c r="L2102" s="12">
        <v>2379</v>
      </c>
      <c r="M2102" s="9">
        <v>23</v>
      </c>
      <c r="N2102" s="10">
        <f t="shared" si="288"/>
        <v>9.6679277007145868E-3</v>
      </c>
      <c r="O2102" s="11">
        <f t="shared" si="289"/>
        <v>7.49</v>
      </c>
      <c r="P2102" s="11">
        <v>172.27</v>
      </c>
      <c r="Q2102" s="11">
        <v>0</v>
      </c>
      <c r="R2102" s="8">
        <v>0</v>
      </c>
      <c r="S2102" s="8">
        <v>0</v>
      </c>
      <c r="T2102" s="33" t="str">
        <f t="shared" si="290"/>
        <v/>
      </c>
      <c r="U2102" s="12">
        <f t="shared" si="291"/>
        <v>0</v>
      </c>
      <c r="V2102" s="10">
        <f t="shared" si="292"/>
        <v>0</v>
      </c>
      <c r="W2102" s="11">
        <v>14</v>
      </c>
      <c r="X2102" s="8" t="s">
        <v>148</v>
      </c>
      <c r="Y2102" s="8" t="s">
        <v>149</v>
      </c>
      <c r="AA2102">
        <f t="shared" si="293"/>
        <v>3</v>
      </c>
      <c r="AB2102" s="32">
        <f t="shared" si="294"/>
        <v>-172.27</v>
      </c>
      <c r="AC2102" t="str">
        <f t="shared" si="295"/>
        <v>No Sales</v>
      </c>
      <c r="AD2102">
        <f>IFERROR(VLOOKUP(J2102,Product_lookup!$A:$G,5,FALSE),"")</f>
        <v>449</v>
      </c>
      <c r="AE2102">
        <f>IFERROR(VLOOKUP(J2102,Product_lookup!$A:$G,6,FALSE),"")</f>
        <v>166</v>
      </c>
      <c r="AF2102">
        <f>IFERROR(VLOOKUP(J2102,Product_lookup!$A:$G,7,FALSE),"")</f>
        <v>140</v>
      </c>
      <c r="AG2102" s="33">
        <f t="shared" si="296"/>
        <v>0.31848552338530067</v>
      </c>
    </row>
    <row r="2103" spans="1:33" x14ac:dyDescent="0.3">
      <c r="A2103" s="27">
        <v>46285</v>
      </c>
      <c r="B2103" s="8" t="s">
        <v>5</v>
      </c>
      <c r="C2103" s="8" t="s">
        <v>173</v>
      </c>
      <c r="D2103" s="8" t="s">
        <v>141</v>
      </c>
      <c r="E2103" s="8" t="s">
        <v>174</v>
      </c>
      <c r="F2103" s="8" t="s">
        <v>143</v>
      </c>
      <c r="G2103" s="8" t="s">
        <v>151</v>
      </c>
      <c r="H2103" s="8" t="s">
        <v>6</v>
      </c>
      <c r="I2103" s="8" t="s">
        <v>407</v>
      </c>
      <c r="J2103" s="8" t="s">
        <v>176</v>
      </c>
      <c r="K2103" s="8" t="s">
        <v>14</v>
      </c>
      <c r="L2103" s="12">
        <v>878</v>
      </c>
      <c r="M2103" s="9">
        <v>13</v>
      </c>
      <c r="N2103" s="10">
        <f t="shared" si="288"/>
        <v>1.4806378132118452E-2</v>
      </c>
      <c r="O2103" s="11">
        <f t="shared" si="289"/>
        <v>7.47</v>
      </c>
      <c r="P2103" s="11">
        <v>97.11</v>
      </c>
      <c r="Q2103" s="11">
        <v>0</v>
      </c>
      <c r="R2103" s="8">
        <v>0</v>
      </c>
      <c r="S2103" s="8">
        <v>0</v>
      </c>
      <c r="T2103" s="33" t="str">
        <f t="shared" si="290"/>
        <v/>
      </c>
      <c r="U2103" s="12">
        <f t="shared" si="291"/>
        <v>0</v>
      </c>
      <c r="V2103" s="10">
        <f t="shared" si="292"/>
        <v>0</v>
      </c>
      <c r="W2103" s="11">
        <v>9</v>
      </c>
      <c r="X2103" s="8" t="s">
        <v>148</v>
      </c>
      <c r="Y2103" s="8" t="s">
        <v>149</v>
      </c>
      <c r="AA2103">
        <f t="shared" si="293"/>
        <v>3</v>
      </c>
      <c r="AB2103" s="32">
        <f t="shared" si="294"/>
        <v>-97.11</v>
      </c>
      <c r="AC2103" t="str">
        <f t="shared" si="295"/>
        <v>No Sales</v>
      </c>
      <c r="AD2103">
        <f>IFERROR(VLOOKUP(J2103,Product_lookup!$A:$G,5,FALSE),"")</f>
        <v>449</v>
      </c>
      <c r="AE2103">
        <f>IFERROR(VLOOKUP(J2103,Product_lookup!$A:$G,6,FALSE),"")</f>
        <v>166</v>
      </c>
      <c r="AF2103">
        <f>IFERROR(VLOOKUP(J2103,Product_lookup!$A:$G,7,FALSE),"")</f>
        <v>140</v>
      </c>
      <c r="AG2103" s="33">
        <f t="shared" si="296"/>
        <v>0.31848552338530067</v>
      </c>
    </row>
    <row r="2104" spans="1:33" x14ac:dyDescent="0.3">
      <c r="A2104" s="27">
        <v>46285</v>
      </c>
      <c r="B2104" s="8" t="s">
        <v>5</v>
      </c>
      <c r="C2104" s="8" t="s">
        <v>173</v>
      </c>
      <c r="D2104" s="8" t="s">
        <v>141</v>
      </c>
      <c r="E2104" s="8" t="s">
        <v>186</v>
      </c>
      <c r="F2104" s="8" t="s">
        <v>143</v>
      </c>
      <c r="G2104" s="8" t="s">
        <v>144</v>
      </c>
      <c r="H2104" s="8" t="s">
        <v>6</v>
      </c>
      <c r="I2104" s="8" t="s">
        <v>280</v>
      </c>
      <c r="J2104" s="8" t="s">
        <v>188</v>
      </c>
      <c r="K2104" s="8" t="s">
        <v>7</v>
      </c>
      <c r="L2104" s="12">
        <v>2430</v>
      </c>
      <c r="M2104" s="9">
        <v>29</v>
      </c>
      <c r="N2104" s="10">
        <f t="shared" si="288"/>
        <v>1.1934156378600824E-2</v>
      </c>
      <c r="O2104" s="11">
        <f t="shared" si="289"/>
        <v>5.49</v>
      </c>
      <c r="P2104" s="11">
        <v>159.21</v>
      </c>
      <c r="Q2104" s="11">
        <v>0</v>
      </c>
      <c r="R2104" s="8">
        <v>0</v>
      </c>
      <c r="S2104" s="8">
        <v>0</v>
      </c>
      <c r="T2104" s="33" t="str">
        <f t="shared" si="290"/>
        <v/>
      </c>
      <c r="U2104" s="12">
        <f t="shared" si="291"/>
        <v>0</v>
      </c>
      <c r="V2104" s="10">
        <f t="shared" si="292"/>
        <v>0</v>
      </c>
      <c r="W2104" s="11">
        <v>7</v>
      </c>
      <c r="X2104" s="8" t="s">
        <v>148</v>
      </c>
      <c r="Y2104" s="8" t="s">
        <v>149</v>
      </c>
      <c r="Z2104" s="8" t="s">
        <v>387</v>
      </c>
      <c r="AA2104">
        <f t="shared" si="293"/>
        <v>3</v>
      </c>
      <c r="AB2104" s="32">
        <f t="shared" si="294"/>
        <v>-159.21</v>
      </c>
      <c r="AC2104" t="str">
        <f t="shared" si="295"/>
        <v>No Sales</v>
      </c>
      <c r="AD2104">
        <f>IFERROR(VLOOKUP(J2104,Product_lookup!$A:$G,5,FALSE),"")</f>
        <v>349</v>
      </c>
      <c r="AE2104">
        <f>IFERROR(VLOOKUP(J2104,Product_lookup!$A:$G,6,FALSE),"")</f>
        <v>133</v>
      </c>
      <c r="AF2104">
        <f>IFERROR(VLOOKUP(J2104,Product_lookup!$A:$G,7,FALSE),"")</f>
        <v>121</v>
      </c>
      <c r="AG2104" s="33">
        <f t="shared" si="296"/>
        <v>0.27220630372492838</v>
      </c>
    </row>
    <row r="2105" spans="1:33" x14ac:dyDescent="0.3">
      <c r="A2105" s="27">
        <v>46285</v>
      </c>
      <c r="B2105" s="8" t="s">
        <v>5</v>
      </c>
      <c r="C2105" s="8" t="s">
        <v>173</v>
      </c>
      <c r="D2105" s="8" t="s">
        <v>141</v>
      </c>
      <c r="E2105" s="8" t="s">
        <v>186</v>
      </c>
      <c r="F2105" s="8" t="s">
        <v>143</v>
      </c>
      <c r="G2105" s="8" t="s">
        <v>144</v>
      </c>
      <c r="H2105" s="8" t="s">
        <v>6</v>
      </c>
      <c r="I2105" s="8" t="s">
        <v>189</v>
      </c>
      <c r="J2105" s="8" t="s">
        <v>188</v>
      </c>
      <c r="K2105" s="8" t="s">
        <v>14</v>
      </c>
      <c r="L2105" s="12">
        <v>5029</v>
      </c>
      <c r="M2105" s="9">
        <v>26</v>
      </c>
      <c r="N2105" s="10">
        <f t="shared" si="288"/>
        <v>5.1700139192682442E-3</v>
      </c>
      <c r="O2105" s="11">
        <f t="shared" si="289"/>
        <v>4.96</v>
      </c>
      <c r="P2105" s="8">
        <v>128.96</v>
      </c>
      <c r="Q2105" s="11">
        <v>0</v>
      </c>
      <c r="R2105" s="8">
        <v>0</v>
      </c>
      <c r="S2105" s="8">
        <v>0</v>
      </c>
      <c r="T2105" s="33" t="str">
        <f t="shared" si="290"/>
        <v/>
      </c>
      <c r="U2105" s="12">
        <f t="shared" si="291"/>
        <v>0</v>
      </c>
      <c r="V2105" s="10">
        <f t="shared" si="292"/>
        <v>0</v>
      </c>
      <c r="W2105" s="11">
        <v>8.5</v>
      </c>
      <c r="X2105" s="8" t="s">
        <v>148</v>
      </c>
      <c r="Y2105" s="8" t="s">
        <v>149</v>
      </c>
      <c r="AA2105">
        <f t="shared" si="293"/>
        <v>3</v>
      </c>
      <c r="AB2105" s="32">
        <f t="shared" si="294"/>
        <v>-128.96</v>
      </c>
      <c r="AC2105" t="str">
        <f t="shared" si="295"/>
        <v>No Sales</v>
      </c>
      <c r="AD2105">
        <f>IFERROR(VLOOKUP(J2105,Product_lookup!$A:$G,5,FALSE),"")</f>
        <v>349</v>
      </c>
      <c r="AE2105">
        <f>IFERROR(VLOOKUP(J2105,Product_lookup!$A:$G,6,FALSE),"")</f>
        <v>133</v>
      </c>
      <c r="AF2105">
        <f>IFERROR(VLOOKUP(J2105,Product_lookup!$A:$G,7,FALSE),"")</f>
        <v>121</v>
      </c>
      <c r="AG2105" s="33">
        <f t="shared" si="296"/>
        <v>0.27220630372492838</v>
      </c>
    </row>
    <row r="2106" spans="1:33" x14ac:dyDescent="0.3">
      <c r="A2106" s="27">
        <v>46285</v>
      </c>
      <c r="B2106" s="8" t="s">
        <v>5</v>
      </c>
      <c r="C2106" s="8" t="s">
        <v>173</v>
      </c>
      <c r="D2106" s="8" t="s">
        <v>141</v>
      </c>
      <c r="E2106" s="8" t="s">
        <v>193</v>
      </c>
      <c r="F2106" s="8" t="s">
        <v>143</v>
      </c>
      <c r="G2106" s="8" t="s">
        <v>151</v>
      </c>
      <c r="H2106" s="8" t="s">
        <v>6</v>
      </c>
      <c r="I2106" s="8" t="s">
        <v>1083</v>
      </c>
      <c r="J2106" s="8" t="s">
        <v>195</v>
      </c>
      <c r="K2106" s="8" t="s">
        <v>14</v>
      </c>
      <c r="L2106" s="12">
        <v>227</v>
      </c>
      <c r="M2106" s="9">
        <v>2</v>
      </c>
      <c r="N2106" s="10">
        <f t="shared" si="288"/>
        <v>8.8105726872246704E-3</v>
      </c>
      <c r="O2106" s="11">
        <f t="shared" si="289"/>
        <v>9.15</v>
      </c>
      <c r="P2106" s="11">
        <v>18.3</v>
      </c>
      <c r="Q2106" s="11">
        <v>0</v>
      </c>
      <c r="R2106" s="8">
        <v>0</v>
      </c>
      <c r="S2106" s="8">
        <v>0</v>
      </c>
      <c r="T2106" s="33" t="str">
        <f t="shared" si="290"/>
        <v/>
      </c>
      <c r="U2106" s="12">
        <f t="shared" si="291"/>
        <v>0</v>
      </c>
      <c r="V2106" s="10">
        <f t="shared" si="292"/>
        <v>0</v>
      </c>
      <c r="W2106" s="11">
        <v>12</v>
      </c>
      <c r="X2106" s="8" t="s">
        <v>148</v>
      </c>
      <c r="Y2106" s="8" t="s">
        <v>149</v>
      </c>
      <c r="AA2106">
        <f t="shared" si="293"/>
        <v>3</v>
      </c>
      <c r="AB2106" s="32">
        <f t="shared" si="294"/>
        <v>-18.3</v>
      </c>
      <c r="AC2106" t="str">
        <f t="shared" si="295"/>
        <v>No Sales</v>
      </c>
      <c r="AD2106">
        <f>IFERROR(VLOOKUP(J2106,Product_lookup!$A:$G,5,FALSE),"")</f>
        <v>399</v>
      </c>
      <c r="AE2106">
        <f>IFERROR(VLOOKUP(J2106,Product_lookup!$A:$G,6,FALSE),"")</f>
        <v>148</v>
      </c>
      <c r="AF2106">
        <f>IFERROR(VLOOKUP(J2106,Product_lookup!$A:$G,7,FALSE),"")</f>
        <v>126</v>
      </c>
      <c r="AG2106" s="33">
        <f t="shared" si="296"/>
        <v>0.31328320802005011</v>
      </c>
    </row>
    <row r="2107" spans="1:33" x14ac:dyDescent="0.3">
      <c r="A2107" s="27">
        <v>46285</v>
      </c>
      <c r="B2107" s="8" t="s">
        <v>5</v>
      </c>
      <c r="C2107" s="8" t="s">
        <v>173</v>
      </c>
      <c r="D2107" s="8" t="s">
        <v>141</v>
      </c>
      <c r="E2107" s="8" t="s">
        <v>193</v>
      </c>
      <c r="F2107" s="8" t="s">
        <v>143</v>
      </c>
      <c r="G2107" s="8" t="s">
        <v>151</v>
      </c>
      <c r="H2107" s="8" t="s">
        <v>6</v>
      </c>
      <c r="I2107" s="8" t="s">
        <v>194</v>
      </c>
      <c r="J2107" s="8" t="s">
        <v>195</v>
      </c>
      <c r="K2107" s="8" t="s">
        <v>21</v>
      </c>
      <c r="L2107" s="12">
        <v>1066</v>
      </c>
      <c r="M2107" s="9">
        <v>15</v>
      </c>
      <c r="N2107" s="10">
        <f t="shared" si="288"/>
        <v>1.4071294559099437E-2</v>
      </c>
      <c r="O2107" s="11">
        <f t="shared" si="289"/>
        <v>9.5</v>
      </c>
      <c r="P2107" s="11">
        <v>142.5</v>
      </c>
      <c r="Q2107" s="11">
        <v>399</v>
      </c>
      <c r="R2107" s="8">
        <v>1</v>
      </c>
      <c r="S2107" s="8">
        <v>1</v>
      </c>
      <c r="T2107" s="33">
        <f t="shared" si="290"/>
        <v>0.35714285714285715</v>
      </c>
      <c r="U2107" s="12">
        <f t="shared" si="291"/>
        <v>2.8</v>
      </c>
      <c r="V2107" s="10">
        <f t="shared" si="292"/>
        <v>6.6666666666666666E-2</v>
      </c>
      <c r="W2107" s="11">
        <v>9.5</v>
      </c>
      <c r="X2107" s="8" t="s">
        <v>148</v>
      </c>
      <c r="Y2107" s="8" t="s">
        <v>149</v>
      </c>
      <c r="AA2107">
        <f t="shared" si="293"/>
        <v>3</v>
      </c>
      <c r="AB2107" s="32">
        <f t="shared" si="294"/>
        <v>-17.5</v>
      </c>
      <c r="AC2107" t="str">
        <f t="shared" si="295"/>
        <v>Losing</v>
      </c>
      <c r="AD2107">
        <f>IFERROR(VLOOKUP(J2107,Product_lookup!$A:$G,5,FALSE),"")</f>
        <v>399</v>
      </c>
      <c r="AE2107">
        <f>IFERROR(VLOOKUP(J2107,Product_lookup!$A:$G,6,FALSE),"")</f>
        <v>148</v>
      </c>
      <c r="AF2107">
        <f>IFERROR(VLOOKUP(J2107,Product_lookup!$A:$G,7,FALSE),"")</f>
        <v>126</v>
      </c>
      <c r="AG2107" s="33">
        <f t="shared" si="296"/>
        <v>0.31328320802005011</v>
      </c>
    </row>
    <row r="2108" spans="1:33" x14ac:dyDescent="0.3">
      <c r="A2108" s="27">
        <v>46285</v>
      </c>
      <c r="B2108" s="8" t="s">
        <v>5</v>
      </c>
      <c r="C2108" s="8" t="s">
        <v>173</v>
      </c>
      <c r="D2108" s="8" t="s">
        <v>141</v>
      </c>
      <c r="E2108" s="8" t="s">
        <v>193</v>
      </c>
      <c r="F2108" s="8" t="s">
        <v>143</v>
      </c>
      <c r="G2108" s="8" t="s">
        <v>144</v>
      </c>
      <c r="H2108" s="8" t="s">
        <v>6</v>
      </c>
      <c r="I2108" s="8" t="s">
        <v>267</v>
      </c>
      <c r="J2108" s="8" t="s">
        <v>195</v>
      </c>
      <c r="K2108" s="8" t="s">
        <v>21</v>
      </c>
      <c r="L2108" s="12">
        <v>129</v>
      </c>
      <c r="M2108" s="9">
        <v>1</v>
      </c>
      <c r="N2108" s="10">
        <f t="shared" si="288"/>
        <v>7.7519379844961239E-3</v>
      </c>
      <c r="O2108" s="11">
        <f t="shared" si="289"/>
        <v>6.37</v>
      </c>
      <c r="P2108" s="11">
        <v>6.37</v>
      </c>
      <c r="Q2108" s="11">
        <v>0</v>
      </c>
      <c r="R2108" s="8">
        <v>0</v>
      </c>
      <c r="S2108" s="8">
        <v>0</v>
      </c>
      <c r="T2108" s="33" t="str">
        <f t="shared" si="290"/>
        <v/>
      </c>
      <c r="U2108" s="12">
        <f t="shared" si="291"/>
        <v>0</v>
      </c>
      <c r="V2108" s="10">
        <f t="shared" si="292"/>
        <v>0</v>
      </c>
      <c r="W2108" s="11">
        <v>7.5</v>
      </c>
      <c r="X2108" s="8" t="s">
        <v>148</v>
      </c>
      <c r="Y2108" s="8" t="s">
        <v>149</v>
      </c>
      <c r="AA2108">
        <f t="shared" si="293"/>
        <v>3</v>
      </c>
      <c r="AB2108" s="32">
        <f t="shared" si="294"/>
        <v>-6.37</v>
      </c>
      <c r="AC2108" t="str">
        <f t="shared" si="295"/>
        <v>No Sales</v>
      </c>
      <c r="AD2108">
        <f>IFERROR(VLOOKUP(J2108,Product_lookup!$A:$G,5,FALSE),"")</f>
        <v>399</v>
      </c>
      <c r="AE2108">
        <f>IFERROR(VLOOKUP(J2108,Product_lookup!$A:$G,6,FALSE),"")</f>
        <v>148</v>
      </c>
      <c r="AF2108">
        <f>IFERROR(VLOOKUP(J2108,Product_lookup!$A:$G,7,FALSE),"")</f>
        <v>126</v>
      </c>
      <c r="AG2108" s="33">
        <f t="shared" si="296"/>
        <v>0.31328320802005011</v>
      </c>
    </row>
    <row r="2109" spans="1:33" x14ac:dyDescent="0.3">
      <c r="A2109" s="27">
        <v>46285</v>
      </c>
      <c r="B2109" s="8" t="s">
        <v>5</v>
      </c>
      <c r="C2109" s="8" t="s">
        <v>173</v>
      </c>
      <c r="D2109" s="8" t="s">
        <v>141</v>
      </c>
      <c r="E2109" s="8" t="s">
        <v>193</v>
      </c>
      <c r="F2109" s="8" t="s">
        <v>143</v>
      </c>
      <c r="G2109" s="8" t="s">
        <v>144</v>
      </c>
      <c r="H2109" s="8" t="s">
        <v>6</v>
      </c>
      <c r="I2109" s="8" t="s">
        <v>198</v>
      </c>
      <c r="J2109" s="8" t="s">
        <v>195</v>
      </c>
      <c r="K2109" s="8" t="s">
        <v>21</v>
      </c>
      <c r="L2109" s="12">
        <v>238</v>
      </c>
      <c r="M2109" s="9">
        <v>2</v>
      </c>
      <c r="N2109" s="10">
        <f t="shared" si="288"/>
        <v>8.4033613445378148E-3</v>
      </c>
      <c r="O2109" s="11">
        <f t="shared" si="289"/>
        <v>9.6999999999999993</v>
      </c>
      <c r="P2109" s="11">
        <v>19.399999999999999</v>
      </c>
      <c r="Q2109" s="11">
        <v>0</v>
      </c>
      <c r="R2109" s="8">
        <v>0</v>
      </c>
      <c r="S2109" s="8">
        <v>0</v>
      </c>
      <c r="T2109" s="33" t="str">
        <f t="shared" si="290"/>
        <v/>
      </c>
      <c r="U2109" s="12">
        <f t="shared" si="291"/>
        <v>0</v>
      </c>
      <c r="V2109" s="10">
        <f t="shared" si="292"/>
        <v>0</v>
      </c>
      <c r="W2109" s="11">
        <v>11</v>
      </c>
      <c r="X2109" s="8" t="s">
        <v>148</v>
      </c>
      <c r="Y2109" s="8" t="s">
        <v>149</v>
      </c>
      <c r="AA2109">
        <f t="shared" si="293"/>
        <v>3</v>
      </c>
      <c r="AB2109" s="32">
        <f t="shared" si="294"/>
        <v>-19.399999999999999</v>
      </c>
      <c r="AC2109" t="str">
        <f t="shared" si="295"/>
        <v>No Sales</v>
      </c>
      <c r="AD2109">
        <f>IFERROR(VLOOKUP(J2109,Product_lookup!$A:$G,5,FALSE),"")</f>
        <v>399</v>
      </c>
      <c r="AE2109">
        <f>IFERROR(VLOOKUP(J2109,Product_lookup!$A:$G,6,FALSE),"")</f>
        <v>148</v>
      </c>
      <c r="AF2109">
        <f>IFERROR(VLOOKUP(J2109,Product_lookup!$A:$G,7,FALSE),"")</f>
        <v>126</v>
      </c>
      <c r="AG2109" s="33">
        <f t="shared" si="296"/>
        <v>0.31328320802005011</v>
      </c>
    </row>
    <row r="2110" spans="1:33" x14ac:dyDescent="0.3">
      <c r="A2110" s="27">
        <v>46285</v>
      </c>
      <c r="B2110" s="8" t="s">
        <v>5</v>
      </c>
      <c r="C2110" s="8" t="s">
        <v>173</v>
      </c>
      <c r="D2110" s="8" t="s">
        <v>141</v>
      </c>
      <c r="E2110" s="8" t="s">
        <v>193</v>
      </c>
      <c r="F2110" s="8" t="s">
        <v>143</v>
      </c>
      <c r="G2110" s="8" t="s">
        <v>144</v>
      </c>
      <c r="H2110" s="8" t="s">
        <v>6</v>
      </c>
      <c r="I2110" s="8" t="s">
        <v>264</v>
      </c>
      <c r="J2110" s="8" t="s">
        <v>195</v>
      </c>
      <c r="K2110" s="8" t="s">
        <v>14</v>
      </c>
      <c r="L2110" s="12">
        <v>1195</v>
      </c>
      <c r="M2110" s="9">
        <v>14</v>
      </c>
      <c r="N2110" s="10">
        <f t="shared" si="288"/>
        <v>1.1715481171548118E-2</v>
      </c>
      <c r="O2110" s="11">
        <f t="shared" si="289"/>
        <v>7.29</v>
      </c>
      <c r="P2110" s="11">
        <v>102.06</v>
      </c>
      <c r="Q2110" s="11">
        <v>0</v>
      </c>
      <c r="R2110" s="8">
        <v>0</v>
      </c>
      <c r="S2110" s="8">
        <v>0</v>
      </c>
      <c r="T2110" s="33" t="str">
        <f t="shared" si="290"/>
        <v/>
      </c>
      <c r="U2110" s="12">
        <f t="shared" si="291"/>
        <v>0</v>
      </c>
      <c r="V2110" s="10">
        <f t="shared" si="292"/>
        <v>0</v>
      </c>
      <c r="W2110" s="11">
        <v>9</v>
      </c>
      <c r="X2110" s="8" t="s">
        <v>148</v>
      </c>
      <c r="Y2110" s="8" t="s">
        <v>149</v>
      </c>
      <c r="AA2110">
        <f t="shared" si="293"/>
        <v>3</v>
      </c>
      <c r="AB2110" s="32">
        <f t="shared" si="294"/>
        <v>-102.06</v>
      </c>
      <c r="AC2110" t="str">
        <f t="shared" si="295"/>
        <v>No Sales</v>
      </c>
      <c r="AD2110">
        <f>IFERROR(VLOOKUP(J2110,Product_lookup!$A:$G,5,FALSE),"")</f>
        <v>399</v>
      </c>
      <c r="AE2110">
        <f>IFERROR(VLOOKUP(J2110,Product_lookup!$A:$G,6,FALSE),"")</f>
        <v>148</v>
      </c>
      <c r="AF2110">
        <f>IFERROR(VLOOKUP(J2110,Product_lookup!$A:$G,7,FALSE),"")</f>
        <v>126</v>
      </c>
      <c r="AG2110" s="33">
        <f t="shared" si="296"/>
        <v>0.31328320802005011</v>
      </c>
    </row>
    <row r="2111" spans="1:33" x14ac:dyDescent="0.3">
      <c r="A2111" s="27">
        <v>46285</v>
      </c>
      <c r="B2111" s="8" t="s">
        <v>5</v>
      </c>
      <c r="C2111" s="8" t="s">
        <v>173</v>
      </c>
      <c r="D2111" s="8" t="s">
        <v>141</v>
      </c>
      <c r="E2111" s="8" t="s">
        <v>200</v>
      </c>
      <c r="F2111" s="8" t="s">
        <v>143</v>
      </c>
      <c r="G2111" s="8" t="s">
        <v>151</v>
      </c>
      <c r="H2111" s="8" t="s">
        <v>6</v>
      </c>
      <c r="I2111" s="8" t="s">
        <v>574</v>
      </c>
      <c r="J2111" s="8" t="s">
        <v>202</v>
      </c>
      <c r="K2111" s="8" t="s">
        <v>7</v>
      </c>
      <c r="L2111" s="12">
        <v>1251</v>
      </c>
      <c r="M2111" s="9">
        <v>7</v>
      </c>
      <c r="N2111" s="10">
        <f t="shared" si="288"/>
        <v>5.5955235811350921E-3</v>
      </c>
      <c r="O2111" s="11">
        <f t="shared" si="289"/>
        <v>4.93</v>
      </c>
      <c r="P2111" s="11">
        <v>34.51</v>
      </c>
      <c r="Q2111" s="11">
        <v>0</v>
      </c>
      <c r="R2111" s="8">
        <v>0</v>
      </c>
      <c r="S2111" s="8">
        <v>0</v>
      </c>
      <c r="T2111" s="33" t="str">
        <f t="shared" si="290"/>
        <v/>
      </c>
      <c r="U2111" s="12">
        <f t="shared" si="291"/>
        <v>0</v>
      </c>
      <c r="V2111" s="10">
        <f t="shared" si="292"/>
        <v>0</v>
      </c>
      <c r="W2111" s="11">
        <v>8.5</v>
      </c>
      <c r="X2111" s="8" t="s">
        <v>148</v>
      </c>
      <c r="Y2111" s="8" t="s">
        <v>149</v>
      </c>
      <c r="AA2111">
        <f t="shared" si="293"/>
        <v>3</v>
      </c>
      <c r="AB2111" s="32">
        <f t="shared" si="294"/>
        <v>-34.51</v>
      </c>
      <c r="AC2111" t="str">
        <f t="shared" si="295"/>
        <v>No Sales</v>
      </c>
      <c r="AD2111">
        <f>IFERROR(VLOOKUP(J2111,Product_lookup!$A:$G,5,FALSE),"")</f>
        <v>429</v>
      </c>
      <c r="AE2111">
        <f>IFERROR(VLOOKUP(J2111,Product_lookup!$A:$G,6,FALSE),"")</f>
        <v>159</v>
      </c>
      <c r="AF2111">
        <f>IFERROR(VLOOKUP(J2111,Product_lookup!$A:$G,7,FALSE),"")</f>
        <v>139</v>
      </c>
      <c r="AG2111" s="33">
        <f t="shared" si="296"/>
        <v>0.30536130536130535</v>
      </c>
    </row>
    <row r="2112" spans="1:33" x14ac:dyDescent="0.3">
      <c r="A2112" s="27">
        <v>46285</v>
      </c>
      <c r="B2112" s="8" t="s">
        <v>5</v>
      </c>
      <c r="C2112" s="8" t="s">
        <v>173</v>
      </c>
      <c r="D2112" s="8" t="s">
        <v>141</v>
      </c>
      <c r="E2112" s="8" t="s">
        <v>200</v>
      </c>
      <c r="F2112" s="8" t="s">
        <v>143</v>
      </c>
      <c r="G2112" s="8" t="s">
        <v>151</v>
      </c>
      <c r="H2112" s="8" t="s">
        <v>6</v>
      </c>
      <c r="I2112" s="8" t="s">
        <v>201</v>
      </c>
      <c r="J2112" s="8" t="s">
        <v>202</v>
      </c>
      <c r="K2112" s="8" t="s">
        <v>14</v>
      </c>
      <c r="L2112" s="12">
        <v>1205</v>
      </c>
      <c r="M2112" s="9">
        <v>10</v>
      </c>
      <c r="N2112" s="10">
        <f t="shared" si="288"/>
        <v>8.2987551867219917E-3</v>
      </c>
      <c r="O2112" s="11">
        <f t="shared" si="289"/>
        <v>4.99</v>
      </c>
      <c r="P2112" s="11">
        <v>49.9</v>
      </c>
      <c r="Q2112" s="11">
        <v>0</v>
      </c>
      <c r="R2112" s="8">
        <v>0</v>
      </c>
      <c r="S2112" s="8">
        <v>0</v>
      </c>
      <c r="T2112" s="33" t="str">
        <f t="shared" si="290"/>
        <v/>
      </c>
      <c r="U2112" s="12">
        <f t="shared" si="291"/>
        <v>0</v>
      </c>
      <c r="V2112" s="10">
        <f t="shared" si="292"/>
        <v>0</v>
      </c>
      <c r="W2112" s="11">
        <v>9</v>
      </c>
      <c r="X2112" s="8" t="s">
        <v>148</v>
      </c>
      <c r="Y2112" s="8" t="s">
        <v>149</v>
      </c>
      <c r="AA2112">
        <f t="shared" si="293"/>
        <v>3</v>
      </c>
      <c r="AB2112" s="32">
        <f t="shared" si="294"/>
        <v>-49.9</v>
      </c>
      <c r="AC2112" t="str">
        <f t="shared" si="295"/>
        <v>No Sales</v>
      </c>
      <c r="AD2112">
        <f>IFERROR(VLOOKUP(J2112,Product_lookup!$A:$G,5,FALSE),"")</f>
        <v>429</v>
      </c>
      <c r="AE2112">
        <f>IFERROR(VLOOKUP(J2112,Product_lookup!$A:$G,6,FALSE),"")</f>
        <v>159</v>
      </c>
      <c r="AF2112">
        <f>IFERROR(VLOOKUP(J2112,Product_lookup!$A:$G,7,FALSE),"")</f>
        <v>139</v>
      </c>
      <c r="AG2112" s="33">
        <f t="shared" si="296"/>
        <v>0.30536130536130535</v>
      </c>
    </row>
    <row r="2113" spans="1:33" x14ac:dyDescent="0.3">
      <c r="A2113" s="27">
        <v>46285</v>
      </c>
      <c r="B2113" s="8" t="s">
        <v>5</v>
      </c>
      <c r="C2113" s="8" t="s">
        <v>173</v>
      </c>
      <c r="D2113" s="8" t="s">
        <v>141</v>
      </c>
      <c r="E2113" s="8" t="s">
        <v>200</v>
      </c>
      <c r="F2113" s="8" t="s">
        <v>143</v>
      </c>
      <c r="G2113" s="8" t="s">
        <v>144</v>
      </c>
      <c r="H2113" s="8" t="s">
        <v>6</v>
      </c>
      <c r="I2113" s="8" t="s">
        <v>270</v>
      </c>
      <c r="J2113" s="8" t="s">
        <v>202</v>
      </c>
      <c r="K2113" s="8" t="s">
        <v>14</v>
      </c>
      <c r="L2113" s="12">
        <v>7693</v>
      </c>
      <c r="M2113" s="9">
        <v>42</v>
      </c>
      <c r="N2113" s="10">
        <f t="shared" si="288"/>
        <v>5.4595086442220204E-3</v>
      </c>
      <c r="O2113" s="11">
        <f t="shared" si="289"/>
        <v>6.67</v>
      </c>
      <c r="P2113" s="11">
        <v>280.14</v>
      </c>
      <c r="Q2113" s="11">
        <v>0</v>
      </c>
      <c r="R2113" s="8">
        <v>0</v>
      </c>
      <c r="S2113" s="8">
        <v>0</v>
      </c>
      <c r="T2113" s="33" t="str">
        <f t="shared" si="290"/>
        <v/>
      </c>
      <c r="U2113" s="12">
        <f t="shared" si="291"/>
        <v>0</v>
      </c>
      <c r="V2113" s="10">
        <f t="shared" si="292"/>
        <v>0</v>
      </c>
      <c r="W2113" s="11">
        <v>8</v>
      </c>
      <c r="X2113" s="8" t="s">
        <v>148</v>
      </c>
      <c r="Y2113" s="8" t="s">
        <v>149</v>
      </c>
      <c r="AA2113">
        <f t="shared" si="293"/>
        <v>3</v>
      </c>
      <c r="AB2113" s="32">
        <f t="shared" si="294"/>
        <v>-280.14</v>
      </c>
      <c r="AC2113" t="str">
        <f t="shared" si="295"/>
        <v>No Sales</v>
      </c>
      <c r="AD2113">
        <f>IFERROR(VLOOKUP(J2113,Product_lookup!$A:$G,5,FALSE),"")</f>
        <v>429</v>
      </c>
      <c r="AE2113">
        <f>IFERROR(VLOOKUP(J2113,Product_lookup!$A:$G,6,FALSE),"")</f>
        <v>159</v>
      </c>
      <c r="AF2113">
        <f>IFERROR(VLOOKUP(J2113,Product_lookup!$A:$G,7,FALSE),"")</f>
        <v>139</v>
      </c>
      <c r="AG2113" s="33">
        <f t="shared" si="296"/>
        <v>0.30536130536130535</v>
      </c>
    </row>
    <row r="2114" spans="1:33" x14ac:dyDescent="0.3">
      <c r="A2114" s="27">
        <v>46285</v>
      </c>
      <c r="B2114" s="8" t="s">
        <v>32</v>
      </c>
      <c r="C2114" s="8" t="s">
        <v>140</v>
      </c>
      <c r="D2114" s="8" t="s">
        <v>141</v>
      </c>
      <c r="E2114" s="8" t="s">
        <v>150</v>
      </c>
      <c r="F2114" s="8" t="s">
        <v>143</v>
      </c>
      <c r="G2114" s="8" t="s">
        <v>210</v>
      </c>
      <c r="H2114" s="8" t="s">
        <v>20</v>
      </c>
      <c r="I2114" s="8" t="s">
        <v>210</v>
      </c>
      <c r="J2114" s="8" t="s">
        <v>153</v>
      </c>
      <c r="K2114" s="8" t="s">
        <v>21</v>
      </c>
      <c r="L2114" s="12">
        <v>926</v>
      </c>
      <c r="M2114" s="9">
        <v>13</v>
      </c>
      <c r="N2114" s="10">
        <f t="shared" ref="N2114:N2177" si="297">IF(L2114=0,"",M2114/L2114)</f>
        <v>1.4038876889848811E-2</v>
      </c>
      <c r="O2114" s="11">
        <f t="shared" ref="O2114:O2177" si="298">IF(M2114=0,"",P2114/M2114)</f>
        <v>14.649999999999999</v>
      </c>
      <c r="P2114" s="11">
        <v>190.45</v>
      </c>
      <c r="Q2114" s="11">
        <v>0</v>
      </c>
      <c r="R2114" s="8">
        <v>0</v>
      </c>
      <c r="S2114" s="8">
        <v>0</v>
      </c>
      <c r="T2114" s="33" t="str">
        <f t="shared" ref="T2114:T2177" si="299">IF(Q2114=0,"",P2114/Q2114)</f>
        <v/>
      </c>
      <c r="U2114" s="12">
        <f t="shared" ref="U2114:U2177" si="300">IF(P2114=0,"",Q2114/P2114)</f>
        <v>0</v>
      </c>
      <c r="V2114" s="10">
        <f t="shared" ref="V2114:V2177" si="301">IF(M2114=0,"",R2114/M2114)</f>
        <v>0</v>
      </c>
      <c r="W2114" s="11">
        <v>15</v>
      </c>
      <c r="X2114" s="8" t="s">
        <v>148</v>
      </c>
      <c r="Y2114" s="8" t="s">
        <v>149</v>
      </c>
      <c r="AA2114">
        <f t="shared" ref="AA2114:AA2177" si="302">IF(OR(A2114&lt;DATE(2026,9,1),A2114&gt;DATE(2026,9,28)),"Check Date",INT((A2114-DATE(2026,9,1))/7)+1)</f>
        <v>3</v>
      </c>
      <c r="AB2114" s="32">
        <f t="shared" ref="AB2114:AB2177" si="303">IF(OR(AD2114="",AE2114="",AF2114=""),"",S2114*(AD2114-AE2114-AF2114)-P2114)</f>
        <v>-190.45</v>
      </c>
      <c r="AC2114" t="str">
        <f t="shared" ref="AC2114:AC2177" si="304">IF(P2114&lt;0,"Review",IF(OR(AD2114="",AE2114="",AF2114=""),"Cost missing",IF(P2114=0,"No Spend",IF(Q2114=0,"No Sales",IF(P2114/Q2114&lt;AG2114,"Profitable","Losing")))))</f>
        <v>No Sales</v>
      </c>
      <c r="AD2114">
        <f>IFERROR(VLOOKUP(J2114,Product_lookup!$A:$G,5,FALSE),"")</f>
        <v>549</v>
      </c>
      <c r="AE2114">
        <f>IFERROR(VLOOKUP(J2114,Product_lookup!$A:$G,6,FALSE),"")</f>
        <v>192</v>
      </c>
      <c r="AF2114">
        <f>IFERROR(VLOOKUP(J2114,Product_lookup!$A:$G,7,FALSE),"")</f>
        <v>139</v>
      </c>
      <c r="AG2114" s="33">
        <f t="shared" ref="AG2114:AG2177" si="305">IFERROR((AD2114-AE2114-AF2114)/AD2114,"")</f>
        <v>0.39708561020036431</v>
      </c>
    </row>
    <row r="2115" spans="1:33" x14ac:dyDescent="0.3">
      <c r="A2115" s="27">
        <v>46285</v>
      </c>
      <c r="B2115" s="8" t="s">
        <v>32</v>
      </c>
      <c r="C2115" s="8" t="s">
        <v>140</v>
      </c>
      <c r="D2115" s="8" t="s">
        <v>141</v>
      </c>
      <c r="E2115" s="8" t="s">
        <v>150</v>
      </c>
      <c r="F2115" s="8" t="s">
        <v>143</v>
      </c>
      <c r="G2115" s="8" t="s">
        <v>446</v>
      </c>
      <c r="H2115" s="8" t="s">
        <v>20</v>
      </c>
      <c r="I2115" s="8" t="s">
        <v>446</v>
      </c>
      <c r="J2115" s="8" t="s">
        <v>153</v>
      </c>
      <c r="K2115" s="8" t="s">
        <v>14</v>
      </c>
      <c r="L2115" s="12">
        <v>530</v>
      </c>
      <c r="M2115" s="9">
        <v>3</v>
      </c>
      <c r="N2115" s="10">
        <f t="shared" si="297"/>
        <v>5.6603773584905656E-3</v>
      </c>
      <c r="O2115" s="11">
        <f t="shared" si="298"/>
        <v>9.48</v>
      </c>
      <c r="P2115" s="11">
        <v>28.44</v>
      </c>
      <c r="Q2115" s="11">
        <v>0</v>
      </c>
      <c r="R2115" s="8">
        <v>0</v>
      </c>
      <c r="S2115" s="8">
        <v>0</v>
      </c>
      <c r="T2115" s="33" t="str">
        <f t="shared" si="299"/>
        <v/>
      </c>
      <c r="U2115" s="12">
        <f t="shared" si="300"/>
        <v>0</v>
      </c>
      <c r="V2115" s="10">
        <f t="shared" si="301"/>
        <v>0</v>
      </c>
      <c r="W2115" s="11">
        <v>13.5</v>
      </c>
      <c r="X2115" s="8" t="s">
        <v>148</v>
      </c>
      <c r="Y2115" s="8" t="s">
        <v>149</v>
      </c>
      <c r="AA2115">
        <f t="shared" si="302"/>
        <v>3</v>
      </c>
      <c r="AB2115" s="32">
        <f t="shared" si="303"/>
        <v>-28.44</v>
      </c>
      <c r="AC2115" t="str">
        <f t="shared" si="304"/>
        <v>No Sales</v>
      </c>
      <c r="AD2115">
        <f>IFERROR(VLOOKUP(J2115,Product_lookup!$A:$G,5,FALSE),"")</f>
        <v>549</v>
      </c>
      <c r="AE2115">
        <f>IFERROR(VLOOKUP(J2115,Product_lookup!$A:$G,6,FALSE),"")</f>
        <v>192</v>
      </c>
      <c r="AF2115">
        <f>IFERROR(VLOOKUP(J2115,Product_lookup!$A:$G,7,FALSE),"")</f>
        <v>139</v>
      </c>
      <c r="AG2115" s="33">
        <f t="shared" si="305"/>
        <v>0.39708561020036431</v>
      </c>
    </row>
    <row r="2116" spans="1:33" x14ac:dyDescent="0.3">
      <c r="A2116" s="27">
        <v>46285</v>
      </c>
      <c r="B2116" s="8" t="s">
        <v>32</v>
      </c>
      <c r="C2116" s="8" t="s">
        <v>140</v>
      </c>
      <c r="D2116" s="8" t="s">
        <v>141</v>
      </c>
      <c r="E2116" s="8" t="s">
        <v>211</v>
      </c>
      <c r="F2116" s="8" t="s">
        <v>143</v>
      </c>
      <c r="G2116" s="8" t="s">
        <v>619</v>
      </c>
      <c r="H2116" s="8" t="s">
        <v>20</v>
      </c>
      <c r="I2116" s="8" t="s">
        <v>619</v>
      </c>
      <c r="J2116" s="8" t="s">
        <v>214</v>
      </c>
      <c r="K2116" s="8" t="s">
        <v>14</v>
      </c>
      <c r="L2116" s="12">
        <v>907</v>
      </c>
      <c r="M2116" s="9">
        <v>8</v>
      </c>
      <c r="N2116" s="10">
        <f t="shared" si="297"/>
        <v>8.8202866593164279E-3</v>
      </c>
      <c r="O2116" s="11">
        <f t="shared" si="298"/>
        <v>11.87</v>
      </c>
      <c r="P2116" s="11">
        <v>94.96</v>
      </c>
      <c r="Q2116" s="11">
        <v>0</v>
      </c>
      <c r="R2116" s="8">
        <v>0</v>
      </c>
      <c r="S2116" s="8">
        <v>0</v>
      </c>
      <c r="T2116" s="33" t="str">
        <f t="shared" si="299"/>
        <v/>
      </c>
      <c r="U2116" s="12">
        <f t="shared" si="300"/>
        <v>0</v>
      </c>
      <c r="V2116" s="10">
        <f t="shared" si="301"/>
        <v>0</v>
      </c>
      <c r="W2116" s="11">
        <v>18.5</v>
      </c>
      <c r="X2116" s="8" t="s">
        <v>148</v>
      </c>
      <c r="Y2116" s="8" t="s">
        <v>149</v>
      </c>
      <c r="AA2116">
        <f t="shared" si="302"/>
        <v>3</v>
      </c>
      <c r="AB2116" s="32">
        <f t="shared" si="303"/>
        <v>-94.96</v>
      </c>
      <c r="AC2116" t="str">
        <f t="shared" si="304"/>
        <v>No Sales</v>
      </c>
      <c r="AD2116">
        <f>IFERROR(VLOOKUP(J2116,Product_lookup!$A:$G,5,FALSE),"")</f>
        <v>649</v>
      </c>
      <c r="AE2116">
        <f>IFERROR(VLOOKUP(J2116,Product_lookup!$A:$G,6,FALSE),"")</f>
        <v>234</v>
      </c>
      <c r="AF2116">
        <f>IFERROR(VLOOKUP(J2116,Product_lookup!$A:$G,7,FALSE),"")</f>
        <v>148</v>
      </c>
      <c r="AG2116" s="33">
        <f t="shared" si="305"/>
        <v>0.41140215716486905</v>
      </c>
    </row>
    <row r="2117" spans="1:33" x14ac:dyDescent="0.3">
      <c r="A2117" s="27">
        <v>46285</v>
      </c>
      <c r="B2117" s="8" t="s">
        <v>32</v>
      </c>
      <c r="C2117" s="8" t="s">
        <v>140</v>
      </c>
      <c r="D2117" s="8" t="s">
        <v>141</v>
      </c>
      <c r="E2117" s="8" t="s">
        <v>211</v>
      </c>
      <c r="F2117" s="8" t="s">
        <v>143</v>
      </c>
      <c r="G2117" s="8" t="s">
        <v>368</v>
      </c>
      <c r="H2117" s="8" t="s">
        <v>20</v>
      </c>
      <c r="I2117" s="8" t="s">
        <v>368</v>
      </c>
      <c r="J2117" s="8" t="s">
        <v>214</v>
      </c>
      <c r="K2117" s="8" t="s">
        <v>21</v>
      </c>
      <c r="L2117" s="12">
        <v>353</v>
      </c>
      <c r="M2117" s="9">
        <v>5</v>
      </c>
      <c r="N2117" s="10">
        <f t="shared" si="297"/>
        <v>1.4164305949008499E-2</v>
      </c>
      <c r="O2117" s="11">
        <f t="shared" si="298"/>
        <v>20.5</v>
      </c>
      <c r="P2117" s="11">
        <v>102.5</v>
      </c>
      <c r="Q2117" s="11">
        <v>0</v>
      </c>
      <c r="R2117" s="8">
        <v>0</v>
      </c>
      <c r="S2117" s="8">
        <v>0</v>
      </c>
      <c r="T2117" s="33" t="str">
        <f t="shared" si="299"/>
        <v/>
      </c>
      <c r="U2117" s="12">
        <f t="shared" si="300"/>
        <v>0</v>
      </c>
      <c r="V2117" s="10">
        <f t="shared" si="301"/>
        <v>0</v>
      </c>
      <c r="W2117" s="11">
        <v>20.5</v>
      </c>
      <c r="X2117" s="8" t="s">
        <v>148</v>
      </c>
      <c r="Y2117" s="8" t="s">
        <v>149</v>
      </c>
      <c r="AA2117">
        <f t="shared" si="302"/>
        <v>3</v>
      </c>
      <c r="AB2117" s="32">
        <f t="shared" si="303"/>
        <v>-102.5</v>
      </c>
      <c r="AC2117" t="str">
        <f t="shared" si="304"/>
        <v>No Sales</v>
      </c>
      <c r="AD2117">
        <f>IFERROR(VLOOKUP(J2117,Product_lookup!$A:$G,5,FALSE),"")</f>
        <v>649</v>
      </c>
      <c r="AE2117">
        <f>IFERROR(VLOOKUP(J2117,Product_lookup!$A:$G,6,FALSE),"")</f>
        <v>234</v>
      </c>
      <c r="AF2117">
        <f>IFERROR(VLOOKUP(J2117,Product_lookup!$A:$G,7,FALSE),"")</f>
        <v>148</v>
      </c>
      <c r="AG2117" s="33">
        <f t="shared" si="305"/>
        <v>0.41140215716486905</v>
      </c>
    </row>
    <row r="2118" spans="1:33" x14ac:dyDescent="0.3">
      <c r="A2118" s="27">
        <v>46285</v>
      </c>
      <c r="B2118" s="8" t="s">
        <v>32</v>
      </c>
      <c r="C2118" s="8" t="s">
        <v>140</v>
      </c>
      <c r="D2118" s="8" t="s">
        <v>141</v>
      </c>
      <c r="E2118" s="8" t="s">
        <v>211</v>
      </c>
      <c r="F2118" s="8" t="s">
        <v>143</v>
      </c>
      <c r="G2118" s="8" t="s">
        <v>370</v>
      </c>
      <c r="H2118" s="8" t="s">
        <v>20</v>
      </c>
      <c r="I2118" s="8" t="s">
        <v>370</v>
      </c>
      <c r="J2118" s="8" t="s">
        <v>214</v>
      </c>
      <c r="K2118" s="8" t="s">
        <v>14</v>
      </c>
      <c r="L2118" s="12">
        <v>555</v>
      </c>
      <c r="M2118" s="9">
        <v>1</v>
      </c>
      <c r="N2118" s="10">
        <f t="shared" si="297"/>
        <v>1.8018018018018018E-3</v>
      </c>
      <c r="O2118" s="11">
        <f t="shared" si="298"/>
        <v>16.36</v>
      </c>
      <c r="P2118" s="11">
        <v>16.36</v>
      </c>
      <c r="Q2118" s="11">
        <v>0</v>
      </c>
      <c r="R2118" s="8">
        <v>0</v>
      </c>
      <c r="S2118" s="8">
        <v>0</v>
      </c>
      <c r="T2118" s="33" t="str">
        <f t="shared" si="299"/>
        <v/>
      </c>
      <c r="U2118" s="12">
        <f t="shared" si="300"/>
        <v>0</v>
      </c>
      <c r="V2118" s="10">
        <f t="shared" si="301"/>
        <v>0</v>
      </c>
      <c r="W2118" s="11">
        <v>21.5</v>
      </c>
      <c r="X2118" s="8" t="s">
        <v>148</v>
      </c>
      <c r="Y2118" s="8" t="s">
        <v>149</v>
      </c>
      <c r="AA2118">
        <f t="shared" si="302"/>
        <v>3</v>
      </c>
      <c r="AB2118" s="32">
        <f t="shared" si="303"/>
        <v>-16.36</v>
      </c>
      <c r="AC2118" t="str">
        <f t="shared" si="304"/>
        <v>No Sales</v>
      </c>
      <c r="AD2118">
        <f>IFERROR(VLOOKUP(J2118,Product_lookup!$A:$G,5,FALSE),"")</f>
        <v>649</v>
      </c>
      <c r="AE2118">
        <f>IFERROR(VLOOKUP(J2118,Product_lookup!$A:$G,6,FALSE),"")</f>
        <v>234</v>
      </c>
      <c r="AF2118">
        <f>IFERROR(VLOOKUP(J2118,Product_lookup!$A:$G,7,FALSE),"")</f>
        <v>148</v>
      </c>
      <c r="AG2118" s="33">
        <f t="shared" si="305"/>
        <v>0.41140215716486905</v>
      </c>
    </row>
    <row r="2119" spans="1:33" x14ac:dyDescent="0.3">
      <c r="A2119" s="27">
        <v>46285</v>
      </c>
      <c r="B2119" s="8" t="s">
        <v>32</v>
      </c>
      <c r="C2119" s="8" t="s">
        <v>140</v>
      </c>
      <c r="D2119" s="8" t="s">
        <v>141</v>
      </c>
      <c r="E2119" s="8" t="s">
        <v>217</v>
      </c>
      <c r="F2119" s="8" t="s">
        <v>143</v>
      </c>
      <c r="G2119" s="8" t="s">
        <v>218</v>
      </c>
      <c r="H2119" s="8" t="s">
        <v>20</v>
      </c>
      <c r="I2119" s="8" t="s">
        <v>218</v>
      </c>
      <c r="J2119" s="8" t="s">
        <v>219</v>
      </c>
      <c r="K2119" s="8" t="s">
        <v>14</v>
      </c>
      <c r="L2119" s="12">
        <v>1035</v>
      </c>
      <c r="M2119" s="9">
        <v>6</v>
      </c>
      <c r="N2119" s="10">
        <f t="shared" si="297"/>
        <v>5.7971014492753624E-3</v>
      </c>
      <c r="O2119" s="11">
        <f t="shared" si="298"/>
        <v>13.799999999999999</v>
      </c>
      <c r="P2119" s="11">
        <v>82.8</v>
      </c>
      <c r="Q2119" s="11">
        <v>0</v>
      </c>
      <c r="R2119" s="8">
        <v>0</v>
      </c>
      <c r="S2119" s="8">
        <v>0</v>
      </c>
      <c r="T2119" s="33" t="str">
        <f t="shared" si="299"/>
        <v/>
      </c>
      <c r="U2119" s="12">
        <f t="shared" si="300"/>
        <v>0</v>
      </c>
      <c r="V2119" s="10">
        <f t="shared" si="301"/>
        <v>0</v>
      </c>
      <c r="W2119" s="11">
        <v>23.5</v>
      </c>
      <c r="X2119" s="8" t="s">
        <v>148</v>
      </c>
      <c r="Y2119" s="8" t="s">
        <v>149</v>
      </c>
      <c r="AA2119">
        <f t="shared" si="302"/>
        <v>3</v>
      </c>
      <c r="AB2119" s="32">
        <f t="shared" si="303"/>
        <v>-82.8</v>
      </c>
      <c r="AC2119" t="str">
        <f t="shared" si="304"/>
        <v>No Sales</v>
      </c>
      <c r="AD2119">
        <f>IFERROR(VLOOKUP(J2119,Product_lookup!$A:$G,5,FALSE),"")</f>
        <v>799</v>
      </c>
      <c r="AE2119">
        <f>IFERROR(VLOOKUP(J2119,Product_lookup!$A:$G,6,FALSE),"")</f>
        <v>272</v>
      </c>
      <c r="AF2119">
        <f>IFERROR(VLOOKUP(J2119,Product_lookup!$A:$G,7,FALSE),"")</f>
        <v>162</v>
      </c>
      <c r="AG2119" s="33">
        <f t="shared" si="305"/>
        <v>0.45682102628285359</v>
      </c>
    </row>
    <row r="2120" spans="1:33" x14ac:dyDescent="0.3">
      <c r="A2120" s="27">
        <v>46285</v>
      </c>
      <c r="B2120" s="8" t="s">
        <v>32</v>
      </c>
      <c r="C2120" s="8" t="s">
        <v>140</v>
      </c>
      <c r="D2120" s="8" t="s">
        <v>141</v>
      </c>
      <c r="E2120" s="8" t="s">
        <v>217</v>
      </c>
      <c r="F2120" s="8" t="s">
        <v>143</v>
      </c>
      <c r="G2120" s="8" t="s">
        <v>372</v>
      </c>
      <c r="H2120" s="8" t="s">
        <v>20</v>
      </c>
      <c r="I2120" s="8" t="s">
        <v>372</v>
      </c>
      <c r="J2120" s="8" t="s">
        <v>219</v>
      </c>
      <c r="K2120" s="8" t="s">
        <v>21</v>
      </c>
      <c r="L2120" s="12">
        <v>1947</v>
      </c>
      <c r="M2120" s="9">
        <v>27</v>
      </c>
      <c r="N2120" s="10">
        <f t="shared" si="297"/>
        <v>1.386748844375963E-2</v>
      </c>
      <c r="O2120" s="11">
        <f t="shared" si="298"/>
        <v>21.08</v>
      </c>
      <c r="P2120" s="11">
        <v>569.16</v>
      </c>
      <c r="Q2120" s="11">
        <v>0</v>
      </c>
      <c r="R2120" s="8">
        <v>0</v>
      </c>
      <c r="S2120" s="8">
        <v>0</v>
      </c>
      <c r="T2120" s="33" t="str">
        <f t="shared" si="299"/>
        <v/>
      </c>
      <c r="U2120" s="12">
        <f t="shared" si="300"/>
        <v>0</v>
      </c>
      <c r="V2120" s="10">
        <f t="shared" si="301"/>
        <v>0</v>
      </c>
      <c r="W2120" s="11">
        <v>21.5</v>
      </c>
      <c r="X2120" s="8" t="s">
        <v>148</v>
      </c>
      <c r="Y2120" s="8" t="s">
        <v>149</v>
      </c>
      <c r="AA2120">
        <f t="shared" si="302"/>
        <v>3</v>
      </c>
      <c r="AB2120" s="32">
        <f t="shared" si="303"/>
        <v>-569.16</v>
      </c>
      <c r="AC2120" t="str">
        <f t="shared" si="304"/>
        <v>No Sales</v>
      </c>
      <c r="AD2120">
        <f>IFERROR(VLOOKUP(J2120,Product_lookup!$A:$G,5,FALSE),"")</f>
        <v>799</v>
      </c>
      <c r="AE2120">
        <f>IFERROR(VLOOKUP(J2120,Product_lookup!$A:$G,6,FALSE),"")</f>
        <v>272</v>
      </c>
      <c r="AF2120">
        <f>IFERROR(VLOOKUP(J2120,Product_lookup!$A:$G,7,FALSE),"")</f>
        <v>162</v>
      </c>
      <c r="AG2120" s="33">
        <f t="shared" si="305"/>
        <v>0.45682102628285359</v>
      </c>
    </row>
    <row r="2121" spans="1:33" x14ac:dyDescent="0.3">
      <c r="A2121" s="27">
        <v>46285</v>
      </c>
      <c r="B2121" s="8" t="s">
        <v>32</v>
      </c>
      <c r="C2121" s="8" t="s">
        <v>140</v>
      </c>
      <c r="D2121" s="8" t="s">
        <v>141</v>
      </c>
      <c r="E2121" s="8" t="s">
        <v>217</v>
      </c>
      <c r="F2121" s="8" t="s">
        <v>143</v>
      </c>
      <c r="G2121" s="8" t="s">
        <v>447</v>
      </c>
      <c r="H2121" s="8" t="s">
        <v>20</v>
      </c>
      <c r="I2121" s="8" t="s">
        <v>447</v>
      </c>
      <c r="J2121" s="8" t="s">
        <v>219</v>
      </c>
      <c r="K2121" s="8" t="s">
        <v>14</v>
      </c>
      <c r="L2121" s="12">
        <v>2274</v>
      </c>
      <c r="M2121" s="9">
        <v>13</v>
      </c>
      <c r="N2121" s="10">
        <f t="shared" si="297"/>
        <v>5.7167985927880386E-3</v>
      </c>
      <c r="O2121" s="11">
        <f t="shared" si="298"/>
        <v>14.83</v>
      </c>
      <c r="P2121" s="11">
        <v>192.79</v>
      </c>
      <c r="Q2121" s="11">
        <v>799</v>
      </c>
      <c r="R2121" s="8">
        <v>1</v>
      </c>
      <c r="S2121" s="8">
        <v>1</v>
      </c>
      <c r="T2121" s="33">
        <f t="shared" si="299"/>
        <v>0.24128911138923653</v>
      </c>
      <c r="U2121" s="12">
        <f t="shared" si="300"/>
        <v>4.1444058301779139</v>
      </c>
      <c r="V2121" s="10">
        <f t="shared" si="301"/>
        <v>7.6923076923076927E-2</v>
      </c>
      <c r="W2121" s="11">
        <v>20.5</v>
      </c>
      <c r="X2121" s="8" t="s">
        <v>148</v>
      </c>
      <c r="Y2121" s="8" t="s">
        <v>149</v>
      </c>
      <c r="AA2121">
        <f t="shared" si="302"/>
        <v>3</v>
      </c>
      <c r="AB2121" s="32">
        <f t="shared" si="303"/>
        <v>172.21</v>
      </c>
      <c r="AC2121" t="str">
        <f t="shared" si="304"/>
        <v>Profitable</v>
      </c>
      <c r="AD2121">
        <f>IFERROR(VLOOKUP(J2121,Product_lookup!$A:$G,5,FALSE),"")</f>
        <v>799</v>
      </c>
      <c r="AE2121">
        <f>IFERROR(VLOOKUP(J2121,Product_lookup!$A:$G,6,FALSE),"")</f>
        <v>272</v>
      </c>
      <c r="AF2121">
        <f>IFERROR(VLOOKUP(J2121,Product_lookup!$A:$G,7,FALSE),"")</f>
        <v>162</v>
      </c>
      <c r="AG2121" s="33">
        <f t="shared" si="305"/>
        <v>0.45682102628285359</v>
      </c>
    </row>
    <row r="2122" spans="1:33" x14ac:dyDescent="0.3">
      <c r="A2122" s="27">
        <v>46285</v>
      </c>
      <c r="B2122" s="8" t="s">
        <v>26</v>
      </c>
      <c r="C2122" s="8" t="s">
        <v>140</v>
      </c>
      <c r="D2122" s="8" t="s">
        <v>141</v>
      </c>
      <c r="E2122" s="8" t="s">
        <v>142</v>
      </c>
      <c r="F2122" s="8" t="s">
        <v>143</v>
      </c>
      <c r="G2122" s="8" t="s">
        <v>454</v>
      </c>
      <c r="H2122" s="8" t="s">
        <v>13</v>
      </c>
      <c r="I2122" s="8" t="s">
        <v>525</v>
      </c>
      <c r="J2122" s="8" t="s">
        <v>147</v>
      </c>
      <c r="K2122" s="8" t="s">
        <v>7</v>
      </c>
      <c r="L2122" s="12">
        <v>325</v>
      </c>
      <c r="M2122" s="9">
        <v>0</v>
      </c>
      <c r="N2122" s="10">
        <f t="shared" si="297"/>
        <v>0</v>
      </c>
      <c r="O2122" s="11" t="str">
        <f t="shared" si="298"/>
        <v/>
      </c>
      <c r="P2122" s="11">
        <v>0</v>
      </c>
      <c r="Q2122" s="11">
        <v>0</v>
      </c>
      <c r="R2122" s="8">
        <v>0</v>
      </c>
      <c r="S2122" s="8">
        <v>0</v>
      </c>
      <c r="T2122" s="33" t="str">
        <f t="shared" si="299"/>
        <v/>
      </c>
      <c r="U2122" s="12" t="str">
        <f t="shared" si="300"/>
        <v/>
      </c>
      <c r="V2122" s="10" t="str">
        <f t="shared" si="301"/>
        <v/>
      </c>
      <c r="W2122" s="11">
        <v>18.5</v>
      </c>
      <c r="X2122" s="8" t="s">
        <v>148</v>
      </c>
      <c r="Y2122" s="8" t="s">
        <v>149</v>
      </c>
      <c r="AA2122">
        <f t="shared" si="302"/>
        <v>3</v>
      </c>
      <c r="AB2122" s="32">
        <f t="shared" si="303"/>
        <v>0</v>
      </c>
      <c r="AC2122" t="str">
        <f t="shared" si="304"/>
        <v>No Spend</v>
      </c>
      <c r="AD2122">
        <f>IFERROR(VLOOKUP(J2122,Product_lookup!$A:$G,5,FALSE),"")</f>
        <v>599</v>
      </c>
      <c r="AE2122">
        <f>IFERROR(VLOOKUP(J2122,Product_lookup!$A:$G,6,FALSE),"")</f>
        <v>216</v>
      </c>
      <c r="AF2122">
        <f>IFERROR(VLOOKUP(J2122,Product_lookup!$A:$G,7,FALSE),"")</f>
        <v>144</v>
      </c>
      <c r="AG2122" s="33">
        <f t="shared" si="305"/>
        <v>0.39899833055091821</v>
      </c>
    </row>
    <row r="2123" spans="1:33" x14ac:dyDescent="0.3">
      <c r="A2123" s="27">
        <v>46285</v>
      </c>
      <c r="B2123" s="8" t="s">
        <v>26</v>
      </c>
      <c r="C2123" s="8" t="s">
        <v>140</v>
      </c>
      <c r="D2123" s="8" t="s">
        <v>141</v>
      </c>
      <c r="E2123" s="8" t="s">
        <v>142</v>
      </c>
      <c r="F2123" s="8" t="s">
        <v>143</v>
      </c>
      <c r="G2123" s="8" t="s">
        <v>205</v>
      </c>
      <c r="H2123" s="8" t="s">
        <v>13</v>
      </c>
      <c r="I2123" s="8" t="s">
        <v>654</v>
      </c>
      <c r="J2123" s="8" t="s">
        <v>147</v>
      </c>
      <c r="K2123" s="8" t="s">
        <v>7</v>
      </c>
      <c r="L2123" s="12">
        <v>264</v>
      </c>
      <c r="M2123" s="9">
        <v>0</v>
      </c>
      <c r="N2123" s="10">
        <f t="shared" si="297"/>
        <v>0</v>
      </c>
      <c r="O2123" s="11" t="str">
        <f t="shared" si="298"/>
        <v/>
      </c>
      <c r="P2123" s="11">
        <v>0</v>
      </c>
      <c r="Q2123" s="11">
        <v>0</v>
      </c>
      <c r="R2123" s="8">
        <v>0</v>
      </c>
      <c r="S2123" s="8">
        <v>0</v>
      </c>
      <c r="T2123" s="33" t="str">
        <f t="shared" si="299"/>
        <v/>
      </c>
      <c r="U2123" s="12" t="str">
        <f t="shared" si="300"/>
        <v/>
      </c>
      <c r="V2123" s="10" t="str">
        <f t="shared" si="301"/>
        <v/>
      </c>
      <c r="W2123" s="11">
        <v>12</v>
      </c>
      <c r="X2123" s="8" t="s">
        <v>148</v>
      </c>
      <c r="Y2123" s="8" t="s">
        <v>149</v>
      </c>
      <c r="AA2123">
        <f t="shared" si="302"/>
        <v>3</v>
      </c>
      <c r="AB2123" s="32">
        <f t="shared" si="303"/>
        <v>0</v>
      </c>
      <c r="AC2123" t="str">
        <f t="shared" si="304"/>
        <v>No Spend</v>
      </c>
      <c r="AD2123">
        <f>IFERROR(VLOOKUP(J2123,Product_lookup!$A:$G,5,FALSE),"")</f>
        <v>599</v>
      </c>
      <c r="AE2123">
        <f>IFERROR(VLOOKUP(J2123,Product_lookup!$A:$G,6,FALSE),"")</f>
        <v>216</v>
      </c>
      <c r="AF2123">
        <f>IFERROR(VLOOKUP(J2123,Product_lookup!$A:$G,7,FALSE),"")</f>
        <v>144</v>
      </c>
      <c r="AG2123" s="33">
        <f t="shared" si="305"/>
        <v>0.39899833055091821</v>
      </c>
    </row>
    <row r="2124" spans="1:33" x14ac:dyDescent="0.3">
      <c r="A2124" s="27">
        <v>46285</v>
      </c>
      <c r="B2124" s="8" t="s">
        <v>26</v>
      </c>
      <c r="C2124" s="8" t="s">
        <v>140</v>
      </c>
      <c r="D2124" s="8" t="s">
        <v>141</v>
      </c>
      <c r="E2124" s="8" t="s">
        <v>142</v>
      </c>
      <c r="F2124" s="8" t="s">
        <v>143</v>
      </c>
      <c r="G2124" s="8" t="s">
        <v>454</v>
      </c>
      <c r="H2124" s="8" t="s">
        <v>13</v>
      </c>
      <c r="I2124" s="8" t="s">
        <v>146</v>
      </c>
      <c r="J2124" s="8" t="s">
        <v>147</v>
      </c>
      <c r="K2124" s="8" t="s">
        <v>21</v>
      </c>
      <c r="L2124" s="12">
        <v>222</v>
      </c>
      <c r="M2124" s="9">
        <v>5</v>
      </c>
      <c r="N2124" s="10">
        <f t="shared" si="297"/>
        <v>2.2522522522522521E-2</v>
      </c>
      <c r="O2124" s="11">
        <f t="shared" si="298"/>
        <v>9.879999999999999</v>
      </c>
      <c r="P2124" s="11">
        <v>49.4</v>
      </c>
      <c r="Q2124" s="11">
        <v>599</v>
      </c>
      <c r="R2124" s="8">
        <v>1</v>
      </c>
      <c r="S2124" s="8">
        <v>1</v>
      </c>
      <c r="T2124" s="33">
        <f t="shared" si="299"/>
        <v>8.247078464106844E-2</v>
      </c>
      <c r="U2124" s="12">
        <f t="shared" si="300"/>
        <v>12.125506072874494</v>
      </c>
      <c r="V2124" s="10">
        <f t="shared" si="301"/>
        <v>0.2</v>
      </c>
      <c r="W2124" s="11">
        <v>12</v>
      </c>
      <c r="X2124" s="8" t="s">
        <v>148</v>
      </c>
      <c r="Y2124" s="8" t="s">
        <v>149</v>
      </c>
      <c r="AA2124">
        <f t="shared" si="302"/>
        <v>3</v>
      </c>
      <c r="AB2124" s="32">
        <f t="shared" si="303"/>
        <v>189.6</v>
      </c>
      <c r="AC2124" t="str">
        <f t="shared" si="304"/>
        <v>Profitable</v>
      </c>
      <c r="AD2124">
        <f>IFERROR(VLOOKUP(J2124,Product_lookup!$A:$G,5,FALSE),"")</f>
        <v>599</v>
      </c>
      <c r="AE2124">
        <f>IFERROR(VLOOKUP(J2124,Product_lookup!$A:$G,6,FALSE),"")</f>
        <v>216</v>
      </c>
      <c r="AF2124">
        <f>IFERROR(VLOOKUP(J2124,Product_lookup!$A:$G,7,FALSE),"")</f>
        <v>144</v>
      </c>
      <c r="AG2124" s="33">
        <f t="shared" si="305"/>
        <v>0.39899833055091821</v>
      </c>
    </row>
    <row r="2125" spans="1:33" x14ac:dyDescent="0.3">
      <c r="A2125" s="27">
        <v>46285</v>
      </c>
      <c r="B2125" s="8" t="s">
        <v>26</v>
      </c>
      <c r="C2125" s="8" t="s">
        <v>140</v>
      </c>
      <c r="D2125" s="8" t="s">
        <v>141</v>
      </c>
      <c r="E2125" s="8" t="s">
        <v>150</v>
      </c>
      <c r="F2125" s="8" t="s">
        <v>143</v>
      </c>
      <c r="G2125" s="8" t="s">
        <v>210</v>
      </c>
      <c r="H2125" s="8" t="s">
        <v>13</v>
      </c>
      <c r="I2125" s="8" t="s">
        <v>210</v>
      </c>
      <c r="J2125" s="8" t="s">
        <v>153</v>
      </c>
      <c r="K2125" s="8" t="s">
        <v>14</v>
      </c>
      <c r="L2125" s="12">
        <v>1572</v>
      </c>
      <c r="M2125" s="9">
        <v>10</v>
      </c>
      <c r="N2125" s="10">
        <f t="shared" si="297"/>
        <v>6.3613231552162846E-3</v>
      </c>
      <c r="O2125" s="11">
        <f t="shared" si="298"/>
        <v>11.290000000000001</v>
      </c>
      <c r="P2125" s="11">
        <v>112.9</v>
      </c>
      <c r="Q2125" s="11">
        <v>0</v>
      </c>
      <c r="R2125" s="8">
        <v>0</v>
      </c>
      <c r="S2125" s="8">
        <v>0</v>
      </c>
      <c r="T2125" s="33" t="str">
        <f t="shared" si="299"/>
        <v/>
      </c>
      <c r="U2125" s="12">
        <f t="shared" si="300"/>
        <v>0</v>
      </c>
      <c r="V2125" s="10">
        <f t="shared" si="301"/>
        <v>0</v>
      </c>
      <c r="W2125" s="11">
        <v>16.5</v>
      </c>
      <c r="X2125" s="8" t="s">
        <v>148</v>
      </c>
      <c r="Y2125" s="8" t="s">
        <v>149</v>
      </c>
      <c r="AA2125">
        <f t="shared" si="302"/>
        <v>3</v>
      </c>
      <c r="AB2125" s="32">
        <f t="shared" si="303"/>
        <v>-112.9</v>
      </c>
      <c r="AC2125" t="str">
        <f t="shared" si="304"/>
        <v>No Sales</v>
      </c>
      <c r="AD2125">
        <f>IFERROR(VLOOKUP(J2125,Product_lookup!$A:$G,5,FALSE),"")</f>
        <v>549</v>
      </c>
      <c r="AE2125">
        <f>IFERROR(VLOOKUP(J2125,Product_lookup!$A:$G,6,FALSE),"")</f>
        <v>192</v>
      </c>
      <c r="AF2125">
        <f>IFERROR(VLOOKUP(J2125,Product_lookup!$A:$G,7,FALSE),"")</f>
        <v>139</v>
      </c>
      <c r="AG2125" s="33">
        <f t="shared" si="305"/>
        <v>0.39708561020036431</v>
      </c>
    </row>
    <row r="2126" spans="1:33" x14ac:dyDescent="0.3">
      <c r="A2126" s="27">
        <v>46285</v>
      </c>
      <c r="B2126" s="8" t="s">
        <v>26</v>
      </c>
      <c r="C2126" s="8" t="s">
        <v>140</v>
      </c>
      <c r="D2126" s="8" t="s">
        <v>141</v>
      </c>
      <c r="E2126" s="8" t="s">
        <v>150</v>
      </c>
      <c r="F2126" s="8" t="s">
        <v>143</v>
      </c>
      <c r="G2126" s="8" t="s">
        <v>210</v>
      </c>
      <c r="H2126" s="8" t="s">
        <v>13</v>
      </c>
      <c r="I2126" s="8" t="s">
        <v>152</v>
      </c>
      <c r="J2126" s="8" t="s">
        <v>153</v>
      </c>
      <c r="K2126" s="8" t="s">
        <v>14</v>
      </c>
      <c r="L2126" s="12">
        <v>955</v>
      </c>
      <c r="M2126" s="9">
        <v>3</v>
      </c>
      <c r="N2126" s="10">
        <f t="shared" si="297"/>
        <v>3.1413612565445027E-3</v>
      </c>
      <c r="O2126" s="11">
        <f t="shared" si="298"/>
        <v>8.61</v>
      </c>
      <c r="P2126" s="11">
        <v>25.83</v>
      </c>
      <c r="Q2126" s="11">
        <v>0</v>
      </c>
      <c r="R2126" s="8">
        <v>0</v>
      </c>
      <c r="S2126" s="8">
        <v>0</v>
      </c>
      <c r="T2126" s="33" t="str">
        <f t="shared" si="299"/>
        <v/>
      </c>
      <c r="U2126" s="12">
        <f t="shared" si="300"/>
        <v>0</v>
      </c>
      <c r="V2126" s="10">
        <f t="shared" si="301"/>
        <v>0</v>
      </c>
      <c r="W2126" s="11">
        <v>12</v>
      </c>
      <c r="X2126" s="8" t="s">
        <v>148</v>
      </c>
      <c r="Y2126" s="8" t="s">
        <v>149</v>
      </c>
      <c r="AA2126">
        <f t="shared" si="302"/>
        <v>3</v>
      </c>
      <c r="AB2126" s="32">
        <f t="shared" si="303"/>
        <v>-25.83</v>
      </c>
      <c r="AC2126" t="str">
        <f t="shared" si="304"/>
        <v>No Sales</v>
      </c>
      <c r="AD2126">
        <f>IFERROR(VLOOKUP(J2126,Product_lookup!$A:$G,5,FALSE),"")</f>
        <v>549</v>
      </c>
      <c r="AE2126">
        <f>IFERROR(VLOOKUP(J2126,Product_lookup!$A:$G,6,FALSE),"")</f>
        <v>192</v>
      </c>
      <c r="AF2126">
        <f>IFERROR(VLOOKUP(J2126,Product_lookup!$A:$G,7,FALSE),"")</f>
        <v>139</v>
      </c>
      <c r="AG2126" s="33">
        <f t="shared" si="305"/>
        <v>0.39708561020036431</v>
      </c>
    </row>
    <row r="2127" spans="1:33" x14ac:dyDescent="0.3">
      <c r="A2127" s="27">
        <v>46285</v>
      </c>
      <c r="B2127" s="8" t="s">
        <v>26</v>
      </c>
      <c r="C2127" s="8" t="s">
        <v>140</v>
      </c>
      <c r="D2127" s="8" t="s">
        <v>141</v>
      </c>
      <c r="E2127" s="8" t="s">
        <v>150</v>
      </c>
      <c r="F2127" s="8" t="s">
        <v>143</v>
      </c>
      <c r="G2127" s="8" t="s">
        <v>210</v>
      </c>
      <c r="H2127" s="8" t="s">
        <v>13</v>
      </c>
      <c r="I2127" s="8" t="s">
        <v>457</v>
      </c>
      <c r="J2127" s="8" t="s">
        <v>153</v>
      </c>
      <c r="K2127" s="8" t="s">
        <v>14</v>
      </c>
      <c r="L2127" s="9">
        <v>2477</v>
      </c>
      <c r="M2127" s="9">
        <v>7</v>
      </c>
      <c r="N2127" s="10">
        <f t="shared" si="297"/>
        <v>2.8259991925716592E-3</v>
      </c>
      <c r="O2127" s="11">
        <f t="shared" si="298"/>
        <v>9.6</v>
      </c>
      <c r="P2127" s="11">
        <v>67.2</v>
      </c>
      <c r="Q2127" s="11">
        <v>0</v>
      </c>
      <c r="R2127" s="8">
        <v>0</v>
      </c>
      <c r="S2127" s="8">
        <v>0</v>
      </c>
      <c r="T2127" s="33" t="str">
        <f t="shared" si="299"/>
        <v/>
      </c>
      <c r="U2127" s="12">
        <f t="shared" si="300"/>
        <v>0</v>
      </c>
      <c r="V2127" s="10">
        <f t="shared" si="301"/>
        <v>0</v>
      </c>
      <c r="W2127" s="11">
        <v>15</v>
      </c>
      <c r="X2127" s="8" t="s">
        <v>148</v>
      </c>
      <c r="Y2127" s="8" t="s">
        <v>149</v>
      </c>
      <c r="AA2127">
        <f t="shared" si="302"/>
        <v>3</v>
      </c>
      <c r="AB2127" s="32">
        <f t="shared" si="303"/>
        <v>-67.2</v>
      </c>
      <c r="AC2127" t="str">
        <f t="shared" si="304"/>
        <v>No Sales</v>
      </c>
      <c r="AD2127">
        <f>IFERROR(VLOOKUP(J2127,Product_lookup!$A:$G,5,FALSE),"")</f>
        <v>549</v>
      </c>
      <c r="AE2127">
        <f>IFERROR(VLOOKUP(J2127,Product_lookup!$A:$G,6,FALSE),"")</f>
        <v>192</v>
      </c>
      <c r="AF2127">
        <f>IFERROR(VLOOKUP(J2127,Product_lookup!$A:$G,7,FALSE),"")</f>
        <v>139</v>
      </c>
      <c r="AG2127" s="33">
        <f t="shared" si="305"/>
        <v>0.39708561020036431</v>
      </c>
    </row>
    <row r="2128" spans="1:33" x14ac:dyDescent="0.3">
      <c r="A2128" s="27">
        <v>46285</v>
      </c>
      <c r="B2128" s="8" t="s">
        <v>26</v>
      </c>
      <c r="C2128" s="8" t="s">
        <v>140</v>
      </c>
      <c r="D2128" s="8" t="s">
        <v>141</v>
      </c>
      <c r="E2128" s="8" t="s">
        <v>211</v>
      </c>
      <c r="F2128" s="8" t="s">
        <v>143</v>
      </c>
      <c r="G2128" s="8" t="s">
        <v>225</v>
      </c>
      <c r="H2128" s="8" t="s">
        <v>13</v>
      </c>
      <c r="I2128" s="8" t="s">
        <v>859</v>
      </c>
      <c r="J2128" s="8" t="s">
        <v>214</v>
      </c>
      <c r="K2128" s="8" t="s">
        <v>7</v>
      </c>
      <c r="L2128" s="12">
        <v>392</v>
      </c>
      <c r="M2128" s="9">
        <v>4</v>
      </c>
      <c r="N2128" s="10">
        <f t="shared" si="297"/>
        <v>1.020408163265306E-2</v>
      </c>
      <c r="O2128" s="11">
        <f t="shared" si="298"/>
        <v>12.48</v>
      </c>
      <c r="P2128" s="11">
        <v>49.92</v>
      </c>
      <c r="Q2128" s="11">
        <v>0</v>
      </c>
      <c r="R2128" s="8">
        <v>0</v>
      </c>
      <c r="S2128" s="8">
        <v>0</v>
      </c>
      <c r="T2128" s="33" t="str">
        <f t="shared" si="299"/>
        <v/>
      </c>
      <c r="U2128" s="12">
        <f t="shared" si="300"/>
        <v>0</v>
      </c>
      <c r="V2128" s="10">
        <f t="shared" si="301"/>
        <v>0</v>
      </c>
      <c r="W2128" s="11">
        <v>20.5</v>
      </c>
      <c r="X2128" s="8" t="s">
        <v>148</v>
      </c>
      <c r="Y2128" s="8" t="s">
        <v>149</v>
      </c>
      <c r="AA2128">
        <f t="shared" si="302"/>
        <v>3</v>
      </c>
      <c r="AB2128" s="32">
        <f t="shared" si="303"/>
        <v>-49.92</v>
      </c>
      <c r="AC2128" t="str">
        <f t="shared" si="304"/>
        <v>No Sales</v>
      </c>
      <c r="AD2128">
        <f>IFERROR(VLOOKUP(J2128,Product_lookup!$A:$G,5,FALSE),"")</f>
        <v>649</v>
      </c>
      <c r="AE2128">
        <f>IFERROR(VLOOKUP(J2128,Product_lookup!$A:$G,6,FALSE),"")</f>
        <v>234</v>
      </c>
      <c r="AF2128">
        <f>IFERROR(VLOOKUP(J2128,Product_lookup!$A:$G,7,FALSE),"")</f>
        <v>148</v>
      </c>
      <c r="AG2128" s="33">
        <f t="shared" si="305"/>
        <v>0.41140215716486905</v>
      </c>
    </row>
    <row r="2129" spans="1:33" x14ac:dyDescent="0.3">
      <c r="A2129" s="27">
        <v>46285</v>
      </c>
      <c r="B2129" s="8" t="s">
        <v>26</v>
      </c>
      <c r="C2129" s="8" t="s">
        <v>140</v>
      </c>
      <c r="D2129" s="8" t="s">
        <v>141</v>
      </c>
      <c r="E2129" s="8" t="s">
        <v>211</v>
      </c>
      <c r="F2129" s="8" t="s">
        <v>143</v>
      </c>
      <c r="G2129" s="8" t="s">
        <v>225</v>
      </c>
      <c r="H2129" s="8" t="s">
        <v>13</v>
      </c>
      <c r="I2129" s="8" t="s">
        <v>619</v>
      </c>
      <c r="J2129" s="8" t="s">
        <v>214</v>
      </c>
      <c r="K2129" s="8" t="s">
        <v>7</v>
      </c>
      <c r="L2129" s="12">
        <v>925</v>
      </c>
      <c r="M2129" s="9">
        <v>7</v>
      </c>
      <c r="N2129" s="10">
        <f t="shared" si="297"/>
        <v>7.5675675675675675E-3</v>
      </c>
      <c r="O2129" s="11">
        <f t="shared" si="298"/>
        <v>13.450000000000001</v>
      </c>
      <c r="P2129" s="11">
        <v>94.15</v>
      </c>
      <c r="Q2129" s="11">
        <v>1298</v>
      </c>
      <c r="R2129" s="8">
        <v>1</v>
      </c>
      <c r="S2129" s="8">
        <v>2</v>
      </c>
      <c r="T2129" s="33">
        <f t="shared" si="299"/>
        <v>7.2534668721109405E-2</v>
      </c>
      <c r="U2129" s="12">
        <f t="shared" si="300"/>
        <v>13.786510886882633</v>
      </c>
      <c r="V2129" s="10">
        <f t="shared" si="301"/>
        <v>0.14285714285714285</v>
      </c>
      <c r="W2129" s="11">
        <v>20</v>
      </c>
      <c r="X2129" s="8" t="s">
        <v>148</v>
      </c>
      <c r="Y2129" s="8" t="s">
        <v>149</v>
      </c>
      <c r="AA2129">
        <f t="shared" si="302"/>
        <v>3</v>
      </c>
      <c r="AB2129" s="32">
        <f t="shared" si="303"/>
        <v>439.85</v>
      </c>
      <c r="AC2129" t="str">
        <f t="shared" si="304"/>
        <v>Profitable</v>
      </c>
      <c r="AD2129">
        <f>IFERROR(VLOOKUP(J2129,Product_lookup!$A:$G,5,FALSE),"")</f>
        <v>649</v>
      </c>
      <c r="AE2129">
        <f>IFERROR(VLOOKUP(J2129,Product_lookup!$A:$G,6,FALSE),"")</f>
        <v>234</v>
      </c>
      <c r="AF2129">
        <f>IFERROR(VLOOKUP(J2129,Product_lookup!$A:$G,7,FALSE),"")</f>
        <v>148</v>
      </c>
      <c r="AG2129" s="33">
        <f t="shared" si="305"/>
        <v>0.41140215716486905</v>
      </c>
    </row>
    <row r="2130" spans="1:33" x14ac:dyDescent="0.3">
      <c r="A2130" s="27">
        <v>46285</v>
      </c>
      <c r="B2130" s="8" t="s">
        <v>26</v>
      </c>
      <c r="C2130" s="8" t="s">
        <v>140</v>
      </c>
      <c r="D2130" s="8" t="s">
        <v>141</v>
      </c>
      <c r="E2130" s="8" t="s">
        <v>211</v>
      </c>
      <c r="F2130" s="8" t="s">
        <v>143</v>
      </c>
      <c r="G2130" s="8" t="s">
        <v>215</v>
      </c>
      <c r="H2130" s="8" t="s">
        <v>13</v>
      </c>
      <c r="I2130" s="8" t="s">
        <v>1089</v>
      </c>
      <c r="J2130" s="8" t="s">
        <v>214</v>
      </c>
      <c r="K2130" s="8" t="s">
        <v>14</v>
      </c>
      <c r="L2130" s="12">
        <v>298</v>
      </c>
      <c r="M2130" s="9">
        <v>2</v>
      </c>
      <c r="N2130" s="10">
        <f t="shared" si="297"/>
        <v>6.7114093959731542E-3</v>
      </c>
      <c r="O2130" s="11">
        <f t="shared" si="298"/>
        <v>10.11</v>
      </c>
      <c r="P2130" s="11">
        <v>20.22</v>
      </c>
      <c r="Q2130" s="11">
        <v>0</v>
      </c>
      <c r="R2130" s="8">
        <v>0</v>
      </c>
      <c r="S2130" s="8">
        <v>0</v>
      </c>
      <c r="T2130" s="33" t="str">
        <f t="shared" si="299"/>
        <v/>
      </c>
      <c r="U2130" s="12">
        <f t="shared" si="300"/>
        <v>0</v>
      </c>
      <c r="V2130" s="10">
        <f t="shared" si="301"/>
        <v>0</v>
      </c>
      <c r="W2130" s="11">
        <v>14</v>
      </c>
      <c r="X2130" s="8" t="s">
        <v>148</v>
      </c>
      <c r="Y2130" s="8" t="s">
        <v>149</v>
      </c>
      <c r="AA2130">
        <f t="shared" si="302"/>
        <v>3</v>
      </c>
      <c r="AB2130" s="32">
        <f t="shared" si="303"/>
        <v>-20.22</v>
      </c>
      <c r="AC2130" t="str">
        <f t="shared" si="304"/>
        <v>No Sales</v>
      </c>
      <c r="AD2130">
        <f>IFERROR(VLOOKUP(J2130,Product_lookup!$A:$G,5,FALSE),"")</f>
        <v>649</v>
      </c>
      <c r="AE2130">
        <f>IFERROR(VLOOKUP(J2130,Product_lookup!$A:$G,6,FALSE),"")</f>
        <v>234</v>
      </c>
      <c r="AF2130">
        <f>IFERROR(VLOOKUP(J2130,Product_lookup!$A:$G,7,FALSE),"")</f>
        <v>148</v>
      </c>
      <c r="AG2130" s="33">
        <f t="shared" si="305"/>
        <v>0.41140215716486905</v>
      </c>
    </row>
    <row r="2131" spans="1:33" x14ac:dyDescent="0.3">
      <c r="A2131" s="27">
        <v>46285</v>
      </c>
      <c r="B2131" s="8" t="s">
        <v>26</v>
      </c>
      <c r="C2131" s="8" t="s">
        <v>140</v>
      </c>
      <c r="D2131" s="8" t="s">
        <v>141</v>
      </c>
      <c r="E2131" s="8" t="s">
        <v>211</v>
      </c>
      <c r="F2131" s="8" t="s">
        <v>143</v>
      </c>
      <c r="G2131" s="8" t="s">
        <v>225</v>
      </c>
      <c r="H2131" s="8" t="s">
        <v>13</v>
      </c>
      <c r="I2131" s="8" t="s">
        <v>225</v>
      </c>
      <c r="J2131" s="8" t="s">
        <v>214</v>
      </c>
      <c r="K2131" s="8" t="s">
        <v>14</v>
      </c>
      <c r="L2131" s="12">
        <v>930</v>
      </c>
      <c r="M2131" s="9">
        <v>4</v>
      </c>
      <c r="N2131" s="10">
        <f t="shared" si="297"/>
        <v>4.3010752688172043E-3</v>
      </c>
      <c r="O2131" s="11">
        <f t="shared" si="298"/>
        <v>12.6</v>
      </c>
      <c r="P2131" s="11">
        <v>50.4</v>
      </c>
      <c r="Q2131" s="11">
        <v>649</v>
      </c>
      <c r="R2131" s="8">
        <v>1</v>
      </c>
      <c r="S2131" s="8">
        <v>1</v>
      </c>
      <c r="T2131" s="33">
        <f t="shared" si="299"/>
        <v>7.7657935285053922E-2</v>
      </c>
      <c r="U2131" s="12">
        <f t="shared" si="300"/>
        <v>12.876984126984127</v>
      </c>
      <c r="V2131" s="10">
        <f t="shared" si="301"/>
        <v>0.25</v>
      </c>
      <c r="W2131" s="11">
        <v>16</v>
      </c>
      <c r="X2131" s="8" t="s">
        <v>148</v>
      </c>
      <c r="Y2131" s="8" t="s">
        <v>149</v>
      </c>
      <c r="AA2131">
        <f t="shared" si="302"/>
        <v>3</v>
      </c>
      <c r="AB2131" s="32">
        <f t="shared" si="303"/>
        <v>216.6</v>
      </c>
      <c r="AC2131" t="str">
        <f t="shared" si="304"/>
        <v>Profitable</v>
      </c>
      <c r="AD2131">
        <f>IFERROR(VLOOKUP(J2131,Product_lookup!$A:$G,5,FALSE),"")</f>
        <v>649</v>
      </c>
      <c r="AE2131">
        <f>IFERROR(VLOOKUP(J2131,Product_lookup!$A:$G,6,FALSE),"")</f>
        <v>234</v>
      </c>
      <c r="AF2131">
        <f>IFERROR(VLOOKUP(J2131,Product_lookup!$A:$G,7,FALSE),"")</f>
        <v>148</v>
      </c>
      <c r="AG2131" s="33">
        <f t="shared" si="305"/>
        <v>0.41140215716486905</v>
      </c>
    </row>
    <row r="2132" spans="1:33" x14ac:dyDescent="0.3">
      <c r="A2132" s="27">
        <v>46285</v>
      </c>
      <c r="B2132" s="8" t="s">
        <v>42</v>
      </c>
      <c r="C2132" s="8" t="s">
        <v>140</v>
      </c>
      <c r="D2132" s="8" t="s">
        <v>141</v>
      </c>
      <c r="E2132" s="8" t="s">
        <v>164</v>
      </c>
      <c r="F2132" s="8" t="s">
        <v>143</v>
      </c>
      <c r="G2132" s="8" t="s">
        <v>228</v>
      </c>
      <c r="H2132" s="8" t="s">
        <v>24</v>
      </c>
      <c r="I2132" s="8" t="s">
        <v>376</v>
      </c>
      <c r="J2132" s="8" t="s">
        <v>166</v>
      </c>
      <c r="K2132" s="8" t="s">
        <v>21</v>
      </c>
      <c r="L2132" s="12">
        <v>566</v>
      </c>
      <c r="M2132" s="9">
        <v>4</v>
      </c>
      <c r="N2132" s="10">
        <f t="shared" si="297"/>
        <v>7.0671378091872791E-3</v>
      </c>
      <c r="O2132" s="11">
        <f t="shared" si="298"/>
        <v>13</v>
      </c>
      <c r="P2132" s="11">
        <v>52</v>
      </c>
      <c r="Q2132" s="11">
        <v>449</v>
      </c>
      <c r="R2132" s="8">
        <v>1</v>
      </c>
      <c r="S2132" s="8">
        <v>1</v>
      </c>
      <c r="T2132" s="33">
        <f t="shared" si="299"/>
        <v>0.11581291759465479</v>
      </c>
      <c r="U2132" s="12">
        <f t="shared" si="300"/>
        <v>8.634615384615385</v>
      </c>
      <c r="V2132" s="10">
        <f t="shared" si="301"/>
        <v>0.25</v>
      </c>
      <c r="W2132" s="11">
        <v>13</v>
      </c>
      <c r="X2132" s="8" t="s">
        <v>148</v>
      </c>
      <c r="Y2132" s="8" t="s">
        <v>149</v>
      </c>
      <c r="AA2132">
        <f t="shared" si="302"/>
        <v>3</v>
      </c>
      <c r="AB2132" s="32">
        <f t="shared" si="303"/>
        <v>105</v>
      </c>
      <c r="AC2132" t="str">
        <f t="shared" si="304"/>
        <v>Profitable</v>
      </c>
      <c r="AD2132">
        <f>IFERROR(VLOOKUP(J2132,Product_lookup!$A:$G,5,FALSE),"")</f>
        <v>449</v>
      </c>
      <c r="AE2132">
        <f>IFERROR(VLOOKUP(J2132,Product_lookup!$A:$G,6,FALSE),"")</f>
        <v>162</v>
      </c>
      <c r="AF2132">
        <f>IFERROR(VLOOKUP(J2132,Product_lookup!$A:$G,7,FALSE),"")</f>
        <v>130</v>
      </c>
      <c r="AG2132" s="33">
        <f t="shared" si="305"/>
        <v>0.34966592427616927</v>
      </c>
    </row>
    <row r="2133" spans="1:33" x14ac:dyDescent="0.3">
      <c r="A2133" s="27">
        <v>46285</v>
      </c>
      <c r="B2133" s="8" t="s">
        <v>42</v>
      </c>
      <c r="C2133" s="8" t="s">
        <v>140</v>
      </c>
      <c r="D2133" s="8" t="s">
        <v>141</v>
      </c>
      <c r="E2133" s="8" t="s">
        <v>377</v>
      </c>
      <c r="F2133" s="8" t="s">
        <v>143</v>
      </c>
      <c r="G2133" s="8" t="s">
        <v>381</v>
      </c>
      <c r="H2133" s="8" t="s">
        <v>24</v>
      </c>
      <c r="I2133" s="8" t="s">
        <v>911</v>
      </c>
      <c r="J2133" s="8" t="s">
        <v>380</v>
      </c>
      <c r="K2133" s="8" t="s">
        <v>14</v>
      </c>
      <c r="L2133" s="12">
        <v>247</v>
      </c>
      <c r="M2133" s="9">
        <v>1</v>
      </c>
      <c r="N2133" s="10">
        <f t="shared" si="297"/>
        <v>4.048582995951417E-3</v>
      </c>
      <c r="O2133" s="11">
        <f t="shared" si="298"/>
        <v>9.77</v>
      </c>
      <c r="P2133" s="11">
        <v>9.77</v>
      </c>
      <c r="Q2133" s="11">
        <v>0</v>
      </c>
      <c r="R2133" s="8">
        <v>0</v>
      </c>
      <c r="S2133" s="8">
        <v>0</v>
      </c>
      <c r="T2133" s="33" t="str">
        <f t="shared" si="299"/>
        <v/>
      </c>
      <c r="U2133" s="12">
        <f t="shared" si="300"/>
        <v>0</v>
      </c>
      <c r="V2133" s="10">
        <f t="shared" si="301"/>
        <v>0</v>
      </c>
      <c r="W2133" s="11">
        <v>11.5</v>
      </c>
      <c r="X2133" s="8" t="s">
        <v>148</v>
      </c>
      <c r="Y2133" s="8" t="s">
        <v>149</v>
      </c>
      <c r="AA2133">
        <f t="shared" si="302"/>
        <v>3</v>
      </c>
      <c r="AB2133" s="32">
        <f t="shared" si="303"/>
        <v>-9.77</v>
      </c>
      <c r="AC2133" t="str">
        <f t="shared" si="304"/>
        <v>No Sales</v>
      </c>
      <c r="AD2133">
        <f>IFERROR(VLOOKUP(J2133,Product_lookup!$A:$G,5,FALSE),"")</f>
        <v>549</v>
      </c>
      <c r="AE2133">
        <f>IFERROR(VLOOKUP(J2133,Product_lookup!$A:$G,6,FALSE),"")</f>
        <v>203</v>
      </c>
      <c r="AF2133">
        <f>IFERROR(VLOOKUP(J2133,Product_lookup!$A:$G,7,FALSE),"")</f>
        <v>139</v>
      </c>
      <c r="AG2133" s="33">
        <f t="shared" si="305"/>
        <v>0.37704918032786883</v>
      </c>
    </row>
    <row r="2134" spans="1:33" x14ac:dyDescent="0.3">
      <c r="A2134" s="27">
        <v>46285</v>
      </c>
      <c r="B2134" s="8" t="s">
        <v>37</v>
      </c>
      <c r="C2134" s="8" t="s">
        <v>140</v>
      </c>
      <c r="D2134" s="8" t="s">
        <v>141</v>
      </c>
      <c r="E2134" s="8" t="s">
        <v>157</v>
      </c>
      <c r="F2134" s="8" t="s">
        <v>143</v>
      </c>
      <c r="G2134" s="8" t="s">
        <v>234</v>
      </c>
      <c r="H2134" s="8" t="s">
        <v>13</v>
      </c>
      <c r="I2134" s="8" t="s">
        <v>386</v>
      </c>
      <c r="J2134" s="8" t="s">
        <v>159</v>
      </c>
      <c r="K2134" s="8" t="s">
        <v>14</v>
      </c>
      <c r="L2134" s="12">
        <v>269</v>
      </c>
      <c r="M2134" s="9">
        <v>3</v>
      </c>
      <c r="N2134" s="10">
        <f t="shared" si="297"/>
        <v>1.1152416356877323E-2</v>
      </c>
      <c r="O2134" s="11">
        <f t="shared" si="298"/>
        <v>6.5799999999999992</v>
      </c>
      <c r="P2134" s="8">
        <v>19.739999999999998</v>
      </c>
      <c r="Q2134" s="11">
        <v>0</v>
      </c>
      <c r="R2134" s="8">
        <v>0</v>
      </c>
      <c r="S2134" s="8">
        <v>0</v>
      </c>
      <c r="T2134" s="33" t="str">
        <f t="shared" si="299"/>
        <v/>
      </c>
      <c r="U2134" s="12">
        <f t="shared" si="300"/>
        <v>0</v>
      </c>
      <c r="V2134" s="10">
        <f t="shared" si="301"/>
        <v>0</v>
      </c>
      <c r="W2134" s="11">
        <v>11</v>
      </c>
      <c r="X2134" s="8" t="s">
        <v>148</v>
      </c>
      <c r="Y2134" s="8" t="s">
        <v>149</v>
      </c>
      <c r="AA2134">
        <f t="shared" si="302"/>
        <v>3</v>
      </c>
      <c r="AB2134" s="32">
        <f t="shared" si="303"/>
        <v>-19.739999999999998</v>
      </c>
      <c r="AC2134" t="str">
        <f t="shared" si="304"/>
        <v>No Sales</v>
      </c>
      <c r="AD2134">
        <f>IFERROR(VLOOKUP(J2134,Product_lookup!$A:$G,5,FALSE),"")</f>
        <v>399</v>
      </c>
      <c r="AE2134">
        <f>IFERROR(VLOOKUP(J2134,Product_lookup!$A:$G,6,FALSE),"")</f>
        <v>148</v>
      </c>
      <c r="AF2134">
        <f>IFERROR(VLOOKUP(J2134,Product_lookup!$A:$G,7,FALSE),"")</f>
        <v>126</v>
      </c>
      <c r="AG2134" s="33">
        <f t="shared" si="305"/>
        <v>0.31328320802005011</v>
      </c>
    </row>
    <row r="2135" spans="1:33" x14ac:dyDescent="0.3">
      <c r="A2135" s="27">
        <v>46285</v>
      </c>
      <c r="B2135" s="8" t="s">
        <v>37</v>
      </c>
      <c r="C2135" s="8" t="s">
        <v>140</v>
      </c>
      <c r="D2135" s="8" t="s">
        <v>141</v>
      </c>
      <c r="E2135" s="8" t="s">
        <v>157</v>
      </c>
      <c r="F2135" s="8" t="s">
        <v>143</v>
      </c>
      <c r="G2135" s="8" t="s">
        <v>162</v>
      </c>
      <c r="H2135" s="8" t="s">
        <v>13</v>
      </c>
      <c r="I2135" s="8" t="s">
        <v>676</v>
      </c>
      <c r="J2135" s="8" t="s">
        <v>159</v>
      </c>
      <c r="K2135" s="8" t="s">
        <v>7</v>
      </c>
      <c r="L2135" s="12">
        <v>90</v>
      </c>
      <c r="M2135" s="9">
        <v>2</v>
      </c>
      <c r="N2135" s="10">
        <f t="shared" si="297"/>
        <v>2.2222222222222223E-2</v>
      </c>
      <c r="O2135" s="11">
        <f t="shared" si="298"/>
        <v>6.1</v>
      </c>
      <c r="P2135" s="11">
        <v>12.2</v>
      </c>
      <c r="Q2135" s="11">
        <v>0</v>
      </c>
      <c r="R2135" s="8">
        <v>0</v>
      </c>
      <c r="S2135" s="8">
        <v>0</v>
      </c>
      <c r="T2135" s="33" t="str">
        <f t="shared" si="299"/>
        <v/>
      </c>
      <c r="U2135" s="12">
        <f t="shared" si="300"/>
        <v>0</v>
      </c>
      <c r="V2135" s="10">
        <f t="shared" si="301"/>
        <v>0</v>
      </c>
      <c r="W2135" s="11">
        <v>9.5</v>
      </c>
      <c r="X2135" s="8" t="s">
        <v>148</v>
      </c>
      <c r="Y2135" s="8" t="s">
        <v>149</v>
      </c>
      <c r="AA2135">
        <f t="shared" si="302"/>
        <v>3</v>
      </c>
      <c r="AB2135" s="32">
        <f t="shared" si="303"/>
        <v>-12.2</v>
      </c>
      <c r="AC2135" t="str">
        <f t="shared" si="304"/>
        <v>No Sales</v>
      </c>
      <c r="AD2135">
        <f>IFERROR(VLOOKUP(J2135,Product_lookup!$A:$G,5,FALSE),"")</f>
        <v>399</v>
      </c>
      <c r="AE2135">
        <f>IFERROR(VLOOKUP(J2135,Product_lookup!$A:$G,6,FALSE),"")</f>
        <v>148</v>
      </c>
      <c r="AF2135">
        <f>IFERROR(VLOOKUP(J2135,Product_lookup!$A:$G,7,FALSE),"")</f>
        <v>126</v>
      </c>
      <c r="AG2135" s="33">
        <f t="shared" si="305"/>
        <v>0.31328320802005011</v>
      </c>
    </row>
    <row r="2136" spans="1:33" x14ac:dyDescent="0.3">
      <c r="A2136" s="27">
        <v>46285</v>
      </c>
      <c r="B2136" s="8" t="s">
        <v>37</v>
      </c>
      <c r="C2136" s="8" t="s">
        <v>140</v>
      </c>
      <c r="D2136" s="8" t="s">
        <v>141</v>
      </c>
      <c r="E2136" s="8" t="s">
        <v>239</v>
      </c>
      <c r="F2136" s="8" t="s">
        <v>143</v>
      </c>
      <c r="G2136" s="8" t="s">
        <v>240</v>
      </c>
      <c r="H2136" s="8" t="s">
        <v>13</v>
      </c>
      <c r="I2136" s="8" t="s">
        <v>388</v>
      </c>
      <c r="J2136" s="8" t="s">
        <v>242</v>
      </c>
      <c r="K2136" s="8" t="s">
        <v>14</v>
      </c>
      <c r="L2136" s="12">
        <v>2371</v>
      </c>
      <c r="M2136" s="9">
        <v>15</v>
      </c>
      <c r="N2136" s="10">
        <f t="shared" si="297"/>
        <v>6.3264445381695485E-3</v>
      </c>
      <c r="O2136" s="11">
        <f t="shared" si="298"/>
        <v>5.54</v>
      </c>
      <c r="P2136" s="11">
        <v>83.1</v>
      </c>
      <c r="Q2136" s="11">
        <v>0</v>
      </c>
      <c r="R2136" s="8">
        <v>0</v>
      </c>
      <c r="S2136" s="8">
        <v>0</v>
      </c>
      <c r="T2136" s="33" t="str">
        <f t="shared" si="299"/>
        <v/>
      </c>
      <c r="U2136" s="12">
        <f t="shared" si="300"/>
        <v>0</v>
      </c>
      <c r="V2136" s="10">
        <f t="shared" si="301"/>
        <v>0</v>
      </c>
      <c r="W2136" s="11">
        <v>9</v>
      </c>
      <c r="X2136" s="8" t="s">
        <v>148</v>
      </c>
      <c r="Y2136" s="8" t="s">
        <v>149</v>
      </c>
      <c r="AA2136">
        <f t="shared" si="302"/>
        <v>3</v>
      </c>
      <c r="AB2136" s="32">
        <f t="shared" si="303"/>
        <v>-83.1</v>
      </c>
      <c r="AC2136" t="str">
        <f t="shared" si="304"/>
        <v>No Sales</v>
      </c>
      <c r="AD2136">
        <f>IFERROR(VLOOKUP(J2136,Product_lookup!$A:$G,5,FALSE),"")</f>
        <v>299</v>
      </c>
      <c r="AE2136">
        <f>IFERROR(VLOOKUP(J2136,Product_lookup!$A:$G,6,FALSE),"")</f>
        <v>114</v>
      </c>
      <c r="AF2136">
        <f>IFERROR(VLOOKUP(J2136,Product_lookup!$A:$G,7,FALSE),"")</f>
        <v>107</v>
      </c>
      <c r="AG2136" s="33">
        <f t="shared" si="305"/>
        <v>0.2608695652173913</v>
      </c>
    </row>
    <row r="2137" spans="1:33" x14ac:dyDescent="0.3">
      <c r="A2137" s="27">
        <v>46285</v>
      </c>
      <c r="B2137" s="8" t="s">
        <v>37</v>
      </c>
      <c r="C2137" s="8" t="s">
        <v>140</v>
      </c>
      <c r="D2137" s="8" t="s">
        <v>141</v>
      </c>
      <c r="E2137" s="8" t="s">
        <v>244</v>
      </c>
      <c r="F2137" s="8" t="s">
        <v>143</v>
      </c>
      <c r="G2137" s="8" t="s">
        <v>394</v>
      </c>
      <c r="H2137" s="8" t="s">
        <v>13</v>
      </c>
      <c r="I2137" s="8" t="s">
        <v>544</v>
      </c>
      <c r="J2137" s="8" t="s">
        <v>247</v>
      </c>
      <c r="K2137" s="8" t="s">
        <v>14</v>
      </c>
      <c r="L2137" s="12">
        <v>322</v>
      </c>
      <c r="M2137" s="9">
        <v>4</v>
      </c>
      <c r="N2137" s="10">
        <f t="shared" si="297"/>
        <v>1.2422360248447204E-2</v>
      </c>
      <c r="O2137" s="11">
        <f t="shared" si="298"/>
        <v>3.37</v>
      </c>
      <c r="P2137" s="11">
        <v>13.48</v>
      </c>
      <c r="Q2137" s="11">
        <v>0</v>
      </c>
      <c r="R2137" s="8">
        <v>0</v>
      </c>
      <c r="S2137" s="8">
        <v>0</v>
      </c>
      <c r="T2137" s="33" t="str">
        <f t="shared" si="299"/>
        <v/>
      </c>
      <c r="U2137" s="12">
        <f t="shared" si="300"/>
        <v>0</v>
      </c>
      <c r="V2137" s="10">
        <f t="shared" si="301"/>
        <v>0</v>
      </c>
      <c r="W2137" s="11">
        <v>5</v>
      </c>
      <c r="X2137" s="8" t="s">
        <v>148</v>
      </c>
      <c r="Y2137" s="8" t="s">
        <v>149</v>
      </c>
      <c r="AA2137">
        <f t="shared" si="302"/>
        <v>3</v>
      </c>
      <c r="AB2137" s="32">
        <f t="shared" si="303"/>
        <v>-13.48</v>
      </c>
      <c r="AC2137" t="str">
        <f t="shared" si="304"/>
        <v>No Sales</v>
      </c>
      <c r="AD2137">
        <f>IFERROR(VLOOKUP(J2137,Product_lookup!$A:$G,5,FALSE),"")</f>
        <v>279</v>
      </c>
      <c r="AE2137">
        <f>IFERROR(VLOOKUP(J2137,Product_lookup!$A:$G,6,FALSE),"")</f>
        <v>106</v>
      </c>
      <c r="AF2137">
        <f>IFERROR(VLOOKUP(J2137,Product_lookup!$A:$G,7,FALSE),"")</f>
        <v>105</v>
      </c>
      <c r="AG2137" s="33">
        <f t="shared" si="305"/>
        <v>0.24372759856630824</v>
      </c>
    </row>
    <row r="2138" spans="1:33" x14ac:dyDescent="0.3">
      <c r="A2138" s="27">
        <v>46285</v>
      </c>
      <c r="B2138" s="8" t="s">
        <v>37</v>
      </c>
      <c r="C2138" s="8" t="s">
        <v>140</v>
      </c>
      <c r="D2138" s="8" t="s">
        <v>141</v>
      </c>
      <c r="E2138" s="8" t="s">
        <v>244</v>
      </c>
      <c r="F2138" s="8" t="s">
        <v>143</v>
      </c>
      <c r="G2138" s="8" t="s">
        <v>394</v>
      </c>
      <c r="H2138" s="8" t="s">
        <v>13</v>
      </c>
      <c r="I2138" s="8" t="s">
        <v>729</v>
      </c>
      <c r="J2138" s="8" t="s">
        <v>247</v>
      </c>
      <c r="K2138" s="8" t="s">
        <v>14</v>
      </c>
      <c r="L2138" s="12">
        <v>1103</v>
      </c>
      <c r="M2138" s="9">
        <v>7</v>
      </c>
      <c r="N2138" s="10">
        <f t="shared" si="297"/>
        <v>6.3463281958295557E-3</v>
      </c>
      <c r="O2138" s="11">
        <f t="shared" si="298"/>
        <v>4.1899999999999995</v>
      </c>
      <c r="P2138" s="11">
        <v>29.33</v>
      </c>
      <c r="Q2138" s="11">
        <v>0</v>
      </c>
      <c r="R2138" s="8">
        <v>0</v>
      </c>
      <c r="S2138" s="8">
        <v>0</v>
      </c>
      <c r="T2138" s="33" t="str">
        <f t="shared" si="299"/>
        <v/>
      </c>
      <c r="U2138" s="12">
        <f t="shared" si="300"/>
        <v>0</v>
      </c>
      <c r="V2138" s="10">
        <f t="shared" si="301"/>
        <v>0</v>
      </c>
      <c r="W2138" s="11">
        <v>6</v>
      </c>
      <c r="X2138" s="8" t="s">
        <v>148</v>
      </c>
      <c r="Y2138" s="8" t="s">
        <v>149</v>
      </c>
      <c r="AA2138">
        <f t="shared" si="302"/>
        <v>3</v>
      </c>
      <c r="AB2138" s="32">
        <f t="shared" si="303"/>
        <v>-29.33</v>
      </c>
      <c r="AC2138" t="str">
        <f t="shared" si="304"/>
        <v>No Sales</v>
      </c>
      <c r="AD2138">
        <f>IFERROR(VLOOKUP(J2138,Product_lookup!$A:$G,5,FALSE),"")</f>
        <v>279</v>
      </c>
      <c r="AE2138">
        <f>IFERROR(VLOOKUP(J2138,Product_lookup!$A:$G,6,FALSE),"")</f>
        <v>106</v>
      </c>
      <c r="AF2138">
        <f>IFERROR(VLOOKUP(J2138,Product_lookup!$A:$G,7,FALSE),"")</f>
        <v>105</v>
      </c>
      <c r="AG2138" s="33">
        <f t="shared" si="305"/>
        <v>0.24372759856630824</v>
      </c>
    </row>
    <row r="2139" spans="1:33" x14ac:dyDescent="0.3">
      <c r="A2139" s="27">
        <v>46285</v>
      </c>
      <c r="B2139" s="8" t="s">
        <v>37</v>
      </c>
      <c r="C2139" s="8" t="s">
        <v>140</v>
      </c>
      <c r="D2139" s="8" t="s">
        <v>141</v>
      </c>
      <c r="E2139" s="8" t="s">
        <v>244</v>
      </c>
      <c r="F2139" s="8" t="s">
        <v>143</v>
      </c>
      <c r="G2139" s="8" t="s">
        <v>245</v>
      </c>
      <c r="H2139" s="8" t="s">
        <v>13</v>
      </c>
      <c r="I2139" s="8" t="s">
        <v>543</v>
      </c>
      <c r="J2139" s="8" t="s">
        <v>247</v>
      </c>
      <c r="K2139" s="8" t="s">
        <v>7</v>
      </c>
      <c r="L2139" s="12">
        <v>179</v>
      </c>
      <c r="M2139" s="9">
        <v>2</v>
      </c>
      <c r="N2139" s="10">
        <f t="shared" si="297"/>
        <v>1.11731843575419E-2</v>
      </c>
      <c r="O2139" s="11">
        <f t="shared" si="298"/>
        <v>4.83</v>
      </c>
      <c r="P2139" s="11">
        <v>9.66</v>
      </c>
      <c r="Q2139" s="11">
        <v>0</v>
      </c>
      <c r="R2139" s="8">
        <v>0</v>
      </c>
      <c r="S2139" s="8">
        <v>0</v>
      </c>
      <c r="T2139" s="33" t="str">
        <f t="shared" si="299"/>
        <v/>
      </c>
      <c r="U2139" s="12">
        <f t="shared" si="300"/>
        <v>0</v>
      </c>
      <c r="V2139" s="10">
        <f t="shared" si="301"/>
        <v>0</v>
      </c>
      <c r="W2139" s="11">
        <v>8.5</v>
      </c>
      <c r="X2139" s="8" t="s">
        <v>148</v>
      </c>
      <c r="Y2139" s="8" t="s">
        <v>149</v>
      </c>
      <c r="AA2139">
        <f t="shared" si="302"/>
        <v>3</v>
      </c>
      <c r="AB2139" s="32">
        <f t="shared" si="303"/>
        <v>-9.66</v>
      </c>
      <c r="AC2139" t="str">
        <f t="shared" si="304"/>
        <v>No Sales</v>
      </c>
      <c r="AD2139">
        <f>IFERROR(VLOOKUP(J2139,Product_lookup!$A:$G,5,FALSE),"")</f>
        <v>279</v>
      </c>
      <c r="AE2139">
        <f>IFERROR(VLOOKUP(J2139,Product_lookup!$A:$G,6,FALSE),"")</f>
        <v>106</v>
      </c>
      <c r="AF2139">
        <f>IFERROR(VLOOKUP(J2139,Product_lookup!$A:$G,7,FALSE),"")</f>
        <v>105</v>
      </c>
      <c r="AG2139" s="33">
        <f t="shared" si="305"/>
        <v>0.24372759856630824</v>
      </c>
    </row>
    <row r="2140" spans="1:33" x14ac:dyDescent="0.3">
      <c r="A2140" s="27">
        <v>46285</v>
      </c>
      <c r="B2140" s="8" t="s">
        <v>37</v>
      </c>
      <c r="C2140" s="8" t="s">
        <v>140</v>
      </c>
      <c r="D2140" s="8" t="s">
        <v>141</v>
      </c>
      <c r="E2140" s="8" t="s">
        <v>244</v>
      </c>
      <c r="F2140" s="8" t="s">
        <v>143</v>
      </c>
      <c r="G2140" s="8" t="s">
        <v>245</v>
      </c>
      <c r="H2140" s="8" t="s">
        <v>13</v>
      </c>
      <c r="I2140" s="8" t="s">
        <v>913</v>
      </c>
      <c r="J2140" s="8" t="s">
        <v>247</v>
      </c>
      <c r="K2140" s="8" t="s">
        <v>21</v>
      </c>
      <c r="L2140" s="12">
        <v>519</v>
      </c>
      <c r="M2140" s="9">
        <v>8</v>
      </c>
      <c r="N2140" s="10">
        <f t="shared" si="297"/>
        <v>1.5414258188824663E-2</v>
      </c>
      <c r="O2140" s="11">
        <f t="shared" si="298"/>
        <v>6.5</v>
      </c>
      <c r="P2140" s="11">
        <v>52</v>
      </c>
      <c r="Q2140" s="11">
        <v>0</v>
      </c>
      <c r="R2140" s="8">
        <v>0</v>
      </c>
      <c r="S2140" s="8">
        <v>0</v>
      </c>
      <c r="T2140" s="33" t="str">
        <f t="shared" si="299"/>
        <v/>
      </c>
      <c r="U2140" s="12">
        <f t="shared" si="300"/>
        <v>0</v>
      </c>
      <c r="V2140" s="10">
        <f t="shared" si="301"/>
        <v>0</v>
      </c>
      <c r="W2140" s="11">
        <v>6.5</v>
      </c>
      <c r="X2140" s="8" t="s">
        <v>148</v>
      </c>
      <c r="Y2140" s="8" t="s">
        <v>149</v>
      </c>
      <c r="AA2140">
        <f t="shared" si="302"/>
        <v>3</v>
      </c>
      <c r="AB2140" s="32">
        <f t="shared" si="303"/>
        <v>-52</v>
      </c>
      <c r="AC2140" t="str">
        <f t="shared" si="304"/>
        <v>No Sales</v>
      </c>
      <c r="AD2140">
        <f>IFERROR(VLOOKUP(J2140,Product_lookup!$A:$G,5,FALSE),"")</f>
        <v>279</v>
      </c>
      <c r="AE2140">
        <f>IFERROR(VLOOKUP(J2140,Product_lookup!$A:$G,6,FALSE),"")</f>
        <v>106</v>
      </c>
      <c r="AF2140">
        <f>IFERROR(VLOOKUP(J2140,Product_lookup!$A:$G,7,FALSE),"")</f>
        <v>105</v>
      </c>
      <c r="AG2140" s="33">
        <f t="shared" si="305"/>
        <v>0.24372759856630824</v>
      </c>
    </row>
    <row r="2141" spans="1:33" x14ac:dyDescent="0.3">
      <c r="A2141" s="27">
        <v>46285</v>
      </c>
      <c r="B2141" s="8" t="s">
        <v>37</v>
      </c>
      <c r="C2141" s="8" t="s">
        <v>140</v>
      </c>
      <c r="D2141" s="8" t="s">
        <v>141</v>
      </c>
      <c r="E2141" s="8" t="s">
        <v>167</v>
      </c>
      <c r="F2141" s="8" t="s">
        <v>143</v>
      </c>
      <c r="G2141" s="8" t="s">
        <v>255</v>
      </c>
      <c r="H2141" s="8" t="s">
        <v>13</v>
      </c>
      <c r="I2141" s="8" t="s">
        <v>168</v>
      </c>
      <c r="J2141" s="8" t="s">
        <v>169</v>
      </c>
      <c r="K2141" s="8" t="s">
        <v>14</v>
      </c>
      <c r="L2141" s="12">
        <v>3181</v>
      </c>
      <c r="M2141" s="9">
        <v>11</v>
      </c>
      <c r="N2141" s="10">
        <f t="shared" si="297"/>
        <v>3.4580320653882428E-3</v>
      </c>
      <c r="O2141" s="11">
        <f t="shared" si="298"/>
        <v>2.92</v>
      </c>
      <c r="P2141" s="11">
        <v>32.119999999999997</v>
      </c>
      <c r="Q2141" s="11">
        <v>0</v>
      </c>
      <c r="R2141" s="8">
        <v>0</v>
      </c>
      <c r="S2141" s="8">
        <v>0</v>
      </c>
      <c r="T2141" s="33" t="str">
        <f t="shared" si="299"/>
        <v/>
      </c>
      <c r="U2141" s="12">
        <f t="shared" si="300"/>
        <v>0</v>
      </c>
      <c r="V2141" s="10">
        <f t="shared" si="301"/>
        <v>0</v>
      </c>
      <c r="W2141" s="11">
        <v>4.5</v>
      </c>
      <c r="X2141" s="8" t="s">
        <v>148</v>
      </c>
      <c r="Y2141" s="8" t="s">
        <v>149</v>
      </c>
      <c r="AA2141">
        <f t="shared" si="302"/>
        <v>3</v>
      </c>
      <c r="AB2141" s="32">
        <f t="shared" si="303"/>
        <v>-32.119999999999997</v>
      </c>
      <c r="AC2141" t="str">
        <f t="shared" si="304"/>
        <v>No Sales</v>
      </c>
      <c r="AD2141">
        <f>IFERROR(VLOOKUP(J2141,Product_lookup!$A:$G,5,FALSE),"")</f>
        <v>249</v>
      </c>
      <c r="AE2141">
        <f>IFERROR(VLOOKUP(J2141,Product_lookup!$A:$G,6,FALSE),"")</f>
        <v>100</v>
      </c>
      <c r="AF2141">
        <f>IFERROR(VLOOKUP(J2141,Product_lookup!$A:$G,7,FALSE),"")</f>
        <v>102</v>
      </c>
      <c r="AG2141" s="33">
        <f t="shared" si="305"/>
        <v>0.18875502008032127</v>
      </c>
    </row>
    <row r="2142" spans="1:33" x14ac:dyDescent="0.3">
      <c r="A2142" s="27">
        <v>46285</v>
      </c>
      <c r="B2142" s="8" t="s">
        <v>37</v>
      </c>
      <c r="C2142" s="8" t="s">
        <v>140</v>
      </c>
      <c r="D2142" s="8" t="s">
        <v>141</v>
      </c>
      <c r="E2142" s="8" t="s">
        <v>167</v>
      </c>
      <c r="F2142" s="8" t="s">
        <v>143</v>
      </c>
      <c r="G2142" s="8" t="s">
        <v>168</v>
      </c>
      <c r="H2142" s="8" t="s">
        <v>13</v>
      </c>
      <c r="I2142" s="8" t="s">
        <v>796</v>
      </c>
      <c r="J2142" s="8" t="s">
        <v>169</v>
      </c>
      <c r="K2142" s="8" t="s">
        <v>14</v>
      </c>
      <c r="L2142" s="12">
        <v>613</v>
      </c>
      <c r="M2142" s="9">
        <v>4</v>
      </c>
      <c r="N2142" s="10">
        <f t="shared" si="297"/>
        <v>6.5252854812398045E-3</v>
      </c>
      <c r="O2142" s="11">
        <f t="shared" si="298"/>
        <v>5.57</v>
      </c>
      <c r="P2142" s="11">
        <v>22.28</v>
      </c>
      <c r="Q2142" s="11">
        <v>0</v>
      </c>
      <c r="R2142" s="8">
        <v>0</v>
      </c>
      <c r="S2142" s="8">
        <v>0</v>
      </c>
      <c r="T2142" s="33" t="str">
        <f t="shared" si="299"/>
        <v/>
      </c>
      <c r="U2142" s="12">
        <f t="shared" si="300"/>
        <v>0</v>
      </c>
      <c r="V2142" s="10">
        <f t="shared" si="301"/>
        <v>0</v>
      </c>
      <c r="W2142" s="11">
        <v>7</v>
      </c>
      <c r="X2142" s="8" t="s">
        <v>148</v>
      </c>
      <c r="Y2142" s="8" t="s">
        <v>149</v>
      </c>
      <c r="AA2142">
        <f t="shared" si="302"/>
        <v>3</v>
      </c>
      <c r="AB2142" s="32">
        <f t="shared" si="303"/>
        <v>-22.28</v>
      </c>
      <c r="AC2142" t="str">
        <f t="shared" si="304"/>
        <v>No Sales</v>
      </c>
      <c r="AD2142">
        <f>IFERROR(VLOOKUP(J2142,Product_lookup!$A:$G,5,FALSE),"")</f>
        <v>249</v>
      </c>
      <c r="AE2142">
        <f>IFERROR(VLOOKUP(J2142,Product_lookup!$A:$G,6,FALSE),"")</f>
        <v>100</v>
      </c>
      <c r="AF2142">
        <f>IFERROR(VLOOKUP(J2142,Product_lookup!$A:$G,7,FALSE),"")</f>
        <v>102</v>
      </c>
      <c r="AG2142" s="33">
        <f t="shared" si="305"/>
        <v>0.18875502008032127</v>
      </c>
    </row>
    <row r="2143" spans="1:33" x14ac:dyDescent="0.3">
      <c r="A2143" s="27">
        <v>46285</v>
      </c>
      <c r="B2143" s="8" t="s">
        <v>37</v>
      </c>
      <c r="C2143" s="8" t="s">
        <v>140</v>
      </c>
      <c r="D2143" s="8" t="s">
        <v>141</v>
      </c>
      <c r="E2143" s="8" t="s">
        <v>167</v>
      </c>
      <c r="F2143" s="8" t="s">
        <v>143</v>
      </c>
      <c r="G2143" s="8" t="s">
        <v>168</v>
      </c>
      <c r="H2143" s="8" t="s">
        <v>13</v>
      </c>
      <c r="I2143" s="8" t="s">
        <v>1093</v>
      </c>
      <c r="J2143" s="8" t="s">
        <v>169</v>
      </c>
      <c r="K2143" s="8" t="s">
        <v>14</v>
      </c>
      <c r="L2143" s="12">
        <v>789</v>
      </c>
      <c r="M2143" s="9">
        <v>6</v>
      </c>
      <c r="N2143" s="10">
        <f t="shared" si="297"/>
        <v>7.6045627376425855E-3</v>
      </c>
      <c r="O2143" s="11">
        <f t="shared" si="298"/>
        <v>3.77</v>
      </c>
      <c r="P2143" s="11">
        <v>22.62</v>
      </c>
      <c r="Q2143" s="11">
        <v>0</v>
      </c>
      <c r="R2143" s="8">
        <v>0</v>
      </c>
      <c r="S2143" s="8">
        <v>0</v>
      </c>
      <c r="T2143" s="33" t="str">
        <f t="shared" si="299"/>
        <v/>
      </c>
      <c r="U2143" s="12">
        <f t="shared" si="300"/>
        <v>0</v>
      </c>
      <c r="V2143" s="10">
        <f t="shared" si="301"/>
        <v>0</v>
      </c>
      <c r="W2143" s="11">
        <v>6</v>
      </c>
      <c r="X2143" s="8" t="s">
        <v>148</v>
      </c>
      <c r="Y2143" s="8" t="s">
        <v>149</v>
      </c>
      <c r="AA2143">
        <f t="shared" si="302"/>
        <v>3</v>
      </c>
      <c r="AB2143" s="32">
        <f t="shared" si="303"/>
        <v>-22.62</v>
      </c>
      <c r="AC2143" t="str">
        <f t="shared" si="304"/>
        <v>No Sales</v>
      </c>
      <c r="AD2143">
        <f>IFERROR(VLOOKUP(J2143,Product_lookup!$A:$G,5,FALSE),"")</f>
        <v>249</v>
      </c>
      <c r="AE2143">
        <f>IFERROR(VLOOKUP(J2143,Product_lookup!$A:$G,6,FALSE),"")</f>
        <v>100</v>
      </c>
      <c r="AF2143">
        <f>IFERROR(VLOOKUP(J2143,Product_lookup!$A:$G,7,FALSE),"")</f>
        <v>102</v>
      </c>
      <c r="AG2143" s="33">
        <f t="shared" si="305"/>
        <v>0.18875502008032127</v>
      </c>
    </row>
    <row r="2144" spans="1:33" x14ac:dyDescent="0.3">
      <c r="A2144" s="27">
        <v>46285</v>
      </c>
      <c r="B2144" s="8" t="s">
        <v>37</v>
      </c>
      <c r="C2144" s="8" t="s">
        <v>140</v>
      </c>
      <c r="D2144" s="8" t="s">
        <v>141</v>
      </c>
      <c r="E2144" s="8" t="s">
        <v>167</v>
      </c>
      <c r="F2144" s="8" t="s">
        <v>143</v>
      </c>
      <c r="G2144" s="8" t="s">
        <v>255</v>
      </c>
      <c r="H2144" s="8" t="s">
        <v>13</v>
      </c>
      <c r="I2144" s="8" t="s">
        <v>440</v>
      </c>
      <c r="J2144" s="8" t="s">
        <v>169</v>
      </c>
      <c r="K2144" s="8" t="s">
        <v>7</v>
      </c>
      <c r="L2144" s="12">
        <v>732</v>
      </c>
      <c r="M2144" s="9">
        <v>2</v>
      </c>
      <c r="N2144" s="10">
        <f t="shared" si="297"/>
        <v>2.7322404371584699E-3</v>
      </c>
      <c r="O2144" s="11">
        <f t="shared" si="298"/>
        <v>3.56</v>
      </c>
      <c r="P2144" s="11">
        <v>7.12</v>
      </c>
      <c r="Q2144" s="11">
        <v>0</v>
      </c>
      <c r="R2144" s="8">
        <v>0</v>
      </c>
      <c r="S2144" s="8">
        <v>0</v>
      </c>
      <c r="T2144" s="33" t="str">
        <f t="shared" si="299"/>
        <v/>
      </c>
      <c r="U2144" s="12">
        <f t="shared" si="300"/>
        <v>0</v>
      </c>
      <c r="V2144" s="10">
        <f t="shared" si="301"/>
        <v>0</v>
      </c>
      <c r="W2144" s="11">
        <v>6.5</v>
      </c>
      <c r="X2144" s="8" t="s">
        <v>148</v>
      </c>
      <c r="Y2144" s="8" t="s">
        <v>149</v>
      </c>
      <c r="AA2144">
        <f t="shared" si="302"/>
        <v>3</v>
      </c>
      <c r="AB2144" s="32">
        <f t="shared" si="303"/>
        <v>-7.12</v>
      </c>
      <c r="AC2144" t="str">
        <f t="shared" si="304"/>
        <v>No Sales</v>
      </c>
      <c r="AD2144">
        <f>IFERROR(VLOOKUP(J2144,Product_lookup!$A:$G,5,FALSE),"")</f>
        <v>249</v>
      </c>
      <c r="AE2144">
        <f>IFERROR(VLOOKUP(J2144,Product_lookup!$A:$G,6,FALSE),"")</f>
        <v>100</v>
      </c>
      <c r="AF2144">
        <f>IFERROR(VLOOKUP(J2144,Product_lookup!$A:$G,7,FALSE),"")</f>
        <v>102</v>
      </c>
      <c r="AG2144" s="33">
        <f t="shared" si="305"/>
        <v>0.18875502008032127</v>
      </c>
    </row>
    <row r="2145" spans="1:33" x14ac:dyDescent="0.3">
      <c r="A2145" s="27">
        <v>46285</v>
      </c>
      <c r="B2145" s="8" t="s">
        <v>37</v>
      </c>
      <c r="C2145" s="8" t="s">
        <v>140</v>
      </c>
      <c r="D2145" s="8" t="s">
        <v>141</v>
      </c>
      <c r="E2145" s="8" t="s">
        <v>257</v>
      </c>
      <c r="F2145" s="8" t="s">
        <v>143</v>
      </c>
      <c r="G2145" s="8" t="s">
        <v>262</v>
      </c>
      <c r="H2145" s="8" t="s">
        <v>13</v>
      </c>
      <c r="I2145" s="8" t="s">
        <v>237</v>
      </c>
      <c r="J2145" s="8" t="s">
        <v>260</v>
      </c>
      <c r="K2145" s="8" t="s">
        <v>21</v>
      </c>
      <c r="L2145" s="12">
        <v>106</v>
      </c>
      <c r="M2145" s="9">
        <v>1</v>
      </c>
      <c r="N2145" s="10">
        <f t="shared" si="297"/>
        <v>9.433962264150943E-3</v>
      </c>
      <c r="O2145" s="11">
        <f t="shared" si="298"/>
        <v>10.5</v>
      </c>
      <c r="P2145" s="11">
        <v>10.5</v>
      </c>
      <c r="Q2145" s="11">
        <v>0</v>
      </c>
      <c r="R2145" s="8">
        <v>0</v>
      </c>
      <c r="S2145" s="8">
        <v>0</v>
      </c>
      <c r="T2145" s="33" t="str">
        <f t="shared" si="299"/>
        <v/>
      </c>
      <c r="U2145" s="12">
        <f t="shared" si="300"/>
        <v>0</v>
      </c>
      <c r="V2145" s="10">
        <f t="shared" si="301"/>
        <v>0</v>
      </c>
      <c r="W2145" s="11">
        <v>10.5</v>
      </c>
      <c r="X2145" s="8" t="s">
        <v>148</v>
      </c>
      <c r="Y2145" s="8" t="s">
        <v>149</v>
      </c>
      <c r="AA2145">
        <f t="shared" si="302"/>
        <v>3</v>
      </c>
      <c r="AB2145" s="32">
        <f t="shared" si="303"/>
        <v>-10.5</v>
      </c>
      <c r="AC2145" t="str">
        <f t="shared" si="304"/>
        <v>No Sales</v>
      </c>
      <c r="AD2145">
        <f>IFERROR(VLOOKUP(J2145,Product_lookup!$A:$G,5,FALSE),"")</f>
        <v>349</v>
      </c>
      <c r="AE2145">
        <f>IFERROR(VLOOKUP(J2145,Product_lookup!$A:$G,6,FALSE),"")</f>
        <v>133</v>
      </c>
      <c r="AF2145">
        <f>IFERROR(VLOOKUP(J2145,Product_lookup!$A:$G,7,FALSE),"")</f>
        <v>111</v>
      </c>
      <c r="AG2145" s="33">
        <f t="shared" si="305"/>
        <v>0.3008595988538682</v>
      </c>
    </row>
    <row r="2146" spans="1:33" x14ac:dyDescent="0.3">
      <c r="A2146" s="27">
        <v>46285</v>
      </c>
      <c r="B2146" s="8" t="s">
        <v>37</v>
      </c>
      <c r="C2146" s="8" t="s">
        <v>140</v>
      </c>
      <c r="D2146" s="8" t="s">
        <v>141</v>
      </c>
      <c r="E2146" s="8" t="s">
        <v>257</v>
      </c>
      <c r="F2146" s="8" t="s">
        <v>143</v>
      </c>
      <c r="G2146" s="8" t="s">
        <v>258</v>
      </c>
      <c r="H2146" s="8" t="s">
        <v>13</v>
      </c>
      <c r="I2146" s="8" t="s">
        <v>262</v>
      </c>
      <c r="J2146" s="8" t="s">
        <v>260</v>
      </c>
      <c r="K2146" s="8" t="s">
        <v>14</v>
      </c>
      <c r="L2146" s="12">
        <v>942</v>
      </c>
      <c r="M2146" s="9">
        <v>9</v>
      </c>
      <c r="N2146" s="10">
        <f t="shared" si="297"/>
        <v>9.5541401273885346E-3</v>
      </c>
      <c r="O2146" s="11">
        <f t="shared" si="298"/>
        <v>5.69</v>
      </c>
      <c r="P2146" s="11">
        <v>51.21</v>
      </c>
      <c r="Q2146" s="11">
        <v>0</v>
      </c>
      <c r="R2146" s="8">
        <v>0</v>
      </c>
      <c r="S2146" s="8">
        <v>0</v>
      </c>
      <c r="T2146" s="33" t="str">
        <f t="shared" si="299"/>
        <v/>
      </c>
      <c r="U2146" s="12">
        <f t="shared" si="300"/>
        <v>0</v>
      </c>
      <c r="V2146" s="10">
        <f t="shared" si="301"/>
        <v>0</v>
      </c>
      <c r="W2146" s="11">
        <v>10.5</v>
      </c>
      <c r="X2146" s="8" t="s">
        <v>148</v>
      </c>
      <c r="Y2146" s="8" t="s">
        <v>149</v>
      </c>
      <c r="AA2146">
        <f t="shared" si="302"/>
        <v>3</v>
      </c>
      <c r="AB2146" s="32">
        <f t="shared" si="303"/>
        <v>-51.21</v>
      </c>
      <c r="AC2146" t="str">
        <f t="shared" si="304"/>
        <v>No Sales</v>
      </c>
      <c r="AD2146">
        <f>IFERROR(VLOOKUP(J2146,Product_lookup!$A:$G,5,FALSE),"")</f>
        <v>349</v>
      </c>
      <c r="AE2146">
        <f>IFERROR(VLOOKUP(J2146,Product_lookup!$A:$G,6,FALSE),"")</f>
        <v>133</v>
      </c>
      <c r="AF2146">
        <f>IFERROR(VLOOKUP(J2146,Product_lookup!$A:$G,7,FALSE),"")</f>
        <v>111</v>
      </c>
      <c r="AG2146" s="33">
        <f t="shared" si="305"/>
        <v>0.3008595988538682</v>
      </c>
    </row>
    <row r="2147" spans="1:33" x14ac:dyDescent="0.3">
      <c r="A2147" s="27">
        <v>46285</v>
      </c>
      <c r="B2147" s="8" t="s">
        <v>37</v>
      </c>
      <c r="C2147" s="8" t="s">
        <v>140</v>
      </c>
      <c r="D2147" s="8" t="s">
        <v>141</v>
      </c>
      <c r="E2147" s="8" t="s">
        <v>257</v>
      </c>
      <c r="F2147" s="8" t="s">
        <v>143</v>
      </c>
      <c r="G2147" s="8" t="s">
        <v>262</v>
      </c>
      <c r="H2147" s="8" t="s">
        <v>13</v>
      </c>
      <c r="I2147" s="8" t="s">
        <v>683</v>
      </c>
      <c r="J2147" s="8" t="s">
        <v>260</v>
      </c>
      <c r="K2147" s="8" t="s">
        <v>7</v>
      </c>
      <c r="L2147" s="12">
        <v>272</v>
      </c>
      <c r="M2147" s="9">
        <v>1</v>
      </c>
      <c r="N2147" s="10">
        <f t="shared" si="297"/>
        <v>3.6764705882352941E-3</v>
      </c>
      <c r="O2147" s="11">
        <f t="shared" si="298"/>
        <v>6.07</v>
      </c>
      <c r="P2147" s="11">
        <v>6.07</v>
      </c>
      <c r="Q2147" s="11">
        <v>0</v>
      </c>
      <c r="R2147" s="8">
        <v>0</v>
      </c>
      <c r="S2147" s="8">
        <v>0</v>
      </c>
      <c r="T2147" s="33" t="str">
        <f t="shared" si="299"/>
        <v/>
      </c>
      <c r="U2147" s="12">
        <f t="shared" si="300"/>
        <v>0</v>
      </c>
      <c r="V2147" s="10">
        <f t="shared" si="301"/>
        <v>0</v>
      </c>
      <c r="W2147" s="11">
        <v>10.5</v>
      </c>
      <c r="X2147" s="8" t="s">
        <v>148</v>
      </c>
      <c r="Y2147" s="8" t="s">
        <v>149</v>
      </c>
      <c r="AA2147">
        <f t="shared" si="302"/>
        <v>3</v>
      </c>
      <c r="AB2147" s="32">
        <f t="shared" si="303"/>
        <v>-6.07</v>
      </c>
      <c r="AC2147" t="str">
        <f t="shared" si="304"/>
        <v>No Sales</v>
      </c>
      <c r="AD2147">
        <f>IFERROR(VLOOKUP(J2147,Product_lookup!$A:$G,5,FALSE),"")</f>
        <v>349</v>
      </c>
      <c r="AE2147">
        <f>IFERROR(VLOOKUP(J2147,Product_lookup!$A:$G,6,FALSE),"")</f>
        <v>133</v>
      </c>
      <c r="AF2147">
        <f>IFERROR(VLOOKUP(J2147,Product_lookup!$A:$G,7,FALSE),"")</f>
        <v>111</v>
      </c>
      <c r="AG2147" s="33">
        <f t="shared" si="305"/>
        <v>0.3008595988538682</v>
      </c>
    </row>
    <row r="2148" spans="1:33" x14ac:dyDescent="0.3">
      <c r="A2148" s="27">
        <v>46285</v>
      </c>
      <c r="B2148" s="8" t="s">
        <v>33</v>
      </c>
      <c r="C2148" s="8" t="s">
        <v>173</v>
      </c>
      <c r="D2148" s="8" t="s">
        <v>141</v>
      </c>
      <c r="E2148" s="8" t="s">
        <v>193</v>
      </c>
      <c r="F2148" s="8" t="s">
        <v>143</v>
      </c>
      <c r="G2148" s="8" t="s">
        <v>264</v>
      </c>
      <c r="H2148" s="8" t="s">
        <v>24</v>
      </c>
      <c r="I2148" s="8" t="s">
        <v>958</v>
      </c>
      <c r="J2148" s="8" t="s">
        <v>195</v>
      </c>
      <c r="K2148" s="8" t="s">
        <v>14</v>
      </c>
      <c r="L2148" s="12">
        <v>267</v>
      </c>
      <c r="M2148" s="9">
        <v>4</v>
      </c>
      <c r="N2148" s="10">
        <f t="shared" si="297"/>
        <v>1.4981273408239701E-2</v>
      </c>
      <c r="O2148" s="11">
        <f t="shared" si="298"/>
        <v>7.02</v>
      </c>
      <c r="P2148" s="11">
        <v>28.08</v>
      </c>
      <c r="Q2148" s="11">
        <v>0</v>
      </c>
      <c r="R2148" s="8">
        <v>0</v>
      </c>
      <c r="S2148" s="8">
        <v>0</v>
      </c>
      <c r="T2148" s="33" t="str">
        <f t="shared" si="299"/>
        <v/>
      </c>
      <c r="U2148" s="12">
        <f t="shared" si="300"/>
        <v>0</v>
      </c>
      <c r="V2148" s="10">
        <f t="shared" si="301"/>
        <v>0</v>
      </c>
      <c r="W2148" s="11">
        <v>10</v>
      </c>
      <c r="X2148" s="8" t="s">
        <v>148</v>
      </c>
      <c r="Y2148" s="8" t="s">
        <v>149</v>
      </c>
      <c r="AA2148">
        <f t="shared" si="302"/>
        <v>3</v>
      </c>
      <c r="AB2148" s="32">
        <f t="shared" si="303"/>
        <v>-28.08</v>
      </c>
      <c r="AC2148" t="str">
        <f t="shared" si="304"/>
        <v>No Sales</v>
      </c>
      <c r="AD2148">
        <f>IFERROR(VLOOKUP(J2148,Product_lookup!$A:$G,5,FALSE),"")</f>
        <v>399</v>
      </c>
      <c r="AE2148">
        <f>IFERROR(VLOOKUP(J2148,Product_lookup!$A:$G,6,FALSE),"")</f>
        <v>148</v>
      </c>
      <c r="AF2148">
        <f>IFERROR(VLOOKUP(J2148,Product_lookup!$A:$G,7,FALSE),"")</f>
        <v>126</v>
      </c>
      <c r="AG2148" s="33">
        <f t="shared" si="305"/>
        <v>0.31328320802005011</v>
      </c>
    </row>
    <row r="2149" spans="1:33" x14ac:dyDescent="0.3">
      <c r="A2149" s="27">
        <v>46285</v>
      </c>
      <c r="B2149" s="8" t="s">
        <v>33</v>
      </c>
      <c r="C2149" s="8" t="s">
        <v>173</v>
      </c>
      <c r="D2149" s="8" t="s">
        <v>141</v>
      </c>
      <c r="E2149" s="8" t="s">
        <v>193</v>
      </c>
      <c r="F2149" s="8" t="s">
        <v>143</v>
      </c>
      <c r="G2149" s="8" t="s">
        <v>194</v>
      </c>
      <c r="H2149" s="8" t="s">
        <v>24</v>
      </c>
      <c r="I2149" s="8" t="s">
        <v>264</v>
      </c>
      <c r="J2149" s="8" t="s">
        <v>195</v>
      </c>
      <c r="K2149" s="8" t="s">
        <v>7</v>
      </c>
      <c r="L2149" s="12">
        <v>2164</v>
      </c>
      <c r="M2149" s="9">
        <v>23</v>
      </c>
      <c r="N2149" s="10">
        <f t="shared" si="297"/>
        <v>1.0628465804066543E-2</v>
      </c>
      <c r="O2149" s="11">
        <f t="shared" si="298"/>
        <v>5.8699999999999992</v>
      </c>
      <c r="P2149" s="11">
        <v>135.01</v>
      </c>
      <c r="Q2149" s="11">
        <v>0</v>
      </c>
      <c r="R2149" s="8">
        <v>0</v>
      </c>
      <c r="S2149" s="8">
        <v>0</v>
      </c>
      <c r="T2149" s="33" t="str">
        <f t="shared" si="299"/>
        <v/>
      </c>
      <c r="U2149" s="12">
        <f t="shared" si="300"/>
        <v>0</v>
      </c>
      <c r="V2149" s="10">
        <f t="shared" si="301"/>
        <v>0</v>
      </c>
      <c r="W2149" s="11">
        <v>8.5</v>
      </c>
      <c r="X2149" s="8" t="s">
        <v>148</v>
      </c>
      <c r="Y2149" s="8" t="s">
        <v>149</v>
      </c>
      <c r="AA2149">
        <f t="shared" si="302"/>
        <v>3</v>
      </c>
      <c r="AB2149" s="32">
        <f t="shared" si="303"/>
        <v>-135.01</v>
      </c>
      <c r="AC2149" t="str">
        <f t="shared" si="304"/>
        <v>No Sales</v>
      </c>
      <c r="AD2149">
        <f>IFERROR(VLOOKUP(J2149,Product_lookup!$A:$G,5,FALSE),"")</f>
        <v>399</v>
      </c>
      <c r="AE2149">
        <f>IFERROR(VLOOKUP(J2149,Product_lookup!$A:$G,6,FALSE),"")</f>
        <v>148</v>
      </c>
      <c r="AF2149">
        <f>IFERROR(VLOOKUP(J2149,Product_lookup!$A:$G,7,FALSE),"")</f>
        <v>126</v>
      </c>
      <c r="AG2149" s="33">
        <f t="shared" si="305"/>
        <v>0.31328320802005011</v>
      </c>
    </row>
    <row r="2150" spans="1:33" x14ac:dyDescent="0.3">
      <c r="A2150" s="27">
        <v>46285</v>
      </c>
      <c r="B2150" s="8" t="s">
        <v>33</v>
      </c>
      <c r="C2150" s="8" t="s">
        <v>173</v>
      </c>
      <c r="D2150" s="8" t="s">
        <v>141</v>
      </c>
      <c r="E2150" s="8" t="s">
        <v>193</v>
      </c>
      <c r="F2150" s="8" t="s">
        <v>143</v>
      </c>
      <c r="G2150" s="8" t="s">
        <v>264</v>
      </c>
      <c r="H2150" s="8" t="s">
        <v>24</v>
      </c>
      <c r="I2150" s="8" t="s">
        <v>685</v>
      </c>
      <c r="J2150" s="8" t="s">
        <v>195</v>
      </c>
      <c r="K2150" s="8" t="s">
        <v>21</v>
      </c>
      <c r="L2150" s="12">
        <v>130</v>
      </c>
      <c r="M2150" s="9">
        <v>1</v>
      </c>
      <c r="N2150" s="10">
        <f t="shared" si="297"/>
        <v>7.6923076923076927E-3</v>
      </c>
      <c r="O2150" s="11">
        <f t="shared" si="298"/>
        <v>12.5</v>
      </c>
      <c r="P2150" s="11">
        <v>12.5</v>
      </c>
      <c r="Q2150" s="11">
        <v>0</v>
      </c>
      <c r="R2150" s="8">
        <v>0</v>
      </c>
      <c r="S2150" s="8">
        <v>0</v>
      </c>
      <c r="T2150" s="33" t="str">
        <f t="shared" si="299"/>
        <v/>
      </c>
      <c r="U2150" s="12">
        <f t="shared" si="300"/>
        <v>0</v>
      </c>
      <c r="V2150" s="10">
        <f t="shared" si="301"/>
        <v>0</v>
      </c>
      <c r="W2150" s="11">
        <v>12.5</v>
      </c>
      <c r="X2150" s="8" t="s">
        <v>148</v>
      </c>
      <c r="Y2150" s="8" t="s">
        <v>149</v>
      </c>
      <c r="AA2150">
        <f t="shared" si="302"/>
        <v>3</v>
      </c>
      <c r="AB2150" s="32">
        <f t="shared" si="303"/>
        <v>-12.5</v>
      </c>
      <c r="AC2150" t="str">
        <f t="shared" si="304"/>
        <v>No Sales</v>
      </c>
      <c r="AD2150">
        <f>IFERROR(VLOOKUP(J2150,Product_lookup!$A:$G,5,FALSE),"")</f>
        <v>399</v>
      </c>
      <c r="AE2150">
        <f>IFERROR(VLOOKUP(J2150,Product_lookup!$A:$G,6,FALSE),"")</f>
        <v>148</v>
      </c>
      <c r="AF2150">
        <f>IFERROR(VLOOKUP(J2150,Product_lookup!$A:$G,7,FALSE),"")</f>
        <v>126</v>
      </c>
      <c r="AG2150" s="33">
        <f t="shared" si="305"/>
        <v>0.31328320802005011</v>
      </c>
    </row>
    <row r="2151" spans="1:33" x14ac:dyDescent="0.3">
      <c r="A2151" s="27">
        <v>46285</v>
      </c>
      <c r="B2151" s="8" t="s">
        <v>33</v>
      </c>
      <c r="C2151" s="8" t="s">
        <v>173</v>
      </c>
      <c r="D2151" s="8" t="s">
        <v>141</v>
      </c>
      <c r="E2151" s="8" t="s">
        <v>200</v>
      </c>
      <c r="F2151" s="8" t="s">
        <v>143</v>
      </c>
      <c r="G2151" s="8" t="s">
        <v>268</v>
      </c>
      <c r="H2151" s="8" t="s">
        <v>24</v>
      </c>
      <c r="I2151" s="8" t="s">
        <v>199</v>
      </c>
      <c r="J2151" s="8" t="s">
        <v>202</v>
      </c>
      <c r="K2151" s="8" t="s">
        <v>21</v>
      </c>
      <c r="L2151" s="12">
        <v>165</v>
      </c>
      <c r="M2151" s="9">
        <v>1</v>
      </c>
      <c r="N2151" s="10">
        <f t="shared" si="297"/>
        <v>6.0606060606060606E-3</v>
      </c>
      <c r="O2151" s="11">
        <f t="shared" si="298"/>
        <v>9.5299999999999994</v>
      </c>
      <c r="P2151" s="8">
        <v>9.5299999999999994</v>
      </c>
      <c r="Q2151" s="11">
        <v>0</v>
      </c>
      <c r="R2151" s="8">
        <v>0</v>
      </c>
      <c r="S2151" s="8">
        <v>0</v>
      </c>
      <c r="T2151" s="33" t="str">
        <f t="shared" si="299"/>
        <v/>
      </c>
      <c r="U2151" s="12">
        <f t="shared" si="300"/>
        <v>0</v>
      </c>
      <c r="V2151" s="10">
        <f t="shared" si="301"/>
        <v>0</v>
      </c>
      <c r="W2151" s="11">
        <v>11.5</v>
      </c>
      <c r="X2151" s="8" t="s">
        <v>148</v>
      </c>
      <c r="Y2151" s="8" t="s">
        <v>149</v>
      </c>
      <c r="AA2151">
        <f t="shared" si="302"/>
        <v>3</v>
      </c>
      <c r="AB2151" s="32">
        <f t="shared" si="303"/>
        <v>-9.5299999999999994</v>
      </c>
      <c r="AC2151" t="str">
        <f t="shared" si="304"/>
        <v>No Sales</v>
      </c>
      <c r="AD2151">
        <f>IFERROR(VLOOKUP(J2151,Product_lookup!$A:$G,5,FALSE),"")</f>
        <v>429</v>
      </c>
      <c r="AE2151">
        <f>IFERROR(VLOOKUP(J2151,Product_lookup!$A:$G,6,FALSE),"")</f>
        <v>159</v>
      </c>
      <c r="AF2151">
        <f>IFERROR(VLOOKUP(J2151,Product_lookup!$A:$G,7,FALSE),"")</f>
        <v>139</v>
      </c>
      <c r="AG2151" s="33">
        <f t="shared" si="305"/>
        <v>0.30536130536130535</v>
      </c>
    </row>
    <row r="2152" spans="1:33" x14ac:dyDescent="0.3">
      <c r="A2152" s="27">
        <v>46285</v>
      </c>
      <c r="B2152" s="8" t="s">
        <v>33</v>
      </c>
      <c r="C2152" s="8" t="s">
        <v>173</v>
      </c>
      <c r="D2152" s="8" t="s">
        <v>141</v>
      </c>
      <c r="E2152" s="8" t="s">
        <v>200</v>
      </c>
      <c r="F2152" s="8" t="s">
        <v>143</v>
      </c>
      <c r="G2152" s="8" t="s">
        <v>270</v>
      </c>
      <c r="H2152" s="8" t="s">
        <v>24</v>
      </c>
      <c r="I2152" s="8" t="s">
        <v>268</v>
      </c>
      <c r="J2152" s="8" t="s">
        <v>202</v>
      </c>
      <c r="K2152" s="8" t="s">
        <v>14</v>
      </c>
      <c r="L2152" s="12">
        <v>2393</v>
      </c>
      <c r="M2152" s="9">
        <v>8</v>
      </c>
      <c r="N2152" s="10">
        <f t="shared" si="297"/>
        <v>3.3430839949853742E-3</v>
      </c>
      <c r="O2152" s="11">
        <f t="shared" si="298"/>
        <v>8.32</v>
      </c>
      <c r="P2152" s="11">
        <v>66.56</v>
      </c>
      <c r="Q2152" s="11">
        <v>0</v>
      </c>
      <c r="R2152" s="8">
        <v>0</v>
      </c>
      <c r="S2152" s="8">
        <v>0</v>
      </c>
      <c r="T2152" s="33" t="str">
        <f t="shared" si="299"/>
        <v/>
      </c>
      <c r="U2152" s="12">
        <f t="shared" si="300"/>
        <v>0</v>
      </c>
      <c r="V2152" s="10">
        <f t="shared" si="301"/>
        <v>0</v>
      </c>
      <c r="W2152" s="11">
        <v>13.5</v>
      </c>
      <c r="X2152" s="8" t="s">
        <v>148</v>
      </c>
      <c r="Y2152" s="8" t="s">
        <v>149</v>
      </c>
      <c r="AA2152">
        <f t="shared" si="302"/>
        <v>3</v>
      </c>
      <c r="AB2152" s="32">
        <f t="shared" si="303"/>
        <v>-66.56</v>
      </c>
      <c r="AC2152" t="str">
        <f t="shared" si="304"/>
        <v>No Sales</v>
      </c>
      <c r="AD2152">
        <f>IFERROR(VLOOKUP(J2152,Product_lookup!$A:$G,5,FALSE),"")</f>
        <v>429</v>
      </c>
      <c r="AE2152">
        <f>IFERROR(VLOOKUP(J2152,Product_lookup!$A:$G,6,FALSE),"")</f>
        <v>159</v>
      </c>
      <c r="AF2152">
        <f>IFERROR(VLOOKUP(J2152,Product_lookup!$A:$G,7,FALSE),"")</f>
        <v>139</v>
      </c>
      <c r="AG2152" s="33">
        <f t="shared" si="305"/>
        <v>0.30536130536130535</v>
      </c>
    </row>
    <row r="2153" spans="1:33" x14ac:dyDescent="0.3">
      <c r="A2153" s="27">
        <v>46285</v>
      </c>
      <c r="B2153" s="8" t="s">
        <v>33</v>
      </c>
      <c r="C2153" s="8" t="s">
        <v>173</v>
      </c>
      <c r="D2153" s="8" t="s">
        <v>141</v>
      </c>
      <c r="E2153" s="8" t="s">
        <v>271</v>
      </c>
      <c r="F2153" s="8" t="s">
        <v>143</v>
      </c>
      <c r="G2153" s="8" t="s">
        <v>275</v>
      </c>
      <c r="H2153" s="8" t="s">
        <v>24</v>
      </c>
      <c r="I2153" s="8" t="s">
        <v>406</v>
      </c>
      <c r="J2153" s="8" t="s">
        <v>274</v>
      </c>
      <c r="K2153" s="8" t="s">
        <v>14</v>
      </c>
      <c r="L2153" s="12">
        <v>920</v>
      </c>
      <c r="M2153" s="9">
        <v>7</v>
      </c>
      <c r="N2153" s="10">
        <f t="shared" si="297"/>
        <v>7.6086956521739134E-3</v>
      </c>
      <c r="O2153" s="11">
        <f t="shared" si="298"/>
        <v>10.28</v>
      </c>
      <c r="P2153" s="11">
        <v>71.959999999999994</v>
      </c>
      <c r="Q2153" s="11">
        <v>0</v>
      </c>
      <c r="R2153" s="8">
        <v>0</v>
      </c>
      <c r="S2153" s="8">
        <v>0</v>
      </c>
      <c r="T2153" s="33" t="str">
        <f t="shared" si="299"/>
        <v/>
      </c>
      <c r="U2153" s="12">
        <f t="shared" si="300"/>
        <v>0</v>
      </c>
      <c r="V2153" s="10">
        <f t="shared" si="301"/>
        <v>0</v>
      </c>
      <c r="W2153" s="11">
        <v>12.5</v>
      </c>
      <c r="X2153" s="8" t="s">
        <v>148</v>
      </c>
      <c r="Y2153" s="8" t="s">
        <v>149</v>
      </c>
      <c r="AA2153">
        <f t="shared" si="302"/>
        <v>3</v>
      </c>
      <c r="AB2153" s="32">
        <f t="shared" si="303"/>
        <v>-71.959999999999994</v>
      </c>
      <c r="AC2153" t="str">
        <f t="shared" si="304"/>
        <v>No Sales</v>
      </c>
      <c r="AD2153">
        <f>IFERROR(VLOOKUP(J2153,Product_lookup!$A:$G,5,FALSE),"")</f>
        <v>549</v>
      </c>
      <c r="AE2153">
        <f>IFERROR(VLOOKUP(J2153,Product_lookup!$A:$G,6,FALSE),"")</f>
        <v>198</v>
      </c>
      <c r="AF2153">
        <f>IFERROR(VLOOKUP(J2153,Product_lookup!$A:$G,7,FALSE),"")</f>
        <v>139</v>
      </c>
      <c r="AG2153" s="33">
        <f t="shared" si="305"/>
        <v>0.38615664845173042</v>
      </c>
    </row>
    <row r="2154" spans="1:33" x14ac:dyDescent="0.3">
      <c r="A2154" s="27">
        <v>46285</v>
      </c>
      <c r="B2154" s="8" t="s">
        <v>33</v>
      </c>
      <c r="C2154" s="8" t="s">
        <v>173</v>
      </c>
      <c r="D2154" s="8" t="s">
        <v>141</v>
      </c>
      <c r="E2154" s="8" t="s">
        <v>271</v>
      </c>
      <c r="F2154" s="8" t="s">
        <v>143</v>
      </c>
      <c r="G2154" s="8" t="s">
        <v>275</v>
      </c>
      <c r="H2154" s="8" t="s">
        <v>24</v>
      </c>
      <c r="I2154" s="8" t="s">
        <v>275</v>
      </c>
      <c r="J2154" s="8" t="s">
        <v>274</v>
      </c>
      <c r="K2154" s="8" t="s">
        <v>21</v>
      </c>
      <c r="L2154" s="12">
        <v>1052</v>
      </c>
      <c r="M2154" s="9">
        <v>16</v>
      </c>
      <c r="N2154" s="10">
        <f t="shared" si="297"/>
        <v>1.5209125475285171E-2</v>
      </c>
      <c r="O2154" s="11">
        <f t="shared" si="298"/>
        <v>15</v>
      </c>
      <c r="P2154" s="11">
        <v>240</v>
      </c>
      <c r="Q2154" s="11">
        <v>0</v>
      </c>
      <c r="R2154" s="8">
        <v>0</v>
      </c>
      <c r="S2154" s="8">
        <v>0</v>
      </c>
      <c r="T2154" s="33" t="str">
        <f t="shared" si="299"/>
        <v/>
      </c>
      <c r="U2154" s="12">
        <f t="shared" si="300"/>
        <v>0</v>
      </c>
      <c r="V2154" s="10">
        <f t="shared" si="301"/>
        <v>0</v>
      </c>
      <c r="W2154" s="11">
        <v>15</v>
      </c>
      <c r="X2154" s="8" t="s">
        <v>148</v>
      </c>
      <c r="Y2154" s="8" t="s">
        <v>149</v>
      </c>
      <c r="AA2154">
        <f t="shared" si="302"/>
        <v>3</v>
      </c>
      <c r="AB2154" s="32">
        <f t="shared" si="303"/>
        <v>-240</v>
      </c>
      <c r="AC2154" t="str">
        <f t="shared" si="304"/>
        <v>No Sales</v>
      </c>
      <c r="AD2154">
        <f>IFERROR(VLOOKUP(J2154,Product_lookup!$A:$G,5,FALSE),"")</f>
        <v>549</v>
      </c>
      <c r="AE2154">
        <f>IFERROR(VLOOKUP(J2154,Product_lookup!$A:$G,6,FALSE),"")</f>
        <v>198</v>
      </c>
      <c r="AF2154">
        <f>IFERROR(VLOOKUP(J2154,Product_lookup!$A:$G,7,FALSE),"")</f>
        <v>139</v>
      </c>
      <c r="AG2154" s="33">
        <f t="shared" si="305"/>
        <v>0.38615664845173042</v>
      </c>
    </row>
    <row r="2155" spans="1:33" x14ac:dyDescent="0.3">
      <c r="A2155" s="27">
        <v>46285</v>
      </c>
      <c r="B2155" s="8" t="s">
        <v>33</v>
      </c>
      <c r="C2155" s="8" t="s">
        <v>173</v>
      </c>
      <c r="D2155" s="8" t="s">
        <v>141</v>
      </c>
      <c r="E2155" s="8" t="s">
        <v>271</v>
      </c>
      <c r="F2155" s="8" t="s">
        <v>143</v>
      </c>
      <c r="G2155" s="8" t="s">
        <v>275</v>
      </c>
      <c r="H2155" s="8" t="s">
        <v>24</v>
      </c>
      <c r="I2155" s="8" t="s">
        <v>272</v>
      </c>
      <c r="J2155" s="8" t="s">
        <v>274</v>
      </c>
      <c r="K2155" s="8" t="s">
        <v>14</v>
      </c>
      <c r="L2155" s="12">
        <v>2639</v>
      </c>
      <c r="M2155" s="9">
        <v>11</v>
      </c>
      <c r="N2155" s="10">
        <f t="shared" si="297"/>
        <v>4.1682455475558922E-3</v>
      </c>
      <c r="O2155" s="11">
        <f t="shared" si="298"/>
        <v>7.99</v>
      </c>
      <c r="P2155" s="11">
        <v>87.89</v>
      </c>
      <c r="Q2155" s="11">
        <v>0</v>
      </c>
      <c r="R2155" s="8">
        <v>0</v>
      </c>
      <c r="S2155" s="8">
        <v>0</v>
      </c>
      <c r="T2155" s="33" t="str">
        <f t="shared" si="299"/>
        <v/>
      </c>
      <c r="U2155" s="12">
        <f t="shared" si="300"/>
        <v>0</v>
      </c>
      <c r="V2155" s="10">
        <f t="shared" si="301"/>
        <v>0</v>
      </c>
      <c r="W2155" s="11">
        <v>12.5</v>
      </c>
      <c r="X2155" s="8" t="s">
        <v>148</v>
      </c>
      <c r="Y2155" s="8" t="s">
        <v>149</v>
      </c>
      <c r="AA2155">
        <f t="shared" si="302"/>
        <v>3</v>
      </c>
      <c r="AB2155" s="32">
        <f t="shared" si="303"/>
        <v>-87.89</v>
      </c>
      <c r="AC2155" t="str">
        <f t="shared" si="304"/>
        <v>No Sales</v>
      </c>
      <c r="AD2155">
        <f>IFERROR(VLOOKUP(J2155,Product_lookup!$A:$G,5,FALSE),"")</f>
        <v>549</v>
      </c>
      <c r="AE2155">
        <f>IFERROR(VLOOKUP(J2155,Product_lookup!$A:$G,6,FALSE),"")</f>
        <v>198</v>
      </c>
      <c r="AF2155">
        <f>IFERROR(VLOOKUP(J2155,Product_lookup!$A:$G,7,FALSE),"")</f>
        <v>139</v>
      </c>
      <c r="AG2155" s="33">
        <f t="shared" si="305"/>
        <v>0.38615664845173042</v>
      </c>
    </row>
    <row r="2156" spans="1:33" x14ac:dyDescent="0.3">
      <c r="A2156" s="27">
        <v>46285</v>
      </c>
      <c r="B2156" s="8" t="s">
        <v>23</v>
      </c>
      <c r="C2156" s="8" t="s">
        <v>173</v>
      </c>
      <c r="D2156" s="8" t="s">
        <v>141</v>
      </c>
      <c r="E2156" s="8" t="s">
        <v>174</v>
      </c>
      <c r="F2156" s="8" t="s">
        <v>143</v>
      </c>
      <c r="G2156" s="8" t="s">
        <v>175</v>
      </c>
      <c r="H2156" s="8" t="s">
        <v>20</v>
      </c>
      <c r="I2156" s="8" t="s">
        <v>175</v>
      </c>
      <c r="J2156" s="8" t="s">
        <v>176</v>
      </c>
      <c r="K2156" s="8" t="s">
        <v>14</v>
      </c>
      <c r="L2156" s="12">
        <v>1086</v>
      </c>
      <c r="M2156" s="9">
        <v>8</v>
      </c>
      <c r="N2156" s="10">
        <f t="shared" si="297"/>
        <v>7.3664825046040518E-3</v>
      </c>
      <c r="O2156" s="11">
        <f t="shared" si="298"/>
        <v>11.1</v>
      </c>
      <c r="P2156" s="11">
        <v>88.8</v>
      </c>
      <c r="Q2156" s="11">
        <v>0</v>
      </c>
      <c r="R2156" s="8">
        <v>0</v>
      </c>
      <c r="S2156" s="8">
        <v>0</v>
      </c>
      <c r="T2156" s="33" t="str">
        <f t="shared" si="299"/>
        <v/>
      </c>
      <c r="U2156" s="12">
        <f t="shared" si="300"/>
        <v>0</v>
      </c>
      <c r="V2156" s="10">
        <f t="shared" si="301"/>
        <v>0</v>
      </c>
      <c r="W2156" s="11">
        <v>15</v>
      </c>
      <c r="X2156" s="8" t="s">
        <v>148</v>
      </c>
      <c r="Y2156" s="8" t="s">
        <v>149</v>
      </c>
      <c r="AA2156">
        <f t="shared" si="302"/>
        <v>3</v>
      </c>
      <c r="AB2156" s="32">
        <f t="shared" si="303"/>
        <v>-88.8</v>
      </c>
      <c r="AC2156" t="str">
        <f t="shared" si="304"/>
        <v>No Sales</v>
      </c>
      <c r="AD2156">
        <f>IFERROR(VLOOKUP(J2156,Product_lookup!$A:$G,5,FALSE),"")</f>
        <v>449</v>
      </c>
      <c r="AE2156">
        <f>IFERROR(VLOOKUP(J2156,Product_lookup!$A:$G,6,FALSE),"")</f>
        <v>166</v>
      </c>
      <c r="AF2156">
        <f>IFERROR(VLOOKUP(J2156,Product_lookup!$A:$G,7,FALSE),"")</f>
        <v>140</v>
      </c>
      <c r="AG2156" s="33">
        <f t="shared" si="305"/>
        <v>0.31848552338530067</v>
      </c>
    </row>
    <row r="2157" spans="1:33" x14ac:dyDescent="0.3">
      <c r="A2157" s="27">
        <v>46285</v>
      </c>
      <c r="B2157" s="8" t="s">
        <v>23</v>
      </c>
      <c r="C2157" s="8" t="s">
        <v>173</v>
      </c>
      <c r="D2157" s="8" t="s">
        <v>141</v>
      </c>
      <c r="E2157" s="8" t="s">
        <v>174</v>
      </c>
      <c r="F2157" s="8" t="s">
        <v>143</v>
      </c>
      <c r="G2157" s="8" t="s">
        <v>688</v>
      </c>
      <c r="H2157" s="8" t="s">
        <v>20</v>
      </c>
      <c r="I2157" s="8" t="s">
        <v>688</v>
      </c>
      <c r="J2157" s="8" t="s">
        <v>176</v>
      </c>
      <c r="K2157" s="8" t="s">
        <v>21</v>
      </c>
      <c r="L2157" s="12">
        <v>638</v>
      </c>
      <c r="M2157" s="9">
        <v>6</v>
      </c>
      <c r="N2157" s="10">
        <f t="shared" si="297"/>
        <v>9.4043887147335428E-3</v>
      </c>
      <c r="O2157" s="11">
        <f t="shared" si="298"/>
        <v>12.5</v>
      </c>
      <c r="P2157" s="11">
        <v>75</v>
      </c>
      <c r="Q2157" s="11">
        <v>0</v>
      </c>
      <c r="R2157" s="8">
        <v>0</v>
      </c>
      <c r="S2157" s="8">
        <v>0</v>
      </c>
      <c r="T2157" s="33" t="str">
        <f t="shared" si="299"/>
        <v/>
      </c>
      <c r="U2157" s="12">
        <f t="shared" si="300"/>
        <v>0</v>
      </c>
      <c r="V2157" s="10">
        <f t="shared" si="301"/>
        <v>0</v>
      </c>
      <c r="W2157" s="11">
        <v>12.5</v>
      </c>
      <c r="X2157" s="8" t="s">
        <v>148</v>
      </c>
      <c r="Y2157" s="8" t="s">
        <v>149</v>
      </c>
      <c r="AA2157">
        <f t="shared" si="302"/>
        <v>3</v>
      </c>
      <c r="AB2157" s="32">
        <f t="shared" si="303"/>
        <v>-75</v>
      </c>
      <c r="AC2157" t="str">
        <f t="shared" si="304"/>
        <v>No Sales</v>
      </c>
      <c r="AD2157">
        <f>IFERROR(VLOOKUP(J2157,Product_lookup!$A:$G,5,FALSE),"")</f>
        <v>449</v>
      </c>
      <c r="AE2157">
        <f>IFERROR(VLOOKUP(J2157,Product_lookup!$A:$G,6,FALSE),"")</f>
        <v>166</v>
      </c>
      <c r="AF2157">
        <f>IFERROR(VLOOKUP(J2157,Product_lookup!$A:$G,7,FALSE),"")</f>
        <v>140</v>
      </c>
      <c r="AG2157" s="33">
        <f t="shared" si="305"/>
        <v>0.31848552338530067</v>
      </c>
    </row>
    <row r="2158" spans="1:33" x14ac:dyDescent="0.3">
      <c r="A2158" s="27">
        <v>46285</v>
      </c>
      <c r="B2158" s="8" t="s">
        <v>23</v>
      </c>
      <c r="C2158" s="8" t="s">
        <v>173</v>
      </c>
      <c r="D2158" s="8" t="s">
        <v>141</v>
      </c>
      <c r="E2158" s="8" t="s">
        <v>174</v>
      </c>
      <c r="F2158" s="8" t="s">
        <v>143</v>
      </c>
      <c r="G2158" s="8" t="s">
        <v>407</v>
      </c>
      <c r="H2158" s="8" t="s">
        <v>20</v>
      </c>
      <c r="I2158" s="8" t="s">
        <v>407</v>
      </c>
      <c r="J2158" s="8" t="s">
        <v>176</v>
      </c>
      <c r="K2158" s="8" t="s">
        <v>14</v>
      </c>
      <c r="L2158" s="12">
        <v>281</v>
      </c>
      <c r="M2158" s="9">
        <v>3</v>
      </c>
      <c r="N2158" s="10">
        <f t="shared" si="297"/>
        <v>1.0676156583629894E-2</v>
      </c>
      <c r="O2158" s="11">
        <f t="shared" si="298"/>
        <v>11.08</v>
      </c>
      <c r="P2158" s="11">
        <v>33.24</v>
      </c>
      <c r="Q2158" s="11">
        <v>0</v>
      </c>
      <c r="R2158" s="8">
        <v>0</v>
      </c>
      <c r="S2158" s="8">
        <v>0</v>
      </c>
      <c r="T2158" s="33" t="str">
        <f t="shared" si="299"/>
        <v/>
      </c>
      <c r="U2158" s="12">
        <f t="shared" si="300"/>
        <v>0</v>
      </c>
      <c r="V2158" s="10">
        <f t="shared" si="301"/>
        <v>0</v>
      </c>
      <c r="W2158" s="11">
        <v>18</v>
      </c>
      <c r="X2158" s="8" t="s">
        <v>148</v>
      </c>
      <c r="Y2158" s="8" t="s">
        <v>149</v>
      </c>
      <c r="AA2158">
        <f t="shared" si="302"/>
        <v>3</v>
      </c>
      <c r="AB2158" s="32">
        <f t="shared" si="303"/>
        <v>-33.24</v>
      </c>
      <c r="AC2158" t="str">
        <f t="shared" si="304"/>
        <v>No Sales</v>
      </c>
      <c r="AD2158">
        <f>IFERROR(VLOOKUP(J2158,Product_lookup!$A:$G,5,FALSE),"")</f>
        <v>449</v>
      </c>
      <c r="AE2158">
        <f>IFERROR(VLOOKUP(J2158,Product_lookup!$A:$G,6,FALSE),"")</f>
        <v>166</v>
      </c>
      <c r="AF2158">
        <f>IFERROR(VLOOKUP(J2158,Product_lookup!$A:$G,7,FALSE),"")</f>
        <v>140</v>
      </c>
      <c r="AG2158" s="33">
        <f t="shared" si="305"/>
        <v>0.31848552338530067</v>
      </c>
    </row>
    <row r="2159" spans="1:33" x14ac:dyDescent="0.3">
      <c r="A2159" s="27">
        <v>46285</v>
      </c>
      <c r="B2159" s="8" t="s">
        <v>23</v>
      </c>
      <c r="C2159" s="8" t="s">
        <v>173</v>
      </c>
      <c r="D2159" s="8" t="s">
        <v>141</v>
      </c>
      <c r="E2159" s="8" t="s">
        <v>186</v>
      </c>
      <c r="F2159" s="8" t="s">
        <v>143</v>
      </c>
      <c r="G2159" s="8" t="s">
        <v>190</v>
      </c>
      <c r="H2159" s="8" t="s">
        <v>20</v>
      </c>
      <c r="I2159" s="8" t="s">
        <v>190</v>
      </c>
      <c r="J2159" s="8" t="s">
        <v>188</v>
      </c>
      <c r="K2159" s="8" t="s">
        <v>14</v>
      </c>
      <c r="L2159" s="12">
        <v>1245</v>
      </c>
      <c r="M2159" s="9">
        <v>13</v>
      </c>
      <c r="N2159" s="10">
        <f t="shared" si="297"/>
        <v>1.0441767068273093E-2</v>
      </c>
      <c r="O2159" s="11">
        <f t="shared" si="298"/>
        <v>7.8199999999999994</v>
      </c>
      <c r="P2159" s="11">
        <v>101.66</v>
      </c>
      <c r="Q2159" s="11">
        <v>0</v>
      </c>
      <c r="R2159" s="8">
        <v>0</v>
      </c>
      <c r="S2159" s="8">
        <v>0</v>
      </c>
      <c r="T2159" s="33" t="str">
        <f t="shared" si="299"/>
        <v/>
      </c>
      <c r="U2159" s="12">
        <f t="shared" si="300"/>
        <v>0</v>
      </c>
      <c r="V2159" s="10">
        <f t="shared" si="301"/>
        <v>0</v>
      </c>
      <c r="W2159" s="11">
        <v>12</v>
      </c>
      <c r="X2159" s="8" t="s">
        <v>148</v>
      </c>
      <c r="Y2159" s="8" t="s">
        <v>149</v>
      </c>
      <c r="AA2159">
        <f t="shared" si="302"/>
        <v>3</v>
      </c>
      <c r="AB2159" s="32">
        <f t="shared" si="303"/>
        <v>-101.66</v>
      </c>
      <c r="AC2159" t="str">
        <f t="shared" si="304"/>
        <v>No Sales</v>
      </c>
      <c r="AD2159">
        <f>IFERROR(VLOOKUP(J2159,Product_lookup!$A:$G,5,FALSE),"")</f>
        <v>349</v>
      </c>
      <c r="AE2159">
        <f>IFERROR(VLOOKUP(J2159,Product_lookup!$A:$G,6,FALSE),"")</f>
        <v>133</v>
      </c>
      <c r="AF2159">
        <f>IFERROR(VLOOKUP(J2159,Product_lookup!$A:$G,7,FALSE),"")</f>
        <v>121</v>
      </c>
      <c r="AG2159" s="33">
        <f t="shared" si="305"/>
        <v>0.27220630372492838</v>
      </c>
    </row>
    <row r="2160" spans="1:33" x14ac:dyDescent="0.3">
      <c r="A2160" s="27">
        <v>46285</v>
      </c>
      <c r="B2160" s="8" t="s">
        <v>23</v>
      </c>
      <c r="C2160" s="8" t="s">
        <v>173</v>
      </c>
      <c r="D2160" s="8" t="s">
        <v>141</v>
      </c>
      <c r="E2160" s="8" t="s">
        <v>186</v>
      </c>
      <c r="F2160" s="8" t="s">
        <v>143</v>
      </c>
      <c r="G2160" s="8" t="s">
        <v>189</v>
      </c>
      <c r="H2160" s="8" t="s">
        <v>20</v>
      </c>
      <c r="I2160" s="8" t="s">
        <v>189</v>
      </c>
      <c r="J2160" s="8" t="s">
        <v>188</v>
      </c>
      <c r="K2160" s="8" t="s">
        <v>21</v>
      </c>
      <c r="L2160" s="12">
        <v>1196</v>
      </c>
      <c r="M2160" s="9">
        <v>12</v>
      </c>
      <c r="N2160" s="10">
        <f t="shared" si="297"/>
        <v>1.0033444816053512E-2</v>
      </c>
      <c r="O2160" s="11">
        <f t="shared" si="298"/>
        <v>7.0799999999999992</v>
      </c>
      <c r="P2160" s="11">
        <v>84.96</v>
      </c>
      <c r="Q2160" s="11">
        <v>0</v>
      </c>
      <c r="R2160" s="8">
        <v>0</v>
      </c>
      <c r="S2160" s="8">
        <v>0</v>
      </c>
      <c r="T2160" s="33" t="str">
        <f t="shared" si="299"/>
        <v/>
      </c>
      <c r="U2160" s="12">
        <f t="shared" si="300"/>
        <v>0</v>
      </c>
      <c r="V2160" s="10">
        <f t="shared" si="301"/>
        <v>0</v>
      </c>
      <c r="W2160" s="11">
        <v>8.5</v>
      </c>
      <c r="X2160" s="8" t="s">
        <v>148</v>
      </c>
      <c r="Y2160" s="8" t="s">
        <v>149</v>
      </c>
      <c r="AA2160">
        <f t="shared" si="302"/>
        <v>3</v>
      </c>
      <c r="AB2160" s="32">
        <f t="shared" si="303"/>
        <v>-84.96</v>
      </c>
      <c r="AC2160" t="str">
        <f t="shared" si="304"/>
        <v>No Sales</v>
      </c>
      <c r="AD2160">
        <f>IFERROR(VLOOKUP(J2160,Product_lookup!$A:$G,5,FALSE),"")</f>
        <v>349</v>
      </c>
      <c r="AE2160">
        <f>IFERROR(VLOOKUP(J2160,Product_lookup!$A:$G,6,FALSE),"")</f>
        <v>133</v>
      </c>
      <c r="AF2160">
        <f>IFERROR(VLOOKUP(J2160,Product_lookup!$A:$G,7,FALSE),"")</f>
        <v>121</v>
      </c>
      <c r="AG2160" s="33">
        <f t="shared" si="305"/>
        <v>0.27220630372492838</v>
      </c>
    </row>
    <row r="2161" spans="1:33" x14ac:dyDescent="0.3">
      <c r="A2161" s="27">
        <v>46285</v>
      </c>
      <c r="B2161" s="8" t="s">
        <v>23</v>
      </c>
      <c r="C2161" s="8" t="s">
        <v>173</v>
      </c>
      <c r="D2161" s="8" t="s">
        <v>141</v>
      </c>
      <c r="E2161" s="8" t="s">
        <v>186</v>
      </c>
      <c r="F2161" s="8" t="s">
        <v>143</v>
      </c>
      <c r="G2161" s="8" t="s">
        <v>280</v>
      </c>
      <c r="H2161" s="8" t="s">
        <v>20</v>
      </c>
      <c r="I2161" s="8" t="s">
        <v>280</v>
      </c>
      <c r="J2161" s="8" t="s">
        <v>188</v>
      </c>
      <c r="K2161" s="8" t="s">
        <v>7</v>
      </c>
      <c r="L2161" s="12">
        <v>665</v>
      </c>
      <c r="M2161" s="9">
        <v>8</v>
      </c>
      <c r="N2161" s="10">
        <f t="shared" si="297"/>
        <v>1.2030075187969926E-2</v>
      </c>
      <c r="O2161" s="11">
        <f t="shared" si="298"/>
        <v>7.61</v>
      </c>
      <c r="P2161" s="11">
        <v>60.88</v>
      </c>
      <c r="Q2161" s="11">
        <v>0</v>
      </c>
      <c r="R2161" s="8">
        <v>0</v>
      </c>
      <c r="S2161" s="8">
        <v>0</v>
      </c>
      <c r="T2161" s="33" t="str">
        <f t="shared" si="299"/>
        <v/>
      </c>
      <c r="U2161" s="12">
        <f t="shared" si="300"/>
        <v>0</v>
      </c>
      <c r="V2161" s="10">
        <f t="shared" si="301"/>
        <v>0</v>
      </c>
      <c r="W2161" s="11">
        <v>13</v>
      </c>
      <c r="X2161" s="8" t="s">
        <v>148</v>
      </c>
      <c r="Y2161" s="8" t="s">
        <v>149</v>
      </c>
      <c r="AA2161">
        <f t="shared" si="302"/>
        <v>3</v>
      </c>
      <c r="AB2161" s="32">
        <f t="shared" si="303"/>
        <v>-60.88</v>
      </c>
      <c r="AC2161" t="str">
        <f t="shared" si="304"/>
        <v>No Sales</v>
      </c>
      <c r="AD2161">
        <f>IFERROR(VLOOKUP(J2161,Product_lookup!$A:$G,5,FALSE),"")</f>
        <v>349</v>
      </c>
      <c r="AE2161">
        <f>IFERROR(VLOOKUP(J2161,Product_lookup!$A:$G,6,FALSE),"")</f>
        <v>133</v>
      </c>
      <c r="AF2161">
        <f>IFERROR(VLOOKUP(J2161,Product_lookup!$A:$G,7,FALSE),"")</f>
        <v>121</v>
      </c>
      <c r="AG2161" s="33">
        <f t="shared" si="305"/>
        <v>0.27220630372492838</v>
      </c>
    </row>
    <row r="2162" spans="1:33" x14ac:dyDescent="0.3">
      <c r="A2162" s="27">
        <v>46285</v>
      </c>
      <c r="B2162" s="8" t="s">
        <v>23</v>
      </c>
      <c r="C2162" s="8" t="s">
        <v>173</v>
      </c>
      <c r="D2162" s="8" t="s">
        <v>141</v>
      </c>
      <c r="E2162" s="8" t="s">
        <v>281</v>
      </c>
      <c r="F2162" s="8" t="s">
        <v>143</v>
      </c>
      <c r="G2162" s="8" t="s">
        <v>284</v>
      </c>
      <c r="H2162" s="8" t="s">
        <v>20</v>
      </c>
      <c r="I2162" s="8" t="s">
        <v>284</v>
      </c>
      <c r="J2162" s="8" t="s">
        <v>283</v>
      </c>
      <c r="K2162" s="8" t="s">
        <v>21</v>
      </c>
      <c r="L2162" s="12">
        <v>439</v>
      </c>
      <c r="M2162" s="9">
        <v>6</v>
      </c>
      <c r="N2162" s="10">
        <f t="shared" si="297"/>
        <v>1.366742596810934E-2</v>
      </c>
      <c r="O2162" s="11">
        <f t="shared" si="298"/>
        <v>7.3</v>
      </c>
      <c r="P2162" s="11">
        <v>43.8</v>
      </c>
      <c r="Q2162" s="11">
        <v>299</v>
      </c>
      <c r="R2162" s="8">
        <v>1</v>
      </c>
      <c r="S2162" s="8">
        <v>1</v>
      </c>
      <c r="T2162" s="33">
        <f t="shared" si="299"/>
        <v>0.14648829431438126</v>
      </c>
      <c r="U2162" s="12">
        <f t="shared" si="300"/>
        <v>6.826484018264841</v>
      </c>
      <c r="V2162" s="10">
        <f t="shared" si="301"/>
        <v>0.16666666666666666</v>
      </c>
      <c r="W2162" s="11">
        <v>8</v>
      </c>
      <c r="X2162" s="8" t="s">
        <v>148</v>
      </c>
      <c r="Y2162" s="8" t="s">
        <v>149</v>
      </c>
      <c r="AA2162">
        <f t="shared" si="302"/>
        <v>3</v>
      </c>
      <c r="AB2162" s="32">
        <f t="shared" si="303"/>
        <v>37.200000000000003</v>
      </c>
      <c r="AC2162" t="str">
        <f t="shared" si="304"/>
        <v>Profitable</v>
      </c>
      <c r="AD2162">
        <f>IFERROR(VLOOKUP(J2162,Product_lookup!$A:$G,5,FALSE),"")</f>
        <v>299</v>
      </c>
      <c r="AE2162">
        <f>IFERROR(VLOOKUP(J2162,Product_lookup!$A:$G,6,FALSE),"")</f>
        <v>111</v>
      </c>
      <c r="AF2162">
        <f>IFERROR(VLOOKUP(J2162,Product_lookup!$A:$G,7,FALSE),"")</f>
        <v>107</v>
      </c>
      <c r="AG2162" s="33">
        <f t="shared" si="305"/>
        <v>0.2709030100334448</v>
      </c>
    </row>
    <row r="2163" spans="1:33" x14ac:dyDescent="0.3">
      <c r="A2163" s="27">
        <v>46285</v>
      </c>
      <c r="B2163" s="8" t="s">
        <v>23</v>
      </c>
      <c r="C2163" s="8" t="s">
        <v>173</v>
      </c>
      <c r="D2163" s="8" t="s">
        <v>141</v>
      </c>
      <c r="E2163" s="8" t="s">
        <v>285</v>
      </c>
      <c r="F2163" s="8" t="s">
        <v>143</v>
      </c>
      <c r="G2163" s="8" t="s">
        <v>288</v>
      </c>
      <c r="H2163" s="8" t="s">
        <v>20</v>
      </c>
      <c r="I2163" s="8" t="s">
        <v>288</v>
      </c>
      <c r="J2163" s="8" t="s">
        <v>287</v>
      </c>
      <c r="K2163" s="8" t="s">
        <v>7</v>
      </c>
      <c r="L2163" s="12">
        <v>526</v>
      </c>
      <c r="M2163" s="9">
        <v>4</v>
      </c>
      <c r="N2163" s="10">
        <f t="shared" si="297"/>
        <v>7.6045627376425855E-3</v>
      </c>
      <c r="O2163" s="11">
        <f t="shared" si="298"/>
        <v>3.39</v>
      </c>
      <c r="P2163" s="11">
        <v>13.56</v>
      </c>
      <c r="Q2163" s="11">
        <v>0</v>
      </c>
      <c r="R2163" s="8">
        <v>0</v>
      </c>
      <c r="S2163" s="8">
        <v>0</v>
      </c>
      <c r="T2163" s="33" t="str">
        <f t="shared" si="299"/>
        <v/>
      </c>
      <c r="U2163" s="12">
        <f t="shared" si="300"/>
        <v>0</v>
      </c>
      <c r="V2163" s="10">
        <f t="shared" si="301"/>
        <v>0</v>
      </c>
      <c r="W2163" s="11">
        <v>6</v>
      </c>
      <c r="X2163" s="8" t="s">
        <v>148</v>
      </c>
      <c r="Y2163" s="8" t="s">
        <v>149</v>
      </c>
      <c r="AA2163">
        <f t="shared" si="302"/>
        <v>3</v>
      </c>
      <c r="AB2163" s="32">
        <f t="shared" si="303"/>
        <v>-13.56</v>
      </c>
      <c r="AC2163" t="str">
        <f t="shared" si="304"/>
        <v>No Sales</v>
      </c>
      <c r="AD2163">
        <f>IFERROR(VLOOKUP(J2163,Product_lookup!$A:$G,5,FALSE),"")</f>
        <v>249</v>
      </c>
      <c r="AE2163">
        <f>IFERROR(VLOOKUP(J2163,Product_lookup!$A:$G,6,FALSE),"")</f>
        <v>95</v>
      </c>
      <c r="AF2163">
        <f>IFERROR(VLOOKUP(J2163,Product_lookup!$A:$G,7,FALSE),"")</f>
        <v>92</v>
      </c>
      <c r="AG2163" s="33">
        <f t="shared" si="305"/>
        <v>0.24899598393574296</v>
      </c>
    </row>
    <row r="2164" spans="1:33" x14ac:dyDescent="0.3">
      <c r="A2164" s="27">
        <v>46285</v>
      </c>
      <c r="B2164" s="8" t="s">
        <v>23</v>
      </c>
      <c r="C2164" s="8" t="s">
        <v>173</v>
      </c>
      <c r="D2164" s="8" t="s">
        <v>141</v>
      </c>
      <c r="E2164" s="8" t="s">
        <v>285</v>
      </c>
      <c r="F2164" s="8" t="s">
        <v>143</v>
      </c>
      <c r="G2164" s="8" t="s">
        <v>480</v>
      </c>
      <c r="H2164" s="8" t="s">
        <v>20</v>
      </c>
      <c r="I2164" s="8" t="s">
        <v>480</v>
      </c>
      <c r="J2164" s="8" t="s">
        <v>287</v>
      </c>
      <c r="K2164" s="8" t="s">
        <v>14</v>
      </c>
      <c r="L2164" s="12">
        <v>532</v>
      </c>
      <c r="M2164" s="9">
        <v>1</v>
      </c>
      <c r="N2164" s="10">
        <f t="shared" si="297"/>
        <v>1.8796992481203006E-3</v>
      </c>
      <c r="O2164" s="11">
        <f t="shared" si="298"/>
        <v>6.22</v>
      </c>
      <c r="P2164" s="11">
        <v>6.22</v>
      </c>
      <c r="Q2164" s="11">
        <v>0</v>
      </c>
      <c r="R2164" s="8">
        <v>0</v>
      </c>
      <c r="S2164" s="8">
        <v>0</v>
      </c>
      <c r="T2164" s="33" t="str">
        <f t="shared" si="299"/>
        <v/>
      </c>
      <c r="U2164" s="12">
        <f t="shared" si="300"/>
        <v>0</v>
      </c>
      <c r="V2164" s="10">
        <f t="shared" si="301"/>
        <v>0</v>
      </c>
      <c r="W2164" s="11">
        <v>8.5</v>
      </c>
      <c r="X2164" s="8" t="s">
        <v>148</v>
      </c>
      <c r="Y2164" s="8" t="s">
        <v>149</v>
      </c>
      <c r="AA2164">
        <f t="shared" si="302"/>
        <v>3</v>
      </c>
      <c r="AB2164" s="32">
        <f t="shared" si="303"/>
        <v>-6.22</v>
      </c>
      <c r="AC2164" t="str">
        <f t="shared" si="304"/>
        <v>No Sales</v>
      </c>
      <c r="AD2164">
        <f>IFERROR(VLOOKUP(J2164,Product_lookup!$A:$G,5,FALSE),"")</f>
        <v>249</v>
      </c>
      <c r="AE2164">
        <f>IFERROR(VLOOKUP(J2164,Product_lookup!$A:$G,6,FALSE),"")</f>
        <v>95</v>
      </c>
      <c r="AF2164">
        <f>IFERROR(VLOOKUP(J2164,Product_lookup!$A:$G,7,FALSE),"")</f>
        <v>92</v>
      </c>
      <c r="AG2164" s="33">
        <f t="shared" si="305"/>
        <v>0.24899598393574296</v>
      </c>
    </row>
    <row r="2165" spans="1:33" x14ac:dyDescent="0.3">
      <c r="A2165" s="27">
        <v>46285</v>
      </c>
      <c r="B2165" s="8" t="s">
        <v>23</v>
      </c>
      <c r="C2165" s="8" t="s">
        <v>173</v>
      </c>
      <c r="D2165" s="8" t="s">
        <v>141</v>
      </c>
      <c r="E2165" s="8" t="s">
        <v>285</v>
      </c>
      <c r="F2165" s="8" t="s">
        <v>143</v>
      </c>
      <c r="G2165" s="8" t="s">
        <v>736</v>
      </c>
      <c r="H2165" s="8" t="s">
        <v>20</v>
      </c>
      <c r="I2165" s="8" t="s">
        <v>736</v>
      </c>
      <c r="J2165" s="8" t="s">
        <v>287</v>
      </c>
      <c r="K2165" s="8" t="s">
        <v>7</v>
      </c>
      <c r="L2165" s="12">
        <v>499</v>
      </c>
      <c r="M2165" s="9">
        <v>3</v>
      </c>
      <c r="N2165" s="10">
        <f t="shared" si="297"/>
        <v>6.0120240480961923E-3</v>
      </c>
      <c r="O2165" s="11">
        <f t="shared" si="298"/>
        <v>3.61</v>
      </c>
      <c r="P2165" s="11">
        <v>10.83</v>
      </c>
      <c r="Q2165" s="11">
        <v>0</v>
      </c>
      <c r="R2165" s="8">
        <v>0</v>
      </c>
      <c r="S2165" s="8">
        <v>0</v>
      </c>
      <c r="T2165" s="33" t="str">
        <f t="shared" si="299"/>
        <v/>
      </c>
      <c r="U2165" s="12">
        <f t="shared" si="300"/>
        <v>0</v>
      </c>
      <c r="V2165" s="10">
        <f t="shared" si="301"/>
        <v>0</v>
      </c>
      <c r="W2165" s="11">
        <v>6</v>
      </c>
      <c r="X2165" s="8" t="s">
        <v>148</v>
      </c>
      <c r="Y2165" s="8" t="s">
        <v>149</v>
      </c>
      <c r="AA2165">
        <f t="shared" si="302"/>
        <v>3</v>
      </c>
      <c r="AB2165" s="32">
        <f t="shared" si="303"/>
        <v>-10.83</v>
      </c>
      <c r="AC2165" t="str">
        <f t="shared" si="304"/>
        <v>No Sales</v>
      </c>
      <c r="AD2165">
        <f>IFERROR(VLOOKUP(J2165,Product_lookup!$A:$G,5,FALSE),"")</f>
        <v>249</v>
      </c>
      <c r="AE2165">
        <f>IFERROR(VLOOKUP(J2165,Product_lookup!$A:$G,6,FALSE),"")</f>
        <v>95</v>
      </c>
      <c r="AF2165">
        <f>IFERROR(VLOOKUP(J2165,Product_lookup!$A:$G,7,FALSE),"")</f>
        <v>92</v>
      </c>
      <c r="AG2165" s="33">
        <f t="shared" si="305"/>
        <v>0.24899598393574296</v>
      </c>
    </row>
    <row r="2166" spans="1:33" x14ac:dyDescent="0.3">
      <c r="A2166" s="27">
        <v>46285</v>
      </c>
      <c r="B2166" s="8" t="s">
        <v>43</v>
      </c>
      <c r="C2166" s="8" t="s">
        <v>140</v>
      </c>
      <c r="D2166" s="8" t="s">
        <v>141</v>
      </c>
      <c r="E2166" s="8" t="s">
        <v>142</v>
      </c>
      <c r="F2166" s="8" t="s">
        <v>143</v>
      </c>
      <c r="G2166" s="8" t="s">
        <v>1592</v>
      </c>
      <c r="H2166" s="8" t="s">
        <v>27</v>
      </c>
      <c r="I2166" s="8" t="s">
        <v>783</v>
      </c>
      <c r="J2166" s="8" t="s">
        <v>147</v>
      </c>
      <c r="K2166" s="8" t="s">
        <v>7</v>
      </c>
      <c r="L2166" s="12">
        <v>1173</v>
      </c>
      <c r="M2166" s="9">
        <v>3</v>
      </c>
      <c r="N2166" s="10">
        <f t="shared" si="297"/>
        <v>2.5575447570332483E-3</v>
      </c>
      <c r="O2166" s="11">
        <f t="shared" si="298"/>
        <v>8.56</v>
      </c>
      <c r="P2166" s="11">
        <v>25.68</v>
      </c>
      <c r="Q2166" s="11">
        <v>0</v>
      </c>
      <c r="R2166" s="8">
        <v>0</v>
      </c>
      <c r="S2166" s="8">
        <v>0</v>
      </c>
      <c r="T2166" s="33" t="str">
        <f t="shared" si="299"/>
        <v/>
      </c>
      <c r="U2166" s="12">
        <f t="shared" si="300"/>
        <v>0</v>
      </c>
      <c r="V2166" s="10">
        <f t="shared" si="301"/>
        <v>0</v>
      </c>
      <c r="W2166" s="11">
        <v>13</v>
      </c>
      <c r="X2166" s="8" t="s">
        <v>148</v>
      </c>
      <c r="Y2166" s="8" t="s">
        <v>149</v>
      </c>
      <c r="AA2166">
        <f t="shared" si="302"/>
        <v>3</v>
      </c>
      <c r="AB2166" s="32">
        <f t="shared" si="303"/>
        <v>-25.68</v>
      </c>
      <c r="AC2166" t="str">
        <f t="shared" si="304"/>
        <v>No Sales</v>
      </c>
      <c r="AD2166">
        <f>IFERROR(VLOOKUP(J2166,Product_lookup!$A:$G,5,FALSE),"")</f>
        <v>599</v>
      </c>
      <c r="AE2166">
        <f>IFERROR(VLOOKUP(J2166,Product_lookup!$A:$G,6,FALSE),"")</f>
        <v>216</v>
      </c>
      <c r="AF2166">
        <f>IFERROR(VLOOKUP(J2166,Product_lookup!$A:$G,7,FALSE),"")</f>
        <v>144</v>
      </c>
      <c r="AG2166" s="33">
        <f t="shared" si="305"/>
        <v>0.39899833055091821</v>
      </c>
    </row>
    <row r="2167" spans="1:33" x14ac:dyDescent="0.3">
      <c r="A2167" s="27">
        <v>46285</v>
      </c>
      <c r="B2167" s="8" t="s">
        <v>43</v>
      </c>
      <c r="C2167" s="8" t="s">
        <v>140</v>
      </c>
      <c r="D2167" s="8" t="s">
        <v>141</v>
      </c>
      <c r="E2167" s="8" t="s">
        <v>142</v>
      </c>
      <c r="F2167" s="8" t="s">
        <v>143</v>
      </c>
      <c r="G2167" s="8" t="s">
        <v>1568</v>
      </c>
      <c r="H2167" s="8" t="s">
        <v>27</v>
      </c>
      <c r="I2167" s="8" t="s">
        <v>295</v>
      </c>
      <c r="J2167" s="8" t="s">
        <v>147</v>
      </c>
      <c r="K2167" s="8" t="s">
        <v>7</v>
      </c>
      <c r="L2167" s="12">
        <v>897</v>
      </c>
      <c r="M2167" s="9">
        <v>3</v>
      </c>
      <c r="N2167" s="10">
        <f t="shared" si="297"/>
        <v>3.3444816053511705E-3</v>
      </c>
      <c r="O2167" s="11">
        <f t="shared" si="298"/>
        <v>8.1199999999999992</v>
      </c>
      <c r="P2167" s="11">
        <v>24.36</v>
      </c>
      <c r="Q2167" s="11">
        <v>0</v>
      </c>
      <c r="R2167" s="8">
        <v>0</v>
      </c>
      <c r="S2167" s="8">
        <v>0</v>
      </c>
      <c r="T2167" s="33" t="str">
        <f t="shared" si="299"/>
        <v/>
      </c>
      <c r="U2167" s="12">
        <f t="shared" si="300"/>
        <v>0</v>
      </c>
      <c r="V2167" s="10">
        <f t="shared" si="301"/>
        <v>0</v>
      </c>
      <c r="W2167" s="11">
        <v>12</v>
      </c>
      <c r="X2167" s="8" t="s">
        <v>148</v>
      </c>
      <c r="Y2167" s="8" t="s">
        <v>149</v>
      </c>
      <c r="AA2167">
        <f t="shared" si="302"/>
        <v>3</v>
      </c>
      <c r="AB2167" s="32">
        <f t="shared" si="303"/>
        <v>-24.36</v>
      </c>
      <c r="AC2167" t="str">
        <f t="shared" si="304"/>
        <v>No Sales</v>
      </c>
      <c r="AD2167">
        <f>IFERROR(VLOOKUP(J2167,Product_lookup!$A:$G,5,FALSE),"")</f>
        <v>599</v>
      </c>
      <c r="AE2167">
        <f>IFERROR(VLOOKUP(J2167,Product_lookup!$A:$G,6,FALSE),"")</f>
        <v>216</v>
      </c>
      <c r="AF2167">
        <f>IFERROR(VLOOKUP(J2167,Product_lookup!$A:$G,7,FALSE),"")</f>
        <v>144</v>
      </c>
      <c r="AG2167" s="33">
        <f t="shared" si="305"/>
        <v>0.39899833055091821</v>
      </c>
    </row>
    <row r="2168" spans="1:33" x14ac:dyDescent="0.3">
      <c r="A2168" s="27">
        <v>46285</v>
      </c>
      <c r="B2168" s="8" t="s">
        <v>43</v>
      </c>
      <c r="C2168" s="8" t="s">
        <v>140</v>
      </c>
      <c r="D2168" s="8" t="s">
        <v>141</v>
      </c>
      <c r="E2168" s="8" t="s">
        <v>164</v>
      </c>
      <c r="F2168" s="8" t="s">
        <v>143</v>
      </c>
      <c r="G2168" s="8" t="s">
        <v>1586</v>
      </c>
      <c r="H2168" s="8" t="s">
        <v>27</v>
      </c>
      <c r="I2168" s="8" t="s">
        <v>602</v>
      </c>
      <c r="J2168" s="8" t="s">
        <v>166</v>
      </c>
      <c r="K2168" s="8" t="s">
        <v>7</v>
      </c>
      <c r="L2168" s="12">
        <v>785</v>
      </c>
      <c r="M2168" s="9">
        <v>6</v>
      </c>
      <c r="N2168" s="10">
        <f t="shared" si="297"/>
        <v>7.6433121019108281E-3</v>
      </c>
      <c r="O2168" s="11">
        <f t="shared" si="298"/>
        <v>5.5</v>
      </c>
      <c r="P2168" s="11">
        <v>33</v>
      </c>
      <c r="Q2168" s="11">
        <v>0</v>
      </c>
      <c r="R2168" s="8">
        <v>0</v>
      </c>
      <c r="S2168" s="8">
        <v>0</v>
      </c>
      <c r="T2168" s="33" t="str">
        <f t="shared" si="299"/>
        <v/>
      </c>
      <c r="U2168" s="12">
        <f t="shared" si="300"/>
        <v>0</v>
      </c>
      <c r="V2168" s="10">
        <f t="shared" si="301"/>
        <v>0</v>
      </c>
      <c r="W2168" s="11">
        <v>8</v>
      </c>
      <c r="X2168" s="8" t="s">
        <v>148</v>
      </c>
      <c r="Y2168" s="8" t="s">
        <v>149</v>
      </c>
      <c r="AA2168">
        <f t="shared" si="302"/>
        <v>3</v>
      </c>
      <c r="AB2168" s="32">
        <f t="shared" si="303"/>
        <v>-33</v>
      </c>
      <c r="AC2168" t="str">
        <f t="shared" si="304"/>
        <v>No Sales</v>
      </c>
      <c r="AD2168">
        <f>IFERROR(VLOOKUP(J2168,Product_lookup!$A:$G,5,FALSE),"")</f>
        <v>449</v>
      </c>
      <c r="AE2168">
        <f>IFERROR(VLOOKUP(J2168,Product_lookup!$A:$G,6,FALSE),"")</f>
        <v>162</v>
      </c>
      <c r="AF2168">
        <f>IFERROR(VLOOKUP(J2168,Product_lookup!$A:$G,7,FALSE),"")</f>
        <v>130</v>
      </c>
      <c r="AG2168" s="33">
        <f t="shared" si="305"/>
        <v>0.34966592427616927</v>
      </c>
    </row>
    <row r="2169" spans="1:33" x14ac:dyDescent="0.3">
      <c r="A2169" s="27">
        <v>46285</v>
      </c>
      <c r="B2169" s="8" t="s">
        <v>43</v>
      </c>
      <c r="C2169" s="8" t="s">
        <v>140</v>
      </c>
      <c r="D2169" s="8" t="s">
        <v>141</v>
      </c>
      <c r="E2169" s="8" t="s">
        <v>164</v>
      </c>
      <c r="F2169" s="8" t="s">
        <v>143</v>
      </c>
      <c r="G2169" s="8" t="s">
        <v>1600</v>
      </c>
      <c r="H2169" s="8" t="s">
        <v>27</v>
      </c>
      <c r="I2169" s="8" t="s">
        <v>964</v>
      </c>
      <c r="J2169" s="8" t="s">
        <v>166</v>
      </c>
      <c r="K2169" s="8" t="s">
        <v>7</v>
      </c>
      <c r="L2169" s="12">
        <v>470</v>
      </c>
      <c r="M2169" s="9">
        <v>2</v>
      </c>
      <c r="N2169" s="10">
        <f t="shared" si="297"/>
        <v>4.2553191489361703E-3</v>
      </c>
      <c r="O2169" s="11">
        <f t="shared" si="298"/>
        <v>4.5599999999999996</v>
      </c>
      <c r="P2169" s="11">
        <v>9.1199999999999992</v>
      </c>
      <c r="Q2169" s="11">
        <v>0</v>
      </c>
      <c r="R2169" s="8">
        <v>0</v>
      </c>
      <c r="S2169" s="8">
        <v>0</v>
      </c>
      <c r="T2169" s="33" t="str">
        <f t="shared" si="299"/>
        <v/>
      </c>
      <c r="U2169" s="12">
        <f t="shared" si="300"/>
        <v>0</v>
      </c>
      <c r="V2169" s="10">
        <f t="shared" si="301"/>
        <v>0</v>
      </c>
      <c r="W2169" s="11">
        <v>8.5</v>
      </c>
      <c r="X2169" s="8" t="s">
        <v>148</v>
      </c>
      <c r="Y2169" s="8" t="s">
        <v>149</v>
      </c>
      <c r="AA2169">
        <f t="shared" si="302"/>
        <v>3</v>
      </c>
      <c r="AB2169" s="32">
        <f t="shared" si="303"/>
        <v>-9.1199999999999992</v>
      </c>
      <c r="AC2169" t="str">
        <f t="shared" si="304"/>
        <v>No Sales</v>
      </c>
      <c r="AD2169">
        <f>IFERROR(VLOOKUP(J2169,Product_lookup!$A:$G,5,FALSE),"")</f>
        <v>449</v>
      </c>
      <c r="AE2169">
        <f>IFERROR(VLOOKUP(J2169,Product_lookup!$A:$G,6,FALSE),"")</f>
        <v>162</v>
      </c>
      <c r="AF2169">
        <f>IFERROR(VLOOKUP(J2169,Product_lookup!$A:$G,7,FALSE),"")</f>
        <v>130</v>
      </c>
      <c r="AG2169" s="33">
        <f t="shared" si="305"/>
        <v>0.34966592427616927</v>
      </c>
    </row>
    <row r="2170" spans="1:33" x14ac:dyDescent="0.3">
      <c r="A2170" s="27">
        <v>46285</v>
      </c>
      <c r="B2170" s="8" t="s">
        <v>43</v>
      </c>
      <c r="C2170" s="8" t="s">
        <v>140</v>
      </c>
      <c r="D2170" s="8" t="s">
        <v>141</v>
      </c>
      <c r="E2170" s="8" t="s">
        <v>164</v>
      </c>
      <c r="F2170" s="8" t="s">
        <v>143</v>
      </c>
      <c r="G2170" s="8" t="s">
        <v>1570</v>
      </c>
      <c r="H2170" s="8" t="s">
        <v>27</v>
      </c>
      <c r="I2170" s="8" t="s">
        <v>300</v>
      </c>
      <c r="J2170" s="8" t="s">
        <v>166</v>
      </c>
      <c r="K2170" s="8" t="s">
        <v>7</v>
      </c>
      <c r="L2170" s="12">
        <v>590</v>
      </c>
      <c r="M2170" s="9">
        <v>3</v>
      </c>
      <c r="N2170" s="10">
        <f t="shared" si="297"/>
        <v>5.084745762711864E-3</v>
      </c>
      <c r="O2170" s="11">
        <f t="shared" si="298"/>
        <v>8.39</v>
      </c>
      <c r="P2170" s="11">
        <v>25.17</v>
      </c>
      <c r="Q2170" s="11">
        <v>0</v>
      </c>
      <c r="R2170" s="8">
        <v>0</v>
      </c>
      <c r="S2170" s="8">
        <v>0</v>
      </c>
      <c r="T2170" s="33" t="str">
        <f t="shared" si="299"/>
        <v/>
      </c>
      <c r="U2170" s="12">
        <f t="shared" si="300"/>
        <v>0</v>
      </c>
      <c r="V2170" s="10">
        <f t="shared" si="301"/>
        <v>0</v>
      </c>
      <c r="W2170" s="11">
        <v>11</v>
      </c>
      <c r="X2170" s="8" t="s">
        <v>148</v>
      </c>
      <c r="Y2170" s="8" t="s">
        <v>149</v>
      </c>
      <c r="AA2170">
        <f t="shared" si="302"/>
        <v>3</v>
      </c>
      <c r="AB2170" s="32">
        <f t="shared" si="303"/>
        <v>-25.17</v>
      </c>
      <c r="AC2170" t="str">
        <f t="shared" si="304"/>
        <v>No Sales</v>
      </c>
      <c r="AD2170">
        <f>IFERROR(VLOOKUP(J2170,Product_lookup!$A:$G,5,FALSE),"")</f>
        <v>449</v>
      </c>
      <c r="AE2170">
        <f>IFERROR(VLOOKUP(J2170,Product_lookup!$A:$G,6,FALSE),"")</f>
        <v>162</v>
      </c>
      <c r="AF2170">
        <f>IFERROR(VLOOKUP(J2170,Product_lookup!$A:$G,7,FALSE),"")</f>
        <v>130</v>
      </c>
      <c r="AG2170" s="33">
        <f t="shared" si="305"/>
        <v>0.34966592427616927</v>
      </c>
    </row>
    <row r="2171" spans="1:33" x14ac:dyDescent="0.3">
      <c r="A2171" s="27">
        <v>46285</v>
      </c>
      <c r="B2171" s="8" t="s">
        <v>43</v>
      </c>
      <c r="C2171" s="8" t="s">
        <v>140</v>
      </c>
      <c r="D2171" s="8" t="s">
        <v>141</v>
      </c>
      <c r="E2171" s="8" t="s">
        <v>164</v>
      </c>
      <c r="F2171" s="8" t="s">
        <v>143</v>
      </c>
      <c r="G2171" s="8" t="s">
        <v>1589</v>
      </c>
      <c r="H2171" s="8" t="s">
        <v>27</v>
      </c>
      <c r="I2171" s="8" t="s">
        <v>648</v>
      </c>
      <c r="J2171" s="8" t="s">
        <v>166</v>
      </c>
      <c r="K2171" s="8" t="s">
        <v>7</v>
      </c>
      <c r="L2171" s="12">
        <v>506</v>
      </c>
      <c r="M2171" s="9">
        <v>2</v>
      </c>
      <c r="N2171" s="10">
        <f t="shared" si="297"/>
        <v>3.952569169960474E-3</v>
      </c>
      <c r="O2171" s="11">
        <f t="shared" si="298"/>
        <v>9.57</v>
      </c>
      <c r="P2171" s="11">
        <v>19.14</v>
      </c>
      <c r="Q2171" s="11">
        <v>0</v>
      </c>
      <c r="R2171" s="8">
        <v>0</v>
      </c>
      <c r="S2171" s="8">
        <v>0</v>
      </c>
      <c r="T2171" s="33" t="str">
        <f t="shared" si="299"/>
        <v/>
      </c>
      <c r="U2171" s="12">
        <f t="shared" si="300"/>
        <v>0</v>
      </c>
      <c r="V2171" s="10">
        <f t="shared" si="301"/>
        <v>0</v>
      </c>
      <c r="W2171" s="11">
        <v>13</v>
      </c>
      <c r="X2171" s="8" t="s">
        <v>148</v>
      </c>
      <c r="Y2171" s="8" t="s">
        <v>149</v>
      </c>
      <c r="AA2171">
        <f t="shared" si="302"/>
        <v>3</v>
      </c>
      <c r="AB2171" s="32">
        <f t="shared" si="303"/>
        <v>-19.14</v>
      </c>
      <c r="AC2171" t="str">
        <f t="shared" si="304"/>
        <v>No Sales</v>
      </c>
      <c r="AD2171">
        <f>IFERROR(VLOOKUP(J2171,Product_lookup!$A:$G,5,FALSE),"")</f>
        <v>449</v>
      </c>
      <c r="AE2171">
        <f>IFERROR(VLOOKUP(J2171,Product_lookup!$A:$G,6,FALSE),"")</f>
        <v>162</v>
      </c>
      <c r="AF2171">
        <f>IFERROR(VLOOKUP(J2171,Product_lookup!$A:$G,7,FALSE),"")</f>
        <v>130</v>
      </c>
      <c r="AG2171" s="33">
        <f t="shared" si="305"/>
        <v>0.34966592427616927</v>
      </c>
    </row>
    <row r="2172" spans="1:33" x14ac:dyDescent="0.3">
      <c r="A2172" s="27">
        <v>46285</v>
      </c>
      <c r="B2172" s="8" t="s">
        <v>43</v>
      </c>
      <c r="C2172" s="8" t="s">
        <v>140</v>
      </c>
      <c r="D2172" s="8" t="s">
        <v>141</v>
      </c>
      <c r="E2172" s="8" t="s">
        <v>239</v>
      </c>
      <c r="F2172" s="8" t="s">
        <v>143</v>
      </c>
      <c r="G2172" s="8" t="s">
        <v>1576</v>
      </c>
      <c r="H2172" s="8" t="s">
        <v>27</v>
      </c>
      <c r="I2172" s="8" t="s">
        <v>314</v>
      </c>
      <c r="J2172" s="8" t="s">
        <v>242</v>
      </c>
      <c r="K2172" s="8" t="s">
        <v>7</v>
      </c>
      <c r="L2172" s="12">
        <v>2474</v>
      </c>
      <c r="M2172" s="9">
        <v>13</v>
      </c>
      <c r="N2172" s="10">
        <f t="shared" si="297"/>
        <v>5.2546483427647539E-3</v>
      </c>
      <c r="O2172" s="11">
        <f t="shared" si="298"/>
        <v>4.53</v>
      </c>
      <c r="P2172" s="11">
        <v>58.89</v>
      </c>
      <c r="Q2172" s="11">
        <v>299</v>
      </c>
      <c r="R2172" s="8">
        <v>1</v>
      </c>
      <c r="S2172" s="8">
        <v>1</v>
      </c>
      <c r="T2172" s="33">
        <f t="shared" si="299"/>
        <v>0.19695652173913045</v>
      </c>
      <c r="U2172" s="12">
        <f t="shared" si="300"/>
        <v>5.0772626931567331</v>
      </c>
      <c r="V2172" s="10">
        <f t="shared" si="301"/>
        <v>7.6923076923076927E-2</v>
      </c>
      <c r="W2172" s="11">
        <v>6.5</v>
      </c>
      <c r="X2172" s="8" t="s">
        <v>148</v>
      </c>
      <c r="Y2172" s="8" t="s">
        <v>149</v>
      </c>
      <c r="AA2172">
        <f t="shared" si="302"/>
        <v>3</v>
      </c>
      <c r="AB2172" s="32">
        <f t="shared" si="303"/>
        <v>19.11</v>
      </c>
      <c r="AC2172" t="str">
        <f t="shared" si="304"/>
        <v>Profitable</v>
      </c>
      <c r="AD2172">
        <f>IFERROR(VLOOKUP(J2172,Product_lookup!$A:$G,5,FALSE),"")</f>
        <v>299</v>
      </c>
      <c r="AE2172">
        <f>IFERROR(VLOOKUP(J2172,Product_lookup!$A:$G,6,FALSE),"")</f>
        <v>114</v>
      </c>
      <c r="AF2172">
        <f>IFERROR(VLOOKUP(J2172,Product_lookup!$A:$G,7,FALSE),"")</f>
        <v>107</v>
      </c>
      <c r="AG2172" s="33">
        <f t="shared" si="305"/>
        <v>0.2608695652173913</v>
      </c>
    </row>
    <row r="2173" spans="1:33" x14ac:dyDescent="0.3">
      <c r="A2173" s="27">
        <v>46285</v>
      </c>
      <c r="B2173" s="8" t="s">
        <v>43</v>
      </c>
      <c r="C2173" s="8" t="s">
        <v>140</v>
      </c>
      <c r="D2173" s="8" t="s">
        <v>141</v>
      </c>
      <c r="E2173" s="8" t="s">
        <v>239</v>
      </c>
      <c r="F2173" s="8" t="s">
        <v>143</v>
      </c>
      <c r="G2173" s="8" t="s">
        <v>1601</v>
      </c>
      <c r="H2173" s="8" t="s">
        <v>27</v>
      </c>
      <c r="I2173" s="8" t="s">
        <v>1023</v>
      </c>
      <c r="J2173" s="8" t="s">
        <v>242</v>
      </c>
      <c r="K2173" s="8" t="s">
        <v>7</v>
      </c>
      <c r="L2173" s="12">
        <v>275</v>
      </c>
      <c r="M2173" s="9">
        <v>1</v>
      </c>
      <c r="N2173" s="10">
        <f t="shared" si="297"/>
        <v>3.6363636363636364E-3</v>
      </c>
      <c r="O2173" s="11">
        <f t="shared" si="298"/>
        <v>3.24</v>
      </c>
      <c r="P2173" s="11">
        <v>3.24</v>
      </c>
      <c r="Q2173" s="11">
        <v>0</v>
      </c>
      <c r="R2173" s="8">
        <v>0</v>
      </c>
      <c r="S2173" s="8">
        <v>0</v>
      </c>
      <c r="T2173" s="33" t="str">
        <f t="shared" si="299"/>
        <v/>
      </c>
      <c r="U2173" s="12">
        <f t="shared" si="300"/>
        <v>0</v>
      </c>
      <c r="V2173" s="10">
        <f t="shared" si="301"/>
        <v>0</v>
      </c>
      <c r="W2173" s="11">
        <v>5.5</v>
      </c>
      <c r="X2173" s="8" t="s">
        <v>148</v>
      </c>
      <c r="Y2173" s="8" t="s">
        <v>149</v>
      </c>
      <c r="AA2173">
        <f t="shared" si="302"/>
        <v>3</v>
      </c>
      <c r="AB2173" s="32">
        <f t="shared" si="303"/>
        <v>-3.24</v>
      </c>
      <c r="AC2173" t="str">
        <f t="shared" si="304"/>
        <v>No Sales</v>
      </c>
      <c r="AD2173">
        <f>IFERROR(VLOOKUP(J2173,Product_lookup!$A:$G,5,FALSE),"")</f>
        <v>299</v>
      </c>
      <c r="AE2173">
        <f>IFERROR(VLOOKUP(J2173,Product_lookup!$A:$G,6,FALSE),"")</f>
        <v>114</v>
      </c>
      <c r="AF2173">
        <f>IFERROR(VLOOKUP(J2173,Product_lookup!$A:$G,7,FALSE),"")</f>
        <v>107</v>
      </c>
      <c r="AG2173" s="33">
        <f t="shared" si="305"/>
        <v>0.2608695652173913</v>
      </c>
    </row>
    <row r="2174" spans="1:33" x14ac:dyDescent="0.3">
      <c r="A2174" s="27">
        <v>46285</v>
      </c>
      <c r="B2174" s="8" t="s">
        <v>34</v>
      </c>
      <c r="C2174" s="8" t="s">
        <v>140</v>
      </c>
      <c r="D2174" s="8" t="s">
        <v>141</v>
      </c>
      <c r="E2174" s="8" t="s">
        <v>322</v>
      </c>
      <c r="F2174" s="8" t="s">
        <v>143</v>
      </c>
      <c r="G2174" s="8" t="s">
        <v>739</v>
      </c>
      <c r="H2174" s="8" t="s">
        <v>20</v>
      </c>
      <c r="I2174" s="8" t="s">
        <v>739</v>
      </c>
      <c r="J2174" s="8" t="s">
        <v>324</v>
      </c>
      <c r="K2174" s="8" t="s">
        <v>21</v>
      </c>
      <c r="L2174" s="12">
        <v>307</v>
      </c>
      <c r="M2174" s="9">
        <v>9</v>
      </c>
      <c r="N2174" s="10">
        <f t="shared" si="297"/>
        <v>2.9315960912052116E-2</v>
      </c>
      <c r="O2174" s="11">
        <f t="shared" si="298"/>
        <v>14.34</v>
      </c>
      <c r="P2174" s="11">
        <v>129.06</v>
      </c>
      <c r="Q2174" s="11">
        <v>0</v>
      </c>
      <c r="R2174" s="8">
        <v>0</v>
      </c>
      <c r="S2174" s="8">
        <v>0</v>
      </c>
      <c r="T2174" s="33" t="str">
        <f t="shared" si="299"/>
        <v/>
      </c>
      <c r="U2174" s="12">
        <f t="shared" si="300"/>
        <v>0</v>
      </c>
      <c r="V2174" s="10">
        <f t="shared" si="301"/>
        <v>0</v>
      </c>
      <c r="W2174" s="11">
        <v>16</v>
      </c>
      <c r="X2174" s="8" t="s">
        <v>148</v>
      </c>
      <c r="Y2174" s="8" t="s">
        <v>149</v>
      </c>
      <c r="AA2174">
        <f t="shared" si="302"/>
        <v>3</v>
      </c>
      <c r="AB2174" s="32">
        <f t="shared" si="303"/>
        <v>-129.06</v>
      </c>
      <c r="AC2174" t="str">
        <f t="shared" si="304"/>
        <v>No Sales</v>
      </c>
      <c r="AD2174">
        <f>IFERROR(VLOOKUP(J2174,Product_lookup!$A:$G,5,FALSE),"")</f>
        <v>499</v>
      </c>
      <c r="AE2174">
        <f>IFERROR(VLOOKUP(J2174,Product_lookup!$A:$G,6,FALSE),"")</f>
        <v>180</v>
      </c>
      <c r="AF2174">
        <f>IFERROR(VLOOKUP(J2174,Product_lookup!$A:$G,7,FALSE),"")</f>
        <v>125</v>
      </c>
      <c r="AG2174" s="33">
        <f t="shared" si="305"/>
        <v>0.38877755511022044</v>
      </c>
    </row>
    <row r="2175" spans="1:33" x14ac:dyDescent="0.3">
      <c r="A2175" s="27">
        <v>46285</v>
      </c>
      <c r="B2175" s="8" t="s">
        <v>34</v>
      </c>
      <c r="C2175" s="8" t="s">
        <v>140</v>
      </c>
      <c r="D2175" s="8" t="s">
        <v>141</v>
      </c>
      <c r="E2175" s="8" t="s">
        <v>322</v>
      </c>
      <c r="F2175" s="8" t="s">
        <v>143</v>
      </c>
      <c r="G2175" s="8" t="s">
        <v>608</v>
      </c>
      <c r="H2175" s="8" t="s">
        <v>20</v>
      </c>
      <c r="I2175" s="8" t="s">
        <v>608</v>
      </c>
      <c r="J2175" s="8" t="s">
        <v>324</v>
      </c>
      <c r="K2175" s="8" t="s">
        <v>21</v>
      </c>
      <c r="L2175" s="12">
        <v>457</v>
      </c>
      <c r="M2175" s="9">
        <v>6</v>
      </c>
      <c r="N2175" s="10">
        <f t="shared" si="297"/>
        <v>1.3129102844638949E-2</v>
      </c>
      <c r="O2175" s="11">
        <f t="shared" si="298"/>
        <v>19.22</v>
      </c>
      <c r="P2175" s="11">
        <v>115.32</v>
      </c>
      <c r="Q2175" s="11">
        <v>0</v>
      </c>
      <c r="R2175" s="8">
        <v>0</v>
      </c>
      <c r="S2175" s="8">
        <v>0</v>
      </c>
      <c r="T2175" s="33" t="str">
        <f t="shared" si="299"/>
        <v/>
      </c>
      <c r="U2175" s="12">
        <f t="shared" si="300"/>
        <v>0</v>
      </c>
      <c r="V2175" s="10">
        <f t="shared" si="301"/>
        <v>0</v>
      </c>
      <c r="W2175" s="11">
        <v>19.5</v>
      </c>
      <c r="X2175" s="8" t="s">
        <v>148</v>
      </c>
      <c r="Y2175" s="8" t="s">
        <v>149</v>
      </c>
      <c r="AA2175">
        <f t="shared" si="302"/>
        <v>3</v>
      </c>
      <c r="AB2175" s="32">
        <f t="shared" si="303"/>
        <v>-115.32</v>
      </c>
      <c r="AC2175" t="str">
        <f t="shared" si="304"/>
        <v>No Sales</v>
      </c>
      <c r="AD2175">
        <f>IFERROR(VLOOKUP(J2175,Product_lookup!$A:$G,5,FALSE),"")</f>
        <v>499</v>
      </c>
      <c r="AE2175">
        <f>IFERROR(VLOOKUP(J2175,Product_lookup!$A:$G,6,FALSE),"")</f>
        <v>180</v>
      </c>
      <c r="AF2175">
        <f>IFERROR(VLOOKUP(J2175,Product_lookup!$A:$G,7,FALSE),"")</f>
        <v>125</v>
      </c>
      <c r="AG2175" s="33">
        <f t="shared" si="305"/>
        <v>0.38877755511022044</v>
      </c>
    </row>
    <row r="2176" spans="1:33" x14ac:dyDescent="0.3">
      <c r="A2176" s="27">
        <v>46285</v>
      </c>
      <c r="B2176" s="8" t="s">
        <v>34</v>
      </c>
      <c r="C2176" s="8" t="s">
        <v>140</v>
      </c>
      <c r="D2176" s="8" t="s">
        <v>141</v>
      </c>
      <c r="E2176" s="8" t="s">
        <v>328</v>
      </c>
      <c r="F2176" s="8" t="s">
        <v>143</v>
      </c>
      <c r="G2176" s="8" t="s">
        <v>426</v>
      </c>
      <c r="H2176" s="8" t="s">
        <v>20</v>
      </c>
      <c r="I2176" s="8" t="s">
        <v>426</v>
      </c>
      <c r="J2176" s="8" t="s">
        <v>330</v>
      </c>
      <c r="K2176" s="8" t="s">
        <v>7</v>
      </c>
      <c r="L2176" s="12">
        <v>222</v>
      </c>
      <c r="M2176" s="9">
        <v>0</v>
      </c>
      <c r="N2176" s="10">
        <f t="shared" si="297"/>
        <v>0</v>
      </c>
      <c r="O2176" s="11" t="str">
        <f t="shared" si="298"/>
        <v/>
      </c>
      <c r="P2176" s="11">
        <v>0</v>
      </c>
      <c r="Q2176" s="11">
        <v>0</v>
      </c>
      <c r="R2176" s="8">
        <v>0</v>
      </c>
      <c r="S2176" s="8">
        <v>0</v>
      </c>
      <c r="T2176" s="33" t="str">
        <f t="shared" si="299"/>
        <v/>
      </c>
      <c r="U2176" s="12" t="str">
        <f t="shared" si="300"/>
        <v/>
      </c>
      <c r="V2176" s="10" t="str">
        <f t="shared" si="301"/>
        <v/>
      </c>
      <c r="W2176" s="11">
        <v>10</v>
      </c>
      <c r="X2176" s="8" t="s">
        <v>148</v>
      </c>
      <c r="Y2176" s="8" t="s">
        <v>149</v>
      </c>
      <c r="AA2176">
        <f t="shared" si="302"/>
        <v>3</v>
      </c>
      <c r="AB2176" s="32">
        <f t="shared" si="303"/>
        <v>0</v>
      </c>
      <c r="AC2176" t="str">
        <f t="shared" si="304"/>
        <v>No Spend</v>
      </c>
      <c r="AD2176">
        <f>IFERROR(VLOOKUP(J2176,Product_lookup!$A:$G,5,FALSE),"")</f>
        <v>299</v>
      </c>
      <c r="AE2176">
        <f>IFERROR(VLOOKUP(J2176,Product_lookup!$A:$G,6,FALSE),"")</f>
        <v>114</v>
      </c>
      <c r="AF2176">
        <f>IFERROR(VLOOKUP(J2176,Product_lookup!$A:$G,7,FALSE),"")</f>
        <v>97</v>
      </c>
      <c r="AG2176" s="33">
        <f t="shared" si="305"/>
        <v>0.29431438127090304</v>
      </c>
    </row>
    <row r="2177" spans="1:33" x14ac:dyDescent="0.3">
      <c r="A2177" s="27">
        <v>46285</v>
      </c>
      <c r="B2177" s="8" t="s">
        <v>34</v>
      </c>
      <c r="C2177" s="8" t="s">
        <v>140</v>
      </c>
      <c r="D2177" s="8" t="s">
        <v>141</v>
      </c>
      <c r="E2177" s="8" t="s">
        <v>328</v>
      </c>
      <c r="F2177" s="8" t="s">
        <v>143</v>
      </c>
      <c r="G2177" s="8" t="s">
        <v>427</v>
      </c>
      <c r="H2177" s="8" t="s">
        <v>20</v>
      </c>
      <c r="I2177" s="8" t="s">
        <v>427</v>
      </c>
      <c r="J2177" s="8" t="s">
        <v>330</v>
      </c>
      <c r="K2177" s="8" t="s">
        <v>14</v>
      </c>
      <c r="L2177" s="12">
        <v>516</v>
      </c>
      <c r="M2177" s="9">
        <v>3</v>
      </c>
      <c r="N2177" s="10">
        <f t="shared" si="297"/>
        <v>5.8139534883720929E-3</v>
      </c>
      <c r="O2177" s="11">
        <f t="shared" si="298"/>
        <v>8.31</v>
      </c>
      <c r="P2177" s="11">
        <v>24.93</v>
      </c>
      <c r="Q2177" s="11">
        <v>0</v>
      </c>
      <c r="R2177" s="8">
        <v>0</v>
      </c>
      <c r="S2177" s="8">
        <v>0</v>
      </c>
      <c r="T2177" s="33" t="str">
        <f t="shared" si="299"/>
        <v/>
      </c>
      <c r="U2177" s="12">
        <f t="shared" si="300"/>
        <v>0</v>
      </c>
      <c r="V2177" s="10">
        <f t="shared" si="301"/>
        <v>0</v>
      </c>
      <c r="W2177" s="11">
        <v>12</v>
      </c>
      <c r="X2177" s="8" t="s">
        <v>148</v>
      </c>
      <c r="Y2177" s="8" t="s">
        <v>149</v>
      </c>
      <c r="AA2177">
        <f t="shared" si="302"/>
        <v>3</v>
      </c>
      <c r="AB2177" s="32">
        <f t="shared" si="303"/>
        <v>-24.93</v>
      </c>
      <c r="AC2177" t="str">
        <f t="shared" si="304"/>
        <v>No Sales</v>
      </c>
      <c r="AD2177">
        <f>IFERROR(VLOOKUP(J2177,Product_lookup!$A:$G,5,FALSE),"")</f>
        <v>299</v>
      </c>
      <c r="AE2177">
        <f>IFERROR(VLOOKUP(J2177,Product_lookup!$A:$G,6,FALSE),"")</f>
        <v>114</v>
      </c>
      <c r="AF2177">
        <f>IFERROR(VLOOKUP(J2177,Product_lookup!$A:$G,7,FALSE),"")</f>
        <v>97</v>
      </c>
      <c r="AG2177" s="33">
        <f t="shared" si="305"/>
        <v>0.29431438127090304</v>
      </c>
    </row>
    <row r="2178" spans="1:33" x14ac:dyDescent="0.3">
      <c r="A2178" s="27">
        <v>46285</v>
      </c>
      <c r="B2178" s="8" t="s">
        <v>34</v>
      </c>
      <c r="C2178" s="8" t="s">
        <v>140</v>
      </c>
      <c r="D2178" s="8" t="s">
        <v>141</v>
      </c>
      <c r="E2178" s="8" t="s">
        <v>328</v>
      </c>
      <c r="F2178" s="8" t="s">
        <v>143</v>
      </c>
      <c r="G2178" s="8" t="s">
        <v>331</v>
      </c>
      <c r="H2178" s="8" t="s">
        <v>20</v>
      </c>
      <c r="I2178" s="8" t="s">
        <v>331</v>
      </c>
      <c r="J2178" s="8" t="s">
        <v>330</v>
      </c>
      <c r="K2178" s="8" t="s">
        <v>7</v>
      </c>
      <c r="L2178" s="12">
        <v>587</v>
      </c>
      <c r="M2178" s="9">
        <v>0</v>
      </c>
      <c r="N2178" s="10">
        <f t="shared" ref="N2178:N2241" si="306">IF(L2178=0,"",M2178/L2178)</f>
        <v>0</v>
      </c>
      <c r="O2178" s="11" t="str">
        <f t="shared" ref="O2178:O2241" si="307">IF(M2178=0,"",P2178/M2178)</f>
        <v/>
      </c>
      <c r="P2178" s="11">
        <v>0</v>
      </c>
      <c r="Q2178" s="11">
        <v>0</v>
      </c>
      <c r="R2178" s="8">
        <v>0</v>
      </c>
      <c r="S2178" s="8">
        <v>0</v>
      </c>
      <c r="T2178" s="33" t="str">
        <f t="shared" ref="T2178:T2241" si="308">IF(Q2178=0,"",P2178/Q2178)</f>
        <v/>
      </c>
      <c r="U2178" s="12" t="str">
        <f t="shared" ref="U2178:U2241" si="309">IF(P2178=0,"",Q2178/P2178)</f>
        <v/>
      </c>
      <c r="V2178" s="10" t="str">
        <f t="shared" ref="V2178:V2241" si="310">IF(M2178=0,"",R2178/M2178)</f>
        <v/>
      </c>
      <c r="W2178" s="11">
        <v>10</v>
      </c>
      <c r="X2178" s="8" t="s">
        <v>148</v>
      </c>
      <c r="Y2178" s="8" t="s">
        <v>149</v>
      </c>
      <c r="AA2178">
        <f t="shared" ref="AA2178:AA2241" si="311">IF(OR(A2178&lt;DATE(2026,9,1),A2178&gt;DATE(2026,9,28)),"Check Date",INT((A2178-DATE(2026,9,1))/7)+1)</f>
        <v>3</v>
      </c>
      <c r="AB2178" s="32">
        <f t="shared" ref="AB2178:AB2241" si="312">IF(OR(AD2178="",AE2178="",AF2178=""),"",S2178*(AD2178-AE2178-AF2178)-P2178)</f>
        <v>0</v>
      </c>
      <c r="AC2178" t="str">
        <f t="shared" ref="AC2178:AC2241" si="313">IF(P2178&lt;0,"Review",IF(OR(AD2178="",AE2178="",AF2178=""),"Cost missing",IF(P2178=0,"No Spend",IF(Q2178=0,"No Sales",IF(P2178/Q2178&lt;AG2178,"Profitable","Losing")))))</f>
        <v>No Spend</v>
      </c>
      <c r="AD2178">
        <f>IFERROR(VLOOKUP(J2178,Product_lookup!$A:$G,5,FALSE),"")</f>
        <v>299</v>
      </c>
      <c r="AE2178">
        <f>IFERROR(VLOOKUP(J2178,Product_lookup!$A:$G,6,FALSE),"")</f>
        <v>114</v>
      </c>
      <c r="AF2178">
        <f>IFERROR(VLOOKUP(J2178,Product_lookup!$A:$G,7,FALSE),"")</f>
        <v>97</v>
      </c>
      <c r="AG2178" s="33">
        <f t="shared" ref="AG2178:AG2241" si="314">IFERROR((AD2178-AE2178-AF2178)/AD2178,"")</f>
        <v>0.29431438127090304</v>
      </c>
    </row>
    <row r="2179" spans="1:33" x14ac:dyDescent="0.3">
      <c r="A2179" s="27">
        <v>46285</v>
      </c>
      <c r="B2179" s="8" t="s">
        <v>34</v>
      </c>
      <c r="C2179" s="8" t="s">
        <v>140</v>
      </c>
      <c r="D2179" s="8" t="s">
        <v>141</v>
      </c>
      <c r="E2179" s="8" t="s">
        <v>328</v>
      </c>
      <c r="F2179" s="8" t="s">
        <v>143</v>
      </c>
      <c r="G2179" s="8" t="s">
        <v>329</v>
      </c>
      <c r="H2179" s="8" t="s">
        <v>20</v>
      </c>
      <c r="I2179" s="8" t="s">
        <v>329</v>
      </c>
      <c r="J2179" s="8" t="s">
        <v>330</v>
      </c>
      <c r="K2179" s="8" t="s">
        <v>14</v>
      </c>
      <c r="L2179" s="12">
        <v>2199</v>
      </c>
      <c r="M2179" s="9">
        <v>21</v>
      </c>
      <c r="N2179" s="10">
        <f t="shared" si="306"/>
        <v>9.5497953615279671E-3</v>
      </c>
      <c r="O2179" s="11">
        <f t="shared" si="307"/>
        <v>8.0500000000000007</v>
      </c>
      <c r="P2179" s="11">
        <v>169.05</v>
      </c>
      <c r="Q2179" s="11">
        <v>0</v>
      </c>
      <c r="R2179" s="8">
        <v>0</v>
      </c>
      <c r="S2179" s="8">
        <v>0</v>
      </c>
      <c r="T2179" s="33" t="str">
        <f t="shared" si="308"/>
        <v/>
      </c>
      <c r="U2179" s="12">
        <f t="shared" si="309"/>
        <v>0</v>
      </c>
      <c r="V2179" s="10">
        <f t="shared" si="310"/>
        <v>0</v>
      </c>
      <c r="W2179" s="11">
        <v>10</v>
      </c>
      <c r="X2179" s="8" t="s">
        <v>148</v>
      </c>
      <c r="Y2179" s="8" t="s">
        <v>149</v>
      </c>
      <c r="AA2179">
        <f t="shared" si="311"/>
        <v>3</v>
      </c>
      <c r="AB2179" s="32">
        <f t="shared" si="312"/>
        <v>-169.05</v>
      </c>
      <c r="AC2179" t="str">
        <f t="shared" si="313"/>
        <v>No Sales</v>
      </c>
      <c r="AD2179">
        <f>IFERROR(VLOOKUP(J2179,Product_lookup!$A:$G,5,FALSE),"")</f>
        <v>299</v>
      </c>
      <c r="AE2179">
        <f>IFERROR(VLOOKUP(J2179,Product_lookup!$A:$G,6,FALSE),"")</f>
        <v>114</v>
      </c>
      <c r="AF2179">
        <f>IFERROR(VLOOKUP(J2179,Product_lookup!$A:$G,7,FALSE),"")</f>
        <v>97</v>
      </c>
      <c r="AG2179" s="33">
        <f t="shared" si="314"/>
        <v>0.29431438127090304</v>
      </c>
    </row>
    <row r="2180" spans="1:33" x14ac:dyDescent="0.3">
      <c r="A2180" s="27">
        <v>46285</v>
      </c>
      <c r="B2180" s="8" t="s">
        <v>19</v>
      </c>
      <c r="C2180" s="8" t="s">
        <v>249</v>
      </c>
      <c r="D2180" s="8" t="s">
        <v>141</v>
      </c>
      <c r="E2180" s="8" t="s">
        <v>142</v>
      </c>
      <c r="F2180" s="8" t="s">
        <v>143</v>
      </c>
      <c r="G2180" s="8" t="s">
        <v>350</v>
      </c>
      <c r="H2180" s="8" t="s">
        <v>20</v>
      </c>
      <c r="I2180" s="8" t="s">
        <v>350</v>
      </c>
      <c r="J2180" s="8" t="s">
        <v>147</v>
      </c>
      <c r="K2180" s="8" t="s">
        <v>21</v>
      </c>
      <c r="L2180" s="12">
        <v>138</v>
      </c>
      <c r="M2180" s="9">
        <v>1</v>
      </c>
      <c r="N2180" s="10">
        <f t="shared" si="306"/>
        <v>7.246376811594203E-3</v>
      </c>
      <c r="O2180" s="11">
        <f t="shared" si="307"/>
        <v>8.5</v>
      </c>
      <c r="P2180" s="11">
        <v>8.5</v>
      </c>
      <c r="Q2180" s="11">
        <v>0</v>
      </c>
      <c r="R2180" s="8">
        <v>0</v>
      </c>
      <c r="S2180" s="8">
        <v>0</v>
      </c>
      <c r="T2180" s="33" t="str">
        <f t="shared" si="308"/>
        <v/>
      </c>
      <c r="U2180" s="12">
        <f t="shared" si="309"/>
        <v>0</v>
      </c>
      <c r="V2180" s="10">
        <f t="shared" si="310"/>
        <v>0</v>
      </c>
      <c r="W2180" s="11">
        <v>8.5</v>
      </c>
      <c r="X2180" s="8" t="s">
        <v>148</v>
      </c>
      <c r="Y2180" s="8" t="s">
        <v>149</v>
      </c>
      <c r="AA2180">
        <f t="shared" si="311"/>
        <v>3</v>
      </c>
      <c r="AB2180" s="32">
        <f t="shared" si="312"/>
        <v>-8.5</v>
      </c>
      <c r="AC2180" t="str">
        <f t="shared" si="313"/>
        <v>No Sales</v>
      </c>
      <c r="AD2180">
        <f>IFERROR(VLOOKUP(J2180,Product_lookup!$A:$G,5,FALSE),"")</f>
        <v>599</v>
      </c>
      <c r="AE2180">
        <f>IFERROR(VLOOKUP(J2180,Product_lookup!$A:$G,6,FALSE),"")</f>
        <v>216</v>
      </c>
      <c r="AF2180">
        <f>IFERROR(VLOOKUP(J2180,Product_lookup!$A:$G,7,FALSE),"")</f>
        <v>144</v>
      </c>
      <c r="AG2180" s="33">
        <f t="shared" si="314"/>
        <v>0.39899833055091821</v>
      </c>
    </row>
    <row r="2181" spans="1:33" x14ac:dyDescent="0.3">
      <c r="A2181" s="27">
        <v>46285</v>
      </c>
      <c r="B2181" s="8" t="s">
        <v>19</v>
      </c>
      <c r="C2181" s="8" t="s">
        <v>249</v>
      </c>
      <c r="D2181" s="8" t="s">
        <v>141</v>
      </c>
      <c r="E2181" s="8" t="s">
        <v>164</v>
      </c>
      <c r="F2181" s="8" t="s">
        <v>143</v>
      </c>
      <c r="G2181" s="8" t="s">
        <v>349</v>
      </c>
      <c r="H2181" s="8" t="s">
        <v>20</v>
      </c>
      <c r="I2181" s="8" t="s">
        <v>349</v>
      </c>
      <c r="J2181" s="8" t="s">
        <v>166</v>
      </c>
      <c r="K2181" s="8" t="s">
        <v>21</v>
      </c>
      <c r="L2181" s="12">
        <v>79</v>
      </c>
      <c r="M2181" s="9">
        <v>4</v>
      </c>
      <c r="N2181" s="10">
        <f t="shared" si="306"/>
        <v>5.0632911392405063E-2</v>
      </c>
      <c r="O2181" s="11">
        <f t="shared" si="307"/>
        <v>6.5</v>
      </c>
      <c r="P2181" s="11">
        <v>26</v>
      </c>
      <c r="Q2181" s="11">
        <v>0</v>
      </c>
      <c r="R2181" s="8">
        <v>0</v>
      </c>
      <c r="S2181" s="8">
        <v>0</v>
      </c>
      <c r="T2181" s="33" t="str">
        <f t="shared" si="308"/>
        <v/>
      </c>
      <c r="U2181" s="12">
        <f t="shared" si="309"/>
        <v>0</v>
      </c>
      <c r="V2181" s="10">
        <f t="shared" si="310"/>
        <v>0</v>
      </c>
      <c r="W2181" s="11">
        <v>6.5</v>
      </c>
      <c r="X2181" s="8" t="s">
        <v>148</v>
      </c>
      <c r="Y2181" s="8" t="s">
        <v>149</v>
      </c>
      <c r="AA2181">
        <f t="shared" si="311"/>
        <v>3</v>
      </c>
      <c r="AB2181" s="32">
        <f t="shared" si="312"/>
        <v>-26</v>
      </c>
      <c r="AC2181" t="str">
        <f t="shared" si="313"/>
        <v>No Sales</v>
      </c>
      <c r="AD2181">
        <f>IFERROR(VLOOKUP(J2181,Product_lookup!$A:$G,5,FALSE),"")</f>
        <v>449</v>
      </c>
      <c r="AE2181">
        <f>IFERROR(VLOOKUP(J2181,Product_lookup!$A:$G,6,FALSE),"")</f>
        <v>162</v>
      </c>
      <c r="AF2181">
        <f>IFERROR(VLOOKUP(J2181,Product_lookup!$A:$G,7,FALSE),"")</f>
        <v>130</v>
      </c>
      <c r="AG2181" s="33">
        <f t="shared" si="314"/>
        <v>0.34966592427616927</v>
      </c>
    </row>
    <row r="2182" spans="1:33" x14ac:dyDescent="0.3">
      <c r="A2182" s="27">
        <v>46285</v>
      </c>
      <c r="B2182" s="8" t="s">
        <v>19</v>
      </c>
      <c r="C2182" s="8" t="s">
        <v>249</v>
      </c>
      <c r="D2182" s="8" t="s">
        <v>141</v>
      </c>
      <c r="E2182" s="8" t="s">
        <v>164</v>
      </c>
      <c r="F2182" s="8" t="s">
        <v>143</v>
      </c>
      <c r="G2182" s="8" t="s">
        <v>431</v>
      </c>
      <c r="H2182" s="8" t="s">
        <v>20</v>
      </c>
      <c r="I2182" s="8" t="s">
        <v>431</v>
      </c>
      <c r="J2182" s="8" t="s">
        <v>166</v>
      </c>
      <c r="K2182" s="8" t="s">
        <v>14</v>
      </c>
      <c r="L2182" s="12">
        <v>530</v>
      </c>
      <c r="M2182" s="9">
        <v>8</v>
      </c>
      <c r="N2182" s="10">
        <f t="shared" si="306"/>
        <v>1.509433962264151E-2</v>
      </c>
      <c r="O2182" s="11">
        <f t="shared" si="307"/>
        <v>3.18</v>
      </c>
      <c r="P2182" s="11">
        <v>25.44</v>
      </c>
      <c r="Q2182" s="11">
        <v>898</v>
      </c>
      <c r="R2182" s="8">
        <v>2</v>
      </c>
      <c r="S2182" s="8">
        <v>2</v>
      </c>
      <c r="T2182" s="33">
        <f t="shared" si="308"/>
        <v>2.8329621380846326E-2</v>
      </c>
      <c r="U2182" s="12">
        <f t="shared" si="309"/>
        <v>35.29874213836478</v>
      </c>
      <c r="V2182" s="10">
        <f t="shared" si="310"/>
        <v>0.25</v>
      </c>
      <c r="W2182" s="11">
        <v>5.5</v>
      </c>
      <c r="X2182" s="8" t="s">
        <v>148</v>
      </c>
      <c r="Y2182" s="8" t="s">
        <v>149</v>
      </c>
      <c r="AA2182">
        <f t="shared" si="311"/>
        <v>3</v>
      </c>
      <c r="AB2182" s="32">
        <f t="shared" si="312"/>
        <v>288.56</v>
      </c>
      <c r="AC2182" t="str">
        <f t="shared" si="313"/>
        <v>Profitable</v>
      </c>
      <c r="AD2182">
        <f>IFERROR(VLOOKUP(J2182,Product_lookup!$A:$G,5,FALSE),"")</f>
        <v>449</v>
      </c>
      <c r="AE2182">
        <f>IFERROR(VLOOKUP(J2182,Product_lookup!$A:$G,6,FALSE),"")</f>
        <v>162</v>
      </c>
      <c r="AF2182">
        <f>IFERROR(VLOOKUP(J2182,Product_lookup!$A:$G,7,FALSE),"")</f>
        <v>130</v>
      </c>
      <c r="AG2182" s="33">
        <f t="shared" si="314"/>
        <v>0.34966592427616927</v>
      </c>
    </row>
    <row r="2183" spans="1:33" x14ac:dyDescent="0.3">
      <c r="A2183" s="27">
        <v>46285</v>
      </c>
      <c r="B2183" s="8" t="s">
        <v>19</v>
      </c>
      <c r="C2183" s="8" t="s">
        <v>249</v>
      </c>
      <c r="D2183" s="8" t="s">
        <v>141</v>
      </c>
      <c r="E2183" s="8" t="s">
        <v>164</v>
      </c>
      <c r="F2183" s="8" t="s">
        <v>143</v>
      </c>
      <c r="G2183" s="8" t="s">
        <v>350</v>
      </c>
      <c r="H2183" s="8" t="s">
        <v>20</v>
      </c>
      <c r="I2183" s="8" t="s">
        <v>350</v>
      </c>
      <c r="J2183" s="8" t="s">
        <v>166</v>
      </c>
      <c r="K2183" s="8" t="s">
        <v>7</v>
      </c>
      <c r="L2183" s="12">
        <v>347</v>
      </c>
      <c r="M2183" s="9">
        <v>6</v>
      </c>
      <c r="N2183" s="10">
        <f t="shared" si="306"/>
        <v>1.7291066282420751E-2</v>
      </c>
      <c r="O2183" s="11">
        <f t="shared" si="307"/>
        <v>5.6400000000000006</v>
      </c>
      <c r="P2183" s="11">
        <v>33.840000000000003</v>
      </c>
      <c r="Q2183" s="11">
        <v>0</v>
      </c>
      <c r="R2183" s="8">
        <v>0</v>
      </c>
      <c r="S2183" s="8">
        <v>0</v>
      </c>
      <c r="T2183" s="33" t="str">
        <f t="shared" si="308"/>
        <v/>
      </c>
      <c r="U2183" s="12">
        <f t="shared" si="309"/>
        <v>0</v>
      </c>
      <c r="V2183" s="10">
        <f t="shared" si="310"/>
        <v>0</v>
      </c>
      <c r="W2183" s="11">
        <v>7.5</v>
      </c>
      <c r="X2183" s="8" t="s">
        <v>148</v>
      </c>
      <c r="Y2183" s="8" t="s">
        <v>149</v>
      </c>
      <c r="Z2183" s="8" t="s">
        <v>433</v>
      </c>
      <c r="AA2183">
        <f t="shared" si="311"/>
        <v>3</v>
      </c>
      <c r="AB2183" s="32">
        <f t="shared" si="312"/>
        <v>-33.840000000000003</v>
      </c>
      <c r="AC2183" t="str">
        <f t="shared" si="313"/>
        <v>No Sales</v>
      </c>
      <c r="AD2183">
        <f>IFERROR(VLOOKUP(J2183,Product_lookup!$A:$G,5,FALSE),"")</f>
        <v>449</v>
      </c>
      <c r="AE2183">
        <f>IFERROR(VLOOKUP(J2183,Product_lookup!$A:$G,6,FALSE),"")</f>
        <v>162</v>
      </c>
      <c r="AF2183">
        <f>IFERROR(VLOOKUP(J2183,Product_lookup!$A:$G,7,FALSE),"")</f>
        <v>130</v>
      </c>
      <c r="AG2183" s="33">
        <f t="shared" si="314"/>
        <v>0.34966592427616927</v>
      </c>
    </row>
    <row r="2184" spans="1:33" x14ac:dyDescent="0.3">
      <c r="A2184" s="27">
        <v>46289</v>
      </c>
      <c r="B2184" s="8" t="s">
        <v>32</v>
      </c>
      <c r="C2184" s="8" t="s">
        <v>140</v>
      </c>
      <c r="D2184" s="8" t="s">
        <v>141</v>
      </c>
      <c r="E2184" s="8" t="s">
        <v>211</v>
      </c>
      <c r="F2184" s="8" t="s">
        <v>143</v>
      </c>
      <c r="G2184" s="8" t="s">
        <v>215</v>
      </c>
      <c r="H2184" s="8" t="s">
        <v>20</v>
      </c>
      <c r="I2184" s="8" t="s">
        <v>215</v>
      </c>
      <c r="J2184" s="8" t="s">
        <v>214</v>
      </c>
      <c r="K2184" s="8" t="s">
        <v>14</v>
      </c>
      <c r="L2184" s="12">
        <v>929</v>
      </c>
      <c r="M2184" s="9">
        <v>15</v>
      </c>
      <c r="N2184" s="10">
        <f t="shared" si="306"/>
        <v>1.6146393972012917E-2</v>
      </c>
      <c r="O2184" s="11">
        <f t="shared" si="307"/>
        <v>18.61</v>
      </c>
      <c r="P2184" s="11">
        <v>279.14999999999998</v>
      </c>
      <c r="Q2184" s="11">
        <v>1298</v>
      </c>
      <c r="R2184" s="8">
        <v>1</v>
      </c>
      <c r="S2184" s="8">
        <v>2</v>
      </c>
      <c r="T2184" s="33">
        <f t="shared" si="308"/>
        <v>0.21506163328197225</v>
      </c>
      <c r="U2184" s="12">
        <f t="shared" si="309"/>
        <v>4.6498298405874978</v>
      </c>
      <c r="V2184" s="10">
        <f t="shared" si="310"/>
        <v>6.6666666666666666E-2</v>
      </c>
      <c r="W2184" s="11">
        <v>25</v>
      </c>
      <c r="X2184" s="8" t="s">
        <v>148</v>
      </c>
      <c r="Y2184" s="8" t="s">
        <v>149</v>
      </c>
      <c r="AA2184">
        <f t="shared" si="311"/>
        <v>4</v>
      </c>
      <c r="AB2184" s="32">
        <f t="shared" si="312"/>
        <v>254.85000000000002</v>
      </c>
      <c r="AC2184" t="str">
        <f t="shared" si="313"/>
        <v>Profitable</v>
      </c>
      <c r="AD2184">
        <f>IFERROR(VLOOKUP(J2184,Product_lookup!$A:$G,5,FALSE),"")</f>
        <v>649</v>
      </c>
      <c r="AE2184">
        <f>IFERROR(VLOOKUP(J2184,Product_lookup!$A:$G,6,FALSE),"")</f>
        <v>234</v>
      </c>
      <c r="AF2184">
        <f>IFERROR(VLOOKUP(J2184,Product_lookup!$A:$G,7,FALSE),"")</f>
        <v>148</v>
      </c>
      <c r="AG2184" s="33">
        <f t="shared" si="314"/>
        <v>0.41140215716486905</v>
      </c>
    </row>
    <row r="2185" spans="1:33" x14ac:dyDescent="0.3">
      <c r="A2185" s="27">
        <v>46285</v>
      </c>
      <c r="B2185" s="8" t="s">
        <v>19</v>
      </c>
      <c r="C2185" s="8" t="s">
        <v>249</v>
      </c>
      <c r="D2185" s="8" t="s">
        <v>141</v>
      </c>
      <c r="E2185" s="8" t="s">
        <v>351</v>
      </c>
      <c r="F2185" s="8" t="s">
        <v>143</v>
      </c>
      <c r="G2185" s="8" t="s">
        <v>706</v>
      </c>
      <c r="H2185" s="8" t="s">
        <v>20</v>
      </c>
      <c r="I2185" s="8" t="s">
        <v>706</v>
      </c>
      <c r="J2185" s="8" t="s">
        <v>353</v>
      </c>
      <c r="K2185" s="8" t="s">
        <v>7</v>
      </c>
      <c r="L2185" s="12">
        <v>310</v>
      </c>
      <c r="M2185" s="9">
        <v>2</v>
      </c>
      <c r="N2185" s="10">
        <f t="shared" si="306"/>
        <v>6.4516129032258064E-3</v>
      </c>
      <c r="O2185" s="11">
        <f t="shared" si="307"/>
        <v>8.65</v>
      </c>
      <c r="P2185" s="11">
        <v>17.3</v>
      </c>
      <c r="Q2185" s="11">
        <v>0</v>
      </c>
      <c r="R2185" s="8">
        <v>0</v>
      </c>
      <c r="S2185" s="8">
        <v>0</v>
      </c>
      <c r="T2185" s="33" t="str">
        <f t="shared" si="308"/>
        <v/>
      </c>
      <c r="U2185" s="12">
        <f t="shared" si="309"/>
        <v>0</v>
      </c>
      <c r="V2185" s="10">
        <f t="shared" si="310"/>
        <v>0</v>
      </c>
      <c r="W2185" s="11">
        <v>15.5</v>
      </c>
      <c r="X2185" s="8" t="s">
        <v>148</v>
      </c>
      <c r="Y2185" s="8" t="s">
        <v>149</v>
      </c>
      <c r="AA2185">
        <f t="shared" si="311"/>
        <v>3</v>
      </c>
      <c r="AB2185" s="32" t="str">
        <f t="shared" si="312"/>
        <v/>
      </c>
      <c r="AC2185" t="str">
        <f t="shared" si="313"/>
        <v>Cost missing</v>
      </c>
      <c r="AD2185" t="str">
        <f>IFERROR(VLOOKUP(J2185,Product_lookup!$A:$G,5,FALSE),"")</f>
        <v/>
      </c>
      <c r="AE2185" t="str">
        <f>IFERROR(VLOOKUP(J2185,Product_lookup!$A:$G,6,FALSE),"")</f>
        <v/>
      </c>
      <c r="AF2185" t="str">
        <f>IFERROR(VLOOKUP(J2185,Product_lookup!$A:$G,7,FALSE),"")</f>
        <v/>
      </c>
      <c r="AG2185" s="33" t="str">
        <f t="shared" si="314"/>
        <v/>
      </c>
    </row>
    <row r="2186" spans="1:33" x14ac:dyDescent="0.3">
      <c r="A2186" s="27">
        <v>46285</v>
      </c>
      <c r="B2186" s="8" t="s">
        <v>19</v>
      </c>
      <c r="C2186" s="8" t="s">
        <v>249</v>
      </c>
      <c r="D2186" s="8" t="s">
        <v>141</v>
      </c>
      <c r="E2186" s="8" t="s">
        <v>351</v>
      </c>
      <c r="F2186" s="8" t="s">
        <v>143</v>
      </c>
      <c r="G2186" s="8" t="s">
        <v>707</v>
      </c>
      <c r="H2186" s="8" t="s">
        <v>20</v>
      </c>
      <c r="I2186" s="8" t="s">
        <v>707</v>
      </c>
      <c r="J2186" s="8" t="s">
        <v>353</v>
      </c>
      <c r="K2186" s="8" t="s">
        <v>14</v>
      </c>
      <c r="L2186" s="12">
        <v>647</v>
      </c>
      <c r="M2186" s="9">
        <v>8</v>
      </c>
      <c r="N2186" s="10">
        <f t="shared" si="306"/>
        <v>1.2364760432766615E-2</v>
      </c>
      <c r="O2186" s="11">
        <f t="shared" si="307"/>
        <v>11.63</v>
      </c>
      <c r="P2186" s="11">
        <v>93.04</v>
      </c>
      <c r="Q2186" s="11">
        <v>2598</v>
      </c>
      <c r="R2186" s="8">
        <v>1</v>
      </c>
      <c r="S2186" s="8">
        <v>2</v>
      </c>
      <c r="T2186" s="33">
        <f t="shared" si="308"/>
        <v>3.5812163202463436E-2</v>
      </c>
      <c r="U2186" s="12">
        <f t="shared" si="309"/>
        <v>27.923473774720549</v>
      </c>
      <c r="V2186" s="10">
        <f t="shared" si="310"/>
        <v>0.125</v>
      </c>
      <c r="W2186" s="11">
        <v>21.5</v>
      </c>
      <c r="X2186" s="8" t="s">
        <v>148</v>
      </c>
      <c r="Y2186" s="8" t="s">
        <v>149</v>
      </c>
      <c r="AA2186">
        <f t="shared" si="311"/>
        <v>3</v>
      </c>
      <c r="AB2186" s="32" t="str">
        <f t="shared" si="312"/>
        <v/>
      </c>
      <c r="AC2186" t="str">
        <f t="shared" si="313"/>
        <v>Cost missing</v>
      </c>
      <c r="AD2186" t="str">
        <f>IFERROR(VLOOKUP(J2186,Product_lookup!$A:$G,5,FALSE),"")</f>
        <v/>
      </c>
      <c r="AE2186" t="str">
        <f>IFERROR(VLOOKUP(J2186,Product_lookup!$A:$G,6,FALSE),"")</f>
        <v/>
      </c>
      <c r="AF2186" t="str">
        <f>IFERROR(VLOOKUP(J2186,Product_lookup!$A:$G,7,FALSE),"")</f>
        <v/>
      </c>
      <c r="AG2186" s="33" t="str">
        <f t="shared" si="314"/>
        <v/>
      </c>
    </row>
    <row r="2187" spans="1:33" x14ac:dyDescent="0.3">
      <c r="A2187" s="27">
        <v>46285</v>
      </c>
      <c r="B2187" s="8" t="s">
        <v>19</v>
      </c>
      <c r="C2187" s="8" t="s">
        <v>249</v>
      </c>
      <c r="D2187" s="8" t="s">
        <v>141</v>
      </c>
      <c r="E2187" s="8" t="s">
        <v>351</v>
      </c>
      <c r="F2187" s="8" t="s">
        <v>143</v>
      </c>
      <c r="G2187" s="8" t="s">
        <v>350</v>
      </c>
      <c r="H2187" s="8" t="s">
        <v>20</v>
      </c>
      <c r="I2187" s="8" t="s">
        <v>350</v>
      </c>
      <c r="J2187" s="8" t="s">
        <v>353</v>
      </c>
      <c r="K2187" s="8" t="s">
        <v>21</v>
      </c>
      <c r="L2187" s="12">
        <v>93</v>
      </c>
      <c r="M2187" s="9">
        <v>4</v>
      </c>
      <c r="N2187" s="10">
        <f t="shared" si="306"/>
        <v>4.3010752688172046E-2</v>
      </c>
      <c r="O2187" s="11">
        <f t="shared" si="307"/>
        <v>15</v>
      </c>
      <c r="P2187" s="11">
        <v>60</v>
      </c>
      <c r="Q2187" s="11">
        <v>0</v>
      </c>
      <c r="R2187" s="8">
        <v>0</v>
      </c>
      <c r="S2187" s="8">
        <v>0</v>
      </c>
      <c r="T2187" s="33" t="str">
        <f t="shared" si="308"/>
        <v/>
      </c>
      <c r="U2187" s="12">
        <f t="shared" si="309"/>
        <v>0</v>
      </c>
      <c r="V2187" s="10">
        <f t="shared" si="310"/>
        <v>0</v>
      </c>
      <c r="W2187" s="11">
        <v>15</v>
      </c>
      <c r="X2187" s="8" t="s">
        <v>148</v>
      </c>
      <c r="Y2187" s="8" t="s">
        <v>149</v>
      </c>
      <c r="AA2187">
        <f t="shared" si="311"/>
        <v>3</v>
      </c>
      <c r="AB2187" s="32" t="str">
        <f t="shared" si="312"/>
        <v/>
      </c>
      <c r="AC2187" t="str">
        <f t="shared" si="313"/>
        <v>Cost missing</v>
      </c>
      <c r="AD2187" t="str">
        <f>IFERROR(VLOOKUP(J2187,Product_lookup!$A:$G,5,FALSE),"")</f>
        <v/>
      </c>
      <c r="AE2187" t="str">
        <f>IFERROR(VLOOKUP(J2187,Product_lookup!$A:$G,6,FALSE),"")</f>
        <v/>
      </c>
      <c r="AF2187" t="str">
        <f>IFERROR(VLOOKUP(J2187,Product_lookup!$A:$G,7,FALSE),"")</f>
        <v/>
      </c>
      <c r="AG2187" s="33" t="str">
        <f t="shared" si="314"/>
        <v/>
      </c>
    </row>
    <row r="2188" spans="1:33" x14ac:dyDescent="0.3">
      <c r="A2188" s="27">
        <v>46286</v>
      </c>
      <c r="B2188" s="8" t="s">
        <v>12</v>
      </c>
      <c r="C2188" s="8" t="s">
        <v>140</v>
      </c>
      <c r="D2188" s="8" t="s">
        <v>141</v>
      </c>
      <c r="E2188" s="8" t="s">
        <v>142</v>
      </c>
      <c r="F2188" s="8" t="s">
        <v>143</v>
      </c>
      <c r="G2188" s="8" t="s">
        <v>144</v>
      </c>
      <c r="H2188" s="8" t="s">
        <v>6</v>
      </c>
      <c r="I2188" s="8" t="s">
        <v>524</v>
      </c>
      <c r="J2188" s="8" t="s">
        <v>147</v>
      </c>
      <c r="K2188" s="8" t="s">
        <v>7</v>
      </c>
      <c r="L2188" s="12">
        <v>641</v>
      </c>
      <c r="M2188" s="9">
        <v>5</v>
      </c>
      <c r="N2188" s="10">
        <f t="shared" si="306"/>
        <v>7.8003120124804995E-3</v>
      </c>
      <c r="O2188" s="11">
        <f t="shared" si="307"/>
        <v>14.430000000000001</v>
      </c>
      <c r="P2188" s="11">
        <v>72.150000000000006</v>
      </c>
      <c r="Q2188" s="11">
        <v>0</v>
      </c>
      <c r="R2188" s="8">
        <v>0</v>
      </c>
      <c r="S2188" s="8">
        <v>0</v>
      </c>
      <c r="T2188" s="33" t="str">
        <f t="shared" si="308"/>
        <v/>
      </c>
      <c r="U2188" s="12">
        <f t="shared" si="309"/>
        <v>0</v>
      </c>
      <c r="V2188" s="10">
        <f t="shared" si="310"/>
        <v>0</v>
      </c>
      <c r="W2188" s="11">
        <v>18</v>
      </c>
      <c r="X2188" s="8" t="s">
        <v>148</v>
      </c>
      <c r="Y2188" s="8" t="s">
        <v>149</v>
      </c>
      <c r="AA2188">
        <f t="shared" si="311"/>
        <v>3</v>
      </c>
      <c r="AB2188" s="32">
        <f t="shared" si="312"/>
        <v>-72.150000000000006</v>
      </c>
      <c r="AC2188" t="str">
        <f t="shared" si="313"/>
        <v>No Sales</v>
      </c>
      <c r="AD2188">
        <f>IFERROR(VLOOKUP(J2188,Product_lookup!$A:$G,5,FALSE),"")</f>
        <v>599</v>
      </c>
      <c r="AE2188">
        <f>IFERROR(VLOOKUP(J2188,Product_lookup!$A:$G,6,FALSE),"")</f>
        <v>216</v>
      </c>
      <c r="AF2188">
        <f>IFERROR(VLOOKUP(J2188,Product_lookup!$A:$G,7,FALSE),"")</f>
        <v>144</v>
      </c>
      <c r="AG2188" s="33">
        <f t="shared" si="314"/>
        <v>0.39899833055091821</v>
      </c>
    </row>
    <row r="2189" spans="1:33" x14ac:dyDescent="0.3">
      <c r="A2189" s="27">
        <v>46286</v>
      </c>
      <c r="B2189" s="8" t="s">
        <v>12</v>
      </c>
      <c r="C2189" s="8" t="s">
        <v>140</v>
      </c>
      <c r="D2189" s="8" t="s">
        <v>141</v>
      </c>
      <c r="E2189" s="8" t="s">
        <v>142</v>
      </c>
      <c r="F2189" s="8" t="s">
        <v>143</v>
      </c>
      <c r="G2189" s="8" t="s">
        <v>178</v>
      </c>
      <c r="H2189" s="8" t="s">
        <v>6</v>
      </c>
      <c r="I2189" s="8" t="s">
        <v>1077</v>
      </c>
      <c r="J2189" s="8" t="s">
        <v>147</v>
      </c>
      <c r="K2189" s="8" t="s">
        <v>21</v>
      </c>
      <c r="L2189" s="12">
        <v>146</v>
      </c>
      <c r="M2189" s="9">
        <v>4</v>
      </c>
      <c r="N2189" s="10">
        <f t="shared" si="306"/>
        <v>2.7397260273972601E-2</v>
      </c>
      <c r="O2189" s="11">
        <f t="shared" si="307"/>
        <v>18.5</v>
      </c>
      <c r="P2189" s="11">
        <v>74</v>
      </c>
      <c r="Q2189" s="11">
        <v>0</v>
      </c>
      <c r="R2189" s="8">
        <v>0</v>
      </c>
      <c r="S2189" s="8">
        <v>0</v>
      </c>
      <c r="T2189" s="33" t="str">
        <f t="shared" si="308"/>
        <v/>
      </c>
      <c r="U2189" s="12">
        <f t="shared" si="309"/>
        <v>0</v>
      </c>
      <c r="V2189" s="10">
        <f t="shared" si="310"/>
        <v>0</v>
      </c>
      <c r="W2189" s="11">
        <v>18.5</v>
      </c>
      <c r="X2189" s="8" t="s">
        <v>148</v>
      </c>
      <c r="Y2189" s="8" t="s">
        <v>149</v>
      </c>
      <c r="AA2189">
        <f t="shared" si="311"/>
        <v>3</v>
      </c>
      <c r="AB2189" s="32">
        <f t="shared" si="312"/>
        <v>-74</v>
      </c>
      <c r="AC2189" t="str">
        <f t="shared" si="313"/>
        <v>No Sales</v>
      </c>
      <c r="AD2189">
        <f>IFERROR(VLOOKUP(J2189,Product_lookup!$A:$G,5,FALSE),"")</f>
        <v>599</v>
      </c>
      <c r="AE2189">
        <f>IFERROR(VLOOKUP(J2189,Product_lookup!$A:$G,6,FALSE),"")</f>
        <v>216</v>
      </c>
      <c r="AF2189">
        <f>IFERROR(VLOOKUP(J2189,Product_lookup!$A:$G,7,FALSE),"")</f>
        <v>144</v>
      </c>
      <c r="AG2189" s="33">
        <f t="shared" si="314"/>
        <v>0.39899833055091821</v>
      </c>
    </row>
    <row r="2190" spans="1:33" x14ac:dyDescent="0.3">
      <c r="A2190" s="27">
        <v>46286</v>
      </c>
      <c r="B2190" s="8" t="s">
        <v>12</v>
      </c>
      <c r="C2190" s="8" t="s">
        <v>140</v>
      </c>
      <c r="D2190" s="8" t="s">
        <v>141</v>
      </c>
      <c r="E2190" s="8" t="s">
        <v>142</v>
      </c>
      <c r="F2190" s="8" t="s">
        <v>143</v>
      </c>
      <c r="G2190" s="8" t="s">
        <v>178</v>
      </c>
      <c r="H2190" s="8" t="s">
        <v>6</v>
      </c>
      <c r="I2190" s="8" t="s">
        <v>525</v>
      </c>
      <c r="J2190" s="8" t="s">
        <v>147</v>
      </c>
      <c r="K2190" s="8" t="s">
        <v>21</v>
      </c>
      <c r="L2190" s="12">
        <v>241</v>
      </c>
      <c r="M2190" s="9">
        <v>4</v>
      </c>
      <c r="N2190" s="10">
        <f t="shared" si="306"/>
        <v>1.6597510373443983E-2</v>
      </c>
      <c r="O2190" s="11">
        <f t="shared" si="307"/>
        <v>14.5</v>
      </c>
      <c r="P2190" s="11">
        <v>58</v>
      </c>
      <c r="Q2190" s="11">
        <v>0</v>
      </c>
      <c r="R2190" s="8">
        <v>0</v>
      </c>
      <c r="S2190" s="8">
        <v>0</v>
      </c>
      <c r="T2190" s="33" t="str">
        <f t="shared" si="308"/>
        <v/>
      </c>
      <c r="U2190" s="12">
        <f t="shared" si="309"/>
        <v>0</v>
      </c>
      <c r="V2190" s="10">
        <f t="shared" si="310"/>
        <v>0</v>
      </c>
      <c r="W2190" s="11">
        <v>14.5</v>
      </c>
      <c r="X2190" s="8" t="s">
        <v>148</v>
      </c>
      <c r="Y2190" s="8" t="s">
        <v>149</v>
      </c>
      <c r="AA2190">
        <f t="shared" si="311"/>
        <v>3</v>
      </c>
      <c r="AB2190" s="32">
        <f t="shared" si="312"/>
        <v>-58</v>
      </c>
      <c r="AC2190" t="str">
        <f t="shared" si="313"/>
        <v>No Sales</v>
      </c>
      <c r="AD2190">
        <f>IFERROR(VLOOKUP(J2190,Product_lookup!$A:$G,5,FALSE),"")</f>
        <v>599</v>
      </c>
      <c r="AE2190">
        <f>IFERROR(VLOOKUP(J2190,Product_lookup!$A:$G,6,FALSE),"")</f>
        <v>216</v>
      </c>
      <c r="AF2190">
        <f>IFERROR(VLOOKUP(J2190,Product_lookup!$A:$G,7,FALSE),"")</f>
        <v>144</v>
      </c>
      <c r="AG2190" s="33">
        <f t="shared" si="314"/>
        <v>0.39899833055091821</v>
      </c>
    </row>
    <row r="2191" spans="1:33" x14ac:dyDescent="0.3">
      <c r="A2191" s="27">
        <v>46286</v>
      </c>
      <c r="B2191" s="8" t="s">
        <v>12</v>
      </c>
      <c r="C2191" s="8" t="s">
        <v>140</v>
      </c>
      <c r="D2191" s="8" t="s">
        <v>141</v>
      </c>
      <c r="E2191" s="8" t="s">
        <v>150</v>
      </c>
      <c r="F2191" s="8" t="s">
        <v>143</v>
      </c>
      <c r="G2191" s="8" t="s">
        <v>178</v>
      </c>
      <c r="H2191" s="8" t="s">
        <v>6</v>
      </c>
      <c r="I2191" s="8" t="s">
        <v>436</v>
      </c>
      <c r="J2191" s="8" t="s">
        <v>153</v>
      </c>
      <c r="K2191" s="8" t="s">
        <v>14</v>
      </c>
      <c r="L2191" s="12">
        <v>592</v>
      </c>
      <c r="M2191" s="9">
        <v>5</v>
      </c>
      <c r="N2191" s="10">
        <f t="shared" si="306"/>
        <v>8.4459459459459464E-3</v>
      </c>
      <c r="O2191" s="11">
        <f t="shared" si="307"/>
        <v>9.9499999999999993</v>
      </c>
      <c r="P2191" s="11">
        <v>49.75</v>
      </c>
      <c r="Q2191" s="11">
        <v>0</v>
      </c>
      <c r="R2191" s="8">
        <v>0</v>
      </c>
      <c r="S2191" s="8">
        <v>0</v>
      </c>
      <c r="T2191" s="33" t="str">
        <f t="shared" si="308"/>
        <v/>
      </c>
      <c r="U2191" s="12">
        <f t="shared" si="309"/>
        <v>0</v>
      </c>
      <c r="V2191" s="10">
        <f t="shared" si="310"/>
        <v>0</v>
      </c>
      <c r="W2191" s="11">
        <v>13</v>
      </c>
      <c r="X2191" s="8" t="s">
        <v>148</v>
      </c>
      <c r="Y2191" s="8" t="s">
        <v>149</v>
      </c>
      <c r="AA2191">
        <f t="shared" si="311"/>
        <v>3</v>
      </c>
      <c r="AB2191" s="32">
        <f t="shared" si="312"/>
        <v>-49.75</v>
      </c>
      <c r="AC2191" t="str">
        <f t="shared" si="313"/>
        <v>No Sales</v>
      </c>
      <c r="AD2191">
        <f>IFERROR(VLOOKUP(J2191,Product_lookup!$A:$G,5,FALSE),"")</f>
        <v>549</v>
      </c>
      <c r="AE2191">
        <f>IFERROR(VLOOKUP(J2191,Product_lookup!$A:$G,6,FALSE),"")</f>
        <v>192</v>
      </c>
      <c r="AF2191">
        <f>IFERROR(VLOOKUP(J2191,Product_lookup!$A:$G,7,FALSE),"")</f>
        <v>139</v>
      </c>
      <c r="AG2191" s="33">
        <f t="shared" si="314"/>
        <v>0.39708561020036431</v>
      </c>
    </row>
    <row r="2192" spans="1:33" x14ac:dyDescent="0.3">
      <c r="A2192" s="27">
        <v>46286</v>
      </c>
      <c r="B2192" s="8" t="s">
        <v>12</v>
      </c>
      <c r="C2192" s="8" t="s">
        <v>140</v>
      </c>
      <c r="D2192" s="8" t="s">
        <v>141</v>
      </c>
      <c r="E2192" s="8" t="s">
        <v>150</v>
      </c>
      <c r="F2192" s="8" t="s">
        <v>143</v>
      </c>
      <c r="G2192" s="8" t="s">
        <v>151</v>
      </c>
      <c r="H2192" s="8" t="s">
        <v>6</v>
      </c>
      <c r="I2192" s="8" t="s">
        <v>156</v>
      </c>
      <c r="J2192" s="8" t="s">
        <v>153</v>
      </c>
      <c r="K2192" s="8" t="s">
        <v>14</v>
      </c>
      <c r="L2192" s="12">
        <v>1286</v>
      </c>
      <c r="M2192" s="9">
        <v>5</v>
      </c>
      <c r="N2192" s="10">
        <f t="shared" si="306"/>
        <v>3.8880248833592537E-3</v>
      </c>
      <c r="O2192" s="11">
        <f t="shared" si="307"/>
        <v>5.4700000000000006</v>
      </c>
      <c r="P2192" s="11">
        <v>27.35</v>
      </c>
      <c r="Q2192" s="11">
        <v>0</v>
      </c>
      <c r="R2192" s="8">
        <v>0</v>
      </c>
      <c r="S2192" s="8">
        <v>0</v>
      </c>
      <c r="T2192" s="33" t="str">
        <f t="shared" si="308"/>
        <v/>
      </c>
      <c r="U2192" s="12">
        <f t="shared" si="309"/>
        <v>0</v>
      </c>
      <c r="V2192" s="10">
        <f t="shared" si="310"/>
        <v>0</v>
      </c>
      <c r="W2192" s="11">
        <v>10</v>
      </c>
      <c r="X2192" s="8" t="s">
        <v>148</v>
      </c>
      <c r="Y2192" s="8" t="s">
        <v>149</v>
      </c>
      <c r="AA2192">
        <f t="shared" si="311"/>
        <v>3</v>
      </c>
      <c r="AB2192" s="32">
        <f t="shared" si="312"/>
        <v>-27.35</v>
      </c>
      <c r="AC2192" t="str">
        <f t="shared" si="313"/>
        <v>No Sales</v>
      </c>
      <c r="AD2192">
        <f>IFERROR(VLOOKUP(J2192,Product_lookup!$A:$G,5,FALSE),"")</f>
        <v>549</v>
      </c>
      <c r="AE2192">
        <f>IFERROR(VLOOKUP(J2192,Product_lookup!$A:$G,6,FALSE),"")</f>
        <v>192</v>
      </c>
      <c r="AF2192">
        <f>IFERROR(VLOOKUP(J2192,Product_lookup!$A:$G,7,FALSE),"")</f>
        <v>139</v>
      </c>
      <c r="AG2192" s="33">
        <f t="shared" si="314"/>
        <v>0.39708561020036431</v>
      </c>
    </row>
    <row r="2193" spans="1:33" x14ac:dyDescent="0.3">
      <c r="A2193" s="27">
        <v>46286</v>
      </c>
      <c r="B2193" s="8" t="s">
        <v>12</v>
      </c>
      <c r="C2193" s="8" t="s">
        <v>140</v>
      </c>
      <c r="D2193" s="8" t="s">
        <v>141</v>
      </c>
      <c r="E2193" s="8" t="s">
        <v>150</v>
      </c>
      <c r="F2193" s="8" t="s">
        <v>143</v>
      </c>
      <c r="G2193" s="8" t="s">
        <v>144</v>
      </c>
      <c r="H2193" s="8" t="s">
        <v>6</v>
      </c>
      <c r="I2193" s="8" t="s">
        <v>210</v>
      </c>
      <c r="J2193" s="8" t="s">
        <v>153</v>
      </c>
      <c r="K2193" s="8" t="s">
        <v>7</v>
      </c>
      <c r="L2193" s="12">
        <v>962</v>
      </c>
      <c r="M2193" s="9">
        <v>8</v>
      </c>
      <c r="N2193" s="10">
        <f t="shared" si="306"/>
        <v>8.3160083160083165E-3</v>
      </c>
      <c r="O2193" s="11">
        <f t="shared" si="307"/>
        <v>5.53</v>
      </c>
      <c r="P2193" s="11">
        <v>44.24</v>
      </c>
      <c r="Q2193" s="11">
        <v>0</v>
      </c>
      <c r="R2193" s="8">
        <v>0</v>
      </c>
      <c r="S2193" s="8">
        <v>0</v>
      </c>
      <c r="T2193" s="33" t="str">
        <f t="shared" si="308"/>
        <v/>
      </c>
      <c r="U2193" s="12">
        <f t="shared" si="309"/>
        <v>0</v>
      </c>
      <c r="V2193" s="10">
        <f t="shared" si="310"/>
        <v>0</v>
      </c>
      <c r="W2193" s="11">
        <v>10</v>
      </c>
      <c r="X2193" s="8" t="s">
        <v>148</v>
      </c>
      <c r="Y2193" s="8" t="s">
        <v>149</v>
      </c>
      <c r="AA2193">
        <f t="shared" si="311"/>
        <v>3</v>
      </c>
      <c r="AB2193" s="32">
        <f t="shared" si="312"/>
        <v>-44.24</v>
      </c>
      <c r="AC2193" t="str">
        <f t="shared" si="313"/>
        <v>No Sales</v>
      </c>
      <c r="AD2193">
        <f>IFERROR(VLOOKUP(J2193,Product_lookup!$A:$G,5,FALSE),"")</f>
        <v>549</v>
      </c>
      <c r="AE2193">
        <f>IFERROR(VLOOKUP(J2193,Product_lookup!$A:$G,6,FALSE),"")</f>
        <v>192</v>
      </c>
      <c r="AF2193">
        <f>IFERROR(VLOOKUP(J2193,Product_lookup!$A:$G,7,FALSE),"")</f>
        <v>139</v>
      </c>
      <c r="AG2193" s="33">
        <f t="shared" si="314"/>
        <v>0.39708561020036431</v>
      </c>
    </row>
    <row r="2194" spans="1:33" x14ac:dyDescent="0.3">
      <c r="A2194" s="27">
        <v>46286</v>
      </c>
      <c r="B2194" s="8" t="s">
        <v>12</v>
      </c>
      <c r="C2194" s="8" t="s">
        <v>140</v>
      </c>
      <c r="D2194" s="8" t="s">
        <v>141</v>
      </c>
      <c r="E2194" s="8" t="s">
        <v>157</v>
      </c>
      <c r="F2194" s="8" t="s">
        <v>143</v>
      </c>
      <c r="G2194" s="8" t="s">
        <v>151</v>
      </c>
      <c r="H2194" s="8" t="s">
        <v>6</v>
      </c>
      <c r="I2194" s="8" t="s">
        <v>234</v>
      </c>
      <c r="J2194" s="8" t="s">
        <v>159</v>
      </c>
      <c r="K2194" s="8" t="s">
        <v>7</v>
      </c>
      <c r="L2194" s="12">
        <v>617</v>
      </c>
      <c r="M2194" s="9">
        <v>2</v>
      </c>
      <c r="N2194" s="10">
        <f t="shared" si="306"/>
        <v>3.2414910858995136E-3</v>
      </c>
      <c r="O2194" s="11">
        <f t="shared" si="307"/>
        <v>4.32</v>
      </c>
      <c r="P2194" s="11">
        <v>8.64</v>
      </c>
      <c r="Q2194" s="11">
        <v>0</v>
      </c>
      <c r="R2194" s="8">
        <v>0</v>
      </c>
      <c r="S2194" s="8">
        <v>0</v>
      </c>
      <c r="T2194" s="33" t="str">
        <f t="shared" si="308"/>
        <v/>
      </c>
      <c r="U2194" s="12">
        <f t="shared" si="309"/>
        <v>0</v>
      </c>
      <c r="V2194" s="10">
        <f t="shared" si="310"/>
        <v>0</v>
      </c>
      <c r="W2194" s="11">
        <v>8</v>
      </c>
      <c r="X2194" s="8" t="s">
        <v>148</v>
      </c>
      <c r="Y2194" s="8" t="s">
        <v>149</v>
      </c>
      <c r="AA2194">
        <f t="shared" si="311"/>
        <v>3</v>
      </c>
      <c r="AB2194" s="32">
        <f t="shared" si="312"/>
        <v>-8.64</v>
      </c>
      <c r="AC2194" t="str">
        <f t="shared" si="313"/>
        <v>No Sales</v>
      </c>
      <c r="AD2194">
        <f>IFERROR(VLOOKUP(J2194,Product_lookup!$A:$G,5,FALSE),"")</f>
        <v>399</v>
      </c>
      <c r="AE2194">
        <f>IFERROR(VLOOKUP(J2194,Product_lookup!$A:$G,6,FALSE),"")</f>
        <v>148</v>
      </c>
      <c r="AF2194">
        <f>IFERROR(VLOOKUP(J2194,Product_lookup!$A:$G,7,FALSE),"")</f>
        <v>126</v>
      </c>
      <c r="AG2194" s="33">
        <f t="shared" si="314"/>
        <v>0.31328320802005011</v>
      </c>
    </row>
    <row r="2195" spans="1:33" x14ac:dyDescent="0.3">
      <c r="A2195" s="27">
        <v>46286</v>
      </c>
      <c r="B2195" s="8" t="s">
        <v>12</v>
      </c>
      <c r="C2195" s="8" t="s">
        <v>140</v>
      </c>
      <c r="D2195" s="8" t="s">
        <v>141</v>
      </c>
      <c r="E2195" s="8" t="s">
        <v>157</v>
      </c>
      <c r="F2195" s="8" t="s">
        <v>143</v>
      </c>
      <c r="G2195" s="8" t="s">
        <v>144</v>
      </c>
      <c r="H2195" s="8" t="s">
        <v>6</v>
      </c>
      <c r="I2195" s="8" t="s">
        <v>750</v>
      </c>
      <c r="J2195" s="8" t="s">
        <v>159</v>
      </c>
      <c r="K2195" s="8" t="s">
        <v>14</v>
      </c>
      <c r="L2195" s="12">
        <v>503</v>
      </c>
      <c r="M2195" s="9">
        <v>3</v>
      </c>
      <c r="N2195" s="10">
        <f t="shared" si="306"/>
        <v>5.9642147117296221E-3</v>
      </c>
      <c r="O2195" s="11">
        <f t="shared" si="307"/>
        <v>8.5400000000000009</v>
      </c>
      <c r="P2195" s="11">
        <v>25.62</v>
      </c>
      <c r="Q2195" s="11">
        <v>0</v>
      </c>
      <c r="R2195" s="8">
        <v>0</v>
      </c>
      <c r="S2195" s="8">
        <v>0</v>
      </c>
      <c r="T2195" s="33" t="str">
        <f t="shared" si="308"/>
        <v/>
      </c>
      <c r="U2195" s="12">
        <f t="shared" si="309"/>
        <v>0</v>
      </c>
      <c r="V2195" s="10">
        <f t="shared" si="310"/>
        <v>0</v>
      </c>
      <c r="W2195" s="11">
        <v>11.5</v>
      </c>
      <c r="X2195" s="8" t="s">
        <v>148</v>
      </c>
      <c r="Y2195" s="8" t="s">
        <v>149</v>
      </c>
      <c r="AA2195">
        <f t="shared" si="311"/>
        <v>3</v>
      </c>
      <c r="AB2195" s="32">
        <f t="shared" si="312"/>
        <v>-25.62</v>
      </c>
      <c r="AC2195" t="str">
        <f t="shared" si="313"/>
        <v>No Sales</v>
      </c>
      <c r="AD2195">
        <f>IFERROR(VLOOKUP(J2195,Product_lookup!$A:$G,5,FALSE),"")</f>
        <v>399</v>
      </c>
      <c r="AE2195">
        <f>IFERROR(VLOOKUP(J2195,Product_lookup!$A:$G,6,FALSE),"")</f>
        <v>148</v>
      </c>
      <c r="AF2195">
        <f>IFERROR(VLOOKUP(J2195,Product_lookup!$A:$G,7,FALSE),"")</f>
        <v>126</v>
      </c>
      <c r="AG2195" s="33">
        <f t="shared" si="314"/>
        <v>0.31328320802005011</v>
      </c>
    </row>
    <row r="2196" spans="1:33" x14ac:dyDescent="0.3">
      <c r="A2196" s="27">
        <v>46286</v>
      </c>
      <c r="B2196" s="8" t="s">
        <v>12</v>
      </c>
      <c r="C2196" s="8" t="s">
        <v>140</v>
      </c>
      <c r="D2196" s="8" t="s">
        <v>141</v>
      </c>
      <c r="E2196" s="8" t="s">
        <v>157</v>
      </c>
      <c r="F2196" s="8" t="s">
        <v>143</v>
      </c>
      <c r="G2196" s="8" t="s">
        <v>170</v>
      </c>
      <c r="H2196" s="8" t="s">
        <v>6</v>
      </c>
      <c r="I2196" s="8" t="s">
        <v>237</v>
      </c>
      <c r="J2196" s="8" t="s">
        <v>159</v>
      </c>
      <c r="K2196" s="8" t="s">
        <v>21</v>
      </c>
      <c r="L2196" s="12">
        <v>918</v>
      </c>
      <c r="M2196" s="9">
        <v>10</v>
      </c>
      <c r="N2196" s="10">
        <f t="shared" si="306"/>
        <v>1.0893246187363835E-2</v>
      </c>
      <c r="O2196" s="11">
        <f t="shared" si="307"/>
        <v>9.5</v>
      </c>
      <c r="P2196" s="11">
        <v>95</v>
      </c>
      <c r="Q2196" s="11">
        <v>0</v>
      </c>
      <c r="R2196" s="8">
        <v>0</v>
      </c>
      <c r="S2196" s="8">
        <v>0</v>
      </c>
      <c r="T2196" s="33" t="str">
        <f t="shared" si="308"/>
        <v/>
      </c>
      <c r="U2196" s="12">
        <f t="shared" si="309"/>
        <v>0</v>
      </c>
      <c r="V2196" s="10">
        <f t="shared" si="310"/>
        <v>0</v>
      </c>
      <c r="W2196" s="11">
        <v>9.5</v>
      </c>
      <c r="X2196" s="8" t="s">
        <v>148</v>
      </c>
      <c r="Y2196" s="8" t="s">
        <v>149</v>
      </c>
      <c r="AA2196">
        <f t="shared" si="311"/>
        <v>3</v>
      </c>
      <c r="AB2196" s="32">
        <f t="shared" si="312"/>
        <v>-95</v>
      </c>
      <c r="AC2196" t="str">
        <f t="shared" si="313"/>
        <v>No Sales</v>
      </c>
      <c r="AD2196">
        <f>IFERROR(VLOOKUP(J2196,Product_lookup!$A:$G,5,FALSE),"")</f>
        <v>399</v>
      </c>
      <c r="AE2196">
        <f>IFERROR(VLOOKUP(J2196,Product_lookup!$A:$G,6,FALSE),"")</f>
        <v>148</v>
      </c>
      <c r="AF2196">
        <f>IFERROR(VLOOKUP(J2196,Product_lookup!$A:$G,7,FALSE),"")</f>
        <v>126</v>
      </c>
      <c r="AG2196" s="33">
        <f t="shared" si="314"/>
        <v>0.31328320802005011</v>
      </c>
    </row>
    <row r="2197" spans="1:33" x14ac:dyDescent="0.3">
      <c r="A2197" s="27">
        <v>46286</v>
      </c>
      <c r="B2197" s="8" t="s">
        <v>12</v>
      </c>
      <c r="C2197" s="8" t="s">
        <v>140</v>
      </c>
      <c r="D2197" s="8" t="s">
        <v>141</v>
      </c>
      <c r="E2197" s="8" t="s">
        <v>239</v>
      </c>
      <c r="F2197" s="8" t="s">
        <v>143</v>
      </c>
      <c r="G2197" s="8" t="s">
        <v>170</v>
      </c>
      <c r="H2197" s="8" t="s">
        <v>6</v>
      </c>
      <c r="I2197" s="8" t="s">
        <v>440</v>
      </c>
      <c r="J2197" s="8" t="s">
        <v>242</v>
      </c>
      <c r="K2197" s="8" t="s">
        <v>21</v>
      </c>
      <c r="L2197" s="12">
        <v>184</v>
      </c>
      <c r="M2197" s="9">
        <v>2</v>
      </c>
      <c r="N2197" s="10">
        <f t="shared" si="306"/>
        <v>1.0869565217391304E-2</v>
      </c>
      <c r="O2197" s="11">
        <f t="shared" si="307"/>
        <v>6.16</v>
      </c>
      <c r="P2197" s="11">
        <v>12.32</v>
      </c>
      <c r="Q2197" s="11">
        <v>0</v>
      </c>
      <c r="R2197" s="8">
        <v>0</v>
      </c>
      <c r="S2197" s="8">
        <v>0</v>
      </c>
      <c r="T2197" s="33" t="str">
        <f t="shared" si="308"/>
        <v/>
      </c>
      <c r="U2197" s="12">
        <f t="shared" si="309"/>
        <v>0</v>
      </c>
      <c r="V2197" s="10">
        <f t="shared" si="310"/>
        <v>0</v>
      </c>
      <c r="W2197" s="11">
        <v>6.5</v>
      </c>
      <c r="X2197" s="8" t="s">
        <v>148</v>
      </c>
      <c r="Y2197" s="8" t="s">
        <v>149</v>
      </c>
      <c r="AA2197">
        <f t="shared" si="311"/>
        <v>3</v>
      </c>
      <c r="AB2197" s="32">
        <f t="shared" si="312"/>
        <v>-12.32</v>
      </c>
      <c r="AC2197" t="str">
        <f t="shared" si="313"/>
        <v>No Sales</v>
      </c>
      <c r="AD2197">
        <f>IFERROR(VLOOKUP(J2197,Product_lookup!$A:$G,5,FALSE),"")</f>
        <v>299</v>
      </c>
      <c r="AE2197">
        <f>IFERROR(VLOOKUP(J2197,Product_lookup!$A:$G,6,FALSE),"")</f>
        <v>114</v>
      </c>
      <c r="AF2197">
        <f>IFERROR(VLOOKUP(J2197,Product_lookup!$A:$G,7,FALSE),"")</f>
        <v>107</v>
      </c>
      <c r="AG2197" s="33">
        <f t="shared" si="314"/>
        <v>0.2608695652173913</v>
      </c>
    </row>
    <row r="2198" spans="1:33" x14ac:dyDescent="0.3">
      <c r="A2198" s="27">
        <v>46286</v>
      </c>
      <c r="B2198" s="8" t="s">
        <v>12</v>
      </c>
      <c r="C2198" s="8" t="s">
        <v>140</v>
      </c>
      <c r="D2198" s="8" t="s">
        <v>141</v>
      </c>
      <c r="E2198" s="8" t="s">
        <v>239</v>
      </c>
      <c r="F2198" s="8" t="s">
        <v>143</v>
      </c>
      <c r="G2198" s="8" t="s">
        <v>144</v>
      </c>
      <c r="H2198" s="8" t="s">
        <v>6</v>
      </c>
      <c r="I2198" s="8" t="s">
        <v>240</v>
      </c>
      <c r="J2198" s="8" t="s">
        <v>242</v>
      </c>
      <c r="K2198" s="8" t="s">
        <v>21</v>
      </c>
      <c r="L2198" s="12">
        <v>467</v>
      </c>
      <c r="M2198" s="9">
        <v>10</v>
      </c>
      <c r="N2198" s="10">
        <f t="shared" si="306"/>
        <v>2.1413276231263382E-2</v>
      </c>
      <c r="O2198" s="11">
        <f t="shared" si="307"/>
        <v>5.2</v>
      </c>
      <c r="P2198" s="11">
        <v>52</v>
      </c>
      <c r="Q2198" s="11">
        <v>0</v>
      </c>
      <c r="R2198" s="8">
        <v>0</v>
      </c>
      <c r="S2198" s="8">
        <v>0</v>
      </c>
      <c r="T2198" s="33" t="str">
        <f t="shared" si="308"/>
        <v/>
      </c>
      <c r="U2198" s="12">
        <f t="shared" si="309"/>
        <v>0</v>
      </c>
      <c r="V2198" s="10">
        <f t="shared" si="310"/>
        <v>0</v>
      </c>
      <c r="W2198" s="11">
        <v>6</v>
      </c>
      <c r="X2198" s="8" t="s">
        <v>148</v>
      </c>
      <c r="Y2198" s="8" t="s">
        <v>149</v>
      </c>
      <c r="AA2198">
        <f t="shared" si="311"/>
        <v>3</v>
      </c>
      <c r="AB2198" s="32">
        <f t="shared" si="312"/>
        <v>-52</v>
      </c>
      <c r="AC2198" t="str">
        <f t="shared" si="313"/>
        <v>No Sales</v>
      </c>
      <c r="AD2198">
        <f>IFERROR(VLOOKUP(J2198,Product_lookup!$A:$G,5,FALSE),"")</f>
        <v>299</v>
      </c>
      <c r="AE2198">
        <f>IFERROR(VLOOKUP(J2198,Product_lookup!$A:$G,6,FALSE),"")</f>
        <v>114</v>
      </c>
      <c r="AF2198">
        <f>IFERROR(VLOOKUP(J2198,Product_lookup!$A:$G,7,FALSE),"")</f>
        <v>107</v>
      </c>
      <c r="AG2198" s="33">
        <f t="shared" si="314"/>
        <v>0.2608695652173913</v>
      </c>
    </row>
    <row r="2199" spans="1:33" x14ac:dyDescent="0.3">
      <c r="A2199" s="27">
        <v>46286</v>
      </c>
      <c r="B2199" s="8" t="s">
        <v>12</v>
      </c>
      <c r="C2199" s="8" t="s">
        <v>140</v>
      </c>
      <c r="D2199" s="8" t="s">
        <v>141</v>
      </c>
      <c r="E2199" s="8" t="s">
        <v>239</v>
      </c>
      <c r="F2199" s="8" t="s">
        <v>143</v>
      </c>
      <c r="G2199" s="8" t="s">
        <v>144</v>
      </c>
      <c r="H2199" s="8" t="s">
        <v>6</v>
      </c>
      <c r="I2199" s="8" t="s">
        <v>1099</v>
      </c>
      <c r="J2199" s="8" t="s">
        <v>242</v>
      </c>
      <c r="K2199" s="8" t="s">
        <v>7</v>
      </c>
      <c r="L2199" s="12">
        <v>177</v>
      </c>
      <c r="M2199" s="9">
        <v>1</v>
      </c>
      <c r="N2199" s="10">
        <f t="shared" si="306"/>
        <v>5.6497175141242938E-3</v>
      </c>
      <c r="O2199" s="11">
        <f t="shared" si="307"/>
        <v>4.12</v>
      </c>
      <c r="P2199" s="11">
        <v>4.12</v>
      </c>
      <c r="Q2199" s="11">
        <v>0</v>
      </c>
      <c r="R2199" s="8">
        <v>0</v>
      </c>
      <c r="S2199" s="8">
        <v>0</v>
      </c>
      <c r="T2199" s="33" t="str">
        <f t="shared" si="308"/>
        <v/>
      </c>
      <c r="U2199" s="12">
        <f t="shared" si="309"/>
        <v>0</v>
      </c>
      <c r="V2199" s="10">
        <f t="shared" si="310"/>
        <v>0</v>
      </c>
      <c r="W2199" s="11">
        <v>7.5</v>
      </c>
      <c r="X2199" s="8" t="s">
        <v>148</v>
      </c>
      <c r="Y2199" s="8" t="s">
        <v>149</v>
      </c>
      <c r="AA2199">
        <f t="shared" si="311"/>
        <v>3</v>
      </c>
      <c r="AB2199" s="32">
        <f t="shared" si="312"/>
        <v>-4.12</v>
      </c>
      <c r="AC2199" t="str">
        <f t="shared" si="313"/>
        <v>No Sales</v>
      </c>
      <c r="AD2199">
        <f>IFERROR(VLOOKUP(J2199,Product_lookup!$A:$G,5,FALSE),"")</f>
        <v>299</v>
      </c>
      <c r="AE2199">
        <f>IFERROR(VLOOKUP(J2199,Product_lookup!$A:$G,6,FALSE),"")</f>
        <v>114</v>
      </c>
      <c r="AF2199">
        <f>IFERROR(VLOOKUP(J2199,Product_lookup!$A:$G,7,FALSE),"")</f>
        <v>107</v>
      </c>
      <c r="AG2199" s="33">
        <f t="shared" si="314"/>
        <v>0.2608695652173913</v>
      </c>
    </row>
    <row r="2200" spans="1:33" x14ac:dyDescent="0.3">
      <c r="A2200" s="27">
        <v>46286</v>
      </c>
      <c r="B2200" s="8" t="s">
        <v>12</v>
      </c>
      <c r="C2200" s="8" t="s">
        <v>140</v>
      </c>
      <c r="D2200" s="8" t="s">
        <v>141</v>
      </c>
      <c r="E2200" s="8" t="s">
        <v>167</v>
      </c>
      <c r="F2200" s="8" t="s">
        <v>143</v>
      </c>
      <c r="G2200" s="8" t="s">
        <v>144</v>
      </c>
      <c r="H2200" s="8" t="s">
        <v>6</v>
      </c>
      <c r="I2200" s="8" t="s">
        <v>893</v>
      </c>
      <c r="J2200" s="8" t="s">
        <v>169</v>
      </c>
      <c r="K2200" s="8" t="s">
        <v>21</v>
      </c>
      <c r="L2200" s="12">
        <v>172</v>
      </c>
      <c r="M2200" s="9">
        <v>4</v>
      </c>
      <c r="N2200" s="10">
        <f t="shared" si="306"/>
        <v>2.3255813953488372E-2</v>
      </c>
      <c r="O2200" s="11">
        <f t="shared" si="307"/>
        <v>6.58</v>
      </c>
      <c r="P2200" s="11">
        <v>26.32</v>
      </c>
      <c r="Q2200" s="11">
        <v>0</v>
      </c>
      <c r="R2200" s="8">
        <v>0</v>
      </c>
      <c r="S2200" s="8">
        <v>0</v>
      </c>
      <c r="T2200" s="33" t="str">
        <f t="shared" si="308"/>
        <v/>
      </c>
      <c r="U2200" s="12">
        <f t="shared" si="309"/>
        <v>0</v>
      </c>
      <c r="V2200" s="10">
        <f t="shared" si="310"/>
        <v>0</v>
      </c>
      <c r="W2200" s="11">
        <v>7.5</v>
      </c>
      <c r="X2200" s="8" t="s">
        <v>148</v>
      </c>
      <c r="Y2200" s="8" t="s">
        <v>149</v>
      </c>
      <c r="AA2200">
        <f t="shared" si="311"/>
        <v>3</v>
      </c>
      <c r="AB2200" s="32">
        <f t="shared" si="312"/>
        <v>-26.32</v>
      </c>
      <c r="AC2200" t="str">
        <f t="shared" si="313"/>
        <v>No Sales</v>
      </c>
      <c r="AD2200">
        <f>IFERROR(VLOOKUP(J2200,Product_lookup!$A:$G,5,FALSE),"")</f>
        <v>249</v>
      </c>
      <c r="AE2200">
        <f>IFERROR(VLOOKUP(J2200,Product_lookup!$A:$G,6,FALSE),"")</f>
        <v>100</v>
      </c>
      <c r="AF2200">
        <f>IFERROR(VLOOKUP(J2200,Product_lookup!$A:$G,7,FALSE),"")</f>
        <v>102</v>
      </c>
      <c r="AG2200" s="33">
        <f t="shared" si="314"/>
        <v>0.18875502008032127</v>
      </c>
    </row>
    <row r="2201" spans="1:33" x14ac:dyDescent="0.3">
      <c r="A2201" s="27">
        <v>46286</v>
      </c>
      <c r="B2201" s="8" t="s">
        <v>12</v>
      </c>
      <c r="C2201" s="8" t="s">
        <v>140</v>
      </c>
      <c r="D2201" s="8" t="s">
        <v>141</v>
      </c>
      <c r="E2201" s="8" t="s">
        <v>167</v>
      </c>
      <c r="F2201" s="8" t="s">
        <v>143</v>
      </c>
      <c r="G2201" s="8" t="s">
        <v>144</v>
      </c>
      <c r="H2201" s="8" t="s">
        <v>6</v>
      </c>
      <c r="I2201" s="8" t="s">
        <v>168</v>
      </c>
      <c r="J2201" s="8" t="s">
        <v>169</v>
      </c>
      <c r="K2201" s="8" t="s">
        <v>21</v>
      </c>
      <c r="L2201" s="12">
        <v>963</v>
      </c>
      <c r="M2201" s="9">
        <v>4</v>
      </c>
      <c r="N2201" s="10">
        <f t="shared" si="306"/>
        <v>4.1536863966770508E-3</v>
      </c>
      <c r="O2201" s="11">
        <f t="shared" si="307"/>
        <v>8</v>
      </c>
      <c r="P2201" s="11">
        <v>32</v>
      </c>
      <c r="Q2201" s="11">
        <v>0</v>
      </c>
      <c r="R2201" s="8">
        <v>0</v>
      </c>
      <c r="S2201" s="8">
        <v>0</v>
      </c>
      <c r="T2201" s="33" t="str">
        <f t="shared" si="308"/>
        <v/>
      </c>
      <c r="U2201" s="12">
        <f t="shared" si="309"/>
        <v>0</v>
      </c>
      <c r="V2201" s="10">
        <f t="shared" si="310"/>
        <v>0</v>
      </c>
      <c r="W2201" s="11">
        <v>8</v>
      </c>
      <c r="X2201" s="8" t="s">
        <v>148</v>
      </c>
      <c r="Y2201" s="8" t="s">
        <v>149</v>
      </c>
      <c r="AA2201">
        <f t="shared" si="311"/>
        <v>3</v>
      </c>
      <c r="AB2201" s="32">
        <f t="shared" si="312"/>
        <v>-32</v>
      </c>
      <c r="AC2201" t="str">
        <f t="shared" si="313"/>
        <v>No Sales</v>
      </c>
      <c r="AD2201">
        <f>IFERROR(VLOOKUP(J2201,Product_lookup!$A:$G,5,FALSE),"")</f>
        <v>249</v>
      </c>
      <c r="AE2201">
        <f>IFERROR(VLOOKUP(J2201,Product_lookup!$A:$G,6,FALSE),"")</f>
        <v>100</v>
      </c>
      <c r="AF2201">
        <f>IFERROR(VLOOKUP(J2201,Product_lookup!$A:$G,7,FALSE),"")</f>
        <v>102</v>
      </c>
      <c r="AG2201" s="33">
        <f t="shared" si="314"/>
        <v>0.18875502008032127</v>
      </c>
    </row>
    <row r="2202" spans="1:33" x14ac:dyDescent="0.3">
      <c r="A2202" s="27">
        <v>46286</v>
      </c>
      <c r="B2202" s="8" t="s">
        <v>12</v>
      </c>
      <c r="C2202" s="8" t="s">
        <v>140</v>
      </c>
      <c r="D2202" s="8" t="s">
        <v>141</v>
      </c>
      <c r="E2202" s="8" t="s">
        <v>167</v>
      </c>
      <c r="F2202" s="8" t="s">
        <v>143</v>
      </c>
      <c r="G2202" s="8" t="s">
        <v>151</v>
      </c>
      <c r="H2202" s="8" t="s">
        <v>6</v>
      </c>
      <c r="I2202" s="8" t="s">
        <v>511</v>
      </c>
      <c r="J2202" s="8" t="s">
        <v>169</v>
      </c>
      <c r="K2202" s="8" t="s">
        <v>7</v>
      </c>
      <c r="L2202" s="12">
        <v>195</v>
      </c>
      <c r="M2202" s="9">
        <v>1</v>
      </c>
      <c r="N2202" s="10">
        <f t="shared" si="306"/>
        <v>5.1282051282051282E-3</v>
      </c>
      <c r="O2202" s="11">
        <f t="shared" si="307"/>
        <v>3.62</v>
      </c>
      <c r="P2202" s="11">
        <v>3.62</v>
      </c>
      <c r="Q2202" s="11">
        <v>249</v>
      </c>
      <c r="R2202" s="8">
        <v>1</v>
      </c>
      <c r="S2202" s="8">
        <v>1</v>
      </c>
      <c r="T2202" s="33">
        <f t="shared" si="308"/>
        <v>1.4538152610441767E-2</v>
      </c>
      <c r="U2202" s="12">
        <f t="shared" si="309"/>
        <v>68.784530386740329</v>
      </c>
      <c r="V2202" s="10">
        <f t="shared" si="310"/>
        <v>1</v>
      </c>
      <c r="W2202" s="11">
        <v>6.5</v>
      </c>
      <c r="X2202" s="8" t="s">
        <v>148</v>
      </c>
      <c r="Y2202" s="8" t="s">
        <v>149</v>
      </c>
      <c r="AA2202">
        <f t="shared" si="311"/>
        <v>3</v>
      </c>
      <c r="AB2202" s="32">
        <f t="shared" si="312"/>
        <v>43.38</v>
      </c>
      <c r="AC2202" t="str">
        <f t="shared" si="313"/>
        <v>Profitable</v>
      </c>
      <c r="AD2202">
        <f>IFERROR(VLOOKUP(J2202,Product_lookup!$A:$G,5,FALSE),"")</f>
        <v>249</v>
      </c>
      <c r="AE2202">
        <f>IFERROR(VLOOKUP(J2202,Product_lookup!$A:$G,6,FALSE),"")</f>
        <v>100</v>
      </c>
      <c r="AF2202">
        <f>IFERROR(VLOOKUP(J2202,Product_lookup!$A:$G,7,FALSE),"")</f>
        <v>102</v>
      </c>
      <c r="AG2202" s="33">
        <f t="shared" si="314"/>
        <v>0.18875502008032127</v>
      </c>
    </row>
    <row r="2203" spans="1:33" x14ac:dyDescent="0.3">
      <c r="A2203" s="27">
        <v>46286</v>
      </c>
      <c r="B2203" s="8" t="s">
        <v>5</v>
      </c>
      <c r="C2203" s="8" t="s">
        <v>173</v>
      </c>
      <c r="D2203" s="8" t="s">
        <v>141</v>
      </c>
      <c r="E2203" s="8" t="s">
        <v>174</v>
      </c>
      <c r="F2203" s="8" t="s">
        <v>143</v>
      </c>
      <c r="G2203" s="8" t="s">
        <v>151</v>
      </c>
      <c r="H2203" s="8" t="s">
        <v>6</v>
      </c>
      <c r="I2203" s="8" t="s">
        <v>476</v>
      </c>
      <c r="J2203" s="8" t="s">
        <v>176</v>
      </c>
      <c r="K2203" s="8" t="s">
        <v>21</v>
      </c>
      <c r="L2203" s="12">
        <v>240</v>
      </c>
      <c r="M2203" s="9">
        <v>5</v>
      </c>
      <c r="N2203" s="10">
        <f t="shared" si="306"/>
        <v>2.0833333333333332E-2</v>
      </c>
      <c r="O2203" s="11">
        <f t="shared" si="307"/>
        <v>13</v>
      </c>
      <c r="P2203" s="11">
        <v>65</v>
      </c>
      <c r="Q2203" s="11">
        <v>449</v>
      </c>
      <c r="R2203" s="8">
        <v>1</v>
      </c>
      <c r="S2203" s="8">
        <v>1</v>
      </c>
      <c r="T2203" s="33">
        <f t="shared" si="308"/>
        <v>0.1447661469933185</v>
      </c>
      <c r="U2203" s="12">
        <f t="shared" si="309"/>
        <v>6.907692307692308</v>
      </c>
      <c r="V2203" s="10">
        <f t="shared" si="310"/>
        <v>0.2</v>
      </c>
      <c r="W2203" s="11">
        <v>13</v>
      </c>
      <c r="X2203" s="8" t="s">
        <v>148</v>
      </c>
      <c r="Y2203" s="8" t="s">
        <v>149</v>
      </c>
      <c r="AA2203">
        <f t="shared" si="311"/>
        <v>3</v>
      </c>
      <c r="AB2203" s="32">
        <f t="shared" si="312"/>
        <v>78</v>
      </c>
      <c r="AC2203" t="str">
        <f t="shared" si="313"/>
        <v>Profitable</v>
      </c>
      <c r="AD2203">
        <f>IFERROR(VLOOKUP(J2203,Product_lookup!$A:$G,5,FALSE),"")</f>
        <v>449</v>
      </c>
      <c r="AE2203">
        <f>IFERROR(VLOOKUP(J2203,Product_lookup!$A:$G,6,FALSE),"")</f>
        <v>166</v>
      </c>
      <c r="AF2203">
        <f>IFERROR(VLOOKUP(J2203,Product_lookup!$A:$G,7,FALSE),"")</f>
        <v>140</v>
      </c>
      <c r="AG2203" s="33">
        <f t="shared" si="314"/>
        <v>0.31848552338530067</v>
      </c>
    </row>
    <row r="2204" spans="1:33" x14ac:dyDescent="0.3">
      <c r="A2204" s="27">
        <v>46286</v>
      </c>
      <c r="B2204" s="8" t="s">
        <v>5</v>
      </c>
      <c r="C2204" s="8" t="s">
        <v>173</v>
      </c>
      <c r="D2204" s="8" t="s">
        <v>141</v>
      </c>
      <c r="E2204" s="8" t="s">
        <v>186</v>
      </c>
      <c r="F2204" s="8" t="s">
        <v>143</v>
      </c>
      <c r="G2204" s="8" t="s">
        <v>170</v>
      </c>
      <c r="H2204" s="8" t="s">
        <v>6</v>
      </c>
      <c r="I2204" s="8" t="s">
        <v>718</v>
      </c>
      <c r="J2204" s="8" t="s">
        <v>188</v>
      </c>
      <c r="K2204" s="8" t="s">
        <v>14</v>
      </c>
      <c r="L2204" s="12">
        <v>1154</v>
      </c>
      <c r="M2204" s="9">
        <v>13</v>
      </c>
      <c r="N2204" s="10">
        <f t="shared" si="306"/>
        <v>1.1265164644714038E-2</v>
      </c>
      <c r="O2204" s="11">
        <f t="shared" si="307"/>
        <v>4.8</v>
      </c>
      <c r="P2204" s="11">
        <v>62.4</v>
      </c>
      <c r="Q2204" s="11">
        <v>0</v>
      </c>
      <c r="R2204" s="8">
        <v>0</v>
      </c>
      <c r="S2204" s="8">
        <v>0</v>
      </c>
      <c r="T2204" s="33" t="str">
        <f t="shared" si="308"/>
        <v/>
      </c>
      <c r="U2204" s="12">
        <f t="shared" si="309"/>
        <v>0</v>
      </c>
      <c r="V2204" s="10">
        <f t="shared" si="310"/>
        <v>0</v>
      </c>
      <c r="W2204" s="11">
        <v>7</v>
      </c>
      <c r="X2204" s="8" t="s">
        <v>148</v>
      </c>
      <c r="Y2204" s="8" t="s">
        <v>149</v>
      </c>
      <c r="AA2204">
        <f t="shared" si="311"/>
        <v>3</v>
      </c>
      <c r="AB2204" s="32">
        <f t="shared" si="312"/>
        <v>-62.4</v>
      </c>
      <c r="AC2204" t="str">
        <f t="shared" si="313"/>
        <v>No Sales</v>
      </c>
      <c r="AD2204">
        <f>IFERROR(VLOOKUP(J2204,Product_lookup!$A:$G,5,FALSE),"")</f>
        <v>349</v>
      </c>
      <c r="AE2204">
        <f>IFERROR(VLOOKUP(J2204,Product_lookup!$A:$G,6,FALSE),"")</f>
        <v>133</v>
      </c>
      <c r="AF2204">
        <f>IFERROR(VLOOKUP(J2204,Product_lookup!$A:$G,7,FALSE),"")</f>
        <v>121</v>
      </c>
      <c r="AG2204" s="33">
        <f t="shared" si="314"/>
        <v>0.27220630372492838</v>
      </c>
    </row>
    <row r="2205" spans="1:33" x14ac:dyDescent="0.3">
      <c r="A2205" s="27">
        <v>46286</v>
      </c>
      <c r="B2205" s="8" t="s">
        <v>5</v>
      </c>
      <c r="C2205" s="8" t="s">
        <v>173</v>
      </c>
      <c r="D2205" s="8" t="s">
        <v>141</v>
      </c>
      <c r="E2205" s="8" t="s">
        <v>186</v>
      </c>
      <c r="F2205" s="8" t="s">
        <v>143</v>
      </c>
      <c r="G2205" s="8" t="s">
        <v>178</v>
      </c>
      <c r="H2205" s="8" t="s">
        <v>6</v>
      </c>
      <c r="I2205" s="8" t="s">
        <v>568</v>
      </c>
      <c r="J2205" s="8" t="s">
        <v>188</v>
      </c>
      <c r="K2205" s="8" t="s">
        <v>14</v>
      </c>
      <c r="L2205" s="12">
        <v>474</v>
      </c>
      <c r="M2205" s="9">
        <v>2</v>
      </c>
      <c r="N2205" s="10">
        <f t="shared" si="306"/>
        <v>4.2194092827004216E-3</v>
      </c>
      <c r="O2205" s="11">
        <f t="shared" si="307"/>
        <v>5.22</v>
      </c>
      <c r="P2205" s="11">
        <v>10.44</v>
      </c>
      <c r="Q2205" s="11">
        <v>0</v>
      </c>
      <c r="R2205" s="8">
        <v>0</v>
      </c>
      <c r="S2205" s="8">
        <v>0</v>
      </c>
      <c r="T2205" s="33" t="str">
        <f t="shared" si="308"/>
        <v/>
      </c>
      <c r="U2205" s="12">
        <f t="shared" si="309"/>
        <v>0</v>
      </c>
      <c r="V2205" s="10">
        <f t="shared" si="310"/>
        <v>0</v>
      </c>
      <c r="W2205" s="11">
        <v>7</v>
      </c>
      <c r="X2205" s="8" t="s">
        <v>148</v>
      </c>
      <c r="Y2205" s="8" t="s">
        <v>149</v>
      </c>
      <c r="AA2205">
        <f t="shared" si="311"/>
        <v>3</v>
      </c>
      <c r="AB2205" s="32">
        <f t="shared" si="312"/>
        <v>-10.44</v>
      </c>
      <c r="AC2205" t="str">
        <f t="shared" si="313"/>
        <v>No Sales</v>
      </c>
      <c r="AD2205">
        <f>IFERROR(VLOOKUP(J2205,Product_lookup!$A:$G,5,FALSE),"")</f>
        <v>349</v>
      </c>
      <c r="AE2205">
        <f>IFERROR(VLOOKUP(J2205,Product_lookup!$A:$G,6,FALSE),"")</f>
        <v>133</v>
      </c>
      <c r="AF2205">
        <f>IFERROR(VLOOKUP(J2205,Product_lookup!$A:$G,7,FALSE),"")</f>
        <v>121</v>
      </c>
      <c r="AG2205" s="33">
        <f t="shared" si="314"/>
        <v>0.27220630372492838</v>
      </c>
    </row>
    <row r="2206" spans="1:33" x14ac:dyDescent="0.3">
      <c r="A2206" s="27">
        <v>46286</v>
      </c>
      <c r="B2206" s="8" t="s">
        <v>5</v>
      </c>
      <c r="C2206" s="8" t="s">
        <v>173</v>
      </c>
      <c r="D2206" s="8" t="s">
        <v>141</v>
      </c>
      <c r="E2206" s="8" t="s">
        <v>193</v>
      </c>
      <c r="F2206" s="8" t="s">
        <v>143</v>
      </c>
      <c r="G2206" s="8" t="s">
        <v>144</v>
      </c>
      <c r="H2206" s="8" t="s">
        <v>6</v>
      </c>
      <c r="I2206" s="8" t="s">
        <v>197</v>
      </c>
      <c r="J2206" s="8" t="s">
        <v>195</v>
      </c>
      <c r="K2206" s="8" t="s">
        <v>14</v>
      </c>
      <c r="L2206" s="12">
        <v>1206</v>
      </c>
      <c r="M2206" s="9">
        <v>10</v>
      </c>
      <c r="N2206" s="10">
        <f t="shared" si="306"/>
        <v>8.291873963515755E-3</v>
      </c>
      <c r="O2206" s="11">
        <f t="shared" si="307"/>
        <v>5.93</v>
      </c>
      <c r="P2206" s="11">
        <v>59.3</v>
      </c>
      <c r="Q2206" s="11">
        <v>798</v>
      </c>
      <c r="R2206" s="8">
        <v>2</v>
      </c>
      <c r="S2206" s="8">
        <v>2</v>
      </c>
      <c r="T2206" s="33">
        <f t="shared" si="308"/>
        <v>7.4310776942355883E-2</v>
      </c>
      <c r="U2206" s="12">
        <f t="shared" si="309"/>
        <v>13.45699831365936</v>
      </c>
      <c r="V2206" s="10">
        <f t="shared" si="310"/>
        <v>0.2</v>
      </c>
      <c r="W2206" s="11">
        <v>7.5</v>
      </c>
      <c r="X2206" s="8" t="s">
        <v>148</v>
      </c>
      <c r="Y2206" s="8" t="s">
        <v>149</v>
      </c>
      <c r="AA2206">
        <f t="shared" si="311"/>
        <v>3</v>
      </c>
      <c r="AB2206" s="32">
        <f t="shared" si="312"/>
        <v>190.7</v>
      </c>
      <c r="AC2206" t="str">
        <f t="shared" si="313"/>
        <v>Profitable</v>
      </c>
      <c r="AD2206">
        <f>IFERROR(VLOOKUP(J2206,Product_lookup!$A:$G,5,FALSE),"")</f>
        <v>399</v>
      </c>
      <c r="AE2206">
        <f>IFERROR(VLOOKUP(J2206,Product_lookup!$A:$G,6,FALSE),"")</f>
        <v>148</v>
      </c>
      <c r="AF2206">
        <f>IFERROR(VLOOKUP(J2206,Product_lookup!$A:$G,7,FALSE),"")</f>
        <v>126</v>
      </c>
      <c r="AG2206" s="33">
        <f t="shared" si="314"/>
        <v>0.31328320802005011</v>
      </c>
    </row>
    <row r="2207" spans="1:33" x14ac:dyDescent="0.3">
      <c r="A2207" s="27">
        <v>46286</v>
      </c>
      <c r="B2207" s="8" t="s">
        <v>5</v>
      </c>
      <c r="C2207" s="8" t="s">
        <v>173</v>
      </c>
      <c r="D2207" s="8" t="s">
        <v>141</v>
      </c>
      <c r="E2207" s="8" t="s">
        <v>200</v>
      </c>
      <c r="F2207" s="8" t="s">
        <v>143</v>
      </c>
      <c r="G2207" s="8" t="s">
        <v>144</v>
      </c>
      <c r="H2207" s="8" t="s">
        <v>6</v>
      </c>
      <c r="I2207" s="8" t="s">
        <v>518</v>
      </c>
      <c r="J2207" s="8" t="s">
        <v>202</v>
      </c>
      <c r="K2207" s="8" t="s">
        <v>21</v>
      </c>
      <c r="L2207" s="12">
        <v>69</v>
      </c>
      <c r="M2207" s="9">
        <v>2</v>
      </c>
      <c r="N2207" s="10">
        <f t="shared" si="306"/>
        <v>2.8985507246376812E-2</v>
      </c>
      <c r="O2207" s="11">
        <f t="shared" si="307"/>
        <v>10</v>
      </c>
      <c r="P2207" s="11">
        <v>20</v>
      </c>
      <c r="Q2207" s="11">
        <v>0</v>
      </c>
      <c r="R2207" s="8">
        <v>0</v>
      </c>
      <c r="S2207" s="8">
        <v>0</v>
      </c>
      <c r="T2207" s="33" t="str">
        <f t="shared" si="308"/>
        <v/>
      </c>
      <c r="U2207" s="12">
        <f t="shared" si="309"/>
        <v>0</v>
      </c>
      <c r="V2207" s="10">
        <f t="shared" si="310"/>
        <v>0</v>
      </c>
      <c r="W2207" s="11">
        <v>10</v>
      </c>
      <c r="X2207" s="8" t="s">
        <v>148</v>
      </c>
      <c r="Y2207" s="8" t="s">
        <v>149</v>
      </c>
      <c r="AA2207">
        <f t="shared" si="311"/>
        <v>3</v>
      </c>
      <c r="AB2207" s="32">
        <f t="shared" si="312"/>
        <v>-20</v>
      </c>
      <c r="AC2207" t="str">
        <f t="shared" si="313"/>
        <v>No Sales</v>
      </c>
      <c r="AD2207">
        <f>IFERROR(VLOOKUP(J2207,Product_lookup!$A:$G,5,FALSE),"")</f>
        <v>429</v>
      </c>
      <c r="AE2207">
        <f>IFERROR(VLOOKUP(J2207,Product_lookup!$A:$G,6,FALSE),"")</f>
        <v>159</v>
      </c>
      <c r="AF2207">
        <f>IFERROR(VLOOKUP(J2207,Product_lookup!$A:$G,7,FALSE),"")</f>
        <v>139</v>
      </c>
      <c r="AG2207" s="33">
        <f t="shared" si="314"/>
        <v>0.30536130536130535</v>
      </c>
    </row>
    <row r="2208" spans="1:33" x14ac:dyDescent="0.3">
      <c r="A2208" s="27">
        <v>46286</v>
      </c>
      <c r="B2208" s="8" t="s">
        <v>5</v>
      </c>
      <c r="C2208" s="8" t="s">
        <v>173</v>
      </c>
      <c r="D2208" s="8" t="s">
        <v>141</v>
      </c>
      <c r="E2208" s="8" t="s">
        <v>200</v>
      </c>
      <c r="F2208" s="8" t="s">
        <v>143</v>
      </c>
      <c r="G2208" s="8" t="s">
        <v>144</v>
      </c>
      <c r="H2208" s="8" t="s">
        <v>6</v>
      </c>
      <c r="I2208" s="8" t="s">
        <v>270</v>
      </c>
      <c r="J2208" s="8" t="s">
        <v>202</v>
      </c>
      <c r="K2208" s="8" t="s">
        <v>7</v>
      </c>
      <c r="L2208" s="12">
        <v>1728</v>
      </c>
      <c r="M2208" s="9">
        <v>6</v>
      </c>
      <c r="N2208" s="10">
        <f t="shared" si="306"/>
        <v>3.472222222222222E-3</v>
      </c>
      <c r="O2208" s="11">
        <f t="shared" si="307"/>
        <v>5.77</v>
      </c>
      <c r="P2208" s="8">
        <v>34.619999999999997</v>
      </c>
      <c r="Q2208" s="11">
        <v>0</v>
      </c>
      <c r="R2208" s="8">
        <v>0</v>
      </c>
      <c r="S2208" s="8">
        <v>0</v>
      </c>
      <c r="T2208" s="33" t="str">
        <f t="shared" si="308"/>
        <v/>
      </c>
      <c r="U2208" s="12">
        <f t="shared" si="309"/>
        <v>0</v>
      </c>
      <c r="V2208" s="10">
        <f t="shared" si="310"/>
        <v>0</v>
      </c>
      <c r="W2208" s="11">
        <v>8</v>
      </c>
      <c r="X2208" s="8" t="s">
        <v>148</v>
      </c>
      <c r="Y2208" s="8" t="s">
        <v>149</v>
      </c>
      <c r="AA2208">
        <f t="shared" si="311"/>
        <v>3</v>
      </c>
      <c r="AB2208" s="32">
        <f t="shared" si="312"/>
        <v>-34.619999999999997</v>
      </c>
      <c r="AC2208" t="str">
        <f t="shared" si="313"/>
        <v>No Sales</v>
      </c>
      <c r="AD2208">
        <f>IFERROR(VLOOKUP(J2208,Product_lookup!$A:$G,5,FALSE),"")</f>
        <v>429</v>
      </c>
      <c r="AE2208">
        <f>IFERROR(VLOOKUP(J2208,Product_lookup!$A:$G,6,FALSE),"")</f>
        <v>159</v>
      </c>
      <c r="AF2208">
        <f>IFERROR(VLOOKUP(J2208,Product_lookup!$A:$G,7,FALSE),"")</f>
        <v>139</v>
      </c>
      <c r="AG2208" s="33">
        <f t="shared" si="314"/>
        <v>0.30536130536130535</v>
      </c>
    </row>
    <row r="2209" spans="1:33" x14ac:dyDescent="0.3">
      <c r="A2209" s="27">
        <v>46286</v>
      </c>
      <c r="B2209" s="8" t="s">
        <v>5</v>
      </c>
      <c r="C2209" s="8" t="s">
        <v>173</v>
      </c>
      <c r="D2209" s="8" t="s">
        <v>141</v>
      </c>
      <c r="E2209" s="8" t="s">
        <v>200</v>
      </c>
      <c r="F2209" s="8" t="s">
        <v>143</v>
      </c>
      <c r="G2209" s="8" t="s">
        <v>151</v>
      </c>
      <c r="H2209" s="8" t="s">
        <v>6</v>
      </c>
      <c r="I2209" s="8" t="s">
        <v>201</v>
      </c>
      <c r="J2209" s="8" t="s">
        <v>202</v>
      </c>
      <c r="K2209" s="8" t="s">
        <v>7</v>
      </c>
      <c r="L2209" s="12">
        <v>1052</v>
      </c>
      <c r="M2209" s="9">
        <v>8</v>
      </c>
      <c r="N2209" s="10">
        <f t="shared" si="306"/>
        <v>7.6045627376425855E-3</v>
      </c>
      <c r="O2209" s="11">
        <f t="shared" si="307"/>
        <v>7.06</v>
      </c>
      <c r="P2209" s="11">
        <v>56.48</v>
      </c>
      <c r="Q2209" s="11">
        <v>0</v>
      </c>
      <c r="R2209" s="8">
        <v>0</v>
      </c>
      <c r="S2209" s="8">
        <v>0</v>
      </c>
      <c r="T2209" s="33" t="str">
        <f t="shared" si="308"/>
        <v/>
      </c>
      <c r="U2209" s="12">
        <f t="shared" si="309"/>
        <v>0</v>
      </c>
      <c r="V2209" s="10">
        <f t="shared" si="310"/>
        <v>0</v>
      </c>
      <c r="W2209" s="11">
        <v>9</v>
      </c>
      <c r="X2209" s="8" t="s">
        <v>148</v>
      </c>
      <c r="Y2209" s="8" t="s">
        <v>149</v>
      </c>
      <c r="AA2209">
        <f t="shared" si="311"/>
        <v>3</v>
      </c>
      <c r="AB2209" s="32">
        <f t="shared" si="312"/>
        <v>-56.48</v>
      </c>
      <c r="AC2209" t="str">
        <f t="shared" si="313"/>
        <v>No Sales</v>
      </c>
      <c r="AD2209">
        <f>IFERROR(VLOOKUP(J2209,Product_lookup!$A:$G,5,FALSE),"")</f>
        <v>429</v>
      </c>
      <c r="AE2209">
        <f>IFERROR(VLOOKUP(J2209,Product_lookup!$A:$G,6,FALSE),"")</f>
        <v>159</v>
      </c>
      <c r="AF2209">
        <f>IFERROR(VLOOKUP(J2209,Product_lookup!$A:$G,7,FALSE),"")</f>
        <v>139</v>
      </c>
      <c r="AG2209" s="33">
        <f t="shared" si="314"/>
        <v>0.30536130536130535</v>
      </c>
    </row>
    <row r="2210" spans="1:33" x14ac:dyDescent="0.3">
      <c r="A2210" s="27">
        <v>46286</v>
      </c>
      <c r="B2210" s="8" t="s">
        <v>32</v>
      </c>
      <c r="C2210" s="8" t="s">
        <v>140</v>
      </c>
      <c r="D2210" s="8" t="s">
        <v>141</v>
      </c>
      <c r="E2210" s="8" t="s">
        <v>142</v>
      </c>
      <c r="F2210" s="8" t="s">
        <v>143</v>
      </c>
      <c r="G2210" s="8" t="s">
        <v>524</v>
      </c>
      <c r="H2210" s="8" t="s">
        <v>20</v>
      </c>
      <c r="I2210" s="8" t="s">
        <v>524</v>
      </c>
      <c r="J2210" s="8" t="s">
        <v>147</v>
      </c>
      <c r="K2210" s="8" t="s">
        <v>14</v>
      </c>
      <c r="L2210" s="12">
        <v>258</v>
      </c>
      <c r="M2210" s="9">
        <v>0</v>
      </c>
      <c r="N2210" s="10">
        <f t="shared" si="306"/>
        <v>0</v>
      </c>
      <c r="O2210" s="11" t="str">
        <f t="shared" si="307"/>
        <v/>
      </c>
      <c r="P2210" s="11">
        <v>0</v>
      </c>
      <c r="Q2210" s="11">
        <v>0</v>
      </c>
      <c r="R2210" s="8">
        <v>0</v>
      </c>
      <c r="S2210" s="8">
        <v>0</v>
      </c>
      <c r="T2210" s="33" t="str">
        <f t="shared" si="308"/>
        <v/>
      </c>
      <c r="U2210" s="12" t="str">
        <f t="shared" si="309"/>
        <v/>
      </c>
      <c r="V2210" s="10" t="str">
        <f t="shared" si="310"/>
        <v/>
      </c>
      <c r="W2210" s="11">
        <v>22</v>
      </c>
      <c r="X2210" s="8" t="s">
        <v>148</v>
      </c>
      <c r="Y2210" s="8" t="s">
        <v>149</v>
      </c>
      <c r="AA2210">
        <f t="shared" si="311"/>
        <v>3</v>
      </c>
      <c r="AB2210" s="32">
        <f t="shared" si="312"/>
        <v>0</v>
      </c>
      <c r="AC2210" t="str">
        <f t="shared" si="313"/>
        <v>No Spend</v>
      </c>
      <c r="AD2210">
        <f>IFERROR(VLOOKUP(J2210,Product_lookup!$A:$G,5,FALSE),"")</f>
        <v>599</v>
      </c>
      <c r="AE2210">
        <f>IFERROR(VLOOKUP(J2210,Product_lookup!$A:$G,6,FALSE),"")</f>
        <v>216</v>
      </c>
      <c r="AF2210">
        <f>IFERROR(VLOOKUP(J2210,Product_lookup!$A:$G,7,FALSE),"")</f>
        <v>144</v>
      </c>
      <c r="AG2210" s="33">
        <f t="shared" si="314"/>
        <v>0.39899833055091821</v>
      </c>
    </row>
    <row r="2211" spans="1:33" x14ac:dyDescent="0.3">
      <c r="A2211" s="27">
        <v>46286</v>
      </c>
      <c r="B2211" s="8" t="s">
        <v>32</v>
      </c>
      <c r="C2211" s="8" t="s">
        <v>140</v>
      </c>
      <c r="D2211" s="8" t="s">
        <v>141</v>
      </c>
      <c r="E2211" s="8" t="s">
        <v>142</v>
      </c>
      <c r="F2211" s="8" t="s">
        <v>143</v>
      </c>
      <c r="G2211" s="8" t="s">
        <v>670</v>
      </c>
      <c r="H2211" s="8" t="s">
        <v>20</v>
      </c>
      <c r="I2211" s="8" t="s">
        <v>670</v>
      </c>
      <c r="J2211" s="8" t="s">
        <v>147</v>
      </c>
      <c r="K2211" s="8" t="s">
        <v>14</v>
      </c>
      <c r="L2211" s="12">
        <v>651</v>
      </c>
      <c r="M2211" s="9">
        <v>7</v>
      </c>
      <c r="N2211" s="10">
        <f t="shared" si="306"/>
        <v>1.0752688172043012E-2</v>
      </c>
      <c r="O2211" s="11">
        <f t="shared" si="307"/>
        <v>11.01</v>
      </c>
      <c r="P2211" s="8">
        <v>77.069999999999993</v>
      </c>
      <c r="Q2211" s="11">
        <v>0</v>
      </c>
      <c r="R2211" s="8">
        <v>0</v>
      </c>
      <c r="S2211" s="8">
        <v>0</v>
      </c>
      <c r="T2211" s="33" t="str">
        <f t="shared" si="308"/>
        <v/>
      </c>
      <c r="U2211" s="12">
        <f t="shared" si="309"/>
        <v>0</v>
      </c>
      <c r="V2211" s="10">
        <f t="shared" si="310"/>
        <v>0</v>
      </c>
      <c r="W2211" s="11">
        <v>15</v>
      </c>
      <c r="X2211" s="8" t="s">
        <v>148</v>
      </c>
      <c r="Y2211" s="8" t="s">
        <v>149</v>
      </c>
      <c r="AA2211">
        <f t="shared" si="311"/>
        <v>3</v>
      </c>
      <c r="AB2211" s="32">
        <f t="shared" si="312"/>
        <v>-77.069999999999993</v>
      </c>
      <c r="AC2211" t="str">
        <f t="shared" si="313"/>
        <v>No Sales</v>
      </c>
      <c r="AD2211">
        <f>IFERROR(VLOOKUP(J2211,Product_lookup!$A:$G,5,FALSE),"")</f>
        <v>599</v>
      </c>
      <c r="AE2211">
        <f>IFERROR(VLOOKUP(J2211,Product_lookup!$A:$G,6,FALSE),"")</f>
        <v>216</v>
      </c>
      <c r="AF2211">
        <f>IFERROR(VLOOKUP(J2211,Product_lookup!$A:$G,7,FALSE),"")</f>
        <v>144</v>
      </c>
      <c r="AG2211" s="33">
        <f t="shared" si="314"/>
        <v>0.39899833055091821</v>
      </c>
    </row>
    <row r="2212" spans="1:33" x14ac:dyDescent="0.3">
      <c r="A2212" s="27">
        <v>46286</v>
      </c>
      <c r="B2212" s="8" t="s">
        <v>32</v>
      </c>
      <c r="C2212" s="8" t="s">
        <v>140</v>
      </c>
      <c r="D2212" s="8" t="s">
        <v>141</v>
      </c>
      <c r="E2212" s="8" t="s">
        <v>142</v>
      </c>
      <c r="F2212" s="8" t="s">
        <v>143</v>
      </c>
      <c r="G2212" s="8" t="s">
        <v>393</v>
      </c>
      <c r="H2212" s="8" t="s">
        <v>20</v>
      </c>
      <c r="I2212" s="8" t="s">
        <v>393</v>
      </c>
      <c r="J2212" s="8" t="s">
        <v>147</v>
      </c>
      <c r="K2212" s="8" t="s">
        <v>7</v>
      </c>
      <c r="L2212" s="12">
        <v>234</v>
      </c>
      <c r="M2212" s="9">
        <v>0</v>
      </c>
      <c r="N2212" s="10">
        <f t="shared" si="306"/>
        <v>0</v>
      </c>
      <c r="O2212" s="11" t="str">
        <f t="shared" si="307"/>
        <v/>
      </c>
      <c r="P2212" s="11">
        <v>0</v>
      </c>
      <c r="Q2212" s="11">
        <v>0</v>
      </c>
      <c r="R2212" s="8">
        <v>0</v>
      </c>
      <c r="S2212" s="8">
        <v>0</v>
      </c>
      <c r="T2212" s="33" t="str">
        <f t="shared" si="308"/>
        <v/>
      </c>
      <c r="U2212" s="12" t="str">
        <f t="shared" si="309"/>
        <v/>
      </c>
      <c r="V2212" s="10" t="str">
        <f t="shared" si="310"/>
        <v/>
      </c>
      <c r="W2212" s="11">
        <v>23</v>
      </c>
      <c r="X2212" s="8" t="s">
        <v>148</v>
      </c>
      <c r="Y2212" s="8" t="s">
        <v>149</v>
      </c>
      <c r="AA2212">
        <f t="shared" si="311"/>
        <v>3</v>
      </c>
      <c r="AB2212" s="32">
        <f t="shared" si="312"/>
        <v>0</v>
      </c>
      <c r="AC2212" t="str">
        <f t="shared" si="313"/>
        <v>No Spend</v>
      </c>
      <c r="AD2212">
        <f>IFERROR(VLOOKUP(J2212,Product_lookup!$A:$G,5,FALSE),"")</f>
        <v>599</v>
      </c>
      <c r="AE2212">
        <f>IFERROR(VLOOKUP(J2212,Product_lookup!$A:$G,6,FALSE),"")</f>
        <v>216</v>
      </c>
      <c r="AF2212">
        <f>IFERROR(VLOOKUP(J2212,Product_lookup!$A:$G,7,FALSE),"")</f>
        <v>144</v>
      </c>
      <c r="AG2212" s="33">
        <f t="shared" si="314"/>
        <v>0.39899833055091821</v>
      </c>
    </row>
    <row r="2213" spans="1:33" x14ac:dyDescent="0.3">
      <c r="A2213" s="27">
        <v>46286</v>
      </c>
      <c r="B2213" s="8" t="s">
        <v>32</v>
      </c>
      <c r="C2213" s="8" t="s">
        <v>140</v>
      </c>
      <c r="D2213" s="8" t="s">
        <v>141</v>
      </c>
      <c r="E2213" s="8" t="s">
        <v>150</v>
      </c>
      <c r="F2213" s="8" t="s">
        <v>143</v>
      </c>
      <c r="G2213" s="8" t="s">
        <v>209</v>
      </c>
      <c r="H2213" s="8" t="s">
        <v>20</v>
      </c>
      <c r="I2213" s="8" t="s">
        <v>209</v>
      </c>
      <c r="J2213" s="8" t="s">
        <v>153</v>
      </c>
      <c r="K2213" s="8" t="s">
        <v>7</v>
      </c>
      <c r="L2213" s="12">
        <v>350</v>
      </c>
      <c r="M2213" s="9">
        <v>1</v>
      </c>
      <c r="N2213" s="10">
        <f t="shared" si="306"/>
        <v>2.8571428571428571E-3</v>
      </c>
      <c r="O2213" s="11">
        <f t="shared" si="307"/>
        <v>7.99</v>
      </c>
      <c r="P2213" s="11">
        <v>7.99</v>
      </c>
      <c r="Q2213" s="11">
        <v>0</v>
      </c>
      <c r="R2213" s="8">
        <v>0</v>
      </c>
      <c r="S2213" s="8">
        <v>0</v>
      </c>
      <c r="T2213" s="33" t="str">
        <f t="shared" si="308"/>
        <v/>
      </c>
      <c r="U2213" s="12">
        <f t="shared" si="309"/>
        <v>0</v>
      </c>
      <c r="V2213" s="10">
        <f t="shared" si="310"/>
        <v>0</v>
      </c>
      <c r="W2213" s="11">
        <v>13</v>
      </c>
      <c r="X2213" s="8" t="s">
        <v>148</v>
      </c>
      <c r="Y2213" s="8" t="s">
        <v>149</v>
      </c>
      <c r="AA2213">
        <f t="shared" si="311"/>
        <v>3</v>
      </c>
      <c r="AB2213" s="32">
        <f t="shared" si="312"/>
        <v>-7.99</v>
      </c>
      <c r="AC2213" t="str">
        <f t="shared" si="313"/>
        <v>No Sales</v>
      </c>
      <c r="AD2213">
        <f>IFERROR(VLOOKUP(J2213,Product_lookup!$A:$G,5,FALSE),"")</f>
        <v>549</v>
      </c>
      <c r="AE2213">
        <f>IFERROR(VLOOKUP(J2213,Product_lookup!$A:$G,6,FALSE),"")</f>
        <v>192</v>
      </c>
      <c r="AF2213">
        <f>IFERROR(VLOOKUP(J2213,Product_lookup!$A:$G,7,FALSE),"")</f>
        <v>139</v>
      </c>
      <c r="AG2213" s="33">
        <f t="shared" si="314"/>
        <v>0.39708561020036431</v>
      </c>
    </row>
    <row r="2214" spans="1:33" x14ac:dyDescent="0.3">
      <c r="A2214" s="27">
        <v>46286</v>
      </c>
      <c r="B2214" s="8" t="s">
        <v>32</v>
      </c>
      <c r="C2214" s="8" t="s">
        <v>140</v>
      </c>
      <c r="D2214" s="8" t="s">
        <v>141</v>
      </c>
      <c r="E2214" s="8" t="s">
        <v>150</v>
      </c>
      <c r="F2214" s="8" t="s">
        <v>143</v>
      </c>
      <c r="G2214" s="8" t="s">
        <v>152</v>
      </c>
      <c r="H2214" s="8" t="s">
        <v>20</v>
      </c>
      <c r="I2214" s="8" t="s">
        <v>152</v>
      </c>
      <c r="J2214" s="8" t="s">
        <v>153</v>
      </c>
      <c r="K2214" s="8" t="s">
        <v>21</v>
      </c>
      <c r="L2214" s="12">
        <v>423</v>
      </c>
      <c r="M2214" s="9">
        <v>2</v>
      </c>
      <c r="N2214" s="10">
        <f t="shared" si="306"/>
        <v>4.7281323877068557E-3</v>
      </c>
      <c r="O2214" s="11">
        <f t="shared" si="307"/>
        <v>15.5</v>
      </c>
      <c r="P2214" s="11">
        <v>31</v>
      </c>
      <c r="Q2214" s="11">
        <v>549</v>
      </c>
      <c r="R2214" s="8">
        <v>1</v>
      </c>
      <c r="S2214" s="8">
        <v>1</v>
      </c>
      <c r="T2214" s="33">
        <f t="shared" si="308"/>
        <v>5.6466302367941715E-2</v>
      </c>
      <c r="U2214" s="12">
        <f t="shared" si="309"/>
        <v>17.70967741935484</v>
      </c>
      <c r="V2214" s="10">
        <f t="shared" si="310"/>
        <v>0.5</v>
      </c>
      <c r="W2214" s="11">
        <v>15.5</v>
      </c>
      <c r="X2214" s="8" t="s">
        <v>148</v>
      </c>
      <c r="Y2214" s="8" t="s">
        <v>149</v>
      </c>
      <c r="AA2214">
        <f t="shared" si="311"/>
        <v>3</v>
      </c>
      <c r="AB2214" s="32">
        <f t="shared" si="312"/>
        <v>187</v>
      </c>
      <c r="AC2214" t="str">
        <f t="shared" si="313"/>
        <v>Profitable</v>
      </c>
      <c r="AD2214">
        <f>IFERROR(VLOOKUP(J2214,Product_lookup!$A:$G,5,FALSE),"")</f>
        <v>549</v>
      </c>
      <c r="AE2214">
        <f>IFERROR(VLOOKUP(J2214,Product_lookup!$A:$G,6,FALSE),"")</f>
        <v>192</v>
      </c>
      <c r="AF2214">
        <f>IFERROR(VLOOKUP(J2214,Product_lookup!$A:$G,7,FALSE),"")</f>
        <v>139</v>
      </c>
      <c r="AG2214" s="33">
        <f t="shared" si="314"/>
        <v>0.39708561020036431</v>
      </c>
    </row>
    <row r="2215" spans="1:33" x14ac:dyDescent="0.3">
      <c r="A2215" s="27">
        <v>46286</v>
      </c>
      <c r="B2215" s="8" t="s">
        <v>32</v>
      </c>
      <c r="C2215" s="8" t="s">
        <v>140</v>
      </c>
      <c r="D2215" s="8" t="s">
        <v>141</v>
      </c>
      <c r="E2215" s="8" t="s">
        <v>211</v>
      </c>
      <c r="F2215" s="8" t="s">
        <v>143</v>
      </c>
      <c r="G2215" s="8" t="s">
        <v>224</v>
      </c>
      <c r="H2215" s="8" t="s">
        <v>20</v>
      </c>
      <c r="I2215" s="8" t="s">
        <v>224</v>
      </c>
      <c r="J2215" s="8" t="s">
        <v>214</v>
      </c>
      <c r="K2215" s="8" t="s">
        <v>14</v>
      </c>
      <c r="L2215" s="12">
        <v>881</v>
      </c>
      <c r="M2215" s="9">
        <v>5</v>
      </c>
      <c r="N2215" s="10">
        <f t="shared" si="306"/>
        <v>5.6753688989784334E-3</v>
      </c>
      <c r="O2215" s="11">
        <f t="shared" si="307"/>
        <v>11.76</v>
      </c>
      <c r="P2215" s="11">
        <v>58.8</v>
      </c>
      <c r="Q2215" s="11">
        <v>649</v>
      </c>
      <c r="R2215" s="8">
        <v>1</v>
      </c>
      <c r="S2215" s="8">
        <v>1</v>
      </c>
      <c r="T2215" s="33">
        <f t="shared" si="308"/>
        <v>9.0600924499229574E-2</v>
      </c>
      <c r="U2215" s="12">
        <f t="shared" si="309"/>
        <v>11.037414965986395</v>
      </c>
      <c r="V2215" s="10">
        <f t="shared" si="310"/>
        <v>0.2</v>
      </c>
      <c r="W2215" s="11">
        <v>20.5</v>
      </c>
      <c r="X2215" s="8" t="s">
        <v>148</v>
      </c>
      <c r="Y2215" s="8" t="s">
        <v>149</v>
      </c>
      <c r="AA2215">
        <f t="shared" si="311"/>
        <v>3</v>
      </c>
      <c r="AB2215" s="32">
        <f t="shared" si="312"/>
        <v>208.2</v>
      </c>
      <c r="AC2215" t="str">
        <f t="shared" si="313"/>
        <v>Profitable</v>
      </c>
      <c r="AD2215">
        <f>IFERROR(VLOOKUP(J2215,Product_lookup!$A:$G,5,FALSE),"")</f>
        <v>649</v>
      </c>
      <c r="AE2215">
        <f>IFERROR(VLOOKUP(J2215,Product_lookup!$A:$G,6,FALSE),"")</f>
        <v>234</v>
      </c>
      <c r="AF2215">
        <f>IFERROR(VLOOKUP(J2215,Product_lookup!$A:$G,7,FALSE),"")</f>
        <v>148</v>
      </c>
      <c r="AG2215" s="33">
        <f t="shared" si="314"/>
        <v>0.41140215716486905</v>
      </c>
    </row>
    <row r="2216" spans="1:33" x14ac:dyDescent="0.3">
      <c r="A2216" s="27">
        <v>46286</v>
      </c>
      <c r="B2216" s="8" t="s">
        <v>32</v>
      </c>
      <c r="C2216" s="8" t="s">
        <v>140</v>
      </c>
      <c r="D2216" s="8" t="s">
        <v>141</v>
      </c>
      <c r="E2216" s="8" t="s">
        <v>211</v>
      </c>
      <c r="F2216" s="8" t="s">
        <v>143</v>
      </c>
      <c r="G2216" s="8" t="s">
        <v>619</v>
      </c>
      <c r="H2216" s="8" t="s">
        <v>20</v>
      </c>
      <c r="I2216" s="8" t="s">
        <v>619</v>
      </c>
      <c r="J2216" s="8" t="s">
        <v>214</v>
      </c>
      <c r="K2216" s="8" t="s">
        <v>14</v>
      </c>
      <c r="L2216" s="12">
        <v>1076</v>
      </c>
      <c r="M2216" s="9">
        <v>6</v>
      </c>
      <c r="N2216" s="10">
        <f t="shared" si="306"/>
        <v>5.5762081784386614E-3</v>
      </c>
      <c r="O2216" s="11">
        <f t="shared" si="307"/>
        <v>13.61</v>
      </c>
      <c r="P2216" s="11">
        <v>81.66</v>
      </c>
      <c r="Q2216" s="11">
        <v>0</v>
      </c>
      <c r="R2216" s="8">
        <v>0</v>
      </c>
      <c r="S2216" s="8">
        <v>0</v>
      </c>
      <c r="T2216" s="33" t="str">
        <f t="shared" si="308"/>
        <v/>
      </c>
      <c r="U2216" s="12">
        <f t="shared" si="309"/>
        <v>0</v>
      </c>
      <c r="V2216" s="10">
        <f t="shared" si="310"/>
        <v>0</v>
      </c>
      <c r="W2216" s="11">
        <v>18.5</v>
      </c>
      <c r="X2216" s="8" t="s">
        <v>148</v>
      </c>
      <c r="Y2216" s="8" t="s">
        <v>149</v>
      </c>
      <c r="AA2216">
        <f t="shared" si="311"/>
        <v>3</v>
      </c>
      <c r="AB2216" s="32">
        <f t="shared" si="312"/>
        <v>-81.66</v>
      </c>
      <c r="AC2216" t="str">
        <f t="shared" si="313"/>
        <v>No Sales</v>
      </c>
      <c r="AD2216">
        <f>IFERROR(VLOOKUP(J2216,Product_lookup!$A:$G,5,FALSE),"")</f>
        <v>649</v>
      </c>
      <c r="AE2216">
        <f>IFERROR(VLOOKUP(J2216,Product_lookup!$A:$G,6,FALSE),"")</f>
        <v>234</v>
      </c>
      <c r="AF2216">
        <f>IFERROR(VLOOKUP(J2216,Product_lookup!$A:$G,7,FALSE),"")</f>
        <v>148</v>
      </c>
      <c r="AG2216" s="33">
        <f t="shared" si="314"/>
        <v>0.41140215716486905</v>
      </c>
    </row>
    <row r="2217" spans="1:33" x14ac:dyDescent="0.3">
      <c r="A2217" s="27">
        <v>46286</v>
      </c>
      <c r="B2217" s="8" t="s">
        <v>32</v>
      </c>
      <c r="C2217" s="8" t="s">
        <v>140</v>
      </c>
      <c r="D2217" s="8" t="s">
        <v>141</v>
      </c>
      <c r="E2217" s="8" t="s">
        <v>211</v>
      </c>
      <c r="F2217" s="8" t="s">
        <v>143</v>
      </c>
      <c r="G2217" s="8" t="s">
        <v>215</v>
      </c>
      <c r="H2217" s="8" t="s">
        <v>20</v>
      </c>
      <c r="I2217" s="8" t="s">
        <v>215</v>
      </c>
      <c r="J2217" s="8" t="s">
        <v>214</v>
      </c>
      <c r="K2217" s="8" t="s">
        <v>14</v>
      </c>
      <c r="L2217" s="12">
        <v>4361</v>
      </c>
      <c r="M2217" s="9">
        <v>44</v>
      </c>
      <c r="N2217" s="10">
        <f t="shared" si="306"/>
        <v>1.0089429030038982E-2</v>
      </c>
      <c r="O2217" s="11">
        <f t="shared" si="307"/>
        <v>16.809999999999999</v>
      </c>
      <c r="P2217" s="11">
        <v>739.64</v>
      </c>
      <c r="Q2217" s="11">
        <v>6490</v>
      </c>
      <c r="R2217" s="8">
        <v>9</v>
      </c>
      <c r="S2217" s="8">
        <v>10</v>
      </c>
      <c r="T2217" s="33">
        <f t="shared" si="308"/>
        <v>0.11396610169491525</v>
      </c>
      <c r="U2217" s="12">
        <f t="shared" si="309"/>
        <v>8.7745389649018435</v>
      </c>
      <c r="V2217" s="10">
        <f t="shared" si="310"/>
        <v>0.20454545454545456</v>
      </c>
      <c r="W2217" s="11">
        <v>25</v>
      </c>
      <c r="X2217" s="8" t="s">
        <v>148</v>
      </c>
      <c r="Y2217" s="8" t="s">
        <v>149</v>
      </c>
      <c r="AA2217">
        <f t="shared" si="311"/>
        <v>3</v>
      </c>
      <c r="AB2217" s="32">
        <f t="shared" si="312"/>
        <v>1930.3600000000001</v>
      </c>
      <c r="AC2217" t="str">
        <f t="shared" si="313"/>
        <v>Profitable</v>
      </c>
      <c r="AD2217">
        <f>IFERROR(VLOOKUP(J2217,Product_lookup!$A:$G,5,FALSE),"")</f>
        <v>649</v>
      </c>
      <c r="AE2217">
        <f>IFERROR(VLOOKUP(J2217,Product_lookup!$A:$G,6,FALSE),"")</f>
        <v>234</v>
      </c>
      <c r="AF2217">
        <f>IFERROR(VLOOKUP(J2217,Product_lookup!$A:$G,7,FALSE),"")</f>
        <v>148</v>
      </c>
      <c r="AG2217" s="33">
        <f t="shared" si="314"/>
        <v>0.41140215716486905</v>
      </c>
    </row>
    <row r="2218" spans="1:33" x14ac:dyDescent="0.3">
      <c r="A2218" s="27">
        <v>46286</v>
      </c>
      <c r="B2218" s="8" t="s">
        <v>32</v>
      </c>
      <c r="C2218" s="8" t="s">
        <v>140</v>
      </c>
      <c r="D2218" s="8" t="s">
        <v>141</v>
      </c>
      <c r="E2218" s="8" t="s">
        <v>217</v>
      </c>
      <c r="F2218" s="8" t="s">
        <v>143</v>
      </c>
      <c r="G2218" s="8" t="s">
        <v>521</v>
      </c>
      <c r="H2218" s="8" t="s">
        <v>20</v>
      </c>
      <c r="I2218" s="8" t="s">
        <v>521</v>
      </c>
      <c r="J2218" s="8" t="s">
        <v>219</v>
      </c>
      <c r="K2218" s="8" t="s">
        <v>7</v>
      </c>
      <c r="L2218" s="12">
        <v>301</v>
      </c>
      <c r="M2218" s="9">
        <v>4</v>
      </c>
      <c r="N2218" s="10">
        <f t="shared" si="306"/>
        <v>1.3289036544850499E-2</v>
      </c>
      <c r="O2218" s="11">
        <f t="shared" si="307"/>
        <v>15.3</v>
      </c>
      <c r="P2218" s="8">
        <v>61.2</v>
      </c>
      <c r="Q2218" s="11">
        <v>0</v>
      </c>
      <c r="R2218" s="8">
        <v>0</v>
      </c>
      <c r="S2218" s="8">
        <v>0</v>
      </c>
      <c r="T2218" s="33" t="str">
        <f t="shared" si="308"/>
        <v/>
      </c>
      <c r="U2218" s="12">
        <f t="shared" si="309"/>
        <v>0</v>
      </c>
      <c r="V2218" s="10">
        <f t="shared" si="310"/>
        <v>0</v>
      </c>
      <c r="W2218" s="11">
        <v>21</v>
      </c>
      <c r="X2218" s="8" t="s">
        <v>148</v>
      </c>
      <c r="Y2218" s="8" t="s">
        <v>149</v>
      </c>
      <c r="AA2218">
        <f t="shared" si="311"/>
        <v>3</v>
      </c>
      <c r="AB2218" s="32">
        <f t="shared" si="312"/>
        <v>-61.2</v>
      </c>
      <c r="AC2218" t="str">
        <f t="shared" si="313"/>
        <v>No Sales</v>
      </c>
      <c r="AD2218">
        <f>IFERROR(VLOOKUP(J2218,Product_lookup!$A:$G,5,FALSE),"")</f>
        <v>799</v>
      </c>
      <c r="AE2218">
        <f>IFERROR(VLOOKUP(J2218,Product_lookup!$A:$G,6,FALSE),"")</f>
        <v>272</v>
      </c>
      <c r="AF2218">
        <f>IFERROR(VLOOKUP(J2218,Product_lookup!$A:$G,7,FALSE),"")</f>
        <v>162</v>
      </c>
      <c r="AG2218" s="33">
        <f t="shared" si="314"/>
        <v>0.45682102628285359</v>
      </c>
    </row>
    <row r="2219" spans="1:33" x14ac:dyDescent="0.3">
      <c r="A2219" s="27">
        <v>46286</v>
      </c>
      <c r="B2219" s="8" t="s">
        <v>32</v>
      </c>
      <c r="C2219" s="8" t="s">
        <v>140</v>
      </c>
      <c r="D2219" s="8" t="s">
        <v>141</v>
      </c>
      <c r="E2219" s="8" t="s">
        <v>217</v>
      </c>
      <c r="F2219" s="8" t="s">
        <v>143</v>
      </c>
      <c r="G2219" s="8" t="s">
        <v>372</v>
      </c>
      <c r="H2219" s="8" t="s">
        <v>20</v>
      </c>
      <c r="I2219" s="8" t="s">
        <v>372</v>
      </c>
      <c r="J2219" s="8" t="s">
        <v>219</v>
      </c>
      <c r="K2219" s="8" t="s">
        <v>14</v>
      </c>
      <c r="L2219" s="12">
        <v>2684</v>
      </c>
      <c r="M2219" s="9">
        <v>26</v>
      </c>
      <c r="N2219" s="10">
        <f t="shared" si="306"/>
        <v>9.6870342771982112E-3</v>
      </c>
      <c r="O2219" s="11">
        <f t="shared" si="307"/>
        <v>14.43</v>
      </c>
      <c r="P2219" s="11">
        <v>375.18</v>
      </c>
      <c r="Q2219" s="11">
        <v>0</v>
      </c>
      <c r="R2219" s="8">
        <v>0</v>
      </c>
      <c r="S2219" s="8">
        <v>0</v>
      </c>
      <c r="T2219" s="33" t="str">
        <f t="shared" si="308"/>
        <v/>
      </c>
      <c r="U2219" s="12">
        <f t="shared" si="309"/>
        <v>0</v>
      </c>
      <c r="V2219" s="10">
        <f t="shared" si="310"/>
        <v>0</v>
      </c>
      <c r="W2219" s="11">
        <v>21.5</v>
      </c>
      <c r="X2219" s="8" t="s">
        <v>148</v>
      </c>
      <c r="Y2219" s="8" t="s">
        <v>149</v>
      </c>
      <c r="AA2219">
        <f t="shared" si="311"/>
        <v>3</v>
      </c>
      <c r="AB2219" s="32">
        <f t="shared" si="312"/>
        <v>-375.18</v>
      </c>
      <c r="AC2219" t="str">
        <f t="shared" si="313"/>
        <v>No Sales</v>
      </c>
      <c r="AD2219">
        <f>IFERROR(VLOOKUP(J2219,Product_lookup!$A:$G,5,FALSE),"")</f>
        <v>799</v>
      </c>
      <c r="AE2219">
        <f>IFERROR(VLOOKUP(J2219,Product_lookup!$A:$G,6,FALSE),"")</f>
        <v>272</v>
      </c>
      <c r="AF2219">
        <f>IFERROR(VLOOKUP(J2219,Product_lookup!$A:$G,7,FALSE),"")</f>
        <v>162</v>
      </c>
      <c r="AG2219" s="33">
        <f t="shared" si="314"/>
        <v>0.45682102628285359</v>
      </c>
    </row>
    <row r="2220" spans="1:33" x14ac:dyDescent="0.3">
      <c r="A2220" s="27">
        <v>46286</v>
      </c>
      <c r="B2220" s="8" t="s">
        <v>32</v>
      </c>
      <c r="C2220" s="8" t="s">
        <v>140</v>
      </c>
      <c r="D2220" s="8" t="s">
        <v>141</v>
      </c>
      <c r="E2220" s="8" t="s">
        <v>217</v>
      </c>
      <c r="F2220" s="8" t="s">
        <v>143</v>
      </c>
      <c r="G2220" s="8" t="s">
        <v>447</v>
      </c>
      <c r="H2220" s="8" t="s">
        <v>20</v>
      </c>
      <c r="I2220" s="8" t="s">
        <v>447</v>
      </c>
      <c r="J2220" s="8" t="s">
        <v>219</v>
      </c>
      <c r="K2220" s="8" t="s">
        <v>14</v>
      </c>
      <c r="L2220" s="12">
        <v>1601</v>
      </c>
      <c r="M2220" s="9">
        <v>9</v>
      </c>
      <c r="N2220" s="10">
        <f t="shared" si="306"/>
        <v>5.6214865708931914E-3</v>
      </c>
      <c r="O2220" s="11">
        <f t="shared" si="307"/>
        <v>12.75</v>
      </c>
      <c r="P2220" s="11">
        <v>114.75</v>
      </c>
      <c r="Q2220" s="11">
        <v>0</v>
      </c>
      <c r="R2220" s="8">
        <v>0</v>
      </c>
      <c r="S2220" s="8">
        <v>0</v>
      </c>
      <c r="T2220" s="33" t="str">
        <f t="shared" si="308"/>
        <v/>
      </c>
      <c r="U2220" s="12">
        <f t="shared" si="309"/>
        <v>0</v>
      </c>
      <c r="V2220" s="10">
        <f t="shared" si="310"/>
        <v>0</v>
      </c>
      <c r="W2220" s="11">
        <v>20.5</v>
      </c>
      <c r="X2220" s="8" t="s">
        <v>148</v>
      </c>
      <c r="Y2220" s="8" t="s">
        <v>149</v>
      </c>
      <c r="AA2220">
        <f t="shared" si="311"/>
        <v>3</v>
      </c>
      <c r="AB2220" s="32">
        <f t="shared" si="312"/>
        <v>-114.75</v>
      </c>
      <c r="AC2220" t="str">
        <f t="shared" si="313"/>
        <v>No Sales</v>
      </c>
      <c r="AD2220">
        <f>IFERROR(VLOOKUP(J2220,Product_lookup!$A:$G,5,FALSE),"")</f>
        <v>799</v>
      </c>
      <c r="AE2220">
        <f>IFERROR(VLOOKUP(J2220,Product_lookup!$A:$G,6,FALSE),"")</f>
        <v>272</v>
      </c>
      <c r="AF2220">
        <f>IFERROR(VLOOKUP(J2220,Product_lookup!$A:$G,7,FALSE),"")</f>
        <v>162</v>
      </c>
      <c r="AG2220" s="33">
        <f t="shared" si="314"/>
        <v>0.45682102628285359</v>
      </c>
    </row>
    <row r="2221" spans="1:33" x14ac:dyDescent="0.3">
      <c r="A2221" s="27">
        <v>46286</v>
      </c>
      <c r="B2221" s="8" t="s">
        <v>26</v>
      </c>
      <c r="C2221" s="8" t="s">
        <v>140</v>
      </c>
      <c r="D2221" s="8" t="s">
        <v>141</v>
      </c>
      <c r="E2221" s="8" t="s">
        <v>142</v>
      </c>
      <c r="F2221" s="8" t="s">
        <v>143</v>
      </c>
      <c r="G2221" s="8" t="s">
        <v>205</v>
      </c>
      <c r="H2221" s="8" t="s">
        <v>13</v>
      </c>
      <c r="I2221" s="8" t="s">
        <v>1225</v>
      </c>
      <c r="J2221" s="8" t="s">
        <v>147</v>
      </c>
      <c r="K2221" s="8" t="s">
        <v>7</v>
      </c>
      <c r="L2221" s="12">
        <v>482</v>
      </c>
      <c r="M2221" s="9">
        <v>1</v>
      </c>
      <c r="N2221" s="10">
        <f t="shared" si="306"/>
        <v>2.0746887966804979E-3</v>
      </c>
      <c r="O2221" s="11">
        <f t="shared" si="307"/>
        <v>9.6199999999999992</v>
      </c>
      <c r="P2221" s="11">
        <v>9.6199999999999992</v>
      </c>
      <c r="Q2221" s="11">
        <v>0</v>
      </c>
      <c r="R2221" s="8">
        <v>0</v>
      </c>
      <c r="S2221" s="8">
        <v>0</v>
      </c>
      <c r="T2221" s="33" t="str">
        <f t="shared" si="308"/>
        <v/>
      </c>
      <c r="U2221" s="12">
        <f t="shared" si="309"/>
        <v>0</v>
      </c>
      <c r="V2221" s="10">
        <f t="shared" si="310"/>
        <v>0</v>
      </c>
      <c r="W2221" s="11">
        <v>14</v>
      </c>
      <c r="X2221" s="8" t="s">
        <v>148</v>
      </c>
      <c r="Y2221" s="8" t="s">
        <v>149</v>
      </c>
      <c r="AA2221">
        <f t="shared" si="311"/>
        <v>3</v>
      </c>
      <c r="AB2221" s="32">
        <f t="shared" si="312"/>
        <v>-9.6199999999999992</v>
      </c>
      <c r="AC2221" t="str">
        <f t="shared" si="313"/>
        <v>No Sales</v>
      </c>
      <c r="AD2221">
        <f>IFERROR(VLOOKUP(J2221,Product_lookup!$A:$G,5,FALSE),"")</f>
        <v>599</v>
      </c>
      <c r="AE2221">
        <f>IFERROR(VLOOKUP(J2221,Product_lookup!$A:$G,6,FALSE),"")</f>
        <v>216</v>
      </c>
      <c r="AF2221">
        <f>IFERROR(VLOOKUP(J2221,Product_lookup!$A:$G,7,FALSE),"")</f>
        <v>144</v>
      </c>
      <c r="AG2221" s="33">
        <f t="shared" si="314"/>
        <v>0.39899833055091821</v>
      </c>
    </row>
    <row r="2222" spans="1:33" x14ac:dyDescent="0.3">
      <c r="A2222" s="27">
        <v>46286</v>
      </c>
      <c r="B2222" s="8" t="s">
        <v>26</v>
      </c>
      <c r="C2222" s="8" t="s">
        <v>140</v>
      </c>
      <c r="D2222" s="8" t="s">
        <v>141</v>
      </c>
      <c r="E2222" s="8" t="s">
        <v>142</v>
      </c>
      <c r="F2222" s="8" t="s">
        <v>143</v>
      </c>
      <c r="G2222" s="8" t="s">
        <v>205</v>
      </c>
      <c r="H2222" s="8" t="s">
        <v>13</v>
      </c>
      <c r="I2222" s="8" t="s">
        <v>454</v>
      </c>
      <c r="J2222" s="8" t="s">
        <v>147</v>
      </c>
      <c r="K2222" s="8" t="s">
        <v>21</v>
      </c>
      <c r="L2222" s="8">
        <v>426</v>
      </c>
      <c r="M2222" s="9">
        <v>6</v>
      </c>
      <c r="N2222" s="10">
        <f t="shared" si="306"/>
        <v>1.4084507042253521E-2</v>
      </c>
      <c r="O2222" s="11">
        <f t="shared" si="307"/>
        <v>15.24</v>
      </c>
      <c r="P2222" s="11">
        <v>91.44</v>
      </c>
      <c r="Q2222" s="11">
        <v>0</v>
      </c>
      <c r="R2222" s="8">
        <v>0</v>
      </c>
      <c r="S2222" s="8">
        <v>0</v>
      </c>
      <c r="T2222" s="33" t="str">
        <f t="shared" si="308"/>
        <v/>
      </c>
      <c r="U2222" s="12">
        <f t="shared" si="309"/>
        <v>0</v>
      </c>
      <c r="V2222" s="10">
        <f t="shared" si="310"/>
        <v>0</v>
      </c>
      <c r="W2222" s="11">
        <v>15.5</v>
      </c>
      <c r="X2222" s="8" t="s">
        <v>148</v>
      </c>
      <c r="Y2222" s="8" t="s">
        <v>149</v>
      </c>
      <c r="AA2222">
        <f t="shared" si="311"/>
        <v>3</v>
      </c>
      <c r="AB2222" s="32">
        <f t="shared" si="312"/>
        <v>-91.44</v>
      </c>
      <c r="AC2222" t="str">
        <f t="shared" si="313"/>
        <v>No Sales</v>
      </c>
      <c r="AD2222">
        <f>IFERROR(VLOOKUP(J2222,Product_lookup!$A:$G,5,FALSE),"")</f>
        <v>599</v>
      </c>
      <c r="AE2222">
        <f>IFERROR(VLOOKUP(J2222,Product_lookup!$A:$G,6,FALSE),"")</f>
        <v>216</v>
      </c>
      <c r="AF2222">
        <f>IFERROR(VLOOKUP(J2222,Product_lookup!$A:$G,7,FALSE),"")</f>
        <v>144</v>
      </c>
      <c r="AG2222" s="33">
        <f t="shared" si="314"/>
        <v>0.39899833055091821</v>
      </c>
    </row>
    <row r="2223" spans="1:33" x14ac:dyDescent="0.3">
      <c r="A2223" s="27">
        <v>46286</v>
      </c>
      <c r="B2223" s="8" t="s">
        <v>26</v>
      </c>
      <c r="C2223" s="8" t="s">
        <v>140</v>
      </c>
      <c r="D2223" s="8" t="s">
        <v>141</v>
      </c>
      <c r="E2223" s="8" t="s">
        <v>142</v>
      </c>
      <c r="F2223" s="8" t="s">
        <v>143</v>
      </c>
      <c r="G2223" s="8" t="s">
        <v>454</v>
      </c>
      <c r="H2223" s="8" t="s">
        <v>13</v>
      </c>
      <c r="I2223" s="8" t="s">
        <v>1106</v>
      </c>
      <c r="J2223" s="8" t="s">
        <v>147</v>
      </c>
      <c r="K2223" s="8" t="s">
        <v>21</v>
      </c>
      <c r="L2223" s="12">
        <v>72</v>
      </c>
      <c r="M2223" s="9">
        <v>1</v>
      </c>
      <c r="N2223" s="10">
        <f t="shared" si="306"/>
        <v>1.3888888888888888E-2</v>
      </c>
      <c r="O2223" s="11">
        <f t="shared" si="307"/>
        <v>11.5</v>
      </c>
      <c r="P2223" s="8">
        <v>11.5</v>
      </c>
      <c r="Q2223" s="11">
        <v>0</v>
      </c>
      <c r="R2223" s="8">
        <v>0</v>
      </c>
      <c r="S2223" s="8">
        <v>0</v>
      </c>
      <c r="T2223" s="33" t="str">
        <f t="shared" si="308"/>
        <v/>
      </c>
      <c r="U2223" s="12">
        <f t="shared" si="309"/>
        <v>0</v>
      </c>
      <c r="V2223" s="10">
        <f t="shared" si="310"/>
        <v>0</v>
      </c>
      <c r="W2223" s="11">
        <v>11.5</v>
      </c>
      <c r="X2223" s="8" t="s">
        <v>148</v>
      </c>
      <c r="Y2223" s="8" t="s">
        <v>149</v>
      </c>
      <c r="AA2223">
        <f t="shared" si="311"/>
        <v>3</v>
      </c>
      <c r="AB2223" s="32">
        <f t="shared" si="312"/>
        <v>-11.5</v>
      </c>
      <c r="AC2223" t="str">
        <f t="shared" si="313"/>
        <v>No Sales</v>
      </c>
      <c r="AD2223">
        <f>IFERROR(VLOOKUP(J2223,Product_lookup!$A:$G,5,FALSE),"")</f>
        <v>599</v>
      </c>
      <c r="AE2223">
        <f>IFERROR(VLOOKUP(J2223,Product_lookup!$A:$G,6,FALSE),"")</f>
        <v>216</v>
      </c>
      <c r="AF2223">
        <f>IFERROR(VLOOKUP(J2223,Product_lookup!$A:$G,7,FALSE),"")</f>
        <v>144</v>
      </c>
      <c r="AG2223" s="33">
        <f t="shared" si="314"/>
        <v>0.39899833055091821</v>
      </c>
    </row>
    <row r="2224" spans="1:33" x14ac:dyDescent="0.3">
      <c r="A2224" s="27">
        <v>46286</v>
      </c>
      <c r="B2224" s="8" t="s">
        <v>26</v>
      </c>
      <c r="C2224" s="8" t="s">
        <v>140</v>
      </c>
      <c r="D2224" s="8" t="s">
        <v>141</v>
      </c>
      <c r="E2224" s="8" t="s">
        <v>150</v>
      </c>
      <c r="F2224" s="8" t="s">
        <v>143</v>
      </c>
      <c r="G2224" s="8" t="s">
        <v>210</v>
      </c>
      <c r="H2224" s="8" t="s">
        <v>13</v>
      </c>
      <c r="I2224" s="8" t="s">
        <v>152</v>
      </c>
      <c r="J2224" s="8" t="s">
        <v>153</v>
      </c>
      <c r="K2224" s="8" t="s">
        <v>14</v>
      </c>
      <c r="L2224" s="12">
        <v>370</v>
      </c>
      <c r="M2224" s="9">
        <v>6</v>
      </c>
      <c r="N2224" s="10">
        <f t="shared" si="306"/>
        <v>1.6216216216216217E-2</v>
      </c>
      <c r="O2224" s="11">
        <f t="shared" si="307"/>
        <v>8.83</v>
      </c>
      <c r="P2224" s="11">
        <v>52.98</v>
      </c>
      <c r="Q2224" s="11">
        <v>0</v>
      </c>
      <c r="R2224" s="8">
        <v>0</v>
      </c>
      <c r="S2224" s="8">
        <v>0</v>
      </c>
      <c r="T2224" s="33" t="str">
        <f t="shared" si="308"/>
        <v/>
      </c>
      <c r="U2224" s="12">
        <f t="shared" si="309"/>
        <v>0</v>
      </c>
      <c r="V2224" s="10">
        <f t="shared" si="310"/>
        <v>0</v>
      </c>
      <c r="W2224" s="11">
        <v>12</v>
      </c>
      <c r="X2224" s="8" t="s">
        <v>148</v>
      </c>
      <c r="Y2224" s="8" t="s">
        <v>149</v>
      </c>
      <c r="AA2224">
        <f t="shared" si="311"/>
        <v>3</v>
      </c>
      <c r="AB2224" s="32">
        <f t="shared" si="312"/>
        <v>-52.98</v>
      </c>
      <c r="AC2224" t="str">
        <f t="shared" si="313"/>
        <v>No Sales</v>
      </c>
      <c r="AD2224">
        <f>IFERROR(VLOOKUP(J2224,Product_lookup!$A:$G,5,FALSE),"")</f>
        <v>549</v>
      </c>
      <c r="AE2224">
        <f>IFERROR(VLOOKUP(J2224,Product_lookup!$A:$G,6,FALSE),"")</f>
        <v>192</v>
      </c>
      <c r="AF2224">
        <f>IFERROR(VLOOKUP(J2224,Product_lookup!$A:$G,7,FALSE),"")</f>
        <v>139</v>
      </c>
      <c r="AG2224" s="33">
        <f t="shared" si="314"/>
        <v>0.39708561020036431</v>
      </c>
    </row>
    <row r="2225" spans="1:33" x14ac:dyDescent="0.3">
      <c r="A2225" s="27">
        <v>46286</v>
      </c>
      <c r="B2225" s="8" t="s">
        <v>26</v>
      </c>
      <c r="C2225" s="8" t="s">
        <v>140</v>
      </c>
      <c r="D2225" s="8" t="s">
        <v>141</v>
      </c>
      <c r="E2225" s="8" t="s">
        <v>150</v>
      </c>
      <c r="F2225" s="8" t="s">
        <v>143</v>
      </c>
      <c r="G2225" s="8" t="s">
        <v>210</v>
      </c>
      <c r="H2225" s="8" t="s">
        <v>13</v>
      </c>
      <c r="I2225" s="8" t="s">
        <v>374</v>
      </c>
      <c r="J2225" s="8" t="s">
        <v>153</v>
      </c>
      <c r="K2225" s="8" t="s">
        <v>7</v>
      </c>
      <c r="L2225" s="12">
        <v>577</v>
      </c>
      <c r="M2225" s="9">
        <v>2</v>
      </c>
      <c r="N2225" s="10">
        <f t="shared" si="306"/>
        <v>3.4662045060658577E-3</v>
      </c>
      <c r="O2225" s="11">
        <f t="shared" si="307"/>
        <v>7.5</v>
      </c>
      <c r="P2225" s="11">
        <v>15</v>
      </c>
      <c r="Q2225" s="11">
        <v>0</v>
      </c>
      <c r="R2225" s="8">
        <v>0</v>
      </c>
      <c r="S2225" s="8">
        <v>0</v>
      </c>
      <c r="T2225" s="33" t="str">
        <f t="shared" si="308"/>
        <v/>
      </c>
      <c r="U2225" s="12">
        <f t="shared" si="309"/>
        <v>0</v>
      </c>
      <c r="V2225" s="10">
        <f t="shared" si="310"/>
        <v>0</v>
      </c>
      <c r="W2225" s="11">
        <v>12.5</v>
      </c>
      <c r="X2225" s="8" t="s">
        <v>148</v>
      </c>
      <c r="Y2225" s="8" t="s">
        <v>149</v>
      </c>
      <c r="AA2225">
        <f t="shared" si="311"/>
        <v>3</v>
      </c>
      <c r="AB2225" s="32">
        <f t="shared" si="312"/>
        <v>-15</v>
      </c>
      <c r="AC2225" t="str">
        <f t="shared" si="313"/>
        <v>No Sales</v>
      </c>
      <c r="AD2225">
        <f>IFERROR(VLOOKUP(J2225,Product_lookup!$A:$G,5,FALSE),"")</f>
        <v>549</v>
      </c>
      <c r="AE2225">
        <f>IFERROR(VLOOKUP(J2225,Product_lookup!$A:$G,6,FALSE),"")</f>
        <v>192</v>
      </c>
      <c r="AF2225">
        <f>IFERROR(VLOOKUP(J2225,Product_lookup!$A:$G,7,FALSE),"")</f>
        <v>139</v>
      </c>
      <c r="AG2225" s="33">
        <f t="shared" si="314"/>
        <v>0.39708561020036431</v>
      </c>
    </row>
    <row r="2226" spans="1:33" x14ac:dyDescent="0.3">
      <c r="A2226" s="27">
        <v>46286</v>
      </c>
      <c r="B2226" s="8" t="s">
        <v>26</v>
      </c>
      <c r="C2226" s="8" t="s">
        <v>140</v>
      </c>
      <c r="D2226" s="8" t="s">
        <v>141</v>
      </c>
      <c r="E2226" s="8" t="s">
        <v>150</v>
      </c>
      <c r="F2226" s="8" t="s">
        <v>143</v>
      </c>
      <c r="G2226" s="8" t="s">
        <v>210</v>
      </c>
      <c r="H2226" s="8" t="s">
        <v>13</v>
      </c>
      <c r="I2226" s="8" t="s">
        <v>519</v>
      </c>
      <c r="J2226" s="8" t="s">
        <v>153</v>
      </c>
      <c r="K2226" s="8" t="s">
        <v>21</v>
      </c>
      <c r="L2226" s="12">
        <v>442</v>
      </c>
      <c r="M2226" s="9">
        <v>3</v>
      </c>
      <c r="N2226" s="10">
        <f t="shared" si="306"/>
        <v>6.7873303167420816E-3</v>
      </c>
      <c r="O2226" s="11">
        <f t="shared" si="307"/>
        <v>14.5</v>
      </c>
      <c r="P2226" s="11">
        <v>43.5</v>
      </c>
      <c r="Q2226" s="11">
        <v>0</v>
      </c>
      <c r="R2226" s="8">
        <v>0</v>
      </c>
      <c r="S2226" s="8">
        <v>0</v>
      </c>
      <c r="T2226" s="33" t="str">
        <f t="shared" si="308"/>
        <v/>
      </c>
      <c r="U2226" s="12">
        <f t="shared" si="309"/>
        <v>0</v>
      </c>
      <c r="V2226" s="10">
        <f t="shared" si="310"/>
        <v>0</v>
      </c>
      <c r="W2226" s="11">
        <v>14.5</v>
      </c>
      <c r="X2226" s="8" t="s">
        <v>148</v>
      </c>
      <c r="Y2226" s="8" t="s">
        <v>149</v>
      </c>
      <c r="AA2226">
        <f t="shared" si="311"/>
        <v>3</v>
      </c>
      <c r="AB2226" s="32">
        <f t="shared" si="312"/>
        <v>-43.5</v>
      </c>
      <c r="AC2226" t="str">
        <f t="shared" si="313"/>
        <v>No Sales</v>
      </c>
      <c r="AD2226">
        <f>IFERROR(VLOOKUP(J2226,Product_lookup!$A:$G,5,FALSE),"")</f>
        <v>549</v>
      </c>
      <c r="AE2226">
        <f>IFERROR(VLOOKUP(J2226,Product_lookup!$A:$G,6,FALSE),"")</f>
        <v>192</v>
      </c>
      <c r="AF2226">
        <f>IFERROR(VLOOKUP(J2226,Product_lookup!$A:$G,7,FALSE),"")</f>
        <v>139</v>
      </c>
      <c r="AG2226" s="33">
        <f t="shared" si="314"/>
        <v>0.39708561020036431</v>
      </c>
    </row>
    <row r="2227" spans="1:33" x14ac:dyDescent="0.3">
      <c r="A2227" s="27">
        <v>46286</v>
      </c>
      <c r="B2227" s="8" t="s">
        <v>26</v>
      </c>
      <c r="C2227" s="8" t="s">
        <v>140</v>
      </c>
      <c r="D2227" s="8" t="s">
        <v>141</v>
      </c>
      <c r="E2227" s="8" t="s">
        <v>211</v>
      </c>
      <c r="F2227" s="8" t="s">
        <v>143</v>
      </c>
      <c r="G2227" s="8" t="s">
        <v>225</v>
      </c>
      <c r="H2227" s="8" t="s">
        <v>13</v>
      </c>
      <c r="I2227" s="8" t="s">
        <v>723</v>
      </c>
      <c r="J2227" s="8" t="s">
        <v>214</v>
      </c>
      <c r="K2227" s="8" t="s">
        <v>7</v>
      </c>
      <c r="L2227" s="12">
        <v>580</v>
      </c>
      <c r="M2227" s="9">
        <v>6</v>
      </c>
      <c r="N2227" s="10">
        <f t="shared" si="306"/>
        <v>1.0344827586206896E-2</v>
      </c>
      <c r="O2227" s="11">
        <f t="shared" si="307"/>
        <v>11.950000000000001</v>
      </c>
      <c r="P2227" s="11">
        <v>71.7</v>
      </c>
      <c r="Q2227" s="11">
        <v>0</v>
      </c>
      <c r="R2227" s="8">
        <v>0</v>
      </c>
      <c r="S2227" s="8">
        <v>0</v>
      </c>
      <c r="T2227" s="33" t="str">
        <f t="shared" si="308"/>
        <v/>
      </c>
      <c r="U2227" s="12">
        <f t="shared" si="309"/>
        <v>0</v>
      </c>
      <c r="V2227" s="10">
        <f t="shared" si="310"/>
        <v>0</v>
      </c>
      <c r="W2227" s="11">
        <v>19.5</v>
      </c>
      <c r="X2227" s="8" t="s">
        <v>148</v>
      </c>
      <c r="Y2227" s="8" t="s">
        <v>149</v>
      </c>
      <c r="Z2227" s="8" t="s">
        <v>836</v>
      </c>
      <c r="AA2227">
        <f t="shared" si="311"/>
        <v>3</v>
      </c>
      <c r="AB2227" s="32">
        <f t="shared" si="312"/>
        <v>-71.7</v>
      </c>
      <c r="AC2227" t="str">
        <f t="shared" si="313"/>
        <v>No Sales</v>
      </c>
      <c r="AD2227">
        <f>IFERROR(VLOOKUP(J2227,Product_lookup!$A:$G,5,FALSE),"")</f>
        <v>649</v>
      </c>
      <c r="AE2227">
        <f>IFERROR(VLOOKUP(J2227,Product_lookup!$A:$G,6,FALSE),"")</f>
        <v>234</v>
      </c>
      <c r="AF2227">
        <f>IFERROR(VLOOKUP(J2227,Product_lookup!$A:$G,7,FALSE),"")</f>
        <v>148</v>
      </c>
      <c r="AG2227" s="33">
        <f t="shared" si="314"/>
        <v>0.41140215716486905</v>
      </c>
    </row>
    <row r="2228" spans="1:33" x14ac:dyDescent="0.3">
      <c r="A2228" s="27">
        <v>46286</v>
      </c>
      <c r="B2228" s="8" t="s">
        <v>42</v>
      </c>
      <c r="C2228" s="8" t="s">
        <v>140</v>
      </c>
      <c r="D2228" s="8" t="s">
        <v>141</v>
      </c>
      <c r="E2228" s="8" t="s">
        <v>164</v>
      </c>
      <c r="F2228" s="8" t="s">
        <v>143</v>
      </c>
      <c r="G2228" s="8" t="s">
        <v>228</v>
      </c>
      <c r="H2228" s="8" t="s">
        <v>24</v>
      </c>
      <c r="I2228" s="8" t="s">
        <v>165</v>
      </c>
      <c r="J2228" s="8" t="s">
        <v>166</v>
      </c>
      <c r="K2228" s="8" t="s">
        <v>14</v>
      </c>
      <c r="L2228" s="12">
        <v>1496</v>
      </c>
      <c r="M2228" s="9">
        <v>6</v>
      </c>
      <c r="N2228" s="10">
        <f t="shared" si="306"/>
        <v>4.0106951871657758E-3</v>
      </c>
      <c r="O2228" s="11">
        <f t="shared" si="307"/>
        <v>7.8299999999999992</v>
      </c>
      <c r="P2228" s="11">
        <v>46.98</v>
      </c>
      <c r="Q2228" s="11">
        <v>449</v>
      </c>
      <c r="R2228" s="8">
        <v>1</v>
      </c>
      <c r="S2228" s="8">
        <v>1</v>
      </c>
      <c r="T2228" s="33">
        <f t="shared" si="308"/>
        <v>0.10463251670378619</v>
      </c>
      <c r="U2228" s="12">
        <f t="shared" si="309"/>
        <v>9.5572584078331211</v>
      </c>
      <c r="V2228" s="10">
        <f t="shared" si="310"/>
        <v>0.16666666666666666</v>
      </c>
      <c r="W2228" s="11">
        <v>11</v>
      </c>
      <c r="X2228" s="8" t="s">
        <v>148</v>
      </c>
      <c r="Y2228" s="8" t="s">
        <v>149</v>
      </c>
      <c r="AA2228">
        <f t="shared" si="311"/>
        <v>3</v>
      </c>
      <c r="AB2228" s="32">
        <f t="shared" si="312"/>
        <v>110.02000000000001</v>
      </c>
      <c r="AC2228" t="str">
        <f t="shared" si="313"/>
        <v>Profitable</v>
      </c>
      <c r="AD2228">
        <f>IFERROR(VLOOKUP(J2228,Product_lookup!$A:$G,5,FALSE),"")</f>
        <v>449</v>
      </c>
      <c r="AE2228">
        <f>IFERROR(VLOOKUP(J2228,Product_lookup!$A:$G,6,FALSE),"")</f>
        <v>162</v>
      </c>
      <c r="AF2228">
        <f>IFERROR(VLOOKUP(J2228,Product_lookup!$A:$G,7,FALSE),"")</f>
        <v>130</v>
      </c>
      <c r="AG2228" s="33">
        <f t="shared" si="314"/>
        <v>0.34966592427616927</v>
      </c>
    </row>
    <row r="2229" spans="1:33" x14ac:dyDescent="0.3">
      <c r="A2229" s="27">
        <v>46286</v>
      </c>
      <c r="B2229" s="8" t="s">
        <v>42</v>
      </c>
      <c r="C2229" s="8" t="s">
        <v>140</v>
      </c>
      <c r="D2229" s="8" t="s">
        <v>141</v>
      </c>
      <c r="E2229" s="8" t="s">
        <v>164</v>
      </c>
      <c r="F2229" s="8" t="s">
        <v>143</v>
      </c>
      <c r="G2229" s="8" t="s">
        <v>228</v>
      </c>
      <c r="H2229" s="8" t="s">
        <v>24</v>
      </c>
      <c r="I2229" s="8" t="s">
        <v>228</v>
      </c>
      <c r="J2229" s="8" t="s">
        <v>166</v>
      </c>
      <c r="K2229" s="8" t="s">
        <v>21</v>
      </c>
      <c r="L2229" s="12">
        <v>623</v>
      </c>
      <c r="M2229" s="9">
        <v>16</v>
      </c>
      <c r="N2229" s="10">
        <f t="shared" si="306"/>
        <v>2.5682182985553772E-2</v>
      </c>
      <c r="O2229" s="11">
        <f t="shared" si="307"/>
        <v>13.25</v>
      </c>
      <c r="P2229" s="11">
        <v>212</v>
      </c>
      <c r="Q2229" s="11">
        <v>449</v>
      </c>
      <c r="R2229" s="8">
        <v>1</v>
      </c>
      <c r="S2229" s="8">
        <v>1</v>
      </c>
      <c r="T2229" s="33">
        <f t="shared" si="308"/>
        <v>0.47216035634743875</v>
      </c>
      <c r="U2229" s="12">
        <f t="shared" si="309"/>
        <v>2.1179245283018866</v>
      </c>
      <c r="V2229" s="10">
        <f t="shared" si="310"/>
        <v>6.25E-2</v>
      </c>
      <c r="W2229" s="11">
        <v>15</v>
      </c>
      <c r="X2229" s="8" t="s">
        <v>148</v>
      </c>
      <c r="Y2229" s="8" t="s">
        <v>149</v>
      </c>
      <c r="AA2229">
        <f t="shared" si="311"/>
        <v>3</v>
      </c>
      <c r="AB2229" s="32">
        <f t="shared" si="312"/>
        <v>-55</v>
      </c>
      <c r="AC2229" t="str">
        <f t="shared" si="313"/>
        <v>Losing</v>
      </c>
      <c r="AD2229">
        <f>IFERROR(VLOOKUP(J2229,Product_lookup!$A:$G,5,FALSE),"")</f>
        <v>449</v>
      </c>
      <c r="AE2229">
        <f>IFERROR(VLOOKUP(J2229,Product_lookup!$A:$G,6,FALSE),"")</f>
        <v>162</v>
      </c>
      <c r="AF2229">
        <f>IFERROR(VLOOKUP(J2229,Product_lookup!$A:$G,7,FALSE),"")</f>
        <v>130</v>
      </c>
      <c r="AG2229" s="33">
        <f t="shared" si="314"/>
        <v>0.34966592427616927</v>
      </c>
    </row>
    <row r="2230" spans="1:33" x14ac:dyDescent="0.3">
      <c r="A2230" s="27">
        <v>46286</v>
      </c>
      <c r="B2230" s="8" t="s">
        <v>42</v>
      </c>
      <c r="C2230" s="8" t="s">
        <v>140</v>
      </c>
      <c r="D2230" s="8" t="s">
        <v>141</v>
      </c>
      <c r="E2230" s="8" t="s">
        <v>164</v>
      </c>
      <c r="F2230" s="8" t="s">
        <v>143</v>
      </c>
      <c r="G2230" s="8" t="s">
        <v>165</v>
      </c>
      <c r="H2230" s="8" t="s">
        <v>24</v>
      </c>
      <c r="I2230" s="8" t="s">
        <v>625</v>
      </c>
      <c r="J2230" s="8" t="s">
        <v>166</v>
      </c>
      <c r="K2230" s="8" t="s">
        <v>7</v>
      </c>
      <c r="L2230" s="12">
        <v>328</v>
      </c>
      <c r="M2230" s="9">
        <v>0</v>
      </c>
      <c r="N2230" s="10">
        <f t="shared" si="306"/>
        <v>0</v>
      </c>
      <c r="O2230" s="11" t="str">
        <f t="shared" si="307"/>
        <v/>
      </c>
      <c r="P2230" s="11">
        <v>0</v>
      </c>
      <c r="Q2230" s="11">
        <v>0</v>
      </c>
      <c r="R2230" s="8">
        <v>0</v>
      </c>
      <c r="S2230" s="8">
        <v>0</v>
      </c>
      <c r="T2230" s="33" t="str">
        <f t="shared" si="308"/>
        <v/>
      </c>
      <c r="U2230" s="12" t="str">
        <f t="shared" si="309"/>
        <v/>
      </c>
      <c r="V2230" s="10" t="str">
        <f t="shared" si="310"/>
        <v/>
      </c>
      <c r="W2230" s="11">
        <v>14</v>
      </c>
      <c r="X2230" s="8" t="s">
        <v>148</v>
      </c>
      <c r="Y2230" s="8" t="s">
        <v>149</v>
      </c>
      <c r="AA2230">
        <f t="shared" si="311"/>
        <v>3</v>
      </c>
      <c r="AB2230" s="32">
        <f t="shared" si="312"/>
        <v>0</v>
      </c>
      <c r="AC2230" t="str">
        <f t="shared" si="313"/>
        <v>No Spend</v>
      </c>
      <c r="AD2230">
        <f>IFERROR(VLOOKUP(J2230,Product_lookup!$A:$G,5,FALSE),"")</f>
        <v>449</v>
      </c>
      <c r="AE2230">
        <f>IFERROR(VLOOKUP(J2230,Product_lookup!$A:$G,6,FALSE),"")</f>
        <v>162</v>
      </c>
      <c r="AF2230">
        <f>IFERROR(VLOOKUP(J2230,Product_lookup!$A:$G,7,FALSE),"")</f>
        <v>130</v>
      </c>
      <c r="AG2230" s="33">
        <f t="shared" si="314"/>
        <v>0.34966592427616927</v>
      </c>
    </row>
    <row r="2231" spans="1:33" x14ac:dyDescent="0.3">
      <c r="A2231" s="27">
        <v>46286</v>
      </c>
      <c r="B2231" s="8" t="s">
        <v>42</v>
      </c>
      <c r="C2231" s="8" t="s">
        <v>140</v>
      </c>
      <c r="D2231" s="8" t="s">
        <v>141</v>
      </c>
      <c r="E2231" s="8" t="s">
        <v>377</v>
      </c>
      <c r="F2231" s="8" t="s">
        <v>143</v>
      </c>
      <c r="G2231" s="8" t="s">
        <v>381</v>
      </c>
      <c r="H2231" s="8" t="s">
        <v>24</v>
      </c>
      <c r="I2231" s="8" t="s">
        <v>378</v>
      </c>
      <c r="J2231" s="8" t="s">
        <v>380</v>
      </c>
      <c r="K2231" s="8" t="s">
        <v>7</v>
      </c>
      <c r="L2231" s="12">
        <v>406</v>
      </c>
      <c r="M2231" s="9">
        <v>1</v>
      </c>
      <c r="N2231" s="10">
        <f t="shared" si="306"/>
        <v>2.4630541871921183E-3</v>
      </c>
      <c r="O2231" s="11">
        <f t="shared" si="307"/>
        <v>11.39</v>
      </c>
      <c r="P2231" s="8">
        <v>11.39</v>
      </c>
      <c r="Q2231" s="11">
        <v>0</v>
      </c>
      <c r="R2231" s="8">
        <v>0</v>
      </c>
      <c r="S2231" s="8">
        <v>0</v>
      </c>
      <c r="T2231" s="33" t="str">
        <f t="shared" si="308"/>
        <v/>
      </c>
      <c r="U2231" s="12">
        <f t="shared" si="309"/>
        <v>0</v>
      </c>
      <c r="V2231" s="10">
        <f t="shared" si="310"/>
        <v>0</v>
      </c>
      <c r="W2231" s="11">
        <v>19</v>
      </c>
      <c r="X2231" s="8" t="s">
        <v>148</v>
      </c>
      <c r="Y2231" s="8" t="s">
        <v>149</v>
      </c>
      <c r="AA2231">
        <f t="shared" si="311"/>
        <v>3</v>
      </c>
      <c r="AB2231" s="32">
        <f t="shared" si="312"/>
        <v>-11.39</v>
      </c>
      <c r="AC2231" t="str">
        <f t="shared" si="313"/>
        <v>No Sales</v>
      </c>
      <c r="AD2231">
        <f>IFERROR(VLOOKUP(J2231,Product_lookup!$A:$G,5,FALSE),"")</f>
        <v>549</v>
      </c>
      <c r="AE2231">
        <f>IFERROR(VLOOKUP(J2231,Product_lookup!$A:$G,6,FALSE),"")</f>
        <v>203</v>
      </c>
      <c r="AF2231">
        <f>IFERROR(VLOOKUP(J2231,Product_lookup!$A:$G,7,FALSE),"")</f>
        <v>139</v>
      </c>
      <c r="AG2231" s="33">
        <f t="shared" si="314"/>
        <v>0.37704918032786883</v>
      </c>
    </row>
    <row r="2232" spans="1:33" x14ac:dyDescent="0.3">
      <c r="A2232" s="27">
        <v>46286</v>
      </c>
      <c r="B2232" s="8" t="s">
        <v>42</v>
      </c>
      <c r="C2232" s="8" t="s">
        <v>140</v>
      </c>
      <c r="D2232" s="8" t="s">
        <v>141</v>
      </c>
      <c r="E2232" s="8" t="s">
        <v>377</v>
      </c>
      <c r="F2232" s="8" t="s">
        <v>143</v>
      </c>
      <c r="G2232" s="8" t="s">
        <v>378</v>
      </c>
      <c r="H2232" s="8" t="s">
        <v>24</v>
      </c>
      <c r="I2232" s="8" t="s">
        <v>532</v>
      </c>
      <c r="J2232" s="8" t="s">
        <v>380</v>
      </c>
      <c r="K2232" s="8" t="s">
        <v>14</v>
      </c>
      <c r="L2232" s="12">
        <v>292</v>
      </c>
      <c r="M2232" s="9">
        <v>3</v>
      </c>
      <c r="N2232" s="10">
        <f t="shared" si="306"/>
        <v>1.0273972602739725E-2</v>
      </c>
      <c r="O2232" s="11">
        <f t="shared" si="307"/>
        <v>10.99</v>
      </c>
      <c r="P2232" s="11">
        <v>32.97</v>
      </c>
      <c r="Q2232" s="11">
        <v>0</v>
      </c>
      <c r="R2232" s="8">
        <v>0</v>
      </c>
      <c r="S2232" s="8">
        <v>0</v>
      </c>
      <c r="T2232" s="33" t="str">
        <f t="shared" si="308"/>
        <v/>
      </c>
      <c r="U2232" s="12">
        <f t="shared" si="309"/>
        <v>0</v>
      </c>
      <c r="V2232" s="10">
        <f t="shared" si="310"/>
        <v>0</v>
      </c>
      <c r="W2232" s="11">
        <v>15.5</v>
      </c>
      <c r="X2232" s="8" t="s">
        <v>148</v>
      </c>
      <c r="Y2232" s="8" t="s">
        <v>149</v>
      </c>
      <c r="AA2232">
        <f t="shared" si="311"/>
        <v>3</v>
      </c>
      <c r="AB2232" s="32">
        <f t="shared" si="312"/>
        <v>-32.97</v>
      </c>
      <c r="AC2232" t="str">
        <f t="shared" si="313"/>
        <v>No Sales</v>
      </c>
      <c r="AD2232">
        <f>IFERROR(VLOOKUP(J2232,Product_lookup!$A:$G,5,FALSE),"")</f>
        <v>549</v>
      </c>
      <c r="AE2232">
        <f>IFERROR(VLOOKUP(J2232,Product_lookup!$A:$G,6,FALSE),"")</f>
        <v>203</v>
      </c>
      <c r="AF2232">
        <f>IFERROR(VLOOKUP(J2232,Product_lookup!$A:$G,7,FALSE),"")</f>
        <v>139</v>
      </c>
      <c r="AG2232" s="33">
        <f t="shared" si="314"/>
        <v>0.37704918032786883</v>
      </c>
    </row>
    <row r="2233" spans="1:33" x14ac:dyDescent="0.3">
      <c r="A2233" s="27">
        <v>46286</v>
      </c>
      <c r="B2233" s="8" t="s">
        <v>42</v>
      </c>
      <c r="C2233" s="8" t="s">
        <v>140</v>
      </c>
      <c r="D2233" s="8" t="s">
        <v>141</v>
      </c>
      <c r="E2233" s="8" t="s">
        <v>377</v>
      </c>
      <c r="F2233" s="8" t="s">
        <v>143</v>
      </c>
      <c r="G2233" s="8" t="s">
        <v>378</v>
      </c>
      <c r="H2233" s="8" t="s">
        <v>24</v>
      </c>
      <c r="I2233" s="8" t="s">
        <v>883</v>
      </c>
      <c r="J2233" s="8" t="s">
        <v>380</v>
      </c>
      <c r="K2233" s="8" t="s">
        <v>7</v>
      </c>
      <c r="L2233" s="12">
        <v>576</v>
      </c>
      <c r="M2233" s="9">
        <v>4</v>
      </c>
      <c r="N2233" s="10">
        <f t="shared" si="306"/>
        <v>6.9444444444444441E-3</v>
      </c>
      <c r="O2233" s="11">
        <f t="shared" si="307"/>
        <v>9.8000000000000007</v>
      </c>
      <c r="P2233" s="11">
        <v>39.200000000000003</v>
      </c>
      <c r="Q2233" s="11">
        <v>0</v>
      </c>
      <c r="R2233" s="8">
        <v>0</v>
      </c>
      <c r="S2233" s="8">
        <v>0</v>
      </c>
      <c r="T2233" s="33" t="str">
        <f t="shared" si="308"/>
        <v/>
      </c>
      <c r="U2233" s="12">
        <f t="shared" si="309"/>
        <v>0</v>
      </c>
      <c r="V2233" s="10">
        <f t="shared" si="310"/>
        <v>0</v>
      </c>
      <c r="W2233" s="11">
        <v>12.5</v>
      </c>
      <c r="X2233" s="8" t="s">
        <v>148</v>
      </c>
      <c r="Y2233" s="8" t="s">
        <v>149</v>
      </c>
      <c r="AA2233">
        <f t="shared" si="311"/>
        <v>3</v>
      </c>
      <c r="AB2233" s="32">
        <f t="shared" si="312"/>
        <v>-39.200000000000003</v>
      </c>
      <c r="AC2233" t="str">
        <f t="shared" si="313"/>
        <v>No Sales</v>
      </c>
      <c r="AD2233">
        <f>IFERROR(VLOOKUP(J2233,Product_lookup!$A:$G,5,FALSE),"")</f>
        <v>549</v>
      </c>
      <c r="AE2233">
        <f>IFERROR(VLOOKUP(J2233,Product_lookup!$A:$G,6,FALSE),"")</f>
        <v>203</v>
      </c>
      <c r="AF2233">
        <f>IFERROR(VLOOKUP(J2233,Product_lookup!$A:$G,7,FALSE),"")</f>
        <v>139</v>
      </c>
      <c r="AG2233" s="33">
        <f t="shared" si="314"/>
        <v>0.37704918032786883</v>
      </c>
    </row>
    <row r="2234" spans="1:33" x14ac:dyDescent="0.3">
      <c r="A2234" s="27">
        <v>46286</v>
      </c>
      <c r="B2234" s="8" t="s">
        <v>37</v>
      </c>
      <c r="C2234" s="8" t="s">
        <v>140</v>
      </c>
      <c r="D2234" s="8" t="s">
        <v>141</v>
      </c>
      <c r="E2234" s="8" t="s">
        <v>157</v>
      </c>
      <c r="F2234" s="8" t="s">
        <v>143</v>
      </c>
      <c r="G2234" s="8" t="s">
        <v>162</v>
      </c>
      <c r="H2234" s="8" t="s">
        <v>13</v>
      </c>
      <c r="I2234" s="8" t="s">
        <v>1110</v>
      </c>
      <c r="J2234" s="8" t="s">
        <v>159</v>
      </c>
      <c r="K2234" s="8" t="s">
        <v>7</v>
      </c>
      <c r="L2234" s="12">
        <v>402</v>
      </c>
      <c r="M2234" s="9">
        <v>2</v>
      </c>
      <c r="N2234" s="10">
        <f t="shared" si="306"/>
        <v>4.9751243781094526E-3</v>
      </c>
      <c r="O2234" s="11">
        <f t="shared" si="307"/>
        <v>6.55</v>
      </c>
      <c r="P2234" s="11">
        <v>13.1</v>
      </c>
      <c r="Q2234" s="11">
        <v>0</v>
      </c>
      <c r="R2234" s="8">
        <v>0</v>
      </c>
      <c r="S2234" s="8">
        <v>0</v>
      </c>
      <c r="T2234" s="33" t="str">
        <f t="shared" si="308"/>
        <v/>
      </c>
      <c r="U2234" s="12">
        <f t="shared" si="309"/>
        <v>0</v>
      </c>
      <c r="V2234" s="10">
        <f t="shared" si="310"/>
        <v>0</v>
      </c>
      <c r="W2234" s="11">
        <v>12</v>
      </c>
      <c r="X2234" s="8" t="s">
        <v>148</v>
      </c>
      <c r="Y2234" s="8" t="s">
        <v>149</v>
      </c>
      <c r="AA2234">
        <f t="shared" si="311"/>
        <v>3</v>
      </c>
      <c r="AB2234" s="32">
        <f t="shared" si="312"/>
        <v>-13.1</v>
      </c>
      <c r="AC2234" t="str">
        <f t="shared" si="313"/>
        <v>No Sales</v>
      </c>
      <c r="AD2234">
        <f>IFERROR(VLOOKUP(J2234,Product_lookup!$A:$G,5,FALSE),"")</f>
        <v>399</v>
      </c>
      <c r="AE2234">
        <f>IFERROR(VLOOKUP(J2234,Product_lookup!$A:$G,6,FALSE),"")</f>
        <v>148</v>
      </c>
      <c r="AF2234">
        <f>IFERROR(VLOOKUP(J2234,Product_lookup!$A:$G,7,FALSE),"")</f>
        <v>126</v>
      </c>
      <c r="AG2234" s="33">
        <f t="shared" si="314"/>
        <v>0.31328320802005011</v>
      </c>
    </row>
    <row r="2235" spans="1:33" x14ac:dyDescent="0.3">
      <c r="A2235" s="27">
        <v>46286</v>
      </c>
      <c r="B2235" s="8" t="s">
        <v>37</v>
      </c>
      <c r="C2235" s="8" t="s">
        <v>140</v>
      </c>
      <c r="D2235" s="8" t="s">
        <v>141</v>
      </c>
      <c r="E2235" s="8" t="s">
        <v>157</v>
      </c>
      <c r="F2235" s="8" t="s">
        <v>143</v>
      </c>
      <c r="G2235" s="8" t="s">
        <v>162</v>
      </c>
      <c r="H2235" s="8" t="s">
        <v>13</v>
      </c>
      <c r="I2235" s="8" t="s">
        <v>586</v>
      </c>
      <c r="J2235" s="8" t="s">
        <v>159</v>
      </c>
      <c r="K2235" s="8" t="s">
        <v>14</v>
      </c>
      <c r="L2235" s="12">
        <v>404</v>
      </c>
      <c r="M2235" s="9">
        <v>4</v>
      </c>
      <c r="N2235" s="10">
        <f t="shared" si="306"/>
        <v>9.9009900990099011E-3</v>
      </c>
      <c r="O2235" s="11">
        <f t="shared" si="307"/>
        <v>5.39</v>
      </c>
      <c r="P2235" s="11">
        <v>21.56</v>
      </c>
      <c r="Q2235" s="11">
        <v>0</v>
      </c>
      <c r="R2235" s="8">
        <v>0</v>
      </c>
      <c r="S2235" s="8">
        <v>0</v>
      </c>
      <c r="T2235" s="33" t="str">
        <f t="shared" si="308"/>
        <v/>
      </c>
      <c r="U2235" s="12">
        <f t="shared" si="309"/>
        <v>0</v>
      </c>
      <c r="V2235" s="10">
        <f t="shared" si="310"/>
        <v>0</v>
      </c>
      <c r="W2235" s="11">
        <v>8</v>
      </c>
      <c r="X2235" s="8" t="s">
        <v>148</v>
      </c>
      <c r="Y2235" s="8" t="s">
        <v>149</v>
      </c>
      <c r="AA2235">
        <f t="shared" si="311"/>
        <v>3</v>
      </c>
      <c r="AB2235" s="32">
        <f t="shared" si="312"/>
        <v>-21.56</v>
      </c>
      <c r="AC2235" t="str">
        <f t="shared" si="313"/>
        <v>No Sales</v>
      </c>
      <c r="AD2235">
        <f>IFERROR(VLOOKUP(J2235,Product_lookup!$A:$G,5,FALSE),"")</f>
        <v>399</v>
      </c>
      <c r="AE2235">
        <f>IFERROR(VLOOKUP(J2235,Product_lookup!$A:$G,6,FALSE),"")</f>
        <v>148</v>
      </c>
      <c r="AF2235">
        <f>IFERROR(VLOOKUP(J2235,Product_lookup!$A:$G,7,FALSE),"")</f>
        <v>126</v>
      </c>
      <c r="AG2235" s="33">
        <f t="shared" si="314"/>
        <v>0.31328320802005011</v>
      </c>
    </row>
    <row r="2236" spans="1:33" x14ac:dyDescent="0.3">
      <c r="A2236" s="27">
        <v>46286</v>
      </c>
      <c r="B2236" s="8" t="s">
        <v>37</v>
      </c>
      <c r="C2236" s="8" t="s">
        <v>140</v>
      </c>
      <c r="D2236" s="8" t="s">
        <v>141</v>
      </c>
      <c r="E2236" s="8" t="s">
        <v>239</v>
      </c>
      <c r="F2236" s="8" t="s">
        <v>143</v>
      </c>
      <c r="G2236" s="8" t="s">
        <v>240</v>
      </c>
      <c r="H2236" s="8" t="s">
        <v>13</v>
      </c>
      <c r="I2236" s="8" t="s">
        <v>361</v>
      </c>
      <c r="J2236" s="8" t="s">
        <v>242</v>
      </c>
      <c r="K2236" s="8" t="s">
        <v>7</v>
      </c>
      <c r="L2236" s="12">
        <v>445</v>
      </c>
      <c r="M2236" s="9">
        <v>2</v>
      </c>
      <c r="N2236" s="10">
        <f t="shared" si="306"/>
        <v>4.4943820224719105E-3</v>
      </c>
      <c r="O2236" s="11">
        <f t="shared" si="307"/>
        <v>5.76</v>
      </c>
      <c r="P2236" s="11">
        <v>11.52</v>
      </c>
      <c r="Q2236" s="11">
        <v>0</v>
      </c>
      <c r="R2236" s="8">
        <v>0</v>
      </c>
      <c r="S2236" s="8">
        <v>0</v>
      </c>
      <c r="T2236" s="33" t="str">
        <f t="shared" si="308"/>
        <v/>
      </c>
      <c r="U2236" s="12">
        <f t="shared" si="309"/>
        <v>0</v>
      </c>
      <c r="V2236" s="10">
        <f t="shared" si="310"/>
        <v>0</v>
      </c>
      <c r="W2236" s="11">
        <v>7.5</v>
      </c>
      <c r="X2236" s="8" t="s">
        <v>148</v>
      </c>
      <c r="Y2236" s="8" t="s">
        <v>149</v>
      </c>
      <c r="AA2236">
        <f t="shared" si="311"/>
        <v>3</v>
      </c>
      <c r="AB2236" s="32">
        <f t="shared" si="312"/>
        <v>-11.52</v>
      </c>
      <c r="AC2236" t="str">
        <f t="shared" si="313"/>
        <v>No Sales</v>
      </c>
      <c r="AD2236">
        <f>IFERROR(VLOOKUP(J2236,Product_lookup!$A:$G,5,FALSE),"")</f>
        <v>299</v>
      </c>
      <c r="AE2236">
        <f>IFERROR(VLOOKUP(J2236,Product_lookup!$A:$G,6,FALSE),"")</f>
        <v>114</v>
      </c>
      <c r="AF2236">
        <f>IFERROR(VLOOKUP(J2236,Product_lookup!$A:$G,7,FALSE),"")</f>
        <v>107</v>
      </c>
      <c r="AG2236" s="33">
        <f t="shared" si="314"/>
        <v>0.2608695652173913</v>
      </c>
    </row>
    <row r="2237" spans="1:33" x14ac:dyDescent="0.3">
      <c r="A2237" s="27">
        <v>46286</v>
      </c>
      <c r="B2237" s="8" t="s">
        <v>37</v>
      </c>
      <c r="C2237" s="8" t="s">
        <v>140</v>
      </c>
      <c r="D2237" s="8" t="s">
        <v>141</v>
      </c>
      <c r="E2237" s="8" t="s">
        <v>239</v>
      </c>
      <c r="F2237" s="8" t="s">
        <v>143</v>
      </c>
      <c r="G2237" s="8" t="s">
        <v>240</v>
      </c>
      <c r="H2237" s="8" t="s">
        <v>13</v>
      </c>
      <c r="I2237" s="8" t="s">
        <v>1010</v>
      </c>
      <c r="J2237" s="8" t="s">
        <v>242</v>
      </c>
      <c r="K2237" s="8" t="s">
        <v>21</v>
      </c>
      <c r="L2237" s="12">
        <v>53</v>
      </c>
      <c r="M2237" s="9">
        <v>1</v>
      </c>
      <c r="N2237" s="10">
        <f t="shared" si="306"/>
        <v>1.8867924528301886E-2</v>
      </c>
      <c r="O2237" s="11">
        <f t="shared" si="307"/>
        <v>6</v>
      </c>
      <c r="P2237" s="11">
        <v>6</v>
      </c>
      <c r="Q2237" s="11">
        <v>0</v>
      </c>
      <c r="R2237" s="8">
        <v>0</v>
      </c>
      <c r="S2237" s="8">
        <v>0</v>
      </c>
      <c r="T2237" s="33" t="str">
        <f t="shared" si="308"/>
        <v/>
      </c>
      <c r="U2237" s="12">
        <f t="shared" si="309"/>
        <v>0</v>
      </c>
      <c r="V2237" s="10">
        <f t="shared" si="310"/>
        <v>0</v>
      </c>
      <c r="W2237" s="11">
        <v>6</v>
      </c>
      <c r="X2237" s="8" t="s">
        <v>148</v>
      </c>
      <c r="Y2237" s="8" t="s">
        <v>149</v>
      </c>
      <c r="AA2237">
        <f t="shared" si="311"/>
        <v>3</v>
      </c>
      <c r="AB2237" s="32">
        <f t="shared" si="312"/>
        <v>-6</v>
      </c>
      <c r="AC2237" t="str">
        <f t="shared" si="313"/>
        <v>No Sales</v>
      </c>
      <c r="AD2237">
        <f>IFERROR(VLOOKUP(J2237,Product_lookup!$A:$G,5,FALSE),"")</f>
        <v>299</v>
      </c>
      <c r="AE2237">
        <f>IFERROR(VLOOKUP(J2237,Product_lookup!$A:$G,6,FALSE),"")</f>
        <v>114</v>
      </c>
      <c r="AF2237">
        <f>IFERROR(VLOOKUP(J2237,Product_lookup!$A:$G,7,FALSE),"")</f>
        <v>107</v>
      </c>
      <c r="AG2237" s="33">
        <f t="shared" si="314"/>
        <v>0.2608695652173913</v>
      </c>
    </row>
    <row r="2238" spans="1:33" x14ac:dyDescent="0.3">
      <c r="A2238" s="27">
        <v>46286</v>
      </c>
      <c r="B2238" s="8" t="s">
        <v>37</v>
      </c>
      <c r="C2238" s="8" t="s">
        <v>140</v>
      </c>
      <c r="D2238" s="8" t="s">
        <v>141</v>
      </c>
      <c r="E2238" s="8" t="s">
        <v>244</v>
      </c>
      <c r="F2238" s="8" t="s">
        <v>143</v>
      </c>
      <c r="G2238" s="8" t="s">
        <v>394</v>
      </c>
      <c r="H2238" s="8" t="s">
        <v>13</v>
      </c>
      <c r="I2238" s="8" t="s">
        <v>394</v>
      </c>
      <c r="J2238" s="8" t="s">
        <v>247</v>
      </c>
      <c r="K2238" s="8" t="s">
        <v>7</v>
      </c>
      <c r="L2238" s="12">
        <v>1420</v>
      </c>
      <c r="M2238" s="9">
        <v>12</v>
      </c>
      <c r="N2238" s="10">
        <f t="shared" si="306"/>
        <v>8.4507042253521118E-3</v>
      </c>
      <c r="O2238" s="11">
        <f t="shared" si="307"/>
        <v>3.8000000000000003</v>
      </c>
      <c r="P2238" s="11">
        <v>45.6</v>
      </c>
      <c r="Q2238" s="11">
        <v>279</v>
      </c>
      <c r="R2238" s="8">
        <v>1</v>
      </c>
      <c r="S2238" s="8">
        <v>1</v>
      </c>
      <c r="T2238" s="33">
        <f t="shared" si="308"/>
        <v>0.16344086021505377</v>
      </c>
      <c r="U2238" s="12">
        <f t="shared" si="309"/>
        <v>6.1184210526315788</v>
      </c>
      <c r="V2238" s="10">
        <f t="shared" si="310"/>
        <v>8.3333333333333329E-2</v>
      </c>
      <c r="W2238" s="11">
        <v>5.5</v>
      </c>
      <c r="X2238" s="8" t="s">
        <v>148</v>
      </c>
      <c r="Y2238" s="8" t="s">
        <v>149</v>
      </c>
      <c r="Z2238" s="8" t="s">
        <v>497</v>
      </c>
      <c r="AA2238">
        <f t="shared" si="311"/>
        <v>3</v>
      </c>
      <c r="AB2238" s="32">
        <f t="shared" si="312"/>
        <v>22.4</v>
      </c>
      <c r="AC2238" t="str">
        <f t="shared" si="313"/>
        <v>Profitable</v>
      </c>
      <c r="AD2238">
        <f>IFERROR(VLOOKUP(J2238,Product_lookup!$A:$G,5,FALSE),"")</f>
        <v>279</v>
      </c>
      <c r="AE2238">
        <f>IFERROR(VLOOKUP(J2238,Product_lookup!$A:$G,6,FALSE),"")</f>
        <v>106</v>
      </c>
      <c r="AF2238">
        <f>IFERROR(VLOOKUP(J2238,Product_lookup!$A:$G,7,FALSE),"")</f>
        <v>105</v>
      </c>
      <c r="AG2238" s="33">
        <f t="shared" si="314"/>
        <v>0.24372759856630824</v>
      </c>
    </row>
    <row r="2239" spans="1:33" x14ac:dyDescent="0.3">
      <c r="A2239" s="27">
        <v>46286</v>
      </c>
      <c r="B2239" s="8" t="s">
        <v>37</v>
      </c>
      <c r="C2239" s="8" t="s">
        <v>140</v>
      </c>
      <c r="D2239" s="8" t="s">
        <v>141</v>
      </c>
      <c r="E2239" s="8" t="s">
        <v>167</v>
      </c>
      <c r="F2239" s="8" t="s">
        <v>143</v>
      </c>
      <c r="G2239" s="8" t="s">
        <v>168</v>
      </c>
      <c r="H2239" s="8" t="s">
        <v>13</v>
      </c>
      <c r="I2239" s="8" t="s">
        <v>511</v>
      </c>
      <c r="J2239" s="8" t="s">
        <v>169</v>
      </c>
      <c r="K2239" s="8" t="s">
        <v>21</v>
      </c>
      <c r="L2239" s="12">
        <v>332</v>
      </c>
      <c r="M2239" s="9">
        <v>4</v>
      </c>
      <c r="N2239" s="10">
        <f t="shared" si="306"/>
        <v>1.2048192771084338E-2</v>
      </c>
      <c r="O2239" s="11">
        <f t="shared" si="307"/>
        <v>6.5</v>
      </c>
      <c r="P2239" s="11">
        <v>26</v>
      </c>
      <c r="Q2239" s="11">
        <v>0</v>
      </c>
      <c r="R2239" s="8">
        <v>0</v>
      </c>
      <c r="S2239" s="8">
        <v>0</v>
      </c>
      <c r="T2239" s="33" t="str">
        <f t="shared" si="308"/>
        <v/>
      </c>
      <c r="U2239" s="12">
        <f t="shared" si="309"/>
        <v>0</v>
      </c>
      <c r="V2239" s="10">
        <f t="shared" si="310"/>
        <v>0</v>
      </c>
      <c r="W2239" s="11">
        <v>6.5</v>
      </c>
      <c r="X2239" s="8" t="s">
        <v>148</v>
      </c>
      <c r="Y2239" s="8" t="s">
        <v>149</v>
      </c>
      <c r="AA2239">
        <f t="shared" si="311"/>
        <v>3</v>
      </c>
      <c r="AB2239" s="32">
        <f t="shared" si="312"/>
        <v>-26</v>
      </c>
      <c r="AC2239" t="str">
        <f t="shared" si="313"/>
        <v>No Sales</v>
      </c>
      <c r="AD2239">
        <f>IFERROR(VLOOKUP(J2239,Product_lookup!$A:$G,5,FALSE),"")</f>
        <v>249</v>
      </c>
      <c r="AE2239">
        <f>IFERROR(VLOOKUP(J2239,Product_lookup!$A:$G,6,FALSE),"")</f>
        <v>100</v>
      </c>
      <c r="AF2239">
        <f>IFERROR(VLOOKUP(J2239,Product_lookup!$A:$G,7,FALSE),"")</f>
        <v>102</v>
      </c>
      <c r="AG2239" s="33">
        <f t="shared" si="314"/>
        <v>0.18875502008032127</v>
      </c>
    </row>
    <row r="2240" spans="1:33" x14ac:dyDescent="0.3">
      <c r="A2240" s="27">
        <v>46286</v>
      </c>
      <c r="B2240" s="8" t="s">
        <v>37</v>
      </c>
      <c r="C2240" s="8" t="s">
        <v>140</v>
      </c>
      <c r="D2240" s="8" t="s">
        <v>141</v>
      </c>
      <c r="E2240" s="8" t="s">
        <v>167</v>
      </c>
      <c r="F2240" s="8" t="s">
        <v>143</v>
      </c>
      <c r="G2240" s="8" t="s">
        <v>255</v>
      </c>
      <c r="H2240" s="8" t="s">
        <v>13</v>
      </c>
      <c r="I2240" s="8" t="s">
        <v>867</v>
      </c>
      <c r="J2240" s="8" t="s">
        <v>169</v>
      </c>
      <c r="K2240" s="8" t="s">
        <v>14</v>
      </c>
      <c r="L2240" s="12">
        <v>626</v>
      </c>
      <c r="M2240" s="9">
        <v>4</v>
      </c>
      <c r="N2240" s="10">
        <f t="shared" si="306"/>
        <v>6.3897763578274758E-3</v>
      </c>
      <c r="O2240" s="11">
        <f t="shared" si="307"/>
        <v>3.98</v>
      </c>
      <c r="P2240" s="11">
        <v>15.92</v>
      </c>
      <c r="Q2240" s="11">
        <v>0</v>
      </c>
      <c r="R2240" s="8">
        <v>0</v>
      </c>
      <c r="S2240" s="8">
        <v>0</v>
      </c>
      <c r="T2240" s="33" t="str">
        <f t="shared" si="308"/>
        <v/>
      </c>
      <c r="U2240" s="12">
        <f t="shared" si="309"/>
        <v>0</v>
      </c>
      <c r="V2240" s="10">
        <f t="shared" si="310"/>
        <v>0</v>
      </c>
      <c r="W2240" s="11">
        <v>5</v>
      </c>
      <c r="X2240" s="8" t="s">
        <v>148</v>
      </c>
      <c r="Y2240" s="8" t="s">
        <v>149</v>
      </c>
      <c r="AA2240">
        <f t="shared" si="311"/>
        <v>3</v>
      </c>
      <c r="AB2240" s="32">
        <f t="shared" si="312"/>
        <v>-15.92</v>
      </c>
      <c r="AC2240" t="str">
        <f t="shared" si="313"/>
        <v>No Sales</v>
      </c>
      <c r="AD2240">
        <f>IFERROR(VLOOKUP(J2240,Product_lookup!$A:$G,5,FALSE),"")</f>
        <v>249</v>
      </c>
      <c r="AE2240">
        <f>IFERROR(VLOOKUP(J2240,Product_lookup!$A:$G,6,FALSE),"")</f>
        <v>100</v>
      </c>
      <c r="AF2240">
        <f>IFERROR(VLOOKUP(J2240,Product_lookup!$A:$G,7,FALSE),"")</f>
        <v>102</v>
      </c>
      <c r="AG2240" s="33">
        <f t="shared" si="314"/>
        <v>0.18875502008032127</v>
      </c>
    </row>
    <row r="2241" spans="1:33" x14ac:dyDescent="0.3">
      <c r="A2241" s="27">
        <v>46286</v>
      </c>
      <c r="B2241" s="8" t="s">
        <v>37</v>
      </c>
      <c r="C2241" s="8" t="s">
        <v>140</v>
      </c>
      <c r="D2241" s="8" t="s">
        <v>141</v>
      </c>
      <c r="E2241" s="8" t="s">
        <v>257</v>
      </c>
      <c r="F2241" s="8" t="s">
        <v>143</v>
      </c>
      <c r="G2241" s="8" t="s">
        <v>258</v>
      </c>
      <c r="H2241" s="8" t="s">
        <v>13</v>
      </c>
      <c r="I2241" s="8" t="s">
        <v>258</v>
      </c>
      <c r="J2241" s="8" t="s">
        <v>260</v>
      </c>
      <c r="K2241" s="8" t="s">
        <v>14</v>
      </c>
      <c r="L2241" s="12">
        <v>2523</v>
      </c>
      <c r="M2241" s="9">
        <v>6</v>
      </c>
      <c r="N2241" s="10">
        <f t="shared" si="306"/>
        <v>2.3781212841854932E-3</v>
      </c>
      <c r="O2241" s="11">
        <f t="shared" si="307"/>
        <v>7.0100000000000007</v>
      </c>
      <c r="P2241" s="11">
        <v>42.06</v>
      </c>
      <c r="Q2241" s="11">
        <v>0</v>
      </c>
      <c r="R2241" s="8">
        <v>0</v>
      </c>
      <c r="S2241" s="8">
        <v>0</v>
      </c>
      <c r="T2241" s="33" t="str">
        <f t="shared" si="308"/>
        <v/>
      </c>
      <c r="U2241" s="12">
        <f t="shared" si="309"/>
        <v>0</v>
      </c>
      <c r="V2241" s="10">
        <f t="shared" si="310"/>
        <v>0</v>
      </c>
      <c r="W2241" s="11">
        <v>9</v>
      </c>
      <c r="X2241" s="8" t="s">
        <v>148</v>
      </c>
      <c r="Y2241" s="8" t="s">
        <v>149</v>
      </c>
      <c r="AA2241">
        <f t="shared" si="311"/>
        <v>3</v>
      </c>
      <c r="AB2241" s="32">
        <f t="shared" si="312"/>
        <v>-42.06</v>
      </c>
      <c r="AC2241" t="str">
        <f t="shared" si="313"/>
        <v>No Sales</v>
      </c>
      <c r="AD2241">
        <f>IFERROR(VLOOKUP(J2241,Product_lookup!$A:$G,5,FALSE),"")</f>
        <v>349</v>
      </c>
      <c r="AE2241">
        <f>IFERROR(VLOOKUP(J2241,Product_lookup!$A:$G,6,FALSE),"")</f>
        <v>133</v>
      </c>
      <c r="AF2241">
        <f>IFERROR(VLOOKUP(J2241,Product_lookup!$A:$G,7,FALSE),"")</f>
        <v>111</v>
      </c>
      <c r="AG2241" s="33">
        <f t="shared" si="314"/>
        <v>0.3008595988538682</v>
      </c>
    </row>
    <row r="2242" spans="1:33" x14ac:dyDescent="0.3">
      <c r="A2242" s="27">
        <v>46286</v>
      </c>
      <c r="B2242" s="8" t="s">
        <v>37</v>
      </c>
      <c r="C2242" s="8" t="s">
        <v>140</v>
      </c>
      <c r="D2242" s="8" t="s">
        <v>141</v>
      </c>
      <c r="E2242" s="8" t="s">
        <v>257</v>
      </c>
      <c r="F2242" s="8" t="s">
        <v>143</v>
      </c>
      <c r="G2242" s="8" t="s">
        <v>258</v>
      </c>
      <c r="H2242" s="8" t="s">
        <v>13</v>
      </c>
      <c r="I2242" s="8" t="s">
        <v>869</v>
      </c>
      <c r="J2242" s="8" t="s">
        <v>260</v>
      </c>
      <c r="K2242" s="8" t="s">
        <v>21</v>
      </c>
      <c r="L2242" s="12">
        <v>310</v>
      </c>
      <c r="M2242" s="9">
        <v>3</v>
      </c>
      <c r="N2242" s="10">
        <f t="shared" ref="N2242:N2305" si="315">IF(L2242=0,"",M2242/L2242)</f>
        <v>9.6774193548387101E-3</v>
      </c>
      <c r="O2242" s="11">
        <f t="shared" ref="O2242:O2305" si="316">IF(M2242=0,"",P2242/M2242)</f>
        <v>6.18</v>
      </c>
      <c r="P2242" s="11">
        <v>18.54</v>
      </c>
      <c r="Q2242" s="11">
        <v>0</v>
      </c>
      <c r="R2242" s="8">
        <v>0</v>
      </c>
      <c r="S2242" s="8">
        <v>0</v>
      </c>
      <c r="T2242" s="33" t="str">
        <f t="shared" ref="T2242:T2305" si="317">IF(Q2242=0,"",P2242/Q2242)</f>
        <v/>
      </c>
      <c r="U2242" s="12">
        <f t="shared" ref="U2242:U2305" si="318">IF(P2242=0,"",Q2242/P2242)</f>
        <v>0</v>
      </c>
      <c r="V2242" s="10">
        <f t="shared" ref="V2242:V2305" si="319">IF(M2242=0,"",R2242/M2242)</f>
        <v>0</v>
      </c>
      <c r="W2242" s="11">
        <v>7</v>
      </c>
      <c r="X2242" s="8" t="s">
        <v>148</v>
      </c>
      <c r="Y2242" s="8" t="s">
        <v>149</v>
      </c>
      <c r="AA2242">
        <f t="shared" ref="AA2242:AA2305" si="320">IF(OR(A2242&lt;DATE(2026,9,1),A2242&gt;DATE(2026,9,28)),"Check Date",INT((A2242-DATE(2026,9,1))/7)+1)</f>
        <v>3</v>
      </c>
      <c r="AB2242" s="32">
        <f t="shared" ref="AB2242:AB2305" si="321">IF(OR(AD2242="",AE2242="",AF2242=""),"",S2242*(AD2242-AE2242-AF2242)-P2242)</f>
        <v>-18.54</v>
      </c>
      <c r="AC2242" t="str">
        <f t="shared" ref="AC2242:AC2305" si="322">IF(P2242&lt;0,"Review",IF(OR(AD2242="",AE2242="",AF2242=""),"Cost missing",IF(P2242=0,"No Spend",IF(Q2242=0,"No Sales",IF(P2242/Q2242&lt;AG2242,"Profitable","Losing")))))</f>
        <v>No Sales</v>
      </c>
      <c r="AD2242">
        <f>IFERROR(VLOOKUP(J2242,Product_lookup!$A:$G,5,FALSE),"")</f>
        <v>349</v>
      </c>
      <c r="AE2242">
        <f>IFERROR(VLOOKUP(J2242,Product_lookup!$A:$G,6,FALSE),"")</f>
        <v>133</v>
      </c>
      <c r="AF2242">
        <f>IFERROR(VLOOKUP(J2242,Product_lookup!$A:$G,7,FALSE),"")</f>
        <v>111</v>
      </c>
      <c r="AG2242" s="33">
        <f t="shared" ref="AG2242:AG2305" si="323">IFERROR((AD2242-AE2242-AF2242)/AD2242,"")</f>
        <v>0.3008595988538682</v>
      </c>
    </row>
    <row r="2243" spans="1:33" x14ac:dyDescent="0.3">
      <c r="A2243" s="27">
        <v>46286</v>
      </c>
      <c r="B2243" s="8" t="s">
        <v>33</v>
      </c>
      <c r="C2243" s="8" t="s">
        <v>173</v>
      </c>
      <c r="D2243" s="8" t="s">
        <v>141</v>
      </c>
      <c r="E2243" s="8" t="s">
        <v>200</v>
      </c>
      <c r="F2243" s="8" t="s">
        <v>143</v>
      </c>
      <c r="G2243" s="8" t="s">
        <v>268</v>
      </c>
      <c r="H2243" s="8" t="s">
        <v>24</v>
      </c>
      <c r="I2243" s="8" t="s">
        <v>870</v>
      </c>
      <c r="J2243" s="8" t="s">
        <v>202</v>
      </c>
      <c r="K2243" s="8" t="s">
        <v>14</v>
      </c>
      <c r="L2243" s="12">
        <v>645</v>
      </c>
      <c r="M2243" s="9">
        <v>4</v>
      </c>
      <c r="N2243" s="10">
        <f t="shared" si="315"/>
        <v>6.2015503875968991E-3</v>
      </c>
      <c r="O2243" s="11">
        <f t="shared" si="316"/>
        <v>7.61</v>
      </c>
      <c r="P2243" s="11">
        <v>30.44</v>
      </c>
      <c r="Q2243" s="11">
        <v>429</v>
      </c>
      <c r="R2243" s="8">
        <v>1</v>
      </c>
      <c r="S2243" s="8">
        <v>1</v>
      </c>
      <c r="T2243" s="33">
        <f t="shared" si="317"/>
        <v>7.095571095571096E-2</v>
      </c>
      <c r="U2243" s="12">
        <f t="shared" si="318"/>
        <v>14.093298291721419</v>
      </c>
      <c r="V2243" s="10">
        <f t="shared" si="319"/>
        <v>0.25</v>
      </c>
      <c r="W2243" s="11">
        <v>11.5</v>
      </c>
      <c r="X2243" s="8" t="s">
        <v>148</v>
      </c>
      <c r="Y2243" s="8" t="s">
        <v>149</v>
      </c>
      <c r="AA2243">
        <f t="shared" si="320"/>
        <v>3</v>
      </c>
      <c r="AB2243" s="32">
        <f t="shared" si="321"/>
        <v>100.56</v>
      </c>
      <c r="AC2243" t="str">
        <f t="shared" si="322"/>
        <v>Profitable</v>
      </c>
      <c r="AD2243">
        <f>IFERROR(VLOOKUP(J2243,Product_lookup!$A:$G,5,FALSE),"")</f>
        <v>429</v>
      </c>
      <c r="AE2243">
        <f>IFERROR(VLOOKUP(J2243,Product_lookup!$A:$G,6,FALSE),"")</f>
        <v>159</v>
      </c>
      <c r="AF2243">
        <f>IFERROR(VLOOKUP(J2243,Product_lookup!$A:$G,7,FALSE),"")</f>
        <v>139</v>
      </c>
      <c r="AG2243" s="33">
        <f t="shared" si="323"/>
        <v>0.30536130536130535</v>
      </c>
    </row>
    <row r="2244" spans="1:33" x14ac:dyDescent="0.3">
      <c r="A2244" s="27">
        <v>46286</v>
      </c>
      <c r="B2244" s="8" t="s">
        <v>33</v>
      </c>
      <c r="C2244" s="8" t="s">
        <v>173</v>
      </c>
      <c r="D2244" s="8" t="s">
        <v>141</v>
      </c>
      <c r="E2244" s="8" t="s">
        <v>200</v>
      </c>
      <c r="F2244" s="8" t="s">
        <v>143</v>
      </c>
      <c r="G2244" s="8" t="s">
        <v>268</v>
      </c>
      <c r="H2244" s="8" t="s">
        <v>24</v>
      </c>
      <c r="I2244" s="8" t="s">
        <v>199</v>
      </c>
      <c r="J2244" s="8" t="s">
        <v>202</v>
      </c>
      <c r="K2244" s="8" t="s">
        <v>7</v>
      </c>
      <c r="L2244" s="12">
        <v>580</v>
      </c>
      <c r="M2244" s="9">
        <v>3</v>
      </c>
      <c r="N2244" s="10">
        <f t="shared" si="315"/>
        <v>5.1724137931034482E-3</v>
      </c>
      <c r="O2244" s="11">
        <f t="shared" si="316"/>
        <v>9.18</v>
      </c>
      <c r="P2244" s="11">
        <v>27.54</v>
      </c>
      <c r="Q2244" s="11">
        <v>0</v>
      </c>
      <c r="R2244" s="8">
        <v>0</v>
      </c>
      <c r="S2244" s="8">
        <v>0</v>
      </c>
      <c r="T2244" s="33" t="str">
        <f t="shared" si="317"/>
        <v/>
      </c>
      <c r="U2244" s="12">
        <f t="shared" si="318"/>
        <v>0</v>
      </c>
      <c r="V2244" s="10">
        <f t="shared" si="319"/>
        <v>0</v>
      </c>
      <c r="W2244" s="11">
        <v>11.5</v>
      </c>
      <c r="X2244" s="8" t="s">
        <v>148</v>
      </c>
      <c r="Y2244" s="8" t="s">
        <v>149</v>
      </c>
      <c r="AA2244">
        <f t="shared" si="320"/>
        <v>3</v>
      </c>
      <c r="AB2244" s="32">
        <f t="shared" si="321"/>
        <v>-27.54</v>
      </c>
      <c r="AC2244" t="str">
        <f t="shared" si="322"/>
        <v>No Sales</v>
      </c>
      <c r="AD2244">
        <f>IFERROR(VLOOKUP(J2244,Product_lookup!$A:$G,5,FALSE),"")</f>
        <v>429</v>
      </c>
      <c r="AE2244">
        <f>IFERROR(VLOOKUP(J2244,Product_lookup!$A:$G,6,FALSE),"")</f>
        <v>159</v>
      </c>
      <c r="AF2244">
        <f>IFERROR(VLOOKUP(J2244,Product_lookup!$A:$G,7,FALSE),"")</f>
        <v>139</v>
      </c>
      <c r="AG2244" s="33">
        <f t="shared" si="323"/>
        <v>0.30536130536130535</v>
      </c>
    </row>
    <row r="2245" spans="1:33" x14ac:dyDescent="0.3">
      <c r="A2245" s="27">
        <v>46270</v>
      </c>
      <c r="B2245" s="8" t="s">
        <v>5</v>
      </c>
      <c r="C2245" s="8" t="s">
        <v>173</v>
      </c>
      <c r="D2245" s="8" t="s">
        <v>141</v>
      </c>
      <c r="E2245" s="8" t="s">
        <v>193</v>
      </c>
      <c r="F2245" s="8" t="s">
        <v>143</v>
      </c>
      <c r="G2245" s="8" t="s">
        <v>178</v>
      </c>
      <c r="H2245" s="8" t="s">
        <v>6</v>
      </c>
      <c r="I2245" s="8" t="s">
        <v>265</v>
      </c>
      <c r="J2245" s="8" t="s">
        <v>195</v>
      </c>
      <c r="K2245" s="8" t="s">
        <v>14</v>
      </c>
      <c r="L2245" s="12">
        <v>3273</v>
      </c>
      <c r="M2245" s="9">
        <v>4</v>
      </c>
      <c r="N2245" s="10">
        <f t="shared" si="315"/>
        <v>1.2221203788573174E-3</v>
      </c>
      <c r="O2245" s="11">
        <f t="shared" si="316"/>
        <v>7.74</v>
      </c>
      <c r="P2245" s="11">
        <v>30.96</v>
      </c>
      <c r="Q2245" s="11">
        <v>2793</v>
      </c>
      <c r="R2245" s="8">
        <v>7</v>
      </c>
      <c r="S2245" s="8">
        <v>7</v>
      </c>
      <c r="T2245" s="33">
        <f t="shared" si="317"/>
        <v>1.1084854994629431E-2</v>
      </c>
      <c r="U2245" s="12">
        <f t="shared" si="318"/>
        <v>90.213178294573638</v>
      </c>
      <c r="V2245" s="10">
        <f t="shared" si="319"/>
        <v>1.75</v>
      </c>
      <c r="W2245" s="11">
        <v>10</v>
      </c>
      <c r="X2245" s="8" t="s">
        <v>148</v>
      </c>
      <c r="Y2245" s="8" t="s">
        <v>149</v>
      </c>
      <c r="AA2245">
        <f t="shared" si="320"/>
        <v>1</v>
      </c>
      <c r="AB2245" s="32">
        <f t="shared" si="321"/>
        <v>844.04</v>
      </c>
      <c r="AC2245" t="str">
        <f t="shared" si="322"/>
        <v>Profitable</v>
      </c>
      <c r="AD2245">
        <f>IFERROR(VLOOKUP(J2245,Product_lookup!$A:$G,5,FALSE),"")</f>
        <v>399</v>
      </c>
      <c r="AE2245">
        <f>IFERROR(VLOOKUP(J2245,Product_lookup!$A:$G,6,FALSE),"")</f>
        <v>148</v>
      </c>
      <c r="AF2245">
        <f>IFERROR(VLOOKUP(J2245,Product_lookup!$A:$G,7,FALSE),"")</f>
        <v>126</v>
      </c>
      <c r="AG2245" s="33">
        <f t="shared" si="323"/>
        <v>0.31328320802005011</v>
      </c>
    </row>
    <row r="2246" spans="1:33" x14ac:dyDescent="0.3">
      <c r="A2246" s="27">
        <v>46286</v>
      </c>
      <c r="B2246" s="8" t="s">
        <v>33</v>
      </c>
      <c r="C2246" s="8" t="s">
        <v>173</v>
      </c>
      <c r="D2246" s="8" t="s">
        <v>141</v>
      </c>
      <c r="E2246" s="8" t="s">
        <v>200</v>
      </c>
      <c r="F2246" s="8" t="s">
        <v>143</v>
      </c>
      <c r="G2246" s="8" t="s">
        <v>268</v>
      </c>
      <c r="H2246" s="8" t="s">
        <v>24</v>
      </c>
      <c r="I2246" s="8" t="s">
        <v>270</v>
      </c>
      <c r="J2246" s="8" t="s">
        <v>202</v>
      </c>
      <c r="K2246" s="8" t="s">
        <v>7</v>
      </c>
      <c r="L2246" s="12">
        <v>749</v>
      </c>
      <c r="M2246" s="9">
        <v>6</v>
      </c>
      <c r="N2246" s="10">
        <f t="shared" si="315"/>
        <v>8.0106809078771702E-3</v>
      </c>
      <c r="O2246" s="11">
        <f t="shared" si="316"/>
        <v>8.35</v>
      </c>
      <c r="P2246" s="11">
        <v>50.1</v>
      </c>
      <c r="Q2246" s="11">
        <v>0</v>
      </c>
      <c r="R2246" s="8">
        <v>0</v>
      </c>
      <c r="S2246" s="8">
        <v>0</v>
      </c>
      <c r="T2246" s="33" t="str">
        <f t="shared" si="317"/>
        <v/>
      </c>
      <c r="U2246" s="12">
        <f t="shared" si="318"/>
        <v>0</v>
      </c>
      <c r="V2246" s="10">
        <f t="shared" si="319"/>
        <v>0</v>
      </c>
      <c r="W2246" s="11">
        <v>10.5</v>
      </c>
      <c r="X2246" s="8" t="s">
        <v>148</v>
      </c>
      <c r="Y2246" s="8" t="s">
        <v>149</v>
      </c>
      <c r="AA2246">
        <f t="shared" si="320"/>
        <v>3</v>
      </c>
      <c r="AB2246" s="32">
        <f t="shared" si="321"/>
        <v>-50.1</v>
      </c>
      <c r="AC2246" t="str">
        <f t="shared" si="322"/>
        <v>No Sales</v>
      </c>
      <c r="AD2246">
        <f>IFERROR(VLOOKUP(J2246,Product_lookup!$A:$G,5,FALSE),"")</f>
        <v>429</v>
      </c>
      <c r="AE2246">
        <f>IFERROR(VLOOKUP(J2246,Product_lookup!$A:$G,6,FALSE),"")</f>
        <v>159</v>
      </c>
      <c r="AF2246">
        <f>IFERROR(VLOOKUP(J2246,Product_lookup!$A:$G,7,FALSE),"")</f>
        <v>139</v>
      </c>
      <c r="AG2246" s="33">
        <f t="shared" si="323"/>
        <v>0.30536130536130535</v>
      </c>
    </row>
    <row r="2247" spans="1:33" x14ac:dyDescent="0.3">
      <c r="A2247" s="27">
        <v>46286</v>
      </c>
      <c r="B2247" s="8" t="s">
        <v>33</v>
      </c>
      <c r="C2247" s="8" t="s">
        <v>173</v>
      </c>
      <c r="D2247" s="8" t="s">
        <v>141</v>
      </c>
      <c r="E2247" s="8" t="s">
        <v>200</v>
      </c>
      <c r="F2247" s="8" t="s">
        <v>143</v>
      </c>
      <c r="G2247" s="8" t="s">
        <v>268</v>
      </c>
      <c r="H2247" s="8" t="s">
        <v>24</v>
      </c>
      <c r="I2247" s="8" t="s">
        <v>201</v>
      </c>
      <c r="J2247" s="8" t="s">
        <v>202</v>
      </c>
      <c r="K2247" s="8" t="s">
        <v>7</v>
      </c>
      <c r="L2247" s="12">
        <v>630</v>
      </c>
      <c r="M2247" s="9">
        <v>7</v>
      </c>
      <c r="N2247" s="10">
        <f t="shared" si="315"/>
        <v>1.1111111111111112E-2</v>
      </c>
      <c r="O2247" s="11">
        <f t="shared" si="316"/>
        <v>8.15</v>
      </c>
      <c r="P2247" s="11">
        <v>57.05</v>
      </c>
      <c r="Q2247" s="11">
        <v>429</v>
      </c>
      <c r="R2247" s="8">
        <v>1</v>
      </c>
      <c r="S2247" s="8">
        <v>1</v>
      </c>
      <c r="T2247" s="33">
        <f t="shared" si="317"/>
        <v>0.13298368298368299</v>
      </c>
      <c r="U2247" s="12">
        <f t="shared" si="318"/>
        <v>7.5197195442594218</v>
      </c>
      <c r="V2247" s="10">
        <f t="shared" si="319"/>
        <v>0.14285714285714285</v>
      </c>
      <c r="W2247" s="11">
        <v>11</v>
      </c>
      <c r="X2247" s="8" t="s">
        <v>148</v>
      </c>
      <c r="Y2247" s="8" t="s">
        <v>149</v>
      </c>
      <c r="AA2247">
        <f t="shared" si="320"/>
        <v>3</v>
      </c>
      <c r="AB2247" s="32">
        <f t="shared" si="321"/>
        <v>73.95</v>
      </c>
      <c r="AC2247" t="str">
        <f t="shared" si="322"/>
        <v>Profitable</v>
      </c>
      <c r="AD2247">
        <f>IFERROR(VLOOKUP(J2247,Product_lookup!$A:$G,5,FALSE),"")</f>
        <v>429</v>
      </c>
      <c r="AE2247">
        <f>IFERROR(VLOOKUP(J2247,Product_lookup!$A:$G,6,FALSE),"")</f>
        <v>159</v>
      </c>
      <c r="AF2247">
        <f>IFERROR(VLOOKUP(J2247,Product_lookup!$A:$G,7,FALSE),"")</f>
        <v>139</v>
      </c>
      <c r="AG2247" s="33">
        <f t="shared" si="323"/>
        <v>0.30536130536130535</v>
      </c>
    </row>
    <row r="2248" spans="1:33" x14ac:dyDescent="0.3">
      <c r="A2248" s="27">
        <v>46286</v>
      </c>
      <c r="B2248" s="8" t="s">
        <v>33</v>
      </c>
      <c r="C2248" s="8" t="s">
        <v>173</v>
      </c>
      <c r="D2248" s="8" t="s">
        <v>141</v>
      </c>
      <c r="E2248" s="8" t="s">
        <v>200</v>
      </c>
      <c r="F2248" s="8" t="s">
        <v>143</v>
      </c>
      <c r="G2248" s="8" t="s">
        <v>270</v>
      </c>
      <c r="H2248" s="8" t="s">
        <v>24</v>
      </c>
      <c r="I2248" s="8" t="s">
        <v>1561</v>
      </c>
      <c r="J2248" s="8" t="s">
        <v>202</v>
      </c>
      <c r="K2248" s="8" t="s">
        <v>14</v>
      </c>
      <c r="L2248" s="12">
        <v>170</v>
      </c>
      <c r="M2248" s="9">
        <v>0</v>
      </c>
      <c r="N2248" s="10">
        <f t="shared" si="315"/>
        <v>0</v>
      </c>
      <c r="O2248" s="11" t="str">
        <f t="shared" si="316"/>
        <v/>
      </c>
      <c r="P2248" s="11">
        <v>0</v>
      </c>
      <c r="Q2248" s="11">
        <v>0</v>
      </c>
      <c r="R2248" s="8">
        <v>0</v>
      </c>
      <c r="S2248" s="8">
        <v>0</v>
      </c>
      <c r="T2248" s="33" t="str">
        <f t="shared" si="317"/>
        <v/>
      </c>
      <c r="U2248" s="12" t="str">
        <f t="shared" si="318"/>
        <v/>
      </c>
      <c r="V2248" s="10" t="str">
        <f t="shared" si="319"/>
        <v/>
      </c>
      <c r="W2248" s="11">
        <v>14.5</v>
      </c>
      <c r="X2248" s="8" t="s">
        <v>148</v>
      </c>
      <c r="Y2248" s="8" t="s">
        <v>149</v>
      </c>
      <c r="AA2248">
        <f t="shared" si="320"/>
        <v>3</v>
      </c>
      <c r="AB2248" s="32">
        <f t="shared" si="321"/>
        <v>0</v>
      </c>
      <c r="AC2248" t="str">
        <f t="shared" si="322"/>
        <v>No Spend</v>
      </c>
      <c r="AD2248">
        <f>IFERROR(VLOOKUP(J2248,Product_lookup!$A:$G,5,FALSE),"")</f>
        <v>429</v>
      </c>
      <c r="AE2248">
        <f>IFERROR(VLOOKUP(J2248,Product_lookup!$A:$G,6,FALSE),"")</f>
        <v>159</v>
      </c>
      <c r="AF2248">
        <f>IFERROR(VLOOKUP(J2248,Product_lookup!$A:$G,7,FALSE),"")</f>
        <v>139</v>
      </c>
      <c r="AG2248" s="33">
        <f t="shared" si="323"/>
        <v>0.30536130536130535</v>
      </c>
    </row>
    <row r="2249" spans="1:33" x14ac:dyDescent="0.3">
      <c r="A2249" s="27">
        <v>46286</v>
      </c>
      <c r="B2249" s="8" t="s">
        <v>33</v>
      </c>
      <c r="C2249" s="8" t="s">
        <v>173</v>
      </c>
      <c r="D2249" s="8" t="s">
        <v>141</v>
      </c>
      <c r="E2249" s="8" t="s">
        <v>271</v>
      </c>
      <c r="F2249" s="8" t="s">
        <v>143</v>
      </c>
      <c r="G2249" s="8" t="s">
        <v>275</v>
      </c>
      <c r="H2249" s="8" t="s">
        <v>24</v>
      </c>
      <c r="I2249" s="8" t="s">
        <v>596</v>
      </c>
      <c r="J2249" s="8" t="s">
        <v>274</v>
      </c>
      <c r="K2249" s="8" t="s">
        <v>14</v>
      </c>
      <c r="L2249" s="12">
        <v>391</v>
      </c>
      <c r="M2249" s="9">
        <v>1</v>
      </c>
      <c r="N2249" s="10">
        <f t="shared" si="315"/>
        <v>2.5575447570332483E-3</v>
      </c>
      <c r="O2249" s="11">
        <f t="shared" si="316"/>
        <v>8.35</v>
      </c>
      <c r="P2249" s="11">
        <v>8.35</v>
      </c>
      <c r="Q2249" s="11">
        <v>549</v>
      </c>
      <c r="R2249" s="8">
        <v>1</v>
      </c>
      <c r="S2249" s="8">
        <v>1</v>
      </c>
      <c r="T2249" s="33">
        <f t="shared" si="317"/>
        <v>1.5209471766848816E-2</v>
      </c>
      <c r="U2249" s="12">
        <f t="shared" si="318"/>
        <v>65.748502994011986</v>
      </c>
      <c r="V2249" s="10">
        <f t="shared" si="319"/>
        <v>1</v>
      </c>
      <c r="W2249" s="11">
        <v>13</v>
      </c>
      <c r="X2249" s="8" t="s">
        <v>148</v>
      </c>
      <c r="Y2249" s="8" t="s">
        <v>149</v>
      </c>
      <c r="AA2249">
        <f t="shared" si="320"/>
        <v>3</v>
      </c>
      <c r="AB2249" s="32">
        <f t="shared" si="321"/>
        <v>203.65</v>
      </c>
      <c r="AC2249" t="str">
        <f t="shared" si="322"/>
        <v>Profitable</v>
      </c>
      <c r="AD2249">
        <f>IFERROR(VLOOKUP(J2249,Product_lookup!$A:$G,5,FALSE),"")</f>
        <v>549</v>
      </c>
      <c r="AE2249">
        <f>IFERROR(VLOOKUP(J2249,Product_lookup!$A:$G,6,FALSE),"")</f>
        <v>198</v>
      </c>
      <c r="AF2249">
        <f>IFERROR(VLOOKUP(J2249,Product_lookup!$A:$G,7,FALSE),"")</f>
        <v>139</v>
      </c>
      <c r="AG2249" s="33">
        <f t="shared" si="323"/>
        <v>0.38615664845173042</v>
      </c>
    </row>
    <row r="2250" spans="1:33" x14ac:dyDescent="0.3">
      <c r="A2250" s="27">
        <v>46286</v>
      </c>
      <c r="B2250" s="8" t="s">
        <v>33</v>
      </c>
      <c r="C2250" s="8" t="s">
        <v>173</v>
      </c>
      <c r="D2250" s="8" t="s">
        <v>141</v>
      </c>
      <c r="E2250" s="8" t="s">
        <v>271</v>
      </c>
      <c r="F2250" s="8" t="s">
        <v>143</v>
      </c>
      <c r="G2250" s="8" t="s">
        <v>275</v>
      </c>
      <c r="H2250" s="8" t="s">
        <v>24</v>
      </c>
      <c r="I2250" s="8" t="s">
        <v>275</v>
      </c>
      <c r="J2250" s="8" t="s">
        <v>274</v>
      </c>
      <c r="K2250" s="8" t="s">
        <v>21</v>
      </c>
      <c r="L2250" s="12">
        <v>676</v>
      </c>
      <c r="M2250" s="9">
        <v>16</v>
      </c>
      <c r="N2250" s="10">
        <f t="shared" si="315"/>
        <v>2.3668639053254437E-2</v>
      </c>
      <c r="O2250" s="11">
        <f t="shared" si="316"/>
        <v>15</v>
      </c>
      <c r="P2250" s="11">
        <v>240</v>
      </c>
      <c r="Q2250" s="11">
        <v>1098</v>
      </c>
      <c r="R2250" s="8">
        <v>2</v>
      </c>
      <c r="S2250" s="8">
        <v>2</v>
      </c>
      <c r="T2250" s="33">
        <f t="shared" si="317"/>
        <v>0.21857923497267759</v>
      </c>
      <c r="U2250" s="12">
        <f t="shared" si="318"/>
        <v>4.5750000000000002</v>
      </c>
      <c r="V2250" s="10">
        <f t="shared" si="319"/>
        <v>0.125</v>
      </c>
      <c r="W2250" s="11">
        <v>15</v>
      </c>
      <c r="X2250" s="8" t="s">
        <v>148</v>
      </c>
      <c r="Y2250" s="8" t="s">
        <v>149</v>
      </c>
      <c r="AA2250">
        <f t="shared" si="320"/>
        <v>3</v>
      </c>
      <c r="AB2250" s="32">
        <f t="shared" si="321"/>
        <v>184</v>
      </c>
      <c r="AC2250" t="str">
        <f t="shared" si="322"/>
        <v>Profitable</v>
      </c>
      <c r="AD2250">
        <f>IFERROR(VLOOKUP(J2250,Product_lookup!$A:$G,5,FALSE),"")</f>
        <v>549</v>
      </c>
      <c r="AE2250">
        <f>IFERROR(VLOOKUP(J2250,Product_lookup!$A:$G,6,FALSE),"")</f>
        <v>198</v>
      </c>
      <c r="AF2250">
        <f>IFERROR(VLOOKUP(J2250,Product_lookup!$A:$G,7,FALSE),"")</f>
        <v>139</v>
      </c>
      <c r="AG2250" s="33">
        <f t="shared" si="323"/>
        <v>0.38615664845173042</v>
      </c>
    </row>
    <row r="2251" spans="1:33" x14ac:dyDescent="0.3">
      <c r="A2251" s="27">
        <v>46286</v>
      </c>
      <c r="B2251" s="8" t="s">
        <v>23</v>
      </c>
      <c r="C2251" s="8" t="s">
        <v>173</v>
      </c>
      <c r="D2251" s="8" t="s">
        <v>141</v>
      </c>
      <c r="E2251" s="8" t="s">
        <v>174</v>
      </c>
      <c r="F2251" s="8" t="s">
        <v>143</v>
      </c>
      <c r="G2251" s="8" t="s">
        <v>175</v>
      </c>
      <c r="H2251" s="8" t="s">
        <v>20</v>
      </c>
      <c r="I2251" s="8" t="s">
        <v>175</v>
      </c>
      <c r="J2251" s="8" t="s">
        <v>176</v>
      </c>
      <c r="K2251" s="8" t="s">
        <v>14</v>
      </c>
      <c r="L2251" s="12">
        <v>1025</v>
      </c>
      <c r="M2251" s="9">
        <v>7</v>
      </c>
      <c r="N2251" s="10">
        <f t="shared" si="315"/>
        <v>6.8292682926829268E-3</v>
      </c>
      <c r="O2251" s="11">
        <f t="shared" si="316"/>
        <v>8.59</v>
      </c>
      <c r="P2251" s="11">
        <v>60.13</v>
      </c>
      <c r="Q2251" s="11">
        <v>0</v>
      </c>
      <c r="R2251" s="8">
        <v>0</v>
      </c>
      <c r="S2251" s="8">
        <v>0</v>
      </c>
      <c r="T2251" s="33" t="str">
        <f t="shared" si="317"/>
        <v/>
      </c>
      <c r="U2251" s="12">
        <f t="shared" si="318"/>
        <v>0</v>
      </c>
      <c r="V2251" s="10">
        <f t="shared" si="319"/>
        <v>0</v>
      </c>
      <c r="W2251" s="11">
        <v>15</v>
      </c>
      <c r="X2251" s="8" t="s">
        <v>148</v>
      </c>
      <c r="Y2251" s="8" t="s">
        <v>149</v>
      </c>
      <c r="AA2251">
        <f t="shared" si="320"/>
        <v>3</v>
      </c>
      <c r="AB2251" s="32">
        <f t="shared" si="321"/>
        <v>-60.13</v>
      </c>
      <c r="AC2251" t="str">
        <f t="shared" si="322"/>
        <v>No Sales</v>
      </c>
      <c r="AD2251">
        <f>IFERROR(VLOOKUP(J2251,Product_lookup!$A:$G,5,FALSE),"")</f>
        <v>449</v>
      </c>
      <c r="AE2251">
        <f>IFERROR(VLOOKUP(J2251,Product_lookup!$A:$G,6,FALSE),"")</f>
        <v>166</v>
      </c>
      <c r="AF2251">
        <f>IFERROR(VLOOKUP(J2251,Product_lookup!$A:$G,7,FALSE),"")</f>
        <v>140</v>
      </c>
      <c r="AG2251" s="33">
        <f t="shared" si="323"/>
        <v>0.31848552338530067</v>
      </c>
    </row>
    <row r="2252" spans="1:33" x14ac:dyDescent="0.3">
      <c r="A2252" s="27">
        <v>46286</v>
      </c>
      <c r="B2252" s="8" t="s">
        <v>23</v>
      </c>
      <c r="C2252" s="8" t="s">
        <v>173</v>
      </c>
      <c r="D2252" s="8" t="s">
        <v>141</v>
      </c>
      <c r="E2252" s="8" t="s">
        <v>186</v>
      </c>
      <c r="F2252" s="8" t="s">
        <v>143</v>
      </c>
      <c r="G2252" s="8" t="s">
        <v>189</v>
      </c>
      <c r="H2252" s="8" t="s">
        <v>20</v>
      </c>
      <c r="I2252" s="8" t="s">
        <v>189</v>
      </c>
      <c r="J2252" s="8" t="s">
        <v>188</v>
      </c>
      <c r="K2252" s="8" t="s">
        <v>21</v>
      </c>
      <c r="L2252" s="12">
        <v>916</v>
      </c>
      <c r="M2252" s="9">
        <v>11</v>
      </c>
      <c r="N2252" s="10">
        <f t="shared" si="315"/>
        <v>1.2008733624454149E-2</v>
      </c>
      <c r="O2252" s="11">
        <f t="shared" si="316"/>
        <v>7.99</v>
      </c>
      <c r="P2252" s="11">
        <v>87.89</v>
      </c>
      <c r="Q2252" s="11">
        <v>0</v>
      </c>
      <c r="R2252" s="8">
        <v>0</v>
      </c>
      <c r="S2252" s="8">
        <v>0</v>
      </c>
      <c r="T2252" s="33" t="str">
        <f t="shared" si="317"/>
        <v/>
      </c>
      <c r="U2252" s="12">
        <f t="shared" si="318"/>
        <v>0</v>
      </c>
      <c r="V2252" s="10">
        <f t="shared" si="319"/>
        <v>0</v>
      </c>
      <c r="W2252" s="11">
        <v>8.5</v>
      </c>
      <c r="X2252" s="8" t="s">
        <v>148</v>
      </c>
      <c r="Y2252" s="8" t="s">
        <v>149</v>
      </c>
      <c r="AA2252">
        <f t="shared" si="320"/>
        <v>3</v>
      </c>
      <c r="AB2252" s="32">
        <f t="shared" si="321"/>
        <v>-87.89</v>
      </c>
      <c r="AC2252" t="str">
        <f t="shared" si="322"/>
        <v>No Sales</v>
      </c>
      <c r="AD2252">
        <f>IFERROR(VLOOKUP(J2252,Product_lookup!$A:$G,5,FALSE),"")</f>
        <v>349</v>
      </c>
      <c r="AE2252">
        <f>IFERROR(VLOOKUP(J2252,Product_lookup!$A:$G,6,FALSE),"")</f>
        <v>133</v>
      </c>
      <c r="AF2252">
        <f>IFERROR(VLOOKUP(J2252,Product_lookup!$A:$G,7,FALSE),"")</f>
        <v>121</v>
      </c>
      <c r="AG2252" s="33">
        <f t="shared" si="323"/>
        <v>0.27220630372492838</v>
      </c>
    </row>
    <row r="2253" spans="1:33" x14ac:dyDescent="0.3">
      <c r="A2253" s="27">
        <v>46286</v>
      </c>
      <c r="B2253" s="8" t="s">
        <v>23</v>
      </c>
      <c r="C2253" s="8" t="s">
        <v>173</v>
      </c>
      <c r="D2253" s="8" t="s">
        <v>141</v>
      </c>
      <c r="E2253" s="8" t="s">
        <v>186</v>
      </c>
      <c r="F2253" s="8" t="s">
        <v>143</v>
      </c>
      <c r="G2253" s="8" t="s">
        <v>412</v>
      </c>
      <c r="H2253" s="8" t="s">
        <v>20</v>
      </c>
      <c r="I2253" s="8" t="s">
        <v>412</v>
      </c>
      <c r="J2253" s="8" t="s">
        <v>188</v>
      </c>
      <c r="K2253" s="8" t="s">
        <v>21</v>
      </c>
      <c r="L2253" s="12">
        <v>323</v>
      </c>
      <c r="M2253" s="9">
        <v>5</v>
      </c>
      <c r="N2253" s="10">
        <f t="shared" si="315"/>
        <v>1.5479876160990712E-2</v>
      </c>
      <c r="O2253" s="11">
        <f t="shared" si="316"/>
        <v>8.5</v>
      </c>
      <c r="P2253" s="11">
        <v>42.5</v>
      </c>
      <c r="Q2253" s="11">
        <v>0</v>
      </c>
      <c r="R2253" s="8">
        <v>0</v>
      </c>
      <c r="S2253" s="8">
        <v>0</v>
      </c>
      <c r="T2253" s="33" t="str">
        <f t="shared" si="317"/>
        <v/>
      </c>
      <c r="U2253" s="12">
        <f t="shared" si="318"/>
        <v>0</v>
      </c>
      <c r="V2253" s="10">
        <f t="shared" si="319"/>
        <v>0</v>
      </c>
      <c r="W2253" s="11">
        <v>8.5</v>
      </c>
      <c r="X2253" s="8" t="s">
        <v>148</v>
      </c>
      <c r="Y2253" s="8" t="s">
        <v>149</v>
      </c>
      <c r="AA2253">
        <f t="shared" si="320"/>
        <v>3</v>
      </c>
      <c r="AB2253" s="32">
        <f t="shared" si="321"/>
        <v>-42.5</v>
      </c>
      <c r="AC2253" t="str">
        <f t="shared" si="322"/>
        <v>No Sales</v>
      </c>
      <c r="AD2253">
        <f>IFERROR(VLOOKUP(J2253,Product_lookup!$A:$G,5,FALSE),"")</f>
        <v>349</v>
      </c>
      <c r="AE2253">
        <f>IFERROR(VLOOKUP(J2253,Product_lookup!$A:$G,6,FALSE),"")</f>
        <v>133</v>
      </c>
      <c r="AF2253">
        <f>IFERROR(VLOOKUP(J2253,Product_lookup!$A:$G,7,FALSE),"")</f>
        <v>121</v>
      </c>
      <c r="AG2253" s="33">
        <f t="shared" si="323"/>
        <v>0.27220630372492838</v>
      </c>
    </row>
    <row r="2254" spans="1:33" x14ac:dyDescent="0.3">
      <c r="A2254" s="27">
        <v>46286</v>
      </c>
      <c r="B2254" s="8" t="s">
        <v>23</v>
      </c>
      <c r="C2254" s="8" t="s">
        <v>173</v>
      </c>
      <c r="D2254" s="8" t="s">
        <v>141</v>
      </c>
      <c r="E2254" s="8" t="s">
        <v>281</v>
      </c>
      <c r="F2254" s="8" t="s">
        <v>143</v>
      </c>
      <c r="G2254" s="8" t="s">
        <v>690</v>
      </c>
      <c r="H2254" s="8" t="s">
        <v>20</v>
      </c>
      <c r="I2254" s="8" t="s">
        <v>690</v>
      </c>
      <c r="J2254" s="8" t="s">
        <v>283</v>
      </c>
      <c r="K2254" s="8" t="s">
        <v>14</v>
      </c>
      <c r="L2254" s="12">
        <v>1180</v>
      </c>
      <c r="M2254" s="9">
        <v>5</v>
      </c>
      <c r="N2254" s="10">
        <f t="shared" si="315"/>
        <v>4.2372881355932203E-3</v>
      </c>
      <c r="O2254" s="11">
        <f t="shared" si="316"/>
        <v>7.4799999999999995</v>
      </c>
      <c r="P2254" s="11">
        <v>37.4</v>
      </c>
      <c r="Q2254" s="11">
        <v>0</v>
      </c>
      <c r="R2254" s="8">
        <v>0</v>
      </c>
      <c r="S2254" s="8">
        <v>0</v>
      </c>
      <c r="T2254" s="33" t="str">
        <f t="shared" si="317"/>
        <v/>
      </c>
      <c r="U2254" s="12">
        <f t="shared" si="318"/>
        <v>0</v>
      </c>
      <c r="V2254" s="10">
        <f t="shared" si="319"/>
        <v>0</v>
      </c>
      <c r="W2254" s="11">
        <v>9</v>
      </c>
      <c r="X2254" s="8" t="s">
        <v>148</v>
      </c>
      <c r="Y2254" s="8" t="s">
        <v>149</v>
      </c>
      <c r="AA2254">
        <f t="shared" si="320"/>
        <v>3</v>
      </c>
      <c r="AB2254" s="32">
        <f t="shared" si="321"/>
        <v>-37.4</v>
      </c>
      <c r="AC2254" t="str">
        <f t="shared" si="322"/>
        <v>No Sales</v>
      </c>
      <c r="AD2254">
        <f>IFERROR(VLOOKUP(J2254,Product_lookup!$A:$G,5,FALSE),"")</f>
        <v>299</v>
      </c>
      <c r="AE2254">
        <f>IFERROR(VLOOKUP(J2254,Product_lookup!$A:$G,6,FALSE),"")</f>
        <v>111</v>
      </c>
      <c r="AF2254">
        <f>IFERROR(VLOOKUP(J2254,Product_lookup!$A:$G,7,FALSE),"")</f>
        <v>107</v>
      </c>
      <c r="AG2254" s="33">
        <f t="shared" si="323"/>
        <v>0.2709030100334448</v>
      </c>
    </row>
    <row r="2255" spans="1:33" x14ac:dyDescent="0.3">
      <c r="A2255" s="27">
        <v>46286</v>
      </c>
      <c r="B2255" s="8" t="s">
        <v>23</v>
      </c>
      <c r="C2255" s="8" t="s">
        <v>173</v>
      </c>
      <c r="D2255" s="8" t="s">
        <v>141</v>
      </c>
      <c r="E2255" s="8" t="s">
        <v>281</v>
      </c>
      <c r="F2255" s="8" t="s">
        <v>143</v>
      </c>
      <c r="G2255" s="8" t="s">
        <v>479</v>
      </c>
      <c r="H2255" s="8" t="s">
        <v>20</v>
      </c>
      <c r="I2255" s="8" t="s">
        <v>479</v>
      </c>
      <c r="J2255" s="8" t="s">
        <v>283</v>
      </c>
      <c r="K2255" s="8" t="s">
        <v>7</v>
      </c>
      <c r="L2255" s="12">
        <v>1637</v>
      </c>
      <c r="M2255" s="9">
        <v>9</v>
      </c>
      <c r="N2255" s="10">
        <f t="shared" si="315"/>
        <v>5.4978619425778861E-3</v>
      </c>
      <c r="O2255" s="11">
        <f t="shared" si="316"/>
        <v>6.4499999999999993</v>
      </c>
      <c r="P2255" s="11">
        <v>58.05</v>
      </c>
      <c r="Q2255" s="11">
        <v>299</v>
      </c>
      <c r="R2255" s="8">
        <v>1</v>
      </c>
      <c r="S2255" s="8">
        <v>1</v>
      </c>
      <c r="T2255" s="33">
        <f t="shared" si="317"/>
        <v>0.19414715719063544</v>
      </c>
      <c r="U2255" s="12">
        <f t="shared" si="318"/>
        <v>5.1507321274763136</v>
      </c>
      <c r="V2255" s="10">
        <f t="shared" si="319"/>
        <v>0.1111111111111111</v>
      </c>
      <c r="W2255" s="11">
        <v>11</v>
      </c>
      <c r="X2255" s="8" t="s">
        <v>148</v>
      </c>
      <c r="Y2255" s="8" t="s">
        <v>149</v>
      </c>
      <c r="AA2255">
        <f t="shared" si="320"/>
        <v>3</v>
      </c>
      <c r="AB2255" s="32">
        <f t="shared" si="321"/>
        <v>22.950000000000003</v>
      </c>
      <c r="AC2255" t="str">
        <f t="shared" si="322"/>
        <v>Profitable</v>
      </c>
      <c r="AD2255">
        <f>IFERROR(VLOOKUP(J2255,Product_lookup!$A:$G,5,FALSE),"")</f>
        <v>299</v>
      </c>
      <c r="AE2255">
        <f>IFERROR(VLOOKUP(J2255,Product_lookup!$A:$G,6,FALSE),"")</f>
        <v>111</v>
      </c>
      <c r="AF2255">
        <f>IFERROR(VLOOKUP(J2255,Product_lookup!$A:$G,7,FALSE),"")</f>
        <v>107</v>
      </c>
      <c r="AG2255" s="33">
        <f t="shared" si="323"/>
        <v>0.2709030100334448</v>
      </c>
    </row>
    <row r="2256" spans="1:33" x14ac:dyDescent="0.3">
      <c r="A2256" s="27">
        <v>46286</v>
      </c>
      <c r="B2256" s="8" t="s">
        <v>23</v>
      </c>
      <c r="C2256" s="8" t="s">
        <v>173</v>
      </c>
      <c r="D2256" s="8" t="s">
        <v>141</v>
      </c>
      <c r="E2256" s="8" t="s">
        <v>281</v>
      </c>
      <c r="F2256" s="8" t="s">
        <v>143</v>
      </c>
      <c r="G2256" s="8" t="s">
        <v>282</v>
      </c>
      <c r="H2256" s="8" t="s">
        <v>20</v>
      </c>
      <c r="I2256" s="8" t="s">
        <v>282</v>
      </c>
      <c r="J2256" s="8" t="s">
        <v>283</v>
      </c>
      <c r="K2256" s="8" t="s">
        <v>14</v>
      </c>
      <c r="L2256" s="12">
        <v>599</v>
      </c>
      <c r="M2256" s="9">
        <v>2</v>
      </c>
      <c r="N2256" s="10">
        <f t="shared" si="315"/>
        <v>3.3388981636060101E-3</v>
      </c>
      <c r="O2256" s="11">
        <f t="shared" si="316"/>
        <v>4.8499999999999996</v>
      </c>
      <c r="P2256" s="11">
        <v>9.6999999999999993</v>
      </c>
      <c r="Q2256" s="11">
        <v>0</v>
      </c>
      <c r="R2256" s="8">
        <v>0</v>
      </c>
      <c r="S2256" s="8">
        <v>0</v>
      </c>
      <c r="T2256" s="33" t="str">
        <f t="shared" si="317"/>
        <v/>
      </c>
      <c r="U2256" s="12">
        <f t="shared" si="318"/>
        <v>0</v>
      </c>
      <c r="V2256" s="10">
        <f t="shared" si="319"/>
        <v>0</v>
      </c>
      <c r="W2256" s="11">
        <v>8</v>
      </c>
      <c r="X2256" s="8" t="s">
        <v>148</v>
      </c>
      <c r="Y2256" s="8" t="s">
        <v>149</v>
      </c>
      <c r="AA2256">
        <f t="shared" si="320"/>
        <v>3</v>
      </c>
      <c r="AB2256" s="32">
        <f t="shared" si="321"/>
        <v>-9.6999999999999993</v>
      </c>
      <c r="AC2256" t="str">
        <f t="shared" si="322"/>
        <v>No Sales</v>
      </c>
      <c r="AD2256">
        <f>IFERROR(VLOOKUP(J2256,Product_lookup!$A:$G,5,FALSE),"")</f>
        <v>299</v>
      </c>
      <c r="AE2256">
        <f>IFERROR(VLOOKUP(J2256,Product_lookup!$A:$G,6,FALSE),"")</f>
        <v>111</v>
      </c>
      <c r="AF2256">
        <f>IFERROR(VLOOKUP(J2256,Product_lookup!$A:$G,7,FALSE),"")</f>
        <v>107</v>
      </c>
      <c r="AG2256" s="33">
        <f t="shared" si="323"/>
        <v>0.2709030100334448</v>
      </c>
    </row>
    <row r="2257" spans="1:33" x14ac:dyDescent="0.3">
      <c r="A2257" s="27">
        <v>46286</v>
      </c>
      <c r="B2257" s="8" t="s">
        <v>23</v>
      </c>
      <c r="C2257" s="8" t="s">
        <v>173</v>
      </c>
      <c r="D2257" s="8" t="s">
        <v>141</v>
      </c>
      <c r="E2257" s="8" t="s">
        <v>281</v>
      </c>
      <c r="F2257" s="8" t="s">
        <v>143</v>
      </c>
      <c r="G2257" s="8" t="s">
        <v>284</v>
      </c>
      <c r="H2257" s="8" t="s">
        <v>20</v>
      </c>
      <c r="I2257" s="8" t="s">
        <v>284</v>
      </c>
      <c r="J2257" s="8" t="s">
        <v>283</v>
      </c>
      <c r="K2257" s="8" t="s">
        <v>7</v>
      </c>
      <c r="L2257" s="12">
        <v>331</v>
      </c>
      <c r="M2257" s="9">
        <v>2</v>
      </c>
      <c r="N2257" s="10">
        <f t="shared" si="315"/>
        <v>6.0422960725075529E-3</v>
      </c>
      <c r="O2257" s="11">
        <f t="shared" si="316"/>
        <v>4.5199999999999996</v>
      </c>
      <c r="P2257" s="11">
        <v>9.0399999999999991</v>
      </c>
      <c r="Q2257" s="11">
        <v>0</v>
      </c>
      <c r="R2257" s="8">
        <v>0</v>
      </c>
      <c r="S2257" s="8">
        <v>0</v>
      </c>
      <c r="T2257" s="33" t="str">
        <f t="shared" si="317"/>
        <v/>
      </c>
      <c r="U2257" s="12">
        <f t="shared" si="318"/>
        <v>0</v>
      </c>
      <c r="V2257" s="10">
        <f t="shared" si="319"/>
        <v>0</v>
      </c>
      <c r="W2257" s="11">
        <v>8</v>
      </c>
      <c r="X2257" s="8" t="s">
        <v>148</v>
      </c>
      <c r="Y2257" s="8" t="s">
        <v>149</v>
      </c>
      <c r="AA2257">
        <f t="shared" si="320"/>
        <v>3</v>
      </c>
      <c r="AB2257" s="32">
        <f t="shared" si="321"/>
        <v>-9.0399999999999991</v>
      </c>
      <c r="AC2257" t="str">
        <f t="shared" si="322"/>
        <v>No Sales</v>
      </c>
      <c r="AD2257">
        <f>IFERROR(VLOOKUP(J2257,Product_lookup!$A:$G,5,FALSE),"")</f>
        <v>299</v>
      </c>
      <c r="AE2257">
        <f>IFERROR(VLOOKUP(J2257,Product_lookup!$A:$G,6,FALSE),"")</f>
        <v>111</v>
      </c>
      <c r="AF2257">
        <f>IFERROR(VLOOKUP(J2257,Product_lookup!$A:$G,7,FALSE),"")</f>
        <v>107</v>
      </c>
      <c r="AG2257" s="33">
        <f t="shared" si="323"/>
        <v>0.2709030100334448</v>
      </c>
    </row>
    <row r="2258" spans="1:33" x14ac:dyDescent="0.3">
      <c r="A2258" s="27">
        <v>46286</v>
      </c>
      <c r="B2258" s="8" t="s">
        <v>23</v>
      </c>
      <c r="C2258" s="8" t="s">
        <v>173</v>
      </c>
      <c r="D2258" s="8" t="s">
        <v>141</v>
      </c>
      <c r="E2258" s="8" t="s">
        <v>285</v>
      </c>
      <c r="F2258" s="8" t="s">
        <v>143</v>
      </c>
      <c r="G2258" s="8" t="s">
        <v>290</v>
      </c>
      <c r="H2258" s="8" t="s">
        <v>20</v>
      </c>
      <c r="I2258" s="8" t="s">
        <v>290</v>
      </c>
      <c r="J2258" s="8" t="s">
        <v>287</v>
      </c>
      <c r="K2258" s="8" t="s">
        <v>7</v>
      </c>
      <c r="L2258" s="12">
        <v>614</v>
      </c>
      <c r="M2258" s="9">
        <v>7</v>
      </c>
      <c r="N2258" s="10">
        <f t="shared" si="315"/>
        <v>1.1400651465798045E-2</v>
      </c>
      <c r="O2258" s="11">
        <f t="shared" si="316"/>
        <v>5.45</v>
      </c>
      <c r="P2258" s="11">
        <v>38.15</v>
      </c>
      <c r="Q2258" s="11">
        <v>0</v>
      </c>
      <c r="R2258" s="8">
        <v>0</v>
      </c>
      <c r="S2258" s="8">
        <v>0</v>
      </c>
      <c r="T2258" s="33" t="str">
        <f t="shared" si="317"/>
        <v/>
      </c>
      <c r="U2258" s="12">
        <f t="shared" si="318"/>
        <v>0</v>
      </c>
      <c r="V2258" s="10">
        <f t="shared" si="319"/>
        <v>0</v>
      </c>
      <c r="W2258" s="11">
        <v>9</v>
      </c>
      <c r="X2258" s="8" t="s">
        <v>148</v>
      </c>
      <c r="Y2258" s="8" t="s">
        <v>149</v>
      </c>
      <c r="AA2258">
        <f t="shared" si="320"/>
        <v>3</v>
      </c>
      <c r="AB2258" s="32">
        <f t="shared" si="321"/>
        <v>-38.15</v>
      </c>
      <c r="AC2258" t="str">
        <f t="shared" si="322"/>
        <v>No Sales</v>
      </c>
      <c r="AD2258">
        <f>IFERROR(VLOOKUP(J2258,Product_lookup!$A:$G,5,FALSE),"")</f>
        <v>249</v>
      </c>
      <c r="AE2258">
        <f>IFERROR(VLOOKUP(J2258,Product_lookup!$A:$G,6,FALSE),"")</f>
        <v>95</v>
      </c>
      <c r="AF2258">
        <f>IFERROR(VLOOKUP(J2258,Product_lookup!$A:$G,7,FALSE),"")</f>
        <v>92</v>
      </c>
      <c r="AG2258" s="33">
        <f t="shared" si="323"/>
        <v>0.24899598393574296</v>
      </c>
    </row>
    <row r="2259" spans="1:33" x14ac:dyDescent="0.3">
      <c r="A2259" s="27">
        <v>46286</v>
      </c>
      <c r="B2259" s="8" t="s">
        <v>23</v>
      </c>
      <c r="C2259" s="8" t="s">
        <v>173</v>
      </c>
      <c r="D2259" s="8" t="s">
        <v>141</v>
      </c>
      <c r="E2259" s="8" t="s">
        <v>285</v>
      </c>
      <c r="F2259" s="8" t="s">
        <v>143</v>
      </c>
      <c r="G2259" s="8" t="s">
        <v>286</v>
      </c>
      <c r="H2259" s="8" t="s">
        <v>20</v>
      </c>
      <c r="I2259" s="8" t="s">
        <v>286</v>
      </c>
      <c r="J2259" s="8" t="s">
        <v>287</v>
      </c>
      <c r="K2259" s="8" t="s">
        <v>14</v>
      </c>
      <c r="L2259" s="12">
        <v>1246</v>
      </c>
      <c r="M2259" s="9">
        <v>5</v>
      </c>
      <c r="N2259" s="10">
        <f t="shared" si="315"/>
        <v>4.0128410914927765E-3</v>
      </c>
      <c r="O2259" s="11">
        <f t="shared" si="316"/>
        <v>5.85</v>
      </c>
      <c r="P2259" s="11">
        <v>29.25</v>
      </c>
      <c r="Q2259" s="11">
        <v>0</v>
      </c>
      <c r="R2259" s="8">
        <v>0</v>
      </c>
      <c r="S2259" s="8">
        <v>0</v>
      </c>
      <c r="T2259" s="33" t="str">
        <f t="shared" si="317"/>
        <v/>
      </c>
      <c r="U2259" s="12">
        <f t="shared" si="318"/>
        <v>0</v>
      </c>
      <c r="V2259" s="10">
        <f t="shared" si="319"/>
        <v>0</v>
      </c>
      <c r="W2259" s="11">
        <v>9.5</v>
      </c>
      <c r="X2259" s="8" t="s">
        <v>148</v>
      </c>
      <c r="Y2259" s="8" t="s">
        <v>149</v>
      </c>
      <c r="AA2259">
        <f t="shared" si="320"/>
        <v>3</v>
      </c>
      <c r="AB2259" s="32">
        <f t="shared" si="321"/>
        <v>-29.25</v>
      </c>
      <c r="AC2259" t="str">
        <f t="shared" si="322"/>
        <v>No Sales</v>
      </c>
      <c r="AD2259">
        <f>IFERROR(VLOOKUP(J2259,Product_lookup!$A:$G,5,FALSE),"")</f>
        <v>249</v>
      </c>
      <c r="AE2259">
        <f>IFERROR(VLOOKUP(J2259,Product_lookup!$A:$G,6,FALSE),"")</f>
        <v>95</v>
      </c>
      <c r="AF2259">
        <f>IFERROR(VLOOKUP(J2259,Product_lookup!$A:$G,7,FALSE),"")</f>
        <v>92</v>
      </c>
      <c r="AG2259" s="33">
        <f t="shared" si="323"/>
        <v>0.24899598393574296</v>
      </c>
    </row>
    <row r="2260" spans="1:33" x14ac:dyDescent="0.3">
      <c r="A2260" s="27">
        <v>46286</v>
      </c>
      <c r="B2260" s="8" t="s">
        <v>23</v>
      </c>
      <c r="C2260" s="8" t="s">
        <v>173</v>
      </c>
      <c r="D2260" s="8" t="s">
        <v>141</v>
      </c>
      <c r="E2260" s="8" t="s">
        <v>285</v>
      </c>
      <c r="F2260" s="8" t="s">
        <v>143</v>
      </c>
      <c r="G2260" s="8" t="s">
        <v>482</v>
      </c>
      <c r="H2260" s="8" t="s">
        <v>20</v>
      </c>
      <c r="I2260" s="8" t="s">
        <v>482</v>
      </c>
      <c r="J2260" s="8" t="s">
        <v>287</v>
      </c>
      <c r="K2260" s="8" t="s">
        <v>7</v>
      </c>
      <c r="L2260" s="12">
        <v>1349</v>
      </c>
      <c r="M2260" s="9">
        <v>6</v>
      </c>
      <c r="N2260" s="10">
        <f t="shared" si="315"/>
        <v>4.447739065974796E-3</v>
      </c>
      <c r="O2260" s="11">
        <f t="shared" si="316"/>
        <v>4.43</v>
      </c>
      <c r="P2260" s="11">
        <v>26.58</v>
      </c>
      <c r="Q2260" s="11">
        <v>0</v>
      </c>
      <c r="R2260" s="8">
        <v>0</v>
      </c>
      <c r="S2260" s="8">
        <v>0</v>
      </c>
      <c r="T2260" s="33" t="str">
        <f t="shared" si="317"/>
        <v/>
      </c>
      <c r="U2260" s="12">
        <f t="shared" si="318"/>
        <v>0</v>
      </c>
      <c r="V2260" s="10">
        <f t="shared" si="319"/>
        <v>0</v>
      </c>
      <c r="W2260" s="11">
        <v>7</v>
      </c>
      <c r="X2260" s="8" t="s">
        <v>148</v>
      </c>
      <c r="Y2260" s="8" t="s">
        <v>149</v>
      </c>
      <c r="AA2260">
        <f t="shared" si="320"/>
        <v>3</v>
      </c>
      <c r="AB2260" s="32">
        <f t="shared" si="321"/>
        <v>-26.58</v>
      </c>
      <c r="AC2260" t="str">
        <f t="shared" si="322"/>
        <v>No Sales</v>
      </c>
      <c r="AD2260">
        <f>IFERROR(VLOOKUP(J2260,Product_lookup!$A:$G,5,FALSE),"")</f>
        <v>249</v>
      </c>
      <c r="AE2260">
        <f>IFERROR(VLOOKUP(J2260,Product_lookup!$A:$G,6,FALSE),"")</f>
        <v>95</v>
      </c>
      <c r="AF2260">
        <f>IFERROR(VLOOKUP(J2260,Product_lookup!$A:$G,7,FALSE),"")</f>
        <v>92</v>
      </c>
      <c r="AG2260" s="33">
        <f t="shared" si="323"/>
        <v>0.24899598393574296</v>
      </c>
    </row>
    <row r="2261" spans="1:33" x14ac:dyDescent="0.3">
      <c r="A2261" s="27">
        <v>46286</v>
      </c>
      <c r="B2261" s="8" t="s">
        <v>43</v>
      </c>
      <c r="C2261" s="8" t="s">
        <v>140</v>
      </c>
      <c r="D2261" s="8" t="s">
        <v>141</v>
      </c>
      <c r="E2261" s="8" t="s">
        <v>142</v>
      </c>
      <c r="F2261" s="8" t="s">
        <v>143</v>
      </c>
      <c r="G2261" s="8" t="s">
        <v>1568</v>
      </c>
      <c r="H2261" s="8" t="s">
        <v>27</v>
      </c>
      <c r="I2261" s="8" t="s">
        <v>295</v>
      </c>
      <c r="J2261" s="8" t="s">
        <v>147</v>
      </c>
      <c r="K2261" s="8" t="s">
        <v>7</v>
      </c>
      <c r="L2261" s="12">
        <v>881</v>
      </c>
      <c r="M2261" s="9">
        <v>2</v>
      </c>
      <c r="N2261" s="10">
        <f t="shared" si="315"/>
        <v>2.2701475595913734E-3</v>
      </c>
      <c r="O2261" s="11">
        <f t="shared" si="316"/>
        <v>7.18</v>
      </c>
      <c r="P2261" s="11">
        <v>14.36</v>
      </c>
      <c r="Q2261" s="11">
        <v>0</v>
      </c>
      <c r="R2261" s="8">
        <v>0</v>
      </c>
      <c r="S2261" s="8">
        <v>0</v>
      </c>
      <c r="T2261" s="33" t="str">
        <f t="shared" si="317"/>
        <v/>
      </c>
      <c r="U2261" s="12">
        <f t="shared" si="318"/>
        <v>0</v>
      </c>
      <c r="V2261" s="10">
        <f t="shared" si="319"/>
        <v>0</v>
      </c>
      <c r="W2261" s="11">
        <v>12</v>
      </c>
      <c r="X2261" s="8" t="s">
        <v>148</v>
      </c>
      <c r="Y2261" s="8" t="s">
        <v>149</v>
      </c>
      <c r="AA2261">
        <f t="shared" si="320"/>
        <v>3</v>
      </c>
      <c r="AB2261" s="32">
        <f t="shared" si="321"/>
        <v>-14.36</v>
      </c>
      <c r="AC2261" t="str">
        <f t="shared" si="322"/>
        <v>No Sales</v>
      </c>
      <c r="AD2261">
        <f>IFERROR(VLOOKUP(J2261,Product_lookup!$A:$G,5,FALSE),"")</f>
        <v>599</v>
      </c>
      <c r="AE2261">
        <f>IFERROR(VLOOKUP(J2261,Product_lookup!$A:$G,6,FALSE),"")</f>
        <v>216</v>
      </c>
      <c r="AF2261">
        <f>IFERROR(VLOOKUP(J2261,Product_lookup!$A:$G,7,FALSE),"")</f>
        <v>144</v>
      </c>
      <c r="AG2261" s="33">
        <f t="shared" si="323"/>
        <v>0.39899833055091821</v>
      </c>
    </row>
    <row r="2262" spans="1:33" x14ac:dyDescent="0.3">
      <c r="A2262" s="27">
        <v>46286</v>
      </c>
      <c r="B2262" s="8" t="s">
        <v>43</v>
      </c>
      <c r="C2262" s="8" t="s">
        <v>140</v>
      </c>
      <c r="D2262" s="8" t="s">
        <v>141</v>
      </c>
      <c r="E2262" s="8" t="s">
        <v>142</v>
      </c>
      <c r="F2262" s="8" t="s">
        <v>143</v>
      </c>
      <c r="G2262" s="8" t="s">
        <v>1567</v>
      </c>
      <c r="H2262" s="8" t="s">
        <v>27</v>
      </c>
      <c r="I2262" s="8" t="s">
        <v>293</v>
      </c>
      <c r="J2262" s="8" t="s">
        <v>147</v>
      </c>
      <c r="K2262" s="8" t="s">
        <v>7</v>
      </c>
      <c r="L2262" s="12">
        <v>442</v>
      </c>
      <c r="M2262" s="9">
        <v>2</v>
      </c>
      <c r="N2262" s="10">
        <f t="shared" si="315"/>
        <v>4.5248868778280547E-3</v>
      </c>
      <c r="O2262" s="11">
        <f t="shared" si="316"/>
        <v>9.4600000000000009</v>
      </c>
      <c r="P2262" s="11">
        <v>18.920000000000002</v>
      </c>
      <c r="Q2262" s="11">
        <v>0</v>
      </c>
      <c r="R2262" s="8">
        <v>0</v>
      </c>
      <c r="S2262" s="8">
        <v>0</v>
      </c>
      <c r="T2262" s="33" t="str">
        <f t="shared" si="317"/>
        <v/>
      </c>
      <c r="U2262" s="12">
        <f t="shared" si="318"/>
        <v>0</v>
      </c>
      <c r="V2262" s="10">
        <f t="shared" si="319"/>
        <v>0</v>
      </c>
      <c r="W2262" s="11">
        <v>15</v>
      </c>
      <c r="X2262" s="8" t="s">
        <v>148</v>
      </c>
      <c r="Y2262" s="8" t="s">
        <v>149</v>
      </c>
      <c r="AA2262">
        <f t="shared" si="320"/>
        <v>3</v>
      </c>
      <c r="AB2262" s="32">
        <f t="shared" si="321"/>
        <v>-18.920000000000002</v>
      </c>
      <c r="AC2262" t="str">
        <f t="shared" si="322"/>
        <v>No Sales</v>
      </c>
      <c r="AD2262">
        <f>IFERROR(VLOOKUP(J2262,Product_lookup!$A:$G,5,FALSE),"")</f>
        <v>599</v>
      </c>
      <c r="AE2262">
        <f>IFERROR(VLOOKUP(J2262,Product_lookup!$A:$G,6,FALSE),"")</f>
        <v>216</v>
      </c>
      <c r="AF2262">
        <f>IFERROR(VLOOKUP(J2262,Product_lookup!$A:$G,7,FALSE),"")</f>
        <v>144</v>
      </c>
      <c r="AG2262" s="33">
        <f t="shared" si="323"/>
        <v>0.39899833055091821</v>
      </c>
    </row>
    <row r="2263" spans="1:33" x14ac:dyDescent="0.3">
      <c r="A2263" s="27">
        <v>46286</v>
      </c>
      <c r="B2263" s="8" t="s">
        <v>43</v>
      </c>
      <c r="C2263" s="8" t="s">
        <v>140</v>
      </c>
      <c r="D2263" s="8" t="s">
        <v>141</v>
      </c>
      <c r="E2263" s="8" t="s">
        <v>142</v>
      </c>
      <c r="F2263" s="8" t="s">
        <v>143</v>
      </c>
      <c r="G2263" s="8" t="s">
        <v>1590</v>
      </c>
      <c r="H2263" s="8" t="s">
        <v>27</v>
      </c>
      <c r="I2263" s="8" t="s">
        <v>692</v>
      </c>
      <c r="J2263" s="8" t="s">
        <v>147</v>
      </c>
      <c r="K2263" s="8" t="s">
        <v>7</v>
      </c>
      <c r="L2263" s="12">
        <v>500</v>
      </c>
      <c r="M2263" s="9">
        <v>8</v>
      </c>
      <c r="N2263" s="10">
        <f t="shared" si="315"/>
        <v>1.6E-2</v>
      </c>
      <c r="O2263" s="11">
        <f t="shared" si="316"/>
        <v>9.41</v>
      </c>
      <c r="P2263" s="11">
        <v>75.28</v>
      </c>
      <c r="Q2263" s="11">
        <v>0</v>
      </c>
      <c r="R2263" s="8">
        <v>0</v>
      </c>
      <c r="S2263" s="8">
        <v>0</v>
      </c>
      <c r="T2263" s="33" t="str">
        <f t="shared" si="317"/>
        <v/>
      </c>
      <c r="U2263" s="12">
        <f t="shared" si="318"/>
        <v>0</v>
      </c>
      <c r="V2263" s="10">
        <f t="shared" si="319"/>
        <v>0</v>
      </c>
      <c r="W2263" s="11">
        <v>14.5</v>
      </c>
      <c r="X2263" s="8" t="s">
        <v>148</v>
      </c>
      <c r="Y2263" s="8" t="s">
        <v>149</v>
      </c>
      <c r="AA2263">
        <f t="shared" si="320"/>
        <v>3</v>
      </c>
      <c r="AB2263" s="32">
        <f t="shared" si="321"/>
        <v>-75.28</v>
      </c>
      <c r="AC2263" t="str">
        <f t="shared" si="322"/>
        <v>No Sales</v>
      </c>
      <c r="AD2263">
        <f>IFERROR(VLOOKUP(J2263,Product_lookup!$A:$G,5,FALSE),"")</f>
        <v>599</v>
      </c>
      <c r="AE2263">
        <f>IFERROR(VLOOKUP(J2263,Product_lookup!$A:$G,6,FALSE),"")</f>
        <v>216</v>
      </c>
      <c r="AF2263">
        <f>IFERROR(VLOOKUP(J2263,Product_lookup!$A:$G,7,FALSE),"")</f>
        <v>144</v>
      </c>
      <c r="AG2263" s="33">
        <f t="shared" si="323"/>
        <v>0.39899833055091821</v>
      </c>
    </row>
    <row r="2264" spans="1:33" x14ac:dyDescent="0.3">
      <c r="A2264" s="27">
        <v>46286</v>
      </c>
      <c r="B2264" s="8" t="s">
        <v>43</v>
      </c>
      <c r="C2264" s="8" t="s">
        <v>140</v>
      </c>
      <c r="D2264" s="8" t="s">
        <v>141</v>
      </c>
      <c r="E2264" s="8" t="s">
        <v>164</v>
      </c>
      <c r="F2264" s="8" t="s">
        <v>143</v>
      </c>
      <c r="G2264" s="8" t="s">
        <v>1602</v>
      </c>
      <c r="H2264" s="8" t="s">
        <v>27</v>
      </c>
      <c r="I2264" s="8" t="s">
        <v>1073</v>
      </c>
      <c r="J2264" s="8" t="s">
        <v>166</v>
      </c>
      <c r="K2264" s="8" t="s">
        <v>21</v>
      </c>
      <c r="L2264" s="12">
        <v>146</v>
      </c>
      <c r="M2264" s="9">
        <v>2</v>
      </c>
      <c r="N2264" s="10">
        <f t="shared" si="315"/>
        <v>1.3698630136986301E-2</v>
      </c>
      <c r="O2264" s="11">
        <f t="shared" si="316"/>
        <v>8</v>
      </c>
      <c r="P2264" s="11">
        <v>16</v>
      </c>
      <c r="Q2264" s="11">
        <v>0</v>
      </c>
      <c r="R2264" s="8">
        <v>0</v>
      </c>
      <c r="S2264" s="8">
        <v>0</v>
      </c>
      <c r="T2264" s="33" t="str">
        <f t="shared" si="317"/>
        <v/>
      </c>
      <c r="U2264" s="12">
        <f t="shared" si="318"/>
        <v>0</v>
      </c>
      <c r="V2264" s="10">
        <f t="shared" si="319"/>
        <v>0</v>
      </c>
      <c r="W2264" s="11">
        <v>8</v>
      </c>
      <c r="X2264" s="8" t="s">
        <v>148</v>
      </c>
      <c r="Y2264" s="8" t="s">
        <v>149</v>
      </c>
      <c r="AA2264">
        <f t="shared" si="320"/>
        <v>3</v>
      </c>
      <c r="AB2264" s="32">
        <f t="shared" si="321"/>
        <v>-16</v>
      </c>
      <c r="AC2264" t="str">
        <f t="shared" si="322"/>
        <v>No Sales</v>
      </c>
      <c r="AD2264">
        <f>IFERROR(VLOOKUP(J2264,Product_lookup!$A:$G,5,FALSE),"")</f>
        <v>449</v>
      </c>
      <c r="AE2264">
        <f>IFERROR(VLOOKUP(J2264,Product_lookup!$A:$G,6,FALSE),"")</f>
        <v>162</v>
      </c>
      <c r="AF2264">
        <f>IFERROR(VLOOKUP(J2264,Product_lookup!$A:$G,7,FALSE),"")</f>
        <v>130</v>
      </c>
      <c r="AG2264" s="33">
        <f t="shared" si="323"/>
        <v>0.34966592427616927</v>
      </c>
    </row>
    <row r="2265" spans="1:33" x14ac:dyDescent="0.3">
      <c r="A2265" s="27">
        <v>46286</v>
      </c>
      <c r="B2265" s="8" t="s">
        <v>43</v>
      </c>
      <c r="C2265" s="8" t="s">
        <v>140</v>
      </c>
      <c r="D2265" s="8" t="s">
        <v>141</v>
      </c>
      <c r="E2265" s="8" t="s">
        <v>164</v>
      </c>
      <c r="F2265" s="8" t="s">
        <v>143</v>
      </c>
      <c r="G2265" s="8" t="s">
        <v>1582</v>
      </c>
      <c r="H2265" s="8" t="s">
        <v>27</v>
      </c>
      <c r="I2265" s="8" t="s">
        <v>484</v>
      </c>
      <c r="J2265" s="8" t="s">
        <v>166</v>
      </c>
      <c r="K2265" s="8" t="s">
        <v>7</v>
      </c>
      <c r="L2265" s="12">
        <v>294</v>
      </c>
      <c r="M2265" s="9">
        <v>1</v>
      </c>
      <c r="N2265" s="10">
        <f t="shared" si="315"/>
        <v>3.4013605442176869E-3</v>
      </c>
      <c r="O2265" s="11">
        <f t="shared" si="316"/>
        <v>7.73</v>
      </c>
      <c r="P2265" s="11">
        <v>7.73</v>
      </c>
      <c r="Q2265" s="11">
        <v>0</v>
      </c>
      <c r="R2265" s="8">
        <v>0</v>
      </c>
      <c r="S2265" s="8">
        <v>0</v>
      </c>
      <c r="T2265" s="33" t="str">
        <f t="shared" si="317"/>
        <v/>
      </c>
      <c r="U2265" s="12">
        <f t="shared" si="318"/>
        <v>0</v>
      </c>
      <c r="V2265" s="10">
        <f t="shared" si="319"/>
        <v>0</v>
      </c>
      <c r="W2265" s="11">
        <v>10.5</v>
      </c>
      <c r="X2265" s="8" t="s">
        <v>148</v>
      </c>
      <c r="Y2265" s="8" t="s">
        <v>149</v>
      </c>
      <c r="AA2265">
        <f t="shared" si="320"/>
        <v>3</v>
      </c>
      <c r="AB2265" s="32">
        <f t="shared" si="321"/>
        <v>-7.73</v>
      </c>
      <c r="AC2265" t="str">
        <f t="shared" si="322"/>
        <v>No Sales</v>
      </c>
      <c r="AD2265">
        <f>IFERROR(VLOOKUP(J2265,Product_lookup!$A:$G,5,FALSE),"")</f>
        <v>449</v>
      </c>
      <c r="AE2265">
        <f>IFERROR(VLOOKUP(J2265,Product_lookup!$A:$G,6,FALSE),"")</f>
        <v>162</v>
      </c>
      <c r="AF2265">
        <f>IFERROR(VLOOKUP(J2265,Product_lookup!$A:$G,7,FALSE),"")</f>
        <v>130</v>
      </c>
      <c r="AG2265" s="33">
        <f t="shared" si="323"/>
        <v>0.34966592427616927</v>
      </c>
    </row>
    <row r="2266" spans="1:33" x14ac:dyDescent="0.3">
      <c r="A2266" s="27">
        <v>46286</v>
      </c>
      <c r="B2266" s="8" t="s">
        <v>43</v>
      </c>
      <c r="C2266" s="8" t="s">
        <v>140</v>
      </c>
      <c r="D2266" s="8" t="s">
        <v>141</v>
      </c>
      <c r="E2266" s="8" t="s">
        <v>164</v>
      </c>
      <c r="F2266" s="8" t="s">
        <v>143</v>
      </c>
      <c r="G2266" s="8" t="s">
        <v>1570</v>
      </c>
      <c r="H2266" s="8" t="s">
        <v>27</v>
      </c>
      <c r="I2266" s="8" t="s">
        <v>300</v>
      </c>
      <c r="J2266" s="8" t="s">
        <v>166</v>
      </c>
      <c r="K2266" s="8" t="s">
        <v>7</v>
      </c>
      <c r="L2266" s="12">
        <v>1483</v>
      </c>
      <c r="M2266" s="9">
        <v>11</v>
      </c>
      <c r="N2266" s="10">
        <f t="shared" si="315"/>
        <v>7.4173971679028991E-3</v>
      </c>
      <c r="O2266" s="11">
        <f t="shared" si="316"/>
        <v>7.5699999999999994</v>
      </c>
      <c r="P2266" s="11">
        <v>83.27</v>
      </c>
      <c r="Q2266" s="11">
        <v>0</v>
      </c>
      <c r="R2266" s="8">
        <v>0</v>
      </c>
      <c r="S2266" s="8">
        <v>0</v>
      </c>
      <c r="T2266" s="33" t="str">
        <f t="shared" si="317"/>
        <v/>
      </c>
      <c r="U2266" s="12">
        <f t="shared" si="318"/>
        <v>0</v>
      </c>
      <c r="V2266" s="10">
        <f t="shared" si="319"/>
        <v>0</v>
      </c>
      <c r="W2266" s="11">
        <v>11</v>
      </c>
      <c r="X2266" s="8" t="s">
        <v>148</v>
      </c>
      <c r="Y2266" s="8" t="s">
        <v>149</v>
      </c>
      <c r="AA2266">
        <f t="shared" si="320"/>
        <v>3</v>
      </c>
      <c r="AB2266" s="32">
        <f t="shared" si="321"/>
        <v>-83.27</v>
      </c>
      <c r="AC2266" t="str">
        <f t="shared" si="322"/>
        <v>No Sales</v>
      </c>
      <c r="AD2266">
        <f>IFERROR(VLOOKUP(J2266,Product_lookup!$A:$G,5,FALSE),"")</f>
        <v>449</v>
      </c>
      <c r="AE2266">
        <f>IFERROR(VLOOKUP(J2266,Product_lookup!$A:$G,6,FALSE),"")</f>
        <v>162</v>
      </c>
      <c r="AF2266">
        <f>IFERROR(VLOOKUP(J2266,Product_lookup!$A:$G,7,FALSE),"")</f>
        <v>130</v>
      </c>
      <c r="AG2266" s="33">
        <f t="shared" si="323"/>
        <v>0.34966592427616927</v>
      </c>
    </row>
    <row r="2267" spans="1:33" x14ac:dyDescent="0.3">
      <c r="A2267" s="27">
        <v>46286</v>
      </c>
      <c r="B2267" s="8" t="s">
        <v>43</v>
      </c>
      <c r="C2267" s="8" t="s">
        <v>140</v>
      </c>
      <c r="D2267" s="8" t="s">
        <v>141</v>
      </c>
      <c r="E2267" s="8" t="s">
        <v>164</v>
      </c>
      <c r="F2267" s="8" t="s">
        <v>143</v>
      </c>
      <c r="G2267" s="8" t="s">
        <v>1587</v>
      </c>
      <c r="H2267" s="8" t="s">
        <v>27</v>
      </c>
      <c r="I2267" s="8" t="s">
        <v>604</v>
      </c>
      <c r="J2267" s="8" t="s">
        <v>166</v>
      </c>
      <c r="K2267" s="8" t="s">
        <v>7</v>
      </c>
      <c r="L2267" s="12">
        <v>319</v>
      </c>
      <c r="M2267" s="9">
        <v>1</v>
      </c>
      <c r="N2267" s="10">
        <f t="shared" si="315"/>
        <v>3.134796238244514E-3</v>
      </c>
      <c r="O2267" s="11">
        <f t="shared" si="316"/>
        <v>5.94</v>
      </c>
      <c r="P2267" s="11">
        <v>5.94</v>
      </c>
      <c r="Q2267" s="11">
        <v>0</v>
      </c>
      <c r="R2267" s="8">
        <v>0</v>
      </c>
      <c r="S2267" s="8">
        <v>0</v>
      </c>
      <c r="T2267" s="33" t="str">
        <f t="shared" si="317"/>
        <v/>
      </c>
      <c r="U2267" s="12">
        <f t="shared" si="318"/>
        <v>0</v>
      </c>
      <c r="V2267" s="10">
        <f t="shared" si="319"/>
        <v>0</v>
      </c>
      <c r="W2267" s="11">
        <v>11.5</v>
      </c>
      <c r="X2267" s="8" t="s">
        <v>148</v>
      </c>
      <c r="Y2267" s="8" t="s">
        <v>149</v>
      </c>
      <c r="AA2267">
        <f t="shared" si="320"/>
        <v>3</v>
      </c>
      <c r="AB2267" s="32">
        <f t="shared" si="321"/>
        <v>-5.94</v>
      </c>
      <c r="AC2267" t="str">
        <f t="shared" si="322"/>
        <v>No Sales</v>
      </c>
      <c r="AD2267">
        <f>IFERROR(VLOOKUP(J2267,Product_lookup!$A:$G,5,FALSE),"")</f>
        <v>449</v>
      </c>
      <c r="AE2267">
        <f>IFERROR(VLOOKUP(J2267,Product_lookup!$A:$G,6,FALSE),"")</f>
        <v>162</v>
      </c>
      <c r="AF2267">
        <f>IFERROR(VLOOKUP(J2267,Product_lookup!$A:$G,7,FALSE),"")</f>
        <v>130</v>
      </c>
      <c r="AG2267" s="33">
        <f t="shared" si="323"/>
        <v>0.34966592427616927</v>
      </c>
    </row>
    <row r="2268" spans="1:33" x14ac:dyDescent="0.3">
      <c r="A2268" s="27">
        <v>46286</v>
      </c>
      <c r="B2268" s="8" t="s">
        <v>43</v>
      </c>
      <c r="C2268" s="8" t="s">
        <v>140</v>
      </c>
      <c r="D2268" s="8" t="s">
        <v>141</v>
      </c>
      <c r="E2268" s="8" t="s">
        <v>164</v>
      </c>
      <c r="F2268" s="8" t="s">
        <v>143</v>
      </c>
      <c r="G2268" s="8" t="s">
        <v>1572</v>
      </c>
      <c r="H2268" s="8" t="s">
        <v>27</v>
      </c>
      <c r="I2268" s="8" t="s">
        <v>305</v>
      </c>
      <c r="J2268" s="8" t="s">
        <v>166</v>
      </c>
      <c r="K2268" s="8" t="s">
        <v>7</v>
      </c>
      <c r="L2268" s="12">
        <v>844</v>
      </c>
      <c r="M2268" s="9">
        <v>6</v>
      </c>
      <c r="N2268" s="10">
        <f t="shared" si="315"/>
        <v>7.1090047393364926E-3</v>
      </c>
      <c r="O2268" s="11">
        <f t="shared" si="316"/>
        <v>6.9899999999999993</v>
      </c>
      <c r="P2268" s="11">
        <v>41.94</v>
      </c>
      <c r="Q2268" s="11">
        <v>0</v>
      </c>
      <c r="R2268" s="8">
        <v>0</v>
      </c>
      <c r="S2268" s="8">
        <v>0</v>
      </c>
      <c r="T2268" s="33" t="str">
        <f t="shared" si="317"/>
        <v/>
      </c>
      <c r="U2268" s="12">
        <f t="shared" si="318"/>
        <v>0</v>
      </c>
      <c r="V2268" s="10">
        <f t="shared" si="319"/>
        <v>0</v>
      </c>
      <c r="W2268" s="11">
        <v>9.5</v>
      </c>
      <c r="X2268" s="8" t="s">
        <v>148</v>
      </c>
      <c r="Y2268" s="8" t="s">
        <v>149</v>
      </c>
      <c r="AA2268">
        <f t="shared" si="320"/>
        <v>3</v>
      </c>
      <c r="AB2268" s="32">
        <f t="shared" si="321"/>
        <v>-41.94</v>
      </c>
      <c r="AC2268" t="str">
        <f t="shared" si="322"/>
        <v>No Sales</v>
      </c>
      <c r="AD2268">
        <f>IFERROR(VLOOKUP(J2268,Product_lookup!$A:$G,5,FALSE),"")</f>
        <v>449</v>
      </c>
      <c r="AE2268">
        <f>IFERROR(VLOOKUP(J2268,Product_lookup!$A:$G,6,FALSE),"")</f>
        <v>162</v>
      </c>
      <c r="AF2268">
        <f>IFERROR(VLOOKUP(J2268,Product_lookup!$A:$G,7,FALSE),"")</f>
        <v>130</v>
      </c>
      <c r="AG2268" s="33">
        <f t="shared" si="323"/>
        <v>0.34966592427616927</v>
      </c>
    </row>
    <row r="2269" spans="1:33" x14ac:dyDescent="0.3">
      <c r="A2269" s="27">
        <v>46286</v>
      </c>
      <c r="B2269" s="8" t="s">
        <v>43</v>
      </c>
      <c r="C2269" s="8" t="s">
        <v>140</v>
      </c>
      <c r="D2269" s="8" t="s">
        <v>141</v>
      </c>
      <c r="E2269" s="8" t="s">
        <v>164</v>
      </c>
      <c r="F2269" s="8" t="s">
        <v>143</v>
      </c>
      <c r="G2269" s="8" t="s">
        <v>1589</v>
      </c>
      <c r="H2269" s="8" t="s">
        <v>27</v>
      </c>
      <c r="I2269" s="8" t="s">
        <v>648</v>
      </c>
      <c r="J2269" s="8" t="s">
        <v>166</v>
      </c>
      <c r="K2269" s="8" t="s">
        <v>7</v>
      </c>
      <c r="L2269" s="12">
        <v>289</v>
      </c>
      <c r="M2269" s="9">
        <v>0</v>
      </c>
      <c r="N2269" s="10">
        <f t="shared" si="315"/>
        <v>0</v>
      </c>
      <c r="O2269" s="11" t="str">
        <f t="shared" si="316"/>
        <v/>
      </c>
      <c r="P2269" s="11">
        <v>0</v>
      </c>
      <c r="Q2269" s="11">
        <v>0</v>
      </c>
      <c r="R2269" s="8">
        <v>0</v>
      </c>
      <c r="S2269" s="8">
        <v>0</v>
      </c>
      <c r="T2269" s="33" t="str">
        <f t="shared" si="317"/>
        <v/>
      </c>
      <c r="U2269" s="12" t="str">
        <f t="shared" si="318"/>
        <v/>
      </c>
      <c r="V2269" s="10" t="str">
        <f t="shared" si="319"/>
        <v/>
      </c>
      <c r="W2269" s="11">
        <v>13</v>
      </c>
      <c r="X2269" s="8" t="s">
        <v>148</v>
      </c>
      <c r="Y2269" s="8" t="s">
        <v>149</v>
      </c>
      <c r="AA2269">
        <f t="shared" si="320"/>
        <v>3</v>
      </c>
      <c r="AB2269" s="32">
        <f t="shared" si="321"/>
        <v>0</v>
      </c>
      <c r="AC2269" t="str">
        <f t="shared" si="322"/>
        <v>No Spend</v>
      </c>
      <c r="AD2269">
        <f>IFERROR(VLOOKUP(J2269,Product_lookup!$A:$G,5,FALSE),"")</f>
        <v>449</v>
      </c>
      <c r="AE2269">
        <f>IFERROR(VLOOKUP(J2269,Product_lookup!$A:$G,6,FALSE),"")</f>
        <v>162</v>
      </c>
      <c r="AF2269">
        <f>IFERROR(VLOOKUP(J2269,Product_lookup!$A:$G,7,FALSE),"")</f>
        <v>130</v>
      </c>
      <c r="AG2269" s="33">
        <f t="shared" si="323"/>
        <v>0.34966592427616927</v>
      </c>
    </row>
    <row r="2270" spans="1:33" x14ac:dyDescent="0.3">
      <c r="A2270" s="27">
        <v>46286</v>
      </c>
      <c r="B2270" s="8" t="s">
        <v>43</v>
      </c>
      <c r="C2270" s="8" t="s">
        <v>140</v>
      </c>
      <c r="D2270" s="8" t="s">
        <v>141</v>
      </c>
      <c r="E2270" s="8" t="s">
        <v>239</v>
      </c>
      <c r="F2270" s="8" t="s">
        <v>143</v>
      </c>
      <c r="G2270" s="8" t="s">
        <v>1598</v>
      </c>
      <c r="H2270" s="8" t="s">
        <v>27</v>
      </c>
      <c r="I2270" s="8" t="s">
        <v>846</v>
      </c>
      <c r="J2270" s="8" t="s">
        <v>242</v>
      </c>
      <c r="K2270" s="8" t="s">
        <v>7</v>
      </c>
      <c r="L2270" s="12">
        <v>280</v>
      </c>
      <c r="M2270" s="9">
        <v>1</v>
      </c>
      <c r="N2270" s="10">
        <f t="shared" si="315"/>
        <v>3.5714285714285713E-3</v>
      </c>
      <c r="O2270" s="11">
        <f t="shared" si="316"/>
        <v>5.2</v>
      </c>
      <c r="P2270" s="11">
        <v>5.2</v>
      </c>
      <c r="Q2270" s="11">
        <v>0</v>
      </c>
      <c r="R2270" s="8">
        <v>0</v>
      </c>
      <c r="S2270" s="8">
        <v>0</v>
      </c>
      <c r="T2270" s="33" t="str">
        <f t="shared" si="317"/>
        <v/>
      </c>
      <c r="U2270" s="12">
        <f t="shared" si="318"/>
        <v>0</v>
      </c>
      <c r="V2270" s="10">
        <f t="shared" si="319"/>
        <v>0</v>
      </c>
      <c r="W2270" s="11">
        <v>8.5</v>
      </c>
      <c r="X2270" s="8" t="s">
        <v>148</v>
      </c>
      <c r="Y2270" s="8" t="s">
        <v>149</v>
      </c>
      <c r="AA2270">
        <f t="shared" si="320"/>
        <v>3</v>
      </c>
      <c r="AB2270" s="32">
        <f t="shared" si="321"/>
        <v>-5.2</v>
      </c>
      <c r="AC2270" t="str">
        <f t="shared" si="322"/>
        <v>No Sales</v>
      </c>
      <c r="AD2270">
        <f>IFERROR(VLOOKUP(J2270,Product_lookup!$A:$G,5,FALSE),"")</f>
        <v>299</v>
      </c>
      <c r="AE2270">
        <f>IFERROR(VLOOKUP(J2270,Product_lookup!$A:$G,6,FALSE),"")</f>
        <v>114</v>
      </c>
      <c r="AF2270">
        <f>IFERROR(VLOOKUP(J2270,Product_lookup!$A:$G,7,FALSE),"")</f>
        <v>107</v>
      </c>
      <c r="AG2270" s="33">
        <f t="shared" si="323"/>
        <v>0.2608695652173913</v>
      </c>
    </row>
    <row r="2271" spans="1:33" x14ac:dyDescent="0.3">
      <c r="A2271" s="27">
        <v>46286</v>
      </c>
      <c r="B2271" s="8" t="s">
        <v>43</v>
      </c>
      <c r="C2271" s="8" t="s">
        <v>140</v>
      </c>
      <c r="D2271" s="8" t="s">
        <v>141</v>
      </c>
      <c r="E2271" s="8" t="s">
        <v>239</v>
      </c>
      <c r="F2271" s="8" t="s">
        <v>143</v>
      </c>
      <c r="G2271" s="8" t="s">
        <v>1576</v>
      </c>
      <c r="H2271" s="8" t="s">
        <v>27</v>
      </c>
      <c r="I2271" s="8" t="s">
        <v>314</v>
      </c>
      <c r="J2271" s="8" t="s">
        <v>242</v>
      </c>
      <c r="K2271" s="8" t="s">
        <v>7</v>
      </c>
      <c r="L2271" s="12">
        <v>565</v>
      </c>
      <c r="M2271" s="9">
        <v>2</v>
      </c>
      <c r="N2271" s="10">
        <f t="shared" si="315"/>
        <v>3.5398230088495575E-3</v>
      </c>
      <c r="O2271" s="11">
        <f t="shared" si="316"/>
        <v>4.7</v>
      </c>
      <c r="P2271" s="11">
        <v>9.4</v>
      </c>
      <c r="Q2271" s="11">
        <v>0</v>
      </c>
      <c r="R2271" s="8">
        <v>0</v>
      </c>
      <c r="S2271" s="8">
        <v>0</v>
      </c>
      <c r="T2271" s="33" t="str">
        <f t="shared" si="317"/>
        <v/>
      </c>
      <c r="U2271" s="12">
        <f t="shared" si="318"/>
        <v>0</v>
      </c>
      <c r="V2271" s="10">
        <f t="shared" si="319"/>
        <v>0</v>
      </c>
      <c r="W2271" s="11">
        <v>6.5</v>
      </c>
      <c r="X2271" s="8" t="s">
        <v>148</v>
      </c>
      <c r="Y2271" s="8" t="s">
        <v>149</v>
      </c>
      <c r="AA2271">
        <f t="shared" si="320"/>
        <v>3</v>
      </c>
      <c r="AB2271" s="32">
        <f t="shared" si="321"/>
        <v>-9.4</v>
      </c>
      <c r="AC2271" t="str">
        <f t="shared" si="322"/>
        <v>No Sales</v>
      </c>
      <c r="AD2271">
        <f>IFERROR(VLOOKUP(J2271,Product_lookup!$A:$G,5,FALSE),"")</f>
        <v>299</v>
      </c>
      <c r="AE2271">
        <f>IFERROR(VLOOKUP(J2271,Product_lookup!$A:$G,6,FALSE),"")</f>
        <v>114</v>
      </c>
      <c r="AF2271">
        <f>IFERROR(VLOOKUP(J2271,Product_lookup!$A:$G,7,FALSE),"")</f>
        <v>107</v>
      </c>
      <c r="AG2271" s="33">
        <f t="shared" si="323"/>
        <v>0.2608695652173913</v>
      </c>
    </row>
    <row r="2272" spans="1:33" x14ac:dyDescent="0.3">
      <c r="A2272" s="27">
        <v>46286</v>
      </c>
      <c r="B2272" s="8" t="s">
        <v>43</v>
      </c>
      <c r="C2272" s="8" t="s">
        <v>140</v>
      </c>
      <c r="D2272" s="8" t="s">
        <v>141</v>
      </c>
      <c r="E2272" s="8" t="s">
        <v>239</v>
      </c>
      <c r="F2272" s="8" t="s">
        <v>143</v>
      </c>
      <c r="G2272" s="8" t="s">
        <v>1591</v>
      </c>
      <c r="H2272" s="8" t="s">
        <v>27</v>
      </c>
      <c r="I2272" s="8" t="s">
        <v>738</v>
      </c>
      <c r="J2272" s="8" t="s">
        <v>242</v>
      </c>
      <c r="K2272" s="8" t="s">
        <v>7</v>
      </c>
      <c r="L2272" s="12">
        <v>1072</v>
      </c>
      <c r="M2272" s="9">
        <v>4</v>
      </c>
      <c r="N2272" s="10">
        <f t="shared" si="315"/>
        <v>3.7313432835820895E-3</v>
      </c>
      <c r="O2272" s="11">
        <f t="shared" si="316"/>
        <v>5.35</v>
      </c>
      <c r="P2272" s="11">
        <v>21.4</v>
      </c>
      <c r="Q2272" s="11">
        <v>0</v>
      </c>
      <c r="R2272" s="8">
        <v>0</v>
      </c>
      <c r="S2272" s="8">
        <v>0</v>
      </c>
      <c r="T2272" s="33" t="str">
        <f t="shared" si="317"/>
        <v/>
      </c>
      <c r="U2272" s="12">
        <f t="shared" si="318"/>
        <v>0</v>
      </c>
      <c r="V2272" s="10">
        <f t="shared" si="319"/>
        <v>0</v>
      </c>
      <c r="W2272" s="11">
        <v>8</v>
      </c>
      <c r="X2272" s="8" t="s">
        <v>148</v>
      </c>
      <c r="Y2272" s="8" t="s">
        <v>149</v>
      </c>
      <c r="AA2272">
        <f t="shared" si="320"/>
        <v>3</v>
      </c>
      <c r="AB2272" s="32">
        <f t="shared" si="321"/>
        <v>-21.4</v>
      </c>
      <c r="AC2272" t="str">
        <f t="shared" si="322"/>
        <v>No Sales</v>
      </c>
      <c r="AD2272">
        <f>IFERROR(VLOOKUP(J2272,Product_lookup!$A:$G,5,FALSE),"")</f>
        <v>299</v>
      </c>
      <c r="AE2272">
        <f>IFERROR(VLOOKUP(J2272,Product_lookup!$A:$G,6,FALSE),"")</f>
        <v>114</v>
      </c>
      <c r="AF2272">
        <f>IFERROR(VLOOKUP(J2272,Product_lookup!$A:$G,7,FALSE),"")</f>
        <v>107</v>
      </c>
      <c r="AG2272" s="33">
        <f t="shared" si="323"/>
        <v>0.2608695652173913</v>
      </c>
    </row>
    <row r="2273" spans="1:33" x14ac:dyDescent="0.3">
      <c r="A2273" s="27">
        <v>46286</v>
      </c>
      <c r="B2273" s="8" t="s">
        <v>34</v>
      </c>
      <c r="C2273" s="8" t="s">
        <v>140</v>
      </c>
      <c r="D2273" s="8" t="s">
        <v>141</v>
      </c>
      <c r="E2273" s="8" t="s">
        <v>322</v>
      </c>
      <c r="F2273" s="8" t="s">
        <v>143</v>
      </c>
      <c r="G2273" s="8" t="s">
        <v>606</v>
      </c>
      <c r="H2273" s="8" t="s">
        <v>20</v>
      </c>
      <c r="I2273" s="8" t="s">
        <v>606</v>
      </c>
      <c r="J2273" s="8" t="s">
        <v>324</v>
      </c>
      <c r="K2273" s="8" t="s">
        <v>14</v>
      </c>
      <c r="L2273" s="12">
        <v>3251</v>
      </c>
      <c r="M2273" s="9">
        <v>11</v>
      </c>
      <c r="N2273" s="10">
        <f t="shared" si="315"/>
        <v>3.3835742848354351E-3</v>
      </c>
      <c r="O2273" s="11">
        <f t="shared" si="316"/>
        <v>14.85</v>
      </c>
      <c r="P2273" s="11">
        <v>163.35</v>
      </c>
      <c r="Q2273" s="11">
        <v>1497</v>
      </c>
      <c r="R2273" s="8">
        <v>3</v>
      </c>
      <c r="S2273" s="8">
        <v>3</v>
      </c>
      <c r="T2273" s="33">
        <f t="shared" si="317"/>
        <v>0.10911823647294588</v>
      </c>
      <c r="U2273" s="12">
        <f t="shared" si="318"/>
        <v>9.1643709825528017</v>
      </c>
      <c r="V2273" s="10">
        <f t="shared" si="319"/>
        <v>0.27272727272727271</v>
      </c>
      <c r="W2273" s="11">
        <v>19.5</v>
      </c>
      <c r="X2273" s="8" t="s">
        <v>148</v>
      </c>
      <c r="Y2273" s="8" t="s">
        <v>149</v>
      </c>
      <c r="AA2273">
        <f t="shared" si="320"/>
        <v>3</v>
      </c>
      <c r="AB2273" s="32">
        <f t="shared" si="321"/>
        <v>418.65</v>
      </c>
      <c r="AC2273" t="str">
        <f t="shared" si="322"/>
        <v>Profitable</v>
      </c>
      <c r="AD2273">
        <f>IFERROR(VLOOKUP(J2273,Product_lookup!$A:$G,5,FALSE),"")</f>
        <v>499</v>
      </c>
      <c r="AE2273">
        <f>IFERROR(VLOOKUP(J2273,Product_lookup!$A:$G,6,FALSE),"")</f>
        <v>180</v>
      </c>
      <c r="AF2273">
        <f>IFERROR(VLOOKUP(J2273,Product_lookup!$A:$G,7,FALSE),"")</f>
        <v>125</v>
      </c>
      <c r="AG2273" s="33">
        <f t="shared" si="323"/>
        <v>0.38877755511022044</v>
      </c>
    </row>
    <row r="2274" spans="1:33" x14ac:dyDescent="0.3">
      <c r="A2274" s="27">
        <v>46286</v>
      </c>
      <c r="B2274" s="8" t="s">
        <v>34</v>
      </c>
      <c r="C2274" s="8" t="s">
        <v>140</v>
      </c>
      <c r="D2274" s="8" t="s">
        <v>141</v>
      </c>
      <c r="E2274" s="8" t="s">
        <v>322</v>
      </c>
      <c r="F2274" s="8" t="s">
        <v>143</v>
      </c>
      <c r="G2274" s="8" t="s">
        <v>739</v>
      </c>
      <c r="H2274" s="8" t="s">
        <v>20</v>
      </c>
      <c r="I2274" s="8" t="s">
        <v>739</v>
      </c>
      <c r="J2274" s="8" t="s">
        <v>324</v>
      </c>
      <c r="K2274" s="8" t="s">
        <v>21</v>
      </c>
      <c r="L2274" s="12">
        <v>288</v>
      </c>
      <c r="M2274" s="9">
        <v>4</v>
      </c>
      <c r="N2274" s="10">
        <f t="shared" si="315"/>
        <v>1.3888888888888888E-2</v>
      </c>
      <c r="O2274" s="11">
        <f t="shared" si="316"/>
        <v>16</v>
      </c>
      <c r="P2274" s="11">
        <v>64</v>
      </c>
      <c r="Q2274" s="11">
        <v>0</v>
      </c>
      <c r="R2274" s="8">
        <v>0</v>
      </c>
      <c r="S2274" s="8">
        <v>0</v>
      </c>
      <c r="T2274" s="33" t="str">
        <f t="shared" si="317"/>
        <v/>
      </c>
      <c r="U2274" s="12">
        <f t="shared" si="318"/>
        <v>0</v>
      </c>
      <c r="V2274" s="10">
        <f t="shared" si="319"/>
        <v>0</v>
      </c>
      <c r="W2274" s="11">
        <v>16</v>
      </c>
      <c r="X2274" s="8" t="s">
        <v>148</v>
      </c>
      <c r="Y2274" s="8" t="s">
        <v>149</v>
      </c>
      <c r="AA2274">
        <f t="shared" si="320"/>
        <v>3</v>
      </c>
      <c r="AB2274" s="32">
        <f t="shared" si="321"/>
        <v>-64</v>
      </c>
      <c r="AC2274" t="str">
        <f t="shared" si="322"/>
        <v>No Sales</v>
      </c>
      <c r="AD2274">
        <f>IFERROR(VLOOKUP(J2274,Product_lookup!$A:$G,5,FALSE),"")</f>
        <v>499</v>
      </c>
      <c r="AE2274">
        <f>IFERROR(VLOOKUP(J2274,Product_lookup!$A:$G,6,FALSE),"")</f>
        <v>180</v>
      </c>
      <c r="AF2274">
        <f>IFERROR(VLOOKUP(J2274,Product_lookup!$A:$G,7,FALSE),"")</f>
        <v>125</v>
      </c>
      <c r="AG2274" s="33">
        <f t="shared" si="323"/>
        <v>0.38877755511022044</v>
      </c>
    </row>
    <row r="2275" spans="1:33" x14ac:dyDescent="0.3">
      <c r="A2275" s="27">
        <v>46286</v>
      </c>
      <c r="B2275" s="8" t="s">
        <v>34</v>
      </c>
      <c r="C2275" s="8" t="s">
        <v>140</v>
      </c>
      <c r="D2275" s="8" t="s">
        <v>141</v>
      </c>
      <c r="E2275" s="8" t="s">
        <v>322</v>
      </c>
      <c r="F2275" s="8" t="s">
        <v>143</v>
      </c>
      <c r="G2275" s="8" t="s">
        <v>323</v>
      </c>
      <c r="H2275" s="8" t="s">
        <v>20</v>
      </c>
      <c r="I2275" s="8" t="s">
        <v>323</v>
      </c>
      <c r="J2275" s="8" t="s">
        <v>324</v>
      </c>
      <c r="K2275" s="8" t="s">
        <v>21</v>
      </c>
      <c r="L2275" s="12">
        <v>677</v>
      </c>
      <c r="M2275" s="9">
        <v>7</v>
      </c>
      <c r="N2275" s="10">
        <f t="shared" si="315"/>
        <v>1.03397341211226E-2</v>
      </c>
      <c r="O2275" s="11">
        <f t="shared" si="316"/>
        <v>11.5</v>
      </c>
      <c r="P2275" s="11">
        <v>80.5</v>
      </c>
      <c r="Q2275" s="11">
        <v>499</v>
      </c>
      <c r="R2275" s="8">
        <v>1</v>
      </c>
      <c r="S2275" s="8">
        <v>1</v>
      </c>
      <c r="T2275" s="33">
        <f t="shared" si="317"/>
        <v>0.16132264529058116</v>
      </c>
      <c r="U2275" s="12">
        <f t="shared" si="318"/>
        <v>6.1987577639751557</v>
      </c>
      <c r="V2275" s="10">
        <f t="shared" si="319"/>
        <v>0.14285714285714285</v>
      </c>
      <c r="W2275" s="11">
        <v>11.5</v>
      </c>
      <c r="X2275" s="8" t="s">
        <v>148</v>
      </c>
      <c r="Y2275" s="8" t="s">
        <v>149</v>
      </c>
      <c r="AA2275">
        <f t="shared" si="320"/>
        <v>3</v>
      </c>
      <c r="AB2275" s="32">
        <f t="shared" si="321"/>
        <v>113.5</v>
      </c>
      <c r="AC2275" t="str">
        <f t="shared" si="322"/>
        <v>Profitable</v>
      </c>
      <c r="AD2275">
        <f>IFERROR(VLOOKUP(J2275,Product_lookup!$A:$G,5,FALSE),"")</f>
        <v>499</v>
      </c>
      <c r="AE2275">
        <f>IFERROR(VLOOKUP(J2275,Product_lookup!$A:$G,6,FALSE),"")</f>
        <v>180</v>
      </c>
      <c r="AF2275">
        <f>IFERROR(VLOOKUP(J2275,Product_lookup!$A:$G,7,FALSE),"")</f>
        <v>125</v>
      </c>
      <c r="AG2275" s="33">
        <f t="shared" si="323"/>
        <v>0.38877755511022044</v>
      </c>
    </row>
    <row r="2276" spans="1:33" x14ac:dyDescent="0.3">
      <c r="A2276" s="27">
        <v>46286</v>
      </c>
      <c r="B2276" s="8" t="s">
        <v>34</v>
      </c>
      <c r="C2276" s="8" t="s">
        <v>140</v>
      </c>
      <c r="D2276" s="8" t="s">
        <v>141</v>
      </c>
      <c r="E2276" s="8" t="s">
        <v>322</v>
      </c>
      <c r="F2276" s="8" t="s">
        <v>143</v>
      </c>
      <c r="G2276" s="8" t="s">
        <v>421</v>
      </c>
      <c r="H2276" s="8" t="s">
        <v>20</v>
      </c>
      <c r="I2276" s="8" t="s">
        <v>421</v>
      </c>
      <c r="J2276" s="8" t="s">
        <v>324</v>
      </c>
      <c r="K2276" s="8" t="s">
        <v>14</v>
      </c>
      <c r="L2276" s="12">
        <v>559</v>
      </c>
      <c r="M2276" s="9">
        <v>3</v>
      </c>
      <c r="N2276" s="10">
        <f t="shared" si="315"/>
        <v>5.3667262969588547E-3</v>
      </c>
      <c r="O2276" s="11">
        <f t="shared" si="316"/>
        <v>9.8699999999999992</v>
      </c>
      <c r="P2276" s="8">
        <v>29.61</v>
      </c>
      <c r="Q2276" s="11">
        <v>0</v>
      </c>
      <c r="R2276" s="8">
        <v>0</v>
      </c>
      <c r="S2276" s="8">
        <v>0</v>
      </c>
      <c r="T2276" s="33" t="str">
        <f t="shared" si="317"/>
        <v/>
      </c>
      <c r="U2276" s="12">
        <f t="shared" si="318"/>
        <v>0</v>
      </c>
      <c r="V2276" s="10">
        <f t="shared" si="319"/>
        <v>0</v>
      </c>
      <c r="W2276" s="11">
        <v>15</v>
      </c>
      <c r="X2276" s="8" t="s">
        <v>148</v>
      </c>
      <c r="Y2276" s="8" t="s">
        <v>149</v>
      </c>
      <c r="AA2276">
        <f t="shared" si="320"/>
        <v>3</v>
      </c>
      <c r="AB2276" s="32">
        <f t="shared" si="321"/>
        <v>-29.61</v>
      </c>
      <c r="AC2276" t="str">
        <f t="shared" si="322"/>
        <v>No Sales</v>
      </c>
      <c r="AD2276">
        <f>IFERROR(VLOOKUP(J2276,Product_lookup!$A:$G,5,FALSE),"")</f>
        <v>499</v>
      </c>
      <c r="AE2276">
        <f>IFERROR(VLOOKUP(J2276,Product_lookup!$A:$G,6,FALSE),"")</f>
        <v>180</v>
      </c>
      <c r="AF2276">
        <f>IFERROR(VLOOKUP(J2276,Product_lookup!$A:$G,7,FALSE),"")</f>
        <v>125</v>
      </c>
      <c r="AG2276" s="33">
        <f t="shared" si="323"/>
        <v>0.38877755511022044</v>
      </c>
    </row>
    <row r="2277" spans="1:33" x14ac:dyDescent="0.3">
      <c r="A2277" s="27">
        <v>46291</v>
      </c>
      <c r="B2277" s="8" t="s">
        <v>26</v>
      </c>
      <c r="C2277" s="8" t="s">
        <v>140</v>
      </c>
      <c r="D2277" s="8" t="s">
        <v>141</v>
      </c>
      <c r="E2277" s="8" t="s">
        <v>142</v>
      </c>
      <c r="F2277" s="8" t="s">
        <v>143</v>
      </c>
      <c r="G2277" s="8" t="s">
        <v>205</v>
      </c>
      <c r="H2277" s="8" t="s">
        <v>13</v>
      </c>
      <c r="I2277" s="8" t="s">
        <v>171</v>
      </c>
      <c r="J2277" s="8" t="s">
        <v>147</v>
      </c>
      <c r="K2277" s="8" t="s">
        <v>7</v>
      </c>
      <c r="L2277" s="12">
        <v>371</v>
      </c>
      <c r="M2277" s="9">
        <v>0</v>
      </c>
      <c r="N2277" s="10">
        <f t="shared" si="315"/>
        <v>0</v>
      </c>
      <c r="O2277" s="11" t="str">
        <f t="shared" si="316"/>
        <v/>
      </c>
      <c r="P2277" s="11">
        <v>0</v>
      </c>
      <c r="Q2277" s="11">
        <v>0</v>
      </c>
      <c r="R2277" s="8">
        <v>0</v>
      </c>
      <c r="S2277" s="8">
        <v>0</v>
      </c>
      <c r="T2277" s="33" t="str">
        <f t="shared" si="317"/>
        <v/>
      </c>
      <c r="U2277" s="12" t="str">
        <f t="shared" si="318"/>
        <v/>
      </c>
      <c r="V2277" s="10" t="str">
        <f t="shared" si="319"/>
        <v/>
      </c>
      <c r="W2277" s="11">
        <v>13.5</v>
      </c>
      <c r="X2277" s="8" t="s">
        <v>148</v>
      </c>
      <c r="Y2277" s="8" t="s">
        <v>149</v>
      </c>
      <c r="AA2277">
        <f t="shared" si="320"/>
        <v>4</v>
      </c>
      <c r="AB2277" s="32">
        <f t="shared" si="321"/>
        <v>0</v>
      </c>
      <c r="AC2277" t="str">
        <f t="shared" si="322"/>
        <v>No Spend</v>
      </c>
      <c r="AD2277">
        <f>IFERROR(VLOOKUP(J2277,Product_lookup!$A:$G,5,FALSE),"")</f>
        <v>599</v>
      </c>
      <c r="AE2277">
        <f>IFERROR(VLOOKUP(J2277,Product_lookup!$A:$G,6,FALSE),"")</f>
        <v>216</v>
      </c>
      <c r="AF2277">
        <f>IFERROR(VLOOKUP(J2277,Product_lookup!$A:$G,7,FALSE),"")</f>
        <v>144</v>
      </c>
      <c r="AG2277" s="33">
        <f t="shared" si="323"/>
        <v>0.39899833055091821</v>
      </c>
    </row>
    <row r="2278" spans="1:33" x14ac:dyDescent="0.3">
      <c r="A2278" s="27">
        <v>46286</v>
      </c>
      <c r="B2278" s="8" t="s">
        <v>34</v>
      </c>
      <c r="C2278" s="8" t="s">
        <v>140</v>
      </c>
      <c r="D2278" s="8" t="s">
        <v>141</v>
      </c>
      <c r="E2278" s="8" t="s">
        <v>325</v>
      </c>
      <c r="F2278" s="8" t="s">
        <v>143</v>
      </c>
      <c r="G2278" s="8" t="s">
        <v>326</v>
      </c>
      <c r="H2278" s="8" t="s">
        <v>20</v>
      </c>
      <c r="I2278" s="8" t="s">
        <v>326</v>
      </c>
      <c r="J2278" s="8" t="s">
        <v>327</v>
      </c>
      <c r="K2278" s="8" t="s">
        <v>7</v>
      </c>
      <c r="L2278" s="12">
        <v>1424</v>
      </c>
      <c r="M2278" s="9">
        <v>17</v>
      </c>
      <c r="N2278" s="10">
        <f t="shared" si="315"/>
        <v>1.1938202247191011E-2</v>
      </c>
      <c r="O2278" s="11">
        <f t="shared" si="316"/>
        <v>4.3</v>
      </c>
      <c r="P2278" s="11">
        <v>73.099999999999994</v>
      </c>
      <c r="Q2278" s="11">
        <v>398</v>
      </c>
      <c r="R2278" s="8">
        <v>2</v>
      </c>
      <c r="S2278" s="8">
        <v>2</v>
      </c>
      <c r="T2278" s="33">
        <f t="shared" si="317"/>
        <v>0.18366834170854271</v>
      </c>
      <c r="U2278" s="12">
        <f t="shared" si="318"/>
        <v>5.4445964432284546</v>
      </c>
      <c r="V2278" s="10">
        <f t="shared" si="319"/>
        <v>0.11764705882352941</v>
      </c>
      <c r="W2278" s="11">
        <v>6</v>
      </c>
      <c r="X2278" s="8" t="s">
        <v>148</v>
      </c>
      <c r="Y2278" s="8" t="s">
        <v>149</v>
      </c>
      <c r="AA2278">
        <f t="shared" si="320"/>
        <v>3</v>
      </c>
      <c r="AB2278" s="32">
        <f t="shared" si="321"/>
        <v>-3.0999999999999943</v>
      </c>
      <c r="AC2278" t="str">
        <f t="shared" si="322"/>
        <v>Losing</v>
      </c>
      <c r="AD2278">
        <f>IFERROR(VLOOKUP(J2278,Product_lookup!$A:$G,5,FALSE),"")</f>
        <v>199</v>
      </c>
      <c r="AE2278">
        <f>IFERROR(VLOOKUP(J2278,Product_lookup!$A:$G,6,FALSE),"")</f>
        <v>76</v>
      </c>
      <c r="AF2278">
        <f>IFERROR(VLOOKUP(J2278,Product_lookup!$A:$G,7,FALSE),"")</f>
        <v>88</v>
      </c>
      <c r="AG2278" s="33">
        <f t="shared" si="323"/>
        <v>0.17587939698492464</v>
      </c>
    </row>
    <row r="2279" spans="1:33" x14ac:dyDescent="0.3">
      <c r="A2279" s="27">
        <v>46286</v>
      </c>
      <c r="B2279" s="8" t="s">
        <v>34</v>
      </c>
      <c r="C2279" s="8" t="s">
        <v>140</v>
      </c>
      <c r="D2279" s="8" t="s">
        <v>141</v>
      </c>
      <c r="E2279" s="8" t="s">
        <v>325</v>
      </c>
      <c r="F2279" s="8" t="s">
        <v>143</v>
      </c>
      <c r="G2279" s="8" t="s">
        <v>424</v>
      </c>
      <c r="H2279" s="8" t="s">
        <v>20</v>
      </c>
      <c r="I2279" s="8" t="s">
        <v>424</v>
      </c>
      <c r="J2279" s="8" t="s">
        <v>327</v>
      </c>
      <c r="K2279" s="8" t="s">
        <v>21</v>
      </c>
      <c r="L2279" s="12">
        <v>124</v>
      </c>
      <c r="M2279" s="9">
        <v>1</v>
      </c>
      <c r="N2279" s="10">
        <f t="shared" si="315"/>
        <v>8.0645161290322578E-3</v>
      </c>
      <c r="O2279" s="11">
        <f t="shared" si="316"/>
        <v>5.21</v>
      </c>
      <c r="P2279" s="11">
        <v>5.21</v>
      </c>
      <c r="Q2279" s="11">
        <v>0</v>
      </c>
      <c r="R2279" s="8">
        <v>0</v>
      </c>
      <c r="S2279" s="8">
        <v>0</v>
      </c>
      <c r="T2279" s="33" t="str">
        <f t="shared" si="317"/>
        <v/>
      </c>
      <c r="U2279" s="12">
        <f t="shared" si="318"/>
        <v>0</v>
      </c>
      <c r="V2279" s="10">
        <f t="shared" si="319"/>
        <v>0</v>
      </c>
      <c r="W2279" s="11">
        <v>6</v>
      </c>
      <c r="X2279" s="8" t="s">
        <v>148</v>
      </c>
      <c r="Y2279" s="8" t="s">
        <v>149</v>
      </c>
      <c r="AA2279">
        <f t="shared" si="320"/>
        <v>3</v>
      </c>
      <c r="AB2279" s="32">
        <f t="shared" si="321"/>
        <v>-5.21</v>
      </c>
      <c r="AC2279" t="str">
        <f t="shared" si="322"/>
        <v>No Sales</v>
      </c>
      <c r="AD2279">
        <f>IFERROR(VLOOKUP(J2279,Product_lookup!$A:$G,5,FALSE),"")</f>
        <v>199</v>
      </c>
      <c r="AE2279">
        <f>IFERROR(VLOOKUP(J2279,Product_lookup!$A:$G,6,FALSE),"")</f>
        <v>76</v>
      </c>
      <c r="AF2279">
        <f>IFERROR(VLOOKUP(J2279,Product_lookup!$A:$G,7,FALSE),"")</f>
        <v>88</v>
      </c>
      <c r="AG2279" s="33">
        <f t="shared" si="323"/>
        <v>0.17587939698492464</v>
      </c>
    </row>
    <row r="2280" spans="1:33" x14ac:dyDescent="0.3">
      <c r="A2280" s="27">
        <v>46286</v>
      </c>
      <c r="B2280" s="8" t="s">
        <v>34</v>
      </c>
      <c r="C2280" s="8" t="s">
        <v>140</v>
      </c>
      <c r="D2280" s="8" t="s">
        <v>141</v>
      </c>
      <c r="E2280" s="8" t="s">
        <v>325</v>
      </c>
      <c r="F2280" s="8" t="s">
        <v>143</v>
      </c>
      <c r="G2280" s="8" t="s">
        <v>698</v>
      </c>
      <c r="H2280" s="8" t="s">
        <v>20</v>
      </c>
      <c r="I2280" s="8" t="s">
        <v>698</v>
      </c>
      <c r="J2280" s="8" t="s">
        <v>327</v>
      </c>
      <c r="K2280" s="8" t="s">
        <v>7</v>
      </c>
      <c r="L2280" s="8">
        <v>598</v>
      </c>
      <c r="M2280" s="9">
        <v>3</v>
      </c>
      <c r="N2280" s="10">
        <f t="shared" si="315"/>
        <v>5.016722408026756E-3</v>
      </c>
      <c r="O2280" s="11">
        <f t="shared" si="316"/>
        <v>3.44</v>
      </c>
      <c r="P2280" s="11">
        <v>10.32</v>
      </c>
      <c r="Q2280" s="11">
        <v>0</v>
      </c>
      <c r="R2280" s="8">
        <v>0</v>
      </c>
      <c r="S2280" s="8">
        <v>0</v>
      </c>
      <c r="T2280" s="33" t="str">
        <f t="shared" si="317"/>
        <v/>
      </c>
      <c r="U2280" s="12">
        <f t="shared" si="318"/>
        <v>0</v>
      </c>
      <c r="V2280" s="10">
        <f t="shared" si="319"/>
        <v>0</v>
      </c>
      <c r="W2280" s="11">
        <v>5.5</v>
      </c>
      <c r="X2280" s="8" t="s">
        <v>148</v>
      </c>
      <c r="Y2280" s="8" t="s">
        <v>149</v>
      </c>
      <c r="AA2280">
        <f t="shared" si="320"/>
        <v>3</v>
      </c>
      <c r="AB2280" s="32">
        <f t="shared" si="321"/>
        <v>-10.32</v>
      </c>
      <c r="AC2280" t="str">
        <f t="shared" si="322"/>
        <v>No Sales</v>
      </c>
      <c r="AD2280">
        <f>IFERROR(VLOOKUP(J2280,Product_lookup!$A:$G,5,FALSE),"")</f>
        <v>199</v>
      </c>
      <c r="AE2280">
        <f>IFERROR(VLOOKUP(J2280,Product_lookup!$A:$G,6,FALSE),"")</f>
        <v>76</v>
      </c>
      <c r="AF2280">
        <f>IFERROR(VLOOKUP(J2280,Product_lookup!$A:$G,7,FALSE),"")</f>
        <v>88</v>
      </c>
      <c r="AG2280" s="33">
        <f t="shared" si="323"/>
        <v>0.17587939698492464</v>
      </c>
    </row>
    <row r="2281" spans="1:33" x14ac:dyDescent="0.3">
      <c r="A2281" s="27">
        <v>46286</v>
      </c>
      <c r="B2281" s="8" t="s">
        <v>34</v>
      </c>
      <c r="C2281" s="8" t="s">
        <v>140</v>
      </c>
      <c r="D2281" s="8" t="s">
        <v>141</v>
      </c>
      <c r="E2281" s="8" t="s">
        <v>328</v>
      </c>
      <c r="F2281" s="8" t="s">
        <v>143</v>
      </c>
      <c r="G2281" s="8" t="s">
        <v>329</v>
      </c>
      <c r="H2281" s="8" t="s">
        <v>20</v>
      </c>
      <c r="I2281" s="8" t="s">
        <v>329</v>
      </c>
      <c r="J2281" s="8" t="s">
        <v>330</v>
      </c>
      <c r="K2281" s="8" t="s">
        <v>14</v>
      </c>
      <c r="L2281" s="12">
        <v>4801</v>
      </c>
      <c r="M2281" s="9">
        <v>42</v>
      </c>
      <c r="N2281" s="10">
        <f t="shared" si="315"/>
        <v>8.748177463028535E-3</v>
      </c>
      <c r="O2281" s="11">
        <f t="shared" si="316"/>
        <v>7.33</v>
      </c>
      <c r="P2281" s="11">
        <v>307.86</v>
      </c>
      <c r="Q2281" s="11">
        <v>299</v>
      </c>
      <c r="R2281" s="8">
        <v>1</v>
      </c>
      <c r="S2281" s="8">
        <v>1</v>
      </c>
      <c r="T2281" s="33">
        <f t="shared" si="317"/>
        <v>1.0296321070234113</v>
      </c>
      <c r="U2281" s="12">
        <f t="shared" si="318"/>
        <v>0.97122068472682388</v>
      </c>
      <c r="V2281" s="10">
        <f t="shared" si="319"/>
        <v>2.3809523809523808E-2</v>
      </c>
      <c r="W2281" s="11">
        <v>10</v>
      </c>
      <c r="X2281" s="8" t="s">
        <v>148</v>
      </c>
      <c r="Y2281" s="8" t="s">
        <v>149</v>
      </c>
      <c r="AA2281">
        <f t="shared" si="320"/>
        <v>3</v>
      </c>
      <c r="AB2281" s="32">
        <f t="shared" si="321"/>
        <v>-219.86</v>
      </c>
      <c r="AC2281" t="str">
        <f t="shared" si="322"/>
        <v>Losing</v>
      </c>
      <c r="AD2281">
        <f>IFERROR(VLOOKUP(J2281,Product_lookup!$A:$G,5,FALSE),"")</f>
        <v>299</v>
      </c>
      <c r="AE2281">
        <f>IFERROR(VLOOKUP(J2281,Product_lookup!$A:$G,6,FALSE),"")</f>
        <v>114</v>
      </c>
      <c r="AF2281">
        <f>IFERROR(VLOOKUP(J2281,Product_lookup!$A:$G,7,FALSE),"")</f>
        <v>97</v>
      </c>
      <c r="AG2281" s="33">
        <f t="shared" si="323"/>
        <v>0.29431438127090304</v>
      </c>
    </row>
    <row r="2282" spans="1:33" x14ac:dyDescent="0.3">
      <c r="A2282" s="27">
        <v>46286</v>
      </c>
      <c r="B2282" s="8" t="s">
        <v>34</v>
      </c>
      <c r="C2282" s="8" t="s">
        <v>140</v>
      </c>
      <c r="D2282" s="8" t="s">
        <v>141</v>
      </c>
      <c r="E2282" s="8" t="s">
        <v>328</v>
      </c>
      <c r="F2282" s="8" t="s">
        <v>143</v>
      </c>
      <c r="G2282" s="8" t="s">
        <v>332</v>
      </c>
      <c r="H2282" s="8" t="s">
        <v>20</v>
      </c>
      <c r="I2282" s="8" t="s">
        <v>332</v>
      </c>
      <c r="J2282" s="8" t="s">
        <v>330</v>
      </c>
      <c r="K2282" s="8" t="s">
        <v>21</v>
      </c>
      <c r="L2282" s="12">
        <v>276</v>
      </c>
      <c r="M2282" s="9">
        <v>3</v>
      </c>
      <c r="N2282" s="10">
        <f t="shared" si="315"/>
        <v>1.0869565217391304E-2</v>
      </c>
      <c r="O2282" s="11">
        <f t="shared" si="316"/>
        <v>9.9700000000000006</v>
      </c>
      <c r="P2282" s="11">
        <v>29.91</v>
      </c>
      <c r="Q2282" s="11">
        <v>299</v>
      </c>
      <c r="R2282" s="8">
        <v>1</v>
      </c>
      <c r="S2282" s="8">
        <v>1</v>
      </c>
      <c r="T2282" s="33">
        <f t="shared" si="317"/>
        <v>0.10003344481605352</v>
      </c>
      <c r="U2282" s="12">
        <f t="shared" si="318"/>
        <v>9.9966566365763967</v>
      </c>
      <c r="V2282" s="10">
        <f t="shared" si="319"/>
        <v>0.33333333333333331</v>
      </c>
      <c r="W2282" s="11">
        <v>12</v>
      </c>
      <c r="X2282" s="8" t="s">
        <v>148</v>
      </c>
      <c r="Y2282" s="8" t="s">
        <v>149</v>
      </c>
      <c r="AA2282">
        <f t="shared" si="320"/>
        <v>3</v>
      </c>
      <c r="AB2282" s="32">
        <f t="shared" si="321"/>
        <v>58.09</v>
      </c>
      <c r="AC2282" t="str">
        <f t="shared" si="322"/>
        <v>Profitable</v>
      </c>
      <c r="AD2282">
        <f>IFERROR(VLOOKUP(J2282,Product_lookup!$A:$G,5,FALSE),"")</f>
        <v>299</v>
      </c>
      <c r="AE2282">
        <f>IFERROR(VLOOKUP(J2282,Product_lookup!$A:$G,6,FALSE),"")</f>
        <v>114</v>
      </c>
      <c r="AF2282">
        <f>IFERROR(VLOOKUP(J2282,Product_lookup!$A:$G,7,FALSE),"")</f>
        <v>97</v>
      </c>
      <c r="AG2282" s="33">
        <f t="shared" si="323"/>
        <v>0.29431438127090304</v>
      </c>
    </row>
    <row r="2283" spans="1:33" x14ac:dyDescent="0.3">
      <c r="A2283" s="27">
        <v>46266</v>
      </c>
      <c r="B2283" s="8" t="s">
        <v>37</v>
      </c>
      <c r="C2283" s="8" t="s">
        <v>140</v>
      </c>
      <c r="D2283" s="8" t="s">
        <v>141</v>
      </c>
      <c r="E2283" s="8" t="s">
        <v>257</v>
      </c>
      <c r="F2283" s="8" t="s">
        <v>143</v>
      </c>
      <c r="G2283" s="8" t="s">
        <v>258</v>
      </c>
      <c r="H2283" s="8" t="s">
        <v>13</v>
      </c>
      <c r="I2283" s="8" t="s">
        <v>259</v>
      </c>
      <c r="J2283" s="8" t="s">
        <v>260</v>
      </c>
      <c r="K2283" s="8" t="s">
        <v>21</v>
      </c>
      <c r="L2283" s="12">
        <v>0</v>
      </c>
      <c r="M2283" s="9">
        <v>0</v>
      </c>
      <c r="N2283" s="10" t="str">
        <f t="shared" si="315"/>
        <v/>
      </c>
      <c r="O2283" s="11" t="str">
        <f t="shared" si="316"/>
        <v/>
      </c>
      <c r="P2283" s="11">
        <v>-76.819999999999993</v>
      </c>
      <c r="Q2283" s="11">
        <v>0</v>
      </c>
      <c r="R2283" s="8">
        <v>0</v>
      </c>
      <c r="S2283" s="8">
        <v>0</v>
      </c>
      <c r="T2283" s="33" t="str">
        <f t="shared" si="317"/>
        <v/>
      </c>
      <c r="U2283" s="12">
        <f t="shared" si="318"/>
        <v>0</v>
      </c>
      <c r="V2283" s="10" t="str">
        <f t="shared" si="319"/>
        <v/>
      </c>
      <c r="W2283" s="11">
        <v>10.5</v>
      </c>
      <c r="X2283" s="8" t="s">
        <v>148</v>
      </c>
      <c r="Y2283" s="8" t="s">
        <v>149</v>
      </c>
      <c r="Z2283" s="8" t="s">
        <v>251</v>
      </c>
      <c r="AA2283">
        <f t="shared" si="320"/>
        <v>1</v>
      </c>
      <c r="AB2283" s="32">
        <f t="shared" si="321"/>
        <v>76.819999999999993</v>
      </c>
      <c r="AC2283" t="str">
        <f t="shared" si="322"/>
        <v>Review</v>
      </c>
      <c r="AD2283">
        <f>IFERROR(VLOOKUP(J2283,Product_lookup!$A:$G,5,FALSE),"")</f>
        <v>349</v>
      </c>
      <c r="AE2283">
        <f>IFERROR(VLOOKUP(J2283,Product_lookup!$A:$G,6,FALSE),"")</f>
        <v>133</v>
      </c>
      <c r="AF2283">
        <f>IFERROR(VLOOKUP(J2283,Product_lookup!$A:$G,7,FALSE),"")</f>
        <v>111</v>
      </c>
      <c r="AG2283" s="33">
        <f t="shared" si="323"/>
        <v>0.3008595988538682</v>
      </c>
    </row>
    <row r="2284" spans="1:33" x14ac:dyDescent="0.3">
      <c r="A2284" s="27">
        <v>46286</v>
      </c>
      <c r="B2284" s="8" t="s">
        <v>34</v>
      </c>
      <c r="C2284" s="8" t="s">
        <v>140</v>
      </c>
      <c r="D2284" s="8" t="s">
        <v>141</v>
      </c>
      <c r="E2284" s="8" t="s">
        <v>328</v>
      </c>
      <c r="F2284" s="8" t="s">
        <v>143</v>
      </c>
      <c r="G2284" s="8" t="s">
        <v>491</v>
      </c>
      <c r="H2284" s="8" t="s">
        <v>20</v>
      </c>
      <c r="I2284" s="8" t="s">
        <v>491</v>
      </c>
      <c r="J2284" s="8" t="s">
        <v>330</v>
      </c>
      <c r="K2284" s="8" t="s">
        <v>14</v>
      </c>
      <c r="L2284" s="12">
        <v>3809</v>
      </c>
      <c r="M2284" s="9">
        <v>13</v>
      </c>
      <c r="N2284" s="10">
        <f t="shared" si="315"/>
        <v>3.4129692832764505E-3</v>
      </c>
      <c r="O2284" s="11">
        <f t="shared" si="316"/>
        <v>7.14</v>
      </c>
      <c r="P2284" s="11">
        <v>92.82</v>
      </c>
      <c r="Q2284" s="11">
        <v>0</v>
      </c>
      <c r="R2284" s="8">
        <v>0</v>
      </c>
      <c r="S2284" s="8">
        <v>0</v>
      </c>
      <c r="T2284" s="33" t="str">
        <f t="shared" si="317"/>
        <v/>
      </c>
      <c r="U2284" s="12">
        <f t="shared" si="318"/>
        <v>0</v>
      </c>
      <c r="V2284" s="10">
        <f t="shared" si="319"/>
        <v>0</v>
      </c>
      <c r="W2284" s="11">
        <v>9</v>
      </c>
      <c r="X2284" s="8" t="s">
        <v>148</v>
      </c>
      <c r="Y2284" s="8" t="s">
        <v>149</v>
      </c>
      <c r="AA2284">
        <f t="shared" si="320"/>
        <v>3</v>
      </c>
      <c r="AB2284" s="32">
        <f t="shared" si="321"/>
        <v>-92.82</v>
      </c>
      <c r="AC2284" t="str">
        <f t="shared" si="322"/>
        <v>No Sales</v>
      </c>
      <c r="AD2284">
        <f>IFERROR(VLOOKUP(J2284,Product_lookup!$A:$G,5,FALSE),"")</f>
        <v>299</v>
      </c>
      <c r="AE2284">
        <f>IFERROR(VLOOKUP(J2284,Product_lookup!$A:$G,6,FALSE),"")</f>
        <v>114</v>
      </c>
      <c r="AF2284">
        <f>IFERROR(VLOOKUP(J2284,Product_lookup!$A:$G,7,FALSE),"")</f>
        <v>97</v>
      </c>
      <c r="AG2284" s="33">
        <f t="shared" si="323"/>
        <v>0.29431438127090304</v>
      </c>
    </row>
    <row r="2285" spans="1:33" x14ac:dyDescent="0.3">
      <c r="A2285" s="27">
        <v>46286</v>
      </c>
      <c r="B2285" s="8" t="s">
        <v>34</v>
      </c>
      <c r="C2285" s="8" t="s">
        <v>140</v>
      </c>
      <c r="D2285" s="8" t="s">
        <v>141</v>
      </c>
      <c r="E2285" s="8" t="s">
        <v>328</v>
      </c>
      <c r="F2285" s="8" t="s">
        <v>143</v>
      </c>
      <c r="G2285" s="8" t="s">
        <v>331</v>
      </c>
      <c r="H2285" s="8" t="s">
        <v>20</v>
      </c>
      <c r="I2285" s="8" t="s">
        <v>331</v>
      </c>
      <c r="J2285" s="8" t="s">
        <v>330</v>
      </c>
      <c r="K2285" s="8" t="s">
        <v>7</v>
      </c>
      <c r="L2285" s="12">
        <v>308</v>
      </c>
      <c r="M2285" s="9">
        <v>2</v>
      </c>
      <c r="N2285" s="10">
        <f t="shared" si="315"/>
        <v>6.4935064935064939E-3</v>
      </c>
      <c r="O2285" s="11">
        <f t="shared" si="316"/>
        <v>5.38</v>
      </c>
      <c r="P2285" s="11">
        <v>10.76</v>
      </c>
      <c r="Q2285" s="11">
        <v>0</v>
      </c>
      <c r="R2285" s="8">
        <v>0</v>
      </c>
      <c r="S2285" s="8">
        <v>0</v>
      </c>
      <c r="T2285" s="33" t="str">
        <f t="shared" si="317"/>
        <v/>
      </c>
      <c r="U2285" s="12">
        <f t="shared" si="318"/>
        <v>0</v>
      </c>
      <c r="V2285" s="10">
        <f t="shared" si="319"/>
        <v>0</v>
      </c>
      <c r="W2285" s="11">
        <v>10</v>
      </c>
      <c r="X2285" s="8" t="s">
        <v>148</v>
      </c>
      <c r="Y2285" s="8" t="s">
        <v>149</v>
      </c>
      <c r="AA2285">
        <f t="shared" si="320"/>
        <v>3</v>
      </c>
      <c r="AB2285" s="32">
        <f t="shared" si="321"/>
        <v>-10.76</v>
      </c>
      <c r="AC2285" t="str">
        <f t="shared" si="322"/>
        <v>No Sales</v>
      </c>
      <c r="AD2285">
        <f>IFERROR(VLOOKUP(J2285,Product_lookup!$A:$G,5,FALSE),"")</f>
        <v>299</v>
      </c>
      <c r="AE2285">
        <f>IFERROR(VLOOKUP(J2285,Product_lookup!$A:$G,6,FALSE),"")</f>
        <v>114</v>
      </c>
      <c r="AF2285">
        <f>IFERROR(VLOOKUP(J2285,Product_lookup!$A:$G,7,FALSE),"")</f>
        <v>97</v>
      </c>
      <c r="AG2285" s="33">
        <f t="shared" si="323"/>
        <v>0.29431438127090304</v>
      </c>
    </row>
    <row r="2286" spans="1:33" x14ac:dyDescent="0.3">
      <c r="A2286" s="27">
        <v>46286</v>
      </c>
      <c r="B2286" s="8" t="s">
        <v>34</v>
      </c>
      <c r="C2286" s="8" t="s">
        <v>140</v>
      </c>
      <c r="D2286" s="8" t="s">
        <v>141</v>
      </c>
      <c r="E2286" s="8" t="s">
        <v>328</v>
      </c>
      <c r="F2286" s="8" t="s">
        <v>143</v>
      </c>
      <c r="G2286" s="8" t="s">
        <v>427</v>
      </c>
      <c r="H2286" s="8" t="s">
        <v>20</v>
      </c>
      <c r="I2286" s="8" t="s">
        <v>427</v>
      </c>
      <c r="J2286" s="8" t="s">
        <v>330</v>
      </c>
      <c r="K2286" s="8" t="s">
        <v>21</v>
      </c>
      <c r="L2286" s="12">
        <v>200</v>
      </c>
      <c r="M2286" s="9">
        <v>3</v>
      </c>
      <c r="N2286" s="10">
        <f t="shared" si="315"/>
        <v>1.4999999999999999E-2</v>
      </c>
      <c r="O2286" s="11">
        <f t="shared" si="316"/>
        <v>9.94</v>
      </c>
      <c r="P2286" s="11">
        <v>29.82</v>
      </c>
      <c r="Q2286" s="11">
        <v>0</v>
      </c>
      <c r="R2286" s="8">
        <v>0</v>
      </c>
      <c r="S2286" s="8">
        <v>0</v>
      </c>
      <c r="T2286" s="33" t="str">
        <f t="shared" si="317"/>
        <v/>
      </c>
      <c r="U2286" s="12">
        <f t="shared" si="318"/>
        <v>0</v>
      </c>
      <c r="V2286" s="10">
        <f t="shared" si="319"/>
        <v>0</v>
      </c>
      <c r="W2286" s="11">
        <v>12</v>
      </c>
      <c r="X2286" s="8" t="s">
        <v>148</v>
      </c>
      <c r="Y2286" s="8" t="s">
        <v>149</v>
      </c>
      <c r="AA2286">
        <f t="shared" si="320"/>
        <v>3</v>
      </c>
      <c r="AB2286" s="32">
        <f t="shared" si="321"/>
        <v>-29.82</v>
      </c>
      <c r="AC2286" t="str">
        <f t="shared" si="322"/>
        <v>No Sales</v>
      </c>
      <c r="AD2286">
        <f>IFERROR(VLOOKUP(J2286,Product_lookup!$A:$G,5,FALSE),"")</f>
        <v>299</v>
      </c>
      <c r="AE2286">
        <f>IFERROR(VLOOKUP(J2286,Product_lookup!$A:$G,6,FALSE),"")</f>
        <v>114</v>
      </c>
      <c r="AF2286">
        <f>IFERROR(VLOOKUP(J2286,Product_lookup!$A:$G,7,FALSE),"")</f>
        <v>97</v>
      </c>
      <c r="AG2286" s="33">
        <f t="shared" si="323"/>
        <v>0.29431438127090304</v>
      </c>
    </row>
    <row r="2287" spans="1:33" x14ac:dyDescent="0.3">
      <c r="A2287" s="27">
        <v>46286</v>
      </c>
      <c r="B2287" s="8" t="s">
        <v>19</v>
      </c>
      <c r="C2287" s="8" t="s">
        <v>249</v>
      </c>
      <c r="D2287" s="8" t="s">
        <v>141</v>
      </c>
      <c r="E2287" s="8" t="s">
        <v>142</v>
      </c>
      <c r="F2287" s="8" t="s">
        <v>143</v>
      </c>
      <c r="G2287" s="8" t="s">
        <v>345</v>
      </c>
      <c r="H2287" s="8" t="s">
        <v>20</v>
      </c>
      <c r="I2287" s="8" t="s">
        <v>345</v>
      </c>
      <c r="J2287" s="8" t="s">
        <v>147</v>
      </c>
      <c r="K2287" s="8" t="s">
        <v>7</v>
      </c>
      <c r="L2287" s="12">
        <v>287</v>
      </c>
      <c r="M2287" s="9">
        <v>7</v>
      </c>
      <c r="N2287" s="10">
        <f t="shared" si="315"/>
        <v>2.4390243902439025E-2</v>
      </c>
      <c r="O2287" s="11">
        <f t="shared" si="316"/>
        <v>4.45</v>
      </c>
      <c r="P2287" s="11">
        <v>31.15</v>
      </c>
      <c r="Q2287" s="11">
        <v>599</v>
      </c>
      <c r="R2287" s="8">
        <v>1</v>
      </c>
      <c r="S2287" s="8">
        <v>1</v>
      </c>
      <c r="T2287" s="33">
        <f t="shared" si="317"/>
        <v>5.2003338898163602E-2</v>
      </c>
      <c r="U2287" s="12">
        <f t="shared" si="318"/>
        <v>19.229534510433389</v>
      </c>
      <c r="V2287" s="10">
        <f t="shared" si="319"/>
        <v>0.14285714285714285</v>
      </c>
      <c r="W2287" s="11">
        <v>6.5</v>
      </c>
      <c r="X2287" s="8" t="s">
        <v>148</v>
      </c>
      <c r="Y2287" s="8" t="s">
        <v>149</v>
      </c>
      <c r="AA2287">
        <f t="shared" si="320"/>
        <v>3</v>
      </c>
      <c r="AB2287" s="32">
        <f t="shared" si="321"/>
        <v>207.85</v>
      </c>
      <c r="AC2287" t="str">
        <f t="shared" si="322"/>
        <v>Profitable</v>
      </c>
      <c r="AD2287">
        <f>IFERROR(VLOOKUP(J2287,Product_lookup!$A:$G,5,FALSE),"")</f>
        <v>599</v>
      </c>
      <c r="AE2287">
        <f>IFERROR(VLOOKUP(J2287,Product_lookup!$A:$G,6,FALSE),"")</f>
        <v>216</v>
      </c>
      <c r="AF2287">
        <f>IFERROR(VLOOKUP(J2287,Product_lookup!$A:$G,7,FALSE),"")</f>
        <v>144</v>
      </c>
      <c r="AG2287" s="33">
        <f t="shared" si="323"/>
        <v>0.39899833055091821</v>
      </c>
    </row>
    <row r="2288" spans="1:33" x14ac:dyDescent="0.3">
      <c r="A2288" s="27">
        <v>46286</v>
      </c>
      <c r="B2288" s="8" t="s">
        <v>19</v>
      </c>
      <c r="C2288" s="8" t="s">
        <v>249</v>
      </c>
      <c r="D2288" s="8" t="s">
        <v>141</v>
      </c>
      <c r="E2288" s="8" t="s">
        <v>142</v>
      </c>
      <c r="F2288" s="8" t="s">
        <v>143</v>
      </c>
      <c r="G2288" s="8" t="s">
        <v>496</v>
      </c>
      <c r="H2288" s="8" t="s">
        <v>20</v>
      </c>
      <c r="I2288" s="8" t="s">
        <v>496</v>
      </c>
      <c r="J2288" s="8" t="s">
        <v>147</v>
      </c>
      <c r="K2288" s="8" t="s">
        <v>7</v>
      </c>
      <c r="L2288" s="12">
        <v>244</v>
      </c>
      <c r="M2288" s="9">
        <v>7</v>
      </c>
      <c r="N2288" s="10">
        <f t="shared" si="315"/>
        <v>2.8688524590163935E-2</v>
      </c>
      <c r="O2288" s="11">
        <f t="shared" si="316"/>
        <v>4.5200000000000005</v>
      </c>
      <c r="P2288" s="11">
        <v>31.64</v>
      </c>
      <c r="Q2288" s="11">
        <v>0</v>
      </c>
      <c r="R2288" s="8">
        <v>0</v>
      </c>
      <c r="S2288" s="8">
        <v>0</v>
      </c>
      <c r="T2288" s="33" t="str">
        <f t="shared" si="317"/>
        <v/>
      </c>
      <c r="U2288" s="12">
        <f t="shared" si="318"/>
        <v>0</v>
      </c>
      <c r="V2288" s="10">
        <f t="shared" si="319"/>
        <v>0</v>
      </c>
      <c r="W2288" s="11">
        <v>8</v>
      </c>
      <c r="X2288" s="8" t="s">
        <v>148</v>
      </c>
      <c r="Y2288" s="8" t="s">
        <v>149</v>
      </c>
      <c r="AA2288">
        <f t="shared" si="320"/>
        <v>3</v>
      </c>
      <c r="AB2288" s="32">
        <f t="shared" si="321"/>
        <v>-31.64</v>
      </c>
      <c r="AC2288" t="str">
        <f t="shared" si="322"/>
        <v>No Sales</v>
      </c>
      <c r="AD2288">
        <f>IFERROR(VLOOKUP(J2288,Product_lookup!$A:$G,5,FALSE),"")</f>
        <v>599</v>
      </c>
      <c r="AE2288">
        <f>IFERROR(VLOOKUP(J2288,Product_lookup!$A:$G,6,FALSE),"")</f>
        <v>216</v>
      </c>
      <c r="AF2288">
        <f>IFERROR(VLOOKUP(J2288,Product_lookup!$A:$G,7,FALSE),"")</f>
        <v>144</v>
      </c>
      <c r="AG2288" s="33">
        <f t="shared" si="323"/>
        <v>0.39899833055091821</v>
      </c>
    </row>
    <row r="2289" spans="1:33" x14ac:dyDescent="0.3">
      <c r="A2289" s="27">
        <v>46286</v>
      </c>
      <c r="B2289" s="8" t="s">
        <v>19</v>
      </c>
      <c r="C2289" s="8" t="s">
        <v>249</v>
      </c>
      <c r="D2289" s="8" t="s">
        <v>141</v>
      </c>
      <c r="E2289" s="8" t="s">
        <v>142</v>
      </c>
      <c r="F2289" s="8" t="s">
        <v>143</v>
      </c>
      <c r="G2289" s="8" t="s">
        <v>250</v>
      </c>
      <c r="H2289" s="8" t="s">
        <v>20</v>
      </c>
      <c r="I2289" s="8" t="s">
        <v>250</v>
      </c>
      <c r="J2289" s="8" t="s">
        <v>147</v>
      </c>
      <c r="K2289" s="8" t="s">
        <v>14</v>
      </c>
      <c r="L2289" s="12">
        <v>688</v>
      </c>
      <c r="M2289" s="9">
        <v>11</v>
      </c>
      <c r="N2289" s="10">
        <f t="shared" si="315"/>
        <v>1.5988372093023256E-2</v>
      </c>
      <c r="O2289" s="11">
        <f t="shared" si="316"/>
        <v>4.79</v>
      </c>
      <c r="P2289" s="11">
        <v>52.69</v>
      </c>
      <c r="Q2289" s="11">
        <v>599</v>
      </c>
      <c r="R2289" s="8">
        <v>1</v>
      </c>
      <c r="S2289" s="8">
        <v>1</v>
      </c>
      <c r="T2289" s="33">
        <f t="shared" si="317"/>
        <v>8.7963272120200331E-2</v>
      </c>
      <c r="U2289" s="12">
        <f t="shared" si="318"/>
        <v>11.36838109698235</v>
      </c>
      <c r="V2289" s="10">
        <f t="shared" si="319"/>
        <v>9.0909090909090912E-2</v>
      </c>
      <c r="W2289" s="11">
        <v>8</v>
      </c>
      <c r="X2289" s="8" t="s">
        <v>148</v>
      </c>
      <c r="Y2289" s="8" t="s">
        <v>149</v>
      </c>
      <c r="AA2289">
        <f t="shared" si="320"/>
        <v>3</v>
      </c>
      <c r="AB2289" s="32">
        <f t="shared" si="321"/>
        <v>186.31</v>
      </c>
      <c r="AC2289" t="str">
        <f t="shared" si="322"/>
        <v>Profitable</v>
      </c>
      <c r="AD2289">
        <f>IFERROR(VLOOKUP(J2289,Product_lookup!$A:$G,5,FALSE),"")</f>
        <v>599</v>
      </c>
      <c r="AE2289">
        <f>IFERROR(VLOOKUP(J2289,Product_lookup!$A:$G,6,FALSE),"")</f>
        <v>216</v>
      </c>
      <c r="AF2289">
        <f>IFERROR(VLOOKUP(J2289,Product_lookup!$A:$G,7,FALSE),"")</f>
        <v>144</v>
      </c>
      <c r="AG2289" s="33">
        <f t="shared" si="323"/>
        <v>0.39899833055091821</v>
      </c>
    </row>
    <row r="2290" spans="1:33" x14ac:dyDescent="0.3">
      <c r="A2290" s="27">
        <v>46286</v>
      </c>
      <c r="B2290" s="8" t="s">
        <v>19</v>
      </c>
      <c r="C2290" s="8" t="s">
        <v>249</v>
      </c>
      <c r="D2290" s="8" t="s">
        <v>141</v>
      </c>
      <c r="E2290" s="8" t="s">
        <v>142</v>
      </c>
      <c r="F2290" s="8" t="s">
        <v>143</v>
      </c>
      <c r="G2290" s="8" t="s">
        <v>346</v>
      </c>
      <c r="H2290" s="8" t="s">
        <v>20</v>
      </c>
      <c r="I2290" s="8" t="s">
        <v>346</v>
      </c>
      <c r="J2290" s="8" t="s">
        <v>147</v>
      </c>
      <c r="K2290" s="8" t="s">
        <v>21</v>
      </c>
      <c r="L2290" s="12">
        <v>446</v>
      </c>
      <c r="M2290" s="9">
        <v>15</v>
      </c>
      <c r="N2290" s="10">
        <f t="shared" si="315"/>
        <v>3.3632286995515695E-2</v>
      </c>
      <c r="O2290" s="11">
        <f t="shared" si="316"/>
        <v>7.58</v>
      </c>
      <c r="P2290" s="11">
        <v>113.7</v>
      </c>
      <c r="Q2290" s="11">
        <v>0</v>
      </c>
      <c r="R2290" s="8">
        <v>0</v>
      </c>
      <c r="S2290" s="8">
        <v>0</v>
      </c>
      <c r="T2290" s="33" t="str">
        <f t="shared" si="317"/>
        <v/>
      </c>
      <c r="U2290" s="12">
        <f t="shared" si="318"/>
        <v>0</v>
      </c>
      <c r="V2290" s="10">
        <f t="shared" si="319"/>
        <v>0</v>
      </c>
      <c r="W2290" s="11">
        <v>9</v>
      </c>
      <c r="X2290" s="8" t="s">
        <v>148</v>
      </c>
      <c r="Y2290" s="8" t="s">
        <v>149</v>
      </c>
      <c r="AA2290">
        <f t="shared" si="320"/>
        <v>3</v>
      </c>
      <c r="AB2290" s="32">
        <f t="shared" si="321"/>
        <v>-113.7</v>
      </c>
      <c r="AC2290" t="str">
        <f t="shared" si="322"/>
        <v>No Sales</v>
      </c>
      <c r="AD2290">
        <f>IFERROR(VLOOKUP(J2290,Product_lookup!$A:$G,5,FALSE),"")</f>
        <v>599</v>
      </c>
      <c r="AE2290">
        <f>IFERROR(VLOOKUP(J2290,Product_lookup!$A:$G,6,FALSE),"")</f>
        <v>216</v>
      </c>
      <c r="AF2290">
        <f>IFERROR(VLOOKUP(J2290,Product_lookup!$A:$G,7,FALSE),"")</f>
        <v>144</v>
      </c>
      <c r="AG2290" s="33">
        <f t="shared" si="323"/>
        <v>0.39899833055091821</v>
      </c>
    </row>
    <row r="2291" spans="1:33" x14ac:dyDescent="0.3">
      <c r="A2291" s="27">
        <v>46286</v>
      </c>
      <c r="B2291" s="8" t="s">
        <v>19</v>
      </c>
      <c r="C2291" s="8" t="s">
        <v>249</v>
      </c>
      <c r="D2291" s="8" t="s">
        <v>141</v>
      </c>
      <c r="E2291" s="8" t="s">
        <v>164</v>
      </c>
      <c r="F2291" s="8" t="s">
        <v>143</v>
      </c>
      <c r="G2291" s="8" t="s">
        <v>431</v>
      </c>
      <c r="H2291" s="8" t="s">
        <v>20</v>
      </c>
      <c r="I2291" s="8" t="s">
        <v>431</v>
      </c>
      <c r="J2291" s="8" t="s">
        <v>166</v>
      </c>
      <c r="K2291" s="8" t="s">
        <v>14</v>
      </c>
      <c r="L2291" s="12">
        <v>279</v>
      </c>
      <c r="M2291" s="9">
        <v>5</v>
      </c>
      <c r="N2291" s="10">
        <f t="shared" si="315"/>
        <v>1.7921146953405017E-2</v>
      </c>
      <c r="O2291" s="11">
        <f t="shared" si="316"/>
        <v>4.1500000000000004</v>
      </c>
      <c r="P2291" s="11">
        <v>20.75</v>
      </c>
      <c r="Q2291" s="11">
        <v>0</v>
      </c>
      <c r="R2291" s="8">
        <v>0</v>
      </c>
      <c r="S2291" s="8">
        <v>0</v>
      </c>
      <c r="T2291" s="33" t="str">
        <f t="shared" si="317"/>
        <v/>
      </c>
      <c r="U2291" s="12">
        <f t="shared" si="318"/>
        <v>0</v>
      </c>
      <c r="V2291" s="10">
        <f t="shared" si="319"/>
        <v>0</v>
      </c>
      <c r="W2291" s="11">
        <v>5.5</v>
      </c>
      <c r="X2291" s="8" t="s">
        <v>148</v>
      </c>
      <c r="Y2291" s="8" t="s">
        <v>149</v>
      </c>
      <c r="AA2291">
        <f t="shared" si="320"/>
        <v>3</v>
      </c>
      <c r="AB2291" s="32">
        <f t="shared" si="321"/>
        <v>-20.75</v>
      </c>
      <c r="AC2291" t="str">
        <f t="shared" si="322"/>
        <v>No Sales</v>
      </c>
      <c r="AD2291">
        <f>IFERROR(VLOOKUP(J2291,Product_lookup!$A:$G,5,FALSE),"")</f>
        <v>449</v>
      </c>
      <c r="AE2291">
        <f>IFERROR(VLOOKUP(J2291,Product_lookup!$A:$G,6,FALSE),"")</f>
        <v>162</v>
      </c>
      <c r="AF2291">
        <f>IFERROR(VLOOKUP(J2291,Product_lookup!$A:$G,7,FALSE),"")</f>
        <v>130</v>
      </c>
      <c r="AG2291" s="33">
        <f t="shared" si="323"/>
        <v>0.34966592427616927</v>
      </c>
    </row>
    <row r="2292" spans="1:33" x14ac:dyDescent="0.3">
      <c r="A2292" s="27">
        <v>46286</v>
      </c>
      <c r="B2292" s="8" t="s">
        <v>19</v>
      </c>
      <c r="C2292" s="8" t="s">
        <v>249</v>
      </c>
      <c r="D2292" s="8" t="s">
        <v>141</v>
      </c>
      <c r="E2292" s="8" t="s">
        <v>164</v>
      </c>
      <c r="F2292" s="8" t="s">
        <v>143</v>
      </c>
      <c r="G2292" s="8" t="s">
        <v>347</v>
      </c>
      <c r="H2292" s="8" t="s">
        <v>20</v>
      </c>
      <c r="I2292" s="8" t="s">
        <v>347</v>
      </c>
      <c r="J2292" s="8" t="s">
        <v>166</v>
      </c>
      <c r="K2292" s="8" t="s">
        <v>21</v>
      </c>
      <c r="L2292" s="12">
        <v>100</v>
      </c>
      <c r="M2292" s="9">
        <v>4</v>
      </c>
      <c r="N2292" s="10">
        <f t="shared" si="315"/>
        <v>0.04</v>
      </c>
      <c r="O2292" s="11">
        <f t="shared" si="316"/>
        <v>5</v>
      </c>
      <c r="P2292" s="11">
        <v>20</v>
      </c>
      <c r="Q2292" s="11">
        <v>0</v>
      </c>
      <c r="R2292" s="8">
        <v>0</v>
      </c>
      <c r="S2292" s="8">
        <v>0</v>
      </c>
      <c r="T2292" s="33" t="str">
        <f t="shared" si="317"/>
        <v/>
      </c>
      <c r="U2292" s="12">
        <f t="shared" si="318"/>
        <v>0</v>
      </c>
      <c r="V2292" s="10">
        <f t="shared" si="319"/>
        <v>0</v>
      </c>
      <c r="W2292" s="11">
        <v>5</v>
      </c>
      <c r="X2292" s="8" t="s">
        <v>148</v>
      </c>
      <c r="Y2292" s="8" t="s">
        <v>149</v>
      </c>
      <c r="AA2292">
        <f t="shared" si="320"/>
        <v>3</v>
      </c>
      <c r="AB2292" s="32">
        <f t="shared" si="321"/>
        <v>-20</v>
      </c>
      <c r="AC2292" t="str">
        <f t="shared" si="322"/>
        <v>No Sales</v>
      </c>
      <c r="AD2292">
        <f>IFERROR(VLOOKUP(J2292,Product_lookup!$A:$G,5,FALSE),"")</f>
        <v>449</v>
      </c>
      <c r="AE2292">
        <f>IFERROR(VLOOKUP(J2292,Product_lookup!$A:$G,6,FALSE),"")</f>
        <v>162</v>
      </c>
      <c r="AF2292">
        <f>IFERROR(VLOOKUP(J2292,Product_lookup!$A:$G,7,FALSE),"")</f>
        <v>130</v>
      </c>
      <c r="AG2292" s="33">
        <f t="shared" si="323"/>
        <v>0.34966592427616927</v>
      </c>
    </row>
    <row r="2293" spans="1:33" x14ac:dyDescent="0.3">
      <c r="A2293" s="27">
        <v>46286</v>
      </c>
      <c r="B2293" s="8" t="s">
        <v>19</v>
      </c>
      <c r="C2293" s="8" t="s">
        <v>249</v>
      </c>
      <c r="D2293" s="8" t="s">
        <v>141</v>
      </c>
      <c r="E2293" s="8" t="s">
        <v>351</v>
      </c>
      <c r="F2293" s="8" t="s">
        <v>143</v>
      </c>
      <c r="G2293" s="8" t="s">
        <v>354</v>
      </c>
      <c r="H2293" s="8" t="s">
        <v>20</v>
      </c>
      <c r="I2293" s="8" t="s">
        <v>354</v>
      </c>
      <c r="J2293" s="8" t="s">
        <v>353</v>
      </c>
      <c r="K2293" s="8" t="s">
        <v>7</v>
      </c>
      <c r="L2293" s="12">
        <v>137</v>
      </c>
      <c r="M2293" s="9">
        <v>4</v>
      </c>
      <c r="N2293" s="10">
        <f t="shared" si="315"/>
        <v>2.9197080291970802E-2</v>
      </c>
      <c r="O2293" s="11">
        <f t="shared" si="316"/>
        <v>12.77</v>
      </c>
      <c r="P2293" s="11">
        <v>51.08</v>
      </c>
      <c r="Q2293" s="11">
        <v>0</v>
      </c>
      <c r="R2293" s="8">
        <v>0</v>
      </c>
      <c r="S2293" s="8">
        <v>0</v>
      </c>
      <c r="T2293" s="33" t="str">
        <f t="shared" si="317"/>
        <v/>
      </c>
      <c r="U2293" s="12">
        <f t="shared" si="318"/>
        <v>0</v>
      </c>
      <c r="V2293" s="10">
        <f t="shared" si="319"/>
        <v>0</v>
      </c>
      <c r="W2293" s="11">
        <v>16</v>
      </c>
      <c r="X2293" s="8" t="s">
        <v>148</v>
      </c>
      <c r="Y2293" s="8" t="s">
        <v>149</v>
      </c>
      <c r="AA2293">
        <f t="shared" si="320"/>
        <v>3</v>
      </c>
      <c r="AB2293" s="32" t="str">
        <f t="shared" si="321"/>
        <v/>
      </c>
      <c r="AC2293" t="str">
        <f t="shared" si="322"/>
        <v>Cost missing</v>
      </c>
      <c r="AD2293" t="str">
        <f>IFERROR(VLOOKUP(J2293,Product_lookup!$A:$G,5,FALSE),"")</f>
        <v/>
      </c>
      <c r="AE2293" t="str">
        <f>IFERROR(VLOOKUP(J2293,Product_lookup!$A:$G,6,FALSE),"")</f>
        <v/>
      </c>
      <c r="AF2293" t="str">
        <f>IFERROR(VLOOKUP(J2293,Product_lookup!$A:$G,7,FALSE),"")</f>
        <v/>
      </c>
      <c r="AG2293" s="33" t="str">
        <f t="shared" si="323"/>
        <v/>
      </c>
    </row>
    <row r="2294" spans="1:33" x14ac:dyDescent="0.3">
      <c r="A2294" s="27">
        <v>46286</v>
      </c>
      <c r="B2294" s="8" t="s">
        <v>19</v>
      </c>
      <c r="C2294" s="8" t="s">
        <v>249</v>
      </c>
      <c r="D2294" s="8" t="s">
        <v>141</v>
      </c>
      <c r="E2294" s="8" t="s">
        <v>351</v>
      </c>
      <c r="F2294" s="8" t="s">
        <v>143</v>
      </c>
      <c r="G2294" s="8" t="s">
        <v>350</v>
      </c>
      <c r="H2294" s="8" t="s">
        <v>20</v>
      </c>
      <c r="I2294" s="8" t="s">
        <v>350</v>
      </c>
      <c r="J2294" s="8" t="s">
        <v>353</v>
      </c>
      <c r="K2294" s="8" t="s">
        <v>7</v>
      </c>
      <c r="L2294" s="12">
        <v>108</v>
      </c>
      <c r="M2294" s="9">
        <v>1</v>
      </c>
      <c r="N2294" s="10">
        <f t="shared" si="315"/>
        <v>9.2592592592592587E-3</v>
      </c>
      <c r="O2294" s="11">
        <f t="shared" si="316"/>
        <v>8.06</v>
      </c>
      <c r="P2294" s="11">
        <v>8.06</v>
      </c>
      <c r="Q2294" s="11">
        <v>0</v>
      </c>
      <c r="R2294" s="8">
        <v>0</v>
      </c>
      <c r="S2294" s="8">
        <v>0</v>
      </c>
      <c r="T2294" s="33" t="str">
        <f t="shared" si="317"/>
        <v/>
      </c>
      <c r="U2294" s="12">
        <f t="shared" si="318"/>
        <v>0</v>
      </c>
      <c r="V2294" s="10">
        <f t="shared" si="319"/>
        <v>0</v>
      </c>
      <c r="W2294" s="11">
        <v>15</v>
      </c>
      <c r="X2294" s="8" t="s">
        <v>148</v>
      </c>
      <c r="Y2294" s="8" t="s">
        <v>149</v>
      </c>
      <c r="AA2294">
        <f t="shared" si="320"/>
        <v>3</v>
      </c>
      <c r="AB2294" s="32" t="str">
        <f t="shared" si="321"/>
        <v/>
      </c>
      <c r="AC2294" t="str">
        <f t="shared" si="322"/>
        <v>Cost missing</v>
      </c>
      <c r="AD2294" t="str">
        <f>IFERROR(VLOOKUP(J2294,Product_lookup!$A:$G,5,FALSE),"")</f>
        <v/>
      </c>
      <c r="AE2294" t="str">
        <f>IFERROR(VLOOKUP(J2294,Product_lookup!$A:$G,6,FALSE),"")</f>
        <v/>
      </c>
      <c r="AF2294" t="str">
        <f>IFERROR(VLOOKUP(J2294,Product_lookup!$A:$G,7,FALSE),"")</f>
        <v/>
      </c>
      <c r="AG2294" s="33" t="str">
        <f t="shared" si="323"/>
        <v/>
      </c>
    </row>
    <row r="2295" spans="1:33" x14ac:dyDescent="0.3">
      <c r="A2295" s="27">
        <v>46286</v>
      </c>
      <c r="B2295" s="8" t="s">
        <v>19</v>
      </c>
      <c r="C2295" s="8" t="s">
        <v>249</v>
      </c>
      <c r="D2295" s="8" t="s">
        <v>141</v>
      </c>
      <c r="E2295" s="8" t="s">
        <v>351</v>
      </c>
      <c r="F2295" s="8" t="s">
        <v>143</v>
      </c>
      <c r="G2295" s="8" t="s">
        <v>352</v>
      </c>
      <c r="H2295" s="8" t="s">
        <v>20</v>
      </c>
      <c r="I2295" s="8" t="s">
        <v>352</v>
      </c>
      <c r="J2295" s="8" t="s">
        <v>353</v>
      </c>
      <c r="K2295" s="8" t="s">
        <v>7</v>
      </c>
      <c r="L2295" s="12">
        <v>353</v>
      </c>
      <c r="M2295" s="9">
        <v>9</v>
      </c>
      <c r="N2295" s="10">
        <f t="shared" si="315"/>
        <v>2.5495750708215296E-2</v>
      </c>
      <c r="O2295" s="11">
        <f t="shared" si="316"/>
        <v>9.94</v>
      </c>
      <c r="P2295" s="11">
        <v>89.46</v>
      </c>
      <c r="Q2295" s="11">
        <v>1299</v>
      </c>
      <c r="R2295" s="8">
        <v>1</v>
      </c>
      <c r="S2295" s="8">
        <v>1</v>
      </c>
      <c r="T2295" s="33">
        <f t="shared" si="317"/>
        <v>6.8868360277136248E-2</v>
      </c>
      <c r="U2295" s="12">
        <f t="shared" si="318"/>
        <v>14.520456069751845</v>
      </c>
      <c r="V2295" s="10">
        <f t="shared" si="319"/>
        <v>0.1111111111111111</v>
      </c>
      <c r="W2295" s="11">
        <v>16.5</v>
      </c>
      <c r="X2295" s="8" t="s">
        <v>148</v>
      </c>
      <c r="Y2295" s="8" t="s">
        <v>149</v>
      </c>
      <c r="AA2295">
        <f t="shared" si="320"/>
        <v>3</v>
      </c>
      <c r="AB2295" s="32" t="str">
        <f t="shared" si="321"/>
        <v/>
      </c>
      <c r="AC2295" t="str">
        <f t="shared" si="322"/>
        <v>Cost missing</v>
      </c>
      <c r="AD2295" t="str">
        <f>IFERROR(VLOOKUP(J2295,Product_lookup!$A:$G,5,FALSE),"")</f>
        <v/>
      </c>
      <c r="AE2295" t="str">
        <f>IFERROR(VLOOKUP(J2295,Product_lookup!$A:$G,6,FALSE),"")</f>
        <v/>
      </c>
      <c r="AF2295" t="str">
        <f>IFERROR(VLOOKUP(J2295,Product_lookup!$A:$G,7,FALSE),"")</f>
        <v/>
      </c>
      <c r="AG2295" s="33" t="str">
        <f t="shared" si="323"/>
        <v/>
      </c>
    </row>
    <row r="2296" spans="1:33" x14ac:dyDescent="0.3">
      <c r="A2296" s="27">
        <v>46287</v>
      </c>
      <c r="B2296" s="8" t="s">
        <v>12</v>
      </c>
      <c r="C2296" s="8" t="s">
        <v>140</v>
      </c>
      <c r="D2296" s="8" t="s">
        <v>141</v>
      </c>
      <c r="E2296" s="8" t="s">
        <v>142</v>
      </c>
      <c r="F2296" s="8" t="s">
        <v>143</v>
      </c>
      <c r="G2296" s="8" t="s">
        <v>151</v>
      </c>
      <c r="H2296" s="8" t="s">
        <v>6</v>
      </c>
      <c r="I2296" s="8" t="s">
        <v>454</v>
      </c>
      <c r="J2296" s="8" t="s">
        <v>147</v>
      </c>
      <c r="K2296" s="8" t="s">
        <v>21</v>
      </c>
      <c r="L2296" s="12">
        <v>1067</v>
      </c>
      <c r="M2296" s="9">
        <v>15</v>
      </c>
      <c r="N2296" s="10">
        <f t="shared" si="315"/>
        <v>1.4058106841611996E-2</v>
      </c>
      <c r="O2296" s="11">
        <f t="shared" si="316"/>
        <v>13.5</v>
      </c>
      <c r="P2296" s="11">
        <v>202.5</v>
      </c>
      <c r="Q2296" s="11">
        <v>1198</v>
      </c>
      <c r="R2296" s="8">
        <v>2</v>
      </c>
      <c r="S2296" s="8">
        <v>2</v>
      </c>
      <c r="T2296" s="33">
        <f t="shared" si="317"/>
        <v>0.16903171953255425</v>
      </c>
      <c r="U2296" s="12">
        <f t="shared" si="318"/>
        <v>5.9160493827160492</v>
      </c>
      <c r="V2296" s="10">
        <f t="shared" si="319"/>
        <v>0.13333333333333333</v>
      </c>
      <c r="W2296" s="11">
        <v>13.5</v>
      </c>
      <c r="X2296" s="8" t="s">
        <v>148</v>
      </c>
      <c r="Y2296" s="8" t="s">
        <v>149</v>
      </c>
      <c r="AA2296">
        <f t="shared" si="320"/>
        <v>4</v>
      </c>
      <c r="AB2296" s="32">
        <f t="shared" si="321"/>
        <v>275.5</v>
      </c>
      <c r="AC2296" t="str">
        <f t="shared" si="322"/>
        <v>Profitable</v>
      </c>
      <c r="AD2296">
        <f>IFERROR(VLOOKUP(J2296,Product_lookup!$A:$G,5,FALSE),"")</f>
        <v>599</v>
      </c>
      <c r="AE2296">
        <f>IFERROR(VLOOKUP(J2296,Product_lookup!$A:$G,6,FALSE),"")</f>
        <v>216</v>
      </c>
      <c r="AF2296">
        <f>IFERROR(VLOOKUP(J2296,Product_lookup!$A:$G,7,FALSE),"")</f>
        <v>144</v>
      </c>
      <c r="AG2296" s="33">
        <f t="shared" si="323"/>
        <v>0.39899833055091821</v>
      </c>
    </row>
    <row r="2297" spans="1:33" x14ac:dyDescent="0.3">
      <c r="A2297" s="27">
        <v>46287</v>
      </c>
      <c r="B2297" s="8" t="s">
        <v>12</v>
      </c>
      <c r="C2297" s="8" t="s">
        <v>140</v>
      </c>
      <c r="D2297" s="8" t="s">
        <v>141</v>
      </c>
      <c r="E2297" s="8" t="s">
        <v>142</v>
      </c>
      <c r="F2297" s="8" t="s">
        <v>143</v>
      </c>
      <c r="G2297" s="8" t="s">
        <v>178</v>
      </c>
      <c r="H2297" s="8" t="s">
        <v>6</v>
      </c>
      <c r="I2297" s="8" t="s">
        <v>1077</v>
      </c>
      <c r="J2297" s="8" t="s">
        <v>147</v>
      </c>
      <c r="K2297" s="8" t="s">
        <v>7</v>
      </c>
      <c r="L2297" s="12">
        <v>142</v>
      </c>
      <c r="M2297" s="9">
        <v>0</v>
      </c>
      <c r="N2297" s="10">
        <f t="shared" si="315"/>
        <v>0</v>
      </c>
      <c r="O2297" s="11" t="str">
        <f t="shared" si="316"/>
        <v/>
      </c>
      <c r="P2297" s="11">
        <v>0</v>
      </c>
      <c r="Q2297" s="11">
        <v>0</v>
      </c>
      <c r="R2297" s="8">
        <v>0</v>
      </c>
      <c r="S2297" s="8">
        <v>0</v>
      </c>
      <c r="T2297" s="33" t="str">
        <f t="shared" si="317"/>
        <v/>
      </c>
      <c r="U2297" s="12" t="str">
        <f t="shared" si="318"/>
        <v/>
      </c>
      <c r="V2297" s="10" t="str">
        <f t="shared" si="319"/>
        <v/>
      </c>
      <c r="W2297" s="11">
        <v>18.5</v>
      </c>
      <c r="X2297" s="8" t="s">
        <v>148</v>
      </c>
      <c r="Y2297" s="8" t="s">
        <v>149</v>
      </c>
      <c r="AA2297">
        <f t="shared" si="320"/>
        <v>4</v>
      </c>
      <c r="AB2297" s="32">
        <f t="shared" si="321"/>
        <v>0</v>
      </c>
      <c r="AC2297" t="str">
        <f t="shared" si="322"/>
        <v>No Spend</v>
      </c>
      <c r="AD2297">
        <f>IFERROR(VLOOKUP(J2297,Product_lookup!$A:$G,5,FALSE),"")</f>
        <v>599</v>
      </c>
      <c r="AE2297">
        <f>IFERROR(VLOOKUP(J2297,Product_lookup!$A:$G,6,FALSE),"")</f>
        <v>216</v>
      </c>
      <c r="AF2297">
        <f>IFERROR(VLOOKUP(J2297,Product_lookup!$A:$G,7,FALSE),"")</f>
        <v>144</v>
      </c>
      <c r="AG2297" s="33">
        <f t="shared" si="323"/>
        <v>0.39899833055091821</v>
      </c>
    </row>
    <row r="2298" spans="1:33" x14ac:dyDescent="0.3">
      <c r="A2298" s="27">
        <v>46287</v>
      </c>
      <c r="B2298" s="8" t="s">
        <v>12</v>
      </c>
      <c r="C2298" s="8" t="s">
        <v>140</v>
      </c>
      <c r="D2298" s="8" t="s">
        <v>141</v>
      </c>
      <c r="E2298" s="8" t="s">
        <v>142</v>
      </c>
      <c r="F2298" s="8" t="s">
        <v>143</v>
      </c>
      <c r="G2298" s="8" t="s">
        <v>151</v>
      </c>
      <c r="H2298" s="8" t="s">
        <v>6</v>
      </c>
      <c r="I2298" s="8" t="s">
        <v>207</v>
      </c>
      <c r="J2298" s="8" t="s">
        <v>147</v>
      </c>
      <c r="K2298" s="8" t="s">
        <v>21</v>
      </c>
      <c r="L2298" s="12">
        <v>605</v>
      </c>
      <c r="M2298" s="9">
        <v>13</v>
      </c>
      <c r="N2298" s="10">
        <f t="shared" si="315"/>
        <v>2.1487603305785124E-2</v>
      </c>
      <c r="O2298" s="11">
        <f t="shared" si="316"/>
        <v>17.420000000000002</v>
      </c>
      <c r="P2298" s="11">
        <v>226.46</v>
      </c>
      <c r="Q2298" s="11">
        <v>0</v>
      </c>
      <c r="R2298" s="8">
        <v>0</v>
      </c>
      <c r="S2298" s="8">
        <v>0</v>
      </c>
      <c r="T2298" s="33" t="str">
        <f t="shared" si="317"/>
        <v/>
      </c>
      <c r="U2298" s="12">
        <f t="shared" si="318"/>
        <v>0</v>
      </c>
      <c r="V2298" s="10">
        <f t="shared" si="319"/>
        <v>0</v>
      </c>
      <c r="W2298" s="11">
        <v>18.5</v>
      </c>
      <c r="X2298" s="8" t="s">
        <v>148</v>
      </c>
      <c r="Y2298" s="8" t="s">
        <v>149</v>
      </c>
      <c r="AA2298">
        <f t="shared" si="320"/>
        <v>4</v>
      </c>
      <c r="AB2298" s="32">
        <f t="shared" si="321"/>
        <v>-226.46</v>
      </c>
      <c r="AC2298" t="str">
        <f t="shared" si="322"/>
        <v>No Sales</v>
      </c>
      <c r="AD2298">
        <f>IFERROR(VLOOKUP(J2298,Product_lookup!$A:$G,5,FALSE),"")</f>
        <v>599</v>
      </c>
      <c r="AE2298">
        <f>IFERROR(VLOOKUP(J2298,Product_lookup!$A:$G,6,FALSE),"")</f>
        <v>216</v>
      </c>
      <c r="AF2298">
        <f>IFERROR(VLOOKUP(J2298,Product_lookup!$A:$G,7,FALSE),"")</f>
        <v>144</v>
      </c>
      <c r="AG2298" s="33">
        <f t="shared" si="323"/>
        <v>0.39899833055091821</v>
      </c>
    </row>
    <row r="2299" spans="1:33" x14ac:dyDescent="0.3">
      <c r="A2299" s="27">
        <v>46287</v>
      </c>
      <c r="B2299" s="8" t="s">
        <v>12</v>
      </c>
      <c r="C2299" s="8" t="s">
        <v>140</v>
      </c>
      <c r="D2299" s="8" t="s">
        <v>141</v>
      </c>
      <c r="E2299" s="8" t="s">
        <v>142</v>
      </c>
      <c r="F2299" s="8" t="s">
        <v>143</v>
      </c>
      <c r="G2299" s="8" t="s">
        <v>151</v>
      </c>
      <c r="H2299" s="8" t="s">
        <v>6</v>
      </c>
      <c r="I2299" s="8" t="s">
        <v>670</v>
      </c>
      <c r="J2299" s="8" t="s">
        <v>147</v>
      </c>
      <c r="K2299" s="8" t="s">
        <v>7</v>
      </c>
      <c r="L2299" s="12">
        <v>529</v>
      </c>
      <c r="M2299" s="9">
        <v>0</v>
      </c>
      <c r="N2299" s="10">
        <f t="shared" si="315"/>
        <v>0</v>
      </c>
      <c r="O2299" s="11" t="str">
        <f t="shared" si="316"/>
        <v/>
      </c>
      <c r="P2299" s="11">
        <v>0</v>
      </c>
      <c r="Q2299" s="11">
        <v>0</v>
      </c>
      <c r="R2299" s="8">
        <v>0</v>
      </c>
      <c r="S2299" s="8">
        <v>0</v>
      </c>
      <c r="T2299" s="33" t="str">
        <f t="shared" si="317"/>
        <v/>
      </c>
      <c r="U2299" s="12" t="str">
        <f t="shared" si="318"/>
        <v/>
      </c>
      <c r="V2299" s="10" t="str">
        <f t="shared" si="319"/>
        <v/>
      </c>
      <c r="W2299" s="11">
        <v>11</v>
      </c>
      <c r="X2299" s="8" t="s">
        <v>148</v>
      </c>
      <c r="Y2299" s="8" t="s">
        <v>149</v>
      </c>
      <c r="AA2299">
        <f t="shared" si="320"/>
        <v>4</v>
      </c>
      <c r="AB2299" s="32">
        <f t="shared" si="321"/>
        <v>0</v>
      </c>
      <c r="AC2299" t="str">
        <f t="shared" si="322"/>
        <v>No Spend</v>
      </c>
      <c r="AD2299">
        <f>IFERROR(VLOOKUP(J2299,Product_lookup!$A:$G,5,FALSE),"")</f>
        <v>599</v>
      </c>
      <c r="AE2299">
        <f>IFERROR(VLOOKUP(J2299,Product_lookup!$A:$G,6,FALSE),"")</f>
        <v>216</v>
      </c>
      <c r="AF2299">
        <f>IFERROR(VLOOKUP(J2299,Product_lookup!$A:$G,7,FALSE),"")</f>
        <v>144</v>
      </c>
      <c r="AG2299" s="33">
        <f t="shared" si="323"/>
        <v>0.39899833055091821</v>
      </c>
    </row>
    <row r="2300" spans="1:33" x14ac:dyDescent="0.3">
      <c r="A2300" s="27">
        <v>46287</v>
      </c>
      <c r="B2300" s="8" t="s">
        <v>12</v>
      </c>
      <c r="C2300" s="8" t="s">
        <v>140</v>
      </c>
      <c r="D2300" s="8" t="s">
        <v>141</v>
      </c>
      <c r="E2300" s="8" t="s">
        <v>142</v>
      </c>
      <c r="F2300" s="8" t="s">
        <v>143</v>
      </c>
      <c r="G2300" s="8" t="s">
        <v>170</v>
      </c>
      <c r="H2300" s="8" t="s">
        <v>6</v>
      </c>
      <c r="I2300" s="8" t="s">
        <v>584</v>
      </c>
      <c r="J2300" s="8" t="s">
        <v>147</v>
      </c>
      <c r="K2300" s="8" t="s">
        <v>21</v>
      </c>
      <c r="L2300" s="12">
        <v>355</v>
      </c>
      <c r="M2300" s="9">
        <v>5</v>
      </c>
      <c r="N2300" s="10">
        <f t="shared" si="315"/>
        <v>1.4084507042253521E-2</v>
      </c>
      <c r="O2300" s="11">
        <f t="shared" si="316"/>
        <v>11.040000000000001</v>
      </c>
      <c r="P2300" s="11">
        <v>55.2</v>
      </c>
      <c r="Q2300" s="11">
        <v>0</v>
      </c>
      <c r="R2300" s="8">
        <v>0</v>
      </c>
      <c r="S2300" s="8">
        <v>0</v>
      </c>
      <c r="T2300" s="33" t="str">
        <f t="shared" si="317"/>
        <v/>
      </c>
      <c r="U2300" s="12">
        <f t="shared" si="318"/>
        <v>0</v>
      </c>
      <c r="V2300" s="10">
        <f t="shared" si="319"/>
        <v>0</v>
      </c>
      <c r="W2300" s="11">
        <v>13.5</v>
      </c>
      <c r="X2300" s="8" t="s">
        <v>148</v>
      </c>
      <c r="Y2300" s="8" t="s">
        <v>149</v>
      </c>
      <c r="AA2300">
        <f t="shared" si="320"/>
        <v>4</v>
      </c>
      <c r="AB2300" s="32">
        <f t="shared" si="321"/>
        <v>-55.2</v>
      </c>
      <c r="AC2300" t="str">
        <f t="shared" si="322"/>
        <v>No Sales</v>
      </c>
      <c r="AD2300">
        <f>IFERROR(VLOOKUP(J2300,Product_lookup!$A:$G,5,FALSE),"")</f>
        <v>599</v>
      </c>
      <c r="AE2300">
        <f>IFERROR(VLOOKUP(J2300,Product_lookup!$A:$G,6,FALSE),"")</f>
        <v>216</v>
      </c>
      <c r="AF2300">
        <f>IFERROR(VLOOKUP(J2300,Product_lookup!$A:$G,7,FALSE),"")</f>
        <v>144</v>
      </c>
      <c r="AG2300" s="33">
        <f t="shared" si="323"/>
        <v>0.39899833055091821</v>
      </c>
    </row>
    <row r="2301" spans="1:33" x14ac:dyDescent="0.3">
      <c r="A2301" s="27">
        <v>46287</v>
      </c>
      <c r="B2301" s="8" t="s">
        <v>12</v>
      </c>
      <c r="C2301" s="8" t="s">
        <v>140</v>
      </c>
      <c r="D2301" s="8" t="s">
        <v>141</v>
      </c>
      <c r="E2301" s="8" t="s">
        <v>150</v>
      </c>
      <c r="F2301" s="8" t="s">
        <v>143</v>
      </c>
      <c r="G2301" s="8" t="s">
        <v>151</v>
      </c>
      <c r="H2301" s="8" t="s">
        <v>6</v>
      </c>
      <c r="I2301" s="8" t="s">
        <v>519</v>
      </c>
      <c r="J2301" s="8" t="s">
        <v>153</v>
      </c>
      <c r="K2301" s="8" t="s">
        <v>7</v>
      </c>
      <c r="L2301" s="12">
        <v>413</v>
      </c>
      <c r="M2301" s="9">
        <v>1</v>
      </c>
      <c r="N2301" s="10">
        <f t="shared" si="315"/>
        <v>2.4213075060532689E-3</v>
      </c>
      <c r="O2301" s="11">
        <f t="shared" si="316"/>
        <v>6.7</v>
      </c>
      <c r="P2301" s="11">
        <v>6.7</v>
      </c>
      <c r="Q2301" s="11">
        <v>0</v>
      </c>
      <c r="R2301" s="8">
        <v>0</v>
      </c>
      <c r="S2301" s="8">
        <v>0</v>
      </c>
      <c r="T2301" s="33" t="str">
        <f t="shared" si="317"/>
        <v/>
      </c>
      <c r="U2301" s="12">
        <f t="shared" si="318"/>
        <v>0</v>
      </c>
      <c r="V2301" s="10">
        <f t="shared" si="319"/>
        <v>0</v>
      </c>
      <c r="W2301" s="11">
        <v>12.5</v>
      </c>
      <c r="X2301" s="8" t="s">
        <v>148</v>
      </c>
      <c r="Y2301" s="8" t="s">
        <v>149</v>
      </c>
      <c r="AA2301">
        <f t="shared" si="320"/>
        <v>4</v>
      </c>
      <c r="AB2301" s="32">
        <f t="shared" si="321"/>
        <v>-6.7</v>
      </c>
      <c r="AC2301" t="str">
        <f t="shared" si="322"/>
        <v>No Sales</v>
      </c>
      <c r="AD2301">
        <f>IFERROR(VLOOKUP(J2301,Product_lookup!$A:$G,5,FALSE),"")</f>
        <v>549</v>
      </c>
      <c r="AE2301">
        <f>IFERROR(VLOOKUP(J2301,Product_lookup!$A:$G,6,FALSE),"")</f>
        <v>192</v>
      </c>
      <c r="AF2301">
        <f>IFERROR(VLOOKUP(J2301,Product_lookup!$A:$G,7,FALSE),"")</f>
        <v>139</v>
      </c>
      <c r="AG2301" s="33">
        <f t="shared" si="323"/>
        <v>0.39708561020036431</v>
      </c>
    </row>
    <row r="2302" spans="1:33" x14ac:dyDescent="0.3">
      <c r="A2302" s="27">
        <v>46287</v>
      </c>
      <c r="B2302" s="8" t="s">
        <v>12</v>
      </c>
      <c r="C2302" s="8" t="s">
        <v>140</v>
      </c>
      <c r="D2302" s="8" t="s">
        <v>141</v>
      </c>
      <c r="E2302" s="8" t="s">
        <v>150</v>
      </c>
      <c r="F2302" s="8" t="s">
        <v>143</v>
      </c>
      <c r="G2302" s="8" t="s">
        <v>151</v>
      </c>
      <c r="H2302" s="8" t="s">
        <v>6</v>
      </c>
      <c r="I2302" s="8" t="s">
        <v>152</v>
      </c>
      <c r="J2302" s="8" t="s">
        <v>153</v>
      </c>
      <c r="K2302" s="8" t="s">
        <v>21</v>
      </c>
      <c r="L2302" s="12">
        <v>425</v>
      </c>
      <c r="M2302" s="9">
        <v>3</v>
      </c>
      <c r="N2302" s="10">
        <f t="shared" si="315"/>
        <v>7.058823529411765E-3</v>
      </c>
      <c r="O2302" s="11">
        <f t="shared" si="316"/>
        <v>16.5</v>
      </c>
      <c r="P2302" s="11">
        <v>49.5</v>
      </c>
      <c r="Q2302" s="11">
        <v>0</v>
      </c>
      <c r="R2302" s="8">
        <v>0</v>
      </c>
      <c r="S2302" s="8">
        <v>0</v>
      </c>
      <c r="T2302" s="33" t="str">
        <f t="shared" si="317"/>
        <v/>
      </c>
      <c r="U2302" s="12">
        <f t="shared" si="318"/>
        <v>0</v>
      </c>
      <c r="V2302" s="10">
        <f t="shared" si="319"/>
        <v>0</v>
      </c>
      <c r="W2302" s="11">
        <v>16.5</v>
      </c>
      <c r="X2302" s="8" t="s">
        <v>148</v>
      </c>
      <c r="Y2302" s="8" t="s">
        <v>149</v>
      </c>
      <c r="AA2302">
        <f t="shared" si="320"/>
        <v>4</v>
      </c>
      <c r="AB2302" s="32">
        <f t="shared" si="321"/>
        <v>-49.5</v>
      </c>
      <c r="AC2302" t="str">
        <f t="shared" si="322"/>
        <v>No Sales</v>
      </c>
      <c r="AD2302">
        <f>IFERROR(VLOOKUP(J2302,Product_lookup!$A:$G,5,FALSE),"")</f>
        <v>549</v>
      </c>
      <c r="AE2302">
        <f>IFERROR(VLOOKUP(J2302,Product_lookup!$A:$G,6,FALSE),"")</f>
        <v>192</v>
      </c>
      <c r="AF2302">
        <f>IFERROR(VLOOKUP(J2302,Product_lookup!$A:$G,7,FALSE),"")</f>
        <v>139</v>
      </c>
      <c r="AG2302" s="33">
        <f t="shared" si="323"/>
        <v>0.39708561020036431</v>
      </c>
    </row>
    <row r="2303" spans="1:33" x14ac:dyDescent="0.3">
      <c r="A2303" s="27">
        <v>46287</v>
      </c>
      <c r="B2303" s="8" t="s">
        <v>12</v>
      </c>
      <c r="C2303" s="8" t="s">
        <v>140</v>
      </c>
      <c r="D2303" s="8" t="s">
        <v>141</v>
      </c>
      <c r="E2303" s="8" t="s">
        <v>157</v>
      </c>
      <c r="F2303" s="8" t="s">
        <v>143</v>
      </c>
      <c r="G2303" s="8" t="s">
        <v>144</v>
      </c>
      <c r="H2303" s="8" t="s">
        <v>6</v>
      </c>
      <c r="I2303" s="8" t="s">
        <v>162</v>
      </c>
      <c r="J2303" s="8" t="s">
        <v>159</v>
      </c>
      <c r="K2303" s="8" t="s">
        <v>21</v>
      </c>
      <c r="L2303" s="12">
        <v>846</v>
      </c>
      <c r="M2303" s="9">
        <v>18</v>
      </c>
      <c r="N2303" s="10">
        <f t="shared" si="315"/>
        <v>2.1276595744680851E-2</v>
      </c>
      <c r="O2303" s="11">
        <f t="shared" si="316"/>
        <v>12</v>
      </c>
      <c r="P2303" s="11">
        <v>216</v>
      </c>
      <c r="Q2303" s="11">
        <v>399</v>
      </c>
      <c r="R2303" s="8">
        <v>1</v>
      </c>
      <c r="S2303" s="8">
        <v>1</v>
      </c>
      <c r="T2303" s="33">
        <f t="shared" si="317"/>
        <v>0.54135338345864659</v>
      </c>
      <c r="U2303" s="12">
        <f t="shared" si="318"/>
        <v>1.8472222222222223</v>
      </c>
      <c r="V2303" s="10">
        <f t="shared" si="319"/>
        <v>5.5555555555555552E-2</v>
      </c>
      <c r="W2303" s="11">
        <v>12</v>
      </c>
      <c r="X2303" s="8" t="s">
        <v>148</v>
      </c>
      <c r="Y2303" s="8" t="s">
        <v>149</v>
      </c>
      <c r="AA2303">
        <f t="shared" si="320"/>
        <v>4</v>
      </c>
      <c r="AB2303" s="32">
        <f t="shared" si="321"/>
        <v>-91</v>
      </c>
      <c r="AC2303" t="str">
        <f t="shared" si="322"/>
        <v>Losing</v>
      </c>
      <c r="AD2303">
        <f>IFERROR(VLOOKUP(J2303,Product_lookup!$A:$G,5,FALSE),"")</f>
        <v>399</v>
      </c>
      <c r="AE2303">
        <f>IFERROR(VLOOKUP(J2303,Product_lookup!$A:$G,6,FALSE),"")</f>
        <v>148</v>
      </c>
      <c r="AF2303">
        <f>IFERROR(VLOOKUP(J2303,Product_lookup!$A:$G,7,FALSE),"")</f>
        <v>126</v>
      </c>
      <c r="AG2303" s="33">
        <f t="shared" si="323"/>
        <v>0.31328320802005011</v>
      </c>
    </row>
    <row r="2304" spans="1:33" x14ac:dyDescent="0.3">
      <c r="A2304" s="27">
        <v>46287</v>
      </c>
      <c r="B2304" s="8" t="s">
        <v>12</v>
      </c>
      <c r="C2304" s="8" t="s">
        <v>140</v>
      </c>
      <c r="D2304" s="8" t="s">
        <v>141</v>
      </c>
      <c r="E2304" s="8" t="s">
        <v>157</v>
      </c>
      <c r="F2304" s="8" t="s">
        <v>143</v>
      </c>
      <c r="G2304" s="8" t="s">
        <v>151</v>
      </c>
      <c r="H2304" s="8" t="s">
        <v>6</v>
      </c>
      <c r="I2304" s="8" t="s">
        <v>711</v>
      </c>
      <c r="J2304" s="8" t="s">
        <v>159</v>
      </c>
      <c r="K2304" s="8" t="s">
        <v>21</v>
      </c>
      <c r="L2304" s="12">
        <v>137</v>
      </c>
      <c r="M2304" s="9">
        <v>1</v>
      </c>
      <c r="N2304" s="10">
        <f t="shared" si="315"/>
        <v>7.2992700729927005E-3</v>
      </c>
      <c r="O2304" s="11">
        <f t="shared" si="316"/>
        <v>8.5</v>
      </c>
      <c r="P2304" s="11">
        <v>8.5</v>
      </c>
      <c r="Q2304" s="11">
        <v>0</v>
      </c>
      <c r="R2304" s="8">
        <v>0</v>
      </c>
      <c r="S2304" s="8">
        <v>0</v>
      </c>
      <c r="T2304" s="33" t="str">
        <f t="shared" si="317"/>
        <v/>
      </c>
      <c r="U2304" s="12">
        <f t="shared" si="318"/>
        <v>0</v>
      </c>
      <c r="V2304" s="10">
        <f t="shared" si="319"/>
        <v>0</v>
      </c>
      <c r="W2304" s="11">
        <v>8.5</v>
      </c>
      <c r="X2304" s="8" t="s">
        <v>148</v>
      </c>
      <c r="Y2304" s="8" t="s">
        <v>149</v>
      </c>
      <c r="AA2304">
        <f t="shared" si="320"/>
        <v>4</v>
      </c>
      <c r="AB2304" s="32">
        <f t="shared" si="321"/>
        <v>-8.5</v>
      </c>
      <c r="AC2304" t="str">
        <f t="shared" si="322"/>
        <v>No Sales</v>
      </c>
      <c r="AD2304">
        <f>IFERROR(VLOOKUP(J2304,Product_lookup!$A:$G,5,FALSE),"")</f>
        <v>399</v>
      </c>
      <c r="AE2304">
        <f>IFERROR(VLOOKUP(J2304,Product_lookup!$A:$G,6,FALSE),"")</f>
        <v>148</v>
      </c>
      <c r="AF2304">
        <f>IFERROR(VLOOKUP(J2304,Product_lookup!$A:$G,7,FALSE),"")</f>
        <v>126</v>
      </c>
      <c r="AG2304" s="33">
        <f t="shared" si="323"/>
        <v>0.31328320802005011</v>
      </c>
    </row>
    <row r="2305" spans="1:33" x14ac:dyDescent="0.3">
      <c r="A2305" s="27">
        <v>46287</v>
      </c>
      <c r="B2305" s="8" t="s">
        <v>12</v>
      </c>
      <c r="C2305" s="8" t="s">
        <v>140</v>
      </c>
      <c r="D2305" s="8" t="s">
        <v>141</v>
      </c>
      <c r="E2305" s="8" t="s">
        <v>157</v>
      </c>
      <c r="F2305" s="8" t="s">
        <v>143</v>
      </c>
      <c r="G2305" s="8" t="s">
        <v>151</v>
      </c>
      <c r="H2305" s="8" t="s">
        <v>6</v>
      </c>
      <c r="I2305" s="8" t="s">
        <v>1110</v>
      </c>
      <c r="J2305" s="8" t="s">
        <v>159</v>
      </c>
      <c r="K2305" s="8" t="s">
        <v>21</v>
      </c>
      <c r="L2305" s="12">
        <v>165</v>
      </c>
      <c r="M2305" s="9">
        <v>1</v>
      </c>
      <c r="N2305" s="10">
        <f t="shared" si="315"/>
        <v>6.0606060606060606E-3</v>
      </c>
      <c r="O2305" s="11">
        <f t="shared" si="316"/>
        <v>10.74</v>
      </c>
      <c r="P2305" s="11">
        <v>10.74</v>
      </c>
      <c r="Q2305" s="11">
        <v>0</v>
      </c>
      <c r="R2305" s="8">
        <v>0</v>
      </c>
      <c r="S2305" s="8">
        <v>0</v>
      </c>
      <c r="T2305" s="33" t="str">
        <f t="shared" si="317"/>
        <v/>
      </c>
      <c r="U2305" s="12">
        <f t="shared" si="318"/>
        <v>0</v>
      </c>
      <c r="V2305" s="10">
        <f t="shared" si="319"/>
        <v>0</v>
      </c>
      <c r="W2305" s="11">
        <v>12</v>
      </c>
      <c r="X2305" s="8" t="s">
        <v>148</v>
      </c>
      <c r="Y2305" s="8" t="s">
        <v>149</v>
      </c>
      <c r="AA2305">
        <f t="shared" si="320"/>
        <v>4</v>
      </c>
      <c r="AB2305" s="32">
        <f t="shared" si="321"/>
        <v>-10.74</v>
      </c>
      <c r="AC2305" t="str">
        <f t="shared" si="322"/>
        <v>No Sales</v>
      </c>
      <c r="AD2305">
        <f>IFERROR(VLOOKUP(J2305,Product_lookup!$A:$G,5,FALSE),"")</f>
        <v>399</v>
      </c>
      <c r="AE2305">
        <f>IFERROR(VLOOKUP(J2305,Product_lookup!$A:$G,6,FALSE),"")</f>
        <v>148</v>
      </c>
      <c r="AF2305">
        <f>IFERROR(VLOOKUP(J2305,Product_lookup!$A:$G,7,FALSE),"")</f>
        <v>126</v>
      </c>
      <c r="AG2305" s="33">
        <f t="shared" si="323"/>
        <v>0.31328320802005011</v>
      </c>
    </row>
    <row r="2306" spans="1:33" x14ac:dyDescent="0.3">
      <c r="A2306" s="27">
        <v>46287</v>
      </c>
      <c r="B2306" s="8" t="s">
        <v>12</v>
      </c>
      <c r="C2306" s="8" t="s">
        <v>140</v>
      </c>
      <c r="D2306" s="8" t="s">
        <v>141</v>
      </c>
      <c r="E2306" s="8" t="s">
        <v>164</v>
      </c>
      <c r="F2306" s="8" t="s">
        <v>143</v>
      </c>
      <c r="G2306" s="8" t="s">
        <v>151</v>
      </c>
      <c r="H2306" s="8" t="s">
        <v>6</v>
      </c>
      <c r="I2306" s="8" t="s">
        <v>228</v>
      </c>
      <c r="J2306" s="8" t="s">
        <v>166</v>
      </c>
      <c r="K2306" s="8" t="s">
        <v>7</v>
      </c>
      <c r="L2306" s="12">
        <v>656</v>
      </c>
      <c r="M2306" s="9">
        <v>6</v>
      </c>
      <c r="N2306" s="10">
        <f t="shared" ref="N2306:N2369" si="324">IF(L2306=0,"",M2306/L2306)</f>
        <v>9.1463414634146336E-3</v>
      </c>
      <c r="O2306" s="11">
        <f t="shared" ref="O2306:O2369" si="325">IF(M2306=0,"",P2306/M2306)</f>
        <v>7.5</v>
      </c>
      <c r="P2306" s="11">
        <v>45</v>
      </c>
      <c r="Q2306" s="11">
        <v>0</v>
      </c>
      <c r="R2306" s="8">
        <v>0</v>
      </c>
      <c r="S2306" s="8">
        <v>0</v>
      </c>
      <c r="T2306" s="33" t="str">
        <f t="shared" ref="T2306:T2369" si="326">IF(Q2306=0,"",P2306/Q2306)</f>
        <v/>
      </c>
      <c r="U2306" s="12">
        <f t="shared" ref="U2306:U2369" si="327">IF(P2306=0,"",Q2306/P2306)</f>
        <v>0</v>
      </c>
      <c r="V2306" s="10">
        <f t="shared" ref="V2306:V2369" si="328">IF(M2306=0,"",R2306/M2306)</f>
        <v>0</v>
      </c>
      <c r="W2306" s="11">
        <v>14</v>
      </c>
      <c r="X2306" s="8" t="s">
        <v>148</v>
      </c>
      <c r="Y2306" s="8" t="s">
        <v>149</v>
      </c>
      <c r="Z2306" s="8" t="s">
        <v>387</v>
      </c>
      <c r="AA2306">
        <f t="shared" ref="AA2306:AA2369" si="329">IF(OR(A2306&lt;DATE(2026,9,1),A2306&gt;DATE(2026,9,28)),"Check Date",INT((A2306-DATE(2026,9,1))/7)+1)</f>
        <v>4</v>
      </c>
      <c r="AB2306" s="32">
        <f t="shared" ref="AB2306:AB2369" si="330">IF(OR(AD2306="",AE2306="",AF2306=""),"",S2306*(AD2306-AE2306-AF2306)-P2306)</f>
        <v>-45</v>
      </c>
      <c r="AC2306" t="str">
        <f t="shared" ref="AC2306:AC2369" si="331">IF(P2306&lt;0,"Review",IF(OR(AD2306="",AE2306="",AF2306=""),"Cost missing",IF(P2306=0,"No Spend",IF(Q2306=0,"No Sales",IF(P2306/Q2306&lt;AG2306,"Profitable","Losing")))))</f>
        <v>No Sales</v>
      </c>
      <c r="AD2306">
        <f>IFERROR(VLOOKUP(J2306,Product_lookup!$A:$G,5,FALSE),"")</f>
        <v>449</v>
      </c>
      <c r="AE2306">
        <f>IFERROR(VLOOKUP(J2306,Product_lookup!$A:$G,6,FALSE),"")</f>
        <v>162</v>
      </c>
      <c r="AF2306">
        <f>IFERROR(VLOOKUP(J2306,Product_lookup!$A:$G,7,FALSE),"")</f>
        <v>130</v>
      </c>
      <c r="AG2306" s="33">
        <f t="shared" ref="AG2306:AG2369" si="332">IFERROR((AD2306-AE2306-AF2306)/AD2306,"")</f>
        <v>0.34966592427616927</v>
      </c>
    </row>
    <row r="2307" spans="1:33" x14ac:dyDescent="0.3">
      <c r="A2307" s="27">
        <v>46287</v>
      </c>
      <c r="B2307" s="8" t="s">
        <v>12</v>
      </c>
      <c r="C2307" s="8" t="s">
        <v>140</v>
      </c>
      <c r="D2307" s="8" t="s">
        <v>141</v>
      </c>
      <c r="E2307" s="8" t="s">
        <v>164</v>
      </c>
      <c r="F2307" s="8" t="s">
        <v>143</v>
      </c>
      <c r="G2307" s="8" t="s">
        <v>151</v>
      </c>
      <c r="H2307" s="8" t="s">
        <v>6</v>
      </c>
      <c r="I2307" s="8" t="s">
        <v>359</v>
      </c>
      <c r="J2307" s="8" t="s">
        <v>166</v>
      </c>
      <c r="K2307" s="8" t="s">
        <v>7</v>
      </c>
      <c r="L2307" s="12">
        <v>575</v>
      </c>
      <c r="M2307" s="9">
        <v>5</v>
      </c>
      <c r="N2307" s="10">
        <f t="shared" si="324"/>
        <v>8.6956521739130436E-3</v>
      </c>
      <c r="O2307" s="11">
        <f t="shared" si="325"/>
        <v>4.17</v>
      </c>
      <c r="P2307" s="11">
        <v>20.85</v>
      </c>
      <c r="Q2307" s="11">
        <v>0</v>
      </c>
      <c r="R2307" s="8">
        <v>0</v>
      </c>
      <c r="S2307" s="8">
        <v>0</v>
      </c>
      <c r="T2307" s="33" t="str">
        <f t="shared" si="326"/>
        <v/>
      </c>
      <c r="U2307" s="12">
        <f t="shared" si="327"/>
        <v>0</v>
      </c>
      <c r="V2307" s="10">
        <f t="shared" si="328"/>
        <v>0</v>
      </c>
      <c r="W2307" s="11">
        <v>8</v>
      </c>
      <c r="X2307" s="8" t="s">
        <v>148</v>
      </c>
      <c r="Y2307" s="8" t="s">
        <v>149</v>
      </c>
      <c r="AA2307">
        <f t="shared" si="329"/>
        <v>4</v>
      </c>
      <c r="AB2307" s="32">
        <f t="shared" si="330"/>
        <v>-20.85</v>
      </c>
      <c r="AC2307" t="str">
        <f t="shared" si="331"/>
        <v>No Sales</v>
      </c>
      <c r="AD2307">
        <f>IFERROR(VLOOKUP(J2307,Product_lookup!$A:$G,5,FALSE),"")</f>
        <v>449</v>
      </c>
      <c r="AE2307">
        <f>IFERROR(VLOOKUP(J2307,Product_lookup!$A:$G,6,FALSE),"")</f>
        <v>162</v>
      </c>
      <c r="AF2307">
        <f>IFERROR(VLOOKUP(J2307,Product_lookup!$A:$G,7,FALSE),"")</f>
        <v>130</v>
      </c>
      <c r="AG2307" s="33">
        <f t="shared" si="332"/>
        <v>0.34966592427616927</v>
      </c>
    </row>
    <row r="2308" spans="1:33" x14ac:dyDescent="0.3">
      <c r="A2308" s="27">
        <v>46287</v>
      </c>
      <c r="B2308" s="8" t="s">
        <v>12</v>
      </c>
      <c r="C2308" s="8" t="s">
        <v>140</v>
      </c>
      <c r="D2308" s="8" t="s">
        <v>141</v>
      </c>
      <c r="E2308" s="8" t="s">
        <v>239</v>
      </c>
      <c r="F2308" s="8" t="s">
        <v>143</v>
      </c>
      <c r="G2308" s="8" t="s">
        <v>151</v>
      </c>
      <c r="H2308" s="8" t="s">
        <v>6</v>
      </c>
      <c r="I2308" s="8" t="s">
        <v>261</v>
      </c>
      <c r="J2308" s="8" t="s">
        <v>242</v>
      </c>
      <c r="K2308" s="8" t="s">
        <v>21</v>
      </c>
      <c r="L2308" s="12">
        <v>116</v>
      </c>
      <c r="M2308" s="9">
        <v>1</v>
      </c>
      <c r="N2308" s="10">
        <f t="shared" si="324"/>
        <v>8.6206896551724137E-3</v>
      </c>
      <c r="O2308" s="11">
        <f t="shared" si="325"/>
        <v>9</v>
      </c>
      <c r="P2308" s="11">
        <v>9</v>
      </c>
      <c r="Q2308" s="11">
        <v>0</v>
      </c>
      <c r="R2308" s="8">
        <v>0</v>
      </c>
      <c r="S2308" s="8">
        <v>0</v>
      </c>
      <c r="T2308" s="33" t="str">
        <f t="shared" si="326"/>
        <v/>
      </c>
      <c r="U2308" s="12">
        <f t="shared" si="327"/>
        <v>0</v>
      </c>
      <c r="V2308" s="10">
        <f t="shared" si="328"/>
        <v>0</v>
      </c>
      <c r="W2308" s="11">
        <v>9</v>
      </c>
      <c r="X2308" s="8" t="s">
        <v>148</v>
      </c>
      <c r="Y2308" s="8" t="s">
        <v>149</v>
      </c>
      <c r="Z2308" s="8" t="s">
        <v>433</v>
      </c>
      <c r="AA2308">
        <f t="shared" si="329"/>
        <v>4</v>
      </c>
      <c r="AB2308" s="32">
        <f t="shared" si="330"/>
        <v>-9</v>
      </c>
      <c r="AC2308" t="str">
        <f t="shared" si="331"/>
        <v>No Sales</v>
      </c>
      <c r="AD2308">
        <f>IFERROR(VLOOKUP(J2308,Product_lookup!$A:$G,5,FALSE),"")</f>
        <v>299</v>
      </c>
      <c r="AE2308">
        <f>IFERROR(VLOOKUP(J2308,Product_lookup!$A:$G,6,FALSE),"")</f>
        <v>114</v>
      </c>
      <c r="AF2308">
        <f>IFERROR(VLOOKUP(J2308,Product_lookup!$A:$G,7,FALSE),"")</f>
        <v>107</v>
      </c>
      <c r="AG2308" s="33">
        <f t="shared" si="332"/>
        <v>0.2608695652173913</v>
      </c>
    </row>
    <row r="2309" spans="1:33" x14ac:dyDescent="0.3">
      <c r="A2309" s="27">
        <v>46287</v>
      </c>
      <c r="B2309" s="8" t="s">
        <v>12</v>
      </c>
      <c r="C2309" s="8" t="s">
        <v>140</v>
      </c>
      <c r="D2309" s="8" t="s">
        <v>141</v>
      </c>
      <c r="E2309" s="8" t="s">
        <v>239</v>
      </c>
      <c r="F2309" s="8" t="s">
        <v>143</v>
      </c>
      <c r="G2309" s="8" t="s">
        <v>144</v>
      </c>
      <c r="H2309" s="8" t="s">
        <v>6</v>
      </c>
      <c r="I2309" s="8" t="s">
        <v>588</v>
      </c>
      <c r="J2309" s="8" t="s">
        <v>242</v>
      </c>
      <c r="K2309" s="8" t="s">
        <v>7</v>
      </c>
      <c r="L2309" s="12">
        <v>115</v>
      </c>
      <c r="M2309" s="9">
        <v>0</v>
      </c>
      <c r="N2309" s="10">
        <f t="shared" si="324"/>
        <v>0</v>
      </c>
      <c r="O2309" s="11" t="str">
        <f t="shared" si="325"/>
        <v/>
      </c>
      <c r="P2309" s="11">
        <v>0</v>
      </c>
      <c r="Q2309" s="11">
        <v>0</v>
      </c>
      <c r="R2309" s="8">
        <v>0</v>
      </c>
      <c r="S2309" s="8">
        <v>0</v>
      </c>
      <c r="T2309" s="33" t="str">
        <f t="shared" si="326"/>
        <v/>
      </c>
      <c r="U2309" s="12" t="str">
        <f t="shared" si="327"/>
        <v/>
      </c>
      <c r="V2309" s="10" t="str">
        <f t="shared" si="328"/>
        <v/>
      </c>
      <c r="W2309" s="11">
        <v>6</v>
      </c>
      <c r="X2309" s="8" t="s">
        <v>148</v>
      </c>
      <c r="Y2309" s="8" t="s">
        <v>149</v>
      </c>
      <c r="AA2309">
        <f t="shared" si="329"/>
        <v>4</v>
      </c>
      <c r="AB2309" s="32">
        <f t="shared" si="330"/>
        <v>0</v>
      </c>
      <c r="AC2309" t="str">
        <f t="shared" si="331"/>
        <v>No Spend</v>
      </c>
      <c r="AD2309">
        <f>IFERROR(VLOOKUP(J2309,Product_lookup!$A:$G,5,FALSE),"")</f>
        <v>299</v>
      </c>
      <c r="AE2309">
        <f>IFERROR(VLOOKUP(J2309,Product_lookup!$A:$G,6,FALSE),"")</f>
        <v>114</v>
      </c>
      <c r="AF2309">
        <f>IFERROR(VLOOKUP(J2309,Product_lookup!$A:$G,7,FALSE),"")</f>
        <v>107</v>
      </c>
      <c r="AG2309" s="33">
        <f t="shared" si="332"/>
        <v>0.2608695652173913</v>
      </c>
    </row>
    <row r="2310" spans="1:33" x14ac:dyDescent="0.3">
      <c r="A2310" s="27">
        <v>46287</v>
      </c>
      <c r="B2310" s="8" t="s">
        <v>12</v>
      </c>
      <c r="C2310" s="8" t="s">
        <v>140</v>
      </c>
      <c r="D2310" s="8" t="s">
        <v>141</v>
      </c>
      <c r="E2310" s="8" t="s">
        <v>167</v>
      </c>
      <c r="F2310" s="8" t="s">
        <v>143</v>
      </c>
      <c r="G2310" s="8" t="s">
        <v>144</v>
      </c>
      <c r="H2310" s="8" t="s">
        <v>6</v>
      </c>
      <c r="I2310" s="8" t="s">
        <v>512</v>
      </c>
      <c r="J2310" s="8" t="s">
        <v>169</v>
      </c>
      <c r="K2310" s="8" t="s">
        <v>21</v>
      </c>
      <c r="L2310" s="12">
        <v>203</v>
      </c>
      <c r="M2310" s="9">
        <v>6</v>
      </c>
      <c r="N2310" s="10">
        <f t="shared" si="324"/>
        <v>2.9556650246305417E-2</v>
      </c>
      <c r="O2310" s="11">
        <f t="shared" si="325"/>
        <v>5.55</v>
      </c>
      <c r="P2310" s="11">
        <v>33.299999999999997</v>
      </c>
      <c r="Q2310" s="11">
        <v>0</v>
      </c>
      <c r="R2310" s="8">
        <v>0</v>
      </c>
      <c r="S2310" s="8">
        <v>0</v>
      </c>
      <c r="T2310" s="33" t="str">
        <f t="shared" si="326"/>
        <v/>
      </c>
      <c r="U2310" s="12">
        <f t="shared" si="327"/>
        <v>0</v>
      </c>
      <c r="V2310" s="10">
        <f t="shared" si="328"/>
        <v>0</v>
      </c>
      <c r="W2310" s="11">
        <v>6.5</v>
      </c>
      <c r="X2310" s="8" t="s">
        <v>148</v>
      </c>
      <c r="Y2310" s="8" t="s">
        <v>149</v>
      </c>
      <c r="AA2310">
        <f t="shared" si="329"/>
        <v>4</v>
      </c>
      <c r="AB2310" s="32">
        <f t="shared" si="330"/>
        <v>-33.299999999999997</v>
      </c>
      <c r="AC2310" t="str">
        <f t="shared" si="331"/>
        <v>No Sales</v>
      </c>
      <c r="AD2310">
        <f>IFERROR(VLOOKUP(J2310,Product_lookup!$A:$G,5,FALSE),"")</f>
        <v>249</v>
      </c>
      <c r="AE2310">
        <f>IFERROR(VLOOKUP(J2310,Product_lookup!$A:$G,6,FALSE),"")</f>
        <v>100</v>
      </c>
      <c r="AF2310">
        <f>IFERROR(VLOOKUP(J2310,Product_lookup!$A:$G,7,FALSE),"")</f>
        <v>102</v>
      </c>
      <c r="AG2310" s="33">
        <f t="shared" si="332"/>
        <v>0.18875502008032127</v>
      </c>
    </row>
    <row r="2311" spans="1:33" x14ac:dyDescent="0.3">
      <c r="A2311" s="27">
        <v>46287</v>
      </c>
      <c r="B2311" s="8" t="s">
        <v>12</v>
      </c>
      <c r="C2311" s="8" t="s">
        <v>140</v>
      </c>
      <c r="D2311" s="8" t="s">
        <v>141</v>
      </c>
      <c r="E2311" s="8" t="s">
        <v>167</v>
      </c>
      <c r="F2311" s="8" t="s">
        <v>143</v>
      </c>
      <c r="G2311" s="8" t="s">
        <v>144</v>
      </c>
      <c r="H2311" s="8" t="s">
        <v>6</v>
      </c>
      <c r="I2311" s="8" t="s">
        <v>256</v>
      </c>
      <c r="J2311" s="8" t="s">
        <v>169</v>
      </c>
      <c r="K2311" s="8" t="s">
        <v>14</v>
      </c>
      <c r="L2311" s="12">
        <v>1348</v>
      </c>
      <c r="M2311" s="9">
        <v>3</v>
      </c>
      <c r="N2311" s="10">
        <f t="shared" si="324"/>
        <v>2.225519287833828E-3</v>
      </c>
      <c r="O2311" s="11">
        <f t="shared" si="325"/>
        <v>4.07</v>
      </c>
      <c r="P2311" s="11">
        <v>12.21</v>
      </c>
      <c r="Q2311" s="11">
        <v>0</v>
      </c>
      <c r="R2311" s="8">
        <v>0</v>
      </c>
      <c r="S2311" s="8">
        <v>0</v>
      </c>
      <c r="T2311" s="33" t="str">
        <f t="shared" si="326"/>
        <v/>
      </c>
      <c r="U2311" s="12">
        <f t="shared" si="327"/>
        <v>0</v>
      </c>
      <c r="V2311" s="10">
        <f t="shared" si="328"/>
        <v>0</v>
      </c>
      <c r="W2311" s="11">
        <v>6.5</v>
      </c>
      <c r="X2311" s="8" t="s">
        <v>148</v>
      </c>
      <c r="Y2311" s="8" t="s">
        <v>149</v>
      </c>
      <c r="AA2311">
        <f t="shared" si="329"/>
        <v>4</v>
      </c>
      <c r="AB2311" s="32">
        <f t="shared" si="330"/>
        <v>-12.21</v>
      </c>
      <c r="AC2311" t="str">
        <f t="shared" si="331"/>
        <v>No Sales</v>
      </c>
      <c r="AD2311">
        <f>IFERROR(VLOOKUP(J2311,Product_lookup!$A:$G,5,FALSE),"")</f>
        <v>249</v>
      </c>
      <c r="AE2311">
        <f>IFERROR(VLOOKUP(J2311,Product_lookup!$A:$G,6,FALSE),"")</f>
        <v>100</v>
      </c>
      <c r="AF2311">
        <f>IFERROR(VLOOKUP(J2311,Product_lookup!$A:$G,7,FALSE),"")</f>
        <v>102</v>
      </c>
      <c r="AG2311" s="33">
        <f t="shared" si="332"/>
        <v>0.18875502008032127</v>
      </c>
    </row>
    <row r="2312" spans="1:33" x14ac:dyDescent="0.3">
      <c r="A2312" s="27">
        <v>46287</v>
      </c>
      <c r="B2312" s="8" t="s">
        <v>5</v>
      </c>
      <c r="C2312" s="8" t="s">
        <v>173</v>
      </c>
      <c r="D2312" s="8" t="s">
        <v>141</v>
      </c>
      <c r="E2312" s="8" t="s">
        <v>174</v>
      </c>
      <c r="F2312" s="8" t="s">
        <v>143</v>
      </c>
      <c r="G2312" s="8" t="s">
        <v>144</v>
      </c>
      <c r="H2312" s="8" t="s">
        <v>6</v>
      </c>
      <c r="I2312" s="8" t="s">
        <v>175</v>
      </c>
      <c r="J2312" s="8" t="s">
        <v>176</v>
      </c>
      <c r="K2312" s="8" t="s">
        <v>21</v>
      </c>
      <c r="L2312" s="12">
        <v>282</v>
      </c>
      <c r="M2312" s="9">
        <v>4</v>
      </c>
      <c r="N2312" s="10">
        <f t="shared" si="324"/>
        <v>1.4184397163120567E-2</v>
      </c>
      <c r="O2312" s="11">
        <f t="shared" si="325"/>
        <v>10.97</v>
      </c>
      <c r="P2312" s="11">
        <v>43.88</v>
      </c>
      <c r="Q2312" s="11">
        <v>0</v>
      </c>
      <c r="R2312" s="8">
        <v>0</v>
      </c>
      <c r="S2312" s="8">
        <v>0</v>
      </c>
      <c r="T2312" s="33" t="str">
        <f t="shared" si="326"/>
        <v/>
      </c>
      <c r="U2312" s="12">
        <f t="shared" si="327"/>
        <v>0</v>
      </c>
      <c r="V2312" s="10">
        <f t="shared" si="328"/>
        <v>0</v>
      </c>
      <c r="W2312" s="11">
        <v>12</v>
      </c>
      <c r="X2312" s="8" t="s">
        <v>148</v>
      </c>
      <c r="Y2312" s="8" t="s">
        <v>149</v>
      </c>
      <c r="AA2312">
        <f t="shared" si="329"/>
        <v>4</v>
      </c>
      <c r="AB2312" s="32">
        <f t="shared" si="330"/>
        <v>-43.88</v>
      </c>
      <c r="AC2312" t="str">
        <f t="shared" si="331"/>
        <v>No Sales</v>
      </c>
      <c r="AD2312">
        <f>IFERROR(VLOOKUP(J2312,Product_lookup!$A:$G,5,FALSE),"")</f>
        <v>449</v>
      </c>
      <c r="AE2312">
        <f>IFERROR(VLOOKUP(J2312,Product_lookup!$A:$G,6,FALSE),"")</f>
        <v>166</v>
      </c>
      <c r="AF2312">
        <f>IFERROR(VLOOKUP(J2312,Product_lookup!$A:$G,7,FALSE),"")</f>
        <v>140</v>
      </c>
      <c r="AG2312" s="33">
        <f t="shared" si="332"/>
        <v>0.31848552338530067</v>
      </c>
    </row>
    <row r="2313" spans="1:33" x14ac:dyDescent="0.3">
      <c r="A2313" s="27">
        <v>46287</v>
      </c>
      <c r="B2313" s="8" t="s">
        <v>5</v>
      </c>
      <c r="C2313" s="8" t="s">
        <v>173</v>
      </c>
      <c r="D2313" s="8" t="s">
        <v>141</v>
      </c>
      <c r="E2313" s="8" t="s">
        <v>174</v>
      </c>
      <c r="F2313" s="8" t="s">
        <v>143</v>
      </c>
      <c r="G2313" s="8" t="s">
        <v>151</v>
      </c>
      <c r="H2313" s="8" t="s">
        <v>6</v>
      </c>
      <c r="I2313" s="8" t="s">
        <v>1559</v>
      </c>
      <c r="J2313" s="8" t="s">
        <v>176</v>
      </c>
      <c r="K2313" s="8" t="s">
        <v>14</v>
      </c>
      <c r="L2313" s="12">
        <v>187</v>
      </c>
      <c r="M2313" s="9">
        <v>0</v>
      </c>
      <c r="N2313" s="10">
        <f t="shared" si="324"/>
        <v>0</v>
      </c>
      <c r="O2313" s="11" t="str">
        <f t="shared" si="325"/>
        <v/>
      </c>
      <c r="P2313" s="11">
        <v>0</v>
      </c>
      <c r="Q2313" s="11">
        <v>0</v>
      </c>
      <c r="R2313" s="8">
        <v>0</v>
      </c>
      <c r="S2313" s="8">
        <v>0</v>
      </c>
      <c r="T2313" s="33" t="str">
        <f t="shared" si="326"/>
        <v/>
      </c>
      <c r="U2313" s="12" t="str">
        <f t="shared" si="327"/>
        <v/>
      </c>
      <c r="V2313" s="10" t="str">
        <f t="shared" si="328"/>
        <v/>
      </c>
      <c r="W2313" s="11">
        <v>9.5</v>
      </c>
      <c r="X2313" s="8" t="s">
        <v>148</v>
      </c>
      <c r="Y2313" s="8" t="s">
        <v>149</v>
      </c>
      <c r="AA2313">
        <f t="shared" si="329"/>
        <v>4</v>
      </c>
      <c r="AB2313" s="32">
        <f t="shared" si="330"/>
        <v>0</v>
      </c>
      <c r="AC2313" t="str">
        <f t="shared" si="331"/>
        <v>No Spend</v>
      </c>
      <c r="AD2313">
        <f>IFERROR(VLOOKUP(J2313,Product_lookup!$A:$G,5,FALSE),"")</f>
        <v>449</v>
      </c>
      <c r="AE2313">
        <f>IFERROR(VLOOKUP(J2313,Product_lookup!$A:$G,6,FALSE),"")</f>
        <v>166</v>
      </c>
      <c r="AF2313">
        <f>IFERROR(VLOOKUP(J2313,Product_lookup!$A:$G,7,FALSE),"")</f>
        <v>140</v>
      </c>
      <c r="AG2313" s="33">
        <f t="shared" si="332"/>
        <v>0.31848552338530067</v>
      </c>
    </row>
    <row r="2314" spans="1:33" x14ac:dyDescent="0.3">
      <c r="A2314" s="27">
        <v>46287</v>
      </c>
      <c r="B2314" s="8" t="s">
        <v>5</v>
      </c>
      <c r="C2314" s="8" t="s">
        <v>173</v>
      </c>
      <c r="D2314" s="8" t="s">
        <v>141</v>
      </c>
      <c r="E2314" s="8" t="s">
        <v>174</v>
      </c>
      <c r="F2314" s="8" t="s">
        <v>143</v>
      </c>
      <c r="G2314" s="8" t="s">
        <v>151</v>
      </c>
      <c r="H2314" s="8" t="s">
        <v>6</v>
      </c>
      <c r="I2314" s="8" t="s">
        <v>185</v>
      </c>
      <c r="J2314" s="8" t="s">
        <v>176</v>
      </c>
      <c r="K2314" s="8" t="s">
        <v>7</v>
      </c>
      <c r="L2314" s="12">
        <v>775</v>
      </c>
      <c r="M2314" s="9">
        <v>7</v>
      </c>
      <c r="N2314" s="10">
        <f t="shared" si="324"/>
        <v>9.0322580645161299E-3</v>
      </c>
      <c r="O2314" s="11">
        <f t="shared" si="325"/>
        <v>5.28</v>
      </c>
      <c r="P2314" s="11">
        <v>36.96</v>
      </c>
      <c r="Q2314" s="11">
        <v>0</v>
      </c>
      <c r="R2314" s="8">
        <v>0</v>
      </c>
      <c r="S2314" s="8">
        <v>0</v>
      </c>
      <c r="T2314" s="33" t="str">
        <f t="shared" si="326"/>
        <v/>
      </c>
      <c r="U2314" s="12">
        <f t="shared" si="327"/>
        <v>0</v>
      </c>
      <c r="V2314" s="10">
        <f t="shared" si="328"/>
        <v>0</v>
      </c>
      <c r="W2314" s="11">
        <v>9</v>
      </c>
      <c r="X2314" s="8" t="s">
        <v>148</v>
      </c>
      <c r="Y2314" s="8" t="s">
        <v>149</v>
      </c>
      <c r="AA2314">
        <f t="shared" si="329"/>
        <v>4</v>
      </c>
      <c r="AB2314" s="32">
        <f t="shared" si="330"/>
        <v>-36.96</v>
      </c>
      <c r="AC2314" t="str">
        <f t="shared" si="331"/>
        <v>No Sales</v>
      </c>
      <c r="AD2314">
        <f>IFERROR(VLOOKUP(J2314,Product_lookup!$A:$G,5,FALSE),"")</f>
        <v>449</v>
      </c>
      <c r="AE2314">
        <f>IFERROR(VLOOKUP(J2314,Product_lookup!$A:$G,6,FALSE),"")</f>
        <v>166</v>
      </c>
      <c r="AF2314">
        <f>IFERROR(VLOOKUP(J2314,Product_lookup!$A:$G,7,FALSE),"")</f>
        <v>140</v>
      </c>
      <c r="AG2314" s="33">
        <f t="shared" si="332"/>
        <v>0.31848552338530067</v>
      </c>
    </row>
    <row r="2315" spans="1:33" x14ac:dyDescent="0.3">
      <c r="A2315" s="27">
        <v>46287</v>
      </c>
      <c r="B2315" s="8" t="s">
        <v>5</v>
      </c>
      <c r="C2315" s="8" t="s">
        <v>173</v>
      </c>
      <c r="D2315" s="8" t="s">
        <v>141</v>
      </c>
      <c r="E2315" s="8" t="s">
        <v>174</v>
      </c>
      <c r="F2315" s="8" t="s">
        <v>143</v>
      </c>
      <c r="G2315" s="8" t="s">
        <v>151</v>
      </c>
      <c r="H2315" s="8" t="s">
        <v>6</v>
      </c>
      <c r="I2315" s="8" t="s">
        <v>408</v>
      </c>
      <c r="J2315" s="8" t="s">
        <v>176</v>
      </c>
      <c r="K2315" s="8" t="s">
        <v>14</v>
      </c>
      <c r="L2315" s="12">
        <v>2412</v>
      </c>
      <c r="M2315" s="9">
        <v>13</v>
      </c>
      <c r="N2315" s="10">
        <f t="shared" si="324"/>
        <v>5.3897180762852402E-3</v>
      </c>
      <c r="O2315" s="11">
        <f t="shared" si="325"/>
        <v>8.8600000000000012</v>
      </c>
      <c r="P2315" s="11">
        <v>115.18</v>
      </c>
      <c r="Q2315" s="11">
        <v>0</v>
      </c>
      <c r="R2315" s="8">
        <v>0</v>
      </c>
      <c r="S2315" s="8">
        <v>0</v>
      </c>
      <c r="T2315" s="33" t="str">
        <f t="shared" si="326"/>
        <v/>
      </c>
      <c r="U2315" s="12">
        <f t="shared" si="327"/>
        <v>0</v>
      </c>
      <c r="V2315" s="10">
        <f t="shared" si="328"/>
        <v>0</v>
      </c>
      <c r="W2315" s="11">
        <v>14</v>
      </c>
      <c r="X2315" s="8" t="s">
        <v>148</v>
      </c>
      <c r="Y2315" s="8" t="s">
        <v>149</v>
      </c>
      <c r="AA2315">
        <f t="shared" si="329"/>
        <v>4</v>
      </c>
      <c r="AB2315" s="32">
        <f t="shared" si="330"/>
        <v>-115.18</v>
      </c>
      <c r="AC2315" t="str">
        <f t="shared" si="331"/>
        <v>No Sales</v>
      </c>
      <c r="AD2315">
        <f>IFERROR(VLOOKUP(J2315,Product_lookup!$A:$G,5,FALSE),"")</f>
        <v>449</v>
      </c>
      <c r="AE2315">
        <f>IFERROR(VLOOKUP(J2315,Product_lookup!$A:$G,6,FALSE),"")</f>
        <v>166</v>
      </c>
      <c r="AF2315">
        <f>IFERROR(VLOOKUP(J2315,Product_lookup!$A:$G,7,FALSE),"")</f>
        <v>140</v>
      </c>
      <c r="AG2315" s="33">
        <f t="shared" si="332"/>
        <v>0.31848552338530067</v>
      </c>
    </row>
    <row r="2316" spans="1:33" x14ac:dyDescent="0.3">
      <c r="A2316" s="27">
        <v>46287</v>
      </c>
      <c r="B2316" s="8" t="s">
        <v>5</v>
      </c>
      <c r="C2316" s="8" t="s">
        <v>173</v>
      </c>
      <c r="D2316" s="8" t="s">
        <v>141</v>
      </c>
      <c r="E2316" s="8" t="s">
        <v>186</v>
      </c>
      <c r="F2316" s="8" t="s">
        <v>143</v>
      </c>
      <c r="G2316" s="8" t="s">
        <v>144</v>
      </c>
      <c r="H2316" s="8" t="s">
        <v>6</v>
      </c>
      <c r="I2316" s="8" t="s">
        <v>1120</v>
      </c>
      <c r="J2316" s="8" t="s">
        <v>188</v>
      </c>
      <c r="K2316" s="8" t="s">
        <v>14</v>
      </c>
      <c r="L2316" s="12">
        <v>145</v>
      </c>
      <c r="M2316" s="9">
        <v>1</v>
      </c>
      <c r="N2316" s="10">
        <f t="shared" si="324"/>
        <v>6.8965517241379309E-3</v>
      </c>
      <c r="O2316" s="11">
        <f t="shared" si="325"/>
        <v>4.25</v>
      </c>
      <c r="P2316" s="11">
        <v>4.25</v>
      </c>
      <c r="Q2316" s="11">
        <v>0</v>
      </c>
      <c r="R2316" s="8">
        <v>0</v>
      </c>
      <c r="S2316" s="8">
        <v>0</v>
      </c>
      <c r="T2316" s="33" t="str">
        <f t="shared" si="326"/>
        <v/>
      </c>
      <c r="U2316" s="12">
        <f t="shared" si="327"/>
        <v>0</v>
      </c>
      <c r="V2316" s="10">
        <f t="shared" si="328"/>
        <v>0</v>
      </c>
      <c r="W2316" s="11">
        <v>7.5</v>
      </c>
      <c r="X2316" s="8" t="s">
        <v>148</v>
      </c>
      <c r="Y2316" s="8" t="s">
        <v>149</v>
      </c>
      <c r="AA2316">
        <f t="shared" si="329"/>
        <v>4</v>
      </c>
      <c r="AB2316" s="32">
        <f t="shared" si="330"/>
        <v>-4.25</v>
      </c>
      <c r="AC2316" t="str">
        <f t="shared" si="331"/>
        <v>No Sales</v>
      </c>
      <c r="AD2316">
        <f>IFERROR(VLOOKUP(J2316,Product_lookup!$A:$G,5,FALSE),"")</f>
        <v>349</v>
      </c>
      <c r="AE2316">
        <f>IFERROR(VLOOKUP(J2316,Product_lookup!$A:$G,6,FALSE),"")</f>
        <v>133</v>
      </c>
      <c r="AF2316">
        <f>IFERROR(VLOOKUP(J2316,Product_lookup!$A:$G,7,FALSE),"")</f>
        <v>121</v>
      </c>
      <c r="AG2316" s="33">
        <f t="shared" si="332"/>
        <v>0.27220630372492838</v>
      </c>
    </row>
    <row r="2317" spans="1:33" x14ac:dyDescent="0.3">
      <c r="A2317" s="27">
        <v>46287</v>
      </c>
      <c r="B2317" s="8" t="s">
        <v>5</v>
      </c>
      <c r="C2317" s="8" t="s">
        <v>173</v>
      </c>
      <c r="D2317" s="8" t="s">
        <v>141</v>
      </c>
      <c r="E2317" s="8" t="s">
        <v>186</v>
      </c>
      <c r="F2317" s="8" t="s">
        <v>143</v>
      </c>
      <c r="G2317" s="8" t="s">
        <v>144</v>
      </c>
      <c r="H2317" s="8" t="s">
        <v>6</v>
      </c>
      <c r="I2317" s="8" t="s">
        <v>280</v>
      </c>
      <c r="J2317" s="8" t="s">
        <v>188</v>
      </c>
      <c r="K2317" s="8" t="s">
        <v>14</v>
      </c>
      <c r="L2317" s="12">
        <v>2174</v>
      </c>
      <c r="M2317" s="9">
        <v>27</v>
      </c>
      <c r="N2317" s="10">
        <f t="shared" si="324"/>
        <v>1.2419503219871205E-2</v>
      </c>
      <c r="O2317" s="11">
        <f t="shared" si="325"/>
        <v>4.1100000000000003</v>
      </c>
      <c r="P2317" s="11">
        <v>110.97</v>
      </c>
      <c r="Q2317" s="11">
        <v>349</v>
      </c>
      <c r="R2317" s="8">
        <v>1</v>
      </c>
      <c r="S2317" s="8">
        <v>1</v>
      </c>
      <c r="T2317" s="33">
        <f t="shared" si="326"/>
        <v>0.31796561604584528</v>
      </c>
      <c r="U2317" s="12">
        <f t="shared" si="327"/>
        <v>3.1449941425610524</v>
      </c>
      <c r="V2317" s="10">
        <f t="shared" si="328"/>
        <v>3.7037037037037035E-2</v>
      </c>
      <c r="W2317" s="11">
        <v>7</v>
      </c>
      <c r="X2317" s="8" t="s">
        <v>148</v>
      </c>
      <c r="Y2317" s="8" t="s">
        <v>149</v>
      </c>
      <c r="AA2317">
        <f t="shared" si="329"/>
        <v>4</v>
      </c>
      <c r="AB2317" s="32">
        <f t="shared" si="330"/>
        <v>-15.969999999999999</v>
      </c>
      <c r="AC2317" t="str">
        <f t="shared" si="331"/>
        <v>Losing</v>
      </c>
      <c r="AD2317">
        <f>IFERROR(VLOOKUP(J2317,Product_lookup!$A:$G,5,FALSE),"")</f>
        <v>349</v>
      </c>
      <c r="AE2317">
        <f>IFERROR(VLOOKUP(J2317,Product_lookup!$A:$G,6,FALSE),"")</f>
        <v>133</v>
      </c>
      <c r="AF2317">
        <f>IFERROR(VLOOKUP(J2317,Product_lookup!$A:$G,7,FALSE),"")</f>
        <v>121</v>
      </c>
      <c r="AG2317" s="33">
        <f t="shared" si="332"/>
        <v>0.27220630372492838</v>
      </c>
    </row>
    <row r="2318" spans="1:33" x14ac:dyDescent="0.3">
      <c r="A2318" s="27">
        <v>46287</v>
      </c>
      <c r="B2318" s="8" t="s">
        <v>5</v>
      </c>
      <c r="C2318" s="8" t="s">
        <v>173</v>
      </c>
      <c r="D2318" s="8" t="s">
        <v>141</v>
      </c>
      <c r="E2318" s="8" t="s">
        <v>193</v>
      </c>
      <c r="F2318" s="8" t="s">
        <v>143</v>
      </c>
      <c r="G2318" s="8" t="s">
        <v>144</v>
      </c>
      <c r="H2318" s="8" t="s">
        <v>6</v>
      </c>
      <c r="I2318" s="8" t="s">
        <v>516</v>
      </c>
      <c r="J2318" s="8" t="s">
        <v>195</v>
      </c>
      <c r="K2318" s="8" t="s">
        <v>21</v>
      </c>
      <c r="L2318" s="12">
        <v>571</v>
      </c>
      <c r="M2318" s="9">
        <v>7</v>
      </c>
      <c r="N2318" s="10">
        <f t="shared" si="324"/>
        <v>1.2259194395796848E-2</v>
      </c>
      <c r="O2318" s="11">
        <f t="shared" si="325"/>
        <v>7.95</v>
      </c>
      <c r="P2318" s="11">
        <v>55.65</v>
      </c>
      <c r="Q2318" s="11">
        <v>0</v>
      </c>
      <c r="R2318" s="8">
        <v>0</v>
      </c>
      <c r="S2318" s="8">
        <v>0</v>
      </c>
      <c r="T2318" s="33" t="str">
        <f t="shared" si="326"/>
        <v/>
      </c>
      <c r="U2318" s="12">
        <f t="shared" si="327"/>
        <v>0</v>
      </c>
      <c r="V2318" s="10">
        <f t="shared" si="328"/>
        <v>0</v>
      </c>
      <c r="W2318" s="11">
        <v>9.5</v>
      </c>
      <c r="X2318" s="8" t="s">
        <v>148</v>
      </c>
      <c r="Y2318" s="8" t="s">
        <v>149</v>
      </c>
      <c r="AA2318">
        <f t="shared" si="329"/>
        <v>4</v>
      </c>
      <c r="AB2318" s="32">
        <f t="shared" si="330"/>
        <v>-55.65</v>
      </c>
      <c r="AC2318" t="str">
        <f t="shared" si="331"/>
        <v>No Sales</v>
      </c>
      <c r="AD2318">
        <f>IFERROR(VLOOKUP(J2318,Product_lookup!$A:$G,5,FALSE),"")</f>
        <v>399</v>
      </c>
      <c r="AE2318">
        <f>IFERROR(VLOOKUP(J2318,Product_lookup!$A:$G,6,FALSE),"")</f>
        <v>148</v>
      </c>
      <c r="AF2318">
        <f>IFERROR(VLOOKUP(J2318,Product_lookup!$A:$G,7,FALSE),"")</f>
        <v>126</v>
      </c>
      <c r="AG2318" s="33">
        <f t="shared" si="332"/>
        <v>0.31328320802005011</v>
      </c>
    </row>
    <row r="2319" spans="1:33" x14ac:dyDescent="0.3">
      <c r="A2319" s="27">
        <v>46287</v>
      </c>
      <c r="B2319" s="8" t="s">
        <v>5</v>
      </c>
      <c r="C2319" s="8" t="s">
        <v>173</v>
      </c>
      <c r="D2319" s="8" t="s">
        <v>141</v>
      </c>
      <c r="E2319" s="8" t="s">
        <v>193</v>
      </c>
      <c r="F2319" s="8" t="s">
        <v>143</v>
      </c>
      <c r="G2319" s="8" t="s">
        <v>151</v>
      </c>
      <c r="H2319" s="8" t="s">
        <v>6</v>
      </c>
      <c r="I2319" s="8" t="s">
        <v>571</v>
      </c>
      <c r="J2319" s="8" t="s">
        <v>195</v>
      </c>
      <c r="K2319" s="8" t="s">
        <v>21</v>
      </c>
      <c r="L2319" s="12">
        <v>158</v>
      </c>
      <c r="M2319" s="9">
        <v>2</v>
      </c>
      <c r="N2319" s="10">
        <f t="shared" si="324"/>
        <v>1.2658227848101266E-2</v>
      </c>
      <c r="O2319" s="11">
        <f t="shared" si="325"/>
        <v>10.5</v>
      </c>
      <c r="P2319" s="11">
        <v>21</v>
      </c>
      <c r="Q2319" s="11">
        <v>0</v>
      </c>
      <c r="R2319" s="8">
        <v>0</v>
      </c>
      <c r="S2319" s="8">
        <v>0</v>
      </c>
      <c r="T2319" s="33" t="str">
        <f t="shared" si="326"/>
        <v/>
      </c>
      <c r="U2319" s="12">
        <f t="shared" si="327"/>
        <v>0</v>
      </c>
      <c r="V2319" s="10">
        <f t="shared" si="328"/>
        <v>0</v>
      </c>
      <c r="W2319" s="11">
        <v>10.5</v>
      </c>
      <c r="X2319" s="8" t="s">
        <v>148</v>
      </c>
      <c r="Y2319" s="8" t="s">
        <v>149</v>
      </c>
      <c r="AA2319">
        <f t="shared" si="329"/>
        <v>4</v>
      </c>
      <c r="AB2319" s="32">
        <f t="shared" si="330"/>
        <v>-21</v>
      </c>
      <c r="AC2319" t="str">
        <f t="shared" si="331"/>
        <v>No Sales</v>
      </c>
      <c r="AD2319">
        <f>IFERROR(VLOOKUP(J2319,Product_lookup!$A:$G,5,FALSE),"")</f>
        <v>399</v>
      </c>
      <c r="AE2319">
        <f>IFERROR(VLOOKUP(J2319,Product_lookup!$A:$G,6,FALSE),"")</f>
        <v>148</v>
      </c>
      <c r="AF2319">
        <f>IFERROR(VLOOKUP(J2319,Product_lookup!$A:$G,7,FALSE),"")</f>
        <v>126</v>
      </c>
      <c r="AG2319" s="33">
        <f t="shared" si="332"/>
        <v>0.31328320802005011</v>
      </c>
    </row>
    <row r="2320" spans="1:33" x14ac:dyDescent="0.3">
      <c r="A2320" s="27">
        <v>46287</v>
      </c>
      <c r="B2320" s="8" t="s">
        <v>5</v>
      </c>
      <c r="C2320" s="8" t="s">
        <v>173</v>
      </c>
      <c r="D2320" s="8" t="s">
        <v>141</v>
      </c>
      <c r="E2320" s="8" t="s">
        <v>200</v>
      </c>
      <c r="F2320" s="8" t="s">
        <v>143</v>
      </c>
      <c r="G2320" s="8" t="s">
        <v>144</v>
      </c>
      <c r="H2320" s="8" t="s">
        <v>6</v>
      </c>
      <c r="I2320" s="8" t="s">
        <v>270</v>
      </c>
      <c r="J2320" s="8" t="s">
        <v>202</v>
      </c>
      <c r="K2320" s="8" t="s">
        <v>21</v>
      </c>
      <c r="L2320" s="12">
        <v>988</v>
      </c>
      <c r="M2320" s="9">
        <v>7</v>
      </c>
      <c r="N2320" s="10">
        <f t="shared" si="324"/>
        <v>7.0850202429149798E-3</v>
      </c>
      <c r="O2320" s="11">
        <f t="shared" si="325"/>
        <v>6.4099999999999993</v>
      </c>
      <c r="P2320" s="11">
        <v>44.87</v>
      </c>
      <c r="Q2320" s="11">
        <v>0</v>
      </c>
      <c r="R2320" s="8">
        <v>0</v>
      </c>
      <c r="S2320" s="8">
        <v>0</v>
      </c>
      <c r="T2320" s="33" t="str">
        <f t="shared" si="326"/>
        <v/>
      </c>
      <c r="U2320" s="12">
        <f t="shared" si="327"/>
        <v>0</v>
      </c>
      <c r="V2320" s="10">
        <f t="shared" si="328"/>
        <v>0</v>
      </c>
      <c r="W2320" s="11">
        <v>8</v>
      </c>
      <c r="X2320" s="8" t="s">
        <v>148</v>
      </c>
      <c r="Y2320" s="8" t="s">
        <v>149</v>
      </c>
      <c r="AA2320">
        <f t="shared" si="329"/>
        <v>4</v>
      </c>
      <c r="AB2320" s="32">
        <f t="shared" si="330"/>
        <v>-44.87</v>
      </c>
      <c r="AC2320" t="str">
        <f t="shared" si="331"/>
        <v>No Sales</v>
      </c>
      <c r="AD2320">
        <f>IFERROR(VLOOKUP(J2320,Product_lookup!$A:$G,5,FALSE),"")</f>
        <v>429</v>
      </c>
      <c r="AE2320">
        <f>IFERROR(VLOOKUP(J2320,Product_lookup!$A:$G,6,FALSE),"")</f>
        <v>159</v>
      </c>
      <c r="AF2320">
        <f>IFERROR(VLOOKUP(J2320,Product_lookup!$A:$G,7,FALSE),"")</f>
        <v>139</v>
      </c>
      <c r="AG2320" s="33">
        <f t="shared" si="332"/>
        <v>0.30536130536130535</v>
      </c>
    </row>
    <row r="2321" spans="1:33" x14ac:dyDescent="0.3">
      <c r="A2321" s="27">
        <v>46287</v>
      </c>
      <c r="B2321" s="8" t="s">
        <v>5</v>
      </c>
      <c r="C2321" s="8" t="s">
        <v>173</v>
      </c>
      <c r="D2321" s="8" t="s">
        <v>141</v>
      </c>
      <c r="E2321" s="8" t="s">
        <v>200</v>
      </c>
      <c r="F2321" s="8" t="s">
        <v>143</v>
      </c>
      <c r="G2321" s="8" t="s">
        <v>151</v>
      </c>
      <c r="H2321" s="8" t="s">
        <v>6</v>
      </c>
      <c r="I2321" s="8" t="s">
        <v>813</v>
      </c>
      <c r="J2321" s="8" t="s">
        <v>202</v>
      </c>
      <c r="K2321" s="8" t="s">
        <v>14</v>
      </c>
      <c r="L2321" s="12">
        <v>1723</v>
      </c>
      <c r="M2321" s="9">
        <v>5</v>
      </c>
      <c r="N2321" s="10">
        <f t="shared" si="324"/>
        <v>2.901915264074289E-3</v>
      </c>
      <c r="O2321" s="11">
        <f t="shared" si="325"/>
        <v>9.57</v>
      </c>
      <c r="P2321" s="11">
        <v>47.85</v>
      </c>
      <c r="Q2321" s="11">
        <v>0</v>
      </c>
      <c r="R2321" s="8">
        <v>0</v>
      </c>
      <c r="S2321" s="8">
        <v>0</v>
      </c>
      <c r="T2321" s="33" t="str">
        <f t="shared" si="326"/>
        <v/>
      </c>
      <c r="U2321" s="12">
        <f t="shared" si="327"/>
        <v>0</v>
      </c>
      <c r="V2321" s="10">
        <f t="shared" si="328"/>
        <v>0</v>
      </c>
      <c r="W2321" s="11">
        <v>12</v>
      </c>
      <c r="X2321" s="8" t="s">
        <v>148</v>
      </c>
      <c r="Y2321" s="8" t="s">
        <v>149</v>
      </c>
      <c r="AA2321">
        <f t="shared" si="329"/>
        <v>4</v>
      </c>
      <c r="AB2321" s="32">
        <f t="shared" si="330"/>
        <v>-47.85</v>
      </c>
      <c r="AC2321" t="str">
        <f t="shared" si="331"/>
        <v>No Sales</v>
      </c>
      <c r="AD2321">
        <f>IFERROR(VLOOKUP(J2321,Product_lookup!$A:$G,5,FALSE),"")</f>
        <v>429</v>
      </c>
      <c r="AE2321">
        <f>IFERROR(VLOOKUP(J2321,Product_lookup!$A:$G,6,FALSE),"")</f>
        <v>159</v>
      </c>
      <c r="AF2321">
        <f>IFERROR(VLOOKUP(J2321,Product_lookup!$A:$G,7,FALSE),"")</f>
        <v>139</v>
      </c>
      <c r="AG2321" s="33">
        <f t="shared" si="332"/>
        <v>0.30536130536130535</v>
      </c>
    </row>
    <row r="2322" spans="1:33" x14ac:dyDescent="0.3">
      <c r="A2322" s="27">
        <v>46287</v>
      </c>
      <c r="B2322" s="8" t="s">
        <v>32</v>
      </c>
      <c r="C2322" s="8" t="s">
        <v>140</v>
      </c>
      <c r="D2322" s="8" t="s">
        <v>141</v>
      </c>
      <c r="E2322" s="8" t="s">
        <v>142</v>
      </c>
      <c r="F2322" s="8" t="s">
        <v>143</v>
      </c>
      <c r="G2322" s="8" t="s">
        <v>205</v>
      </c>
      <c r="H2322" s="8" t="s">
        <v>20</v>
      </c>
      <c r="I2322" s="8" t="s">
        <v>205</v>
      </c>
      <c r="J2322" s="8" t="s">
        <v>147</v>
      </c>
      <c r="K2322" s="8" t="s">
        <v>21</v>
      </c>
      <c r="L2322" s="12">
        <v>372</v>
      </c>
      <c r="M2322" s="9">
        <v>6</v>
      </c>
      <c r="N2322" s="10">
        <f t="shared" si="324"/>
        <v>1.6129032258064516E-2</v>
      </c>
      <c r="O2322" s="11">
        <f t="shared" si="325"/>
        <v>14</v>
      </c>
      <c r="P2322" s="11">
        <v>84</v>
      </c>
      <c r="Q2322" s="11">
        <v>0</v>
      </c>
      <c r="R2322" s="8">
        <v>0</v>
      </c>
      <c r="S2322" s="8">
        <v>0</v>
      </c>
      <c r="T2322" s="33" t="str">
        <f t="shared" si="326"/>
        <v/>
      </c>
      <c r="U2322" s="12">
        <f t="shared" si="327"/>
        <v>0</v>
      </c>
      <c r="V2322" s="10">
        <f t="shared" si="328"/>
        <v>0</v>
      </c>
      <c r="W2322" s="11">
        <v>14</v>
      </c>
      <c r="X2322" s="8" t="s">
        <v>148</v>
      </c>
      <c r="Y2322" s="8" t="s">
        <v>149</v>
      </c>
      <c r="AA2322">
        <f t="shared" si="329"/>
        <v>4</v>
      </c>
      <c r="AB2322" s="32">
        <f t="shared" si="330"/>
        <v>-84</v>
      </c>
      <c r="AC2322" t="str">
        <f t="shared" si="331"/>
        <v>No Sales</v>
      </c>
      <c r="AD2322">
        <f>IFERROR(VLOOKUP(J2322,Product_lookup!$A:$G,5,FALSE),"")</f>
        <v>599</v>
      </c>
      <c r="AE2322">
        <f>IFERROR(VLOOKUP(J2322,Product_lookup!$A:$G,6,FALSE),"")</f>
        <v>216</v>
      </c>
      <c r="AF2322">
        <f>IFERROR(VLOOKUP(J2322,Product_lookup!$A:$G,7,FALSE),"")</f>
        <v>144</v>
      </c>
      <c r="AG2322" s="33">
        <f t="shared" si="332"/>
        <v>0.39899833055091821</v>
      </c>
    </row>
    <row r="2323" spans="1:33" x14ac:dyDescent="0.3">
      <c r="A2323" s="27">
        <v>46287</v>
      </c>
      <c r="B2323" s="8" t="s">
        <v>32</v>
      </c>
      <c r="C2323" s="8" t="s">
        <v>140</v>
      </c>
      <c r="D2323" s="8" t="s">
        <v>141</v>
      </c>
      <c r="E2323" s="8" t="s">
        <v>150</v>
      </c>
      <c r="F2323" s="8" t="s">
        <v>143</v>
      </c>
      <c r="G2323" s="8" t="s">
        <v>209</v>
      </c>
      <c r="H2323" s="8" t="s">
        <v>20</v>
      </c>
      <c r="I2323" s="8" t="s">
        <v>209</v>
      </c>
      <c r="J2323" s="8" t="s">
        <v>153</v>
      </c>
      <c r="K2323" s="8" t="s">
        <v>7</v>
      </c>
      <c r="L2323" s="12">
        <v>252</v>
      </c>
      <c r="M2323" s="9">
        <v>0</v>
      </c>
      <c r="N2323" s="10">
        <f t="shared" si="324"/>
        <v>0</v>
      </c>
      <c r="O2323" s="11" t="str">
        <f t="shared" si="325"/>
        <v/>
      </c>
      <c r="P2323" s="11">
        <v>0</v>
      </c>
      <c r="Q2323" s="11">
        <v>0</v>
      </c>
      <c r="R2323" s="8">
        <v>0</v>
      </c>
      <c r="S2323" s="8">
        <v>0</v>
      </c>
      <c r="T2323" s="33" t="str">
        <f t="shared" si="326"/>
        <v/>
      </c>
      <c r="U2323" s="12" t="str">
        <f t="shared" si="327"/>
        <v/>
      </c>
      <c r="V2323" s="10" t="str">
        <f t="shared" si="328"/>
        <v/>
      </c>
      <c r="W2323" s="11">
        <v>13</v>
      </c>
      <c r="X2323" s="8" t="s">
        <v>148</v>
      </c>
      <c r="Y2323" s="8" t="s">
        <v>149</v>
      </c>
      <c r="AA2323">
        <f t="shared" si="329"/>
        <v>4</v>
      </c>
      <c r="AB2323" s="32">
        <f t="shared" si="330"/>
        <v>0</v>
      </c>
      <c r="AC2323" t="str">
        <f t="shared" si="331"/>
        <v>No Spend</v>
      </c>
      <c r="AD2323">
        <f>IFERROR(VLOOKUP(J2323,Product_lookup!$A:$G,5,FALSE),"")</f>
        <v>549</v>
      </c>
      <c r="AE2323">
        <f>IFERROR(VLOOKUP(J2323,Product_lookup!$A:$G,6,FALSE),"")</f>
        <v>192</v>
      </c>
      <c r="AF2323">
        <f>IFERROR(VLOOKUP(J2323,Product_lookup!$A:$G,7,FALSE),"")</f>
        <v>139</v>
      </c>
      <c r="AG2323" s="33">
        <f t="shared" si="332"/>
        <v>0.39708561020036431</v>
      </c>
    </row>
    <row r="2324" spans="1:33" x14ac:dyDescent="0.3">
      <c r="A2324" s="27">
        <v>46287</v>
      </c>
      <c r="B2324" s="8" t="s">
        <v>32</v>
      </c>
      <c r="C2324" s="8" t="s">
        <v>140</v>
      </c>
      <c r="D2324" s="8" t="s">
        <v>141</v>
      </c>
      <c r="E2324" s="8" t="s">
        <v>150</v>
      </c>
      <c r="F2324" s="8" t="s">
        <v>143</v>
      </c>
      <c r="G2324" s="8" t="s">
        <v>210</v>
      </c>
      <c r="H2324" s="8" t="s">
        <v>20</v>
      </c>
      <c r="I2324" s="8" t="s">
        <v>210</v>
      </c>
      <c r="J2324" s="8" t="s">
        <v>153</v>
      </c>
      <c r="K2324" s="8" t="s">
        <v>14</v>
      </c>
      <c r="L2324" s="12">
        <v>1334</v>
      </c>
      <c r="M2324" s="9">
        <v>10</v>
      </c>
      <c r="N2324" s="10">
        <f t="shared" si="324"/>
        <v>7.4962518740629685E-3</v>
      </c>
      <c r="O2324" s="11">
        <f t="shared" si="325"/>
        <v>8.92</v>
      </c>
      <c r="P2324" s="11">
        <v>89.2</v>
      </c>
      <c r="Q2324" s="11">
        <v>0</v>
      </c>
      <c r="R2324" s="8">
        <v>0</v>
      </c>
      <c r="S2324" s="8">
        <v>0</v>
      </c>
      <c r="T2324" s="33" t="str">
        <f t="shared" si="326"/>
        <v/>
      </c>
      <c r="U2324" s="12">
        <f t="shared" si="327"/>
        <v>0</v>
      </c>
      <c r="V2324" s="10">
        <f t="shared" si="328"/>
        <v>0</v>
      </c>
      <c r="W2324" s="11">
        <v>15</v>
      </c>
      <c r="X2324" s="8" t="s">
        <v>148</v>
      </c>
      <c r="Y2324" s="8" t="s">
        <v>149</v>
      </c>
      <c r="AA2324">
        <f t="shared" si="329"/>
        <v>4</v>
      </c>
      <c r="AB2324" s="32">
        <f t="shared" si="330"/>
        <v>-89.2</v>
      </c>
      <c r="AC2324" t="str">
        <f t="shared" si="331"/>
        <v>No Sales</v>
      </c>
      <c r="AD2324">
        <f>IFERROR(VLOOKUP(J2324,Product_lookup!$A:$G,5,FALSE),"")</f>
        <v>549</v>
      </c>
      <c r="AE2324">
        <f>IFERROR(VLOOKUP(J2324,Product_lookup!$A:$G,6,FALSE),"")</f>
        <v>192</v>
      </c>
      <c r="AF2324">
        <f>IFERROR(VLOOKUP(J2324,Product_lookup!$A:$G,7,FALSE),"")</f>
        <v>139</v>
      </c>
      <c r="AG2324" s="33">
        <f t="shared" si="332"/>
        <v>0.39708561020036431</v>
      </c>
    </row>
    <row r="2325" spans="1:33" x14ac:dyDescent="0.3">
      <c r="A2325" s="27">
        <v>46288</v>
      </c>
      <c r="B2325" s="8" t="s">
        <v>5</v>
      </c>
      <c r="C2325" s="8" t="s">
        <v>173</v>
      </c>
      <c r="D2325" s="8" t="s">
        <v>141</v>
      </c>
      <c r="E2325" s="8" t="s">
        <v>193</v>
      </c>
      <c r="F2325" s="8" t="s">
        <v>143</v>
      </c>
      <c r="G2325" s="8" t="s">
        <v>144</v>
      </c>
      <c r="H2325" s="8" t="s">
        <v>6</v>
      </c>
      <c r="I2325" s="8" t="s">
        <v>517</v>
      </c>
      <c r="K2325" s="8" t="s">
        <v>21</v>
      </c>
      <c r="L2325" s="12">
        <v>110</v>
      </c>
      <c r="M2325" s="9">
        <v>0</v>
      </c>
      <c r="N2325" s="10">
        <f t="shared" si="324"/>
        <v>0</v>
      </c>
      <c r="O2325" s="11" t="str">
        <f t="shared" si="325"/>
        <v/>
      </c>
      <c r="P2325" s="11">
        <v>0</v>
      </c>
      <c r="Q2325" s="11">
        <v>0</v>
      </c>
      <c r="R2325" s="8">
        <v>0</v>
      </c>
      <c r="S2325" s="8">
        <v>0</v>
      </c>
      <c r="T2325" s="33" t="str">
        <f t="shared" si="326"/>
        <v/>
      </c>
      <c r="U2325" s="12" t="str">
        <f t="shared" si="327"/>
        <v/>
      </c>
      <c r="V2325" s="10" t="str">
        <f t="shared" si="328"/>
        <v/>
      </c>
      <c r="W2325" s="11">
        <v>8.5</v>
      </c>
      <c r="X2325" s="8" t="s">
        <v>148</v>
      </c>
      <c r="Y2325" s="8" t="s">
        <v>149</v>
      </c>
      <c r="AA2325">
        <f t="shared" si="329"/>
        <v>4</v>
      </c>
      <c r="AB2325" s="32" t="str">
        <f t="shared" si="330"/>
        <v/>
      </c>
      <c r="AC2325" t="str">
        <f t="shared" si="331"/>
        <v>Cost missing</v>
      </c>
      <c r="AD2325" t="str">
        <f>IFERROR(VLOOKUP(J2325,Product_lookup!$A:$G,5,FALSE),"")</f>
        <v/>
      </c>
      <c r="AE2325" t="str">
        <f>IFERROR(VLOOKUP(J2325,Product_lookup!$A:$G,6,FALSE),"")</f>
        <v/>
      </c>
      <c r="AF2325" t="str">
        <f>IFERROR(VLOOKUP(J2325,Product_lookup!$A:$G,7,FALSE),"")</f>
        <v/>
      </c>
      <c r="AG2325" s="33" t="str">
        <f t="shared" si="332"/>
        <v/>
      </c>
    </row>
    <row r="2326" spans="1:33" x14ac:dyDescent="0.3">
      <c r="A2326" s="27">
        <v>46287</v>
      </c>
      <c r="B2326" s="8" t="s">
        <v>32</v>
      </c>
      <c r="C2326" s="8" t="s">
        <v>140</v>
      </c>
      <c r="D2326" s="8" t="s">
        <v>141</v>
      </c>
      <c r="E2326" s="8" t="s">
        <v>217</v>
      </c>
      <c r="F2326" s="8" t="s">
        <v>143</v>
      </c>
      <c r="G2326" s="8" t="s">
        <v>447</v>
      </c>
      <c r="H2326" s="8" t="s">
        <v>20</v>
      </c>
      <c r="I2326" s="8" t="s">
        <v>447</v>
      </c>
      <c r="J2326" s="8" t="s">
        <v>219</v>
      </c>
      <c r="K2326" s="8" t="s">
        <v>14</v>
      </c>
      <c r="L2326" s="12">
        <v>2297</v>
      </c>
      <c r="M2326" s="9">
        <v>18</v>
      </c>
      <c r="N2326" s="10">
        <f t="shared" si="324"/>
        <v>7.8363082281236399E-3</v>
      </c>
      <c r="O2326" s="11">
        <f t="shared" si="325"/>
        <v>16.510000000000002</v>
      </c>
      <c r="P2326" s="11">
        <v>297.18</v>
      </c>
      <c r="Q2326" s="11">
        <v>0</v>
      </c>
      <c r="R2326" s="8">
        <v>0</v>
      </c>
      <c r="S2326" s="8">
        <v>0</v>
      </c>
      <c r="T2326" s="33" t="str">
        <f t="shared" si="326"/>
        <v/>
      </c>
      <c r="U2326" s="12">
        <f t="shared" si="327"/>
        <v>0</v>
      </c>
      <c r="V2326" s="10">
        <f t="shared" si="328"/>
        <v>0</v>
      </c>
      <c r="W2326" s="11">
        <v>20.5</v>
      </c>
      <c r="X2326" s="8" t="s">
        <v>148</v>
      </c>
      <c r="Y2326" s="8" t="s">
        <v>149</v>
      </c>
      <c r="AA2326">
        <f t="shared" si="329"/>
        <v>4</v>
      </c>
      <c r="AB2326" s="32">
        <f t="shared" si="330"/>
        <v>-297.18</v>
      </c>
      <c r="AC2326" t="str">
        <f t="shared" si="331"/>
        <v>No Sales</v>
      </c>
      <c r="AD2326">
        <f>IFERROR(VLOOKUP(J2326,Product_lookup!$A:$G,5,FALSE),"")</f>
        <v>799</v>
      </c>
      <c r="AE2326">
        <f>IFERROR(VLOOKUP(J2326,Product_lookup!$A:$G,6,FALSE),"")</f>
        <v>272</v>
      </c>
      <c r="AF2326">
        <f>IFERROR(VLOOKUP(J2326,Product_lookup!$A:$G,7,FALSE),"")</f>
        <v>162</v>
      </c>
      <c r="AG2326" s="33">
        <f t="shared" si="332"/>
        <v>0.45682102628285359</v>
      </c>
    </row>
    <row r="2327" spans="1:33" x14ac:dyDescent="0.3">
      <c r="A2327" s="27">
        <v>46287</v>
      </c>
      <c r="B2327" s="8" t="s">
        <v>32</v>
      </c>
      <c r="C2327" s="8" t="s">
        <v>140</v>
      </c>
      <c r="D2327" s="8" t="s">
        <v>141</v>
      </c>
      <c r="E2327" s="8" t="s">
        <v>217</v>
      </c>
      <c r="F2327" s="8" t="s">
        <v>143</v>
      </c>
      <c r="G2327" s="8" t="s">
        <v>218</v>
      </c>
      <c r="H2327" s="8" t="s">
        <v>20</v>
      </c>
      <c r="I2327" s="8" t="s">
        <v>218</v>
      </c>
      <c r="J2327" s="8" t="s">
        <v>219</v>
      </c>
      <c r="K2327" s="8" t="s">
        <v>7</v>
      </c>
      <c r="L2327" s="12">
        <v>269</v>
      </c>
      <c r="M2327" s="9">
        <v>2</v>
      </c>
      <c r="N2327" s="10">
        <f t="shared" si="324"/>
        <v>7.4349442379182153E-3</v>
      </c>
      <c r="O2327" s="11">
        <f t="shared" si="325"/>
        <v>13.93</v>
      </c>
      <c r="P2327" s="11">
        <v>27.86</v>
      </c>
      <c r="Q2327" s="11">
        <v>0</v>
      </c>
      <c r="R2327" s="8">
        <v>0</v>
      </c>
      <c r="S2327" s="8">
        <v>0</v>
      </c>
      <c r="T2327" s="33" t="str">
        <f t="shared" si="326"/>
        <v/>
      </c>
      <c r="U2327" s="12">
        <f t="shared" si="327"/>
        <v>0</v>
      </c>
      <c r="V2327" s="10">
        <f t="shared" si="328"/>
        <v>0</v>
      </c>
      <c r="W2327" s="11">
        <v>23.5</v>
      </c>
      <c r="X2327" s="8" t="s">
        <v>148</v>
      </c>
      <c r="Y2327" s="8" t="s">
        <v>149</v>
      </c>
      <c r="AA2327">
        <f t="shared" si="329"/>
        <v>4</v>
      </c>
      <c r="AB2327" s="32">
        <f t="shared" si="330"/>
        <v>-27.86</v>
      </c>
      <c r="AC2327" t="str">
        <f t="shared" si="331"/>
        <v>No Sales</v>
      </c>
      <c r="AD2327">
        <f>IFERROR(VLOOKUP(J2327,Product_lookup!$A:$G,5,FALSE),"")</f>
        <v>799</v>
      </c>
      <c r="AE2327">
        <f>IFERROR(VLOOKUP(J2327,Product_lookup!$A:$G,6,FALSE),"")</f>
        <v>272</v>
      </c>
      <c r="AF2327">
        <f>IFERROR(VLOOKUP(J2327,Product_lookup!$A:$G,7,FALSE),"")</f>
        <v>162</v>
      </c>
      <c r="AG2327" s="33">
        <f t="shared" si="332"/>
        <v>0.45682102628285359</v>
      </c>
    </row>
    <row r="2328" spans="1:33" x14ac:dyDescent="0.3">
      <c r="A2328" s="27">
        <v>46287</v>
      </c>
      <c r="B2328" s="8" t="s">
        <v>32</v>
      </c>
      <c r="C2328" s="8" t="s">
        <v>140</v>
      </c>
      <c r="D2328" s="8" t="s">
        <v>141</v>
      </c>
      <c r="E2328" s="8" t="s">
        <v>217</v>
      </c>
      <c r="F2328" s="8" t="s">
        <v>143</v>
      </c>
      <c r="G2328" s="8" t="s">
        <v>372</v>
      </c>
      <c r="H2328" s="8" t="s">
        <v>20</v>
      </c>
      <c r="I2328" s="8" t="s">
        <v>372</v>
      </c>
      <c r="J2328" s="8" t="s">
        <v>219</v>
      </c>
      <c r="K2328" s="8" t="s">
        <v>21</v>
      </c>
      <c r="L2328" s="12">
        <v>631</v>
      </c>
      <c r="M2328" s="9">
        <v>8</v>
      </c>
      <c r="N2328" s="10">
        <f t="shared" si="324"/>
        <v>1.2678288431061807E-2</v>
      </c>
      <c r="O2328" s="11">
        <f t="shared" si="325"/>
        <v>21.5</v>
      </c>
      <c r="P2328" s="11">
        <v>172</v>
      </c>
      <c r="Q2328" s="11">
        <v>0</v>
      </c>
      <c r="R2328" s="8">
        <v>0</v>
      </c>
      <c r="S2328" s="8">
        <v>0</v>
      </c>
      <c r="T2328" s="33" t="str">
        <f t="shared" si="326"/>
        <v/>
      </c>
      <c r="U2328" s="12">
        <f t="shared" si="327"/>
        <v>0</v>
      </c>
      <c r="V2328" s="10">
        <f t="shared" si="328"/>
        <v>0</v>
      </c>
      <c r="W2328" s="11">
        <v>21.5</v>
      </c>
      <c r="X2328" s="8" t="s">
        <v>148</v>
      </c>
      <c r="Y2328" s="8" t="s">
        <v>149</v>
      </c>
      <c r="AA2328">
        <f t="shared" si="329"/>
        <v>4</v>
      </c>
      <c r="AB2328" s="32">
        <f t="shared" si="330"/>
        <v>-172</v>
      </c>
      <c r="AC2328" t="str">
        <f t="shared" si="331"/>
        <v>No Sales</v>
      </c>
      <c r="AD2328">
        <f>IFERROR(VLOOKUP(J2328,Product_lookup!$A:$G,5,FALSE),"")</f>
        <v>799</v>
      </c>
      <c r="AE2328">
        <f>IFERROR(VLOOKUP(J2328,Product_lookup!$A:$G,6,FALSE),"")</f>
        <v>272</v>
      </c>
      <c r="AF2328">
        <f>IFERROR(VLOOKUP(J2328,Product_lookup!$A:$G,7,FALSE),"")</f>
        <v>162</v>
      </c>
      <c r="AG2328" s="33">
        <f t="shared" si="332"/>
        <v>0.45682102628285359</v>
      </c>
    </row>
    <row r="2329" spans="1:33" x14ac:dyDescent="0.3">
      <c r="A2329" s="27">
        <v>46287</v>
      </c>
      <c r="B2329" s="8" t="s">
        <v>26</v>
      </c>
      <c r="C2329" s="8" t="s">
        <v>140</v>
      </c>
      <c r="D2329" s="8" t="s">
        <v>141</v>
      </c>
      <c r="E2329" s="8" t="s">
        <v>142</v>
      </c>
      <c r="F2329" s="8" t="s">
        <v>143</v>
      </c>
      <c r="G2329" s="8" t="s">
        <v>454</v>
      </c>
      <c r="H2329" s="8" t="s">
        <v>13</v>
      </c>
      <c r="I2329" s="8" t="s">
        <v>525</v>
      </c>
      <c r="J2329" s="8" t="s">
        <v>147</v>
      </c>
      <c r="K2329" s="8" t="s">
        <v>14</v>
      </c>
      <c r="L2329" s="12">
        <v>704</v>
      </c>
      <c r="M2329" s="9">
        <v>6</v>
      </c>
      <c r="N2329" s="10">
        <f t="shared" si="324"/>
        <v>8.5227272727272721E-3</v>
      </c>
      <c r="O2329" s="11">
        <f t="shared" si="325"/>
        <v>10.27</v>
      </c>
      <c r="P2329" s="11">
        <v>61.62</v>
      </c>
      <c r="Q2329" s="11">
        <v>0</v>
      </c>
      <c r="R2329" s="8">
        <v>0</v>
      </c>
      <c r="S2329" s="8">
        <v>0</v>
      </c>
      <c r="T2329" s="33" t="str">
        <f t="shared" si="326"/>
        <v/>
      </c>
      <c r="U2329" s="12">
        <f t="shared" si="327"/>
        <v>0</v>
      </c>
      <c r="V2329" s="10">
        <f t="shared" si="328"/>
        <v>0</v>
      </c>
      <c r="W2329" s="11">
        <v>18.5</v>
      </c>
      <c r="X2329" s="8" t="s">
        <v>148</v>
      </c>
      <c r="Y2329" s="8" t="s">
        <v>149</v>
      </c>
      <c r="AA2329">
        <f t="shared" si="329"/>
        <v>4</v>
      </c>
      <c r="AB2329" s="32">
        <f t="shared" si="330"/>
        <v>-61.62</v>
      </c>
      <c r="AC2329" t="str">
        <f t="shared" si="331"/>
        <v>No Sales</v>
      </c>
      <c r="AD2329">
        <f>IFERROR(VLOOKUP(J2329,Product_lookup!$A:$G,5,FALSE),"")</f>
        <v>599</v>
      </c>
      <c r="AE2329">
        <f>IFERROR(VLOOKUP(J2329,Product_lookup!$A:$G,6,FALSE),"")</f>
        <v>216</v>
      </c>
      <c r="AF2329">
        <f>IFERROR(VLOOKUP(J2329,Product_lookup!$A:$G,7,FALSE),"")</f>
        <v>144</v>
      </c>
      <c r="AG2329" s="33">
        <f t="shared" si="332"/>
        <v>0.39899833055091821</v>
      </c>
    </row>
    <row r="2330" spans="1:33" x14ac:dyDescent="0.3">
      <c r="A2330" s="27">
        <v>46287</v>
      </c>
      <c r="B2330" s="8" t="s">
        <v>26</v>
      </c>
      <c r="C2330" s="8" t="s">
        <v>140</v>
      </c>
      <c r="D2330" s="8" t="s">
        <v>141</v>
      </c>
      <c r="E2330" s="8" t="s">
        <v>142</v>
      </c>
      <c r="F2330" s="8" t="s">
        <v>143</v>
      </c>
      <c r="G2330" s="8" t="s">
        <v>205</v>
      </c>
      <c r="H2330" s="8" t="s">
        <v>13</v>
      </c>
      <c r="I2330" s="8" t="s">
        <v>454</v>
      </c>
      <c r="J2330" s="8" t="s">
        <v>147</v>
      </c>
      <c r="K2330" s="8" t="s">
        <v>21</v>
      </c>
      <c r="L2330" s="12">
        <v>421</v>
      </c>
      <c r="M2330" s="9">
        <v>6</v>
      </c>
      <c r="N2330" s="10">
        <f t="shared" si="324"/>
        <v>1.4251781472684086E-2</v>
      </c>
      <c r="O2330" s="11">
        <f t="shared" si="325"/>
        <v>15.5</v>
      </c>
      <c r="P2330" s="11">
        <v>93</v>
      </c>
      <c r="Q2330" s="11">
        <v>0</v>
      </c>
      <c r="R2330" s="8">
        <v>0</v>
      </c>
      <c r="S2330" s="8">
        <v>0</v>
      </c>
      <c r="T2330" s="33" t="str">
        <f t="shared" si="326"/>
        <v/>
      </c>
      <c r="U2330" s="12">
        <f t="shared" si="327"/>
        <v>0</v>
      </c>
      <c r="V2330" s="10">
        <f t="shared" si="328"/>
        <v>0</v>
      </c>
      <c r="W2330" s="11">
        <v>15.5</v>
      </c>
      <c r="X2330" s="8" t="s">
        <v>148</v>
      </c>
      <c r="Y2330" s="8" t="s">
        <v>149</v>
      </c>
      <c r="AA2330">
        <f t="shared" si="329"/>
        <v>4</v>
      </c>
      <c r="AB2330" s="32">
        <f t="shared" si="330"/>
        <v>-93</v>
      </c>
      <c r="AC2330" t="str">
        <f t="shared" si="331"/>
        <v>No Sales</v>
      </c>
      <c r="AD2330">
        <f>IFERROR(VLOOKUP(J2330,Product_lookup!$A:$G,5,FALSE),"")</f>
        <v>599</v>
      </c>
      <c r="AE2330">
        <f>IFERROR(VLOOKUP(J2330,Product_lookup!$A:$G,6,FALSE),"")</f>
        <v>216</v>
      </c>
      <c r="AF2330">
        <f>IFERROR(VLOOKUP(J2330,Product_lookup!$A:$G,7,FALSE),"")</f>
        <v>144</v>
      </c>
      <c r="AG2330" s="33">
        <f t="shared" si="332"/>
        <v>0.39899833055091821</v>
      </c>
    </row>
    <row r="2331" spans="1:33" x14ac:dyDescent="0.3">
      <c r="A2331" s="27">
        <v>46287</v>
      </c>
      <c r="B2331" s="8" t="s">
        <v>26</v>
      </c>
      <c r="C2331" s="8" t="s">
        <v>140</v>
      </c>
      <c r="D2331" s="8" t="s">
        <v>141</v>
      </c>
      <c r="E2331" s="8" t="s">
        <v>150</v>
      </c>
      <c r="F2331" s="8" t="s">
        <v>143</v>
      </c>
      <c r="G2331" s="8" t="s">
        <v>210</v>
      </c>
      <c r="H2331" s="8" t="s">
        <v>13</v>
      </c>
      <c r="I2331" s="8" t="s">
        <v>152</v>
      </c>
      <c r="J2331" s="8" t="s">
        <v>153</v>
      </c>
      <c r="K2331" s="8" t="s">
        <v>14</v>
      </c>
      <c r="L2331" s="12">
        <v>540</v>
      </c>
      <c r="M2331" s="9">
        <v>7</v>
      </c>
      <c r="N2331" s="10">
        <f t="shared" si="324"/>
        <v>1.2962962962962963E-2</v>
      </c>
      <c r="O2331" s="11">
        <f t="shared" si="325"/>
        <v>8.5299999999999994</v>
      </c>
      <c r="P2331" s="11">
        <v>59.71</v>
      </c>
      <c r="Q2331" s="11">
        <v>0</v>
      </c>
      <c r="R2331" s="8">
        <v>0</v>
      </c>
      <c r="S2331" s="8">
        <v>0</v>
      </c>
      <c r="T2331" s="33" t="str">
        <f t="shared" si="326"/>
        <v/>
      </c>
      <c r="U2331" s="12">
        <f t="shared" si="327"/>
        <v>0</v>
      </c>
      <c r="V2331" s="10">
        <f t="shared" si="328"/>
        <v>0</v>
      </c>
      <c r="W2331" s="11">
        <v>12</v>
      </c>
      <c r="X2331" s="8" t="s">
        <v>148</v>
      </c>
      <c r="Y2331" s="8" t="s">
        <v>149</v>
      </c>
      <c r="AA2331">
        <f t="shared" si="329"/>
        <v>4</v>
      </c>
      <c r="AB2331" s="32">
        <f t="shared" si="330"/>
        <v>-59.71</v>
      </c>
      <c r="AC2331" t="str">
        <f t="shared" si="331"/>
        <v>No Sales</v>
      </c>
      <c r="AD2331">
        <f>IFERROR(VLOOKUP(J2331,Product_lookup!$A:$G,5,FALSE),"")</f>
        <v>549</v>
      </c>
      <c r="AE2331">
        <f>IFERROR(VLOOKUP(J2331,Product_lookup!$A:$G,6,FALSE),"")</f>
        <v>192</v>
      </c>
      <c r="AF2331">
        <f>IFERROR(VLOOKUP(J2331,Product_lookup!$A:$G,7,FALSE),"")</f>
        <v>139</v>
      </c>
      <c r="AG2331" s="33">
        <f t="shared" si="332"/>
        <v>0.39708561020036431</v>
      </c>
    </row>
    <row r="2332" spans="1:33" x14ac:dyDescent="0.3">
      <c r="A2332" s="27">
        <v>46287</v>
      </c>
      <c r="B2332" s="8" t="s">
        <v>26</v>
      </c>
      <c r="C2332" s="8" t="s">
        <v>140</v>
      </c>
      <c r="D2332" s="8" t="s">
        <v>141</v>
      </c>
      <c r="E2332" s="8" t="s">
        <v>211</v>
      </c>
      <c r="F2332" s="8" t="s">
        <v>143</v>
      </c>
      <c r="G2332" s="8" t="s">
        <v>225</v>
      </c>
      <c r="H2332" s="8" t="s">
        <v>13</v>
      </c>
      <c r="I2332" s="8" t="s">
        <v>941</v>
      </c>
      <c r="J2332" s="8" t="s">
        <v>214</v>
      </c>
      <c r="K2332" s="8" t="s">
        <v>21</v>
      </c>
      <c r="L2332" s="12">
        <v>220</v>
      </c>
      <c r="M2332" s="9">
        <v>0</v>
      </c>
      <c r="N2332" s="10">
        <f t="shared" si="324"/>
        <v>0</v>
      </c>
      <c r="O2332" s="11" t="str">
        <f t="shared" si="325"/>
        <v/>
      </c>
      <c r="P2332" s="11">
        <v>0</v>
      </c>
      <c r="Q2332" s="11">
        <v>0</v>
      </c>
      <c r="R2332" s="8">
        <v>0</v>
      </c>
      <c r="S2332" s="8">
        <v>0</v>
      </c>
      <c r="T2332" s="33" t="str">
        <f t="shared" si="326"/>
        <v/>
      </c>
      <c r="U2332" s="12" t="str">
        <f t="shared" si="327"/>
        <v/>
      </c>
      <c r="V2332" s="10" t="str">
        <f t="shared" si="328"/>
        <v/>
      </c>
      <c r="W2332" s="11">
        <v>15</v>
      </c>
      <c r="X2332" s="8" t="s">
        <v>148</v>
      </c>
      <c r="Y2332" s="8" t="s">
        <v>149</v>
      </c>
      <c r="AA2332">
        <f t="shared" si="329"/>
        <v>4</v>
      </c>
      <c r="AB2332" s="32">
        <f t="shared" si="330"/>
        <v>0</v>
      </c>
      <c r="AC2332" t="str">
        <f t="shared" si="331"/>
        <v>No Spend</v>
      </c>
      <c r="AD2332">
        <f>IFERROR(VLOOKUP(J2332,Product_lookup!$A:$G,5,FALSE),"")</f>
        <v>649</v>
      </c>
      <c r="AE2332">
        <f>IFERROR(VLOOKUP(J2332,Product_lookup!$A:$G,6,FALSE),"")</f>
        <v>234</v>
      </c>
      <c r="AF2332">
        <f>IFERROR(VLOOKUP(J2332,Product_lookup!$A:$G,7,FALSE),"")</f>
        <v>148</v>
      </c>
      <c r="AG2332" s="33">
        <f t="shared" si="332"/>
        <v>0.41140215716486905</v>
      </c>
    </row>
    <row r="2333" spans="1:33" x14ac:dyDescent="0.3">
      <c r="A2333" s="27">
        <v>46287</v>
      </c>
      <c r="B2333" s="8" t="s">
        <v>26</v>
      </c>
      <c r="C2333" s="8" t="s">
        <v>140</v>
      </c>
      <c r="D2333" s="8" t="s">
        <v>141</v>
      </c>
      <c r="E2333" s="8" t="s">
        <v>211</v>
      </c>
      <c r="F2333" s="8" t="s">
        <v>143</v>
      </c>
      <c r="G2333" s="8" t="s">
        <v>225</v>
      </c>
      <c r="H2333" s="8" t="s">
        <v>13</v>
      </c>
      <c r="I2333" s="8" t="s">
        <v>226</v>
      </c>
      <c r="J2333" s="8" t="s">
        <v>214</v>
      </c>
      <c r="K2333" s="8" t="s">
        <v>7</v>
      </c>
      <c r="L2333" s="12">
        <v>92</v>
      </c>
      <c r="M2333" s="9">
        <v>0</v>
      </c>
      <c r="N2333" s="10">
        <f t="shared" si="324"/>
        <v>0</v>
      </c>
      <c r="O2333" s="11" t="str">
        <f t="shared" si="325"/>
        <v/>
      </c>
      <c r="P2333" s="11">
        <v>0</v>
      </c>
      <c r="Q2333" s="11">
        <v>0</v>
      </c>
      <c r="R2333" s="8">
        <v>0</v>
      </c>
      <c r="S2333" s="8">
        <v>0</v>
      </c>
      <c r="T2333" s="33" t="str">
        <f t="shared" si="326"/>
        <v/>
      </c>
      <c r="U2333" s="12" t="str">
        <f t="shared" si="327"/>
        <v/>
      </c>
      <c r="V2333" s="10" t="str">
        <f t="shared" si="328"/>
        <v/>
      </c>
      <c r="W2333" s="11">
        <v>12</v>
      </c>
      <c r="X2333" s="8" t="s">
        <v>148</v>
      </c>
      <c r="Y2333" s="8" t="s">
        <v>149</v>
      </c>
      <c r="AA2333">
        <f t="shared" si="329"/>
        <v>4</v>
      </c>
      <c r="AB2333" s="32">
        <f t="shared" si="330"/>
        <v>0</v>
      </c>
      <c r="AC2333" t="str">
        <f t="shared" si="331"/>
        <v>No Spend</v>
      </c>
      <c r="AD2333">
        <f>IFERROR(VLOOKUP(J2333,Product_lookup!$A:$G,5,FALSE),"")</f>
        <v>649</v>
      </c>
      <c r="AE2333">
        <f>IFERROR(VLOOKUP(J2333,Product_lookup!$A:$G,6,FALSE),"")</f>
        <v>234</v>
      </c>
      <c r="AF2333">
        <f>IFERROR(VLOOKUP(J2333,Product_lookup!$A:$G,7,FALSE),"")</f>
        <v>148</v>
      </c>
      <c r="AG2333" s="33">
        <f t="shared" si="332"/>
        <v>0.41140215716486905</v>
      </c>
    </row>
    <row r="2334" spans="1:33" x14ac:dyDescent="0.3">
      <c r="A2334" s="27">
        <v>46287</v>
      </c>
      <c r="B2334" s="8" t="s">
        <v>42</v>
      </c>
      <c r="C2334" s="8" t="s">
        <v>140</v>
      </c>
      <c r="D2334" s="8" t="s">
        <v>141</v>
      </c>
      <c r="E2334" s="8" t="s">
        <v>164</v>
      </c>
      <c r="F2334" s="8" t="s">
        <v>143</v>
      </c>
      <c r="G2334" s="8" t="s">
        <v>228</v>
      </c>
      <c r="H2334" s="8" t="s">
        <v>24</v>
      </c>
      <c r="I2334" s="8" t="s">
        <v>674</v>
      </c>
      <c r="J2334" s="8" t="s">
        <v>166</v>
      </c>
      <c r="K2334" s="8" t="s">
        <v>7</v>
      </c>
      <c r="L2334" s="12">
        <v>778</v>
      </c>
      <c r="M2334" s="9">
        <v>2</v>
      </c>
      <c r="N2334" s="10">
        <f t="shared" si="324"/>
        <v>2.5706940874035988E-3</v>
      </c>
      <c r="O2334" s="11">
        <f t="shared" si="325"/>
        <v>10.15</v>
      </c>
      <c r="P2334" s="11">
        <v>20.3</v>
      </c>
      <c r="Q2334" s="11">
        <v>0</v>
      </c>
      <c r="R2334" s="8">
        <v>0</v>
      </c>
      <c r="S2334" s="8">
        <v>0</v>
      </c>
      <c r="T2334" s="33" t="str">
        <f t="shared" si="326"/>
        <v/>
      </c>
      <c r="U2334" s="12">
        <f t="shared" si="327"/>
        <v>0</v>
      </c>
      <c r="V2334" s="10">
        <f t="shared" si="328"/>
        <v>0</v>
      </c>
      <c r="W2334" s="11">
        <v>14</v>
      </c>
      <c r="X2334" s="8" t="s">
        <v>148</v>
      </c>
      <c r="Y2334" s="8" t="s">
        <v>149</v>
      </c>
      <c r="AA2334">
        <f t="shared" si="329"/>
        <v>4</v>
      </c>
      <c r="AB2334" s="32">
        <f t="shared" si="330"/>
        <v>-20.3</v>
      </c>
      <c r="AC2334" t="str">
        <f t="shared" si="331"/>
        <v>No Sales</v>
      </c>
      <c r="AD2334">
        <f>IFERROR(VLOOKUP(J2334,Product_lookup!$A:$G,5,FALSE),"")</f>
        <v>449</v>
      </c>
      <c r="AE2334">
        <f>IFERROR(VLOOKUP(J2334,Product_lookup!$A:$G,6,FALSE),"")</f>
        <v>162</v>
      </c>
      <c r="AF2334">
        <f>IFERROR(VLOOKUP(J2334,Product_lookup!$A:$G,7,FALSE),"")</f>
        <v>130</v>
      </c>
      <c r="AG2334" s="33">
        <f t="shared" si="332"/>
        <v>0.34966592427616927</v>
      </c>
    </row>
    <row r="2335" spans="1:33" x14ac:dyDescent="0.3">
      <c r="A2335" s="27">
        <v>46287</v>
      </c>
      <c r="B2335" s="8" t="s">
        <v>42</v>
      </c>
      <c r="C2335" s="8" t="s">
        <v>140</v>
      </c>
      <c r="D2335" s="8" t="s">
        <v>141</v>
      </c>
      <c r="E2335" s="8" t="s">
        <v>164</v>
      </c>
      <c r="F2335" s="8" t="s">
        <v>143</v>
      </c>
      <c r="G2335" s="8" t="s">
        <v>165</v>
      </c>
      <c r="H2335" s="8" t="s">
        <v>24</v>
      </c>
      <c r="I2335" s="8" t="s">
        <v>945</v>
      </c>
      <c r="J2335" s="8" t="s">
        <v>166</v>
      </c>
      <c r="K2335" s="8" t="s">
        <v>7</v>
      </c>
      <c r="L2335" s="12">
        <v>392</v>
      </c>
      <c r="M2335" s="9">
        <v>1</v>
      </c>
      <c r="N2335" s="10">
        <f t="shared" si="324"/>
        <v>2.5510204081632651E-3</v>
      </c>
      <c r="O2335" s="11">
        <f t="shared" si="325"/>
        <v>8.3000000000000007</v>
      </c>
      <c r="P2335" s="11">
        <v>8.3000000000000007</v>
      </c>
      <c r="Q2335" s="11">
        <v>0</v>
      </c>
      <c r="R2335" s="8">
        <v>0</v>
      </c>
      <c r="S2335" s="8">
        <v>0</v>
      </c>
      <c r="T2335" s="33" t="str">
        <f t="shared" si="326"/>
        <v/>
      </c>
      <c r="U2335" s="12">
        <f t="shared" si="327"/>
        <v>0</v>
      </c>
      <c r="V2335" s="10">
        <f t="shared" si="328"/>
        <v>0</v>
      </c>
      <c r="W2335" s="11">
        <v>15.5</v>
      </c>
      <c r="X2335" s="8" t="s">
        <v>148</v>
      </c>
      <c r="Y2335" s="8" t="s">
        <v>149</v>
      </c>
      <c r="AA2335">
        <f t="shared" si="329"/>
        <v>4</v>
      </c>
      <c r="AB2335" s="32">
        <f t="shared" si="330"/>
        <v>-8.3000000000000007</v>
      </c>
      <c r="AC2335" t="str">
        <f t="shared" si="331"/>
        <v>No Sales</v>
      </c>
      <c r="AD2335">
        <f>IFERROR(VLOOKUP(J2335,Product_lookup!$A:$G,5,FALSE),"")</f>
        <v>449</v>
      </c>
      <c r="AE2335">
        <f>IFERROR(VLOOKUP(J2335,Product_lookup!$A:$G,6,FALSE),"")</f>
        <v>162</v>
      </c>
      <c r="AF2335">
        <f>IFERROR(VLOOKUP(J2335,Product_lookup!$A:$G,7,FALSE),"")</f>
        <v>130</v>
      </c>
      <c r="AG2335" s="33">
        <f t="shared" si="332"/>
        <v>0.34966592427616927</v>
      </c>
    </row>
    <row r="2336" spans="1:33" x14ac:dyDescent="0.3">
      <c r="A2336" s="27">
        <v>46287</v>
      </c>
      <c r="B2336" s="8" t="s">
        <v>42</v>
      </c>
      <c r="C2336" s="8" t="s">
        <v>140</v>
      </c>
      <c r="D2336" s="8" t="s">
        <v>141</v>
      </c>
      <c r="E2336" s="8" t="s">
        <v>377</v>
      </c>
      <c r="F2336" s="8" t="s">
        <v>143</v>
      </c>
      <c r="G2336" s="8" t="s">
        <v>381</v>
      </c>
      <c r="H2336" s="8" t="s">
        <v>24</v>
      </c>
      <c r="I2336" s="8" t="s">
        <v>911</v>
      </c>
      <c r="J2336" s="8" t="s">
        <v>380</v>
      </c>
      <c r="K2336" s="8" t="s">
        <v>21</v>
      </c>
      <c r="L2336" s="12">
        <v>270</v>
      </c>
      <c r="M2336" s="9">
        <v>3</v>
      </c>
      <c r="N2336" s="10">
        <f t="shared" si="324"/>
        <v>1.1111111111111112E-2</v>
      </c>
      <c r="O2336" s="11">
        <f t="shared" si="325"/>
        <v>11.29</v>
      </c>
      <c r="P2336" s="11">
        <v>33.869999999999997</v>
      </c>
      <c r="Q2336" s="11">
        <v>0</v>
      </c>
      <c r="R2336" s="8">
        <v>0</v>
      </c>
      <c r="S2336" s="8">
        <v>0</v>
      </c>
      <c r="T2336" s="33" t="str">
        <f t="shared" si="326"/>
        <v/>
      </c>
      <c r="U2336" s="12">
        <f t="shared" si="327"/>
        <v>0</v>
      </c>
      <c r="V2336" s="10">
        <f t="shared" si="328"/>
        <v>0</v>
      </c>
      <c r="W2336" s="11">
        <v>11.5</v>
      </c>
      <c r="X2336" s="8" t="s">
        <v>148</v>
      </c>
      <c r="Y2336" s="8" t="s">
        <v>149</v>
      </c>
      <c r="AA2336">
        <f t="shared" si="329"/>
        <v>4</v>
      </c>
      <c r="AB2336" s="32">
        <f t="shared" si="330"/>
        <v>-33.869999999999997</v>
      </c>
      <c r="AC2336" t="str">
        <f t="shared" si="331"/>
        <v>No Sales</v>
      </c>
      <c r="AD2336">
        <f>IFERROR(VLOOKUP(J2336,Product_lookup!$A:$G,5,FALSE),"")</f>
        <v>549</v>
      </c>
      <c r="AE2336">
        <f>IFERROR(VLOOKUP(J2336,Product_lookup!$A:$G,6,FALSE),"")</f>
        <v>203</v>
      </c>
      <c r="AF2336">
        <f>IFERROR(VLOOKUP(J2336,Product_lookup!$A:$G,7,FALSE),"")</f>
        <v>139</v>
      </c>
      <c r="AG2336" s="33">
        <f t="shared" si="332"/>
        <v>0.37704918032786883</v>
      </c>
    </row>
    <row r="2337" spans="1:33" x14ac:dyDescent="0.3">
      <c r="A2337" s="27">
        <v>46287</v>
      </c>
      <c r="B2337" s="8" t="s">
        <v>42</v>
      </c>
      <c r="C2337" s="8" t="s">
        <v>140</v>
      </c>
      <c r="D2337" s="8" t="s">
        <v>141</v>
      </c>
      <c r="E2337" s="8" t="s">
        <v>377</v>
      </c>
      <c r="F2337" s="8" t="s">
        <v>143</v>
      </c>
      <c r="G2337" s="8" t="s">
        <v>381</v>
      </c>
      <c r="H2337" s="8" t="s">
        <v>24</v>
      </c>
      <c r="I2337" s="8" t="s">
        <v>378</v>
      </c>
      <c r="J2337" s="8" t="s">
        <v>380</v>
      </c>
      <c r="K2337" s="8" t="s">
        <v>21</v>
      </c>
      <c r="L2337" s="12">
        <v>473</v>
      </c>
      <c r="M2337" s="9">
        <v>12</v>
      </c>
      <c r="N2337" s="10">
        <f t="shared" si="324"/>
        <v>2.5369978858350951E-2</v>
      </c>
      <c r="O2337" s="11">
        <f t="shared" si="325"/>
        <v>19</v>
      </c>
      <c r="P2337" s="11">
        <v>228</v>
      </c>
      <c r="Q2337" s="11">
        <v>0</v>
      </c>
      <c r="R2337" s="8">
        <v>0</v>
      </c>
      <c r="S2337" s="8">
        <v>0</v>
      </c>
      <c r="T2337" s="33" t="str">
        <f t="shared" si="326"/>
        <v/>
      </c>
      <c r="U2337" s="12">
        <f t="shared" si="327"/>
        <v>0</v>
      </c>
      <c r="V2337" s="10">
        <f t="shared" si="328"/>
        <v>0</v>
      </c>
      <c r="W2337" s="11">
        <v>19</v>
      </c>
      <c r="X2337" s="8" t="s">
        <v>148</v>
      </c>
      <c r="Y2337" s="8" t="s">
        <v>149</v>
      </c>
      <c r="AA2337">
        <f t="shared" si="329"/>
        <v>4</v>
      </c>
      <c r="AB2337" s="32">
        <f t="shared" si="330"/>
        <v>-228</v>
      </c>
      <c r="AC2337" t="str">
        <f t="shared" si="331"/>
        <v>No Sales</v>
      </c>
      <c r="AD2337">
        <f>IFERROR(VLOOKUP(J2337,Product_lookup!$A:$G,5,FALSE),"")</f>
        <v>549</v>
      </c>
      <c r="AE2337">
        <f>IFERROR(VLOOKUP(J2337,Product_lookup!$A:$G,6,FALSE),"")</f>
        <v>203</v>
      </c>
      <c r="AF2337">
        <f>IFERROR(VLOOKUP(J2337,Product_lookup!$A:$G,7,FALSE),"")</f>
        <v>139</v>
      </c>
      <c r="AG2337" s="33">
        <f t="shared" si="332"/>
        <v>0.37704918032786883</v>
      </c>
    </row>
    <row r="2338" spans="1:33" x14ac:dyDescent="0.3">
      <c r="A2338" s="27">
        <v>46287</v>
      </c>
      <c r="B2338" s="8" t="s">
        <v>42</v>
      </c>
      <c r="C2338" s="8" t="s">
        <v>140</v>
      </c>
      <c r="D2338" s="8" t="s">
        <v>141</v>
      </c>
      <c r="E2338" s="8" t="s">
        <v>377</v>
      </c>
      <c r="F2338" s="8" t="s">
        <v>143</v>
      </c>
      <c r="G2338" s="8" t="s">
        <v>378</v>
      </c>
      <c r="H2338" s="8" t="s">
        <v>24</v>
      </c>
      <c r="I2338" s="8" t="s">
        <v>675</v>
      </c>
      <c r="J2338" s="8" t="s">
        <v>380</v>
      </c>
      <c r="K2338" s="8" t="s">
        <v>21</v>
      </c>
      <c r="L2338" s="9">
        <v>1145</v>
      </c>
      <c r="M2338" s="9">
        <v>20</v>
      </c>
      <c r="N2338" s="10">
        <f t="shared" si="324"/>
        <v>1.7467248908296942E-2</v>
      </c>
      <c r="O2338" s="11">
        <f t="shared" si="325"/>
        <v>16</v>
      </c>
      <c r="P2338" s="11">
        <v>320</v>
      </c>
      <c r="Q2338" s="11">
        <v>0</v>
      </c>
      <c r="R2338" s="8">
        <v>0</v>
      </c>
      <c r="S2338" s="8">
        <v>0</v>
      </c>
      <c r="T2338" s="33" t="str">
        <f t="shared" si="326"/>
        <v/>
      </c>
      <c r="U2338" s="12">
        <f t="shared" si="327"/>
        <v>0</v>
      </c>
      <c r="V2338" s="10">
        <f t="shared" si="328"/>
        <v>0</v>
      </c>
      <c r="W2338" s="11">
        <v>16</v>
      </c>
      <c r="X2338" s="8" t="s">
        <v>148</v>
      </c>
      <c r="Y2338" s="8" t="s">
        <v>149</v>
      </c>
      <c r="AA2338">
        <f t="shared" si="329"/>
        <v>4</v>
      </c>
      <c r="AB2338" s="32">
        <f t="shared" si="330"/>
        <v>-320</v>
      </c>
      <c r="AC2338" t="str">
        <f t="shared" si="331"/>
        <v>No Sales</v>
      </c>
      <c r="AD2338">
        <f>IFERROR(VLOOKUP(J2338,Product_lookup!$A:$G,5,FALSE),"")</f>
        <v>549</v>
      </c>
      <c r="AE2338">
        <f>IFERROR(VLOOKUP(J2338,Product_lookup!$A:$G,6,FALSE),"")</f>
        <v>203</v>
      </c>
      <c r="AF2338">
        <f>IFERROR(VLOOKUP(J2338,Product_lookup!$A:$G,7,FALSE),"")</f>
        <v>139</v>
      </c>
      <c r="AG2338" s="33">
        <f t="shared" si="332"/>
        <v>0.37704918032786883</v>
      </c>
    </row>
    <row r="2339" spans="1:33" x14ac:dyDescent="0.3">
      <c r="A2339" s="27">
        <v>46287</v>
      </c>
      <c r="B2339" s="8" t="s">
        <v>37</v>
      </c>
      <c r="C2339" s="8" t="s">
        <v>140</v>
      </c>
      <c r="D2339" s="8" t="s">
        <v>141</v>
      </c>
      <c r="E2339" s="8" t="s">
        <v>157</v>
      </c>
      <c r="F2339" s="8" t="s">
        <v>143</v>
      </c>
      <c r="G2339" s="8" t="s">
        <v>234</v>
      </c>
      <c r="H2339" s="8" t="s">
        <v>13</v>
      </c>
      <c r="I2339" s="8" t="s">
        <v>171</v>
      </c>
      <c r="J2339" s="8" t="s">
        <v>159</v>
      </c>
      <c r="K2339" s="8" t="s">
        <v>21</v>
      </c>
      <c r="L2339" s="12">
        <v>385</v>
      </c>
      <c r="M2339" s="9">
        <v>3</v>
      </c>
      <c r="N2339" s="10">
        <f t="shared" si="324"/>
        <v>7.7922077922077922E-3</v>
      </c>
      <c r="O2339" s="11">
        <f t="shared" si="325"/>
        <v>11.5</v>
      </c>
      <c r="P2339" s="11">
        <v>34.5</v>
      </c>
      <c r="Q2339" s="11">
        <v>0</v>
      </c>
      <c r="R2339" s="8">
        <v>0</v>
      </c>
      <c r="S2339" s="8">
        <v>0</v>
      </c>
      <c r="T2339" s="33" t="str">
        <f t="shared" si="326"/>
        <v/>
      </c>
      <c r="U2339" s="12">
        <f t="shared" si="327"/>
        <v>0</v>
      </c>
      <c r="V2339" s="10">
        <f t="shared" si="328"/>
        <v>0</v>
      </c>
      <c r="W2339" s="11">
        <v>11.5</v>
      </c>
      <c r="X2339" s="8" t="s">
        <v>148</v>
      </c>
      <c r="Y2339" s="8" t="s">
        <v>149</v>
      </c>
      <c r="AA2339">
        <f t="shared" si="329"/>
        <v>4</v>
      </c>
      <c r="AB2339" s="32">
        <f t="shared" si="330"/>
        <v>-34.5</v>
      </c>
      <c r="AC2339" t="str">
        <f t="shared" si="331"/>
        <v>No Sales</v>
      </c>
      <c r="AD2339">
        <f>IFERROR(VLOOKUP(J2339,Product_lookup!$A:$G,5,FALSE),"")</f>
        <v>399</v>
      </c>
      <c r="AE2339">
        <f>IFERROR(VLOOKUP(J2339,Product_lookup!$A:$G,6,FALSE),"")</f>
        <v>148</v>
      </c>
      <c r="AF2339">
        <f>IFERROR(VLOOKUP(J2339,Product_lookup!$A:$G,7,FALSE),"")</f>
        <v>126</v>
      </c>
      <c r="AG2339" s="33">
        <f t="shared" si="332"/>
        <v>0.31328320802005011</v>
      </c>
    </row>
    <row r="2340" spans="1:33" x14ac:dyDescent="0.3">
      <c r="A2340" s="27">
        <v>46287</v>
      </c>
      <c r="B2340" s="8" t="s">
        <v>37</v>
      </c>
      <c r="C2340" s="8" t="s">
        <v>140</v>
      </c>
      <c r="D2340" s="8" t="s">
        <v>141</v>
      </c>
      <c r="E2340" s="8" t="s">
        <v>157</v>
      </c>
      <c r="F2340" s="8" t="s">
        <v>143</v>
      </c>
      <c r="G2340" s="8" t="s">
        <v>162</v>
      </c>
      <c r="H2340" s="8" t="s">
        <v>13</v>
      </c>
      <c r="I2340" s="8" t="s">
        <v>438</v>
      </c>
      <c r="J2340" s="8" t="s">
        <v>159</v>
      </c>
      <c r="K2340" s="8" t="s">
        <v>14</v>
      </c>
      <c r="L2340" s="12">
        <v>780</v>
      </c>
      <c r="M2340" s="9">
        <v>4</v>
      </c>
      <c r="N2340" s="10">
        <f t="shared" si="324"/>
        <v>5.1282051282051282E-3</v>
      </c>
      <c r="O2340" s="11">
        <f t="shared" si="325"/>
        <v>7.82</v>
      </c>
      <c r="P2340" s="11">
        <v>31.28</v>
      </c>
      <c r="Q2340" s="11">
        <v>0</v>
      </c>
      <c r="R2340" s="8">
        <v>0</v>
      </c>
      <c r="S2340" s="8">
        <v>0</v>
      </c>
      <c r="T2340" s="33" t="str">
        <f t="shared" si="326"/>
        <v/>
      </c>
      <c r="U2340" s="12">
        <f t="shared" si="327"/>
        <v>0</v>
      </c>
      <c r="V2340" s="10">
        <f t="shared" si="328"/>
        <v>0</v>
      </c>
      <c r="W2340" s="11">
        <v>10.5</v>
      </c>
      <c r="X2340" s="8" t="s">
        <v>148</v>
      </c>
      <c r="Y2340" s="8" t="s">
        <v>149</v>
      </c>
      <c r="AA2340">
        <f t="shared" si="329"/>
        <v>4</v>
      </c>
      <c r="AB2340" s="32">
        <f t="shared" si="330"/>
        <v>-31.28</v>
      </c>
      <c r="AC2340" t="str">
        <f t="shared" si="331"/>
        <v>No Sales</v>
      </c>
      <c r="AD2340">
        <f>IFERROR(VLOOKUP(J2340,Product_lookup!$A:$G,5,FALSE),"")</f>
        <v>399</v>
      </c>
      <c r="AE2340">
        <f>IFERROR(VLOOKUP(J2340,Product_lookup!$A:$G,6,FALSE),"")</f>
        <v>148</v>
      </c>
      <c r="AF2340">
        <f>IFERROR(VLOOKUP(J2340,Product_lookup!$A:$G,7,FALSE),"")</f>
        <v>126</v>
      </c>
      <c r="AG2340" s="33">
        <f t="shared" si="332"/>
        <v>0.31328320802005011</v>
      </c>
    </row>
    <row r="2341" spans="1:33" x14ac:dyDescent="0.3">
      <c r="A2341" s="27">
        <v>46287</v>
      </c>
      <c r="B2341" s="8" t="s">
        <v>37</v>
      </c>
      <c r="C2341" s="8" t="s">
        <v>140</v>
      </c>
      <c r="D2341" s="8" t="s">
        <v>141</v>
      </c>
      <c r="E2341" s="8" t="s">
        <v>239</v>
      </c>
      <c r="F2341" s="8" t="s">
        <v>143</v>
      </c>
      <c r="G2341" s="8" t="s">
        <v>240</v>
      </c>
      <c r="H2341" s="8" t="s">
        <v>13</v>
      </c>
      <c r="I2341" s="8" t="s">
        <v>663</v>
      </c>
      <c r="J2341" s="8" t="s">
        <v>242</v>
      </c>
      <c r="K2341" s="8" t="s">
        <v>14</v>
      </c>
      <c r="L2341" s="12">
        <v>490</v>
      </c>
      <c r="M2341" s="9">
        <v>4</v>
      </c>
      <c r="N2341" s="10">
        <f t="shared" si="324"/>
        <v>8.1632653061224497E-3</v>
      </c>
      <c r="O2341" s="11">
        <f t="shared" si="325"/>
        <v>3.94</v>
      </c>
      <c r="P2341" s="11">
        <v>15.76</v>
      </c>
      <c r="Q2341" s="11">
        <v>0</v>
      </c>
      <c r="R2341" s="8">
        <v>0</v>
      </c>
      <c r="S2341" s="8">
        <v>0</v>
      </c>
      <c r="T2341" s="33" t="str">
        <f t="shared" si="326"/>
        <v/>
      </c>
      <c r="U2341" s="12">
        <f t="shared" si="327"/>
        <v>0</v>
      </c>
      <c r="V2341" s="10">
        <f t="shared" si="328"/>
        <v>0</v>
      </c>
      <c r="W2341" s="11">
        <v>5.5</v>
      </c>
      <c r="X2341" s="8" t="s">
        <v>148</v>
      </c>
      <c r="Y2341" s="8" t="s">
        <v>149</v>
      </c>
      <c r="AA2341">
        <f t="shared" si="329"/>
        <v>4</v>
      </c>
      <c r="AB2341" s="32">
        <f t="shared" si="330"/>
        <v>-15.76</v>
      </c>
      <c r="AC2341" t="str">
        <f t="shared" si="331"/>
        <v>No Sales</v>
      </c>
      <c r="AD2341">
        <f>IFERROR(VLOOKUP(J2341,Product_lookup!$A:$G,5,FALSE),"")</f>
        <v>299</v>
      </c>
      <c r="AE2341">
        <f>IFERROR(VLOOKUP(J2341,Product_lookup!$A:$G,6,FALSE),"")</f>
        <v>114</v>
      </c>
      <c r="AF2341">
        <f>IFERROR(VLOOKUP(J2341,Product_lookup!$A:$G,7,FALSE),"")</f>
        <v>107</v>
      </c>
      <c r="AG2341" s="33">
        <f t="shared" si="332"/>
        <v>0.2608695652173913</v>
      </c>
    </row>
    <row r="2342" spans="1:33" x14ac:dyDescent="0.3">
      <c r="A2342" s="27">
        <v>46287</v>
      </c>
      <c r="B2342" s="8" t="s">
        <v>37</v>
      </c>
      <c r="C2342" s="8" t="s">
        <v>140</v>
      </c>
      <c r="D2342" s="8" t="s">
        <v>141</v>
      </c>
      <c r="E2342" s="8" t="s">
        <v>239</v>
      </c>
      <c r="F2342" s="8" t="s">
        <v>143</v>
      </c>
      <c r="G2342" s="8" t="s">
        <v>240</v>
      </c>
      <c r="H2342" s="8" t="s">
        <v>13</v>
      </c>
      <c r="I2342" s="8" t="s">
        <v>388</v>
      </c>
      <c r="J2342" s="8" t="s">
        <v>242</v>
      </c>
      <c r="K2342" s="8" t="s">
        <v>21</v>
      </c>
      <c r="L2342" s="12">
        <v>710</v>
      </c>
      <c r="M2342" s="9">
        <v>5</v>
      </c>
      <c r="N2342" s="10">
        <f t="shared" si="324"/>
        <v>7.0422535211267607E-3</v>
      </c>
      <c r="O2342" s="11">
        <f t="shared" si="325"/>
        <v>7.88</v>
      </c>
      <c r="P2342" s="11">
        <v>39.4</v>
      </c>
      <c r="Q2342" s="11">
        <v>0</v>
      </c>
      <c r="R2342" s="8">
        <v>0</v>
      </c>
      <c r="S2342" s="8">
        <v>0</v>
      </c>
      <c r="T2342" s="33" t="str">
        <f t="shared" si="326"/>
        <v/>
      </c>
      <c r="U2342" s="12">
        <f t="shared" si="327"/>
        <v>0</v>
      </c>
      <c r="V2342" s="10">
        <f t="shared" si="328"/>
        <v>0</v>
      </c>
      <c r="W2342" s="11">
        <v>9</v>
      </c>
      <c r="X2342" s="8" t="s">
        <v>148</v>
      </c>
      <c r="Y2342" s="8" t="s">
        <v>149</v>
      </c>
      <c r="AA2342">
        <f t="shared" si="329"/>
        <v>4</v>
      </c>
      <c r="AB2342" s="32">
        <f t="shared" si="330"/>
        <v>-39.4</v>
      </c>
      <c r="AC2342" t="str">
        <f t="shared" si="331"/>
        <v>No Sales</v>
      </c>
      <c r="AD2342">
        <f>IFERROR(VLOOKUP(J2342,Product_lookup!$A:$G,5,FALSE),"")</f>
        <v>299</v>
      </c>
      <c r="AE2342">
        <f>IFERROR(VLOOKUP(J2342,Product_lookup!$A:$G,6,FALSE),"")</f>
        <v>114</v>
      </c>
      <c r="AF2342">
        <f>IFERROR(VLOOKUP(J2342,Product_lookup!$A:$G,7,FALSE),"")</f>
        <v>107</v>
      </c>
      <c r="AG2342" s="33">
        <f t="shared" si="332"/>
        <v>0.2608695652173913</v>
      </c>
    </row>
    <row r="2343" spans="1:33" x14ac:dyDescent="0.3">
      <c r="A2343" s="27">
        <v>46287</v>
      </c>
      <c r="B2343" s="8" t="s">
        <v>37</v>
      </c>
      <c r="C2343" s="8" t="s">
        <v>140</v>
      </c>
      <c r="D2343" s="8" t="s">
        <v>141</v>
      </c>
      <c r="E2343" s="8" t="s">
        <v>244</v>
      </c>
      <c r="F2343" s="8" t="s">
        <v>143</v>
      </c>
      <c r="G2343" s="8" t="s">
        <v>394</v>
      </c>
      <c r="H2343" s="8" t="s">
        <v>13</v>
      </c>
      <c r="I2343" s="8" t="s">
        <v>544</v>
      </c>
      <c r="J2343" s="8" t="s">
        <v>247</v>
      </c>
      <c r="K2343" s="8" t="s">
        <v>14</v>
      </c>
      <c r="L2343" s="12">
        <v>181</v>
      </c>
      <c r="M2343" s="9">
        <v>1</v>
      </c>
      <c r="N2343" s="10">
        <f t="shared" si="324"/>
        <v>5.5248618784530384E-3</v>
      </c>
      <c r="O2343" s="11">
        <f t="shared" si="325"/>
        <v>3.8</v>
      </c>
      <c r="P2343" s="11">
        <v>3.8</v>
      </c>
      <c r="Q2343" s="11">
        <v>0</v>
      </c>
      <c r="R2343" s="8">
        <v>0</v>
      </c>
      <c r="S2343" s="8">
        <v>0</v>
      </c>
      <c r="T2343" s="33" t="str">
        <f t="shared" si="326"/>
        <v/>
      </c>
      <c r="U2343" s="12">
        <f t="shared" si="327"/>
        <v>0</v>
      </c>
      <c r="V2343" s="10">
        <f t="shared" si="328"/>
        <v>0</v>
      </c>
      <c r="W2343" s="11">
        <v>5</v>
      </c>
      <c r="X2343" s="8" t="s">
        <v>148</v>
      </c>
      <c r="Y2343" s="8" t="s">
        <v>149</v>
      </c>
      <c r="AA2343">
        <f t="shared" si="329"/>
        <v>4</v>
      </c>
      <c r="AB2343" s="32">
        <f t="shared" si="330"/>
        <v>-3.8</v>
      </c>
      <c r="AC2343" t="str">
        <f t="shared" si="331"/>
        <v>No Sales</v>
      </c>
      <c r="AD2343">
        <f>IFERROR(VLOOKUP(J2343,Product_lookup!$A:$G,5,FALSE),"")</f>
        <v>279</v>
      </c>
      <c r="AE2343">
        <f>IFERROR(VLOOKUP(J2343,Product_lookup!$A:$G,6,FALSE),"")</f>
        <v>106</v>
      </c>
      <c r="AF2343">
        <f>IFERROR(VLOOKUP(J2343,Product_lookup!$A:$G,7,FALSE),"")</f>
        <v>105</v>
      </c>
      <c r="AG2343" s="33">
        <f t="shared" si="332"/>
        <v>0.24372759856630824</v>
      </c>
    </row>
    <row r="2344" spans="1:33" x14ac:dyDescent="0.3">
      <c r="A2344" s="27">
        <v>46287</v>
      </c>
      <c r="B2344" s="8" t="s">
        <v>37</v>
      </c>
      <c r="C2344" s="8" t="s">
        <v>140</v>
      </c>
      <c r="D2344" s="8" t="s">
        <v>141</v>
      </c>
      <c r="E2344" s="8" t="s">
        <v>244</v>
      </c>
      <c r="F2344" s="8" t="s">
        <v>143</v>
      </c>
      <c r="G2344" s="8" t="s">
        <v>245</v>
      </c>
      <c r="H2344" s="8" t="s">
        <v>13</v>
      </c>
      <c r="I2344" s="8" t="s">
        <v>245</v>
      </c>
      <c r="J2344" s="8" t="s">
        <v>247</v>
      </c>
      <c r="K2344" s="8" t="s">
        <v>21</v>
      </c>
      <c r="L2344" s="12">
        <v>261</v>
      </c>
      <c r="M2344" s="9">
        <v>3</v>
      </c>
      <c r="N2344" s="10">
        <f t="shared" si="324"/>
        <v>1.1494252873563218E-2</v>
      </c>
      <c r="O2344" s="11">
        <f t="shared" si="325"/>
        <v>8</v>
      </c>
      <c r="P2344" s="11">
        <v>24</v>
      </c>
      <c r="Q2344" s="11">
        <v>0</v>
      </c>
      <c r="R2344" s="8">
        <v>0</v>
      </c>
      <c r="S2344" s="8">
        <v>0</v>
      </c>
      <c r="T2344" s="33" t="str">
        <f t="shared" si="326"/>
        <v/>
      </c>
      <c r="U2344" s="12">
        <f t="shared" si="327"/>
        <v>0</v>
      </c>
      <c r="V2344" s="10">
        <f t="shared" si="328"/>
        <v>0</v>
      </c>
      <c r="W2344" s="11">
        <v>8</v>
      </c>
      <c r="X2344" s="8" t="s">
        <v>148</v>
      </c>
      <c r="Y2344" s="8" t="s">
        <v>149</v>
      </c>
      <c r="AA2344">
        <f t="shared" si="329"/>
        <v>4</v>
      </c>
      <c r="AB2344" s="32">
        <f t="shared" si="330"/>
        <v>-24</v>
      </c>
      <c r="AC2344" t="str">
        <f t="shared" si="331"/>
        <v>No Sales</v>
      </c>
      <c r="AD2344">
        <f>IFERROR(VLOOKUP(J2344,Product_lookup!$A:$G,5,FALSE),"")</f>
        <v>279</v>
      </c>
      <c r="AE2344">
        <f>IFERROR(VLOOKUP(J2344,Product_lookup!$A:$G,6,FALSE),"")</f>
        <v>106</v>
      </c>
      <c r="AF2344">
        <f>IFERROR(VLOOKUP(J2344,Product_lookup!$A:$G,7,FALSE),"")</f>
        <v>105</v>
      </c>
      <c r="AG2344" s="33">
        <f t="shared" si="332"/>
        <v>0.24372759856630824</v>
      </c>
    </row>
    <row r="2345" spans="1:33" x14ac:dyDescent="0.3">
      <c r="A2345" s="27">
        <v>46287</v>
      </c>
      <c r="B2345" s="8" t="s">
        <v>37</v>
      </c>
      <c r="C2345" s="8" t="s">
        <v>140</v>
      </c>
      <c r="D2345" s="8" t="s">
        <v>141</v>
      </c>
      <c r="E2345" s="8" t="s">
        <v>244</v>
      </c>
      <c r="F2345" s="8" t="s">
        <v>143</v>
      </c>
      <c r="G2345" s="8" t="s">
        <v>245</v>
      </c>
      <c r="H2345" s="8" t="s">
        <v>13</v>
      </c>
      <c r="I2345" s="8" t="s">
        <v>253</v>
      </c>
      <c r="J2345" s="8" t="s">
        <v>247</v>
      </c>
      <c r="K2345" s="8" t="s">
        <v>14</v>
      </c>
      <c r="L2345" s="12">
        <v>678</v>
      </c>
      <c r="M2345" s="9">
        <v>5</v>
      </c>
      <c r="N2345" s="10">
        <f t="shared" si="324"/>
        <v>7.3746312684365781E-3</v>
      </c>
      <c r="O2345" s="11">
        <f t="shared" si="325"/>
        <v>3.8899999999999997</v>
      </c>
      <c r="P2345" s="11">
        <v>19.45</v>
      </c>
      <c r="Q2345" s="11">
        <v>0</v>
      </c>
      <c r="R2345" s="8">
        <v>0</v>
      </c>
      <c r="S2345" s="8">
        <v>0</v>
      </c>
      <c r="T2345" s="33" t="str">
        <f t="shared" si="326"/>
        <v/>
      </c>
      <c r="U2345" s="12">
        <f t="shared" si="327"/>
        <v>0</v>
      </c>
      <c r="V2345" s="10">
        <f t="shared" si="328"/>
        <v>0</v>
      </c>
      <c r="W2345" s="11">
        <v>5.5</v>
      </c>
      <c r="X2345" s="8" t="s">
        <v>148</v>
      </c>
      <c r="Y2345" s="8" t="s">
        <v>149</v>
      </c>
      <c r="AA2345">
        <f t="shared" si="329"/>
        <v>4</v>
      </c>
      <c r="AB2345" s="32">
        <f t="shared" si="330"/>
        <v>-19.45</v>
      </c>
      <c r="AC2345" t="str">
        <f t="shared" si="331"/>
        <v>No Sales</v>
      </c>
      <c r="AD2345">
        <f>IFERROR(VLOOKUP(J2345,Product_lookup!$A:$G,5,FALSE),"")</f>
        <v>279</v>
      </c>
      <c r="AE2345">
        <f>IFERROR(VLOOKUP(J2345,Product_lookup!$A:$G,6,FALSE),"")</f>
        <v>106</v>
      </c>
      <c r="AF2345">
        <f>IFERROR(VLOOKUP(J2345,Product_lookup!$A:$G,7,FALSE),"")</f>
        <v>105</v>
      </c>
      <c r="AG2345" s="33">
        <f t="shared" si="332"/>
        <v>0.24372759856630824</v>
      </c>
    </row>
    <row r="2346" spans="1:33" x14ac:dyDescent="0.3">
      <c r="A2346" s="27">
        <v>46287</v>
      </c>
      <c r="B2346" s="8" t="s">
        <v>37</v>
      </c>
      <c r="C2346" s="8" t="s">
        <v>140</v>
      </c>
      <c r="D2346" s="8" t="s">
        <v>141</v>
      </c>
      <c r="E2346" s="8" t="s">
        <v>167</v>
      </c>
      <c r="F2346" s="8" t="s">
        <v>143</v>
      </c>
      <c r="G2346" s="8" t="s">
        <v>255</v>
      </c>
      <c r="H2346" s="8" t="s">
        <v>13</v>
      </c>
      <c r="I2346" s="8" t="s">
        <v>256</v>
      </c>
      <c r="J2346" s="8" t="s">
        <v>169</v>
      </c>
      <c r="K2346" s="8" t="s">
        <v>21</v>
      </c>
      <c r="L2346" s="12">
        <v>684</v>
      </c>
      <c r="M2346" s="9">
        <v>4</v>
      </c>
      <c r="N2346" s="10">
        <f t="shared" si="324"/>
        <v>5.8479532163742687E-3</v>
      </c>
      <c r="O2346" s="11">
        <f t="shared" si="325"/>
        <v>5.74</v>
      </c>
      <c r="P2346" s="11">
        <v>22.96</v>
      </c>
      <c r="Q2346" s="11">
        <v>0</v>
      </c>
      <c r="R2346" s="8">
        <v>0</v>
      </c>
      <c r="S2346" s="8">
        <v>0</v>
      </c>
      <c r="T2346" s="33" t="str">
        <f t="shared" si="326"/>
        <v/>
      </c>
      <c r="U2346" s="12">
        <f t="shared" si="327"/>
        <v>0</v>
      </c>
      <c r="V2346" s="10">
        <f t="shared" si="328"/>
        <v>0</v>
      </c>
      <c r="W2346" s="11">
        <v>6</v>
      </c>
      <c r="X2346" s="8" t="s">
        <v>148</v>
      </c>
      <c r="Y2346" s="8" t="s">
        <v>149</v>
      </c>
      <c r="AA2346">
        <f t="shared" si="329"/>
        <v>4</v>
      </c>
      <c r="AB2346" s="32">
        <f t="shared" si="330"/>
        <v>-22.96</v>
      </c>
      <c r="AC2346" t="str">
        <f t="shared" si="331"/>
        <v>No Sales</v>
      </c>
      <c r="AD2346">
        <f>IFERROR(VLOOKUP(J2346,Product_lookup!$A:$G,5,FALSE),"")</f>
        <v>249</v>
      </c>
      <c r="AE2346">
        <f>IFERROR(VLOOKUP(J2346,Product_lookup!$A:$G,6,FALSE),"")</f>
        <v>100</v>
      </c>
      <c r="AF2346">
        <f>IFERROR(VLOOKUP(J2346,Product_lookup!$A:$G,7,FALSE),"")</f>
        <v>102</v>
      </c>
      <c r="AG2346" s="33">
        <f t="shared" si="332"/>
        <v>0.18875502008032127</v>
      </c>
    </row>
    <row r="2347" spans="1:33" x14ac:dyDescent="0.3">
      <c r="A2347" s="27">
        <v>46287</v>
      </c>
      <c r="B2347" s="8" t="s">
        <v>37</v>
      </c>
      <c r="C2347" s="8" t="s">
        <v>140</v>
      </c>
      <c r="D2347" s="8" t="s">
        <v>141</v>
      </c>
      <c r="E2347" s="8" t="s">
        <v>167</v>
      </c>
      <c r="F2347" s="8" t="s">
        <v>143</v>
      </c>
      <c r="G2347" s="8" t="s">
        <v>255</v>
      </c>
      <c r="H2347" s="8" t="s">
        <v>13</v>
      </c>
      <c r="I2347" s="8" t="s">
        <v>512</v>
      </c>
      <c r="J2347" s="8" t="s">
        <v>169</v>
      </c>
      <c r="K2347" s="8" t="s">
        <v>14</v>
      </c>
      <c r="L2347" s="12">
        <v>411</v>
      </c>
      <c r="M2347" s="9">
        <v>2</v>
      </c>
      <c r="N2347" s="10">
        <f t="shared" si="324"/>
        <v>4.8661800486618006E-3</v>
      </c>
      <c r="O2347" s="11">
        <f t="shared" si="325"/>
        <v>3.31</v>
      </c>
      <c r="P2347" s="11">
        <v>6.62</v>
      </c>
      <c r="Q2347" s="11">
        <v>0</v>
      </c>
      <c r="R2347" s="8">
        <v>0</v>
      </c>
      <c r="S2347" s="8">
        <v>0</v>
      </c>
      <c r="T2347" s="33" t="str">
        <f t="shared" si="326"/>
        <v/>
      </c>
      <c r="U2347" s="12">
        <f t="shared" si="327"/>
        <v>0</v>
      </c>
      <c r="V2347" s="10">
        <f t="shared" si="328"/>
        <v>0</v>
      </c>
      <c r="W2347" s="11">
        <v>4.5</v>
      </c>
      <c r="X2347" s="8" t="s">
        <v>148</v>
      </c>
      <c r="Y2347" s="8" t="s">
        <v>149</v>
      </c>
      <c r="AA2347">
        <f t="shared" si="329"/>
        <v>4</v>
      </c>
      <c r="AB2347" s="32">
        <f t="shared" si="330"/>
        <v>-6.62</v>
      </c>
      <c r="AC2347" t="str">
        <f t="shared" si="331"/>
        <v>No Sales</v>
      </c>
      <c r="AD2347">
        <f>IFERROR(VLOOKUP(J2347,Product_lookup!$A:$G,5,FALSE),"")</f>
        <v>249</v>
      </c>
      <c r="AE2347">
        <f>IFERROR(VLOOKUP(J2347,Product_lookup!$A:$G,6,FALSE),"")</f>
        <v>100</v>
      </c>
      <c r="AF2347">
        <f>IFERROR(VLOOKUP(J2347,Product_lookup!$A:$G,7,FALSE),"")</f>
        <v>102</v>
      </c>
      <c r="AG2347" s="33">
        <f t="shared" si="332"/>
        <v>0.18875502008032127</v>
      </c>
    </row>
    <row r="2348" spans="1:33" x14ac:dyDescent="0.3">
      <c r="A2348" s="27">
        <v>46287</v>
      </c>
      <c r="B2348" s="8" t="s">
        <v>37</v>
      </c>
      <c r="C2348" s="8" t="s">
        <v>140</v>
      </c>
      <c r="D2348" s="8" t="s">
        <v>141</v>
      </c>
      <c r="E2348" s="8" t="s">
        <v>257</v>
      </c>
      <c r="F2348" s="8" t="s">
        <v>143</v>
      </c>
      <c r="G2348" s="8" t="s">
        <v>258</v>
      </c>
      <c r="H2348" s="8" t="s">
        <v>13</v>
      </c>
      <c r="I2348" s="8" t="s">
        <v>262</v>
      </c>
      <c r="J2348" s="8" t="s">
        <v>260</v>
      </c>
      <c r="K2348" s="8" t="s">
        <v>21</v>
      </c>
      <c r="L2348" s="12">
        <v>722</v>
      </c>
      <c r="M2348" s="9">
        <v>11</v>
      </c>
      <c r="N2348" s="10">
        <f t="shared" si="324"/>
        <v>1.5235457063711912E-2</v>
      </c>
      <c r="O2348" s="11">
        <f t="shared" si="325"/>
        <v>10.5</v>
      </c>
      <c r="P2348" s="11">
        <v>115.5</v>
      </c>
      <c r="Q2348" s="11">
        <v>0</v>
      </c>
      <c r="R2348" s="8">
        <v>0</v>
      </c>
      <c r="S2348" s="8">
        <v>0</v>
      </c>
      <c r="T2348" s="33" t="str">
        <f t="shared" si="326"/>
        <v/>
      </c>
      <c r="U2348" s="12">
        <f t="shared" si="327"/>
        <v>0</v>
      </c>
      <c r="V2348" s="10">
        <f t="shared" si="328"/>
        <v>0</v>
      </c>
      <c r="W2348" s="11">
        <v>10.5</v>
      </c>
      <c r="X2348" s="8" t="s">
        <v>148</v>
      </c>
      <c r="Y2348" s="8" t="s">
        <v>149</v>
      </c>
      <c r="AA2348">
        <f t="shared" si="329"/>
        <v>4</v>
      </c>
      <c r="AB2348" s="32">
        <f t="shared" si="330"/>
        <v>-115.5</v>
      </c>
      <c r="AC2348" t="str">
        <f t="shared" si="331"/>
        <v>No Sales</v>
      </c>
      <c r="AD2348">
        <f>IFERROR(VLOOKUP(J2348,Product_lookup!$A:$G,5,FALSE),"")</f>
        <v>349</v>
      </c>
      <c r="AE2348">
        <f>IFERROR(VLOOKUP(J2348,Product_lookup!$A:$G,6,FALSE),"")</f>
        <v>133</v>
      </c>
      <c r="AF2348">
        <f>IFERROR(VLOOKUP(J2348,Product_lookup!$A:$G,7,FALSE),"")</f>
        <v>111</v>
      </c>
      <c r="AG2348" s="33">
        <f t="shared" si="332"/>
        <v>0.3008595988538682</v>
      </c>
    </row>
    <row r="2349" spans="1:33" x14ac:dyDescent="0.3">
      <c r="A2349" s="27">
        <v>46287</v>
      </c>
      <c r="B2349" s="8" t="s">
        <v>37</v>
      </c>
      <c r="C2349" s="8" t="s">
        <v>140</v>
      </c>
      <c r="D2349" s="8" t="s">
        <v>141</v>
      </c>
      <c r="E2349" s="8" t="s">
        <v>257</v>
      </c>
      <c r="F2349" s="8" t="s">
        <v>143</v>
      </c>
      <c r="G2349" s="8" t="s">
        <v>262</v>
      </c>
      <c r="H2349" s="8" t="s">
        <v>13</v>
      </c>
      <c r="I2349" s="8" t="s">
        <v>770</v>
      </c>
      <c r="J2349" s="8" t="s">
        <v>260</v>
      </c>
      <c r="K2349" s="8" t="s">
        <v>14</v>
      </c>
      <c r="L2349" s="12">
        <v>121</v>
      </c>
      <c r="M2349" s="9">
        <v>1</v>
      </c>
      <c r="N2349" s="10">
        <f t="shared" si="324"/>
        <v>8.2644628099173556E-3</v>
      </c>
      <c r="O2349" s="11">
        <f t="shared" si="325"/>
        <v>7.99</v>
      </c>
      <c r="P2349" s="11">
        <v>7.99</v>
      </c>
      <c r="Q2349" s="11">
        <v>0</v>
      </c>
      <c r="R2349" s="8">
        <v>0</v>
      </c>
      <c r="S2349" s="8">
        <v>0</v>
      </c>
      <c r="T2349" s="33" t="str">
        <f t="shared" si="326"/>
        <v/>
      </c>
      <c r="U2349" s="12">
        <f t="shared" si="327"/>
        <v>0</v>
      </c>
      <c r="V2349" s="10">
        <f t="shared" si="328"/>
        <v>0</v>
      </c>
      <c r="W2349" s="11">
        <v>9.5</v>
      </c>
      <c r="X2349" s="8" t="s">
        <v>148</v>
      </c>
      <c r="Y2349" s="8" t="s">
        <v>149</v>
      </c>
      <c r="AA2349">
        <f t="shared" si="329"/>
        <v>4</v>
      </c>
      <c r="AB2349" s="32">
        <f t="shared" si="330"/>
        <v>-7.99</v>
      </c>
      <c r="AC2349" t="str">
        <f t="shared" si="331"/>
        <v>No Sales</v>
      </c>
      <c r="AD2349">
        <f>IFERROR(VLOOKUP(J2349,Product_lookup!$A:$G,5,FALSE),"")</f>
        <v>349</v>
      </c>
      <c r="AE2349">
        <f>IFERROR(VLOOKUP(J2349,Product_lookup!$A:$G,6,FALSE),"")</f>
        <v>133</v>
      </c>
      <c r="AF2349">
        <f>IFERROR(VLOOKUP(J2349,Product_lookup!$A:$G,7,FALSE),"")</f>
        <v>111</v>
      </c>
      <c r="AG2349" s="33">
        <f t="shared" si="332"/>
        <v>0.3008595988538682</v>
      </c>
    </row>
    <row r="2350" spans="1:33" x14ac:dyDescent="0.3">
      <c r="A2350" s="27">
        <v>46287</v>
      </c>
      <c r="B2350" s="8" t="s">
        <v>33</v>
      </c>
      <c r="C2350" s="8" t="s">
        <v>173</v>
      </c>
      <c r="D2350" s="8" t="s">
        <v>141</v>
      </c>
      <c r="E2350" s="8" t="s">
        <v>193</v>
      </c>
      <c r="F2350" s="8" t="s">
        <v>143</v>
      </c>
      <c r="G2350" s="8" t="s">
        <v>264</v>
      </c>
      <c r="H2350" s="8" t="s">
        <v>24</v>
      </c>
      <c r="I2350" s="8" t="s">
        <v>960</v>
      </c>
      <c r="J2350" s="8" t="s">
        <v>195</v>
      </c>
      <c r="K2350" s="8" t="s">
        <v>21</v>
      </c>
      <c r="L2350" s="12">
        <v>112</v>
      </c>
      <c r="M2350" s="9">
        <v>5</v>
      </c>
      <c r="N2350" s="10">
        <f t="shared" si="324"/>
        <v>4.4642857142857144E-2</v>
      </c>
      <c r="O2350" s="11">
        <f t="shared" si="325"/>
        <v>12.5</v>
      </c>
      <c r="P2350" s="11">
        <v>62.5</v>
      </c>
      <c r="Q2350" s="11">
        <v>0</v>
      </c>
      <c r="R2350" s="8">
        <v>0</v>
      </c>
      <c r="S2350" s="8">
        <v>0</v>
      </c>
      <c r="T2350" s="33" t="str">
        <f t="shared" si="326"/>
        <v/>
      </c>
      <c r="U2350" s="12">
        <f t="shared" si="327"/>
        <v>0</v>
      </c>
      <c r="V2350" s="10">
        <f t="shared" si="328"/>
        <v>0</v>
      </c>
      <c r="W2350" s="11">
        <v>13.5</v>
      </c>
      <c r="X2350" s="8" t="s">
        <v>148</v>
      </c>
      <c r="Y2350" s="8" t="s">
        <v>149</v>
      </c>
      <c r="AA2350">
        <f t="shared" si="329"/>
        <v>4</v>
      </c>
      <c r="AB2350" s="32">
        <f t="shared" si="330"/>
        <v>-62.5</v>
      </c>
      <c r="AC2350" t="str">
        <f t="shared" si="331"/>
        <v>No Sales</v>
      </c>
      <c r="AD2350">
        <f>IFERROR(VLOOKUP(J2350,Product_lookup!$A:$G,5,FALSE),"")</f>
        <v>399</v>
      </c>
      <c r="AE2350">
        <f>IFERROR(VLOOKUP(J2350,Product_lookup!$A:$G,6,FALSE),"")</f>
        <v>148</v>
      </c>
      <c r="AF2350">
        <f>IFERROR(VLOOKUP(J2350,Product_lookup!$A:$G,7,FALSE),"")</f>
        <v>126</v>
      </c>
      <c r="AG2350" s="33">
        <f t="shared" si="332"/>
        <v>0.31328320802005011</v>
      </c>
    </row>
    <row r="2351" spans="1:33" x14ac:dyDescent="0.3">
      <c r="A2351" s="27">
        <v>46287</v>
      </c>
      <c r="B2351" s="8" t="s">
        <v>33</v>
      </c>
      <c r="C2351" s="8" t="s">
        <v>173</v>
      </c>
      <c r="D2351" s="8" t="s">
        <v>141</v>
      </c>
      <c r="E2351" s="8" t="s">
        <v>193</v>
      </c>
      <c r="F2351" s="8" t="s">
        <v>143</v>
      </c>
      <c r="G2351" s="8" t="s">
        <v>264</v>
      </c>
      <c r="H2351" s="8" t="s">
        <v>24</v>
      </c>
      <c r="I2351" s="8" t="s">
        <v>958</v>
      </c>
      <c r="J2351" s="8" t="s">
        <v>195</v>
      </c>
      <c r="K2351" s="8" t="s">
        <v>21</v>
      </c>
      <c r="L2351" s="12">
        <v>151</v>
      </c>
      <c r="M2351" s="9">
        <v>2</v>
      </c>
      <c r="N2351" s="10">
        <f t="shared" si="324"/>
        <v>1.3245033112582781E-2</v>
      </c>
      <c r="O2351" s="11">
        <f t="shared" si="325"/>
        <v>8.1</v>
      </c>
      <c r="P2351" s="11">
        <v>16.2</v>
      </c>
      <c r="Q2351" s="11">
        <v>0</v>
      </c>
      <c r="R2351" s="8">
        <v>0</v>
      </c>
      <c r="S2351" s="8">
        <v>0</v>
      </c>
      <c r="T2351" s="33" t="str">
        <f t="shared" si="326"/>
        <v/>
      </c>
      <c r="U2351" s="12">
        <f t="shared" si="327"/>
        <v>0</v>
      </c>
      <c r="V2351" s="10">
        <f t="shared" si="328"/>
        <v>0</v>
      </c>
      <c r="W2351" s="11">
        <v>10</v>
      </c>
      <c r="X2351" s="8" t="s">
        <v>148</v>
      </c>
      <c r="Y2351" s="8" t="s">
        <v>149</v>
      </c>
      <c r="AA2351">
        <f t="shared" si="329"/>
        <v>4</v>
      </c>
      <c r="AB2351" s="32">
        <f t="shared" si="330"/>
        <v>-16.2</v>
      </c>
      <c r="AC2351" t="str">
        <f t="shared" si="331"/>
        <v>No Sales</v>
      </c>
      <c r="AD2351">
        <f>IFERROR(VLOOKUP(J2351,Product_lookup!$A:$G,5,FALSE),"")</f>
        <v>399</v>
      </c>
      <c r="AE2351">
        <f>IFERROR(VLOOKUP(J2351,Product_lookup!$A:$G,6,FALSE),"")</f>
        <v>148</v>
      </c>
      <c r="AF2351">
        <f>IFERROR(VLOOKUP(J2351,Product_lookup!$A:$G,7,FALSE),"")</f>
        <v>126</v>
      </c>
      <c r="AG2351" s="33">
        <f t="shared" si="332"/>
        <v>0.31328320802005011</v>
      </c>
    </row>
    <row r="2352" spans="1:33" x14ac:dyDescent="0.3">
      <c r="A2352" s="27">
        <v>46287</v>
      </c>
      <c r="B2352" s="8" t="s">
        <v>33</v>
      </c>
      <c r="C2352" s="8" t="s">
        <v>173</v>
      </c>
      <c r="D2352" s="8" t="s">
        <v>141</v>
      </c>
      <c r="E2352" s="8" t="s">
        <v>271</v>
      </c>
      <c r="F2352" s="8" t="s">
        <v>143</v>
      </c>
      <c r="G2352" s="8" t="s">
        <v>275</v>
      </c>
      <c r="H2352" s="8" t="s">
        <v>24</v>
      </c>
      <c r="I2352" s="8" t="s">
        <v>571</v>
      </c>
      <c r="J2352" s="8" t="s">
        <v>274</v>
      </c>
      <c r="K2352" s="8" t="s">
        <v>7</v>
      </c>
      <c r="L2352" s="8">
        <v>270</v>
      </c>
      <c r="M2352" s="9">
        <v>0</v>
      </c>
      <c r="N2352" s="10">
        <f t="shared" si="324"/>
        <v>0</v>
      </c>
      <c r="O2352" s="11" t="str">
        <f t="shared" si="325"/>
        <v/>
      </c>
      <c r="P2352" s="11">
        <v>0</v>
      </c>
      <c r="Q2352" s="11">
        <v>0</v>
      </c>
      <c r="R2352" s="8">
        <v>0</v>
      </c>
      <c r="S2352" s="8">
        <v>0</v>
      </c>
      <c r="T2352" s="33" t="str">
        <f t="shared" si="326"/>
        <v/>
      </c>
      <c r="U2352" s="12" t="str">
        <f t="shared" si="327"/>
        <v/>
      </c>
      <c r="V2352" s="10" t="str">
        <f t="shared" si="328"/>
        <v/>
      </c>
      <c r="W2352" s="11">
        <v>13.5</v>
      </c>
      <c r="X2352" s="8" t="s">
        <v>148</v>
      </c>
      <c r="Y2352" s="8" t="s">
        <v>149</v>
      </c>
      <c r="AA2352">
        <f t="shared" si="329"/>
        <v>4</v>
      </c>
      <c r="AB2352" s="32">
        <f t="shared" si="330"/>
        <v>0</v>
      </c>
      <c r="AC2352" t="str">
        <f t="shared" si="331"/>
        <v>No Spend</v>
      </c>
      <c r="AD2352">
        <f>IFERROR(VLOOKUP(J2352,Product_lookup!$A:$G,5,FALSE),"")</f>
        <v>549</v>
      </c>
      <c r="AE2352">
        <f>IFERROR(VLOOKUP(J2352,Product_lookup!$A:$G,6,FALSE),"")</f>
        <v>198</v>
      </c>
      <c r="AF2352">
        <f>IFERROR(VLOOKUP(J2352,Product_lookup!$A:$G,7,FALSE),"")</f>
        <v>139</v>
      </c>
      <c r="AG2352" s="33">
        <f t="shared" si="332"/>
        <v>0.38615664845173042</v>
      </c>
    </row>
    <row r="2353" spans="1:33" x14ac:dyDescent="0.3">
      <c r="A2353" s="27">
        <v>46287</v>
      </c>
      <c r="B2353" s="8" t="s">
        <v>33</v>
      </c>
      <c r="C2353" s="8" t="s">
        <v>173</v>
      </c>
      <c r="D2353" s="8" t="s">
        <v>141</v>
      </c>
      <c r="E2353" s="8" t="s">
        <v>271</v>
      </c>
      <c r="F2353" s="8" t="s">
        <v>143</v>
      </c>
      <c r="G2353" s="8" t="s">
        <v>275</v>
      </c>
      <c r="H2353" s="8" t="s">
        <v>24</v>
      </c>
      <c r="I2353" s="8" t="s">
        <v>991</v>
      </c>
      <c r="J2353" s="8" t="s">
        <v>274</v>
      </c>
      <c r="K2353" s="8" t="s">
        <v>21</v>
      </c>
      <c r="L2353" s="12">
        <v>128</v>
      </c>
      <c r="M2353" s="9">
        <v>2</v>
      </c>
      <c r="N2353" s="10">
        <f t="shared" si="324"/>
        <v>1.5625E-2</v>
      </c>
      <c r="O2353" s="11">
        <f t="shared" si="325"/>
        <v>14</v>
      </c>
      <c r="P2353" s="11">
        <v>28</v>
      </c>
      <c r="Q2353" s="11">
        <v>549</v>
      </c>
      <c r="R2353" s="8">
        <v>1</v>
      </c>
      <c r="S2353" s="8">
        <v>1</v>
      </c>
      <c r="T2353" s="33">
        <f t="shared" si="326"/>
        <v>5.1001821493624776E-2</v>
      </c>
      <c r="U2353" s="12">
        <f t="shared" si="327"/>
        <v>19.607142857142858</v>
      </c>
      <c r="V2353" s="10">
        <f t="shared" si="328"/>
        <v>0.5</v>
      </c>
      <c r="W2353" s="11">
        <v>14</v>
      </c>
      <c r="X2353" s="8" t="s">
        <v>148</v>
      </c>
      <c r="Y2353" s="8" t="s">
        <v>149</v>
      </c>
      <c r="AA2353">
        <f t="shared" si="329"/>
        <v>4</v>
      </c>
      <c r="AB2353" s="32">
        <f t="shared" si="330"/>
        <v>184</v>
      </c>
      <c r="AC2353" t="str">
        <f t="shared" si="331"/>
        <v>Profitable</v>
      </c>
      <c r="AD2353">
        <f>IFERROR(VLOOKUP(J2353,Product_lookup!$A:$G,5,FALSE),"")</f>
        <v>549</v>
      </c>
      <c r="AE2353">
        <f>IFERROR(VLOOKUP(J2353,Product_lookup!$A:$G,6,FALSE),"")</f>
        <v>198</v>
      </c>
      <c r="AF2353">
        <f>IFERROR(VLOOKUP(J2353,Product_lookup!$A:$G,7,FALSE),"")</f>
        <v>139</v>
      </c>
      <c r="AG2353" s="33">
        <f t="shared" si="332"/>
        <v>0.38615664845173042</v>
      </c>
    </row>
    <row r="2354" spans="1:33" x14ac:dyDescent="0.3">
      <c r="A2354" s="27">
        <v>46287</v>
      </c>
      <c r="B2354" s="8" t="s">
        <v>23</v>
      </c>
      <c r="C2354" s="8" t="s">
        <v>173</v>
      </c>
      <c r="D2354" s="8" t="s">
        <v>141</v>
      </c>
      <c r="E2354" s="8" t="s">
        <v>174</v>
      </c>
      <c r="F2354" s="8" t="s">
        <v>143</v>
      </c>
      <c r="G2354" s="8" t="s">
        <v>411</v>
      </c>
      <c r="H2354" s="8" t="s">
        <v>20</v>
      </c>
      <c r="I2354" s="8" t="s">
        <v>411</v>
      </c>
      <c r="J2354" s="8" t="s">
        <v>176</v>
      </c>
      <c r="K2354" s="8" t="s">
        <v>14</v>
      </c>
      <c r="L2354" s="12">
        <v>3245</v>
      </c>
      <c r="M2354" s="9">
        <v>23</v>
      </c>
      <c r="N2354" s="10">
        <f t="shared" si="324"/>
        <v>7.0878274268104773E-3</v>
      </c>
      <c r="O2354" s="11">
        <f t="shared" si="325"/>
        <v>8.75</v>
      </c>
      <c r="P2354" s="11">
        <v>201.25</v>
      </c>
      <c r="Q2354" s="11">
        <v>0</v>
      </c>
      <c r="R2354" s="8">
        <v>0</v>
      </c>
      <c r="S2354" s="8">
        <v>0</v>
      </c>
      <c r="T2354" s="33" t="str">
        <f t="shared" si="326"/>
        <v/>
      </c>
      <c r="U2354" s="12">
        <f t="shared" si="327"/>
        <v>0</v>
      </c>
      <c r="V2354" s="10">
        <f t="shared" si="328"/>
        <v>0</v>
      </c>
      <c r="W2354" s="11">
        <v>14.5</v>
      </c>
      <c r="X2354" s="8" t="s">
        <v>148</v>
      </c>
      <c r="Y2354" s="8" t="s">
        <v>149</v>
      </c>
      <c r="AA2354">
        <f t="shared" si="329"/>
        <v>4</v>
      </c>
      <c r="AB2354" s="32">
        <f t="shared" si="330"/>
        <v>-201.25</v>
      </c>
      <c r="AC2354" t="str">
        <f t="shared" si="331"/>
        <v>No Sales</v>
      </c>
      <c r="AD2354">
        <f>IFERROR(VLOOKUP(J2354,Product_lookup!$A:$G,5,FALSE),"")</f>
        <v>449</v>
      </c>
      <c r="AE2354">
        <f>IFERROR(VLOOKUP(J2354,Product_lookup!$A:$G,6,FALSE),"")</f>
        <v>166</v>
      </c>
      <c r="AF2354">
        <f>IFERROR(VLOOKUP(J2354,Product_lookup!$A:$G,7,FALSE),"")</f>
        <v>140</v>
      </c>
      <c r="AG2354" s="33">
        <f t="shared" si="332"/>
        <v>0.31848552338530067</v>
      </c>
    </row>
    <row r="2355" spans="1:33" x14ac:dyDescent="0.3">
      <c r="A2355" s="27">
        <v>46287</v>
      </c>
      <c r="B2355" s="8" t="s">
        <v>23</v>
      </c>
      <c r="C2355" s="8" t="s">
        <v>173</v>
      </c>
      <c r="D2355" s="8" t="s">
        <v>141</v>
      </c>
      <c r="E2355" s="8" t="s">
        <v>174</v>
      </c>
      <c r="F2355" s="8" t="s">
        <v>143</v>
      </c>
      <c r="G2355" s="8" t="s">
        <v>408</v>
      </c>
      <c r="H2355" s="8" t="s">
        <v>20</v>
      </c>
      <c r="I2355" s="8" t="s">
        <v>408</v>
      </c>
      <c r="J2355" s="8" t="s">
        <v>176</v>
      </c>
      <c r="K2355" s="8" t="s">
        <v>21</v>
      </c>
      <c r="L2355" s="12">
        <v>668</v>
      </c>
      <c r="M2355" s="9">
        <v>12</v>
      </c>
      <c r="N2355" s="10">
        <f t="shared" si="324"/>
        <v>1.7964071856287425E-2</v>
      </c>
      <c r="O2355" s="11">
        <f t="shared" si="325"/>
        <v>13.67</v>
      </c>
      <c r="P2355" s="11">
        <v>164.04</v>
      </c>
      <c r="Q2355" s="11">
        <v>0</v>
      </c>
      <c r="R2355" s="8">
        <v>0</v>
      </c>
      <c r="S2355" s="8">
        <v>0</v>
      </c>
      <c r="T2355" s="33" t="str">
        <f t="shared" si="326"/>
        <v/>
      </c>
      <c r="U2355" s="12">
        <f t="shared" si="327"/>
        <v>0</v>
      </c>
      <c r="V2355" s="10">
        <f t="shared" si="328"/>
        <v>0</v>
      </c>
      <c r="W2355" s="11">
        <v>15.5</v>
      </c>
      <c r="X2355" s="8" t="s">
        <v>148</v>
      </c>
      <c r="Y2355" s="8" t="s">
        <v>149</v>
      </c>
      <c r="AA2355">
        <f t="shared" si="329"/>
        <v>4</v>
      </c>
      <c r="AB2355" s="32">
        <f t="shared" si="330"/>
        <v>-164.04</v>
      </c>
      <c r="AC2355" t="str">
        <f t="shared" si="331"/>
        <v>No Sales</v>
      </c>
      <c r="AD2355">
        <f>IFERROR(VLOOKUP(J2355,Product_lookup!$A:$G,5,FALSE),"")</f>
        <v>449</v>
      </c>
      <c r="AE2355">
        <f>IFERROR(VLOOKUP(J2355,Product_lookup!$A:$G,6,FALSE),"")</f>
        <v>166</v>
      </c>
      <c r="AF2355">
        <f>IFERROR(VLOOKUP(J2355,Product_lookup!$A:$G,7,FALSE),"")</f>
        <v>140</v>
      </c>
      <c r="AG2355" s="33">
        <f t="shared" si="332"/>
        <v>0.31848552338530067</v>
      </c>
    </row>
    <row r="2356" spans="1:33" x14ac:dyDescent="0.3">
      <c r="A2356" s="27">
        <v>46287</v>
      </c>
      <c r="B2356" s="8" t="s">
        <v>23</v>
      </c>
      <c r="C2356" s="8" t="s">
        <v>173</v>
      </c>
      <c r="D2356" s="8" t="s">
        <v>141</v>
      </c>
      <c r="E2356" s="8" t="s">
        <v>174</v>
      </c>
      <c r="F2356" s="8" t="s">
        <v>143</v>
      </c>
      <c r="G2356" s="8" t="s">
        <v>688</v>
      </c>
      <c r="H2356" s="8" t="s">
        <v>20</v>
      </c>
      <c r="I2356" s="8" t="s">
        <v>688</v>
      </c>
      <c r="J2356" s="8" t="s">
        <v>176</v>
      </c>
      <c r="K2356" s="8" t="s">
        <v>7</v>
      </c>
      <c r="L2356" s="12">
        <v>178</v>
      </c>
      <c r="M2356" s="9">
        <v>1</v>
      </c>
      <c r="N2356" s="10">
        <f t="shared" si="324"/>
        <v>5.6179775280898875E-3</v>
      </c>
      <c r="O2356" s="11">
        <f t="shared" si="325"/>
        <v>7.96</v>
      </c>
      <c r="P2356" s="11">
        <v>7.96</v>
      </c>
      <c r="Q2356" s="11">
        <v>0</v>
      </c>
      <c r="R2356" s="8">
        <v>0</v>
      </c>
      <c r="S2356" s="8">
        <v>0</v>
      </c>
      <c r="T2356" s="33" t="str">
        <f t="shared" si="326"/>
        <v/>
      </c>
      <c r="U2356" s="12">
        <f t="shared" si="327"/>
        <v>0</v>
      </c>
      <c r="V2356" s="10">
        <f t="shared" si="328"/>
        <v>0</v>
      </c>
      <c r="W2356" s="11">
        <v>12.5</v>
      </c>
      <c r="X2356" s="8" t="s">
        <v>148</v>
      </c>
      <c r="Y2356" s="8" t="s">
        <v>149</v>
      </c>
      <c r="AA2356">
        <f t="shared" si="329"/>
        <v>4</v>
      </c>
      <c r="AB2356" s="32">
        <f t="shared" si="330"/>
        <v>-7.96</v>
      </c>
      <c r="AC2356" t="str">
        <f t="shared" si="331"/>
        <v>No Sales</v>
      </c>
      <c r="AD2356">
        <f>IFERROR(VLOOKUP(J2356,Product_lookup!$A:$G,5,FALSE),"")</f>
        <v>449</v>
      </c>
      <c r="AE2356">
        <f>IFERROR(VLOOKUP(J2356,Product_lookup!$A:$G,6,FALSE),"")</f>
        <v>166</v>
      </c>
      <c r="AF2356">
        <f>IFERROR(VLOOKUP(J2356,Product_lookup!$A:$G,7,FALSE),"")</f>
        <v>140</v>
      </c>
      <c r="AG2356" s="33">
        <f t="shared" si="332"/>
        <v>0.31848552338530067</v>
      </c>
    </row>
    <row r="2357" spans="1:33" x14ac:dyDescent="0.3">
      <c r="A2357" s="27">
        <v>46287</v>
      </c>
      <c r="B2357" s="8" t="s">
        <v>23</v>
      </c>
      <c r="C2357" s="8" t="s">
        <v>173</v>
      </c>
      <c r="D2357" s="8" t="s">
        <v>141</v>
      </c>
      <c r="E2357" s="8" t="s">
        <v>186</v>
      </c>
      <c r="F2357" s="8" t="s">
        <v>143</v>
      </c>
      <c r="G2357" s="8" t="s">
        <v>363</v>
      </c>
      <c r="H2357" s="8" t="s">
        <v>20</v>
      </c>
      <c r="I2357" s="8" t="s">
        <v>363</v>
      </c>
      <c r="J2357" s="8" t="s">
        <v>188</v>
      </c>
      <c r="K2357" s="8" t="s">
        <v>21</v>
      </c>
      <c r="L2357" s="12">
        <v>304</v>
      </c>
      <c r="M2357" s="9">
        <v>7</v>
      </c>
      <c r="N2357" s="10">
        <f t="shared" si="324"/>
        <v>2.3026315789473683E-2</v>
      </c>
      <c r="O2357" s="11">
        <f t="shared" si="325"/>
        <v>13</v>
      </c>
      <c r="P2357" s="11">
        <v>91</v>
      </c>
      <c r="Q2357" s="11">
        <v>0</v>
      </c>
      <c r="R2357" s="8">
        <v>0</v>
      </c>
      <c r="S2357" s="8">
        <v>0</v>
      </c>
      <c r="T2357" s="33" t="str">
        <f t="shared" si="326"/>
        <v/>
      </c>
      <c r="U2357" s="12">
        <f t="shared" si="327"/>
        <v>0</v>
      </c>
      <c r="V2357" s="10">
        <f t="shared" si="328"/>
        <v>0</v>
      </c>
      <c r="W2357" s="11">
        <v>13</v>
      </c>
      <c r="X2357" s="8" t="s">
        <v>148</v>
      </c>
      <c r="Y2357" s="8" t="s">
        <v>149</v>
      </c>
      <c r="AA2357">
        <f t="shared" si="329"/>
        <v>4</v>
      </c>
      <c r="AB2357" s="32">
        <f t="shared" si="330"/>
        <v>-91</v>
      </c>
      <c r="AC2357" t="str">
        <f t="shared" si="331"/>
        <v>No Sales</v>
      </c>
      <c r="AD2357">
        <f>IFERROR(VLOOKUP(J2357,Product_lookup!$A:$G,5,FALSE),"")</f>
        <v>349</v>
      </c>
      <c r="AE2357">
        <f>IFERROR(VLOOKUP(J2357,Product_lookup!$A:$G,6,FALSE),"")</f>
        <v>133</v>
      </c>
      <c r="AF2357">
        <f>IFERROR(VLOOKUP(J2357,Product_lookup!$A:$G,7,FALSE),"")</f>
        <v>121</v>
      </c>
      <c r="AG2357" s="33">
        <f t="shared" si="332"/>
        <v>0.27220630372492838</v>
      </c>
    </row>
    <row r="2358" spans="1:33" x14ac:dyDescent="0.3">
      <c r="A2358" s="27">
        <v>46287</v>
      </c>
      <c r="B2358" s="8" t="s">
        <v>23</v>
      </c>
      <c r="C2358" s="8" t="s">
        <v>173</v>
      </c>
      <c r="D2358" s="8" t="s">
        <v>141</v>
      </c>
      <c r="E2358" s="8" t="s">
        <v>281</v>
      </c>
      <c r="F2358" s="8" t="s">
        <v>143</v>
      </c>
      <c r="G2358" s="8" t="s">
        <v>479</v>
      </c>
      <c r="H2358" s="8" t="s">
        <v>20</v>
      </c>
      <c r="I2358" s="8" t="s">
        <v>479</v>
      </c>
      <c r="J2358" s="8" t="s">
        <v>283</v>
      </c>
      <c r="K2358" s="8" t="s">
        <v>21</v>
      </c>
      <c r="L2358" s="12">
        <v>413</v>
      </c>
      <c r="M2358" s="9">
        <v>1</v>
      </c>
      <c r="N2358" s="10">
        <f t="shared" si="324"/>
        <v>2.4213075060532689E-3</v>
      </c>
      <c r="O2358" s="11">
        <f t="shared" si="325"/>
        <v>11</v>
      </c>
      <c r="P2358" s="11">
        <v>11</v>
      </c>
      <c r="Q2358" s="11">
        <v>0</v>
      </c>
      <c r="R2358" s="8">
        <v>0</v>
      </c>
      <c r="S2358" s="8">
        <v>0</v>
      </c>
      <c r="T2358" s="33" t="str">
        <f t="shared" si="326"/>
        <v/>
      </c>
      <c r="U2358" s="12">
        <f t="shared" si="327"/>
        <v>0</v>
      </c>
      <c r="V2358" s="10">
        <f t="shared" si="328"/>
        <v>0</v>
      </c>
      <c r="W2358" s="11">
        <v>11</v>
      </c>
      <c r="X2358" s="8" t="s">
        <v>148</v>
      </c>
      <c r="Y2358" s="8" t="s">
        <v>149</v>
      </c>
      <c r="AA2358">
        <f t="shared" si="329"/>
        <v>4</v>
      </c>
      <c r="AB2358" s="32">
        <f t="shared" si="330"/>
        <v>-11</v>
      </c>
      <c r="AC2358" t="str">
        <f t="shared" si="331"/>
        <v>No Sales</v>
      </c>
      <c r="AD2358">
        <f>IFERROR(VLOOKUP(J2358,Product_lookup!$A:$G,5,FALSE),"")</f>
        <v>299</v>
      </c>
      <c r="AE2358">
        <f>IFERROR(VLOOKUP(J2358,Product_lookup!$A:$G,6,FALSE),"")</f>
        <v>111</v>
      </c>
      <c r="AF2358">
        <f>IFERROR(VLOOKUP(J2358,Product_lookup!$A:$G,7,FALSE),"")</f>
        <v>107</v>
      </c>
      <c r="AG2358" s="33">
        <f t="shared" si="332"/>
        <v>0.2709030100334448</v>
      </c>
    </row>
    <row r="2359" spans="1:33" x14ac:dyDescent="0.3">
      <c r="A2359" s="27">
        <v>46287</v>
      </c>
      <c r="B2359" s="8" t="s">
        <v>23</v>
      </c>
      <c r="C2359" s="8" t="s">
        <v>173</v>
      </c>
      <c r="D2359" s="8" t="s">
        <v>141</v>
      </c>
      <c r="E2359" s="8" t="s">
        <v>281</v>
      </c>
      <c r="F2359" s="8" t="s">
        <v>143</v>
      </c>
      <c r="G2359" s="8" t="s">
        <v>598</v>
      </c>
      <c r="H2359" s="8" t="s">
        <v>20</v>
      </c>
      <c r="I2359" s="8" t="s">
        <v>598</v>
      </c>
      <c r="J2359" s="8" t="s">
        <v>283</v>
      </c>
      <c r="K2359" s="8" t="s">
        <v>7</v>
      </c>
      <c r="L2359" s="12">
        <v>338</v>
      </c>
      <c r="M2359" s="9">
        <v>3</v>
      </c>
      <c r="N2359" s="10">
        <f t="shared" si="324"/>
        <v>8.8757396449704144E-3</v>
      </c>
      <c r="O2359" s="11">
        <f t="shared" si="325"/>
        <v>6.1700000000000008</v>
      </c>
      <c r="P2359" s="11">
        <v>18.510000000000002</v>
      </c>
      <c r="Q2359" s="11">
        <v>0</v>
      </c>
      <c r="R2359" s="8">
        <v>0</v>
      </c>
      <c r="S2359" s="8">
        <v>0</v>
      </c>
      <c r="T2359" s="33" t="str">
        <f t="shared" si="326"/>
        <v/>
      </c>
      <c r="U2359" s="12">
        <f t="shared" si="327"/>
        <v>0</v>
      </c>
      <c r="V2359" s="10">
        <f t="shared" si="328"/>
        <v>0</v>
      </c>
      <c r="W2359" s="11">
        <v>8</v>
      </c>
      <c r="X2359" s="8" t="s">
        <v>148</v>
      </c>
      <c r="Y2359" s="8" t="s">
        <v>149</v>
      </c>
      <c r="AA2359">
        <f t="shared" si="329"/>
        <v>4</v>
      </c>
      <c r="AB2359" s="32">
        <f t="shared" si="330"/>
        <v>-18.510000000000002</v>
      </c>
      <c r="AC2359" t="str">
        <f t="shared" si="331"/>
        <v>No Sales</v>
      </c>
      <c r="AD2359">
        <f>IFERROR(VLOOKUP(J2359,Product_lookup!$A:$G,5,FALSE),"")</f>
        <v>299</v>
      </c>
      <c r="AE2359">
        <f>IFERROR(VLOOKUP(J2359,Product_lookup!$A:$G,6,FALSE),"")</f>
        <v>111</v>
      </c>
      <c r="AF2359">
        <f>IFERROR(VLOOKUP(J2359,Product_lookup!$A:$G,7,FALSE),"")</f>
        <v>107</v>
      </c>
      <c r="AG2359" s="33">
        <f t="shared" si="332"/>
        <v>0.2709030100334448</v>
      </c>
    </row>
    <row r="2360" spans="1:33" x14ac:dyDescent="0.3">
      <c r="A2360" s="27">
        <v>46287</v>
      </c>
      <c r="B2360" s="8" t="s">
        <v>43</v>
      </c>
      <c r="C2360" s="8" t="s">
        <v>140</v>
      </c>
      <c r="D2360" s="8" t="s">
        <v>141</v>
      </c>
      <c r="E2360" s="8" t="s">
        <v>142</v>
      </c>
      <c r="F2360" s="8" t="s">
        <v>143</v>
      </c>
      <c r="G2360" s="8" t="s">
        <v>1595</v>
      </c>
      <c r="H2360" s="8" t="s">
        <v>27</v>
      </c>
      <c r="I2360" s="8" t="s">
        <v>840</v>
      </c>
      <c r="J2360" s="8" t="s">
        <v>147</v>
      </c>
      <c r="K2360" s="8" t="s">
        <v>7</v>
      </c>
      <c r="L2360" s="12">
        <v>287</v>
      </c>
      <c r="M2360" s="9">
        <v>0</v>
      </c>
      <c r="N2360" s="10">
        <f t="shared" si="324"/>
        <v>0</v>
      </c>
      <c r="O2360" s="11" t="str">
        <f t="shared" si="325"/>
        <v/>
      </c>
      <c r="P2360" s="11">
        <v>0</v>
      </c>
      <c r="Q2360" s="11">
        <v>0</v>
      </c>
      <c r="R2360" s="8">
        <v>0</v>
      </c>
      <c r="S2360" s="8">
        <v>0</v>
      </c>
      <c r="T2360" s="33" t="str">
        <f t="shared" si="326"/>
        <v/>
      </c>
      <c r="U2360" s="12" t="str">
        <f t="shared" si="327"/>
        <v/>
      </c>
      <c r="V2360" s="10" t="str">
        <f t="shared" si="328"/>
        <v/>
      </c>
      <c r="W2360" s="11">
        <v>17</v>
      </c>
      <c r="X2360" s="8" t="s">
        <v>148</v>
      </c>
      <c r="Y2360" s="8" t="s">
        <v>149</v>
      </c>
      <c r="AA2360">
        <f t="shared" si="329"/>
        <v>4</v>
      </c>
      <c r="AB2360" s="32">
        <f t="shared" si="330"/>
        <v>0</v>
      </c>
      <c r="AC2360" t="str">
        <f t="shared" si="331"/>
        <v>No Spend</v>
      </c>
      <c r="AD2360">
        <f>IFERROR(VLOOKUP(J2360,Product_lookup!$A:$G,5,FALSE),"")</f>
        <v>599</v>
      </c>
      <c r="AE2360">
        <f>IFERROR(VLOOKUP(J2360,Product_lookup!$A:$G,6,FALSE),"")</f>
        <v>216</v>
      </c>
      <c r="AF2360">
        <f>IFERROR(VLOOKUP(J2360,Product_lookup!$A:$G,7,FALSE),"")</f>
        <v>144</v>
      </c>
      <c r="AG2360" s="33">
        <f t="shared" si="332"/>
        <v>0.39899833055091821</v>
      </c>
    </row>
    <row r="2361" spans="1:33" x14ac:dyDescent="0.3">
      <c r="A2361" s="27">
        <v>46287</v>
      </c>
      <c r="B2361" s="8" t="s">
        <v>43</v>
      </c>
      <c r="C2361" s="8" t="s">
        <v>140</v>
      </c>
      <c r="D2361" s="8" t="s">
        <v>141</v>
      </c>
      <c r="E2361" s="8" t="s">
        <v>142</v>
      </c>
      <c r="F2361" s="8" t="s">
        <v>143</v>
      </c>
      <c r="G2361" s="8" t="s">
        <v>1590</v>
      </c>
      <c r="H2361" s="8" t="s">
        <v>27</v>
      </c>
      <c r="I2361" s="8" t="s">
        <v>692</v>
      </c>
      <c r="J2361" s="8" t="s">
        <v>147</v>
      </c>
      <c r="K2361" s="8" t="s">
        <v>21</v>
      </c>
      <c r="L2361" s="12">
        <v>495</v>
      </c>
      <c r="M2361" s="9">
        <v>5</v>
      </c>
      <c r="N2361" s="10">
        <f t="shared" si="324"/>
        <v>1.0101010101010102E-2</v>
      </c>
      <c r="O2361" s="11">
        <f t="shared" si="325"/>
        <v>12.620000000000001</v>
      </c>
      <c r="P2361" s="11">
        <v>63.1</v>
      </c>
      <c r="Q2361" s="11">
        <v>0</v>
      </c>
      <c r="R2361" s="8">
        <v>0</v>
      </c>
      <c r="S2361" s="8">
        <v>0</v>
      </c>
      <c r="T2361" s="33" t="str">
        <f t="shared" si="326"/>
        <v/>
      </c>
      <c r="U2361" s="12">
        <f t="shared" si="327"/>
        <v>0</v>
      </c>
      <c r="V2361" s="10">
        <f t="shared" si="328"/>
        <v>0</v>
      </c>
      <c r="W2361" s="11">
        <v>14.5</v>
      </c>
      <c r="X2361" s="8" t="s">
        <v>148</v>
      </c>
      <c r="Y2361" s="8" t="s">
        <v>149</v>
      </c>
      <c r="AA2361">
        <f t="shared" si="329"/>
        <v>4</v>
      </c>
      <c r="AB2361" s="32">
        <f t="shared" si="330"/>
        <v>-63.1</v>
      </c>
      <c r="AC2361" t="str">
        <f t="shared" si="331"/>
        <v>No Sales</v>
      </c>
      <c r="AD2361">
        <f>IFERROR(VLOOKUP(J2361,Product_lookup!$A:$G,5,FALSE),"")</f>
        <v>599</v>
      </c>
      <c r="AE2361">
        <f>IFERROR(VLOOKUP(J2361,Product_lookup!$A:$G,6,FALSE),"")</f>
        <v>216</v>
      </c>
      <c r="AF2361">
        <f>IFERROR(VLOOKUP(J2361,Product_lookup!$A:$G,7,FALSE),"")</f>
        <v>144</v>
      </c>
      <c r="AG2361" s="33">
        <f t="shared" si="332"/>
        <v>0.39899833055091821</v>
      </c>
    </row>
    <row r="2362" spans="1:33" x14ac:dyDescent="0.3">
      <c r="A2362" s="27">
        <v>46287</v>
      </c>
      <c r="B2362" s="8" t="s">
        <v>43</v>
      </c>
      <c r="C2362" s="8" t="s">
        <v>140</v>
      </c>
      <c r="D2362" s="8" t="s">
        <v>141</v>
      </c>
      <c r="E2362" s="8" t="s">
        <v>142</v>
      </c>
      <c r="F2362" s="8" t="s">
        <v>143</v>
      </c>
      <c r="G2362" s="8" t="s">
        <v>1568</v>
      </c>
      <c r="H2362" s="8" t="s">
        <v>27</v>
      </c>
      <c r="I2362" s="8" t="s">
        <v>295</v>
      </c>
      <c r="J2362" s="8" t="s">
        <v>147</v>
      </c>
      <c r="K2362" s="8" t="s">
        <v>7</v>
      </c>
      <c r="L2362" s="12">
        <v>1691</v>
      </c>
      <c r="M2362" s="9">
        <v>9</v>
      </c>
      <c r="N2362" s="10">
        <f t="shared" si="324"/>
        <v>5.3222945002956833E-3</v>
      </c>
      <c r="O2362" s="11">
        <f t="shared" si="325"/>
        <v>9</v>
      </c>
      <c r="P2362" s="11">
        <v>81</v>
      </c>
      <c r="Q2362" s="11">
        <v>0</v>
      </c>
      <c r="R2362" s="8">
        <v>0</v>
      </c>
      <c r="S2362" s="8">
        <v>0</v>
      </c>
      <c r="T2362" s="33" t="str">
        <f t="shared" si="326"/>
        <v/>
      </c>
      <c r="U2362" s="12">
        <f t="shared" si="327"/>
        <v>0</v>
      </c>
      <c r="V2362" s="10">
        <f t="shared" si="328"/>
        <v>0</v>
      </c>
      <c r="W2362" s="11">
        <v>12</v>
      </c>
      <c r="X2362" s="8" t="s">
        <v>148</v>
      </c>
      <c r="Y2362" s="8" t="s">
        <v>149</v>
      </c>
      <c r="AA2362">
        <f t="shared" si="329"/>
        <v>4</v>
      </c>
      <c r="AB2362" s="32">
        <f t="shared" si="330"/>
        <v>-81</v>
      </c>
      <c r="AC2362" t="str">
        <f t="shared" si="331"/>
        <v>No Sales</v>
      </c>
      <c r="AD2362">
        <f>IFERROR(VLOOKUP(J2362,Product_lookup!$A:$G,5,FALSE),"")</f>
        <v>599</v>
      </c>
      <c r="AE2362">
        <f>IFERROR(VLOOKUP(J2362,Product_lookup!$A:$G,6,FALSE),"")</f>
        <v>216</v>
      </c>
      <c r="AF2362">
        <f>IFERROR(VLOOKUP(J2362,Product_lookup!$A:$G,7,FALSE),"")</f>
        <v>144</v>
      </c>
      <c r="AG2362" s="33">
        <f t="shared" si="332"/>
        <v>0.39899833055091821</v>
      </c>
    </row>
    <row r="2363" spans="1:33" x14ac:dyDescent="0.3">
      <c r="A2363" s="27">
        <v>46287</v>
      </c>
      <c r="B2363" s="8" t="s">
        <v>43</v>
      </c>
      <c r="C2363" s="8" t="s">
        <v>140</v>
      </c>
      <c r="D2363" s="8" t="s">
        <v>141</v>
      </c>
      <c r="E2363" s="8" t="s">
        <v>164</v>
      </c>
      <c r="F2363" s="8" t="s">
        <v>143</v>
      </c>
      <c r="G2363" s="8" t="s">
        <v>1597</v>
      </c>
      <c r="H2363" s="8" t="s">
        <v>27</v>
      </c>
      <c r="I2363" s="8" t="s">
        <v>844</v>
      </c>
      <c r="J2363" s="8" t="s">
        <v>166</v>
      </c>
      <c r="K2363" s="8" t="s">
        <v>7</v>
      </c>
      <c r="L2363" s="12">
        <v>550</v>
      </c>
      <c r="M2363" s="9">
        <v>1</v>
      </c>
      <c r="N2363" s="10">
        <f t="shared" si="324"/>
        <v>1.8181818181818182E-3</v>
      </c>
      <c r="O2363" s="11">
        <f t="shared" si="325"/>
        <v>6.86</v>
      </c>
      <c r="P2363" s="11">
        <v>6.86</v>
      </c>
      <c r="Q2363" s="11">
        <v>0</v>
      </c>
      <c r="R2363" s="8">
        <v>0</v>
      </c>
      <c r="S2363" s="8">
        <v>0</v>
      </c>
      <c r="T2363" s="33" t="str">
        <f t="shared" si="326"/>
        <v/>
      </c>
      <c r="U2363" s="12">
        <f t="shared" si="327"/>
        <v>0</v>
      </c>
      <c r="V2363" s="10">
        <f t="shared" si="328"/>
        <v>0</v>
      </c>
      <c r="W2363" s="11">
        <v>12</v>
      </c>
      <c r="X2363" s="8" t="s">
        <v>148</v>
      </c>
      <c r="Y2363" s="8" t="s">
        <v>149</v>
      </c>
      <c r="AA2363">
        <f t="shared" si="329"/>
        <v>4</v>
      </c>
      <c r="AB2363" s="32">
        <f t="shared" si="330"/>
        <v>-6.86</v>
      </c>
      <c r="AC2363" t="str">
        <f t="shared" si="331"/>
        <v>No Sales</v>
      </c>
      <c r="AD2363">
        <f>IFERROR(VLOOKUP(J2363,Product_lookup!$A:$G,5,FALSE),"")</f>
        <v>449</v>
      </c>
      <c r="AE2363">
        <f>IFERROR(VLOOKUP(J2363,Product_lookup!$A:$G,6,FALSE),"")</f>
        <v>162</v>
      </c>
      <c r="AF2363">
        <f>IFERROR(VLOOKUP(J2363,Product_lookup!$A:$G,7,FALSE),"")</f>
        <v>130</v>
      </c>
      <c r="AG2363" s="33">
        <f t="shared" si="332"/>
        <v>0.34966592427616927</v>
      </c>
    </row>
    <row r="2364" spans="1:33" x14ac:dyDescent="0.3">
      <c r="A2364" s="27">
        <v>46287</v>
      </c>
      <c r="B2364" s="8" t="s">
        <v>43</v>
      </c>
      <c r="C2364" s="8" t="s">
        <v>140</v>
      </c>
      <c r="D2364" s="8" t="s">
        <v>141</v>
      </c>
      <c r="E2364" s="8" t="s">
        <v>164</v>
      </c>
      <c r="F2364" s="8" t="s">
        <v>143</v>
      </c>
      <c r="G2364" s="8" t="s">
        <v>1571</v>
      </c>
      <c r="H2364" s="8" t="s">
        <v>27</v>
      </c>
      <c r="I2364" s="8" t="s">
        <v>302</v>
      </c>
      <c r="J2364" s="8" t="s">
        <v>166</v>
      </c>
      <c r="K2364" s="8" t="s">
        <v>7</v>
      </c>
      <c r="L2364" s="12">
        <v>2186</v>
      </c>
      <c r="M2364" s="9">
        <v>12</v>
      </c>
      <c r="N2364" s="10">
        <f t="shared" si="324"/>
        <v>5.4894784995425435E-3</v>
      </c>
      <c r="O2364" s="11">
        <f t="shared" si="325"/>
        <v>4.57</v>
      </c>
      <c r="P2364" s="11">
        <v>54.84</v>
      </c>
      <c r="Q2364" s="11">
        <v>0</v>
      </c>
      <c r="R2364" s="8">
        <v>0</v>
      </c>
      <c r="S2364" s="8">
        <v>0</v>
      </c>
      <c r="T2364" s="33" t="str">
        <f t="shared" si="326"/>
        <v/>
      </c>
      <c r="U2364" s="12">
        <f t="shared" si="327"/>
        <v>0</v>
      </c>
      <c r="V2364" s="10">
        <f t="shared" si="328"/>
        <v>0</v>
      </c>
      <c r="W2364" s="11">
        <v>7.5</v>
      </c>
      <c r="X2364" s="8" t="s">
        <v>148</v>
      </c>
      <c r="Y2364" s="8" t="s">
        <v>149</v>
      </c>
      <c r="AA2364">
        <f t="shared" si="329"/>
        <v>4</v>
      </c>
      <c r="AB2364" s="32">
        <f t="shared" si="330"/>
        <v>-54.84</v>
      </c>
      <c r="AC2364" t="str">
        <f t="shared" si="331"/>
        <v>No Sales</v>
      </c>
      <c r="AD2364">
        <f>IFERROR(VLOOKUP(J2364,Product_lookup!$A:$G,5,FALSE),"")</f>
        <v>449</v>
      </c>
      <c r="AE2364">
        <f>IFERROR(VLOOKUP(J2364,Product_lookup!$A:$G,6,FALSE),"")</f>
        <v>162</v>
      </c>
      <c r="AF2364">
        <f>IFERROR(VLOOKUP(J2364,Product_lookup!$A:$G,7,FALSE),"")</f>
        <v>130</v>
      </c>
      <c r="AG2364" s="33">
        <f t="shared" si="332"/>
        <v>0.34966592427616927</v>
      </c>
    </row>
    <row r="2365" spans="1:33" x14ac:dyDescent="0.3">
      <c r="A2365" s="27">
        <v>46287</v>
      </c>
      <c r="B2365" s="8" t="s">
        <v>43</v>
      </c>
      <c r="C2365" s="8" t="s">
        <v>140</v>
      </c>
      <c r="D2365" s="8" t="s">
        <v>141</v>
      </c>
      <c r="E2365" s="8" t="s">
        <v>164</v>
      </c>
      <c r="F2365" s="8" t="s">
        <v>143</v>
      </c>
      <c r="G2365" s="8" t="s">
        <v>1570</v>
      </c>
      <c r="H2365" s="8" t="s">
        <v>27</v>
      </c>
      <c r="I2365" s="8" t="s">
        <v>300</v>
      </c>
      <c r="J2365" s="8" t="s">
        <v>166</v>
      </c>
      <c r="K2365" s="8" t="s">
        <v>7</v>
      </c>
      <c r="L2365" s="12">
        <v>1476</v>
      </c>
      <c r="M2365" s="9">
        <v>4</v>
      </c>
      <c r="N2365" s="10">
        <f t="shared" si="324"/>
        <v>2.7100271002710027E-3</v>
      </c>
      <c r="O2365" s="11">
        <f t="shared" si="325"/>
        <v>7.37</v>
      </c>
      <c r="P2365" s="11">
        <v>29.48</v>
      </c>
      <c r="Q2365" s="11">
        <v>0</v>
      </c>
      <c r="R2365" s="8">
        <v>0</v>
      </c>
      <c r="S2365" s="8">
        <v>0</v>
      </c>
      <c r="T2365" s="33" t="str">
        <f t="shared" si="326"/>
        <v/>
      </c>
      <c r="U2365" s="12">
        <f t="shared" si="327"/>
        <v>0</v>
      </c>
      <c r="V2365" s="10">
        <f t="shared" si="328"/>
        <v>0</v>
      </c>
      <c r="W2365" s="11">
        <v>11</v>
      </c>
      <c r="X2365" s="8" t="s">
        <v>148</v>
      </c>
      <c r="Y2365" s="8" t="s">
        <v>149</v>
      </c>
      <c r="AA2365">
        <f t="shared" si="329"/>
        <v>4</v>
      </c>
      <c r="AB2365" s="32">
        <f t="shared" si="330"/>
        <v>-29.48</v>
      </c>
      <c r="AC2365" t="str">
        <f t="shared" si="331"/>
        <v>No Sales</v>
      </c>
      <c r="AD2365">
        <f>IFERROR(VLOOKUP(J2365,Product_lookup!$A:$G,5,FALSE),"")</f>
        <v>449</v>
      </c>
      <c r="AE2365">
        <f>IFERROR(VLOOKUP(J2365,Product_lookup!$A:$G,6,FALSE),"")</f>
        <v>162</v>
      </c>
      <c r="AF2365">
        <f>IFERROR(VLOOKUP(J2365,Product_lookup!$A:$G,7,FALSE),"")</f>
        <v>130</v>
      </c>
      <c r="AG2365" s="33">
        <f t="shared" si="332"/>
        <v>0.34966592427616927</v>
      </c>
    </row>
    <row r="2366" spans="1:33" x14ac:dyDescent="0.3">
      <c r="A2366" s="27">
        <v>46287</v>
      </c>
      <c r="B2366" s="8" t="s">
        <v>43</v>
      </c>
      <c r="C2366" s="8" t="s">
        <v>140</v>
      </c>
      <c r="D2366" s="8" t="s">
        <v>141</v>
      </c>
      <c r="E2366" s="8" t="s">
        <v>239</v>
      </c>
      <c r="F2366" s="8" t="s">
        <v>143</v>
      </c>
      <c r="G2366" s="8" t="s">
        <v>1577</v>
      </c>
      <c r="H2366" s="8" t="s">
        <v>27</v>
      </c>
      <c r="I2366" s="8" t="s">
        <v>317</v>
      </c>
      <c r="J2366" s="8" t="s">
        <v>242</v>
      </c>
      <c r="K2366" s="8" t="s">
        <v>7</v>
      </c>
      <c r="L2366" s="12">
        <v>1023</v>
      </c>
      <c r="M2366" s="9">
        <v>12</v>
      </c>
      <c r="N2366" s="10">
        <f t="shared" si="324"/>
        <v>1.1730205278592375E-2</v>
      </c>
      <c r="O2366" s="11">
        <f t="shared" si="325"/>
        <v>4.49</v>
      </c>
      <c r="P2366" s="11">
        <v>53.88</v>
      </c>
      <c r="Q2366" s="11">
        <v>0</v>
      </c>
      <c r="R2366" s="8">
        <v>0</v>
      </c>
      <c r="S2366" s="8">
        <v>0</v>
      </c>
      <c r="T2366" s="33" t="str">
        <f t="shared" si="326"/>
        <v/>
      </c>
      <c r="U2366" s="12">
        <f t="shared" si="327"/>
        <v>0</v>
      </c>
      <c r="V2366" s="10">
        <f t="shared" si="328"/>
        <v>0</v>
      </c>
      <c r="W2366" s="11">
        <v>8.5</v>
      </c>
      <c r="X2366" s="8" t="s">
        <v>148</v>
      </c>
      <c r="Y2366" s="8" t="s">
        <v>149</v>
      </c>
      <c r="AA2366">
        <f t="shared" si="329"/>
        <v>4</v>
      </c>
      <c r="AB2366" s="32">
        <f t="shared" si="330"/>
        <v>-53.88</v>
      </c>
      <c r="AC2366" t="str">
        <f t="shared" si="331"/>
        <v>No Sales</v>
      </c>
      <c r="AD2366">
        <f>IFERROR(VLOOKUP(J2366,Product_lookup!$A:$G,5,FALSE),"")</f>
        <v>299</v>
      </c>
      <c r="AE2366">
        <f>IFERROR(VLOOKUP(J2366,Product_lookup!$A:$G,6,FALSE),"")</f>
        <v>114</v>
      </c>
      <c r="AF2366">
        <f>IFERROR(VLOOKUP(J2366,Product_lookup!$A:$G,7,FALSE),"")</f>
        <v>107</v>
      </c>
      <c r="AG2366" s="33">
        <f t="shared" si="332"/>
        <v>0.2608695652173913</v>
      </c>
    </row>
    <row r="2367" spans="1:33" x14ac:dyDescent="0.3">
      <c r="A2367" s="27">
        <v>46287</v>
      </c>
      <c r="B2367" s="8" t="s">
        <v>43</v>
      </c>
      <c r="C2367" s="8" t="s">
        <v>140</v>
      </c>
      <c r="D2367" s="8" t="s">
        <v>141</v>
      </c>
      <c r="E2367" s="8" t="s">
        <v>239</v>
      </c>
      <c r="F2367" s="8" t="s">
        <v>143</v>
      </c>
      <c r="G2367" s="8" t="s">
        <v>1575</v>
      </c>
      <c r="H2367" s="8" t="s">
        <v>27</v>
      </c>
      <c r="I2367" s="8" t="s">
        <v>312</v>
      </c>
      <c r="J2367" s="8" t="s">
        <v>242</v>
      </c>
      <c r="K2367" s="8" t="s">
        <v>7</v>
      </c>
      <c r="L2367" s="12">
        <v>610</v>
      </c>
      <c r="M2367" s="9">
        <v>3</v>
      </c>
      <c r="N2367" s="10">
        <f t="shared" si="324"/>
        <v>4.9180327868852463E-3</v>
      </c>
      <c r="O2367" s="11">
        <f t="shared" si="325"/>
        <v>6.6700000000000008</v>
      </c>
      <c r="P2367" s="11">
        <v>20.010000000000002</v>
      </c>
      <c r="Q2367" s="11">
        <v>0</v>
      </c>
      <c r="R2367" s="8">
        <v>0</v>
      </c>
      <c r="S2367" s="8">
        <v>0</v>
      </c>
      <c r="T2367" s="33" t="str">
        <f t="shared" si="326"/>
        <v/>
      </c>
      <c r="U2367" s="12">
        <f t="shared" si="327"/>
        <v>0</v>
      </c>
      <c r="V2367" s="10">
        <f t="shared" si="328"/>
        <v>0</v>
      </c>
      <c r="W2367" s="11">
        <v>8.5</v>
      </c>
      <c r="X2367" s="8" t="s">
        <v>148</v>
      </c>
      <c r="Y2367" s="8" t="s">
        <v>149</v>
      </c>
      <c r="AA2367">
        <f t="shared" si="329"/>
        <v>4</v>
      </c>
      <c r="AB2367" s="32">
        <f t="shared" si="330"/>
        <v>-20.010000000000002</v>
      </c>
      <c r="AC2367" t="str">
        <f t="shared" si="331"/>
        <v>No Sales</v>
      </c>
      <c r="AD2367">
        <f>IFERROR(VLOOKUP(J2367,Product_lookup!$A:$G,5,FALSE),"")</f>
        <v>299</v>
      </c>
      <c r="AE2367">
        <f>IFERROR(VLOOKUP(J2367,Product_lookup!$A:$G,6,FALSE),"")</f>
        <v>114</v>
      </c>
      <c r="AF2367">
        <f>IFERROR(VLOOKUP(J2367,Product_lookup!$A:$G,7,FALSE),"")</f>
        <v>107</v>
      </c>
      <c r="AG2367" s="33">
        <f t="shared" si="332"/>
        <v>0.2608695652173913</v>
      </c>
    </row>
    <row r="2368" spans="1:33" x14ac:dyDescent="0.3">
      <c r="A2368" s="27">
        <v>46287</v>
      </c>
      <c r="B2368" s="8" t="s">
        <v>34</v>
      </c>
      <c r="C2368" s="8" t="s">
        <v>140</v>
      </c>
      <c r="D2368" s="8" t="s">
        <v>141</v>
      </c>
      <c r="E2368" s="8" t="s">
        <v>322</v>
      </c>
      <c r="F2368" s="8" t="s">
        <v>143</v>
      </c>
      <c r="G2368" s="8" t="s">
        <v>608</v>
      </c>
      <c r="H2368" s="8" t="s">
        <v>20</v>
      </c>
      <c r="I2368" s="8" t="s">
        <v>608</v>
      </c>
      <c r="J2368" s="8" t="s">
        <v>324</v>
      </c>
      <c r="K2368" s="8" t="s">
        <v>14</v>
      </c>
      <c r="L2368" s="12">
        <v>2052</v>
      </c>
      <c r="M2368" s="9">
        <v>14</v>
      </c>
      <c r="N2368" s="10">
        <f t="shared" si="324"/>
        <v>6.8226120857699801E-3</v>
      </c>
      <c r="O2368" s="11">
        <f t="shared" si="325"/>
        <v>11.42</v>
      </c>
      <c r="P2368" s="11">
        <v>159.88</v>
      </c>
      <c r="Q2368" s="11">
        <v>0</v>
      </c>
      <c r="R2368" s="8">
        <v>0</v>
      </c>
      <c r="S2368" s="8">
        <v>0</v>
      </c>
      <c r="T2368" s="33" t="str">
        <f t="shared" si="326"/>
        <v/>
      </c>
      <c r="U2368" s="12">
        <f t="shared" si="327"/>
        <v>0</v>
      </c>
      <c r="V2368" s="10">
        <f t="shared" si="328"/>
        <v>0</v>
      </c>
      <c r="W2368" s="11">
        <v>19.5</v>
      </c>
      <c r="X2368" s="8" t="s">
        <v>148</v>
      </c>
      <c r="Y2368" s="8" t="s">
        <v>149</v>
      </c>
      <c r="AA2368">
        <f t="shared" si="329"/>
        <v>4</v>
      </c>
      <c r="AB2368" s="32">
        <f t="shared" si="330"/>
        <v>-159.88</v>
      </c>
      <c r="AC2368" t="str">
        <f t="shared" si="331"/>
        <v>No Sales</v>
      </c>
      <c r="AD2368">
        <f>IFERROR(VLOOKUP(J2368,Product_lookup!$A:$G,5,FALSE),"")</f>
        <v>499</v>
      </c>
      <c r="AE2368">
        <f>IFERROR(VLOOKUP(J2368,Product_lookup!$A:$G,6,FALSE),"")</f>
        <v>180</v>
      </c>
      <c r="AF2368">
        <f>IFERROR(VLOOKUP(J2368,Product_lookup!$A:$G,7,FALSE),"")</f>
        <v>125</v>
      </c>
      <c r="AG2368" s="33">
        <f t="shared" si="332"/>
        <v>0.38877755511022044</v>
      </c>
    </row>
    <row r="2369" spans="1:33" x14ac:dyDescent="0.3">
      <c r="A2369" s="27">
        <v>46287</v>
      </c>
      <c r="B2369" s="8" t="s">
        <v>34</v>
      </c>
      <c r="C2369" s="8" t="s">
        <v>140</v>
      </c>
      <c r="D2369" s="8" t="s">
        <v>141</v>
      </c>
      <c r="E2369" s="8" t="s">
        <v>322</v>
      </c>
      <c r="F2369" s="8" t="s">
        <v>143</v>
      </c>
      <c r="G2369" s="8" t="s">
        <v>606</v>
      </c>
      <c r="H2369" s="8" t="s">
        <v>20</v>
      </c>
      <c r="I2369" s="8" t="s">
        <v>606</v>
      </c>
      <c r="J2369" s="8" t="s">
        <v>324</v>
      </c>
      <c r="K2369" s="8" t="s">
        <v>14</v>
      </c>
      <c r="L2369" s="12">
        <v>521</v>
      </c>
      <c r="M2369" s="9">
        <v>4</v>
      </c>
      <c r="N2369" s="10">
        <f t="shared" si="324"/>
        <v>7.677543186180422E-3</v>
      </c>
      <c r="O2369" s="11">
        <f t="shared" si="325"/>
        <v>13.59</v>
      </c>
      <c r="P2369" s="11">
        <v>54.36</v>
      </c>
      <c r="Q2369" s="11">
        <v>0</v>
      </c>
      <c r="R2369" s="8">
        <v>0</v>
      </c>
      <c r="S2369" s="8">
        <v>0</v>
      </c>
      <c r="T2369" s="33" t="str">
        <f t="shared" si="326"/>
        <v/>
      </c>
      <c r="U2369" s="12">
        <f t="shared" si="327"/>
        <v>0</v>
      </c>
      <c r="V2369" s="10">
        <f t="shared" si="328"/>
        <v>0</v>
      </c>
      <c r="W2369" s="11">
        <v>19.5</v>
      </c>
      <c r="X2369" s="8" t="s">
        <v>148</v>
      </c>
      <c r="Y2369" s="8" t="s">
        <v>149</v>
      </c>
      <c r="AA2369">
        <f t="shared" si="329"/>
        <v>4</v>
      </c>
      <c r="AB2369" s="32">
        <f t="shared" si="330"/>
        <v>-54.36</v>
      </c>
      <c r="AC2369" t="str">
        <f t="shared" si="331"/>
        <v>No Sales</v>
      </c>
      <c r="AD2369">
        <f>IFERROR(VLOOKUP(J2369,Product_lookup!$A:$G,5,FALSE),"")</f>
        <v>499</v>
      </c>
      <c r="AE2369">
        <f>IFERROR(VLOOKUP(J2369,Product_lookup!$A:$G,6,FALSE),"")</f>
        <v>180</v>
      </c>
      <c r="AF2369">
        <f>IFERROR(VLOOKUP(J2369,Product_lookup!$A:$G,7,FALSE),"")</f>
        <v>125</v>
      </c>
      <c r="AG2369" s="33">
        <f t="shared" si="332"/>
        <v>0.38877755511022044</v>
      </c>
    </row>
    <row r="2370" spans="1:33" x14ac:dyDescent="0.3">
      <c r="A2370" s="27">
        <v>46287</v>
      </c>
      <c r="B2370" s="8" t="s">
        <v>34</v>
      </c>
      <c r="C2370" s="8" t="s">
        <v>140</v>
      </c>
      <c r="D2370" s="8" t="s">
        <v>141</v>
      </c>
      <c r="E2370" s="8" t="s">
        <v>322</v>
      </c>
      <c r="F2370" s="8" t="s">
        <v>143</v>
      </c>
      <c r="G2370" s="8" t="s">
        <v>323</v>
      </c>
      <c r="H2370" s="8" t="s">
        <v>20</v>
      </c>
      <c r="I2370" s="8" t="s">
        <v>323</v>
      </c>
      <c r="J2370" s="8" t="s">
        <v>324</v>
      </c>
      <c r="K2370" s="8" t="s">
        <v>21</v>
      </c>
      <c r="L2370" s="12">
        <v>1964</v>
      </c>
      <c r="M2370" s="9">
        <v>20</v>
      </c>
      <c r="N2370" s="10">
        <f t="shared" ref="N2370:N2433" si="333">IF(L2370=0,"",M2370/L2370)</f>
        <v>1.0183299389002037E-2</v>
      </c>
      <c r="O2370" s="11">
        <f t="shared" ref="O2370:O2433" si="334">IF(M2370=0,"",P2370/M2370)</f>
        <v>9.74</v>
      </c>
      <c r="P2370" s="11">
        <v>194.8</v>
      </c>
      <c r="Q2370" s="11">
        <v>499</v>
      </c>
      <c r="R2370" s="8">
        <v>1</v>
      </c>
      <c r="S2370" s="8">
        <v>1</v>
      </c>
      <c r="T2370" s="33">
        <f t="shared" ref="T2370:T2433" si="335">IF(Q2370=0,"",P2370/Q2370)</f>
        <v>0.39038076152304613</v>
      </c>
      <c r="U2370" s="12">
        <f t="shared" ref="U2370:U2433" si="336">IF(P2370=0,"",Q2370/P2370)</f>
        <v>2.561601642710472</v>
      </c>
      <c r="V2370" s="10">
        <f t="shared" ref="V2370:V2433" si="337">IF(M2370=0,"",R2370/M2370)</f>
        <v>0.05</v>
      </c>
      <c r="W2370" s="11">
        <v>11.5</v>
      </c>
      <c r="X2370" s="8" t="s">
        <v>148</v>
      </c>
      <c r="Y2370" s="8" t="s">
        <v>149</v>
      </c>
      <c r="AA2370">
        <f t="shared" ref="AA2370:AA2433" si="338">IF(OR(A2370&lt;DATE(2026,9,1),A2370&gt;DATE(2026,9,28)),"Check Date",INT((A2370-DATE(2026,9,1))/7)+1)</f>
        <v>4</v>
      </c>
      <c r="AB2370" s="32">
        <f t="shared" ref="AB2370:AB2433" si="339">IF(OR(AD2370="",AE2370="",AF2370=""),"",S2370*(AD2370-AE2370-AF2370)-P2370)</f>
        <v>-0.80000000000001137</v>
      </c>
      <c r="AC2370" t="str">
        <f t="shared" ref="AC2370:AC2433" si="340">IF(P2370&lt;0,"Review",IF(OR(AD2370="",AE2370="",AF2370=""),"Cost missing",IF(P2370=0,"No Spend",IF(Q2370=0,"No Sales",IF(P2370/Q2370&lt;AG2370,"Profitable","Losing")))))</f>
        <v>Losing</v>
      </c>
      <c r="AD2370">
        <f>IFERROR(VLOOKUP(J2370,Product_lookup!$A:$G,5,FALSE),"")</f>
        <v>499</v>
      </c>
      <c r="AE2370">
        <f>IFERROR(VLOOKUP(J2370,Product_lookup!$A:$G,6,FALSE),"")</f>
        <v>180</v>
      </c>
      <c r="AF2370">
        <f>IFERROR(VLOOKUP(J2370,Product_lookup!$A:$G,7,FALSE),"")</f>
        <v>125</v>
      </c>
      <c r="AG2370" s="33">
        <f t="shared" ref="AG2370:AG2433" si="341">IFERROR((AD2370-AE2370-AF2370)/AD2370,"")</f>
        <v>0.38877755511022044</v>
      </c>
    </row>
    <row r="2371" spans="1:33" x14ac:dyDescent="0.3">
      <c r="A2371" s="27">
        <v>46287</v>
      </c>
      <c r="B2371" s="8" t="s">
        <v>34</v>
      </c>
      <c r="C2371" s="8" t="s">
        <v>140</v>
      </c>
      <c r="D2371" s="8" t="s">
        <v>141</v>
      </c>
      <c r="E2371" s="8" t="s">
        <v>322</v>
      </c>
      <c r="F2371" s="8" t="s">
        <v>143</v>
      </c>
      <c r="G2371" s="8" t="s">
        <v>560</v>
      </c>
      <c r="H2371" s="8" t="s">
        <v>20</v>
      </c>
      <c r="I2371" s="8" t="s">
        <v>560</v>
      </c>
      <c r="J2371" s="8" t="s">
        <v>324</v>
      </c>
      <c r="K2371" s="8" t="s">
        <v>14</v>
      </c>
      <c r="L2371" s="12">
        <v>567</v>
      </c>
      <c r="M2371" s="9">
        <v>4</v>
      </c>
      <c r="N2371" s="10">
        <f t="shared" si="333"/>
        <v>7.0546737213403876E-3</v>
      </c>
      <c r="O2371" s="11">
        <f t="shared" si="334"/>
        <v>13.35</v>
      </c>
      <c r="P2371" s="11">
        <v>53.4</v>
      </c>
      <c r="Q2371" s="11">
        <v>499</v>
      </c>
      <c r="R2371" s="8">
        <v>1</v>
      </c>
      <c r="S2371" s="8">
        <v>1</v>
      </c>
      <c r="T2371" s="33">
        <f t="shared" si="335"/>
        <v>0.10701402805611222</v>
      </c>
      <c r="U2371" s="12">
        <f t="shared" si="336"/>
        <v>9.3445692883895131</v>
      </c>
      <c r="V2371" s="10">
        <f t="shared" si="337"/>
        <v>0.25</v>
      </c>
      <c r="W2371" s="11">
        <v>19</v>
      </c>
      <c r="X2371" s="8" t="s">
        <v>148</v>
      </c>
      <c r="Y2371" s="8" t="s">
        <v>149</v>
      </c>
      <c r="AA2371">
        <f t="shared" si="338"/>
        <v>4</v>
      </c>
      <c r="AB2371" s="32">
        <f t="shared" si="339"/>
        <v>140.6</v>
      </c>
      <c r="AC2371" t="str">
        <f t="shared" si="340"/>
        <v>Profitable</v>
      </c>
      <c r="AD2371">
        <f>IFERROR(VLOOKUP(J2371,Product_lookup!$A:$G,5,FALSE),"")</f>
        <v>499</v>
      </c>
      <c r="AE2371">
        <f>IFERROR(VLOOKUP(J2371,Product_lookup!$A:$G,6,FALSE),"")</f>
        <v>180</v>
      </c>
      <c r="AF2371">
        <f>IFERROR(VLOOKUP(J2371,Product_lookup!$A:$G,7,FALSE),"")</f>
        <v>125</v>
      </c>
      <c r="AG2371" s="33">
        <f t="shared" si="341"/>
        <v>0.38877755511022044</v>
      </c>
    </row>
    <row r="2372" spans="1:33" x14ac:dyDescent="0.3">
      <c r="A2372" s="27">
        <v>46287</v>
      </c>
      <c r="B2372" s="8" t="s">
        <v>34</v>
      </c>
      <c r="C2372" s="8" t="s">
        <v>140</v>
      </c>
      <c r="D2372" s="8" t="s">
        <v>141</v>
      </c>
      <c r="E2372" s="8" t="s">
        <v>322</v>
      </c>
      <c r="F2372" s="8" t="s">
        <v>143</v>
      </c>
      <c r="G2372" s="8" t="s">
        <v>421</v>
      </c>
      <c r="H2372" s="8" t="s">
        <v>20</v>
      </c>
      <c r="I2372" s="8" t="s">
        <v>421</v>
      </c>
      <c r="J2372" s="8" t="s">
        <v>324</v>
      </c>
      <c r="K2372" s="8" t="s">
        <v>7</v>
      </c>
      <c r="L2372" s="12">
        <v>698</v>
      </c>
      <c r="M2372" s="9">
        <v>11</v>
      </c>
      <c r="N2372" s="10">
        <f t="shared" si="333"/>
        <v>1.5759312320916905E-2</v>
      </c>
      <c r="O2372" s="11">
        <f t="shared" si="334"/>
        <v>11.1</v>
      </c>
      <c r="P2372" s="11">
        <v>122.1</v>
      </c>
      <c r="Q2372" s="11">
        <v>0</v>
      </c>
      <c r="R2372" s="8">
        <v>0</v>
      </c>
      <c r="S2372" s="8">
        <v>0</v>
      </c>
      <c r="T2372" s="33" t="str">
        <f t="shared" si="335"/>
        <v/>
      </c>
      <c r="U2372" s="12">
        <f t="shared" si="336"/>
        <v>0</v>
      </c>
      <c r="V2372" s="10">
        <f t="shared" si="337"/>
        <v>0</v>
      </c>
      <c r="W2372" s="11">
        <v>15</v>
      </c>
      <c r="X2372" s="8" t="s">
        <v>148</v>
      </c>
      <c r="Y2372" s="8" t="s">
        <v>149</v>
      </c>
      <c r="AA2372">
        <f t="shared" si="338"/>
        <v>4</v>
      </c>
      <c r="AB2372" s="32">
        <f t="shared" si="339"/>
        <v>-122.1</v>
      </c>
      <c r="AC2372" t="str">
        <f t="shared" si="340"/>
        <v>No Sales</v>
      </c>
      <c r="AD2372">
        <f>IFERROR(VLOOKUP(J2372,Product_lookup!$A:$G,5,FALSE),"")</f>
        <v>499</v>
      </c>
      <c r="AE2372">
        <f>IFERROR(VLOOKUP(J2372,Product_lookup!$A:$G,6,FALSE),"")</f>
        <v>180</v>
      </c>
      <c r="AF2372">
        <f>IFERROR(VLOOKUP(J2372,Product_lookup!$A:$G,7,FALSE),"")</f>
        <v>125</v>
      </c>
      <c r="AG2372" s="33">
        <f t="shared" si="341"/>
        <v>0.38877755511022044</v>
      </c>
    </row>
    <row r="2373" spans="1:33" x14ac:dyDescent="0.3">
      <c r="A2373" s="27">
        <v>46287</v>
      </c>
      <c r="B2373" s="8" t="s">
        <v>34</v>
      </c>
      <c r="C2373" s="8" t="s">
        <v>140</v>
      </c>
      <c r="D2373" s="8" t="s">
        <v>141</v>
      </c>
      <c r="E2373" s="8" t="s">
        <v>325</v>
      </c>
      <c r="F2373" s="8" t="s">
        <v>143</v>
      </c>
      <c r="G2373" s="8" t="s">
        <v>424</v>
      </c>
      <c r="H2373" s="8" t="s">
        <v>20</v>
      </c>
      <c r="I2373" s="8" t="s">
        <v>424</v>
      </c>
      <c r="J2373" s="8" t="s">
        <v>327</v>
      </c>
      <c r="K2373" s="8" t="s">
        <v>14</v>
      </c>
      <c r="L2373" s="8">
        <v>322</v>
      </c>
      <c r="M2373" s="9">
        <v>4</v>
      </c>
      <c r="N2373" s="10">
        <f t="shared" si="333"/>
        <v>1.2422360248447204E-2</v>
      </c>
      <c r="O2373" s="11">
        <f t="shared" si="334"/>
        <v>4.91</v>
      </c>
      <c r="P2373" s="11">
        <v>19.64</v>
      </c>
      <c r="Q2373" s="11">
        <v>0</v>
      </c>
      <c r="R2373" s="8">
        <v>0</v>
      </c>
      <c r="S2373" s="8">
        <v>0</v>
      </c>
      <c r="T2373" s="33" t="str">
        <f t="shared" si="335"/>
        <v/>
      </c>
      <c r="U2373" s="12">
        <f t="shared" si="336"/>
        <v>0</v>
      </c>
      <c r="V2373" s="10">
        <f t="shared" si="337"/>
        <v>0</v>
      </c>
      <c r="W2373" s="11">
        <v>6</v>
      </c>
      <c r="X2373" s="8" t="s">
        <v>148</v>
      </c>
      <c r="Y2373" s="8" t="s">
        <v>149</v>
      </c>
      <c r="AA2373">
        <f t="shared" si="338"/>
        <v>4</v>
      </c>
      <c r="AB2373" s="32">
        <f t="shared" si="339"/>
        <v>-19.64</v>
      </c>
      <c r="AC2373" t="str">
        <f t="shared" si="340"/>
        <v>No Sales</v>
      </c>
      <c r="AD2373">
        <f>IFERROR(VLOOKUP(J2373,Product_lookup!$A:$G,5,FALSE),"")</f>
        <v>199</v>
      </c>
      <c r="AE2373">
        <f>IFERROR(VLOOKUP(J2373,Product_lookup!$A:$G,6,FALSE),"")</f>
        <v>76</v>
      </c>
      <c r="AF2373">
        <f>IFERROR(VLOOKUP(J2373,Product_lookup!$A:$G,7,FALSE),"")</f>
        <v>88</v>
      </c>
      <c r="AG2373" s="33">
        <f t="shared" si="341"/>
        <v>0.17587939698492464</v>
      </c>
    </row>
    <row r="2374" spans="1:33" x14ac:dyDescent="0.3">
      <c r="A2374" s="27">
        <v>46287</v>
      </c>
      <c r="B2374" s="8" t="s">
        <v>34</v>
      </c>
      <c r="C2374" s="8" t="s">
        <v>140</v>
      </c>
      <c r="D2374" s="8" t="s">
        <v>141</v>
      </c>
      <c r="E2374" s="8" t="s">
        <v>328</v>
      </c>
      <c r="F2374" s="8" t="s">
        <v>143</v>
      </c>
      <c r="G2374" s="8" t="s">
        <v>491</v>
      </c>
      <c r="H2374" s="8" t="s">
        <v>20</v>
      </c>
      <c r="I2374" s="8" t="s">
        <v>491</v>
      </c>
      <c r="J2374" s="8" t="s">
        <v>330</v>
      </c>
      <c r="K2374" s="8" t="s">
        <v>7</v>
      </c>
      <c r="L2374" s="12">
        <v>1060</v>
      </c>
      <c r="M2374" s="9">
        <v>6</v>
      </c>
      <c r="N2374" s="10">
        <f t="shared" si="333"/>
        <v>5.6603773584905656E-3</v>
      </c>
      <c r="O2374" s="11">
        <f t="shared" si="334"/>
        <v>5.55</v>
      </c>
      <c r="P2374" s="11">
        <v>33.299999999999997</v>
      </c>
      <c r="Q2374" s="11">
        <v>0</v>
      </c>
      <c r="R2374" s="8">
        <v>0</v>
      </c>
      <c r="S2374" s="8">
        <v>0</v>
      </c>
      <c r="T2374" s="33" t="str">
        <f t="shared" si="335"/>
        <v/>
      </c>
      <c r="U2374" s="12">
        <f t="shared" si="336"/>
        <v>0</v>
      </c>
      <c r="V2374" s="10">
        <f t="shared" si="337"/>
        <v>0</v>
      </c>
      <c r="W2374" s="11">
        <v>9</v>
      </c>
      <c r="X2374" s="8" t="s">
        <v>148</v>
      </c>
      <c r="Y2374" s="8" t="s">
        <v>149</v>
      </c>
      <c r="AA2374">
        <f t="shared" si="338"/>
        <v>4</v>
      </c>
      <c r="AB2374" s="32">
        <f t="shared" si="339"/>
        <v>-33.299999999999997</v>
      </c>
      <c r="AC2374" t="str">
        <f t="shared" si="340"/>
        <v>No Sales</v>
      </c>
      <c r="AD2374">
        <f>IFERROR(VLOOKUP(J2374,Product_lookup!$A:$G,5,FALSE),"")</f>
        <v>299</v>
      </c>
      <c r="AE2374">
        <f>IFERROR(VLOOKUP(J2374,Product_lookup!$A:$G,6,FALSE),"")</f>
        <v>114</v>
      </c>
      <c r="AF2374">
        <f>IFERROR(VLOOKUP(J2374,Product_lookup!$A:$G,7,FALSE),"")</f>
        <v>97</v>
      </c>
      <c r="AG2374" s="33">
        <f t="shared" si="341"/>
        <v>0.29431438127090304</v>
      </c>
    </row>
    <row r="2375" spans="1:33" x14ac:dyDescent="0.3">
      <c r="A2375" s="27">
        <v>46287</v>
      </c>
      <c r="B2375" s="8" t="s">
        <v>34</v>
      </c>
      <c r="C2375" s="8" t="s">
        <v>140</v>
      </c>
      <c r="D2375" s="8" t="s">
        <v>141</v>
      </c>
      <c r="E2375" s="8" t="s">
        <v>328</v>
      </c>
      <c r="F2375" s="8" t="s">
        <v>143</v>
      </c>
      <c r="G2375" s="8" t="s">
        <v>329</v>
      </c>
      <c r="H2375" s="8" t="s">
        <v>20</v>
      </c>
      <c r="I2375" s="8" t="s">
        <v>329</v>
      </c>
      <c r="J2375" s="8" t="s">
        <v>330</v>
      </c>
      <c r="K2375" s="8" t="s">
        <v>7</v>
      </c>
      <c r="L2375" s="12">
        <v>980</v>
      </c>
      <c r="M2375" s="9">
        <v>16</v>
      </c>
      <c r="N2375" s="10">
        <f t="shared" si="333"/>
        <v>1.6326530612244899E-2</v>
      </c>
      <c r="O2375" s="11">
        <f t="shared" si="334"/>
        <v>7.6</v>
      </c>
      <c r="P2375" s="11">
        <v>121.6</v>
      </c>
      <c r="Q2375" s="11">
        <v>0</v>
      </c>
      <c r="R2375" s="8">
        <v>0</v>
      </c>
      <c r="S2375" s="8">
        <v>0</v>
      </c>
      <c r="T2375" s="33" t="str">
        <f t="shared" si="335"/>
        <v/>
      </c>
      <c r="U2375" s="12">
        <f t="shared" si="336"/>
        <v>0</v>
      </c>
      <c r="V2375" s="10">
        <f t="shared" si="337"/>
        <v>0</v>
      </c>
      <c r="W2375" s="11">
        <v>10</v>
      </c>
      <c r="X2375" s="8" t="s">
        <v>148</v>
      </c>
      <c r="Y2375" s="8" t="s">
        <v>149</v>
      </c>
      <c r="AA2375">
        <f t="shared" si="338"/>
        <v>4</v>
      </c>
      <c r="AB2375" s="32">
        <f t="shared" si="339"/>
        <v>-121.6</v>
      </c>
      <c r="AC2375" t="str">
        <f t="shared" si="340"/>
        <v>No Sales</v>
      </c>
      <c r="AD2375">
        <f>IFERROR(VLOOKUP(J2375,Product_lookup!$A:$G,5,FALSE),"")</f>
        <v>299</v>
      </c>
      <c r="AE2375">
        <f>IFERROR(VLOOKUP(J2375,Product_lookup!$A:$G,6,FALSE),"")</f>
        <v>114</v>
      </c>
      <c r="AF2375">
        <f>IFERROR(VLOOKUP(J2375,Product_lookup!$A:$G,7,FALSE),"")</f>
        <v>97</v>
      </c>
      <c r="AG2375" s="33">
        <f t="shared" si="341"/>
        <v>0.29431438127090304</v>
      </c>
    </row>
    <row r="2376" spans="1:33" x14ac:dyDescent="0.3">
      <c r="A2376" s="27">
        <v>46287</v>
      </c>
      <c r="B2376" s="8" t="s">
        <v>34</v>
      </c>
      <c r="C2376" s="8" t="s">
        <v>140</v>
      </c>
      <c r="D2376" s="8" t="s">
        <v>141</v>
      </c>
      <c r="E2376" s="8" t="s">
        <v>328</v>
      </c>
      <c r="F2376" s="8" t="s">
        <v>143</v>
      </c>
      <c r="G2376" s="8" t="s">
        <v>426</v>
      </c>
      <c r="H2376" s="8" t="s">
        <v>20</v>
      </c>
      <c r="I2376" s="8" t="s">
        <v>426</v>
      </c>
      <c r="J2376" s="8" t="s">
        <v>330</v>
      </c>
      <c r="K2376" s="8" t="s">
        <v>14</v>
      </c>
      <c r="L2376" s="12">
        <v>300</v>
      </c>
      <c r="M2376" s="9">
        <v>4</v>
      </c>
      <c r="N2376" s="10">
        <f t="shared" si="333"/>
        <v>1.3333333333333334E-2</v>
      </c>
      <c r="O2376" s="11">
        <f t="shared" si="334"/>
        <v>7.12</v>
      </c>
      <c r="P2376" s="11">
        <v>28.48</v>
      </c>
      <c r="Q2376" s="11">
        <v>0</v>
      </c>
      <c r="R2376" s="8">
        <v>0</v>
      </c>
      <c r="S2376" s="8">
        <v>0</v>
      </c>
      <c r="T2376" s="33" t="str">
        <f t="shared" si="335"/>
        <v/>
      </c>
      <c r="U2376" s="12">
        <f t="shared" si="336"/>
        <v>0</v>
      </c>
      <c r="V2376" s="10">
        <f t="shared" si="337"/>
        <v>0</v>
      </c>
      <c r="W2376" s="11">
        <v>10</v>
      </c>
      <c r="X2376" s="8" t="s">
        <v>148</v>
      </c>
      <c r="Y2376" s="8" t="s">
        <v>149</v>
      </c>
      <c r="AA2376">
        <f t="shared" si="338"/>
        <v>4</v>
      </c>
      <c r="AB2376" s="32">
        <f t="shared" si="339"/>
        <v>-28.48</v>
      </c>
      <c r="AC2376" t="str">
        <f t="shared" si="340"/>
        <v>No Sales</v>
      </c>
      <c r="AD2376">
        <f>IFERROR(VLOOKUP(J2376,Product_lookup!$A:$G,5,FALSE),"")</f>
        <v>299</v>
      </c>
      <c r="AE2376">
        <f>IFERROR(VLOOKUP(J2376,Product_lookup!$A:$G,6,FALSE),"")</f>
        <v>114</v>
      </c>
      <c r="AF2376">
        <f>IFERROR(VLOOKUP(J2376,Product_lookup!$A:$G,7,FALSE),"")</f>
        <v>97</v>
      </c>
      <c r="AG2376" s="33">
        <f t="shared" si="341"/>
        <v>0.29431438127090304</v>
      </c>
    </row>
    <row r="2377" spans="1:33" x14ac:dyDescent="0.3">
      <c r="A2377" s="27">
        <v>46287</v>
      </c>
      <c r="B2377" s="8" t="s">
        <v>19</v>
      </c>
      <c r="C2377" s="8" t="s">
        <v>249</v>
      </c>
      <c r="D2377" s="8" t="s">
        <v>141</v>
      </c>
      <c r="E2377" s="8" t="s">
        <v>142</v>
      </c>
      <c r="F2377" s="8" t="s">
        <v>143</v>
      </c>
      <c r="G2377" s="8" t="s">
        <v>496</v>
      </c>
      <c r="H2377" s="8" t="s">
        <v>20</v>
      </c>
      <c r="I2377" s="8" t="s">
        <v>496</v>
      </c>
      <c r="J2377" s="8" t="s">
        <v>147</v>
      </c>
      <c r="K2377" s="8" t="s">
        <v>21</v>
      </c>
      <c r="L2377" s="12">
        <v>173</v>
      </c>
      <c r="M2377" s="9">
        <v>9</v>
      </c>
      <c r="N2377" s="10">
        <f t="shared" si="333"/>
        <v>5.2023121387283239E-2</v>
      </c>
      <c r="O2377" s="11">
        <f t="shared" si="334"/>
        <v>8</v>
      </c>
      <c r="P2377" s="11">
        <v>72</v>
      </c>
      <c r="Q2377" s="11">
        <v>599</v>
      </c>
      <c r="R2377" s="8">
        <v>1</v>
      </c>
      <c r="S2377" s="8">
        <v>1</v>
      </c>
      <c r="T2377" s="33">
        <f t="shared" si="335"/>
        <v>0.12020033388981637</v>
      </c>
      <c r="U2377" s="12">
        <f t="shared" si="336"/>
        <v>8.3194444444444446</v>
      </c>
      <c r="V2377" s="10">
        <f t="shared" si="337"/>
        <v>0.1111111111111111</v>
      </c>
      <c r="W2377" s="11">
        <v>8</v>
      </c>
      <c r="X2377" s="8" t="s">
        <v>148</v>
      </c>
      <c r="Y2377" s="8" t="s">
        <v>149</v>
      </c>
      <c r="AA2377">
        <f t="shared" si="338"/>
        <v>4</v>
      </c>
      <c r="AB2377" s="32">
        <f t="shared" si="339"/>
        <v>167</v>
      </c>
      <c r="AC2377" t="str">
        <f t="shared" si="340"/>
        <v>Profitable</v>
      </c>
      <c r="AD2377">
        <f>IFERROR(VLOOKUP(J2377,Product_lookup!$A:$G,5,FALSE),"")</f>
        <v>599</v>
      </c>
      <c r="AE2377">
        <f>IFERROR(VLOOKUP(J2377,Product_lookup!$A:$G,6,FALSE),"")</f>
        <v>216</v>
      </c>
      <c r="AF2377">
        <f>IFERROR(VLOOKUP(J2377,Product_lookup!$A:$G,7,FALSE),"")</f>
        <v>144</v>
      </c>
      <c r="AG2377" s="33">
        <f t="shared" si="341"/>
        <v>0.39899833055091821</v>
      </c>
    </row>
    <row r="2378" spans="1:33" x14ac:dyDescent="0.3">
      <c r="A2378" s="27">
        <v>46287</v>
      </c>
      <c r="B2378" s="8" t="s">
        <v>19</v>
      </c>
      <c r="C2378" s="8" t="s">
        <v>249</v>
      </c>
      <c r="D2378" s="8" t="s">
        <v>141</v>
      </c>
      <c r="E2378" s="8" t="s">
        <v>142</v>
      </c>
      <c r="F2378" s="8" t="s">
        <v>143</v>
      </c>
      <c r="G2378" s="8" t="s">
        <v>346</v>
      </c>
      <c r="H2378" s="8" t="s">
        <v>20</v>
      </c>
      <c r="I2378" s="8" t="s">
        <v>346</v>
      </c>
      <c r="J2378" s="8" t="s">
        <v>147</v>
      </c>
      <c r="K2378" s="8" t="s">
        <v>14</v>
      </c>
      <c r="L2378" s="12">
        <v>355</v>
      </c>
      <c r="M2378" s="9">
        <v>7</v>
      </c>
      <c r="N2378" s="10">
        <f t="shared" si="333"/>
        <v>1.9718309859154931E-2</v>
      </c>
      <c r="O2378" s="11">
        <f t="shared" si="334"/>
        <v>5.54</v>
      </c>
      <c r="P2378" s="11">
        <v>38.78</v>
      </c>
      <c r="Q2378" s="11">
        <v>599</v>
      </c>
      <c r="R2378" s="8">
        <v>1</v>
      </c>
      <c r="S2378" s="8">
        <v>1</v>
      </c>
      <c r="T2378" s="33">
        <f t="shared" si="335"/>
        <v>6.4741235392320531E-2</v>
      </c>
      <c r="U2378" s="12">
        <f t="shared" si="336"/>
        <v>15.446106240330067</v>
      </c>
      <c r="V2378" s="10">
        <f t="shared" si="337"/>
        <v>0.14285714285714285</v>
      </c>
      <c r="W2378" s="11">
        <v>9</v>
      </c>
      <c r="X2378" s="8" t="s">
        <v>148</v>
      </c>
      <c r="Y2378" s="8" t="s">
        <v>149</v>
      </c>
      <c r="AA2378">
        <f t="shared" si="338"/>
        <v>4</v>
      </c>
      <c r="AB2378" s="32">
        <f t="shared" si="339"/>
        <v>200.22</v>
      </c>
      <c r="AC2378" t="str">
        <f t="shared" si="340"/>
        <v>Profitable</v>
      </c>
      <c r="AD2378">
        <f>IFERROR(VLOOKUP(J2378,Product_lookup!$A:$G,5,FALSE),"")</f>
        <v>599</v>
      </c>
      <c r="AE2378">
        <f>IFERROR(VLOOKUP(J2378,Product_lookup!$A:$G,6,FALSE),"")</f>
        <v>216</v>
      </c>
      <c r="AF2378">
        <f>IFERROR(VLOOKUP(J2378,Product_lookup!$A:$G,7,FALSE),"")</f>
        <v>144</v>
      </c>
      <c r="AG2378" s="33">
        <f t="shared" si="341"/>
        <v>0.39899833055091821</v>
      </c>
    </row>
    <row r="2379" spans="1:33" x14ac:dyDescent="0.3">
      <c r="A2379" s="27">
        <v>46287</v>
      </c>
      <c r="B2379" s="8" t="s">
        <v>19</v>
      </c>
      <c r="C2379" s="8" t="s">
        <v>249</v>
      </c>
      <c r="D2379" s="8" t="s">
        <v>141</v>
      </c>
      <c r="E2379" s="8" t="s">
        <v>164</v>
      </c>
      <c r="F2379" s="8" t="s">
        <v>143</v>
      </c>
      <c r="G2379" s="8" t="s">
        <v>431</v>
      </c>
      <c r="H2379" s="8" t="s">
        <v>20</v>
      </c>
      <c r="I2379" s="8" t="s">
        <v>431</v>
      </c>
      <c r="J2379" s="8" t="s">
        <v>166</v>
      </c>
      <c r="K2379" s="8" t="s">
        <v>14</v>
      </c>
      <c r="L2379" s="12">
        <v>430</v>
      </c>
      <c r="M2379" s="9">
        <v>7</v>
      </c>
      <c r="N2379" s="10">
        <f t="shared" si="333"/>
        <v>1.627906976744186E-2</v>
      </c>
      <c r="O2379" s="11">
        <f t="shared" si="334"/>
        <v>3.94</v>
      </c>
      <c r="P2379" s="11">
        <v>27.58</v>
      </c>
      <c r="Q2379" s="11">
        <v>0</v>
      </c>
      <c r="R2379" s="8">
        <v>0</v>
      </c>
      <c r="S2379" s="8">
        <v>0</v>
      </c>
      <c r="T2379" s="33" t="str">
        <f t="shared" si="335"/>
        <v/>
      </c>
      <c r="U2379" s="12">
        <f t="shared" si="336"/>
        <v>0</v>
      </c>
      <c r="V2379" s="10">
        <f t="shared" si="337"/>
        <v>0</v>
      </c>
      <c r="W2379" s="11">
        <v>5.5</v>
      </c>
      <c r="X2379" s="8" t="s">
        <v>148</v>
      </c>
      <c r="Y2379" s="8" t="s">
        <v>149</v>
      </c>
      <c r="AA2379">
        <f t="shared" si="338"/>
        <v>4</v>
      </c>
      <c r="AB2379" s="32">
        <f t="shared" si="339"/>
        <v>-27.58</v>
      </c>
      <c r="AC2379" t="str">
        <f t="shared" si="340"/>
        <v>No Sales</v>
      </c>
      <c r="AD2379">
        <f>IFERROR(VLOOKUP(J2379,Product_lookup!$A:$G,5,FALSE),"")</f>
        <v>449</v>
      </c>
      <c r="AE2379">
        <f>IFERROR(VLOOKUP(J2379,Product_lookup!$A:$G,6,FALSE),"")</f>
        <v>162</v>
      </c>
      <c r="AF2379">
        <f>IFERROR(VLOOKUP(J2379,Product_lookup!$A:$G,7,FALSE),"")</f>
        <v>130</v>
      </c>
      <c r="AG2379" s="33">
        <f t="shared" si="341"/>
        <v>0.34966592427616927</v>
      </c>
    </row>
    <row r="2380" spans="1:33" x14ac:dyDescent="0.3">
      <c r="A2380" s="27">
        <v>46287</v>
      </c>
      <c r="B2380" s="8" t="s">
        <v>19</v>
      </c>
      <c r="C2380" s="8" t="s">
        <v>249</v>
      </c>
      <c r="D2380" s="8" t="s">
        <v>141</v>
      </c>
      <c r="E2380" s="8" t="s">
        <v>164</v>
      </c>
      <c r="F2380" s="8" t="s">
        <v>143</v>
      </c>
      <c r="G2380" s="8" t="s">
        <v>347</v>
      </c>
      <c r="H2380" s="8" t="s">
        <v>20</v>
      </c>
      <c r="I2380" s="8" t="s">
        <v>347</v>
      </c>
      <c r="J2380" s="8" t="s">
        <v>166</v>
      </c>
      <c r="K2380" s="8" t="s">
        <v>14</v>
      </c>
      <c r="L2380" s="12">
        <v>400</v>
      </c>
      <c r="M2380" s="9">
        <v>4</v>
      </c>
      <c r="N2380" s="10">
        <f t="shared" si="333"/>
        <v>0.01</v>
      </c>
      <c r="O2380" s="11">
        <f t="shared" si="334"/>
        <v>4.04</v>
      </c>
      <c r="P2380" s="11">
        <v>16.16</v>
      </c>
      <c r="Q2380" s="11">
        <v>0</v>
      </c>
      <c r="R2380" s="8">
        <v>0</v>
      </c>
      <c r="S2380" s="8">
        <v>0</v>
      </c>
      <c r="T2380" s="33" t="str">
        <f t="shared" si="335"/>
        <v/>
      </c>
      <c r="U2380" s="12">
        <f t="shared" si="336"/>
        <v>0</v>
      </c>
      <c r="V2380" s="10">
        <f t="shared" si="337"/>
        <v>0</v>
      </c>
      <c r="W2380" s="11">
        <v>5</v>
      </c>
      <c r="X2380" s="8" t="s">
        <v>148</v>
      </c>
      <c r="Y2380" s="8" t="s">
        <v>149</v>
      </c>
      <c r="AA2380">
        <f t="shared" si="338"/>
        <v>4</v>
      </c>
      <c r="AB2380" s="32">
        <f t="shared" si="339"/>
        <v>-16.16</v>
      </c>
      <c r="AC2380" t="str">
        <f t="shared" si="340"/>
        <v>No Sales</v>
      </c>
      <c r="AD2380">
        <f>IFERROR(VLOOKUP(J2380,Product_lookup!$A:$G,5,FALSE),"")</f>
        <v>449</v>
      </c>
      <c r="AE2380">
        <f>IFERROR(VLOOKUP(J2380,Product_lookup!$A:$G,6,FALSE),"")</f>
        <v>162</v>
      </c>
      <c r="AF2380">
        <f>IFERROR(VLOOKUP(J2380,Product_lookup!$A:$G,7,FALSE),"")</f>
        <v>130</v>
      </c>
      <c r="AG2380" s="33">
        <f t="shared" si="341"/>
        <v>0.34966592427616927</v>
      </c>
    </row>
    <row r="2381" spans="1:33" x14ac:dyDescent="0.3">
      <c r="A2381" s="27">
        <v>46287</v>
      </c>
      <c r="B2381" s="8" t="s">
        <v>19</v>
      </c>
      <c r="C2381" s="8" t="s">
        <v>249</v>
      </c>
      <c r="D2381" s="8" t="s">
        <v>141</v>
      </c>
      <c r="E2381" s="8" t="s">
        <v>351</v>
      </c>
      <c r="F2381" s="8" t="s">
        <v>143</v>
      </c>
      <c r="G2381" s="8" t="s">
        <v>434</v>
      </c>
      <c r="H2381" s="8" t="s">
        <v>20</v>
      </c>
      <c r="I2381" s="8" t="s">
        <v>434</v>
      </c>
      <c r="J2381" s="8" t="s">
        <v>353</v>
      </c>
      <c r="K2381" s="8" t="s">
        <v>14</v>
      </c>
      <c r="L2381" s="12">
        <v>522</v>
      </c>
      <c r="M2381" s="9">
        <v>12</v>
      </c>
      <c r="N2381" s="10">
        <f t="shared" si="333"/>
        <v>2.2988505747126436E-2</v>
      </c>
      <c r="O2381" s="11">
        <f t="shared" si="334"/>
        <v>11.090000000000002</v>
      </c>
      <c r="P2381" s="11">
        <v>133.08000000000001</v>
      </c>
      <c r="Q2381" s="11">
        <v>2598</v>
      </c>
      <c r="R2381" s="8">
        <v>2</v>
      </c>
      <c r="S2381" s="8">
        <v>2</v>
      </c>
      <c r="T2381" s="33">
        <f t="shared" si="335"/>
        <v>5.1224018475750581E-2</v>
      </c>
      <c r="U2381" s="12">
        <f t="shared" si="336"/>
        <v>19.522091974752026</v>
      </c>
      <c r="V2381" s="10">
        <f t="shared" si="337"/>
        <v>0.16666666666666666</v>
      </c>
      <c r="W2381" s="11">
        <v>15.5</v>
      </c>
      <c r="X2381" s="8" t="s">
        <v>148</v>
      </c>
      <c r="Y2381" s="8" t="s">
        <v>149</v>
      </c>
      <c r="AA2381">
        <f t="shared" si="338"/>
        <v>4</v>
      </c>
      <c r="AB2381" s="32" t="str">
        <f t="shared" si="339"/>
        <v/>
      </c>
      <c r="AC2381" t="str">
        <f t="shared" si="340"/>
        <v>Cost missing</v>
      </c>
      <c r="AD2381" t="str">
        <f>IFERROR(VLOOKUP(J2381,Product_lookup!$A:$G,5,FALSE),"")</f>
        <v/>
      </c>
      <c r="AE2381" t="str">
        <f>IFERROR(VLOOKUP(J2381,Product_lookup!$A:$G,6,FALSE),"")</f>
        <v/>
      </c>
      <c r="AF2381" t="str">
        <f>IFERROR(VLOOKUP(J2381,Product_lookup!$A:$G,7,FALSE),"")</f>
        <v/>
      </c>
      <c r="AG2381" s="33" t="str">
        <f t="shared" si="341"/>
        <v/>
      </c>
    </row>
    <row r="2382" spans="1:33" x14ac:dyDescent="0.3">
      <c r="A2382" s="27">
        <v>46287</v>
      </c>
      <c r="B2382" s="8" t="s">
        <v>19</v>
      </c>
      <c r="C2382" s="8" t="s">
        <v>249</v>
      </c>
      <c r="D2382" s="8" t="s">
        <v>141</v>
      </c>
      <c r="E2382" s="8" t="s">
        <v>351</v>
      </c>
      <c r="F2382" s="8" t="s">
        <v>143</v>
      </c>
      <c r="G2382" s="8" t="s">
        <v>706</v>
      </c>
      <c r="H2382" s="8" t="s">
        <v>20</v>
      </c>
      <c r="I2382" s="8" t="s">
        <v>706</v>
      </c>
      <c r="J2382" s="8" t="s">
        <v>353</v>
      </c>
      <c r="K2382" s="8" t="s">
        <v>14</v>
      </c>
      <c r="L2382" s="12">
        <v>218</v>
      </c>
      <c r="M2382" s="9">
        <v>1</v>
      </c>
      <c r="N2382" s="10">
        <f t="shared" si="333"/>
        <v>4.5871559633027525E-3</v>
      </c>
      <c r="O2382" s="11">
        <f t="shared" si="334"/>
        <v>12.92</v>
      </c>
      <c r="P2382" s="11">
        <v>12.92</v>
      </c>
      <c r="Q2382" s="11">
        <v>0</v>
      </c>
      <c r="R2382" s="8">
        <v>0</v>
      </c>
      <c r="S2382" s="8">
        <v>0</v>
      </c>
      <c r="T2382" s="33" t="str">
        <f t="shared" si="335"/>
        <v/>
      </c>
      <c r="U2382" s="12">
        <f t="shared" si="336"/>
        <v>0</v>
      </c>
      <c r="V2382" s="10">
        <f t="shared" si="337"/>
        <v>0</v>
      </c>
      <c r="W2382" s="11">
        <v>15.5</v>
      </c>
      <c r="X2382" s="8" t="s">
        <v>148</v>
      </c>
      <c r="Y2382" s="8" t="s">
        <v>149</v>
      </c>
      <c r="AA2382">
        <f t="shared" si="338"/>
        <v>4</v>
      </c>
      <c r="AB2382" s="32" t="str">
        <f t="shared" si="339"/>
        <v/>
      </c>
      <c r="AC2382" t="str">
        <f t="shared" si="340"/>
        <v>Cost missing</v>
      </c>
      <c r="AD2382" t="str">
        <f>IFERROR(VLOOKUP(J2382,Product_lookup!$A:$G,5,FALSE),"")</f>
        <v/>
      </c>
      <c r="AE2382" t="str">
        <f>IFERROR(VLOOKUP(J2382,Product_lookup!$A:$G,6,FALSE),"")</f>
        <v/>
      </c>
      <c r="AF2382" t="str">
        <f>IFERROR(VLOOKUP(J2382,Product_lookup!$A:$G,7,FALSE),"")</f>
        <v/>
      </c>
      <c r="AG2382" s="33" t="str">
        <f t="shared" si="341"/>
        <v/>
      </c>
    </row>
    <row r="2383" spans="1:33" x14ac:dyDescent="0.3">
      <c r="A2383" s="27">
        <v>46288</v>
      </c>
      <c r="B2383" s="8" t="s">
        <v>12</v>
      </c>
      <c r="C2383" s="8" t="s">
        <v>140</v>
      </c>
      <c r="D2383" s="8" t="s">
        <v>141</v>
      </c>
      <c r="E2383" s="8" t="s">
        <v>142</v>
      </c>
      <c r="F2383" s="8" t="s">
        <v>143</v>
      </c>
      <c r="G2383" s="8" t="s">
        <v>144</v>
      </c>
      <c r="H2383" s="8" t="s">
        <v>6</v>
      </c>
      <c r="I2383" s="8" t="s">
        <v>524</v>
      </c>
      <c r="J2383" s="8" t="s">
        <v>147</v>
      </c>
      <c r="K2383" s="8" t="s">
        <v>21</v>
      </c>
      <c r="L2383" s="12">
        <v>618</v>
      </c>
      <c r="M2383" s="9">
        <v>11</v>
      </c>
      <c r="N2383" s="10">
        <f t="shared" si="333"/>
        <v>1.7799352750809062E-2</v>
      </c>
      <c r="O2383" s="11">
        <f t="shared" si="334"/>
        <v>18</v>
      </c>
      <c r="P2383" s="11">
        <v>198</v>
      </c>
      <c r="Q2383" s="11">
        <v>0</v>
      </c>
      <c r="R2383" s="8">
        <v>0</v>
      </c>
      <c r="S2383" s="8">
        <v>0</v>
      </c>
      <c r="T2383" s="33" t="str">
        <f t="shared" si="335"/>
        <v/>
      </c>
      <c r="U2383" s="12">
        <f t="shared" si="336"/>
        <v>0</v>
      </c>
      <c r="V2383" s="10">
        <f t="shared" si="337"/>
        <v>0</v>
      </c>
      <c r="W2383" s="11">
        <v>18</v>
      </c>
      <c r="X2383" s="8" t="s">
        <v>148</v>
      </c>
      <c r="Y2383" s="8" t="s">
        <v>149</v>
      </c>
      <c r="AA2383">
        <f t="shared" si="338"/>
        <v>4</v>
      </c>
      <c r="AB2383" s="32">
        <f t="shared" si="339"/>
        <v>-198</v>
      </c>
      <c r="AC2383" t="str">
        <f t="shared" si="340"/>
        <v>No Sales</v>
      </c>
      <c r="AD2383">
        <f>IFERROR(VLOOKUP(J2383,Product_lookup!$A:$G,5,FALSE),"")</f>
        <v>599</v>
      </c>
      <c r="AE2383">
        <f>IFERROR(VLOOKUP(J2383,Product_lookup!$A:$G,6,FALSE),"")</f>
        <v>216</v>
      </c>
      <c r="AF2383">
        <f>IFERROR(VLOOKUP(J2383,Product_lookup!$A:$G,7,FALSE),"")</f>
        <v>144</v>
      </c>
      <c r="AG2383" s="33">
        <f t="shared" si="341"/>
        <v>0.39899833055091821</v>
      </c>
    </row>
    <row r="2384" spans="1:33" x14ac:dyDescent="0.3">
      <c r="A2384" s="27">
        <v>46288</v>
      </c>
      <c r="B2384" s="8" t="s">
        <v>12</v>
      </c>
      <c r="C2384" s="8" t="s">
        <v>140</v>
      </c>
      <c r="D2384" s="8" t="s">
        <v>141</v>
      </c>
      <c r="E2384" s="8" t="s">
        <v>150</v>
      </c>
      <c r="F2384" s="8" t="s">
        <v>143</v>
      </c>
      <c r="G2384" s="8" t="s">
        <v>144</v>
      </c>
      <c r="H2384" s="8" t="s">
        <v>6</v>
      </c>
      <c r="I2384" s="8" t="s">
        <v>505</v>
      </c>
      <c r="J2384" s="8" t="s">
        <v>153</v>
      </c>
      <c r="K2384" s="8" t="s">
        <v>14</v>
      </c>
      <c r="L2384" s="12">
        <v>693</v>
      </c>
      <c r="M2384" s="9">
        <v>5</v>
      </c>
      <c r="N2384" s="10">
        <f t="shared" si="333"/>
        <v>7.215007215007215E-3</v>
      </c>
      <c r="O2384" s="11">
        <f t="shared" si="334"/>
        <v>12.6</v>
      </c>
      <c r="P2384" s="11">
        <v>63</v>
      </c>
      <c r="Q2384" s="11">
        <v>1098</v>
      </c>
      <c r="R2384" s="8">
        <v>1</v>
      </c>
      <c r="S2384" s="8">
        <v>2</v>
      </c>
      <c r="T2384" s="33">
        <f t="shared" si="335"/>
        <v>5.737704918032787E-2</v>
      </c>
      <c r="U2384" s="12">
        <f t="shared" si="336"/>
        <v>17.428571428571427</v>
      </c>
      <c r="V2384" s="10">
        <f t="shared" si="337"/>
        <v>0.2</v>
      </c>
      <c r="W2384" s="11">
        <v>16</v>
      </c>
      <c r="X2384" s="8" t="s">
        <v>148</v>
      </c>
      <c r="Y2384" s="8" t="s">
        <v>149</v>
      </c>
      <c r="AA2384">
        <f t="shared" si="338"/>
        <v>4</v>
      </c>
      <c r="AB2384" s="32">
        <f t="shared" si="339"/>
        <v>373</v>
      </c>
      <c r="AC2384" t="str">
        <f t="shared" si="340"/>
        <v>Profitable</v>
      </c>
      <c r="AD2384">
        <f>IFERROR(VLOOKUP(J2384,Product_lookup!$A:$G,5,FALSE),"")</f>
        <v>549</v>
      </c>
      <c r="AE2384">
        <f>IFERROR(VLOOKUP(J2384,Product_lookup!$A:$G,6,FALSE),"")</f>
        <v>192</v>
      </c>
      <c r="AF2384">
        <f>IFERROR(VLOOKUP(J2384,Product_lookup!$A:$G,7,FALSE),"")</f>
        <v>139</v>
      </c>
      <c r="AG2384" s="33">
        <f t="shared" si="341"/>
        <v>0.39708561020036431</v>
      </c>
    </row>
    <row r="2385" spans="1:33" x14ac:dyDescent="0.3">
      <c r="A2385" s="27">
        <v>46288</v>
      </c>
      <c r="B2385" s="8" t="s">
        <v>12</v>
      </c>
      <c r="C2385" s="8" t="s">
        <v>140</v>
      </c>
      <c r="D2385" s="8" t="s">
        <v>141</v>
      </c>
      <c r="E2385" s="8" t="s">
        <v>150</v>
      </c>
      <c r="F2385" s="8" t="s">
        <v>143</v>
      </c>
      <c r="G2385" s="8" t="s">
        <v>144</v>
      </c>
      <c r="H2385" s="8" t="s">
        <v>6</v>
      </c>
      <c r="I2385" s="8" t="s">
        <v>210</v>
      </c>
      <c r="J2385" s="8" t="s">
        <v>153</v>
      </c>
      <c r="K2385" s="8" t="s">
        <v>21</v>
      </c>
      <c r="L2385" s="12">
        <v>1227</v>
      </c>
      <c r="M2385" s="9">
        <v>27</v>
      </c>
      <c r="N2385" s="10">
        <f t="shared" si="333"/>
        <v>2.2004889975550123E-2</v>
      </c>
      <c r="O2385" s="11">
        <f t="shared" si="334"/>
        <v>10</v>
      </c>
      <c r="P2385" s="11">
        <v>270</v>
      </c>
      <c r="Q2385" s="11">
        <v>0</v>
      </c>
      <c r="R2385" s="8">
        <v>0</v>
      </c>
      <c r="S2385" s="8">
        <v>0</v>
      </c>
      <c r="T2385" s="33" t="str">
        <f t="shared" si="335"/>
        <v/>
      </c>
      <c r="U2385" s="12">
        <f t="shared" si="336"/>
        <v>0</v>
      </c>
      <c r="V2385" s="10">
        <f t="shared" si="337"/>
        <v>0</v>
      </c>
      <c r="W2385" s="11">
        <v>10</v>
      </c>
      <c r="X2385" s="8" t="s">
        <v>148</v>
      </c>
      <c r="Y2385" s="8" t="s">
        <v>149</v>
      </c>
      <c r="Z2385" s="8" t="s">
        <v>609</v>
      </c>
      <c r="AA2385">
        <f t="shared" si="338"/>
        <v>4</v>
      </c>
      <c r="AB2385" s="32">
        <f t="shared" si="339"/>
        <v>-270</v>
      </c>
      <c r="AC2385" t="str">
        <f t="shared" si="340"/>
        <v>No Sales</v>
      </c>
      <c r="AD2385">
        <f>IFERROR(VLOOKUP(J2385,Product_lookup!$A:$G,5,FALSE),"")</f>
        <v>549</v>
      </c>
      <c r="AE2385">
        <f>IFERROR(VLOOKUP(J2385,Product_lookup!$A:$G,6,FALSE),"")</f>
        <v>192</v>
      </c>
      <c r="AF2385">
        <f>IFERROR(VLOOKUP(J2385,Product_lookup!$A:$G,7,FALSE),"")</f>
        <v>139</v>
      </c>
      <c r="AG2385" s="33">
        <f t="shared" si="341"/>
        <v>0.39708561020036431</v>
      </c>
    </row>
    <row r="2386" spans="1:33" x14ac:dyDescent="0.3">
      <c r="A2386" s="27">
        <v>46288</v>
      </c>
      <c r="B2386" s="8" t="s">
        <v>12</v>
      </c>
      <c r="C2386" s="8" t="s">
        <v>140</v>
      </c>
      <c r="D2386" s="8" t="s">
        <v>141</v>
      </c>
      <c r="E2386" s="8" t="s">
        <v>150</v>
      </c>
      <c r="F2386" s="8" t="s">
        <v>143</v>
      </c>
      <c r="G2386" s="8" t="s">
        <v>151</v>
      </c>
      <c r="H2386" s="8" t="s">
        <v>6</v>
      </c>
      <c r="I2386" s="8" t="s">
        <v>506</v>
      </c>
      <c r="J2386" s="8" t="s">
        <v>153</v>
      </c>
      <c r="K2386" s="8" t="s">
        <v>7</v>
      </c>
      <c r="L2386" s="12">
        <v>187</v>
      </c>
      <c r="M2386" s="9">
        <v>1</v>
      </c>
      <c r="N2386" s="10">
        <f t="shared" si="333"/>
        <v>5.3475935828877002E-3</v>
      </c>
      <c r="O2386" s="11">
        <f t="shared" si="334"/>
        <v>11.55</v>
      </c>
      <c r="P2386" s="11">
        <v>11.55</v>
      </c>
      <c r="Q2386" s="11">
        <v>0</v>
      </c>
      <c r="R2386" s="8">
        <v>0</v>
      </c>
      <c r="S2386" s="8">
        <v>0</v>
      </c>
      <c r="T2386" s="33" t="str">
        <f t="shared" si="335"/>
        <v/>
      </c>
      <c r="U2386" s="12">
        <f t="shared" si="336"/>
        <v>0</v>
      </c>
      <c r="V2386" s="10">
        <f t="shared" si="337"/>
        <v>0</v>
      </c>
      <c r="W2386" s="11">
        <v>14.5</v>
      </c>
      <c r="X2386" s="8" t="s">
        <v>148</v>
      </c>
      <c r="Y2386" s="8" t="s">
        <v>149</v>
      </c>
      <c r="AA2386">
        <f t="shared" si="338"/>
        <v>4</v>
      </c>
      <c r="AB2386" s="32">
        <f t="shared" si="339"/>
        <v>-11.55</v>
      </c>
      <c r="AC2386" t="str">
        <f t="shared" si="340"/>
        <v>No Sales</v>
      </c>
      <c r="AD2386">
        <f>IFERROR(VLOOKUP(J2386,Product_lookup!$A:$G,5,FALSE),"")</f>
        <v>549</v>
      </c>
      <c r="AE2386">
        <f>IFERROR(VLOOKUP(J2386,Product_lookup!$A:$G,6,FALSE),"")</f>
        <v>192</v>
      </c>
      <c r="AF2386">
        <f>IFERROR(VLOOKUP(J2386,Product_lookup!$A:$G,7,FALSE),"")</f>
        <v>139</v>
      </c>
      <c r="AG2386" s="33">
        <f t="shared" si="341"/>
        <v>0.39708561020036431</v>
      </c>
    </row>
    <row r="2387" spans="1:33" x14ac:dyDescent="0.3">
      <c r="A2387" s="27">
        <v>46288</v>
      </c>
      <c r="B2387" s="8" t="s">
        <v>12</v>
      </c>
      <c r="C2387" s="8" t="s">
        <v>140</v>
      </c>
      <c r="D2387" s="8" t="s">
        <v>141</v>
      </c>
      <c r="E2387" s="8" t="s">
        <v>157</v>
      </c>
      <c r="F2387" s="8" t="s">
        <v>143</v>
      </c>
      <c r="G2387" s="8" t="s">
        <v>151</v>
      </c>
      <c r="H2387" s="8" t="s">
        <v>6</v>
      </c>
      <c r="I2387" s="8" t="s">
        <v>386</v>
      </c>
      <c r="J2387" s="8" t="s">
        <v>159</v>
      </c>
      <c r="K2387" s="8" t="s">
        <v>14</v>
      </c>
      <c r="L2387" s="12">
        <v>799</v>
      </c>
      <c r="M2387" s="9">
        <v>13</v>
      </c>
      <c r="N2387" s="10">
        <f t="shared" si="333"/>
        <v>1.6270337922403004E-2</v>
      </c>
      <c r="O2387" s="11">
        <f t="shared" si="334"/>
        <v>7.9</v>
      </c>
      <c r="P2387" s="11">
        <v>102.7</v>
      </c>
      <c r="Q2387" s="11">
        <v>399</v>
      </c>
      <c r="R2387" s="8">
        <v>1</v>
      </c>
      <c r="S2387" s="8">
        <v>1</v>
      </c>
      <c r="T2387" s="33">
        <f t="shared" si="335"/>
        <v>0.25739348370927317</v>
      </c>
      <c r="U2387" s="12">
        <f t="shared" si="336"/>
        <v>3.8851022395326194</v>
      </c>
      <c r="V2387" s="10">
        <f t="shared" si="337"/>
        <v>7.6923076923076927E-2</v>
      </c>
      <c r="W2387" s="11">
        <v>11</v>
      </c>
      <c r="X2387" s="8" t="s">
        <v>148</v>
      </c>
      <c r="Y2387" s="8" t="s">
        <v>149</v>
      </c>
      <c r="AA2387">
        <f t="shared" si="338"/>
        <v>4</v>
      </c>
      <c r="AB2387" s="32">
        <f t="shared" si="339"/>
        <v>22.299999999999997</v>
      </c>
      <c r="AC2387" t="str">
        <f t="shared" si="340"/>
        <v>Profitable</v>
      </c>
      <c r="AD2387">
        <f>IFERROR(VLOOKUP(J2387,Product_lookup!$A:$G,5,FALSE),"")</f>
        <v>399</v>
      </c>
      <c r="AE2387">
        <f>IFERROR(VLOOKUP(J2387,Product_lookup!$A:$G,6,FALSE),"")</f>
        <v>148</v>
      </c>
      <c r="AF2387">
        <f>IFERROR(VLOOKUP(J2387,Product_lookup!$A:$G,7,FALSE),"")</f>
        <v>126</v>
      </c>
      <c r="AG2387" s="33">
        <f t="shared" si="341"/>
        <v>0.31328320802005011</v>
      </c>
    </row>
    <row r="2388" spans="1:33" x14ac:dyDescent="0.3">
      <c r="A2388" s="27">
        <v>46288</v>
      </c>
      <c r="B2388" s="8" t="s">
        <v>12</v>
      </c>
      <c r="C2388" s="8" t="s">
        <v>140</v>
      </c>
      <c r="D2388" s="8" t="s">
        <v>141</v>
      </c>
      <c r="E2388" s="8" t="s">
        <v>164</v>
      </c>
      <c r="F2388" s="8" t="s">
        <v>143</v>
      </c>
      <c r="G2388" s="8" t="s">
        <v>151</v>
      </c>
      <c r="H2388" s="8" t="s">
        <v>6</v>
      </c>
      <c r="I2388" s="8" t="s">
        <v>228</v>
      </c>
      <c r="J2388" s="8" t="s">
        <v>166</v>
      </c>
      <c r="K2388" s="8" t="s">
        <v>21</v>
      </c>
      <c r="L2388" s="12">
        <v>877</v>
      </c>
      <c r="M2388" s="9">
        <v>22</v>
      </c>
      <c r="N2388" s="10">
        <f t="shared" si="333"/>
        <v>2.5085518814139111E-2</v>
      </c>
      <c r="O2388" s="11">
        <f t="shared" si="334"/>
        <v>14</v>
      </c>
      <c r="P2388" s="11">
        <v>308</v>
      </c>
      <c r="Q2388" s="11">
        <v>0</v>
      </c>
      <c r="R2388" s="8">
        <v>0</v>
      </c>
      <c r="S2388" s="8">
        <v>0</v>
      </c>
      <c r="T2388" s="33" t="str">
        <f t="shared" si="335"/>
        <v/>
      </c>
      <c r="U2388" s="12">
        <f t="shared" si="336"/>
        <v>0</v>
      </c>
      <c r="V2388" s="10">
        <f t="shared" si="337"/>
        <v>0</v>
      </c>
      <c r="W2388" s="11">
        <v>14</v>
      </c>
      <c r="X2388" s="8" t="s">
        <v>148</v>
      </c>
      <c r="Y2388" s="8" t="s">
        <v>149</v>
      </c>
      <c r="AA2388">
        <f t="shared" si="338"/>
        <v>4</v>
      </c>
      <c r="AB2388" s="32">
        <f t="shared" si="339"/>
        <v>-308</v>
      </c>
      <c r="AC2388" t="str">
        <f t="shared" si="340"/>
        <v>No Sales</v>
      </c>
      <c r="AD2388">
        <f>IFERROR(VLOOKUP(J2388,Product_lookup!$A:$G,5,FALSE),"")</f>
        <v>449</v>
      </c>
      <c r="AE2388">
        <f>IFERROR(VLOOKUP(J2388,Product_lookup!$A:$G,6,FALSE),"")</f>
        <v>162</v>
      </c>
      <c r="AF2388">
        <f>IFERROR(VLOOKUP(J2388,Product_lookup!$A:$G,7,FALSE),"")</f>
        <v>130</v>
      </c>
      <c r="AG2388" s="33">
        <f t="shared" si="341"/>
        <v>0.34966592427616927</v>
      </c>
    </row>
    <row r="2389" spans="1:33" x14ac:dyDescent="0.3">
      <c r="A2389" s="27">
        <v>46288</v>
      </c>
      <c r="B2389" s="8" t="s">
        <v>12</v>
      </c>
      <c r="C2389" s="8" t="s">
        <v>140</v>
      </c>
      <c r="D2389" s="8" t="s">
        <v>141</v>
      </c>
      <c r="E2389" s="8" t="s">
        <v>239</v>
      </c>
      <c r="F2389" s="8" t="s">
        <v>143</v>
      </c>
      <c r="G2389" s="8" t="s">
        <v>144</v>
      </c>
      <c r="H2389" s="8" t="s">
        <v>6</v>
      </c>
      <c r="I2389" s="8" t="s">
        <v>632</v>
      </c>
      <c r="J2389" s="8" t="s">
        <v>242</v>
      </c>
      <c r="K2389" s="8" t="s">
        <v>14</v>
      </c>
      <c r="L2389" s="12">
        <v>473</v>
      </c>
      <c r="M2389" s="9">
        <v>2</v>
      </c>
      <c r="N2389" s="10">
        <f t="shared" si="333"/>
        <v>4.2283298097251587E-3</v>
      </c>
      <c r="O2389" s="11">
        <f t="shared" si="334"/>
        <v>4.5599999999999996</v>
      </c>
      <c r="P2389" s="11">
        <v>9.1199999999999992</v>
      </c>
      <c r="Q2389" s="11">
        <v>0</v>
      </c>
      <c r="R2389" s="8">
        <v>0</v>
      </c>
      <c r="S2389" s="8">
        <v>0</v>
      </c>
      <c r="T2389" s="33" t="str">
        <f t="shared" si="335"/>
        <v/>
      </c>
      <c r="U2389" s="12">
        <f t="shared" si="336"/>
        <v>0</v>
      </c>
      <c r="V2389" s="10">
        <f t="shared" si="337"/>
        <v>0</v>
      </c>
      <c r="W2389" s="11">
        <v>6</v>
      </c>
      <c r="X2389" s="8" t="s">
        <v>148</v>
      </c>
      <c r="Y2389" s="8" t="s">
        <v>149</v>
      </c>
      <c r="AA2389">
        <f t="shared" si="338"/>
        <v>4</v>
      </c>
      <c r="AB2389" s="32">
        <f t="shared" si="339"/>
        <v>-9.1199999999999992</v>
      </c>
      <c r="AC2389" t="str">
        <f t="shared" si="340"/>
        <v>No Sales</v>
      </c>
      <c r="AD2389">
        <f>IFERROR(VLOOKUP(J2389,Product_lookup!$A:$G,5,FALSE),"")</f>
        <v>299</v>
      </c>
      <c r="AE2389">
        <f>IFERROR(VLOOKUP(J2389,Product_lookup!$A:$G,6,FALSE),"")</f>
        <v>114</v>
      </c>
      <c r="AF2389">
        <f>IFERROR(VLOOKUP(J2389,Product_lookup!$A:$G,7,FALSE),"")</f>
        <v>107</v>
      </c>
      <c r="AG2389" s="33">
        <f t="shared" si="341"/>
        <v>0.2608695652173913</v>
      </c>
    </row>
    <row r="2390" spans="1:33" x14ac:dyDescent="0.3">
      <c r="A2390" s="27">
        <v>46288</v>
      </c>
      <c r="B2390" s="8" t="s">
        <v>12</v>
      </c>
      <c r="C2390" s="8" t="s">
        <v>140</v>
      </c>
      <c r="D2390" s="8" t="s">
        <v>141</v>
      </c>
      <c r="E2390" s="8" t="s">
        <v>239</v>
      </c>
      <c r="F2390" s="8" t="s">
        <v>143</v>
      </c>
      <c r="G2390" s="8" t="s">
        <v>178</v>
      </c>
      <c r="H2390" s="8" t="s">
        <v>6</v>
      </c>
      <c r="I2390" s="8" t="s">
        <v>663</v>
      </c>
      <c r="J2390" s="8" t="s">
        <v>242</v>
      </c>
      <c r="K2390" s="8" t="s">
        <v>7</v>
      </c>
      <c r="L2390" s="12">
        <v>352</v>
      </c>
      <c r="M2390" s="9">
        <v>0</v>
      </c>
      <c r="N2390" s="10">
        <f t="shared" si="333"/>
        <v>0</v>
      </c>
      <c r="O2390" s="11" t="str">
        <f t="shared" si="334"/>
        <v/>
      </c>
      <c r="P2390" s="11">
        <v>0</v>
      </c>
      <c r="Q2390" s="11">
        <v>0</v>
      </c>
      <c r="R2390" s="8">
        <v>0</v>
      </c>
      <c r="S2390" s="8">
        <v>0</v>
      </c>
      <c r="T2390" s="33" t="str">
        <f t="shared" si="335"/>
        <v/>
      </c>
      <c r="U2390" s="12" t="str">
        <f t="shared" si="336"/>
        <v/>
      </c>
      <c r="V2390" s="10" t="str">
        <f t="shared" si="337"/>
        <v/>
      </c>
      <c r="W2390" s="11">
        <v>7</v>
      </c>
      <c r="X2390" s="8" t="s">
        <v>148</v>
      </c>
      <c r="Y2390" s="8" t="s">
        <v>149</v>
      </c>
      <c r="AA2390">
        <f t="shared" si="338"/>
        <v>4</v>
      </c>
      <c r="AB2390" s="32">
        <f t="shared" si="339"/>
        <v>0</v>
      </c>
      <c r="AC2390" t="str">
        <f t="shared" si="340"/>
        <v>No Spend</v>
      </c>
      <c r="AD2390">
        <f>IFERROR(VLOOKUP(J2390,Product_lookup!$A:$G,5,FALSE),"")</f>
        <v>299</v>
      </c>
      <c r="AE2390">
        <f>IFERROR(VLOOKUP(J2390,Product_lookup!$A:$G,6,FALSE),"")</f>
        <v>114</v>
      </c>
      <c r="AF2390">
        <f>IFERROR(VLOOKUP(J2390,Product_lookup!$A:$G,7,FALSE),"")</f>
        <v>107</v>
      </c>
      <c r="AG2390" s="33">
        <f t="shared" si="341"/>
        <v>0.2608695652173913</v>
      </c>
    </row>
    <row r="2391" spans="1:33" x14ac:dyDescent="0.3">
      <c r="A2391" s="27">
        <v>46288</v>
      </c>
      <c r="B2391" s="8" t="s">
        <v>12</v>
      </c>
      <c r="C2391" s="8" t="s">
        <v>140</v>
      </c>
      <c r="D2391" s="8" t="s">
        <v>141</v>
      </c>
      <c r="E2391" s="8" t="s">
        <v>239</v>
      </c>
      <c r="F2391" s="8" t="s">
        <v>143</v>
      </c>
      <c r="G2391" s="8" t="s">
        <v>170</v>
      </c>
      <c r="H2391" s="8" t="s">
        <v>6</v>
      </c>
      <c r="I2391" s="8" t="s">
        <v>440</v>
      </c>
      <c r="J2391" s="8" t="s">
        <v>242</v>
      </c>
      <c r="K2391" s="8" t="s">
        <v>14</v>
      </c>
      <c r="L2391" s="12">
        <v>882</v>
      </c>
      <c r="M2391" s="9">
        <v>5</v>
      </c>
      <c r="N2391" s="10">
        <f t="shared" si="333"/>
        <v>5.6689342403628117E-3</v>
      </c>
      <c r="O2391" s="11">
        <f t="shared" si="334"/>
        <v>3.9899999999999998</v>
      </c>
      <c r="P2391" s="8">
        <v>19.95</v>
      </c>
      <c r="Q2391" s="11">
        <v>0</v>
      </c>
      <c r="R2391" s="8">
        <v>0</v>
      </c>
      <c r="S2391" s="8">
        <v>0</v>
      </c>
      <c r="T2391" s="33" t="str">
        <f t="shared" si="335"/>
        <v/>
      </c>
      <c r="U2391" s="12">
        <f t="shared" si="336"/>
        <v>0</v>
      </c>
      <c r="V2391" s="10">
        <f t="shared" si="337"/>
        <v>0</v>
      </c>
      <c r="W2391" s="11">
        <v>6.5</v>
      </c>
      <c r="X2391" s="8" t="s">
        <v>148</v>
      </c>
      <c r="Y2391" s="8" t="s">
        <v>149</v>
      </c>
      <c r="AA2391">
        <f t="shared" si="338"/>
        <v>4</v>
      </c>
      <c r="AB2391" s="32">
        <f t="shared" si="339"/>
        <v>-19.95</v>
      </c>
      <c r="AC2391" t="str">
        <f t="shared" si="340"/>
        <v>No Sales</v>
      </c>
      <c r="AD2391">
        <f>IFERROR(VLOOKUP(J2391,Product_lookup!$A:$G,5,FALSE),"")</f>
        <v>299</v>
      </c>
      <c r="AE2391">
        <f>IFERROR(VLOOKUP(J2391,Product_lookup!$A:$G,6,FALSE),"")</f>
        <v>114</v>
      </c>
      <c r="AF2391">
        <f>IFERROR(VLOOKUP(J2391,Product_lookup!$A:$G,7,FALSE),"")</f>
        <v>107</v>
      </c>
      <c r="AG2391" s="33">
        <f t="shared" si="341"/>
        <v>0.2608695652173913</v>
      </c>
    </row>
    <row r="2392" spans="1:33" x14ac:dyDescent="0.3">
      <c r="A2392" s="27">
        <v>46288</v>
      </c>
      <c r="B2392" s="8" t="s">
        <v>5</v>
      </c>
      <c r="C2392" s="8" t="s">
        <v>173</v>
      </c>
      <c r="D2392" s="8" t="s">
        <v>141</v>
      </c>
      <c r="E2392" s="8" t="s">
        <v>174</v>
      </c>
      <c r="F2392" s="8" t="s">
        <v>143</v>
      </c>
      <c r="G2392" s="8" t="s">
        <v>178</v>
      </c>
      <c r="H2392" s="8" t="s">
        <v>6</v>
      </c>
      <c r="I2392" s="8" t="s">
        <v>975</v>
      </c>
      <c r="J2392" s="8" t="s">
        <v>176</v>
      </c>
      <c r="K2392" s="8" t="s">
        <v>7</v>
      </c>
      <c r="L2392" s="12">
        <v>615</v>
      </c>
      <c r="M2392" s="9">
        <v>2</v>
      </c>
      <c r="N2392" s="10">
        <f t="shared" si="333"/>
        <v>3.2520325203252032E-3</v>
      </c>
      <c r="O2392" s="11">
        <f t="shared" si="334"/>
        <v>9.09</v>
      </c>
      <c r="P2392" s="11">
        <v>18.18</v>
      </c>
      <c r="Q2392" s="11">
        <v>0</v>
      </c>
      <c r="R2392" s="8">
        <v>0</v>
      </c>
      <c r="S2392" s="8">
        <v>0</v>
      </c>
      <c r="T2392" s="33" t="str">
        <f t="shared" si="335"/>
        <v/>
      </c>
      <c r="U2392" s="12">
        <f t="shared" si="336"/>
        <v>0</v>
      </c>
      <c r="V2392" s="10">
        <f t="shared" si="337"/>
        <v>0</v>
      </c>
      <c r="W2392" s="11">
        <v>14</v>
      </c>
      <c r="X2392" s="8" t="s">
        <v>148</v>
      </c>
      <c r="Y2392" s="8" t="s">
        <v>149</v>
      </c>
      <c r="AA2392">
        <f t="shared" si="338"/>
        <v>4</v>
      </c>
      <c r="AB2392" s="32">
        <f t="shared" si="339"/>
        <v>-18.18</v>
      </c>
      <c r="AC2392" t="str">
        <f t="shared" si="340"/>
        <v>No Sales</v>
      </c>
      <c r="AD2392">
        <f>IFERROR(VLOOKUP(J2392,Product_lookup!$A:$G,5,FALSE),"")</f>
        <v>449</v>
      </c>
      <c r="AE2392">
        <f>IFERROR(VLOOKUP(J2392,Product_lookup!$A:$G,6,FALSE),"")</f>
        <v>166</v>
      </c>
      <c r="AF2392">
        <f>IFERROR(VLOOKUP(J2392,Product_lookup!$A:$G,7,FALSE),"")</f>
        <v>140</v>
      </c>
      <c r="AG2392" s="33">
        <f t="shared" si="341"/>
        <v>0.31848552338530067</v>
      </c>
    </row>
    <row r="2393" spans="1:33" x14ac:dyDescent="0.3">
      <c r="A2393" s="27">
        <v>46288</v>
      </c>
      <c r="B2393" s="8" t="s">
        <v>5</v>
      </c>
      <c r="C2393" s="8" t="s">
        <v>173</v>
      </c>
      <c r="D2393" s="8" t="s">
        <v>141</v>
      </c>
      <c r="E2393" s="8" t="s">
        <v>174</v>
      </c>
      <c r="F2393" s="8" t="s">
        <v>143</v>
      </c>
      <c r="G2393" s="8" t="s">
        <v>144</v>
      </c>
      <c r="H2393" s="8" t="s">
        <v>6</v>
      </c>
      <c r="I2393" s="8" t="s">
        <v>1132</v>
      </c>
      <c r="J2393" s="8" t="s">
        <v>176</v>
      </c>
      <c r="K2393" s="8" t="s">
        <v>14</v>
      </c>
      <c r="L2393" s="12">
        <v>283</v>
      </c>
      <c r="M2393" s="9">
        <v>0</v>
      </c>
      <c r="N2393" s="10">
        <f t="shared" si="333"/>
        <v>0</v>
      </c>
      <c r="O2393" s="11" t="str">
        <f t="shared" si="334"/>
        <v/>
      </c>
      <c r="P2393" s="11">
        <v>0</v>
      </c>
      <c r="Q2393" s="11">
        <v>0</v>
      </c>
      <c r="R2393" s="8">
        <v>0</v>
      </c>
      <c r="S2393" s="8">
        <v>0</v>
      </c>
      <c r="T2393" s="33" t="str">
        <f t="shared" si="335"/>
        <v/>
      </c>
      <c r="U2393" s="12" t="str">
        <f t="shared" si="336"/>
        <v/>
      </c>
      <c r="V2393" s="10" t="str">
        <f t="shared" si="337"/>
        <v/>
      </c>
      <c r="W2393" s="11">
        <v>14</v>
      </c>
      <c r="X2393" s="8" t="s">
        <v>148</v>
      </c>
      <c r="Y2393" s="8" t="s">
        <v>149</v>
      </c>
      <c r="AA2393">
        <f t="shared" si="338"/>
        <v>4</v>
      </c>
      <c r="AB2393" s="32">
        <f t="shared" si="339"/>
        <v>0</v>
      </c>
      <c r="AC2393" t="str">
        <f t="shared" si="340"/>
        <v>No Spend</v>
      </c>
      <c r="AD2393">
        <f>IFERROR(VLOOKUP(J2393,Product_lookup!$A:$G,5,FALSE),"")</f>
        <v>449</v>
      </c>
      <c r="AE2393">
        <f>IFERROR(VLOOKUP(J2393,Product_lookup!$A:$G,6,FALSE),"")</f>
        <v>166</v>
      </c>
      <c r="AF2393">
        <f>IFERROR(VLOOKUP(J2393,Product_lookup!$A:$G,7,FALSE),"")</f>
        <v>140</v>
      </c>
      <c r="AG2393" s="33">
        <f t="shared" si="341"/>
        <v>0.31848552338530067</v>
      </c>
    </row>
    <row r="2394" spans="1:33" x14ac:dyDescent="0.3">
      <c r="A2394" s="27">
        <v>46288</v>
      </c>
      <c r="B2394" s="8" t="s">
        <v>5</v>
      </c>
      <c r="C2394" s="8" t="s">
        <v>173</v>
      </c>
      <c r="D2394" s="8" t="s">
        <v>141</v>
      </c>
      <c r="E2394" s="8" t="s">
        <v>174</v>
      </c>
      <c r="F2394" s="8" t="s">
        <v>143</v>
      </c>
      <c r="G2394" s="8" t="s">
        <v>151</v>
      </c>
      <c r="H2394" s="8" t="s">
        <v>6</v>
      </c>
      <c r="I2394" s="8" t="s">
        <v>411</v>
      </c>
      <c r="J2394" s="8" t="s">
        <v>176</v>
      </c>
      <c r="K2394" s="8" t="s">
        <v>7</v>
      </c>
      <c r="L2394" s="12">
        <v>381</v>
      </c>
      <c r="M2394" s="9">
        <v>1</v>
      </c>
      <c r="N2394" s="10">
        <f t="shared" si="333"/>
        <v>2.6246719160104987E-3</v>
      </c>
      <c r="O2394" s="11">
        <f t="shared" si="334"/>
        <v>6.35</v>
      </c>
      <c r="P2394" s="11">
        <v>6.35</v>
      </c>
      <c r="Q2394" s="11">
        <v>0</v>
      </c>
      <c r="R2394" s="8">
        <v>0</v>
      </c>
      <c r="S2394" s="8">
        <v>0</v>
      </c>
      <c r="T2394" s="33" t="str">
        <f t="shared" si="335"/>
        <v/>
      </c>
      <c r="U2394" s="12">
        <f t="shared" si="336"/>
        <v>0</v>
      </c>
      <c r="V2394" s="10">
        <f t="shared" si="337"/>
        <v>0</v>
      </c>
      <c r="W2394" s="11">
        <v>9</v>
      </c>
      <c r="X2394" s="8" t="s">
        <v>148</v>
      </c>
      <c r="Y2394" s="8" t="s">
        <v>149</v>
      </c>
      <c r="AA2394">
        <f t="shared" si="338"/>
        <v>4</v>
      </c>
      <c r="AB2394" s="32">
        <f t="shared" si="339"/>
        <v>-6.35</v>
      </c>
      <c r="AC2394" t="str">
        <f t="shared" si="340"/>
        <v>No Sales</v>
      </c>
      <c r="AD2394">
        <f>IFERROR(VLOOKUP(J2394,Product_lookup!$A:$G,5,FALSE),"")</f>
        <v>449</v>
      </c>
      <c r="AE2394">
        <f>IFERROR(VLOOKUP(J2394,Product_lookup!$A:$G,6,FALSE),"")</f>
        <v>166</v>
      </c>
      <c r="AF2394">
        <f>IFERROR(VLOOKUP(J2394,Product_lookup!$A:$G,7,FALSE),"")</f>
        <v>140</v>
      </c>
      <c r="AG2394" s="33">
        <f t="shared" si="341"/>
        <v>0.31848552338530067</v>
      </c>
    </row>
    <row r="2395" spans="1:33" x14ac:dyDescent="0.3">
      <c r="A2395" s="27">
        <v>46288</v>
      </c>
      <c r="B2395" s="8" t="s">
        <v>5</v>
      </c>
      <c r="C2395" s="8" t="s">
        <v>173</v>
      </c>
      <c r="D2395" s="8" t="s">
        <v>141</v>
      </c>
      <c r="E2395" s="8" t="s">
        <v>174</v>
      </c>
      <c r="F2395" s="8" t="s">
        <v>143</v>
      </c>
      <c r="G2395" s="8" t="s">
        <v>144</v>
      </c>
      <c r="H2395" s="8" t="s">
        <v>6</v>
      </c>
      <c r="I2395" s="8" t="s">
        <v>175</v>
      </c>
      <c r="J2395" s="8" t="s">
        <v>176</v>
      </c>
      <c r="K2395" s="8" t="s">
        <v>21</v>
      </c>
      <c r="L2395" s="12">
        <v>250</v>
      </c>
      <c r="M2395" s="9">
        <v>4</v>
      </c>
      <c r="N2395" s="10">
        <f t="shared" si="333"/>
        <v>1.6E-2</v>
      </c>
      <c r="O2395" s="11">
        <f t="shared" si="334"/>
        <v>12</v>
      </c>
      <c r="P2395" s="11">
        <v>48</v>
      </c>
      <c r="Q2395" s="11">
        <v>0</v>
      </c>
      <c r="R2395" s="8">
        <v>0</v>
      </c>
      <c r="S2395" s="8">
        <v>0</v>
      </c>
      <c r="T2395" s="33" t="str">
        <f t="shared" si="335"/>
        <v/>
      </c>
      <c r="U2395" s="12">
        <f t="shared" si="336"/>
        <v>0</v>
      </c>
      <c r="V2395" s="10">
        <f t="shared" si="337"/>
        <v>0</v>
      </c>
      <c r="W2395" s="11">
        <v>12</v>
      </c>
      <c r="X2395" s="8" t="s">
        <v>148</v>
      </c>
      <c r="Y2395" s="8" t="s">
        <v>149</v>
      </c>
      <c r="AA2395">
        <f t="shared" si="338"/>
        <v>4</v>
      </c>
      <c r="AB2395" s="32">
        <f t="shared" si="339"/>
        <v>-48</v>
      </c>
      <c r="AC2395" t="str">
        <f t="shared" si="340"/>
        <v>No Sales</v>
      </c>
      <c r="AD2395">
        <f>IFERROR(VLOOKUP(J2395,Product_lookup!$A:$G,5,FALSE),"")</f>
        <v>449</v>
      </c>
      <c r="AE2395">
        <f>IFERROR(VLOOKUP(J2395,Product_lookup!$A:$G,6,FALSE),"")</f>
        <v>166</v>
      </c>
      <c r="AF2395">
        <f>IFERROR(VLOOKUP(J2395,Product_lookup!$A:$G,7,FALSE),"")</f>
        <v>140</v>
      </c>
      <c r="AG2395" s="33">
        <f t="shared" si="341"/>
        <v>0.31848552338530067</v>
      </c>
    </row>
    <row r="2396" spans="1:33" x14ac:dyDescent="0.3">
      <c r="A2396" s="27">
        <v>46288</v>
      </c>
      <c r="B2396" s="8" t="s">
        <v>5</v>
      </c>
      <c r="C2396" s="8" t="s">
        <v>173</v>
      </c>
      <c r="D2396" s="8" t="s">
        <v>141</v>
      </c>
      <c r="E2396" s="8" t="s">
        <v>174</v>
      </c>
      <c r="F2396" s="8" t="s">
        <v>143</v>
      </c>
      <c r="G2396" s="8" t="s">
        <v>170</v>
      </c>
      <c r="H2396" s="8" t="s">
        <v>6</v>
      </c>
      <c r="I2396" s="8" t="s">
        <v>716</v>
      </c>
      <c r="J2396" s="8" t="s">
        <v>176</v>
      </c>
      <c r="K2396" s="8" t="s">
        <v>21</v>
      </c>
      <c r="L2396" s="12">
        <v>378</v>
      </c>
      <c r="M2396" s="9">
        <v>6</v>
      </c>
      <c r="N2396" s="10">
        <f t="shared" si="333"/>
        <v>1.5873015873015872E-2</v>
      </c>
      <c r="O2396" s="11">
        <f t="shared" si="334"/>
        <v>10.35</v>
      </c>
      <c r="P2396" s="11">
        <v>62.1</v>
      </c>
      <c r="Q2396" s="11">
        <v>0</v>
      </c>
      <c r="R2396" s="8">
        <v>0</v>
      </c>
      <c r="S2396" s="8">
        <v>0</v>
      </c>
      <c r="T2396" s="33" t="str">
        <f t="shared" si="335"/>
        <v/>
      </c>
      <c r="U2396" s="12">
        <f t="shared" si="336"/>
        <v>0</v>
      </c>
      <c r="V2396" s="10">
        <f t="shared" si="337"/>
        <v>0</v>
      </c>
      <c r="W2396" s="11">
        <v>10.5</v>
      </c>
      <c r="X2396" s="8" t="s">
        <v>148</v>
      </c>
      <c r="Y2396" s="8" t="s">
        <v>149</v>
      </c>
      <c r="AA2396">
        <f t="shared" si="338"/>
        <v>4</v>
      </c>
      <c r="AB2396" s="32">
        <f t="shared" si="339"/>
        <v>-62.1</v>
      </c>
      <c r="AC2396" t="str">
        <f t="shared" si="340"/>
        <v>No Sales</v>
      </c>
      <c r="AD2396">
        <f>IFERROR(VLOOKUP(J2396,Product_lookup!$A:$G,5,FALSE),"")</f>
        <v>449</v>
      </c>
      <c r="AE2396">
        <f>IFERROR(VLOOKUP(J2396,Product_lookup!$A:$G,6,FALSE),"")</f>
        <v>166</v>
      </c>
      <c r="AF2396">
        <f>IFERROR(VLOOKUP(J2396,Product_lookup!$A:$G,7,FALSE),"")</f>
        <v>140</v>
      </c>
      <c r="AG2396" s="33">
        <f t="shared" si="341"/>
        <v>0.31848552338530067</v>
      </c>
    </row>
    <row r="2397" spans="1:33" x14ac:dyDescent="0.3">
      <c r="A2397" s="27">
        <v>46272</v>
      </c>
      <c r="B2397" s="8" t="s">
        <v>26</v>
      </c>
      <c r="C2397" s="8" t="s">
        <v>140</v>
      </c>
      <c r="D2397" s="8" t="s">
        <v>141</v>
      </c>
      <c r="E2397" s="8" t="s">
        <v>150</v>
      </c>
      <c r="F2397" s="8" t="s">
        <v>143</v>
      </c>
      <c r="G2397" s="8" t="s">
        <v>156</v>
      </c>
      <c r="H2397" s="8" t="s">
        <v>13</v>
      </c>
      <c r="J2397" s="8" t="s">
        <v>153</v>
      </c>
      <c r="K2397" s="8" t="s">
        <v>21</v>
      </c>
      <c r="L2397" s="12">
        <v>477</v>
      </c>
      <c r="M2397" s="9">
        <v>0</v>
      </c>
      <c r="N2397" s="10">
        <f t="shared" si="333"/>
        <v>0</v>
      </c>
      <c r="O2397" s="11" t="str">
        <f t="shared" si="334"/>
        <v/>
      </c>
      <c r="P2397" s="11">
        <v>0</v>
      </c>
      <c r="Q2397" s="11">
        <v>0</v>
      </c>
      <c r="R2397" s="8">
        <v>0</v>
      </c>
      <c r="S2397" s="8">
        <v>0</v>
      </c>
      <c r="T2397" s="33" t="str">
        <f t="shared" si="335"/>
        <v/>
      </c>
      <c r="U2397" s="12" t="str">
        <f t="shared" si="336"/>
        <v/>
      </c>
      <c r="V2397" s="10" t="str">
        <f t="shared" si="337"/>
        <v/>
      </c>
      <c r="W2397" s="11">
        <v>12.5</v>
      </c>
      <c r="X2397" s="8" t="s">
        <v>148</v>
      </c>
      <c r="Y2397" s="8" t="s">
        <v>149</v>
      </c>
      <c r="AA2397">
        <f t="shared" si="338"/>
        <v>1</v>
      </c>
      <c r="AB2397" s="32">
        <f t="shared" si="339"/>
        <v>0</v>
      </c>
      <c r="AC2397" t="str">
        <f t="shared" si="340"/>
        <v>No Spend</v>
      </c>
      <c r="AD2397">
        <f>IFERROR(VLOOKUP(J2397,Product_lookup!$A:$G,5,FALSE),"")</f>
        <v>549</v>
      </c>
      <c r="AE2397">
        <f>IFERROR(VLOOKUP(J2397,Product_lookup!$A:$G,6,FALSE),"")</f>
        <v>192</v>
      </c>
      <c r="AF2397">
        <f>IFERROR(VLOOKUP(J2397,Product_lookup!$A:$G,7,FALSE),"")</f>
        <v>139</v>
      </c>
      <c r="AG2397" s="33">
        <f t="shared" si="341"/>
        <v>0.39708561020036431</v>
      </c>
    </row>
    <row r="2398" spans="1:33" x14ac:dyDescent="0.3">
      <c r="A2398" s="27">
        <v>46288</v>
      </c>
      <c r="B2398" s="8" t="s">
        <v>5</v>
      </c>
      <c r="C2398" s="8" t="s">
        <v>173</v>
      </c>
      <c r="D2398" s="8" t="s">
        <v>141</v>
      </c>
      <c r="E2398" s="8" t="s">
        <v>186</v>
      </c>
      <c r="F2398" s="8" t="s">
        <v>143</v>
      </c>
      <c r="G2398" s="8" t="s">
        <v>151</v>
      </c>
      <c r="H2398" s="8" t="s">
        <v>6</v>
      </c>
      <c r="I2398" s="8" t="s">
        <v>1133</v>
      </c>
      <c r="J2398" s="8" t="s">
        <v>188</v>
      </c>
      <c r="K2398" s="8" t="s">
        <v>21</v>
      </c>
      <c r="L2398" s="12">
        <v>272</v>
      </c>
      <c r="M2398" s="9">
        <v>4</v>
      </c>
      <c r="N2398" s="10">
        <f t="shared" si="333"/>
        <v>1.4705882352941176E-2</v>
      </c>
      <c r="O2398" s="11">
        <f t="shared" si="334"/>
        <v>10.5</v>
      </c>
      <c r="P2398" s="11">
        <v>42</v>
      </c>
      <c r="Q2398" s="11">
        <v>349</v>
      </c>
      <c r="R2398" s="8">
        <v>1</v>
      </c>
      <c r="S2398" s="8">
        <v>1</v>
      </c>
      <c r="T2398" s="33">
        <f t="shared" si="335"/>
        <v>0.12034383954154727</v>
      </c>
      <c r="U2398" s="12">
        <f t="shared" si="336"/>
        <v>8.3095238095238102</v>
      </c>
      <c r="V2398" s="10">
        <f t="shared" si="337"/>
        <v>0.25</v>
      </c>
      <c r="W2398" s="11">
        <v>10.5</v>
      </c>
      <c r="X2398" s="8" t="s">
        <v>148</v>
      </c>
      <c r="Y2398" s="8" t="s">
        <v>149</v>
      </c>
      <c r="AA2398">
        <f t="shared" si="338"/>
        <v>4</v>
      </c>
      <c r="AB2398" s="32">
        <f t="shared" si="339"/>
        <v>53</v>
      </c>
      <c r="AC2398" t="str">
        <f t="shared" si="340"/>
        <v>Profitable</v>
      </c>
      <c r="AD2398">
        <f>IFERROR(VLOOKUP(J2398,Product_lookup!$A:$G,5,FALSE),"")</f>
        <v>349</v>
      </c>
      <c r="AE2398">
        <f>IFERROR(VLOOKUP(J2398,Product_lookup!$A:$G,6,FALSE),"")</f>
        <v>133</v>
      </c>
      <c r="AF2398">
        <f>IFERROR(VLOOKUP(J2398,Product_lookup!$A:$G,7,FALSE),"")</f>
        <v>121</v>
      </c>
      <c r="AG2398" s="33">
        <f t="shared" si="341"/>
        <v>0.27220630372492838</v>
      </c>
    </row>
    <row r="2399" spans="1:33" x14ac:dyDescent="0.3">
      <c r="A2399" s="27">
        <v>46288</v>
      </c>
      <c r="B2399" s="8" t="s">
        <v>5</v>
      </c>
      <c r="C2399" s="8" t="s">
        <v>173</v>
      </c>
      <c r="D2399" s="8" t="s">
        <v>141</v>
      </c>
      <c r="E2399" s="8" t="s">
        <v>186</v>
      </c>
      <c r="F2399" s="8" t="s">
        <v>143</v>
      </c>
      <c r="G2399" s="8" t="s">
        <v>144</v>
      </c>
      <c r="H2399" s="8" t="s">
        <v>6</v>
      </c>
      <c r="I2399" s="8" t="s">
        <v>187</v>
      </c>
      <c r="J2399" s="8" t="s">
        <v>188</v>
      </c>
      <c r="K2399" s="8" t="s">
        <v>7</v>
      </c>
      <c r="L2399" s="12">
        <v>96</v>
      </c>
      <c r="M2399" s="9">
        <v>0</v>
      </c>
      <c r="N2399" s="10">
        <f t="shared" si="333"/>
        <v>0</v>
      </c>
      <c r="O2399" s="11" t="str">
        <f t="shared" si="334"/>
        <v/>
      </c>
      <c r="P2399" s="11">
        <v>0</v>
      </c>
      <c r="Q2399" s="11">
        <v>0</v>
      </c>
      <c r="R2399" s="8">
        <v>0</v>
      </c>
      <c r="S2399" s="8">
        <v>0</v>
      </c>
      <c r="T2399" s="33" t="str">
        <f t="shared" si="335"/>
        <v/>
      </c>
      <c r="U2399" s="12" t="str">
        <f t="shared" si="336"/>
        <v/>
      </c>
      <c r="V2399" s="10" t="str">
        <f t="shared" si="337"/>
        <v/>
      </c>
      <c r="W2399" s="11">
        <v>8.5</v>
      </c>
      <c r="X2399" s="8" t="s">
        <v>148</v>
      </c>
      <c r="Y2399" s="8" t="s">
        <v>149</v>
      </c>
      <c r="AA2399">
        <f t="shared" si="338"/>
        <v>4</v>
      </c>
      <c r="AB2399" s="32">
        <f t="shared" si="339"/>
        <v>0</v>
      </c>
      <c r="AC2399" t="str">
        <f t="shared" si="340"/>
        <v>No Spend</v>
      </c>
      <c r="AD2399">
        <f>IFERROR(VLOOKUP(J2399,Product_lookup!$A:$G,5,FALSE),"")</f>
        <v>349</v>
      </c>
      <c r="AE2399">
        <f>IFERROR(VLOOKUP(J2399,Product_lookup!$A:$G,6,FALSE),"")</f>
        <v>133</v>
      </c>
      <c r="AF2399">
        <f>IFERROR(VLOOKUP(J2399,Product_lookup!$A:$G,7,FALSE),"")</f>
        <v>121</v>
      </c>
      <c r="AG2399" s="33">
        <f t="shared" si="341"/>
        <v>0.27220630372492838</v>
      </c>
    </row>
    <row r="2400" spans="1:33" x14ac:dyDescent="0.3">
      <c r="A2400" s="27">
        <v>46288</v>
      </c>
      <c r="B2400" s="8" t="s">
        <v>5</v>
      </c>
      <c r="C2400" s="8" t="s">
        <v>173</v>
      </c>
      <c r="D2400" s="8" t="s">
        <v>141</v>
      </c>
      <c r="E2400" s="8" t="s">
        <v>193</v>
      </c>
      <c r="F2400" s="8" t="s">
        <v>143</v>
      </c>
      <c r="G2400" s="8" t="s">
        <v>144</v>
      </c>
      <c r="H2400" s="8" t="s">
        <v>6</v>
      </c>
      <c r="I2400" s="8" t="s">
        <v>197</v>
      </c>
      <c r="J2400" s="8" t="s">
        <v>195</v>
      </c>
      <c r="K2400" s="8" t="s">
        <v>14</v>
      </c>
      <c r="L2400" s="12">
        <v>755</v>
      </c>
      <c r="M2400" s="9">
        <v>4</v>
      </c>
      <c r="N2400" s="10">
        <f t="shared" si="333"/>
        <v>5.2980132450331126E-3</v>
      </c>
      <c r="O2400" s="11">
        <f t="shared" si="334"/>
        <v>5.66</v>
      </c>
      <c r="P2400" s="11">
        <v>22.64</v>
      </c>
      <c r="Q2400" s="11">
        <v>0</v>
      </c>
      <c r="R2400" s="8">
        <v>0</v>
      </c>
      <c r="S2400" s="8">
        <v>0</v>
      </c>
      <c r="T2400" s="33" t="str">
        <f t="shared" si="335"/>
        <v/>
      </c>
      <c r="U2400" s="12">
        <f t="shared" si="336"/>
        <v>0</v>
      </c>
      <c r="V2400" s="10">
        <f t="shared" si="337"/>
        <v>0</v>
      </c>
      <c r="W2400" s="11">
        <v>7.5</v>
      </c>
      <c r="X2400" s="8" t="s">
        <v>148</v>
      </c>
      <c r="Y2400" s="8" t="s">
        <v>149</v>
      </c>
      <c r="AA2400">
        <f t="shared" si="338"/>
        <v>4</v>
      </c>
      <c r="AB2400" s="32">
        <f t="shared" si="339"/>
        <v>-22.64</v>
      </c>
      <c r="AC2400" t="str">
        <f t="shared" si="340"/>
        <v>No Sales</v>
      </c>
      <c r="AD2400">
        <f>IFERROR(VLOOKUP(J2400,Product_lookup!$A:$G,5,FALSE),"")</f>
        <v>399</v>
      </c>
      <c r="AE2400">
        <f>IFERROR(VLOOKUP(J2400,Product_lookup!$A:$G,6,FALSE),"")</f>
        <v>148</v>
      </c>
      <c r="AF2400">
        <f>IFERROR(VLOOKUP(J2400,Product_lookup!$A:$G,7,FALSE),"")</f>
        <v>126</v>
      </c>
      <c r="AG2400" s="33">
        <f t="shared" si="341"/>
        <v>0.31328320802005011</v>
      </c>
    </row>
    <row r="2401" spans="1:33" x14ac:dyDescent="0.3">
      <c r="A2401" s="27">
        <v>46288</v>
      </c>
      <c r="B2401" s="8" t="s">
        <v>5</v>
      </c>
      <c r="C2401" s="8" t="s">
        <v>173</v>
      </c>
      <c r="D2401" s="8" t="s">
        <v>141</v>
      </c>
      <c r="E2401" s="8" t="s">
        <v>193</v>
      </c>
      <c r="F2401" s="8" t="s">
        <v>143</v>
      </c>
      <c r="G2401" s="8" t="s">
        <v>151</v>
      </c>
      <c r="H2401" s="8" t="s">
        <v>6</v>
      </c>
      <c r="I2401" s="8" t="s">
        <v>958</v>
      </c>
      <c r="J2401" s="8" t="s">
        <v>195</v>
      </c>
      <c r="K2401" s="8" t="s">
        <v>7</v>
      </c>
      <c r="L2401" s="12">
        <v>327</v>
      </c>
      <c r="M2401" s="9">
        <v>5</v>
      </c>
      <c r="N2401" s="10">
        <f t="shared" si="333"/>
        <v>1.5290519877675841E-2</v>
      </c>
      <c r="O2401" s="11">
        <f t="shared" si="334"/>
        <v>6.2299999999999995</v>
      </c>
      <c r="P2401" s="11">
        <v>31.15</v>
      </c>
      <c r="Q2401" s="11">
        <v>0</v>
      </c>
      <c r="R2401" s="8">
        <v>0</v>
      </c>
      <c r="S2401" s="8">
        <v>0</v>
      </c>
      <c r="T2401" s="33" t="str">
        <f t="shared" si="335"/>
        <v/>
      </c>
      <c r="U2401" s="12">
        <f t="shared" si="336"/>
        <v>0</v>
      </c>
      <c r="V2401" s="10">
        <f t="shared" si="337"/>
        <v>0</v>
      </c>
      <c r="W2401" s="11">
        <v>9</v>
      </c>
      <c r="X2401" s="8" t="s">
        <v>148</v>
      </c>
      <c r="Y2401" s="8" t="s">
        <v>149</v>
      </c>
      <c r="AA2401">
        <f t="shared" si="338"/>
        <v>4</v>
      </c>
      <c r="AB2401" s="32">
        <f t="shared" si="339"/>
        <v>-31.15</v>
      </c>
      <c r="AC2401" t="str">
        <f t="shared" si="340"/>
        <v>No Sales</v>
      </c>
      <c r="AD2401">
        <f>IFERROR(VLOOKUP(J2401,Product_lookup!$A:$G,5,FALSE),"")</f>
        <v>399</v>
      </c>
      <c r="AE2401">
        <f>IFERROR(VLOOKUP(J2401,Product_lookup!$A:$G,6,FALSE),"")</f>
        <v>148</v>
      </c>
      <c r="AF2401">
        <f>IFERROR(VLOOKUP(J2401,Product_lookup!$A:$G,7,FALSE),"")</f>
        <v>126</v>
      </c>
      <c r="AG2401" s="33">
        <f t="shared" si="341"/>
        <v>0.31328320802005011</v>
      </c>
    </row>
    <row r="2402" spans="1:33" x14ac:dyDescent="0.3">
      <c r="A2402" s="27">
        <v>46288</v>
      </c>
      <c r="B2402" s="8" t="s">
        <v>5</v>
      </c>
      <c r="C2402" s="8" t="s">
        <v>173</v>
      </c>
      <c r="D2402" s="8" t="s">
        <v>141</v>
      </c>
      <c r="E2402" s="8" t="s">
        <v>193</v>
      </c>
      <c r="F2402" s="8" t="s">
        <v>143</v>
      </c>
      <c r="G2402" s="8" t="s">
        <v>144</v>
      </c>
      <c r="H2402" s="8" t="s">
        <v>6</v>
      </c>
      <c r="I2402" s="8" t="s">
        <v>517</v>
      </c>
      <c r="J2402" s="8" t="s">
        <v>195</v>
      </c>
      <c r="K2402" s="8" t="s">
        <v>21</v>
      </c>
      <c r="L2402" s="12">
        <v>110</v>
      </c>
      <c r="M2402" s="9">
        <v>0</v>
      </c>
      <c r="N2402" s="10">
        <f t="shared" si="333"/>
        <v>0</v>
      </c>
      <c r="O2402" s="11" t="str">
        <f t="shared" si="334"/>
        <v/>
      </c>
      <c r="P2402" s="11">
        <v>0</v>
      </c>
      <c r="Q2402" s="11">
        <v>0</v>
      </c>
      <c r="R2402" s="8">
        <v>0</v>
      </c>
      <c r="S2402" s="8">
        <v>0</v>
      </c>
      <c r="T2402" s="33" t="str">
        <f t="shared" si="335"/>
        <v/>
      </c>
      <c r="U2402" s="12" t="str">
        <f t="shared" si="336"/>
        <v/>
      </c>
      <c r="V2402" s="10" t="str">
        <f t="shared" si="337"/>
        <v/>
      </c>
      <c r="W2402" s="11">
        <v>8.5</v>
      </c>
      <c r="X2402" s="8" t="s">
        <v>148</v>
      </c>
      <c r="Y2402" s="8" t="s">
        <v>149</v>
      </c>
      <c r="AA2402">
        <f t="shared" si="338"/>
        <v>4</v>
      </c>
      <c r="AB2402" s="32">
        <f t="shared" si="339"/>
        <v>0</v>
      </c>
      <c r="AC2402" t="str">
        <f t="shared" si="340"/>
        <v>No Spend</v>
      </c>
      <c r="AD2402">
        <f>IFERROR(VLOOKUP(J2402,Product_lookup!$A:$G,5,FALSE),"")</f>
        <v>399</v>
      </c>
      <c r="AE2402">
        <f>IFERROR(VLOOKUP(J2402,Product_lookup!$A:$G,6,FALSE),"")</f>
        <v>148</v>
      </c>
      <c r="AF2402">
        <f>IFERROR(VLOOKUP(J2402,Product_lookup!$A:$G,7,FALSE),"")</f>
        <v>126</v>
      </c>
      <c r="AG2402" s="33">
        <f t="shared" si="341"/>
        <v>0.31328320802005011</v>
      </c>
    </row>
    <row r="2403" spans="1:33" x14ac:dyDescent="0.3">
      <c r="A2403" s="27">
        <v>46288</v>
      </c>
      <c r="B2403" s="8" t="s">
        <v>5</v>
      </c>
      <c r="C2403" s="8" t="s">
        <v>173</v>
      </c>
      <c r="D2403" s="8" t="s">
        <v>141</v>
      </c>
      <c r="E2403" s="8" t="s">
        <v>200</v>
      </c>
      <c r="F2403" s="8" t="s">
        <v>143</v>
      </c>
      <c r="G2403" s="8" t="s">
        <v>144</v>
      </c>
      <c r="H2403" s="8" t="s">
        <v>6</v>
      </c>
      <c r="I2403" s="8" t="s">
        <v>1038</v>
      </c>
      <c r="J2403" s="8" t="s">
        <v>202</v>
      </c>
      <c r="K2403" s="8" t="s">
        <v>14</v>
      </c>
      <c r="L2403" s="12">
        <v>126</v>
      </c>
      <c r="M2403" s="9">
        <v>0</v>
      </c>
      <c r="N2403" s="10">
        <f t="shared" si="333"/>
        <v>0</v>
      </c>
      <c r="O2403" s="11" t="str">
        <f t="shared" si="334"/>
        <v/>
      </c>
      <c r="P2403" s="11">
        <v>0</v>
      </c>
      <c r="Q2403" s="11">
        <v>0</v>
      </c>
      <c r="R2403" s="8">
        <v>0</v>
      </c>
      <c r="S2403" s="8">
        <v>0</v>
      </c>
      <c r="T2403" s="33" t="str">
        <f t="shared" si="335"/>
        <v/>
      </c>
      <c r="U2403" s="12" t="str">
        <f t="shared" si="336"/>
        <v/>
      </c>
      <c r="V2403" s="10" t="str">
        <f t="shared" si="337"/>
        <v/>
      </c>
      <c r="W2403" s="11">
        <v>9.5</v>
      </c>
      <c r="X2403" s="8" t="s">
        <v>148</v>
      </c>
      <c r="Y2403" s="8" t="s">
        <v>149</v>
      </c>
      <c r="AA2403">
        <f t="shared" si="338"/>
        <v>4</v>
      </c>
      <c r="AB2403" s="32">
        <f t="shared" si="339"/>
        <v>0</v>
      </c>
      <c r="AC2403" t="str">
        <f t="shared" si="340"/>
        <v>No Spend</v>
      </c>
      <c r="AD2403">
        <f>IFERROR(VLOOKUP(J2403,Product_lookup!$A:$G,5,FALSE),"")</f>
        <v>429</v>
      </c>
      <c r="AE2403">
        <f>IFERROR(VLOOKUP(J2403,Product_lookup!$A:$G,6,FALSE),"")</f>
        <v>159</v>
      </c>
      <c r="AF2403">
        <f>IFERROR(VLOOKUP(J2403,Product_lookup!$A:$G,7,FALSE),"")</f>
        <v>139</v>
      </c>
      <c r="AG2403" s="33">
        <f t="shared" si="341"/>
        <v>0.30536130536130535</v>
      </c>
    </row>
    <row r="2404" spans="1:33" x14ac:dyDescent="0.3">
      <c r="A2404" s="27">
        <v>46288</v>
      </c>
      <c r="B2404" s="8" t="s">
        <v>32</v>
      </c>
      <c r="C2404" s="8" t="s">
        <v>140</v>
      </c>
      <c r="D2404" s="8" t="s">
        <v>141</v>
      </c>
      <c r="E2404" s="8" t="s">
        <v>150</v>
      </c>
      <c r="F2404" s="8" t="s">
        <v>143</v>
      </c>
      <c r="G2404" s="8" t="s">
        <v>156</v>
      </c>
      <c r="H2404" s="8" t="s">
        <v>20</v>
      </c>
      <c r="I2404" s="8" t="s">
        <v>156</v>
      </c>
      <c r="J2404" s="8" t="s">
        <v>153</v>
      </c>
      <c r="K2404" s="8" t="s">
        <v>14</v>
      </c>
      <c r="L2404" s="12">
        <v>824</v>
      </c>
      <c r="M2404" s="9">
        <v>3</v>
      </c>
      <c r="N2404" s="10">
        <f t="shared" si="333"/>
        <v>3.6407766990291263E-3</v>
      </c>
      <c r="O2404" s="11">
        <f t="shared" si="334"/>
        <v>8.2200000000000006</v>
      </c>
      <c r="P2404" s="11">
        <v>24.66</v>
      </c>
      <c r="Q2404" s="11">
        <v>0</v>
      </c>
      <c r="R2404" s="8">
        <v>0</v>
      </c>
      <c r="S2404" s="8">
        <v>0</v>
      </c>
      <c r="T2404" s="33" t="str">
        <f t="shared" si="335"/>
        <v/>
      </c>
      <c r="U2404" s="12">
        <f t="shared" si="336"/>
        <v>0</v>
      </c>
      <c r="V2404" s="10">
        <f t="shared" si="337"/>
        <v>0</v>
      </c>
      <c r="W2404" s="11">
        <v>15</v>
      </c>
      <c r="X2404" s="8" t="s">
        <v>148</v>
      </c>
      <c r="Y2404" s="8" t="s">
        <v>149</v>
      </c>
      <c r="AA2404">
        <f t="shared" si="338"/>
        <v>4</v>
      </c>
      <c r="AB2404" s="32">
        <f t="shared" si="339"/>
        <v>-24.66</v>
      </c>
      <c r="AC2404" t="str">
        <f t="shared" si="340"/>
        <v>No Sales</v>
      </c>
      <c r="AD2404">
        <f>IFERROR(VLOOKUP(J2404,Product_lookup!$A:$G,5,FALSE),"")</f>
        <v>549</v>
      </c>
      <c r="AE2404">
        <f>IFERROR(VLOOKUP(J2404,Product_lookup!$A:$G,6,FALSE),"")</f>
        <v>192</v>
      </c>
      <c r="AF2404">
        <f>IFERROR(VLOOKUP(J2404,Product_lookup!$A:$G,7,FALSE),"")</f>
        <v>139</v>
      </c>
      <c r="AG2404" s="33">
        <f t="shared" si="341"/>
        <v>0.39708561020036431</v>
      </c>
    </row>
    <row r="2405" spans="1:33" x14ac:dyDescent="0.3">
      <c r="A2405" s="27">
        <v>46288</v>
      </c>
      <c r="B2405" s="8" t="s">
        <v>32</v>
      </c>
      <c r="C2405" s="8" t="s">
        <v>140</v>
      </c>
      <c r="D2405" s="8" t="s">
        <v>141</v>
      </c>
      <c r="E2405" s="8" t="s">
        <v>150</v>
      </c>
      <c r="F2405" s="8" t="s">
        <v>143</v>
      </c>
      <c r="G2405" s="8" t="s">
        <v>374</v>
      </c>
      <c r="H2405" s="8" t="s">
        <v>20</v>
      </c>
      <c r="I2405" s="8" t="s">
        <v>374</v>
      </c>
      <c r="J2405" s="8" t="s">
        <v>153</v>
      </c>
      <c r="K2405" s="8" t="s">
        <v>21</v>
      </c>
      <c r="L2405" s="12">
        <v>248</v>
      </c>
      <c r="M2405" s="9">
        <v>3</v>
      </c>
      <c r="N2405" s="10">
        <f t="shared" si="333"/>
        <v>1.2096774193548387E-2</v>
      </c>
      <c r="O2405" s="11">
        <f t="shared" si="334"/>
        <v>20</v>
      </c>
      <c r="P2405" s="11">
        <v>60</v>
      </c>
      <c r="Q2405" s="11">
        <v>0</v>
      </c>
      <c r="R2405" s="8">
        <v>0</v>
      </c>
      <c r="S2405" s="8">
        <v>0</v>
      </c>
      <c r="T2405" s="33" t="str">
        <f t="shared" si="335"/>
        <v/>
      </c>
      <c r="U2405" s="12">
        <f t="shared" si="336"/>
        <v>0</v>
      </c>
      <c r="V2405" s="10">
        <f t="shared" si="337"/>
        <v>0</v>
      </c>
      <c r="W2405" s="11">
        <v>20</v>
      </c>
      <c r="X2405" s="8" t="s">
        <v>148</v>
      </c>
      <c r="Y2405" s="8" t="s">
        <v>149</v>
      </c>
      <c r="AA2405">
        <f t="shared" si="338"/>
        <v>4</v>
      </c>
      <c r="AB2405" s="32">
        <f t="shared" si="339"/>
        <v>-60</v>
      </c>
      <c r="AC2405" t="str">
        <f t="shared" si="340"/>
        <v>No Sales</v>
      </c>
      <c r="AD2405">
        <f>IFERROR(VLOOKUP(J2405,Product_lookup!$A:$G,5,FALSE),"")</f>
        <v>549</v>
      </c>
      <c r="AE2405">
        <f>IFERROR(VLOOKUP(J2405,Product_lookup!$A:$G,6,FALSE),"")</f>
        <v>192</v>
      </c>
      <c r="AF2405">
        <f>IFERROR(VLOOKUP(J2405,Product_lookup!$A:$G,7,FALSE),"")</f>
        <v>139</v>
      </c>
      <c r="AG2405" s="33">
        <f t="shared" si="341"/>
        <v>0.39708561020036431</v>
      </c>
    </row>
    <row r="2406" spans="1:33" x14ac:dyDescent="0.3">
      <c r="A2406" s="27">
        <v>46288</v>
      </c>
      <c r="B2406" s="8" t="s">
        <v>32</v>
      </c>
      <c r="C2406" s="8" t="s">
        <v>140</v>
      </c>
      <c r="D2406" s="8" t="s">
        <v>141</v>
      </c>
      <c r="E2406" s="8" t="s">
        <v>211</v>
      </c>
      <c r="F2406" s="8" t="s">
        <v>143</v>
      </c>
      <c r="G2406" s="8" t="s">
        <v>224</v>
      </c>
      <c r="H2406" s="8" t="s">
        <v>20</v>
      </c>
      <c r="I2406" s="8" t="s">
        <v>224</v>
      </c>
      <c r="J2406" s="8" t="s">
        <v>214</v>
      </c>
      <c r="K2406" s="8" t="s">
        <v>7</v>
      </c>
      <c r="L2406" s="12">
        <v>218</v>
      </c>
      <c r="M2406" s="9">
        <v>2</v>
      </c>
      <c r="N2406" s="10">
        <f t="shared" si="333"/>
        <v>9.1743119266055051E-3</v>
      </c>
      <c r="O2406" s="11">
        <f t="shared" si="334"/>
        <v>10.81</v>
      </c>
      <c r="P2406" s="11">
        <v>21.62</v>
      </c>
      <c r="Q2406" s="11">
        <v>0</v>
      </c>
      <c r="R2406" s="8">
        <v>0</v>
      </c>
      <c r="S2406" s="8">
        <v>0</v>
      </c>
      <c r="T2406" s="33" t="str">
        <f t="shared" si="335"/>
        <v/>
      </c>
      <c r="U2406" s="12">
        <f t="shared" si="336"/>
        <v>0</v>
      </c>
      <c r="V2406" s="10">
        <f t="shared" si="337"/>
        <v>0</v>
      </c>
      <c r="W2406" s="11">
        <v>20.5</v>
      </c>
      <c r="X2406" s="8" t="s">
        <v>148</v>
      </c>
      <c r="Y2406" s="8" t="s">
        <v>149</v>
      </c>
      <c r="AA2406">
        <f t="shared" si="338"/>
        <v>4</v>
      </c>
      <c r="AB2406" s="32">
        <f t="shared" si="339"/>
        <v>-21.62</v>
      </c>
      <c r="AC2406" t="str">
        <f t="shared" si="340"/>
        <v>No Sales</v>
      </c>
      <c r="AD2406">
        <f>IFERROR(VLOOKUP(J2406,Product_lookup!$A:$G,5,FALSE),"")</f>
        <v>649</v>
      </c>
      <c r="AE2406">
        <f>IFERROR(VLOOKUP(J2406,Product_lookup!$A:$G,6,FALSE),"")</f>
        <v>234</v>
      </c>
      <c r="AF2406">
        <f>IFERROR(VLOOKUP(J2406,Product_lookup!$A:$G,7,FALSE),"")</f>
        <v>148</v>
      </c>
      <c r="AG2406" s="33">
        <f t="shared" si="341"/>
        <v>0.41140215716486905</v>
      </c>
    </row>
    <row r="2407" spans="1:33" x14ac:dyDescent="0.3">
      <c r="A2407" s="27">
        <v>46288</v>
      </c>
      <c r="B2407" s="8" t="s">
        <v>32</v>
      </c>
      <c r="C2407" s="8" t="s">
        <v>140</v>
      </c>
      <c r="D2407" s="8" t="s">
        <v>141</v>
      </c>
      <c r="E2407" s="8" t="s">
        <v>211</v>
      </c>
      <c r="F2407" s="8" t="s">
        <v>143</v>
      </c>
      <c r="G2407" s="8" t="s">
        <v>225</v>
      </c>
      <c r="H2407" s="8" t="s">
        <v>20</v>
      </c>
      <c r="I2407" s="8" t="s">
        <v>225</v>
      </c>
      <c r="J2407" s="8" t="s">
        <v>214</v>
      </c>
      <c r="K2407" s="8" t="s">
        <v>21</v>
      </c>
      <c r="L2407" s="12">
        <v>1031</v>
      </c>
      <c r="M2407" s="9">
        <v>15</v>
      </c>
      <c r="N2407" s="10">
        <f t="shared" si="333"/>
        <v>1.4548981571290009E-2</v>
      </c>
      <c r="O2407" s="11">
        <f t="shared" si="334"/>
        <v>19.5</v>
      </c>
      <c r="P2407" s="8">
        <v>292.5</v>
      </c>
      <c r="Q2407" s="11">
        <v>0</v>
      </c>
      <c r="R2407" s="8">
        <v>0</v>
      </c>
      <c r="S2407" s="8">
        <v>0</v>
      </c>
      <c r="T2407" s="33" t="str">
        <f t="shared" si="335"/>
        <v/>
      </c>
      <c r="U2407" s="12">
        <f t="shared" si="336"/>
        <v>0</v>
      </c>
      <c r="V2407" s="10">
        <f t="shared" si="337"/>
        <v>0</v>
      </c>
      <c r="W2407" s="11">
        <v>19.5</v>
      </c>
      <c r="X2407" s="8" t="s">
        <v>148</v>
      </c>
      <c r="Y2407" s="8" t="s">
        <v>149</v>
      </c>
      <c r="AA2407">
        <f t="shared" si="338"/>
        <v>4</v>
      </c>
      <c r="AB2407" s="32">
        <f t="shared" si="339"/>
        <v>-292.5</v>
      </c>
      <c r="AC2407" t="str">
        <f t="shared" si="340"/>
        <v>No Sales</v>
      </c>
      <c r="AD2407">
        <f>IFERROR(VLOOKUP(J2407,Product_lookup!$A:$G,5,FALSE),"")</f>
        <v>649</v>
      </c>
      <c r="AE2407">
        <f>IFERROR(VLOOKUP(J2407,Product_lookup!$A:$G,6,FALSE),"")</f>
        <v>234</v>
      </c>
      <c r="AF2407">
        <f>IFERROR(VLOOKUP(J2407,Product_lookup!$A:$G,7,FALSE),"")</f>
        <v>148</v>
      </c>
      <c r="AG2407" s="33">
        <f t="shared" si="341"/>
        <v>0.41140215716486905</v>
      </c>
    </row>
    <row r="2408" spans="1:33" x14ac:dyDescent="0.3">
      <c r="A2408" s="27">
        <v>46288</v>
      </c>
      <c r="B2408" s="8" t="s">
        <v>32</v>
      </c>
      <c r="C2408" s="8" t="s">
        <v>140</v>
      </c>
      <c r="D2408" s="8" t="s">
        <v>141</v>
      </c>
      <c r="E2408" s="8" t="s">
        <v>211</v>
      </c>
      <c r="F2408" s="8" t="s">
        <v>143</v>
      </c>
      <c r="G2408" s="8" t="s">
        <v>368</v>
      </c>
      <c r="H2408" s="8" t="s">
        <v>20</v>
      </c>
      <c r="I2408" s="8" t="s">
        <v>368</v>
      </c>
      <c r="J2408" s="8" t="s">
        <v>214</v>
      </c>
      <c r="K2408" s="8" t="s">
        <v>21</v>
      </c>
      <c r="L2408" s="12">
        <v>275</v>
      </c>
      <c r="M2408" s="9">
        <v>5</v>
      </c>
      <c r="N2408" s="10">
        <f t="shared" si="333"/>
        <v>1.8181818181818181E-2</v>
      </c>
      <c r="O2408" s="11">
        <f t="shared" si="334"/>
        <v>20.5</v>
      </c>
      <c r="P2408" s="11">
        <v>102.5</v>
      </c>
      <c r="Q2408" s="11">
        <v>0</v>
      </c>
      <c r="R2408" s="8">
        <v>0</v>
      </c>
      <c r="S2408" s="8">
        <v>0</v>
      </c>
      <c r="T2408" s="33" t="str">
        <f t="shared" si="335"/>
        <v/>
      </c>
      <c r="U2408" s="12">
        <f t="shared" si="336"/>
        <v>0</v>
      </c>
      <c r="V2408" s="10">
        <f t="shared" si="337"/>
        <v>0</v>
      </c>
      <c r="W2408" s="11">
        <v>20.5</v>
      </c>
      <c r="X2408" s="8" t="s">
        <v>148</v>
      </c>
      <c r="Y2408" s="8" t="s">
        <v>149</v>
      </c>
      <c r="AA2408">
        <f t="shared" si="338"/>
        <v>4</v>
      </c>
      <c r="AB2408" s="32">
        <f t="shared" si="339"/>
        <v>-102.5</v>
      </c>
      <c r="AC2408" t="str">
        <f t="shared" si="340"/>
        <v>No Sales</v>
      </c>
      <c r="AD2408">
        <f>IFERROR(VLOOKUP(J2408,Product_lookup!$A:$G,5,FALSE),"")</f>
        <v>649</v>
      </c>
      <c r="AE2408">
        <f>IFERROR(VLOOKUP(J2408,Product_lookup!$A:$G,6,FALSE),"")</f>
        <v>234</v>
      </c>
      <c r="AF2408">
        <f>IFERROR(VLOOKUP(J2408,Product_lookup!$A:$G,7,FALSE),"")</f>
        <v>148</v>
      </c>
      <c r="AG2408" s="33">
        <f t="shared" si="341"/>
        <v>0.41140215716486905</v>
      </c>
    </row>
    <row r="2409" spans="1:33" x14ac:dyDescent="0.3">
      <c r="A2409" s="27">
        <v>46288</v>
      </c>
      <c r="B2409" s="8" t="s">
        <v>32</v>
      </c>
      <c r="C2409" s="8" t="s">
        <v>140</v>
      </c>
      <c r="D2409" s="8" t="s">
        <v>141</v>
      </c>
      <c r="E2409" s="8" t="s">
        <v>217</v>
      </c>
      <c r="F2409" s="8" t="s">
        <v>143</v>
      </c>
      <c r="G2409" s="8" t="s">
        <v>452</v>
      </c>
      <c r="H2409" s="8" t="s">
        <v>20</v>
      </c>
      <c r="I2409" s="8" t="s">
        <v>452</v>
      </c>
      <c r="J2409" s="8" t="s">
        <v>219</v>
      </c>
      <c r="K2409" s="8" t="s">
        <v>14</v>
      </c>
      <c r="L2409" s="12">
        <v>485</v>
      </c>
      <c r="M2409" s="9">
        <v>3</v>
      </c>
      <c r="N2409" s="10">
        <f t="shared" si="333"/>
        <v>6.1855670103092781E-3</v>
      </c>
      <c r="O2409" s="11">
        <f t="shared" si="334"/>
        <v>13.83</v>
      </c>
      <c r="P2409" s="11">
        <v>41.49</v>
      </c>
      <c r="Q2409" s="11">
        <v>0</v>
      </c>
      <c r="R2409" s="8">
        <v>0</v>
      </c>
      <c r="S2409" s="8">
        <v>0</v>
      </c>
      <c r="T2409" s="33" t="str">
        <f t="shared" si="335"/>
        <v/>
      </c>
      <c r="U2409" s="12">
        <f t="shared" si="336"/>
        <v>0</v>
      </c>
      <c r="V2409" s="10">
        <f t="shared" si="337"/>
        <v>0</v>
      </c>
      <c r="W2409" s="11">
        <v>23.5</v>
      </c>
      <c r="X2409" s="8" t="s">
        <v>148</v>
      </c>
      <c r="Y2409" s="8" t="s">
        <v>149</v>
      </c>
      <c r="AA2409">
        <f t="shared" si="338"/>
        <v>4</v>
      </c>
      <c r="AB2409" s="32">
        <f t="shared" si="339"/>
        <v>-41.49</v>
      </c>
      <c r="AC2409" t="str">
        <f t="shared" si="340"/>
        <v>No Sales</v>
      </c>
      <c r="AD2409">
        <f>IFERROR(VLOOKUP(J2409,Product_lookup!$A:$G,5,FALSE),"")</f>
        <v>799</v>
      </c>
      <c r="AE2409">
        <f>IFERROR(VLOOKUP(J2409,Product_lookup!$A:$G,6,FALSE),"")</f>
        <v>272</v>
      </c>
      <c r="AF2409">
        <f>IFERROR(VLOOKUP(J2409,Product_lookup!$A:$G,7,FALSE),"")</f>
        <v>162</v>
      </c>
      <c r="AG2409" s="33">
        <f t="shared" si="341"/>
        <v>0.45682102628285359</v>
      </c>
    </row>
    <row r="2410" spans="1:33" x14ac:dyDescent="0.3">
      <c r="A2410" s="27">
        <v>46288</v>
      </c>
      <c r="B2410" s="8" t="s">
        <v>32</v>
      </c>
      <c r="C2410" s="8" t="s">
        <v>140</v>
      </c>
      <c r="D2410" s="8" t="s">
        <v>141</v>
      </c>
      <c r="E2410" s="8" t="s">
        <v>217</v>
      </c>
      <c r="F2410" s="8" t="s">
        <v>143</v>
      </c>
      <c r="G2410" s="8" t="s">
        <v>218</v>
      </c>
      <c r="H2410" s="8" t="s">
        <v>20</v>
      </c>
      <c r="I2410" s="8" t="s">
        <v>218</v>
      </c>
      <c r="J2410" s="8" t="s">
        <v>219</v>
      </c>
      <c r="K2410" s="8" t="s">
        <v>21</v>
      </c>
      <c r="L2410" s="12">
        <v>387</v>
      </c>
      <c r="M2410" s="9">
        <v>2</v>
      </c>
      <c r="N2410" s="10">
        <f t="shared" si="333"/>
        <v>5.1679586563307496E-3</v>
      </c>
      <c r="O2410" s="11">
        <f t="shared" si="334"/>
        <v>18.829999999999998</v>
      </c>
      <c r="P2410" s="11">
        <v>37.659999999999997</v>
      </c>
      <c r="Q2410" s="11">
        <v>0</v>
      </c>
      <c r="R2410" s="8">
        <v>0</v>
      </c>
      <c r="S2410" s="8">
        <v>0</v>
      </c>
      <c r="T2410" s="33" t="str">
        <f t="shared" si="335"/>
        <v/>
      </c>
      <c r="U2410" s="12">
        <f t="shared" si="336"/>
        <v>0</v>
      </c>
      <c r="V2410" s="10">
        <f t="shared" si="337"/>
        <v>0</v>
      </c>
      <c r="W2410" s="11">
        <v>23.5</v>
      </c>
      <c r="X2410" s="8" t="s">
        <v>148</v>
      </c>
      <c r="Y2410" s="8" t="s">
        <v>149</v>
      </c>
      <c r="AA2410">
        <f t="shared" si="338"/>
        <v>4</v>
      </c>
      <c r="AB2410" s="32">
        <f t="shared" si="339"/>
        <v>-37.659999999999997</v>
      </c>
      <c r="AC2410" t="str">
        <f t="shared" si="340"/>
        <v>No Sales</v>
      </c>
      <c r="AD2410">
        <f>IFERROR(VLOOKUP(J2410,Product_lookup!$A:$G,5,FALSE),"")</f>
        <v>799</v>
      </c>
      <c r="AE2410">
        <f>IFERROR(VLOOKUP(J2410,Product_lookup!$A:$G,6,FALSE),"")</f>
        <v>272</v>
      </c>
      <c r="AF2410">
        <f>IFERROR(VLOOKUP(J2410,Product_lookup!$A:$G,7,FALSE),"")</f>
        <v>162</v>
      </c>
      <c r="AG2410" s="33">
        <f t="shared" si="341"/>
        <v>0.45682102628285359</v>
      </c>
    </row>
    <row r="2411" spans="1:33" x14ac:dyDescent="0.3">
      <c r="A2411" s="27">
        <v>46288</v>
      </c>
      <c r="B2411" s="8" t="s">
        <v>32</v>
      </c>
      <c r="C2411" s="8" t="s">
        <v>140</v>
      </c>
      <c r="D2411" s="8" t="s">
        <v>141</v>
      </c>
      <c r="E2411" s="8" t="s">
        <v>217</v>
      </c>
      <c r="F2411" s="8" t="s">
        <v>143</v>
      </c>
      <c r="G2411" s="8" t="s">
        <v>447</v>
      </c>
      <c r="H2411" s="8" t="s">
        <v>20</v>
      </c>
      <c r="I2411" s="8" t="s">
        <v>447</v>
      </c>
      <c r="J2411" s="8" t="s">
        <v>219</v>
      </c>
      <c r="K2411" s="8" t="s">
        <v>21</v>
      </c>
      <c r="L2411" s="12">
        <v>1918</v>
      </c>
      <c r="M2411" s="9">
        <v>26</v>
      </c>
      <c r="N2411" s="10">
        <f t="shared" si="333"/>
        <v>1.3555787278415016E-2</v>
      </c>
      <c r="O2411" s="11">
        <f t="shared" si="334"/>
        <v>17.12</v>
      </c>
      <c r="P2411" s="11">
        <v>445.12</v>
      </c>
      <c r="Q2411" s="11">
        <v>0</v>
      </c>
      <c r="R2411" s="8">
        <v>0</v>
      </c>
      <c r="S2411" s="8">
        <v>0</v>
      </c>
      <c r="T2411" s="33" t="str">
        <f t="shared" si="335"/>
        <v/>
      </c>
      <c r="U2411" s="12">
        <f t="shared" si="336"/>
        <v>0</v>
      </c>
      <c r="V2411" s="10">
        <f t="shared" si="337"/>
        <v>0</v>
      </c>
      <c r="W2411" s="11">
        <v>20.5</v>
      </c>
      <c r="X2411" s="8" t="s">
        <v>148</v>
      </c>
      <c r="Y2411" s="8" t="s">
        <v>149</v>
      </c>
      <c r="AA2411">
        <f t="shared" si="338"/>
        <v>4</v>
      </c>
      <c r="AB2411" s="32">
        <f t="shared" si="339"/>
        <v>-445.12</v>
      </c>
      <c r="AC2411" t="str">
        <f t="shared" si="340"/>
        <v>No Sales</v>
      </c>
      <c r="AD2411">
        <f>IFERROR(VLOOKUP(J2411,Product_lookup!$A:$G,5,FALSE),"")</f>
        <v>799</v>
      </c>
      <c r="AE2411">
        <f>IFERROR(VLOOKUP(J2411,Product_lookup!$A:$G,6,FALSE),"")</f>
        <v>272</v>
      </c>
      <c r="AF2411">
        <f>IFERROR(VLOOKUP(J2411,Product_lookup!$A:$G,7,FALSE),"")</f>
        <v>162</v>
      </c>
      <c r="AG2411" s="33">
        <f t="shared" si="341"/>
        <v>0.45682102628285359</v>
      </c>
    </row>
    <row r="2412" spans="1:33" x14ac:dyDescent="0.3">
      <c r="A2412" s="27">
        <v>46288</v>
      </c>
      <c r="B2412" s="8" t="s">
        <v>32</v>
      </c>
      <c r="C2412" s="8" t="s">
        <v>140</v>
      </c>
      <c r="D2412" s="8" t="s">
        <v>141</v>
      </c>
      <c r="E2412" s="8" t="s">
        <v>217</v>
      </c>
      <c r="F2412" s="8" t="s">
        <v>143</v>
      </c>
      <c r="G2412" s="8" t="s">
        <v>521</v>
      </c>
      <c r="H2412" s="8" t="s">
        <v>20</v>
      </c>
      <c r="I2412" s="8" t="s">
        <v>521</v>
      </c>
      <c r="J2412" s="8" t="s">
        <v>219</v>
      </c>
      <c r="K2412" s="8" t="s">
        <v>7</v>
      </c>
      <c r="L2412" s="12">
        <v>256</v>
      </c>
      <c r="M2412" s="9">
        <v>4</v>
      </c>
      <c r="N2412" s="10">
        <f t="shared" si="333"/>
        <v>1.5625E-2</v>
      </c>
      <c r="O2412" s="11">
        <f t="shared" si="334"/>
        <v>11.94</v>
      </c>
      <c r="P2412" s="11">
        <v>47.76</v>
      </c>
      <c r="Q2412" s="11">
        <v>0</v>
      </c>
      <c r="R2412" s="8">
        <v>0</v>
      </c>
      <c r="S2412" s="8">
        <v>0</v>
      </c>
      <c r="T2412" s="33" t="str">
        <f t="shared" si="335"/>
        <v/>
      </c>
      <c r="U2412" s="12">
        <f t="shared" si="336"/>
        <v>0</v>
      </c>
      <c r="V2412" s="10">
        <f t="shared" si="337"/>
        <v>0</v>
      </c>
      <c r="W2412" s="11">
        <v>21</v>
      </c>
      <c r="X2412" s="8" t="s">
        <v>148</v>
      </c>
      <c r="Y2412" s="8" t="s">
        <v>149</v>
      </c>
      <c r="Z2412" s="8" t="s">
        <v>177</v>
      </c>
      <c r="AA2412">
        <f t="shared" si="338"/>
        <v>4</v>
      </c>
      <c r="AB2412" s="32">
        <f t="shared" si="339"/>
        <v>-47.76</v>
      </c>
      <c r="AC2412" t="str">
        <f t="shared" si="340"/>
        <v>No Sales</v>
      </c>
      <c r="AD2412">
        <f>IFERROR(VLOOKUP(J2412,Product_lookup!$A:$G,5,FALSE),"")</f>
        <v>799</v>
      </c>
      <c r="AE2412">
        <f>IFERROR(VLOOKUP(J2412,Product_lookup!$A:$G,6,FALSE),"")</f>
        <v>272</v>
      </c>
      <c r="AF2412">
        <f>IFERROR(VLOOKUP(J2412,Product_lookup!$A:$G,7,FALSE),"")</f>
        <v>162</v>
      </c>
      <c r="AG2412" s="33">
        <f t="shared" si="341"/>
        <v>0.45682102628285359</v>
      </c>
    </row>
    <row r="2413" spans="1:33" x14ac:dyDescent="0.3">
      <c r="A2413" s="27">
        <v>46288</v>
      </c>
      <c r="B2413" s="8" t="s">
        <v>26</v>
      </c>
      <c r="C2413" s="8" t="s">
        <v>140</v>
      </c>
      <c r="D2413" s="8" t="s">
        <v>141</v>
      </c>
      <c r="E2413" s="8" t="s">
        <v>142</v>
      </c>
      <c r="F2413" s="8" t="s">
        <v>143</v>
      </c>
      <c r="G2413" s="8" t="s">
        <v>205</v>
      </c>
      <c r="H2413" s="8" t="s">
        <v>13</v>
      </c>
      <c r="I2413" s="8" t="s">
        <v>524</v>
      </c>
      <c r="J2413" s="8" t="s">
        <v>147</v>
      </c>
      <c r="K2413" s="8" t="s">
        <v>14</v>
      </c>
      <c r="L2413" s="12">
        <v>526</v>
      </c>
      <c r="M2413" s="9">
        <v>2</v>
      </c>
      <c r="N2413" s="10">
        <f t="shared" si="333"/>
        <v>3.8022813688212928E-3</v>
      </c>
      <c r="O2413" s="11">
        <f t="shared" si="334"/>
        <v>7.06</v>
      </c>
      <c r="P2413" s="11">
        <v>14.12</v>
      </c>
      <c r="Q2413" s="11">
        <v>0</v>
      </c>
      <c r="R2413" s="8">
        <v>0</v>
      </c>
      <c r="S2413" s="8">
        <v>0</v>
      </c>
      <c r="T2413" s="33" t="str">
        <f t="shared" si="335"/>
        <v/>
      </c>
      <c r="U2413" s="12">
        <f t="shared" si="336"/>
        <v>0</v>
      </c>
      <c r="V2413" s="10">
        <f t="shared" si="337"/>
        <v>0</v>
      </c>
      <c r="W2413" s="11">
        <v>13</v>
      </c>
      <c r="X2413" s="8" t="s">
        <v>148</v>
      </c>
      <c r="Y2413" s="8" t="s">
        <v>149</v>
      </c>
      <c r="AA2413">
        <f t="shared" si="338"/>
        <v>4</v>
      </c>
      <c r="AB2413" s="32">
        <f t="shared" si="339"/>
        <v>-14.12</v>
      </c>
      <c r="AC2413" t="str">
        <f t="shared" si="340"/>
        <v>No Sales</v>
      </c>
      <c r="AD2413">
        <f>IFERROR(VLOOKUP(J2413,Product_lookup!$A:$G,5,FALSE),"")</f>
        <v>599</v>
      </c>
      <c r="AE2413">
        <f>IFERROR(VLOOKUP(J2413,Product_lookup!$A:$G,6,FALSE),"")</f>
        <v>216</v>
      </c>
      <c r="AF2413">
        <f>IFERROR(VLOOKUP(J2413,Product_lookup!$A:$G,7,FALSE),"")</f>
        <v>144</v>
      </c>
      <c r="AG2413" s="33">
        <f t="shared" si="341"/>
        <v>0.39899833055091821</v>
      </c>
    </row>
    <row r="2414" spans="1:33" x14ac:dyDescent="0.3">
      <c r="A2414" s="27">
        <v>46288</v>
      </c>
      <c r="B2414" s="8" t="s">
        <v>26</v>
      </c>
      <c r="C2414" s="8" t="s">
        <v>140</v>
      </c>
      <c r="D2414" s="8" t="s">
        <v>141</v>
      </c>
      <c r="E2414" s="8" t="s">
        <v>150</v>
      </c>
      <c r="F2414" s="8" t="s">
        <v>143</v>
      </c>
      <c r="G2414" s="8" t="s">
        <v>156</v>
      </c>
      <c r="H2414" s="8" t="s">
        <v>13</v>
      </c>
      <c r="I2414" s="8" t="s">
        <v>671</v>
      </c>
      <c r="J2414" s="8" t="s">
        <v>153</v>
      </c>
      <c r="K2414" s="8" t="s">
        <v>14</v>
      </c>
      <c r="L2414" s="12">
        <v>244</v>
      </c>
      <c r="M2414" s="9">
        <v>0</v>
      </c>
      <c r="N2414" s="10">
        <f t="shared" si="333"/>
        <v>0</v>
      </c>
      <c r="O2414" s="11" t="str">
        <f t="shared" si="334"/>
        <v/>
      </c>
      <c r="P2414" s="11">
        <v>0</v>
      </c>
      <c r="Q2414" s="11">
        <v>0</v>
      </c>
      <c r="R2414" s="8">
        <v>0</v>
      </c>
      <c r="S2414" s="8">
        <v>0</v>
      </c>
      <c r="T2414" s="33" t="str">
        <f t="shared" si="335"/>
        <v/>
      </c>
      <c r="U2414" s="12" t="str">
        <f t="shared" si="336"/>
        <v/>
      </c>
      <c r="V2414" s="10" t="str">
        <f t="shared" si="337"/>
        <v/>
      </c>
      <c r="W2414" s="11">
        <v>12.5</v>
      </c>
      <c r="X2414" s="8" t="s">
        <v>148</v>
      </c>
      <c r="Y2414" s="8" t="s">
        <v>149</v>
      </c>
      <c r="AA2414">
        <f t="shared" si="338"/>
        <v>4</v>
      </c>
      <c r="AB2414" s="32">
        <f t="shared" si="339"/>
        <v>0</v>
      </c>
      <c r="AC2414" t="str">
        <f t="shared" si="340"/>
        <v>No Spend</v>
      </c>
      <c r="AD2414">
        <f>IFERROR(VLOOKUP(J2414,Product_lookup!$A:$G,5,FALSE),"")</f>
        <v>549</v>
      </c>
      <c r="AE2414">
        <f>IFERROR(VLOOKUP(J2414,Product_lookup!$A:$G,6,FALSE),"")</f>
        <v>192</v>
      </c>
      <c r="AF2414">
        <f>IFERROR(VLOOKUP(J2414,Product_lookup!$A:$G,7,FALSE),"")</f>
        <v>139</v>
      </c>
      <c r="AG2414" s="33">
        <f t="shared" si="341"/>
        <v>0.39708561020036431</v>
      </c>
    </row>
    <row r="2415" spans="1:33" x14ac:dyDescent="0.3">
      <c r="A2415" s="27">
        <v>46288</v>
      </c>
      <c r="B2415" s="8" t="s">
        <v>26</v>
      </c>
      <c r="C2415" s="8" t="s">
        <v>140</v>
      </c>
      <c r="D2415" s="8" t="s">
        <v>141</v>
      </c>
      <c r="E2415" s="8" t="s">
        <v>211</v>
      </c>
      <c r="F2415" s="8" t="s">
        <v>143</v>
      </c>
      <c r="G2415" s="8" t="s">
        <v>225</v>
      </c>
      <c r="H2415" s="8" t="s">
        <v>13</v>
      </c>
      <c r="I2415" s="8" t="s">
        <v>859</v>
      </c>
      <c r="J2415" s="8" t="s">
        <v>214</v>
      </c>
      <c r="K2415" s="8" t="s">
        <v>7</v>
      </c>
      <c r="L2415" s="12">
        <v>255</v>
      </c>
      <c r="M2415" s="9">
        <v>2</v>
      </c>
      <c r="N2415" s="10">
        <f t="shared" si="333"/>
        <v>7.8431372549019607E-3</v>
      </c>
      <c r="O2415" s="11">
        <f t="shared" si="334"/>
        <v>14.85</v>
      </c>
      <c r="P2415" s="11">
        <v>29.7</v>
      </c>
      <c r="Q2415" s="11">
        <v>0</v>
      </c>
      <c r="R2415" s="8">
        <v>0</v>
      </c>
      <c r="S2415" s="8">
        <v>0</v>
      </c>
      <c r="T2415" s="33" t="str">
        <f t="shared" si="335"/>
        <v/>
      </c>
      <c r="U2415" s="12">
        <f t="shared" si="336"/>
        <v>0</v>
      </c>
      <c r="V2415" s="10">
        <f t="shared" si="337"/>
        <v>0</v>
      </c>
      <c r="W2415" s="11">
        <v>20.5</v>
      </c>
      <c r="X2415" s="8" t="s">
        <v>148</v>
      </c>
      <c r="Y2415" s="8" t="s">
        <v>149</v>
      </c>
      <c r="AA2415">
        <f t="shared" si="338"/>
        <v>4</v>
      </c>
      <c r="AB2415" s="32">
        <f t="shared" si="339"/>
        <v>-29.7</v>
      </c>
      <c r="AC2415" t="str">
        <f t="shared" si="340"/>
        <v>No Sales</v>
      </c>
      <c r="AD2415">
        <f>IFERROR(VLOOKUP(J2415,Product_lookup!$A:$G,5,FALSE),"")</f>
        <v>649</v>
      </c>
      <c r="AE2415">
        <f>IFERROR(VLOOKUP(J2415,Product_lookup!$A:$G,6,FALSE),"")</f>
        <v>234</v>
      </c>
      <c r="AF2415">
        <f>IFERROR(VLOOKUP(J2415,Product_lookup!$A:$G,7,FALSE),"")</f>
        <v>148</v>
      </c>
      <c r="AG2415" s="33">
        <f t="shared" si="341"/>
        <v>0.41140215716486905</v>
      </c>
    </row>
    <row r="2416" spans="1:33" x14ac:dyDescent="0.3">
      <c r="A2416" s="27">
        <v>46288</v>
      </c>
      <c r="B2416" s="8" t="s">
        <v>26</v>
      </c>
      <c r="C2416" s="8" t="s">
        <v>140</v>
      </c>
      <c r="D2416" s="8" t="s">
        <v>141</v>
      </c>
      <c r="E2416" s="8" t="s">
        <v>211</v>
      </c>
      <c r="F2416" s="8" t="s">
        <v>143</v>
      </c>
      <c r="G2416" s="8" t="s">
        <v>225</v>
      </c>
      <c r="H2416" s="8" t="s">
        <v>13</v>
      </c>
      <c r="I2416" s="8" t="s">
        <v>225</v>
      </c>
      <c r="J2416" s="8" t="s">
        <v>214</v>
      </c>
      <c r="K2416" s="8" t="s">
        <v>21</v>
      </c>
      <c r="L2416" s="12">
        <v>643</v>
      </c>
      <c r="M2416" s="9">
        <v>10</v>
      </c>
      <c r="N2416" s="10">
        <f t="shared" si="333"/>
        <v>1.5552099533437015E-2</v>
      </c>
      <c r="O2416" s="11">
        <f t="shared" si="334"/>
        <v>16</v>
      </c>
      <c r="P2416" s="11">
        <v>160</v>
      </c>
      <c r="Q2416" s="11">
        <v>649</v>
      </c>
      <c r="R2416" s="8">
        <v>1</v>
      </c>
      <c r="S2416" s="8">
        <v>1</v>
      </c>
      <c r="T2416" s="33">
        <f t="shared" si="335"/>
        <v>0.24653312788906009</v>
      </c>
      <c r="U2416" s="12">
        <f t="shared" si="336"/>
        <v>4.0562500000000004</v>
      </c>
      <c r="V2416" s="10">
        <f t="shared" si="337"/>
        <v>0.1</v>
      </c>
      <c r="W2416" s="11">
        <v>16</v>
      </c>
      <c r="X2416" s="8" t="s">
        <v>148</v>
      </c>
      <c r="Y2416" s="8" t="s">
        <v>149</v>
      </c>
      <c r="AA2416">
        <f t="shared" si="338"/>
        <v>4</v>
      </c>
      <c r="AB2416" s="32">
        <f t="shared" si="339"/>
        <v>107</v>
      </c>
      <c r="AC2416" t="str">
        <f t="shared" si="340"/>
        <v>Profitable</v>
      </c>
      <c r="AD2416">
        <f>IFERROR(VLOOKUP(J2416,Product_lookup!$A:$G,5,FALSE),"")</f>
        <v>649</v>
      </c>
      <c r="AE2416">
        <f>IFERROR(VLOOKUP(J2416,Product_lookup!$A:$G,6,FALSE),"")</f>
        <v>234</v>
      </c>
      <c r="AF2416">
        <f>IFERROR(VLOOKUP(J2416,Product_lookup!$A:$G,7,FALSE),"")</f>
        <v>148</v>
      </c>
      <c r="AG2416" s="33">
        <f t="shared" si="341"/>
        <v>0.41140215716486905</v>
      </c>
    </row>
    <row r="2417" spans="1:33" x14ac:dyDescent="0.3">
      <c r="A2417" s="27">
        <v>46288</v>
      </c>
      <c r="B2417" s="8" t="s">
        <v>26</v>
      </c>
      <c r="C2417" s="8" t="s">
        <v>140</v>
      </c>
      <c r="D2417" s="8" t="s">
        <v>141</v>
      </c>
      <c r="E2417" s="8" t="s">
        <v>211</v>
      </c>
      <c r="F2417" s="8" t="s">
        <v>143</v>
      </c>
      <c r="G2417" s="8" t="s">
        <v>215</v>
      </c>
      <c r="H2417" s="8" t="s">
        <v>13</v>
      </c>
      <c r="I2417" s="8" t="s">
        <v>763</v>
      </c>
      <c r="J2417" s="8" t="s">
        <v>214</v>
      </c>
      <c r="K2417" s="8" t="s">
        <v>14</v>
      </c>
      <c r="L2417" s="12">
        <v>145</v>
      </c>
      <c r="M2417" s="9">
        <v>2</v>
      </c>
      <c r="N2417" s="10">
        <f t="shared" si="333"/>
        <v>1.3793103448275862E-2</v>
      </c>
      <c r="O2417" s="11">
        <f t="shared" si="334"/>
        <v>10.66</v>
      </c>
      <c r="P2417" s="11">
        <v>21.32</v>
      </c>
      <c r="Q2417" s="11">
        <v>0</v>
      </c>
      <c r="R2417" s="8">
        <v>0</v>
      </c>
      <c r="S2417" s="8">
        <v>0</v>
      </c>
      <c r="T2417" s="33" t="str">
        <f t="shared" si="335"/>
        <v/>
      </c>
      <c r="U2417" s="12">
        <f t="shared" si="336"/>
        <v>0</v>
      </c>
      <c r="V2417" s="10">
        <f t="shared" si="337"/>
        <v>0</v>
      </c>
      <c r="W2417" s="11">
        <v>18</v>
      </c>
      <c r="X2417" s="8" t="s">
        <v>148</v>
      </c>
      <c r="Y2417" s="8" t="s">
        <v>149</v>
      </c>
      <c r="AA2417">
        <f t="shared" si="338"/>
        <v>4</v>
      </c>
      <c r="AB2417" s="32">
        <f t="shared" si="339"/>
        <v>-21.32</v>
      </c>
      <c r="AC2417" t="str">
        <f t="shared" si="340"/>
        <v>No Sales</v>
      </c>
      <c r="AD2417">
        <f>IFERROR(VLOOKUP(J2417,Product_lookup!$A:$G,5,FALSE),"")</f>
        <v>649</v>
      </c>
      <c r="AE2417">
        <f>IFERROR(VLOOKUP(J2417,Product_lookup!$A:$G,6,FALSE),"")</f>
        <v>234</v>
      </c>
      <c r="AF2417">
        <f>IFERROR(VLOOKUP(J2417,Product_lookup!$A:$G,7,FALSE),"")</f>
        <v>148</v>
      </c>
      <c r="AG2417" s="33">
        <f t="shared" si="341"/>
        <v>0.41140215716486905</v>
      </c>
    </row>
    <row r="2418" spans="1:33" x14ac:dyDescent="0.3">
      <c r="A2418" s="27">
        <v>46288</v>
      </c>
      <c r="B2418" s="8" t="s">
        <v>26</v>
      </c>
      <c r="C2418" s="8" t="s">
        <v>140</v>
      </c>
      <c r="D2418" s="8" t="s">
        <v>141</v>
      </c>
      <c r="E2418" s="8" t="s">
        <v>211</v>
      </c>
      <c r="F2418" s="8" t="s">
        <v>143</v>
      </c>
      <c r="G2418" s="8" t="s">
        <v>215</v>
      </c>
      <c r="H2418" s="8" t="s">
        <v>13</v>
      </c>
      <c r="I2418" s="8" t="s">
        <v>1137</v>
      </c>
      <c r="J2418" s="8" t="s">
        <v>214</v>
      </c>
      <c r="K2418" s="8" t="s">
        <v>7</v>
      </c>
      <c r="L2418" s="12">
        <v>229</v>
      </c>
      <c r="M2418" s="9">
        <v>2</v>
      </c>
      <c r="N2418" s="10">
        <f t="shared" si="333"/>
        <v>8.7336244541484712E-3</v>
      </c>
      <c r="O2418" s="11">
        <f t="shared" si="334"/>
        <v>8.19</v>
      </c>
      <c r="P2418" s="11">
        <v>16.38</v>
      </c>
      <c r="Q2418" s="11">
        <v>0</v>
      </c>
      <c r="R2418" s="8">
        <v>0</v>
      </c>
      <c r="S2418" s="8">
        <v>0</v>
      </c>
      <c r="T2418" s="33" t="str">
        <f t="shared" si="335"/>
        <v/>
      </c>
      <c r="U2418" s="12">
        <f t="shared" si="336"/>
        <v>0</v>
      </c>
      <c r="V2418" s="10">
        <f t="shared" si="337"/>
        <v>0</v>
      </c>
      <c r="W2418" s="11">
        <v>12.5</v>
      </c>
      <c r="X2418" s="8" t="s">
        <v>148</v>
      </c>
      <c r="Y2418" s="8" t="s">
        <v>149</v>
      </c>
      <c r="AA2418">
        <f t="shared" si="338"/>
        <v>4</v>
      </c>
      <c r="AB2418" s="32">
        <f t="shared" si="339"/>
        <v>-16.38</v>
      </c>
      <c r="AC2418" t="str">
        <f t="shared" si="340"/>
        <v>No Sales</v>
      </c>
      <c r="AD2418">
        <f>IFERROR(VLOOKUP(J2418,Product_lookup!$A:$G,5,FALSE),"")</f>
        <v>649</v>
      </c>
      <c r="AE2418">
        <f>IFERROR(VLOOKUP(J2418,Product_lookup!$A:$G,6,FALSE),"")</f>
        <v>234</v>
      </c>
      <c r="AF2418">
        <f>IFERROR(VLOOKUP(J2418,Product_lookup!$A:$G,7,FALSE),"")</f>
        <v>148</v>
      </c>
      <c r="AG2418" s="33">
        <f t="shared" si="341"/>
        <v>0.41140215716486905</v>
      </c>
    </row>
    <row r="2419" spans="1:33" x14ac:dyDescent="0.3">
      <c r="A2419" s="27">
        <v>46288</v>
      </c>
      <c r="B2419" s="8" t="s">
        <v>26</v>
      </c>
      <c r="C2419" s="8" t="s">
        <v>140</v>
      </c>
      <c r="D2419" s="8" t="s">
        <v>141</v>
      </c>
      <c r="E2419" s="8" t="s">
        <v>211</v>
      </c>
      <c r="F2419" s="8" t="s">
        <v>143</v>
      </c>
      <c r="G2419" s="8" t="s">
        <v>215</v>
      </c>
      <c r="H2419" s="8" t="s">
        <v>13</v>
      </c>
      <c r="I2419" s="8" t="s">
        <v>215</v>
      </c>
      <c r="J2419" s="8" t="s">
        <v>214</v>
      </c>
      <c r="K2419" s="8" t="s">
        <v>21</v>
      </c>
      <c r="L2419" s="12">
        <v>813</v>
      </c>
      <c r="M2419" s="9">
        <v>20</v>
      </c>
      <c r="N2419" s="10">
        <f t="shared" si="333"/>
        <v>2.4600246002460024E-2</v>
      </c>
      <c r="O2419" s="11">
        <f t="shared" si="334"/>
        <v>14</v>
      </c>
      <c r="P2419" s="11">
        <v>280</v>
      </c>
      <c r="Q2419" s="11">
        <v>1947</v>
      </c>
      <c r="R2419" s="8">
        <v>2</v>
      </c>
      <c r="S2419" s="8">
        <v>3</v>
      </c>
      <c r="T2419" s="33">
        <f t="shared" si="335"/>
        <v>0.14381099126861838</v>
      </c>
      <c r="U2419" s="12">
        <f t="shared" si="336"/>
        <v>6.9535714285714283</v>
      </c>
      <c r="V2419" s="10">
        <f t="shared" si="337"/>
        <v>0.1</v>
      </c>
      <c r="W2419" s="11">
        <v>14</v>
      </c>
      <c r="X2419" s="8" t="s">
        <v>148</v>
      </c>
      <c r="Y2419" s="8" t="s">
        <v>149</v>
      </c>
      <c r="AA2419">
        <f t="shared" si="338"/>
        <v>4</v>
      </c>
      <c r="AB2419" s="32">
        <f t="shared" si="339"/>
        <v>521</v>
      </c>
      <c r="AC2419" t="str">
        <f t="shared" si="340"/>
        <v>Profitable</v>
      </c>
      <c r="AD2419">
        <f>IFERROR(VLOOKUP(J2419,Product_lookup!$A:$G,5,FALSE),"")</f>
        <v>649</v>
      </c>
      <c r="AE2419">
        <f>IFERROR(VLOOKUP(J2419,Product_lookup!$A:$G,6,FALSE),"")</f>
        <v>234</v>
      </c>
      <c r="AF2419">
        <f>IFERROR(VLOOKUP(J2419,Product_lookup!$A:$G,7,FALSE),"")</f>
        <v>148</v>
      </c>
      <c r="AG2419" s="33">
        <f t="shared" si="341"/>
        <v>0.41140215716486905</v>
      </c>
    </row>
    <row r="2420" spans="1:33" x14ac:dyDescent="0.3">
      <c r="A2420" s="27">
        <v>46288</v>
      </c>
      <c r="B2420" s="8" t="s">
        <v>42</v>
      </c>
      <c r="C2420" s="8" t="s">
        <v>140</v>
      </c>
      <c r="D2420" s="8" t="s">
        <v>141</v>
      </c>
      <c r="E2420" s="8" t="s">
        <v>164</v>
      </c>
      <c r="F2420" s="8" t="s">
        <v>143</v>
      </c>
      <c r="G2420" s="8" t="s">
        <v>165</v>
      </c>
      <c r="H2420" s="8" t="s">
        <v>24</v>
      </c>
      <c r="I2420" s="8" t="s">
        <v>531</v>
      </c>
      <c r="J2420" s="8" t="s">
        <v>166</v>
      </c>
      <c r="K2420" s="8" t="s">
        <v>21</v>
      </c>
      <c r="L2420" s="12">
        <v>128</v>
      </c>
      <c r="M2420" s="9">
        <v>1</v>
      </c>
      <c r="N2420" s="10">
        <f t="shared" si="333"/>
        <v>7.8125E-3</v>
      </c>
      <c r="O2420" s="11">
        <f t="shared" si="334"/>
        <v>10.56</v>
      </c>
      <c r="P2420" s="11">
        <v>10.56</v>
      </c>
      <c r="Q2420" s="11">
        <v>0</v>
      </c>
      <c r="R2420" s="8">
        <v>0</v>
      </c>
      <c r="S2420" s="8">
        <v>0</v>
      </c>
      <c r="T2420" s="33" t="str">
        <f t="shared" si="335"/>
        <v/>
      </c>
      <c r="U2420" s="12">
        <f t="shared" si="336"/>
        <v>0</v>
      </c>
      <c r="V2420" s="10">
        <f t="shared" si="337"/>
        <v>0</v>
      </c>
      <c r="W2420" s="11">
        <v>12.5</v>
      </c>
      <c r="X2420" s="8" t="s">
        <v>148</v>
      </c>
      <c r="Y2420" s="8" t="s">
        <v>149</v>
      </c>
      <c r="Z2420" s="8" t="s">
        <v>177</v>
      </c>
      <c r="AA2420">
        <f t="shared" si="338"/>
        <v>4</v>
      </c>
      <c r="AB2420" s="32">
        <f t="shared" si="339"/>
        <v>-10.56</v>
      </c>
      <c r="AC2420" t="str">
        <f t="shared" si="340"/>
        <v>No Sales</v>
      </c>
      <c r="AD2420">
        <f>IFERROR(VLOOKUP(J2420,Product_lookup!$A:$G,5,FALSE),"")</f>
        <v>449</v>
      </c>
      <c r="AE2420">
        <f>IFERROR(VLOOKUP(J2420,Product_lookup!$A:$G,6,FALSE),"")</f>
        <v>162</v>
      </c>
      <c r="AF2420">
        <f>IFERROR(VLOOKUP(J2420,Product_lookup!$A:$G,7,FALSE),"")</f>
        <v>130</v>
      </c>
      <c r="AG2420" s="33">
        <f t="shared" si="341"/>
        <v>0.34966592427616927</v>
      </c>
    </row>
    <row r="2421" spans="1:33" x14ac:dyDescent="0.3">
      <c r="A2421" s="27">
        <v>46288</v>
      </c>
      <c r="B2421" s="8" t="s">
        <v>42</v>
      </c>
      <c r="C2421" s="8" t="s">
        <v>140</v>
      </c>
      <c r="D2421" s="8" t="s">
        <v>141</v>
      </c>
      <c r="E2421" s="8" t="s">
        <v>164</v>
      </c>
      <c r="F2421" s="8" t="s">
        <v>143</v>
      </c>
      <c r="G2421" s="8" t="s">
        <v>228</v>
      </c>
      <c r="H2421" s="8" t="s">
        <v>24</v>
      </c>
      <c r="I2421" s="8" t="s">
        <v>508</v>
      </c>
      <c r="J2421" s="8" t="s">
        <v>166</v>
      </c>
      <c r="K2421" s="8" t="s">
        <v>14</v>
      </c>
      <c r="L2421" s="12">
        <v>359</v>
      </c>
      <c r="M2421" s="9">
        <v>5</v>
      </c>
      <c r="N2421" s="10">
        <f t="shared" si="333"/>
        <v>1.3927576601671309E-2</v>
      </c>
      <c r="O2421" s="11">
        <f t="shared" si="334"/>
        <v>9.4599999999999991</v>
      </c>
      <c r="P2421" s="11">
        <v>47.3</v>
      </c>
      <c r="Q2421" s="11">
        <v>0</v>
      </c>
      <c r="R2421" s="8">
        <v>0</v>
      </c>
      <c r="S2421" s="8">
        <v>0</v>
      </c>
      <c r="T2421" s="33" t="str">
        <f t="shared" si="335"/>
        <v/>
      </c>
      <c r="U2421" s="12">
        <f t="shared" si="336"/>
        <v>0</v>
      </c>
      <c r="V2421" s="10">
        <f t="shared" si="337"/>
        <v>0</v>
      </c>
      <c r="W2421" s="11">
        <v>12</v>
      </c>
      <c r="X2421" s="8" t="s">
        <v>148</v>
      </c>
      <c r="Y2421" s="8" t="s">
        <v>149</v>
      </c>
      <c r="AA2421">
        <f t="shared" si="338"/>
        <v>4</v>
      </c>
      <c r="AB2421" s="32">
        <f t="shared" si="339"/>
        <v>-47.3</v>
      </c>
      <c r="AC2421" t="str">
        <f t="shared" si="340"/>
        <v>No Sales</v>
      </c>
      <c r="AD2421">
        <f>IFERROR(VLOOKUP(J2421,Product_lookup!$A:$G,5,FALSE),"")</f>
        <v>449</v>
      </c>
      <c r="AE2421">
        <f>IFERROR(VLOOKUP(J2421,Product_lookup!$A:$G,6,FALSE),"")</f>
        <v>162</v>
      </c>
      <c r="AF2421">
        <f>IFERROR(VLOOKUP(J2421,Product_lookup!$A:$G,7,FALSE),"")</f>
        <v>130</v>
      </c>
      <c r="AG2421" s="33">
        <f t="shared" si="341"/>
        <v>0.34966592427616927</v>
      </c>
    </row>
    <row r="2422" spans="1:33" x14ac:dyDescent="0.3">
      <c r="A2422" s="27">
        <v>46288</v>
      </c>
      <c r="B2422" s="8" t="s">
        <v>42</v>
      </c>
      <c r="C2422" s="8" t="s">
        <v>140</v>
      </c>
      <c r="D2422" s="8" t="s">
        <v>141</v>
      </c>
      <c r="E2422" s="8" t="s">
        <v>164</v>
      </c>
      <c r="F2422" s="8" t="s">
        <v>143</v>
      </c>
      <c r="G2422" s="8" t="s">
        <v>228</v>
      </c>
      <c r="H2422" s="8" t="s">
        <v>24</v>
      </c>
      <c r="I2422" s="8" t="s">
        <v>165</v>
      </c>
      <c r="J2422" s="8" t="s">
        <v>166</v>
      </c>
      <c r="K2422" s="8" t="s">
        <v>21</v>
      </c>
      <c r="L2422" s="12">
        <v>875</v>
      </c>
      <c r="M2422" s="9">
        <v>5</v>
      </c>
      <c r="N2422" s="10">
        <f t="shared" si="333"/>
        <v>5.7142857142857143E-3</v>
      </c>
      <c r="O2422" s="11">
        <f t="shared" si="334"/>
        <v>8.9400000000000013</v>
      </c>
      <c r="P2422" s="11">
        <v>44.7</v>
      </c>
      <c r="Q2422" s="11">
        <v>0</v>
      </c>
      <c r="R2422" s="8">
        <v>0</v>
      </c>
      <c r="S2422" s="8">
        <v>0</v>
      </c>
      <c r="T2422" s="33" t="str">
        <f t="shared" si="335"/>
        <v/>
      </c>
      <c r="U2422" s="12">
        <f t="shared" si="336"/>
        <v>0</v>
      </c>
      <c r="V2422" s="10">
        <f t="shared" si="337"/>
        <v>0</v>
      </c>
      <c r="W2422" s="11">
        <v>11</v>
      </c>
      <c r="X2422" s="8" t="s">
        <v>148</v>
      </c>
      <c r="Y2422" s="8" t="s">
        <v>149</v>
      </c>
      <c r="AA2422">
        <f t="shared" si="338"/>
        <v>4</v>
      </c>
      <c r="AB2422" s="32">
        <f t="shared" si="339"/>
        <v>-44.7</v>
      </c>
      <c r="AC2422" t="str">
        <f t="shared" si="340"/>
        <v>No Sales</v>
      </c>
      <c r="AD2422">
        <f>IFERROR(VLOOKUP(J2422,Product_lookup!$A:$G,5,FALSE),"")</f>
        <v>449</v>
      </c>
      <c r="AE2422">
        <f>IFERROR(VLOOKUP(J2422,Product_lookup!$A:$G,6,FALSE),"")</f>
        <v>162</v>
      </c>
      <c r="AF2422">
        <f>IFERROR(VLOOKUP(J2422,Product_lookup!$A:$G,7,FALSE),"")</f>
        <v>130</v>
      </c>
      <c r="AG2422" s="33">
        <f t="shared" si="341"/>
        <v>0.34966592427616927</v>
      </c>
    </row>
    <row r="2423" spans="1:33" x14ac:dyDescent="0.3">
      <c r="A2423" s="27">
        <v>46288</v>
      </c>
      <c r="B2423" s="8" t="s">
        <v>42</v>
      </c>
      <c r="C2423" s="8" t="s">
        <v>140</v>
      </c>
      <c r="D2423" s="8" t="s">
        <v>141</v>
      </c>
      <c r="E2423" s="8" t="s">
        <v>377</v>
      </c>
      <c r="F2423" s="8" t="s">
        <v>143</v>
      </c>
      <c r="G2423" s="8" t="s">
        <v>378</v>
      </c>
      <c r="H2423" s="8" t="s">
        <v>24</v>
      </c>
      <c r="I2423" s="8" t="s">
        <v>463</v>
      </c>
      <c r="J2423" s="8" t="s">
        <v>380</v>
      </c>
      <c r="K2423" s="8" t="s">
        <v>7</v>
      </c>
      <c r="L2423" s="12">
        <v>113</v>
      </c>
      <c r="M2423" s="9">
        <v>0</v>
      </c>
      <c r="N2423" s="10">
        <f t="shared" si="333"/>
        <v>0</v>
      </c>
      <c r="O2423" s="11" t="str">
        <f t="shared" si="334"/>
        <v/>
      </c>
      <c r="P2423" s="11">
        <v>0</v>
      </c>
      <c r="Q2423" s="11">
        <v>0</v>
      </c>
      <c r="R2423" s="8">
        <v>0</v>
      </c>
      <c r="S2423" s="8">
        <v>0</v>
      </c>
      <c r="T2423" s="33" t="str">
        <f t="shared" si="335"/>
        <v/>
      </c>
      <c r="U2423" s="12" t="str">
        <f t="shared" si="336"/>
        <v/>
      </c>
      <c r="V2423" s="10" t="str">
        <f t="shared" si="337"/>
        <v/>
      </c>
      <c r="W2423" s="11">
        <v>15.5</v>
      </c>
      <c r="X2423" s="8" t="s">
        <v>148</v>
      </c>
      <c r="Y2423" s="8" t="s">
        <v>149</v>
      </c>
      <c r="AA2423">
        <f t="shared" si="338"/>
        <v>4</v>
      </c>
      <c r="AB2423" s="32">
        <f t="shared" si="339"/>
        <v>0</v>
      </c>
      <c r="AC2423" t="str">
        <f t="shared" si="340"/>
        <v>No Spend</v>
      </c>
      <c r="AD2423">
        <f>IFERROR(VLOOKUP(J2423,Product_lookup!$A:$G,5,FALSE),"")</f>
        <v>549</v>
      </c>
      <c r="AE2423">
        <f>IFERROR(VLOOKUP(J2423,Product_lookup!$A:$G,6,FALSE),"")</f>
        <v>203</v>
      </c>
      <c r="AF2423">
        <f>IFERROR(VLOOKUP(J2423,Product_lookup!$A:$G,7,FALSE),"")</f>
        <v>139</v>
      </c>
      <c r="AG2423" s="33">
        <f t="shared" si="341"/>
        <v>0.37704918032786883</v>
      </c>
    </row>
    <row r="2424" spans="1:33" x14ac:dyDescent="0.3">
      <c r="A2424" s="27">
        <v>46288</v>
      </c>
      <c r="B2424" s="8" t="s">
        <v>42</v>
      </c>
      <c r="C2424" s="8" t="s">
        <v>140</v>
      </c>
      <c r="D2424" s="8" t="s">
        <v>141</v>
      </c>
      <c r="E2424" s="8" t="s">
        <v>377</v>
      </c>
      <c r="F2424" s="8" t="s">
        <v>143</v>
      </c>
      <c r="G2424" s="8" t="s">
        <v>378</v>
      </c>
      <c r="H2424" s="8" t="s">
        <v>24</v>
      </c>
      <c r="I2424" s="8" t="s">
        <v>948</v>
      </c>
      <c r="J2424" s="8" t="s">
        <v>380</v>
      </c>
      <c r="K2424" s="8" t="s">
        <v>21</v>
      </c>
      <c r="L2424" s="12">
        <v>864</v>
      </c>
      <c r="M2424" s="9">
        <v>2</v>
      </c>
      <c r="N2424" s="10">
        <f t="shared" si="333"/>
        <v>2.3148148148148147E-3</v>
      </c>
      <c r="O2424" s="11">
        <f t="shared" si="334"/>
        <v>13</v>
      </c>
      <c r="P2424" s="11">
        <v>26</v>
      </c>
      <c r="Q2424" s="11">
        <v>0</v>
      </c>
      <c r="R2424" s="8">
        <v>0</v>
      </c>
      <c r="S2424" s="8">
        <v>0</v>
      </c>
      <c r="T2424" s="33" t="str">
        <f t="shared" si="335"/>
        <v/>
      </c>
      <c r="U2424" s="12">
        <f t="shared" si="336"/>
        <v>0</v>
      </c>
      <c r="V2424" s="10">
        <f t="shared" si="337"/>
        <v>0</v>
      </c>
      <c r="W2424" s="11">
        <v>13</v>
      </c>
      <c r="X2424" s="8" t="s">
        <v>148</v>
      </c>
      <c r="Y2424" s="8" t="s">
        <v>149</v>
      </c>
      <c r="AA2424">
        <f t="shared" si="338"/>
        <v>4</v>
      </c>
      <c r="AB2424" s="32">
        <f t="shared" si="339"/>
        <v>-26</v>
      </c>
      <c r="AC2424" t="str">
        <f t="shared" si="340"/>
        <v>No Sales</v>
      </c>
      <c r="AD2424">
        <f>IFERROR(VLOOKUP(J2424,Product_lookup!$A:$G,5,FALSE),"")</f>
        <v>549</v>
      </c>
      <c r="AE2424">
        <f>IFERROR(VLOOKUP(J2424,Product_lookup!$A:$G,6,FALSE),"")</f>
        <v>203</v>
      </c>
      <c r="AF2424">
        <f>IFERROR(VLOOKUP(J2424,Product_lookup!$A:$G,7,FALSE),"")</f>
        <v>139</v>
      </c>
      <c r="AG2424" s="33">
        <f t="shared" si="341"/>
        <v>0.37704918032786883</v>
      </c>
    </row>
    <row r="2425" spans="1:33" x14ac:dyDescent="0.3">
      <c r="A2425" s="27">
        <v>46288</v>
      </c>
      <c r="B2425" s="8" t="s">
        <v>42</v>
      </c>
      <c r="C2425" s="8" t="s">
        <v>140</v>
      </c>
      <c r="D2425" s="8" t="s">
        <v>141</v>
      </c>
      <c r="E2425" s="8" t="s">
        <v>377</v>
      </c>
      <c r="F2425" s="8" t="s">
        <v>143</v>
      </c>
      <c r="G2425" s="8" t="s">
        <v>381</v>
      </c>
      <c r="H2425" s="8" t="s">
        <v>24</v>
      </c>
      <c r="I2425" s="8" t="s">
        <v>378</v>
      </c>
      <c r="J2425" s="8" t="s">
        <v>380</v>
      </c>
      <c r="K2425" s="8" t="s">
        <v>14</v>
      </c>
      <c r="L2425" s="12">
        <v>1983</v>
      </c>
      <c r="M2425" s="9">
        <v>11</v>
      </c>
      <c r="N2425" s="10">
        <f t="shared" si="333"/>
        <v>5.5471507816439742E-3</v>
      </c>
      <c r="O2425" s="11">
        <f t="shared" si="334"/>
        <v>12.69</v>
      </c>
      <c r="P2425" s="11">
        <v>139.59</v>
      </c>
      <c r="Q2425" s="11">
        <v>0</v>
      </c>
      <c r="R2425" s="8">
        <v>0</v>
      </c>
      <c r="S2425" s="8">
        <v>0</v>
      </c>
      <c r="T2425" s="33" t="str">
        <f t="shared" si="335"/>
        <v/>
      </c>
      <c r="U2425" s="12">
        <f t="shared" si="336"/>
        <v>0</v>
      </c>
      <c r="V2425" s="10">
        <f t="shared" si="337"/>
        <v>0</v>
      </c>
      <c r="W2425" s="11">
        <v>19</v>
      </c>
      <c r="X2425" s="8" t="s">
        <v>148</v>
      </c>
      <c r="Y2425" s="8" t="s">
        <v>149</v>
      </c>
      <c r="AA2425">
        <f t="shared" si="338"/>
        <v>4</v>
      </c>
      <c r="AB2425" s="32">
        <f t="shared" si="339"/>
        <v>-139.59</v>
      </c>
      <c r="AC2425" t="str">
        <f t="shared" si="340"/>
        <v>No Sales</v>
      </c>
      <c r="AD2425">
        <f>IFERROR(VLOOKUP(J2425,Product_lookup!$A:$G,5,FALSE),"")</f>
        <v>549</v>
      </c>
      <c r="AE2425">
        <f>IFERROR(VLOOKUP(J2425,Product_lookup!$A:$G,6,FALSE),"")</f>
        <v>203</v>
      </c>
      <c r="AF2425">
        <f>IFERROR(VLOOKUP(J2425,Product_lookup!$A:$G,7,FALSE),"")</f>
        <v>139</v>
      </c>
      <c r="AG2425" s="33">
        <f t="shared" si="341"/>
        <v>0.37704918032786883</v>
      </c>
    </row>
    <row r="2426" spans="1:33" x14ac:dyDescent="0.3">
      <c r="A2426" s="27">
        <v>46288</v>
      </c>
      <c r="B2426" s="8" t="s">
        <v>42</v>
      </c>
      <c r="C2426" s="8" t="s">
        <v>140</v>
      </c>
      <c r="D2426" s="8" t="s">
        <v>141</v>
      </c>
      <c r="E2426" s="8" t="s">
        <v>377</v>
      </c>
      <c r="F2426" s="8" t="s">
        <v>143</v>
      </c>
      <c r="G2426" s="8" t="s">
        <v>378</v>
      </c>
      <c r="H2426" s="8" t="s">
        <v>24</v>
      </c>
      <c r="I2426" s="8" t="s">
        <v>532</v>
      </c>
      <c r="J2426" s="8" t="s">
        <v>380</v>
      </c>
      <c r="K2426" s="8" t="s">
        <v>7</v>
      </c>
      <c r="L2426" s="12">
        <v>197</v>
      </c>
      <c r="M2426" s="9">
        <v>1</v>
      </c>
      <c r="N2426" s="10">
        <f t="shared" si="333"/>
        <v>5.076142131979695E-3</v>
      </c>
      <c r="O2426" s="11">
        <f t="shared" si="334"/>
        <v>11.51</v>
      </c>
      <c r="P2426" s="11">
        <v>11.51</v>
      </c>
      <c r="Q2426" s="11">
        <v>0</v>
      </c>
      <c r="R2426" s="8">
        <v>0</v>
      </c>
      <c r="S2426" s="8">
        <v>0</v>
      </c>
      <c r="T2426" s="33" t="str">
        <f t="shared" si="335"/>
        <v/>
      </c>
      <c r="U2426" s="12">
        <f t="shared" si="336"/>
        <v>0</v>
      </c>
      <c r="V2426" s="10">
        <f t="shared" si="337"/>
        <v>0</v>
      </c>
      <c r="W2426" s="11">
        <v>15.5</v>
      </c>
      <c r="X2426" s="8" t="s">
        <v>148</v>
      </c>
      <c r="Y2426" s="8" t="s">
        <v>149</v>
      </c>
      <c r="AA2426">
        <f t="shared" si="338"/>
        <v>4</v>
      </c>
      <c r="AB2426" s="32">
        <f t="shared" si="339"/>
        <v>-11.51</v>
      </c>
      <c r="AC2426" t="str">
        <f t="shared" si="340"/>
        <v>No Sales</v>
      </c>
      <c r="AD2426">
        <f>IFERROR(VLOOKUP(J2426,Product_lookup!$A:$G,5,FALSE),"")</f>
        <v>549</v>
      </c>
      <c r="AE2426">
        <f>IFERROR(VLOOKUP(J2426,Product_lookup!$A:$G,6,FALSE),"")</f>
        <v>203</v>
      </c>
      <c r="AF2426">
        <f>IFERROR(VLOOKUP(J2426,Product_lookup!$A:$G,7,FALSE),"")</f>
        <v>139</v>
      </c>
      <c r="AG2426" s="33">
        <f t="shared" si="341"/>
        <v>0.37704918032786883</v>
      </c>
    </row>
    <row r="2427" spans="1:33" x14ac:dyDescent="0.3">
      <c r="A2427" s="27">
        <v>46288</v>
      </c>
      <c r="B2427" s="8" t="s">
        <v>42</v>
      </c>
      <c r="C2427" s="8" t="s">
        <v>140</v>
      </c>
      <c r="D2427" s="8" t="s">
        <v>141</v>
      </c>
      <c r="E2427" s="8" t="s">
        <v>377</v>
      </c>
      <c r="F2427" s="8" t="s">
        <v>143</v>
      </c>
      <c r="G2427" s="8" t="s">
        <v>378</v>
      </c>
      <c r="H2427" s="8" t="s">
        <v>24</v>
      </c>
      <c r="I2427" s="8" t="s">
        <v>883</v>
      </c>
      <c r="J2427" s="8" t="s">
        <v>380</v>
      </c>
      <c r="K2427" s="8" t="s">
        <v>14</v>
      </c>
      <c r="L2427" s="12">
        <v>983</v>
      </c>
      <c r="M2427" s="9">
        <v>3</v>
      </c>
      <c r="N2427" s="10">
        <f t="shared" si="333"/>
        <v>3.0518819938962359E-3</v>
      </c>
      <c r="O2427" s="11">
        <f t="shared" si="334"/>
        <v>7.77</v>
      </c>
      <c r="P2427" s="11">
        <v>23.31</v>
      </c>
      <c r="Q2427" s="11">
        <v>0</v>
      </c>
      <c r="R2427" s="8">
        <v>0</v>
      </c>
      <c r="S2427" s="8">
        <v>0</v>
      </c>
      <c r="T2427" s="33" t="str">
        <f t="shared" si="335"/>
        <v/>
      </c>
      <c r="U2427" s="12">
        <f t="shared" si="336"/>
        <v>0</v>
      </c>
      <c r="V2427" s="10">
        <f t="shared" si="337"/>
        <v>0</v>
      </c>
      <c r="W2427" s="11">
        <v>12.5</v>
      </c>
      <c r="X2427" s="8" t="s">
        <v>148</v>
      </c>
      <c r="Y2427" s="8" t="s">
        <v>149</v>
      </c>
      <c r="AA2427">
        <f t="shared" si="338"/>
        <v>4</v>
      </c>
      <c r="AB2427" s="32">
        <f t="shared" si="339"/>
        <v>-23.31</v>
      </c>
      <c r="AC2427" t="str">
        <f t="shared" si="340"/>
        <v>No Sales</v>
      </c>
      <c r="AD2427">
        <f>IFERROR(VLOOKUP(J2427,Product_lookup!$A:$G,5,FALSE),"")</f>
        <v>549</v>
      </c>
      <c r="AE2427">
        <f>IFERROR(VLOOKUP(J2427,Product_lookup!$A:$G,6,FALSE),"")</f>
        <v>203</v>
      </c>
      <c r="AF2427">
        <f>IFERROR(VLOOKUP(J2427,Product_lookup!$A:$G,7,FALSE),"")</f>
        <v>139</v>
      </c>
      <c r="AG2427" s="33">
        <f t="shared" si="341"/>
        <v>0.37704918032786883</v>
      </c>
    </row>
    <row r="2428" spans="1:33" x14ac:dyDescent="0.3">
      <c r="A2428" s="27">
        <v>46288</v>
      </c>
      <c r="B2428" s="8" t="s">
        <v>42</v>
      </c>
      <c r="C2428" s="8" t="s">
        <v>140</v>
      </c>
      <c r="D2428" s="8" t="s">
        <v>141</v>
      </c>
      <c r="E2428" s="8" t="s">
        <v>377</v>
      </c>
      <c r="F2428" s="8" t="s">
        <v>143</v>
      </c>
      <c r="G2428" s="8" t="s">
        <v>378</v>
      </c>
      <c r="H2428" s="8" t="s">
        <v>24</v>
      </c>
      <c r="I2428" s="8" t="s">
        <v>381</v>
      </c>
      <c r="J2428" s="8" t="s">
        <v>380</v>
      </c>
      <c r="K2428" s="8" t="s">
        <v>7</v>
      </c>
      <c r="L2428" s="12">
        <v>912</v>
      </c>
      <c r="M2428" s="9">
        <v>7</v>
      </c>
      <c r="N2428" s="10">
        <f t="shared" si="333"/>
        <v>7.6754385964912276E-3</v>
      </c>
      <c r="O2428" s="11">
        <f t="shared" si="334"/>
        <v>7.72</v>
      </c>
      <c r="P2428" s="11">
        <v>54.04</v>
      </c>
      <c r="Q2428" s="11">
        <v>0</v>
      </c>
      <c r="R2428" s="8">
        <v>0</v>
      </c>
      <c r="S2428" s="8">
        <v>0</v>
      </c>
      <c r="T2428" s="33" t="str">
        <f t="shared" si="335"/>
        <v/>
      </c>
      <c r="U2428" s="12">
        <f t="shared" si="336"/>
        <v>0</v>
      </c>
      <c r="V2428" s="10">
        <f t="shared" si="337"/>
        <v>0</v>
      </c>
      <c r="W2428" s="11">
        <v>12</v>
      </c>
      <c r="X2428" s="8" t="s">
        <v>148</v>
      </c>
      <c r="Y2428" s="8" t="s">
        <v>149</v>
      </c>
      <c r="AA2428">
        <f t="shared" si="338"/>
        <v>4</v>
      </c>
      <c r="AB2428" s="32">
        <f t="shared" si="339"/>
        <v>-54.04</v>
      </c>
      <c r="AC2428" t="str">
        <f t="shared" si="340"/>
        <v>No Sales</v>
      </c>
      <c r="AD2428">
        <f>IFERROR(VLOOKUP(J2428,Product_lookup!$A:$G,5,FALSE),"")</f>
        <v>549</v>
      </c>
      <c r="AE2428">
        <f>IFERROR(VLOOKUP(J2428,Product_lookup!$A:$G,6,FALSE),"")</f>
        <v>203</v>
      </c>
      <c r="AF2428">
        <f>IFERROR(VLOOKUP(J2428,Product_lookup!$A:$G,7,FALSE),"")</f>
        <v>139</v>
      </c>
      <c r="AG2428" s="33">
        <f t="shared" si="341"/>
        <v>0.37704918032786883</v>
      </c>
    </row>
    <row r="2429" spans="1:33" x14ac:dyDescent="0.3">
      <c r="A2429" s="27">
        <v>46288</v>
      </c>
      <c r="B2429" s="8" t="s">
        <v>37</v>
      </c>
      <c r="C2429" s="8" t="s">
        <v>140</v>
      </c>
      <c r="D2429" s="8" t="s">
        <v>141</v>
      </c>
      <c r="E2429" s="8" t="s">
        <v>157</v>
      </c>
      <c r="F2429" s="8" t="s">
        <v>143</v>
      </c>
      <c r="G2429" s="8" t="s">
        <v>162</v>
      </c>
      <c r="H2429" s="8" t="s">
        <v>13</v>
      </c>
      <c r="I2429" s="8" t="s">
        <v>162</v>
      </c>
      <c r="J2429" s="8" t="s">
        <v>159</v>
      </c>
      <c r="K2429" s="8" t="s">
        <v>7</v>
      </c>
      <c r="L2429" s="12">
        <v>2577</v>
      </c>
      <c r="M2429" s="9">
        <v>21</v>
      </c>
      <c r="N2429" s="10">
        <f t="shared" si="333"/>
        <v>8.1490104772991845E-3</v>
      </c>
      <c r="O2429" s="11">
        <f t="shared" si="334"/>
        <v>7.9899999999999993</v>
      </c>
      <c r="P2429" s="11">
        <v>167.79</v>
      </c>
      <c r="Q2429" s="11">
        <v>399</v>
      </c>
      <c r="R2429" s="8">
        <v>1</v>
      </c>
      <c r="S2429" s="8">
        <v>1</v>
      </c>
      <c r="T2429" s="33">
        <f t="shared" si="335"/>
        <v>0.42052631578947364</v>
      </c>
      <c r="U2429" s="12">
        <f t="shared" si="336"/>
        <v>2.3779724655819776</v>
      </c>
      <c r="V2429" s="10">
        <f t="shared" si="337"/>
        <v>4.7619047619047616E-2</v>
      </c>
      <c r="W2429" s="11">
        <v>10</v>
      </c>
      <c r="X2429" s="8" t="s">
        <v>148</v>
      </c>
      <c r="Y2429" s="8" t="s">
        <v>149</v>
      </c>
      <c r="AA2429">
        <f t="shared" si="338"/>
        <v>4</v>
      </c>
      <c r="AB2429" s="32">
        <f t="shared" si="339"/>
        <v>-42.789999999999992</v>
      </c>
      <c r="AC2429" t="str">
        <f t="shared" si="340"/>
        <v>Losing</v>
      </c>
      <c r="AD2429">
        <f>IFERROR(VLOOKUP(J2429,Product_lookup!$A:$G,5,FALSE),"")</f>
        <v>399</v>
      </c>
      <c r="AE2429">
        <f>IFERROR(VLOOKUP(J2429,Product_lookup!$A:$G,6,FALSE),"")</f>
        <v>148</v>
      </c>
      <c r="AF2429">
        <f>IFERROR(VLOOKUP(J2429,Product_lookup!$A:$G,7,FALSE),"")</f>
        <v>126</v>
      </c>
      <c r="AG2429" s="33">
        <f t="shared" si="341"/>
        <v>0.31328320802005011</v>
      </c>
    </row>
    <row r="2430" spans="1:33" x14ac:dyDescent="0.3">
      <c r="A2430" s="27">
        <v>46288</v>
      </c>
      <c r="B2430" s="8" t="s">
        <v>37</v>
      </c>
      <c r="C2430" s="8" t="s">
        <v>140</v>
      </c>
      <c r="D2430" s="8" t="s">
        <v>141</v>
      </c>
      <c r="E2430" s="8" t="s">
        <v>239</v>
      </c>
      <c r="F2430" s="8" t="s">
        <v>143</v>
      </c>
      <c r="G2430" s="8" t="s">
        <v>240</v>
      </c>
      <c r="H2430" s="8" t="s">
        <v>13</v>
      </c>
      <c r="I2430" s="8" t="s">
        <v>663</v>
      </c>
      <c r="J2430" s="8" t="s">
        <v>242</v>
      </c>
      <c r="K2430" s="8" t="s">
        <v>21</v>
      </c>
      <c r="L2430" s="12">
        <v>202</v>
      </c>
      <c r="M2430" s="9">
        <v>3</v>
      </c>
      <c r="N2430" s="10">
        <f t="shared" si="333"/>
        <v>1.4851485148514851E-2</v>
      </c>
      <c r="O2430" s="11">
        <f t="shared" si="334"/>
        <v>4.42</v>
      </c>
      <c r="P2430" s="11">
        <v>13.26</v>
      </c>
      <c r="Q2430" s="11">
        <v>0</v>
      </c>
      <c r="R2430" s="8">
        <v>0</v>
      </c>
      <c r="S2430" s="8">
        <v>0</v>
      </c>
      <c r="T2430" s="33" t="str">
        <f t="shared" si="335"/>
        <v/>
      </c>
      <c r="U2430" s="12">
        <f t="shared" si="336"/>
        <v>0</v>
      </c>
      <c r="V2430" s="10">
        <f t="shared" si="337"/>
        <v>0</v>
      </c>
      <c r="W2430" s="11">
        <v>5.5</v>
      </c>
      <c r="X2430" s="8" t="s">
        <v>148</v>
      </c>
      <c r="Y2430" s="8" t="s">
        <v>149</v>
      </c>
      <c r="AA2430">
        <f t="shared" si="338"/>
        <v>4</v>
      </c>
      <c r="AB2430" s="32">
        <f t="shared" si="339"/>
        <v>-13.26</v>
      </c>
      <c r="AC2430" t="str">
        <f t="shared" si="340"/>
        <v>No Sales</v>
      </c>
      <c r="AD2430">
        <f>IFERROR(VLOOKUP(J2430,Product_lookup!$A:$G,5,FALSE),"")</f>
        <v>299</v>
      </c>
      <c r="AE2430">
        <f>IFERROR(VLOOKUP(J2430,Product_lookup!$A:$G,6,FALSE),"")</f>
        <v>114</v>
      </c>
      <c r="AF2430">
        <f>IFERROR(VLOOKUP(J2430,Product_lookup!$A:$G,7,FALSE),"")</f>
        <v>107</v>
      </c>
      <c r="AG2430" s="33">
        <f t="shared" si="341"/>
        <v>0.2608695652173913</v>
      </c>
    </row>
    <row r="2431" spans="1:33" x14ac:dyDescent="0.3">
      <c r="A2431" s="27">
        <v>46288</v>
      </c>
      <c r="B2431" s="8" t="s">
        <v>37</v>
      </c>
      <c r="C2431" s="8" t="s">
        <v>140</v>
      </c>
      <c r="D2431" s="8" t="s">
        <v>141</v>
      </c>
      <c r="E2431" s="8" t="s">
        <v>239</v>
      </c>
      <c r="F2431" s="8" t="s">
        <v>143</v>
      </c>
      <c r="G2431" s="8" t="s">
        <v>388</v>
      </c>
      <c r="H2431" s="8" t="s">
        <v>13</v>
      </c>
      <c r="I2431" s="8" t="s">
        <v>539</v>
      </c>
      <c r="J2431" s="8" t="s">
        <v>242</v>
      </c>
      <c r="K2431" s="8" t="s">
        <v>7</v>
      </c>
      <c r="L2431" s="12">
        <v>519</v>
      </c>
      <c r="M2431" s="9">
        <v>1</v>
      </c>
      <c r="N2431" s="10">
        <f t="shared" si="333"/>
        <v>1.9267822736030828E-3</v>
      </c>
      <c r="O2431" s="11">
        <f t="shared" si="334"/>
        <v>5.93</v>
      </c>
      <c r="P2431" s="11">
        <v>5.93</v>
      </c>
      <c r="Q2431" s="11">
        <v>0</v>
      </c>
      <c r="R2431" s="8">
        <v>0</v>
      </c>
      <c r="S2431" s="8">
        <v>0</v>
      </c>
      <c r="T2431" s="33" t="str">
        <f t="shared" si="335"/>
        <v/>
      </c>
      <c r="U2431" s="12">
        <f t="shared" si="336"/>
        <v>0</v>
      </c>
      <c r="V2431" s="10">
        <f t="shared" si="337"/>
        <v>0</v>
      </c>
      <c r="W2431" s="11">
        <v>7.5</v>
      </c>
      <c r="X2431" s="8" t="s">
        <v>148</v>
      </c>
      <c r="Y2431" s="8" t="s">
        <v>149</v>
      </c>
      <c r="AA2431">
        <f t="shared" si="338"/>
        <v>4</v>
      </c>
      <c r="AB2431" s="32">
        <f t="shared" si="339"/>
        <v>-5.93</v>
      </c>
      <c r="AC2431" t="str">
        <f t="shared" si="340"/>
        <v>No Sales</v>
      </c>
      <c r="AD2431">
        <f>IFERROR(VLOOKUP(J2431,Product_lookup!$A:$G,5,FALSE),"")</f>
        <v>299</v>
      </c>
      <c r="AE2431">
        <f>IFERROR(VLOOKUP(J2431,Product_lookup!$A:$G,6,FALSE),"")</f>
        <v>114</v>
      </c>
      <c r="AF2431">
        <f>IFERROR(VLOOKUP(J2431,Product_lookup!$A:$G,7,FALSE),"")</f>
        <v>107</v>
      </c>
      <c r="AG2431" s="33">
        <f t="shared" si="341"/>
        <v>0.2608695652173913</v>
      </c>
    </row>
    <row r="2432" spans="1:33" x14ac:dyDescent="0.3">
      <c r="A2432" s="27">
        <v>46288</v>
      </c>
      <c r="B2432" s="8" t="s">
        <v>37</v>
      </c>
      <c r="C2432" s="8" t="s">
        <v>140</v>
      </c>
      <c r="D2432" s="8" t="s">
        <v>141</v>
      </c>
      <c r="E2432" s="8" t="s">
        <v>244</v>
      </c>
      <c r="F2432" s="8" t="s">
        <v>143</v>
      </c>
      <c r="G2432" s="8" t="s">
        <v>245</v>
      </c>
      <c r="H2432" s="8" t="s">
        <v>13</v>
      </c>
      <c r="I2432" s="8" t="s">
        <v>1011</v>
      </c>
      <c r="J2432" s="8" t="s">
        <v>247</v>
      </c>
      <c r="K2432" s="8" t="s">
        <v>21</v>
      </c>
      <c r="L2432" s="12">
        <v>120</v>
      </c>
      <c r="M2432" s="9">
        <v>0</v>
      </c>
      <c r="N2432" s="10">
        <f t="shared" si="333"/>
        <v>0</v>
      </c>
      <c r="O2432" s="11" t="str">
        <f t="shared" si="334"/>
        <v/>
      </c>
      <c r="P2432" s="11">
        <v>0</v>
      </c>
      <c r="Q2432" s="11">
        <v>0</v>
      </c>
      <c r="R2432" s="8">
        <v>0</v>
      </c>
      <c r="S2432" s="8">
        <v>0</v>
      </c>
      <c r="T2432" s="33" t="str">
        <f t="shared" si="335"/>
        <v/>
      </c>
      <c r="U2432" s="12" t="str">
        <f t="shared" si="336"/>
        <v/>
      </c>
      <c r="V2432" s="10" t="str">
        <f t="shared" si="337"/>
        <v/>
      </c>
      <c r="W2432" s="11">
        <v>7</v>
      </c>
      <c r="X2432" s="8" t="s">
        <v>148</v>
      </c>
      <c r="Y2432" s="8" t="s">
        <v>149</v>
      </c>
      <c r="AA2432">
        <f t="shared" si="338"/>
        <v>4</v>
      </c>
      <c r="AB2432" s="32">
        <f t="shared" si="339"/>
        <v>0</v>
      </c>
      <c r="AC2432" t="str">
        <f t="shared" si="340"/>
        <v>No Spend</v>
      </c>
      <c r="AD2432">
        <f>IFERROR(VLOOKUP(J2432,Product_lookup!$A:$G,5,FALSE),"")</f>
        <v>279</v>
      </c>
      <c r="AE2432">
        <f>IFERROR(VLOOKUP(J2432,Product_lookup!$A:$G,6,FALSE),"")</f>
        <v>106</v>
      </c>
      <c r="AF2432">
        <f>IFERROR(VLOOKUP(J2432,Product_lookup!$A:$G,7,FALSE),"")</f>
        <v>105</v>
      </c>
      <c r="AG2432" s="33">
        <f t="shared" si="341"/>
        <v>0.24372759856630824</v>
      </c>
    </row>
    <row r="2433" spans="1:33" x14ac:dyDescent="0.3">
      <c r="A2433" s="27">
        <v>46288</v>
      </c>
      <c r="B2433" s="8" t="s">
        <v>37</v>
      </c>
      <c r="C2433" s="8" t="s">
        <v>140</v>
      </c>
      <c r="D2433" s="8" t="s">
        <v>141</v>
      </c>
      <c r="E2433" s="8" t="s">
        <v>244</v>
      </c>
      <c r="F2433" s="8" t="s">
        <v>143</v>
      </c>
      <c r="G2433" s="8" t="s">
        <v>245</v>
      </c>
      <c r="H2433" s="8" t="s">
        <v>13</v>
      </c>
      <c r="I2433" s="8" t="s">
        <v>633</v>
      </c>
      <c r="J2433" s="8" t="s">
        <v>247</v>
      </c>
      <c r="K2433" s="8" t="s">
        <v>7</v>
      </c>
      <c r="L2433" s="12">
        <v>226</v>
      </c>
      <c r="M2433" s="9">
        <v>3</v>
      </c>
      <c r="N2433" s="10">
        <f t="shared" si="333"/>
        <v>1.3274336283185841E-2</v>
      </c>
      <c r="O2433" s="11">
        <f t="shared" si="334"/>
        <v>4.9400000000000004</v>
      </c>
      <c r="P2433" s="11">
        <v>14.82</v>
      </c>
      <c r="Q2433" s="11">
        <v>0</v>
      </c>
      <c r="R2433" s="8">
        <v>0</v>
      </c>
      <c r="S2433" s="8">
        <v>0</v>
      </c>
      <c r="T2433" s="33" t="str">
        <f t="shared" si="335"/>
        <v/>
      </c>
      <c r="U2433" s="12">
        <f t="shared" si="336"/>
        <v>0</v>
      </c>
      <c r="V2433" s="10">
        <f t="shared" si="337"/>
        <v>0</v>
      </c>
      <c r="W2433" s="11">
        <v>8.5</v>
      </c>
      <c r="X2433" s="8" t="s">
        <v>148</v>
      </c>
      <c r="Y2433" s="8" t="s">
        <v>149</v>
      </c>
      <c r="AA2433">
        <f t="shared" si="338"/>
        <v>4</v>
      </c>
      <c r="AB2433" s="32">
        <f t="shared" si="339"/>
        <v>-14.82</v>
      </c>
      <c r="AC2433" t="str">
        <f t="shared" si="340"/>
        <v>No Sales</v>
      </c>
      <c r="AD2433">
        <f>IFERROR(VLOOKUP(J2433,Product_lookup!$A:$G,5,FALSE),"")</f>
        <v>279</v>
      </c>
      <c r="AE2433">
        <f>IFERROR(VLOOKUP(J2433,Product_lookup!$A:$G,6,FALSE),"")</f>
        <v>106</v>
      </c>
      <c r="AF2433">
        <f>IFERROR(VLOOKUP(J2433,Product_lookup!$A:$G,7,FALSE),"")</f>
        <v>105</v>
      </c>
      <c r="AG2433" s="33">
        <f t="shared" si="341"/>
        <v>0.24372759856630824</v>
      </c>
    </row>
    <row r="2434" spans="1:33" x14ac:dyDescent="0.3">
      <c r="A2434" s="27">
        <v>46288</v>
      </c>
      <c r="B2434" s="8" t="s">
        <v>37</v>
      </c>
      <c r="C2434" s="8" t="s">
        <v>140</v>
      </c>
      <c r="D2434" s="8" t="s">
        <v>141</v>
      </c>
      <c r="E2434" s="8" t="s">
        <v>244</v>
      </c>
      <c r="F2434" s="8" t="s">
        <v>143</v>
      </c>
      <c r="G2434" s="8" t="s">
        <v>245</v>
      </c>
      <c r="H2434" s="8" t="s">
        <v>13</v>
      </c>
      <c r="I2434" s="8" t="s">
        <v>248</v>
      </c>
      <c r="J2434" s="8" t="s">
        <v>247</v>
      </c>
      <c r="K2434" s="8" t="s">
        <v>7</v>
      </c>
      <c r="L2434" s="12">
        <v>304</v>
      </c>
      <c r="M2434" s="9">
        <v>3</v>
      </c>
      <c r="N2434" s="10">
        <f t="shared" ref="N2434:N2497" si="342">IF(L2434=0,"",M2434/L2434)</f>
        <v>9.8684210526315784E-3</v>
      </c>
      <c r="O2434" s="11">
        <f t="shared" ref="O2434:O2497" si="343">IF(M2434=0,"",P2434/M2434)</f>
        <v>3.51</v>
      </c>
      <c r="P2434" s="11">
        <v>10.53</v>
      </c>
      <c r="Q2434" s="11">
        <v>0</v>
      </c>
      <c r="R2434" s="8">
        <v>0</v>
      </c>
      <c r="S2434" s="8">
        <v>0</v>
      </c>
      <c r="T2434" s="33" t="str">
        <f t="shared" ref="T2434:T2497" si="344">IF(Q2434=0,"",P2434/Q2434)</f>
        <v/>
      </c>
      <c r="U2434" s="12">
        <f t="shared" ref="U2434:U2497" si="345">IF(P2434=0,"",Q2434/P2434)</f>
        <v>0</v>
      </c>
      <c r="V2434" s="10">
        <f t="shared" ref="V2434:V2497" si="346">IF(M2434=0,"",R2434/M2434)</f>
        <v>0</v>
      </c>
      <c r="W2434" s="11">
        <v>6</v>
      </c>
      <c r="X2434" s="8" t="s">
        <v>148</v>
      </c>
      <c r="Y2434" s="8" t="s">
        <v>149</v>
      </c>
      <c r="AA2434">
        <f t="shared" ref="AA2434:AA2497" si="347">IF(OR(A2434&lt;DATE(2026,9,1),A2434&gt;DATE(2026,9,28)),"Check Date",INT((A2434-DATE(2026,9,1))/7)+1)</f>
        <v>4</v>
      </c>
      <c r="AB2434" s="32">
        <f t="shared" ref="AB2434:AB2497" si="348">IF(OR(AD2434="",AE2434="",AF2434=""),"",S2434*(AD2434-AE2434-AF2434)-P2434)</f>
        <v>-10.53</v>
      </c>
      <c r="AC2434" t="str">
        <f t="shared" ref="AC2434:AC2497" si="349">IF(P2434&lt;0,"Review",IF(OR(AD2434="",AE2434="",AF2434=""),"Cost missing",IF(P2434=0,"No Spend",IF(Q2434=0,"No Sales",IF(P2434/Q2434&lt;AG2434,"Profitable","Losing")))))</f>
        <v>No Sales</v>
      </c>
      <c r="AD2434">
        <f>IFERROR(VLOOKUP(J2434,Product_lookup!$A:$G,5,FALSE),"")</f>
        <v>279</v>
      </c>
      <c r="AE2434">
        <f>IFERROR(VLOOKUP(J2434,Product_lookup!$A:$G,6,FALSE),"")</f>
        <v>106</v>
      </c>
      <c r="AF2434">
        <f>IFERROR(VLOOKUP(J2434,Product_lookup!$A:$G,7,FALSE),"")</f>
        <v>105</v>
      </c>
      <c r="AG2434" s="33">
        <f t="shared" ref="AG2434:AG2497" si="350">IFERROR((AD2434-AE2434-AF2434)/AD2434,"")</f>
        <v>0.24372759856630824</v>
      </c>
    </row>
    <row r="2435" spans="1:33" x14ac:dyDescent="0.3">
      <c r="A2435" s="27">
        <v>46288</v>
      </c>
      <c r="B2435" s="8" t="s">
        <v>37</v>
      </c>
      <c r="C2435" s="8" t="s">
        <v>140</v>
      </c>
      <c r="D2435" s="8" t="s">
        <v>141</v>
      </c>
      <c r="E2435" s="8" t="s">
        <v>167</v>
      </c>
      <c r="F2435" s="8" t="s">
        <v>143</v>
      </c>
      <c r="G2435" s="8" t="s">
        <v>168</v>
      </c>
      <c r="H2435" s="8" t="s">
        <v>13</v>
      </c>
      <c r="I2435" s="8" t="s">
        <v>395</v>
      </c>
      <c r="J2435" s="8" t="s">
        <v>169</v>
      </c>
      <c r="K2435" s="8" t="s">
        <v>7</v>
      </c>
      <c r="L2435" s="12">
        <v>143</v>
      </c>
      <c r="M2435" s="9">
        <v>3</v>
      </c>
      <c r="N2435" s="10">
        <f t="shared" si="342"/>
        <v>2.097902097902098E-2</v>
      </c>
      <c r="O2435" s="11">
        <f t="shared" si="343"/>
        <v>3.01</v>
      </c>
      <c r="P2435" s="11">
        <v>9.0299999999999994</v>
      </c>
      <c r="Q2435" s="11">
        <v>0</v>
      </c>
      <c r="R2435" s="8">
        <v>0</v>
      </c>
      <c r="S2435" s="8">
        <v>0</v>
      </c>
      <c r="T2435" s="33" t="str">
        <f t="shared" si="344"/>
        <v/>
      </c>
      <c r="U2435" s="12">
        <f t="shared" si="345"/>
        <v>0</v>
      </c>
      <c r="V2435" s="10">
        <f t="shared" si="346"/>
        <v>0</v>
      </c>
      <c r="W2435" s="11">
        <v>5.5</v>
      </c>
      <c r="X2435" s="8" t="s">
        <v>148</v>
      </c>
      <c r="Y2435" s="8" t="s">
        <v>149</v>
      </c>
      <c r="AA2435">
        <f t="shared" si="347"/>
        <v>4</v>
      </c>
      <c r="AB2435" s="32">
        <f t="shared" si="348"/>
        <v>-9.0299999999999994</v>
      </c>
      <c r="AC2435" t="str">
        <f t="shared" si="349"/>
        <v>No Sales</v>
      </c>
      <c r="AD2435">
        <f>IFERROR(VLOOKUP(J2435,Product_lookup!$A:$G,5,FALSE),"")</f>
        <v>249</v>
      </c>
      <c r="AE2435">
        <f>IFERROR(VLOOKUP(J2435,Product_lookup!$A:$G,6,FALSE),"")</f>
        <v>100</v>
      </c>
      <c r="AF2435">
        <f>IFERROR(VLOOKUP(J2435,Product_lookup!$A:$G,7,FALSE),"")</f>
        <v>102</v>
      </c>
      <c r="AG2435" s="33">
        <f t="shared" si="350"/>
        <v>0.18875502008032127</v>
      </c>
    </row>
    <row r="2436" spans="1:33" x14ac:dyDescent="0.3">
      <c r="A2436" s="27">
        <v>46288</v>
      </c>
      <c r="B2436" s="8" t="s">
        <v>37</v>
      </c>
      <c r="C2436" s="8" t="s">
        <v>140</v>
      </c>
      <c r="D2436" s="8" t="s">
        <v>141</v>
      </c>
      <c r="E2436" s="8" t="s">
        <v>167</v>
      </c>
      <c r="F2436" s="8" t="s">
        <v>143</v>
      </c>
      <c r="G2436" s="8" t="s">
        <v>255</v>
      </c>
      <c r="H2436" s="8" t="s">
        <v>13</v>
      </c>
      <c r="I2436" s="8" t="s">
        <v>767</v>
      </c>
      <c r="J2436" s="8" t="s">
        <v>169</v>
      </c>
      <c r="K2436" s="8" t="s">
        <v>14</v>
      </c>
      <c r="L2436" s="12">
        <v>223</v>
      </c>
      <c r="M2436" s="9">
        <v>0</v>
      </c>
      <c r="N2436" s="10">
        <f t="shared" si="342"/>
        <v>0</v>
      </c>
      <c r="O2436" s="11" t="str">
        <f t="shared" si="343"/>
        <v/>
      </c>
      <c r="P2436" s="11">
        <v>0</v>
      </c>
      <c r="Q2436" s="11">
        <v>0</v>
      </c>
      <c r="R2436" s="8">
        <v>0</v>
      </c>
      <c r="S2436" s="8">
        <v>0</v>
      </c>
      <c r="T2436" s="33" t="str">
        <f t="shared" si="344"/>
        <v/>
      </c>
      <c r="U2436" s="12" t="str">
        <f t="shared" si="345"/>
        <v/>
      </c>
      <c r="V2436" s="10" t="str">
        <f t="shared" si="346"/>
        <v/>
      </c>
      <c r="W2436" s="11">
        <v>4.5</v>
      </c>
      <c r="X2436" s="8" t="s">
        <v>148</v>
      </c>
      <c r="Y2436" s="8" t="s">
        <v>149</v>
      </c>
      <c r="AA2436">
        <f t="shared" si="347"/>
        <v>4</v>
      </c>
      <c r="AB2436" s="32">
        <f t="shared" si="348"/>
        <v>0</v>
      </c>
      <c r="AC2436" t="str">
        <f t="shared" si="349"/>
        <v>No Spend</v>
      </c>
      <c r="AD2436">
        <f>IFERROR(VLOOKUP(J2436,Product_lookup!$A:$G,5,FALSE),"")</f>
        <v>249</v>
      </c>
      <c r="AE2436">
        <f>IFERROR(VLOOKUP(J2436,Product_lookup!$A:$G,6,FALSE),"")</f>
        <v>100</v>
      </c>
      <c r="AF2436">
        <f>IFERROR(VLOOKUP(J2436,Product_lookup!$A:$G,7,FALSE),"")</f>
        <v>102</v>
      </c>
      <c r="AG2436" s="33">
        <f t="shared" si="350"/>
        <v>0.18875502008032127</v>
      </c>
    </row>
    <row r="2437" spans="1:33" x14ac:dyDescent="0.3">
      <c r="A2437" s="27">
        <v>46288</v>
      </c>
      <c r="B2437" s="8" t="s">
        <v>37</v>
      </c>
      <c r="C2437" s="8" t="s">
        <v>140</v>
      </c>
      <c r="D2437" s="8" t="s">
        <v>141</v>
      </c>
      <c r="E2437" s="8" t="s">
        <v>167</v>
      </c>
      <c r="F2437" s="8" t="s">
        <v>143</v>
      </c>
      <c r="G2437" s="8" t="s">
        <v>168</v>
      </c>
      <c r="H2437" s="8" t="s">
        <v>13</v>
      </c>
      <c r="I2437" s="8" t="s">
        <v>1139</v>
      </c>
      <c r="J2437" s="8" t="s">
        <v>169</v>
      </c>
      <c r="K2437" s="8" t="s">
        <v>21</v>
      </c>
      <c r="L2437" s="12">
        <v>86</v>
      </c>
      <c r="M2437" s="9">
        <v>0</v>
      </c>
      <c r="N2437" s="10">
        <f t="shared" si="342"/>
        <v>0</v>
      </c>
      <c r="O2437" s="11" t="str">
        <f t="shared" si="343"/>
        <v/>
      </c>
      <c r="P2437" s="11">
        <v>0</v>
      </c>
      <c r="Q2437" s="11">
        <v>0</v>
      </c>
      <c r="R2437" s="8">
        <v>0</v>
      </c>
      <c r="S2437" s="8">
        <v>0</v>
      </c>
      <c r="T2437" s="33" t="str">
        <f t="shared" si="344"/>
        <v/>
      </c>
      <c r="U2437" s="12" t="str">
        <f t="shared" si="345"/>
        <v/>
      </c>
      <c r="V2437" s="10" t="str">
        <f t="shared" si="346"/>
        <v/>
      </c>
      <c r="W2437" s="11">
        <v>6</v>
      </c>
      <c r="X2437" s="8" t="s">
        <v>148</v>
      </c>
      <c r="Y2437" s="8" t="s">
        <v>149</v>
      </c>
      <c r="AA2437">
        <f t="shared" si="347"/>
        <v>4</v>
      </c>
      <c r="AB2437" s="32">
        <f t="shared" si="348"/>
        <v>0</v>
      </c>
      <c r="AC2437" t="str">
        <f t="shared" si="349"/>
        <v>No Spend</v>
      </c>
      <c r="AD2437">
        <f>IFERROR(VLOOKUP(J2437,Product_lookup!$A:$G,5,FALSE),"")</f>
        <v>249</v>
      </c>
      <c r="AE2437">
        <f>IFERROR(VLOOKUP(J2437,Product_lookup!$A:$G,6,FALSE),"")</f>
        <v>100</v>
      </c>
      <c r="AF2437">
        <f>IFERROR(VLOOKUP(J2437,Product_lookup!$A:$G,7,FALSE),"")</f>
        <v>102</v>
      </c>
      <c r="AG2437" s="33">
        <f t="shared" si="350"/>
        <v>0.18875502008032127</v>
      </c>
    </row>
    <row r="2438" spans="1:33" x14ac:dyDescent="0.3">
      <c r="A2438" s="27">
        <v>46288</v>
      </c>
      <c r="B2438" s="8" t="s">
        <v>37</v>
      </c>
      <c r="C2438" s="8" t="s">
        <v>140</v>
      </c>
      <c r="D2438" s="8" t="s">
        <v>141</v>
      </c>
      <c r="E2438" s="8" t="s">
        <v>167</v>
      </c>
      <c r="F2438" s="8" t="s">
        <v>143</v>
      </c>
      <c r="G2438" s="8" t="s">
        <v>255</v>
      </c>
      <c r="H2438" s="8" t="s">
        <v>13</v>
      </c>
      <c r="I2438" s="8" t="s">
        <v>256</v>
      </c>
      <c r="J2438" s="8" t="s">
        <v>169</v>
      </c>
      <c r="K2438" s="8" t="s">
        <v>7</v>
      </c>
      <c r="L2438" s="12">
        <v>354</v>
      </c>
      <c r="M2438" s="9">
        <v>2</v>
      </c>
      <c r="N2438" s="10">
        <f t="shared" si="342"/>
        <v>5.6497175141242938E-3</v>
      </c>
      <c r="O2438" s="11">
        <f t="shared" si="343"/>
        <v>4.75</v>
      </c>
      <c r="P2438" s="11">
        <v>9.5</v>
      </c>
      <c r="Q2438" s="11">
        <v>0</v>
      </c>
      <c r="R2438" s="8">
        <v>0</v>
      </c>
      <c r="S2438" s="8">
        <v>0</v>
      </c>
      <c r="T2438" s="33" t="str">
        <f t="shared" si="344"/>
        <v/>
      </c>
      <c r="U2438" s="12">
        <f t="shared" si="345"/>
        <v>0</v>
      </c>
      <c r="V2438" s="10">
        <f t="shared" si="346"/>
        <v>0</v>
      </c>
      <c r="W2438" s="11">
        <v>6</v>
      </c>
      <c r="X2438" s="8" t="s">
        <v>148</v>
      </c>
      <c r="Y2438" s="8" t="s">
        <v>149</v>
      </c>
      <c r="AA2438">
        <f t="shared" si="347"/>
        <v>4</v>
      </c>
      <c r="AB2438" s="32">
        <f t="shared" si="348"/>
        <v>-9.5</v>
      </c>
      <c r="AC2438" t="str">
        <f t="shared" si="349"/>
        <v>No Sales</v>
      </c>
      <c r="AD2438">
        <f>IFERROR(VLOOKUP(J2438,Product_lookup!$A:$G,5,FALSE),"")</f>
        <v>249</v>
      </c>
      <c r="AE2438">
        <f>IFERROR(VLOOKUP(J2438,Product_lookup!$A:$G,6,FALSE),"")</f>
        <v>100</v>
      </c>
      <c r="AF2438">
        <f>IFERROR(VLOOKUP(J2438,Product_lookup!$A:$G,7,FALSE),"")</f>
        <v>102</v>
      </c>
      <c r="AG2438" s="33">
        <f t="shared" si="350"/>
        <v>0.18875502008032127</v>
      </c>
    </row>
    <row r="2439" spans="1:33" x14ac:dyDescent="0.3">
      <c r="A2439" s="27">
        <v>46288</v>
      </c>
      <c r="B2439" s="8" t="s">
        <v>37</v>
      </c>
      <c r="C2439" s="8" t="s">
        <v>140</v>
      </c>
      <c r="D2439" s="8" t="s">
        <v>141</v>
      </c>
      <c r="E2439" s="8" t="s">
        <v>167</v>
      </c>
      <c r="F2439" s="8" t="s">
        <v>143</v>
      </c>
      <c r="G2439" s="8" t="s">
        <v>168</v>
      </c>
      <c r="H2439" s="8" t="s">
        <v>13</v>
      </c>
      <c r="I2439" s="8" t="s">
        <v>1093</v>
      </c>
      <c r="J2439" s="8" t="s">
        <v>169</v>
      </c>
      <c r="K2439" s="8" t="s">
        <v>7</v>
      </c>
      <c r="L2439" s="12">
        <v>283</v>
      </c>
      <c r="M2439" s="9">
        <v>3</v>
      </c>
      <c r="N2439" s="10">
        <f t="shared" si="342"/>
        <v>1.0600706713780919E-2</v>
      </c>
      <c r="O2439" s="11">
        <f t="shared" si="343"/>
        <v>3.4600000000000004</v>
      </c>
      <c r="P2439" s="11">
        <v>10.38</v>
      </c>
      <c r="Q2439" s="11">
        <v>0</v>
      </c>
      <c r="R2439" s="8">
        <v>0</v>
      </c>
      <c r="S2439" s="8">
        <v>0</v>
      </c>
      <c r="T2439" s="33" t="str">
        <f t="shared" si="344"/>
        <v/>
      </c>
      <c r="U2439" s="12">
        <f t="shared" si="345"/>
        <v>0</v>
      </c>
      <c r="V2439" s="10">
        <f t="shared" si="346"/>
        <v>0</v>
      </c>
      <c r="W2439" s="11">
        <v>6</v>
      </c>
      <c r="X2439" s="8" t="s">
        <v>148</v>
      </c>
      <c r="Y2439" s="8" t="s">
        <v>149</v>
      </c>
      <c r="AA2439">
        <f t="shared" si="347"/>
        <v>4</v>
      </c>
      <c r="AB2439" s="32">
        <f t="shared" si="348"/>
        <v>-10.38</v>
      </c>
      <c r="AC2439" t="str">
        <f t="shared" si="349"/>
        <v>No Sales</v>
      </c>
      <c r="AD2439">
        <f>IFERROR(VLOOKUP(J2439,Product_lookup!$A:$G,5,FALSE),"")</f>
        <v>249</v>
      </c>
      <c r="AE2439">
        <f>IFERROR(VLOOKUP(J2439,Product_lookup!$A:$G,6,FALSE),"")</f>
        <v>100</v>
      </c>
      <c r="AF2439">
        <f>IFERROR(VLOOKUP(J2439,Product_lookup!$A:$G,7,FALSE),"")</f>
        <v>102</v>
      </c>
      <c r="AG2439" s="33">
        <f t="shared" si="350"/>
        <v>0.18875502008032127</v>
      </c>
    </row>
    <row r="2440" spans="1:33" x14ac:dyDescent="0.3">
      <c r="A2440" s="27">
        <v>46288</v>
      </c>
      <c r="B2440" s="8" t="s">
        <v>37</v>
      </c>
      <c r="C2440" s="8" t="s">
        <v>140</v>
      </c>
      <c r="D2440" s="8" t="s">
        <v>141</v>
      </c>
      <c r="E2440" s="8" t="s">
        <v>257</v>
      </c>
      <c r="F2440" s="8" t="s">
        <v>143</v>
      </c>
      <c r="G2440" s="8" t="s">
        <v>258</v>
      </c>
      <c r="H2440" s="8" t="s">
        <v>13</v>
      </c>
      <c r="I2440" s="8" t="s">
        <v>258</v>
      </c>
      <c r="J2440" s="8" t="s">
        <v>260</v>
      </c>
      <c r="K2440" s="8" t="s">
        <v>14</v>
      </c>
      <c r="L2440" s="12">
        <v>1668</v>
      </c>
      <c r="M2440" s="9">
        <v>6</v>
      </c>
      <c r="N2440" s="10">
        <f t="shared" si="342"/>
        <v>3.5971223021582736E-3</v>
      </c>
      <c r="O2440" s="11">
        <f t="shared" si="343"/>
        <v>6</v>
      </c>
      <c r="P2440" s="11">
        <v>36</v>
      </c>
      <c r="Q2440" s="11">
        <v>0</v>
      </c>
      <c r="R2440" s="8">
        <v>0</v>
      </c>
      <c r="S2440" s="8">
        <v>0</v>
      </c>
      <c r="T2440" s="33" t="str">
        <f t="shared" si="344"/>
        <v/>
      </c>
      <c r="U2440" s="12">
        <f t="shared" si="345"/>
        <v>0</v>
      </c>
      <c r="V2440" s="10">
        <f t="shared" si="346"/>
        <v>0</v>
      </c>
      <c r="W2440" s="11">
        <v>9</v>
      </c>
      <c r="X2440" s="8" t="s">
        <v>148</v>
      </c>
      <c r="Y2440" s="8" t="s">
        <v>149</v>
      </c>
      <c r="AA2440">
        <f t="shared" si="347"/>
        <v>4</v>
      </c>
      <c r="AB2440" s="32">
        <f t="shared" si="348"/>
        <v>-36</v>
      </c>
      <c r="AC2440" t="str">
        <f t="shared" si="349"/>
        <v>No Sales</v>
      </c>
      <c r="AD2440">
        <f>IFERROR(VLOOKUP(J2440,Product_lookup!$A:$G,5,FALSE),"")</f>
        <v>349</v>
      </c>
      <c r="AE2440">
        <f>IFERROR(VLOOKUP(J2440,Product_lookup!$A:$G,6,FALSE),"")</f>
        <v>133</v>
      </c>
      <c r="AF2440">
        <f>IFERROR(VLOOKUP(J2440,Product_lookup!$A:$G,7,FALSE),"")</f>
        <v>111</v>
      </c>
      <c r="AG2440" s="33">
        <f t="shared" si="350"/>
        <v>0.3008595988538682</v>
      </c>
    </row>
    <row r="2441" spans="1:33" x14ac:dyDescent="0.3">
      <c r="A2441" s="27">
        <v>46288</v>
      </c>
      <c r="B2441" s="8" t="s">
        <v>37</v>
      </c>
      <c r="C2441" s="8" t="s">
        <v>140</v>
      </c>
      <c r="D2441" s="8" t="s">
        <v>141</v>
      </c>
      <c r="E2441" s="8" t="s">
        <v>257</v>
      </c>
      <c r="F2441" s="8" t="s">
        <v>143</v>
      </c>
      <c r="G2441" s="8" t="s">
        <v>262</v>
      </c>
      <c r="H2441" s="8" t="s">
        <v>13</v>
      </c>
      <c r="I2441" s="8" t="s">
        <v>263</v>
      </c>
      <c r="J2441" s="8" t="s">
        <v>260</v>
      </c>
      <c r="K2441" s="8" t="s">
        <v>21</v>
      </c>
      <c r="L2441" s="12">
        <v>87</v>
      </c>
      <c r="M2441" s="9">
        <v>0</v>
      </c>
      <c r="N2441" s="10">
        <f t="shared" si="342"/>
        <v>0</v>
      </c>
      <c r="O2441" s="11" t="str">
        <f t="shared" si="343"/>
        <v/>
      </c>
      <c r="P2441" s="11">
        <v>0</v>
      </c>
      <c r="Q2441" s="11">
        <v>0</v>
      </c>
      <c r="R2441" s="8">
        <v>0</v>
      </c>
      <c r="S2441" s="8">
        <v>0</v>
      </c>
      <c r="T2441" s="33" t="str">
        <f t="shared" si="344"/>
        <v/>
      </c>
      <c r="U2441" s="12" t="str">
        <f t="shared" si="345"/>
        <v/>
      </c>
      <c r="V2441" s="10" t="str">
        <f t="shared" si="346"/>
        <v/>
      </c>
      <c r="W2441" s="11">
        <v>7.5</v>
      </c>
      <c r="X2441" s="8" t="s">
        <v>148</v>
      </c>
      <c r="Y2441" s="8" t="s">
        <v>149</v>
      </c>
      <c r="AA2441">
        <f t="shared" si="347"/>
        <v>4</v>
      </c>
      <c r="AB2441" s="32">
        <f t="shared" si="348"/>
        <v>0</v>
      </c>
      <c r="AC2441" t="str">
        <f t="shared" si="349"/>
        <v>No Spend</v>
      </c>
      <c r="AD2441">
        <f>IFERROR(VLOOKUP(J2441,Product_lookup!$A:$G,5,FALSE),"")</f>
        <v>349</v>
      </c>
      <c r="AE2441">
        <f>IFERROR(VLOOKUP(J2441,Product_lookup!$A:$G,6,FALSE),"")</f>
        <v>133</v>
      </c>
      <c r="AF2441">
        <f>IFERROR(VLOOKUP(J2441,Product_lookup!$A:$G,7,FALSE),"")</f>
        <v>111</v>
      </c>
      <c r="AG2441" s="33">
        <f t="shared" si="350"/>
        <v>0.3008595988538682</v>
      </c>
    </row>
    <row r="2442" spans="1:33" x14ac:dyDescent="0.3">
      <c r="A2442" s="27">
        <v>46288</v>
      </c>
      <c r="B2442" s="8" t="s">
        <v>37</v>
      </c>
      <c r="C2442" s="8" t="s">
        <v>140</v>
      </c>
      <c r="D2442" s="8" t="s">
        <v>141</v>
      </c>
      <c r="E2442" s="8" t="s">
        <v>257</v>
      </c>
      <c r="F2442" s="8" t="s">
        <v>143</v>
      </c>
      <c r="G2442" s="8" t="s">
        <v>258</v>
      </c>
      <c r="H2442" s="8" t="s">
        <v>13</v>
      </c>
      <c r="I2442" s="8" t="s">
        <v>1141</v>
      </c>
      <c r="J2442" s="8" t="s">
        <v>260</v>
      </c>
      <c r="K2442" s="8" t="s">
        <v>14</v>
      </c>
      <c r="L2442" s="12">
        <v>1091</v>
      </c>
      <c r="M2442" s="9">
        <v>8</v>
      </c>
      <c r="N2442" s="10">
        <f t="shared" si="342"/>
        <v>7.3327222731439049E-3</v>
      </c>
      <c r="O2442" s="11">
        <f t="shared" si="343"/>
        <v>6.24</v>
      </c>
      <c r="P2442" s="11">
        <v>49.92</v>
      </c>
      <c r="Q2442" s="11">
        <v>0</v>
      </c>
      <c r="R2442" s="8">
        <v>0</v>
      </c>
      <c r="S2442" s="8">
        <v>0</v>
      </c>
      <c r="T2442" s="33" t="str">
        <f t="shared" si="344"/>
        <v/>
      </c>
      <c r="U2442" s="12">
        <f t="shared" si="345"/>
        <v>0</v>
      </c>
      <c r="V2442" s="10">
        <f t="shared" si="346"/>
        <v>0</v>
      </c>
      <c r="W2442" s="11">
        <v>8.5</v>
      </c>
      <c r="X2442" s="8" t="s">
        <v>148</v>
      </c>
      <c r="Y2442" s="8" t="s">
        <v>149</v>
      </c>
      <c r="AA2442">
        <f t="shared" si="347"/>
        <v>4</v>
      </c>
      <c r="AB2442" s="32">
        <f t="shared" si="348"/>
        <v>-49.92</v>
      </c>
      <c r="AC2442" t="str">
        <f t="shared" si="349"/>
        <v>No Sales</v>
      </c>
      <c r="AD2442">
        <f>IFERROR(VLOOKUP(J2442,Product_lookup!$A:$G,5,FALSE),"")</f>
        <v>349</v>
      </c>
      <c r="AE2442">
        <f>IFERROR(VLOOKUP(J2442,Product_lookup!$A:$G,6,FALSE),"")</f>
        <v>133</v>
      </c>
      <c r="AF2442">
        <f>IFERROR(VLOOKUP(J2442,Product_lookup!$A:$G,7,FALSE),"")</f>
        <v>111</v>
      </c>
      <c r="AG2442" s="33">
        <f t="shared" si="350"/>
        <v>0.3008595988538682</v>
      </c>
    </row>
    <row r="2443" spans="1:33" x14ac:dyDescent="0.3">
      <c r="A2443" s="27">
        <v>46288</v>
      </c>
      <c r="B2443" s="8" t="s">
        <v>33</v>
      </c>
      <c r="C2443" s="8" t="s">
        <v>173</v>
      </c>
      <c r="D2443" s="8" t="s">
        <v>141</v>
      </c>
      <c r="E2443" s="8" t="s">
        <v>193</v>
      </c>
      <c r="F2443" s="8" t="s">
        <v>143</v>
      </c>
      <c r="G2443" s="8" t="s">
        <v>194</v>
      </c>
      <c r="H2443" s="8" t="s">
        <v>24</v>
      </c>
      <c r="I2443" s="8" t="s">
        <v>870</v>
      </c>
      <c r="J2443" s="8" t="s">
        <v>195</v>
      </c>
      <c r="K2443" s="8" t="s">
        <v>14</v>
      </c>
      <c r="L2443" s="12">
        <v>474</v>
      </c>
      <c r="M2443" s="9">
        <v>3</v>
      </c>
      <c r="N2443" s="10">
        <f t="shared" si="342"/>
        <v>6.3291139240506328E-3</v>
      </c>
      <c r="O2443" s="11">
        <f t="shared" si="343"/>
        <v>6.3500000000000005</v>
      </c>
      <c r="P2443" s="11">
        <v>19.05</v>
      </c>
      <c r="Q2443" s="11">
        <v>0</v>
      </c>
      <c r="R2443" s="8">
        <v>0</v>
      </c>
      <c r="S2443" s="8">
        <v>0</v>
      </c>
      <c r="T2443" s="33" t="str">
        <f t="shared" si="344"/>
        <v/>
      </c>
      <c r="U2443" s="12">
        <f t="shared" si="345"/>
        <v>0</v>
      </c>
      <c r="V2443" s="10">
        <f t="shared" si="346"/>
        <v>0</v>
      </c>
      <c r="W2443" s="11">
        <v>11</v>
      </c>
      <c r="X2443" s="8" t="s">
        <v>148</v>
      </c>
      <c r="Y2443" s="8" t="s">
        <v>149</v>
      </c>
      <c r="AA2443">
        <f t="shared" si="347"/>
        <v>4</v>
      </c>
      <c r="AB2443" s="32">
        <f t="shared" si="348"/>
        <v>-19.05</v>
      </c>
      <c r="AC2443" t="str">
        <f t="shared" si="349"/>
        <v>No Sales</v>
      </c>
      <c r="AD2443">
        <f>IFERROR(VLOOKUP(J2443,Product_lookup!$A:$G,5,FALSE),"")</f>
        <v>399</v>
      </c>
      <c r="AE2443">
        <f>IFERROR(VLOOKUP(J2443,Product_lookup!$A:$G,6,FALSE),"")</f>
        <v>148</v>
      </c>
      <c r="AF2443">
        <f>IFERROR(VLOOKUP(J2443,Product_lookup!$A:$G,7,FALSE),"")</f>
        <v>126</v>
      </c>
      <c r="AG2443" s="33">
        <f t="shared" si="350"/>
        <v>0.31328320802005011</v>
      </c>
    </row>
    <row r="2444" spans="1:33" x14ac:dyDescent="0.3">
      <c r="A2444" s="27">
        <v>46288</v>
      </c>
      <c r="B2444" s="8" t="s">
        <v>33</v>
      </c>
      <c r="C2444" s="8" t="s">
        <v>173</v>
      </c>
      <c r="D2444" s="8" t="s">
        <v>141</v>
      </c>
      <c r="E2444" s="8" t="s">
        <v>193</v>
      </c>
      <c r="F2444" s="8" t="s">
        <v>143</v>
      </c>
      <c r="G2444" s="8" t="s">
        <v>194</v>
      </c>
      <c r="H2444" s="8" t="s">
        <v>24</v>
      </c>
      <c r="I2444" s="8" t="s">
        <v>264</v>
      </c>
      <c r="J2444" s="8" t="s">
        <v>195</v>
      </c>
      <c r="K2444" s="8" t="s">
        <v>14</v>
      </c>
      <c r="L2444" s="12">
        <v>986</v>
      </c>
      <c r="M2444" s="9">
        <v>7</v>
      </c>
      <c r="N2444" s="10">
        <f t="shared" si="342"/>
        <v>7.099391480730223E-3</v>
      </c>
      <c r="O2444" s="11">
        <f t="shared" si="343"/>
        <v>5.64</v>
      </c>
      <c r="P2444" s="11">
        <v>39.479999999999997</v>
      </c>
      <c r="Q2444" s="11">
        <v>0</v>
      </c>
      <c r="R2444" s="8">
        <v>0</v>
      </c>
      <c r="S2444" s="8">
        <v>0</v>
      </c>
      <c r="T2444" s="33" t="str">
        <f t="shared" si="344"/>
        <v/>
      </c>
      <c r="U2444" s="12">
        <f t="shared" si="345"/>
        <v>0</v>
      </c>
      <c r="V2444" s="10">
        <f t="shared" si="346"/>
        <v>0</v>
      </c>
      <c r="W2444" s="11">
        <v>8.5</v>
      </c>
      <c r="X2444" s="8" t="s">
        <v>148</v>
      </c>
      <c r="Y2444" s="8" t="s">
        <v>149</v>
      </c>
      <c r="AA2444">
        <f t="shared" si="347"/>
        <v>4</v>
      </c>
      <c r="AB2444" s="32">
        <f t="shared" si="348"/>
        <v>-39.479999999999997</v>
      </c>
      <c r="AC2444" t="str">
        <f t="shared" si="349"/>
        <v>No Sales</v>
      </c>
      <c r="AD2444">
        <f>IFERROR(VLOOKUP(J2444,Product_lookup!$A:$G,5,FALSE),"")</f>
        <v>399</v>
      </c>
      <c r="AE2444">
        <f>IFERROR(VLOOKUP(J2444,Product_lookup!$A:$G,6,FALSE),"")</f>
        <v>148</v>
      </c>
      <c r="AF2444">
        <f>IFERROR(VLOOKUP(J2444,Product_lookup!$A:$G,7,FALSE),"")</f>
        <v>126</v>
      </c>
      <c r="AG2444" s="33">
        <f t="shared" si="350"/>
        <v>0.31328320802005011</v>
      </c>
    </row>
    <row r="2445" spans="1:33" x14ac:dyDescent="0.3">
      <c r="A2445" s="27">
        <v>46288</v>
      </c>
      <c r="B2445" s="8" t="s">
        <v>33</v>
      </c>
      <c r="C2445" s="8" t="s">
        <v>173</v>
      </c>
      <c r="D2445" s="8" t="s">
        <v>141</v>
      </c>
      <c r="E2445" s="8" t="s">
        <v>193</v>
      </c>
      <c r="F2445" s="8" t="s">
        <v>143</v>
      </c>
      <c r="G2445" s="8" t="s">
        <v>264</v>
      </c>
      <c r="H2445" s="8" t="s">
        <v>24</v>
      </c>
      <c r="I2445" s="8" t="s">
        <v>516</v>
      </c>
      <c r="J2445" s="8" t="s">
        <v>195</v>
      </c>
      <c r="K2445" s="8" t="s">
        <v>14</v>
      </c>
      <c r="L2445" s="12">
        <v>947</v>
      </c>
      <c r="M2445" s="9">
        <v>5</v>
      </c>
      <c r="N2445" s="10">
        <f t="shared" si="342"/>
        <v>5.279831045406547E-3</v>
      </c>
      <c r="O2445" s="11">
        <f t="shared" si="343"/>
        <v>8.41</v>
      </c>
      <c r="P2445" s="11">
        <v>42.05</v>
      </c>
      <c r="Q2445" s="11">
        <v>0</v>
      </c>
      <c r="R2445" s="8">
        <v>0</v>
      </c>
      <c r="S2445" s="8">
        <v>0</v>
      </c>
      <c r="T2445" s="33" t="str">
        <f t="shared" si="344"/>
        <v/>
      </c>
      <c r="U2445" s="12">
        <f t="shared" si="345"/>
        <v>0</v>
      </c>
      <c r="V2445" s="10">
        <f t="shared" si="346"/>
        <v>0</v>
      </c>
      <c r="W2445" s="11">
        <v>10</v>
      </c>
      <c r="X2445" s="8" t="s">
        <v>148</v>
      </c>
      <c r="Y2445" s="8" t="s">
        <v>149</v>
      </c>
      <c r="AA2445">
        <f t="shared" si="347"/>
        <v>4</v>
      </c>
      <c r="AB2445" s="32">
        <f t="shared" si="348"/>
        <v>-42.05</v>
      </c>
      <c r="AC2445" t="str">
        <f t="shared" si="349"/>
        <v>No Sales</v>
      </c>
      <c r="AD2445">
        <f>IFERROR(VLOOKUP(J2445,Product_lookup!$A:$G,5,FALSE),"")</f>
        <v>399</v>
      </c>
      <c r="AE2445">
        <f>IFERROR(VLOOKUP(J2445,Product_lookup!$A:$G,6,FALSE),"")</f>
        <v>148</v>
      </c>
      <c r="AF2445">
        <f>IFERROR(VLOOKUP(J2445,Product_lookup!$A:$G,7,FALSE),"")</f>
        <v>126</v>
      </c>
      <c r="AG2445" s="33">
        <f t="shared" si="350"/>
        <v>0.31328320802005011</v>
      </c>
    </row>
    <row r="2446" spans="1:33" x14ac:dyDescent="0.3">
      <c r="A2446" s="27">
        <v>46288</v>
      </c>
      <c r="B2446" s="8" t="s">
        <v>33</v>
      </c>
      <c r="C2446" s="8" t="s">
        <v>173</v>
      </c>
      <c r="D2446" s="8" t="s">
        <v>141</v>
      </c>
      <c r="E2446" s="8" t="s">
        <v>193</v>
      </c>
      <c r="F2446" s="8" t="s">
        <v>143</v>
      </c>
      <c r="G2446" s="8" t="s">
        <v>264</v>
      </c>
      <c r="H2446" s="8" t="s">
        <v>24</v>
      </c>
      <c r="I2446" s="8" t="s">
        <v>194</v>
      </c>
      <c r="J2446" s="8" t="s">
        <v>195</v>
      </c>
      <c r="K2446" s="8" t="s">
        <v>21</v>
      </c>
      <c r="L2446" s="12">
        <v>907</v>
      </c>
      <c r="M2446" s="9">
        <v>12</v>
      </c>
      <c r="N2446" s="10">
        <f t="shared" si="342"/>
        <v>1.3230429988974642E-2</v>
      </c>
      <c r="O2446" s="11">
        <f t="shared" si="343"/>
        <v>10.53</v>
      </c>
      <c r="P2446" s="11">
        <v>126.36</v>
      </c>
      <c r="Q2446" s="11">
        <v>0</v>
      </c>
      <c r="R2446" s="8">
        <v>0</v>
      </c>
      <c r="S2446" s="8">
        <v>0</v>
      </c>
      <c r="T2446" s="33" t="str">
        <f t="shared" si="344"/>
        <v/>
      </c>
      <c r="U2446" s="12">
        <f t="shared" si="345"/>
        <v>0</v>
      </c>
      <c r="V2446" s="10">
        <f t="shared" si="346"/>
        <v>0</v>
      </c>
      <c r="W2446" s="11">
        <v>13.5</v>
      </c>
      <c r="X2446" s="8" t="s">
        <v>148</v>
      </c>
      <c r="Y2446" s="8" t="s">
        <v>149</v>
      </c>
      <c r="AA2446">
        <f t="shared" si="347"/>
        <v>4</v>
      </c>
      <c r="AB2446" s="32">
        <f t="shared" si="348"/>
        <v>-126.36</v>
      </c>
      <c r="AC2446" t="str">
        <f t="shared" si="349"/>
        <v>No Sales</v>
      </c>
      <c r="AD2446">
        <f>IFERROR(VLOOKUP(J2446,Product_lookup!$A:$G,5,FALSE),"")</f>
        <v>399</v>
      </c>
      <c r="AE2446">
        <f>IFERROR(VLOOKUP(J2446,Product_lookup!$A:$G,6,FALSE),"")</f>
        <v>148</v>
      </c>
      <c r="AF2446">
        <f>IFERROR(VLOOKUP(J2446,Product_lookup!$A:$G,7,FALSE),"")</f>
        <v>126</v>
      </c>
      <c r="AG2446" s="33">
        <f t="shared" si="350"/>
        <v>0.31328320802005011</v>
      </c>
    </row>
    <row r="2447" spans="1:33" x14ac:dyDescent="0.3">
      <c r="A2447" s="27">
        <v>46288</v>
      </c>
      <c r="B2447" s="8" t="s">
        <v>33</v>
      </c>
      <c r="C2447" s="8" t="s">
        <v>173</v>
      </c>
      <c r="D2447" s="8" t="s">
        <v>141</v>
      </c>
      <c r="E2447" s="8" t="s">
        <v>200</v>
      </c>
      <c r="F2447" s="8" t="s">
        <v>143</v>
      </c>
      <c r="G2447" s="8" t="s">
        <v>270</v>
      </c>
      <c r="H2447" s="8" t="s">
        <v>24</v>
      </c>
      <c r="I2447" s="8" t="s">
        <v>686</v>
      </c>
      <c r="J2447" s="8" t="s">
        <v>202</v>
      </c>
      <c r="K2447" s="8" t="s">
        <v>21</v>
      </c>
      <c r="L2447" s="12">
        <v>104</v>
      </c>
      <c r="M2447" s="9">
        <v>1</v>
      </c>
      <c r="N2447" s="10">
        <f t="shared" si="342"/>
        <v>9.6153846153846159E-3</v>
      </c>
      <c r="O2447" s="11">
        <f t="shared" si="343"/>
        <v>9.18</v>
      </c>
      <c r="P2447" s="11">
        <v>9.18</v>
      </c>
      <c r="Q2447" s="11">
        <v>0</v>
      </c>
      <c r="R2447" s="8">
        <v>0</v>
      </c>
      <c r="S2447" s="8">
        <v>0</v>
      </c>
      <c r="T2447" s="33" t="str">
        <f t="shared" si="344"/>
        <v/>
      </c>
      <c r="U2447" s="12">
        <f t="shared" si="345"/>
        <v>0</v>
      </c>
      <c r="V2447" s="10">
        <f t="shared" si="346"/>
        <v>0</v>
      </c>
      <c r="W2447" s="11">
        <v>11</v>
      </c>
      <c r="X2447" s="8" t="s">
        <v>148</v>
      </c>
      <c r="Y2447" s="8" t="s">
        <v>149</v>
      </c>
      <c r="AA2447">
        <f t="shared" si="347"/>
        <v>4</v>
      </c>
      <c r="AB2447" s="32">
        <f t="shared" si="348"/>
        <v>-9.18</v>
      </c>
      <c r="AC2447" t="str">
        <f t="shared" si="349"/>
        <v>No Sales</v>
      </c>
      <c r="AD2447">
        <f>IFERROR(VLOOKUP(J2447,Product_lookup!$A:$G,5,FALSE),"")</f>
        <v>429</v>
      </c>
      <c r="AE2447">
        <f>IFERROR(VLOOKUP(J2447,Product_lookup!$A:$G,6,FALSE),"")</f>
        <v>159</v>
      </c>
      <c r="AF2447">
        <f>IFERROR(VLOOKUP(J2447,Product_lookup!$A:$G,7,FALSE),"")</f>
        <v>139</v>
      </c>
      <c r="AG2447" s="33">
        <f t="shared" si="350"/>
        <v>0.30536130536130535</v>
      </c>
    </row>
    <row r="2448" spans="1:33" x14ac:dyDescent="0.3">
      <c r="A2448" s="27">
        <v>46288</v>
      </c>
      <c r="B2448" s="8" t="s">
        <v>33</v>
      </c>
      <c r="C2448" s="8" t="s">
        <v>173</v>
      </c>
      <c r="D2448" s="8" t="s">
        <v>141</v>
      </c>
      <c r="E2448" s="8" t="s">
        <v>200</v>
      </c>
      <c r="F2448" s="8" t="s">
        <v>143</v>
      </c>
      <c r="G2448" s="8" t="s">
        <v>270</v>
      </c>
      <c r="H2448" s="8" t="s">
        <v>24</v>
      </c>
      <c r="I2448" s="8" t="s">
        <v>551</v>
      </c>
      <c r="J2448" s="8" t="s">
        <v>202</v>
      </c>
      <c r="K2448" s="8" t="s">
        <v>14</v>
      </c>
      <c r="L2448" s="12">
        <v>546</v>
      </c>
      <c r="M2448" s="9">
        <v>6</v>
      </c>
      <c r="N2448" s="10">
        <f t="shared" si="342"/>
        <v>1.098901098901099E-2</v>
      </c>
      <c r="O2448" s="11">
        <f t="shared" si="343"/>
        <v>7.1700000000000008</v>
      </c>
      <c r="P2448" s="11">
        <v>43.02</v>
      </c>
      <c r="Q2448" s="11">
        <v>0</v>
      </c>
      <c r="R2448" s="8">
        <v>0</v>
      </c>
      <c r="S2448" s="8">
        <v>0</v>
      </c>
      <c r="T2448" s="33" t="str">
        <f t="shared" si="344"/>
        <v/>
      </c>
      <c r="U2448" s="12">
        <f t="shared" si="345"/>
        <v>0</v>
      </c>
      <c r="V2448" s="10">
        <f t="shared" si="346"/>
        <v>0</v>
      </c>
      <c r="W2448" s="11">
        <v>10.5</v>
      </c>
      <c r="X2448" s="8" t="s">
        <v>148</v>
      </c>
      <c r="Y2448" s="8" t="s">
        <v>149</v>
      </c>
      <c r="AA2448">
        <f t="shared" si="347"/>
        <v>4</v>
      </c>
      <c r="AB2448" s="32">
        <f t="shared" si="348"/>
        <v>-43.02</v>
      </c>
      <c r="AC2448" t="str">
        <f t="shared" si="349"/>
        <v>No Sales</v>
      </c>
      <c r="AD2448">
        <f>IFERROR(VLOOKUP(J2448,Product_lookup!$A:$G,5,FALSE),"")</f>
        <v>429</v>
      </c>
      <c r="AE2448">
        <f>IFERROR(VLOOKUP(J2448,Product_lookup!$A:$G,6,FALSE),"")</f>
        <v>159</v>
      </c>
      <c r="AF2448">
        <f>IFERROR(VLOOKUP(J2448,Product_lookup!$A:$G,7,FALSE),"")</f>
        <v>139</v>
      </c>
      <c r="AG2448" s="33">
        <f t="shared" si="350"/>
        <v>0.30536130536130535</v>
      </c>
    </row>
    <row r="2449" spans="1:33" x14ac:dyDescent="0.3">
      <c r="A2449" s="27">
        <v>46278</v>
      </c>
      <c r="B2449" s="8" t="s">
        <v>33</v>
      </c>
      <c r="C2449" s="8" t="s">
        <v>173</v>
      </c>
      <c r="D2449" s="8" t="s">
        <v>141</v>
      </c>
      <c r="E2449" s="8" t="s">
        <v>200</v>
      </c>
      <c r="F2449" s="8" t="s">
        <v>143</v>
      </c>
      <c r="G2449" s="8" t="s">
        <v>270</v>
      </c>
      <c r="H2449" s="8" t="s">
        <v>24</v>
      </c>
      <c r="I2449" s="8" t="s">
        <v>474</v>
      </c>
      <c r="J2449" s="8" t="s">
        <v>202</v>
      </c>
      <c r="K2449" s="8" t="s">
        <v>21</v>
      </c>
      <c r="L2449" s="12">
        <v>32</v>
      </c>
      <c r="M2449" s="9">
        <v>51</v>
      </c>
      <c r="N2449" s="10">
        <f t="shared" si="342"/>
        <v>1.59375</v>
      </c>
      <c r="O2449" s="11">
        <f t="shared" si="343"/>
        <v>9.5</v>
      </c>
      <c r="P2449" s="11">
        <v>484.5</v>
      </c>
      <c r="Q2449" s="11">
        <v>0</v>
      </c>
      <c r="R2449" s="8">
        <v>0</v>
      </c>
      <c r="S2449" s="8">
        <v>0</v>
      </c>
      <c r="T2449" s="33" t="str">
        <f t="shared" si="344"/>
        <v/>
      </c>
      <c r="U2449" s="12">
        <f t="shared" si="345"/>
        <v>0</v>
      </c>
      <c r="V2449" s="10">
        <f t="shared" si="346"/>
        <v>0</v>
      </c>
      <c r="W2449" s="11">
        <v>9.5</v>
      </c>
      <c r="X2449" s="8" t="s">
        <v>148</v>
      </c>
      <c r="Y2449" s="8" t="s">
        <v>149</v>
      </c>
      <c r="AA2449">
        <f t="shared" si="347"/>
        <v>2</v>
      </c>
      <c r="AB2449" s="32">
        <f t="shared" si="348"/>
        <v>-484.5</v>
      </c>
      <c r="AC2449" t="str">
        <f t="shared" si="349"/>
        <v>No Sales</v>
      </c>
      <c r="AD2449">
        <f>IFERROR(VLOOKUP(J2449,Product_lookup!$A:$G,5,FALSE),"")</f>
        <v>429</v>
      </c>
      <c r="AE2449">
        <f>IFERROR(VLOOKUP(J2449,Product_lookup!$A:$G,6,FALSE),"")</f>
        <v>159</v>
      </c>
      <c r="AF2449">
        <f>IFERROR(VLOOKUP(J2449,Product_lookup!$A:$G,7,FALSE),"")</f>
        <v>139</v>
      </c>
      <c r="AG2449" s="33">
        <f t="shared" si="350"/>
        <v>0.30536130536130535</v>
      </c>
    </row>
    <row r="2450" spans="1:33" x14ac:dyDescent="0.3">
      <c r="A2450" s="27">
        <v>46288</v>
      </c>
      <c r="B2450" s="8" t="s">
        <v>33</v>
      </c>
      <c r="C2450" s="8" t="s">
        <v>173</v>
      </c>
      <c r="D2450" s="8" t="s">
        <v>141</v>
      </c>
      <c r="E2450" s="8" t="s">
        <v>271</v>
      </c>
      <c r="F2450" s="8" t="s">
        <v>143</v>
      </c>
      <c r="G2450" s="8" t="s">
        <v>275</v>
      </c>
      <c r="H2450" s="8" t="s">
        <v>24</v>
      </c>
      <c r="I2450" s="8" t="s">
        <v>1158</v>
      </c>
      <c r="J2450" s="8" t="s">
        <v>274</v>
      </c>
      <c r="K2450" s="8" t="s">
        <v>14</v>
      </c>
      <c r="L2450" s="12">
        <v>173</v>
      </c>
      <c r="M2450" s="9">
        <v>0</v>
      </c>
      <c r="N2450" s="10">
        <f t="shared" si="342"/>
        <v>0</v>
      </c>
      <c r="O2450" s="11" t="str">
        <f t="shared" si="343"/>
        <v/>
      </c>
      <c r="P2450" s="11">
        <v>0</v>
      </c>
      <c r="Q2450" s="11">
        <v>0</v>
      </c>
      <c r="R2450" s="8">
        <v>0</v>
      </c>
      <c r="S2450" s="8">
        <v>0</v>
      </c>
      <c r="T2450" s="33" t="str">
        <f t="shared" si="344"/>
        <v/>
      </c>
      <c r="U2450" s="12" t="str">
        <f t="shared" si="345"/>
        <v/>
      </c>
      <c r="V2450" s="10" t="str">
        <f t="shared" si="346"/>
        <v/>
      </c>
      <c r="W2450" s="11">
        <v>17</v>
      </c>
      <c r="X2450" s="8" t="s">
        <v>148</v>
      </c>
      <c r="Y2450" s="8" t="s">
        <v>149</v>
      </c>
      <c r="AA2450">
        <f t="shared" si="347"/>
        <v>4</v>
      </c>
      <c r="AB2450" s="32">
        <f t="shared" si="348"/>
        <v>0</v>
      </c>
      <c r="AC2450" t="str">
        <f t="shared" si="349"/>
        <v>No Spend</v>
      </c>
      <c r="AD2450">
        <f>IFERROR(VLOOKUP(J2450,Product_lookup!$A:$G,5,FALSE),"")</f>
        <v>549</v>
      </c>
      <c r="AE2450">
        <f>IFERROR(VLOOKUP(J2450,Product_lookup!$A:$G,6,FALSE),"")</f>
        <v>198</v>
      </c>
      <c r="AF2450">
        <f>IFERROR(VLOOKUP(J2450,Product_lookup!$A:$G,7,FALSE),"")</f>
        <v>139</v>
      </c>
      <c r="AG2450" s="33">
        <f t="shared" si="350"/>
        <v>0.38615664845173042</v>
      </c>
    </row>
    <row r="2451" spans="1:33" x14ac:dyDescent="0.3">
      <c r="A2451" s="27">
        <v>46288</v>
      </c>
      <c r="B2451" s="8" t="s">
        <v>23</v>
      </c>
      <c r="C2451" s="8" t="s">
        <v>173</v>
      </c>
      <c r="D2451" s="8" t="s">
        <v>141</v>
      </c>
      <c r="E2451" s="8" t="s">
        <v>174</v>
      </c>
      <c r="F2451" s="8" t="s">
        <v>143</v>
      </c>
      <c r="G2451" s="8" t="s">
        <v>408</v>
      </c>
      <c r="H2451" s="8" t="s">
        <v>20</v>
      </c>
      <c r="I2451" s="8" t="s">
        <v>408</v>
      </c>
      <c r="J2451" s="8" t="s">
        <v>176</v>
      </c>
      <c r="K2451" s="8" t="s">
        <v>14</v>
      </c>
      <c r="L2451" s="12">
        <v>1774</v>
      </c>
      <c r="M2451" s="9">
        <v>14</v>
      </c>
      <c r="N2451" s="10">
        <f t="shared" si="342"/>
        <v>7.8917700112739568E-3</v>
      </c>
      <c r="O2451" s="11">
        <f t="shared" si="343"/>
        <v>11.36</v>
      </c>
      <c r="P2451" s="11">
        <v>159.04</v>
      </c>
      <c r="Q2451" s="11">
        <v>0</v>
      </c>
      <c r="R2451" s="8">
        <v>0</v>
      </c>
      <c r="S2451" s="8">
        <v>0</v>
      </c>
      <c r="T2451" s="33" t="str">
        <f t="shared" si="344"/>
        <v/>
      </c>
      <c r="U2451" s="12">
        <f t="shared" si="345"/>
        <v>0</v>
      </c>
      <c r="V2451" s="10">
        <f t="shared" si="346"/>
        <v>0</v>
      </c>
      <c r="W2451" s="11">
        <v>15.5</v>
      </c>
      <c r="X2451" s="8" t="s">
        <v>148</v>
      </c>
      <c r="Y2451" s="8" t="s">
        <v>149</v>
      </c>
      <c r="AA2451">
        <f t="shared" si="347"/>
        <v>4</v>
      </c>
      <c r="AB2451" s="32">
        <f t="shared" si="348"/>
        <v>-159.04</v>
      </c>
      <c r="AC2451" t="str">
        <f t="shared" si="349"/>
        <v>No Sales</v>
      </c>
      <c r="AD2451">
        <f>IFERROR(VLOOKUP(J2451,Product_lookup!$A:$G,5,FALSE),"")</f>
        <v>449</v>
      </c>
      <c r="AE2451">
        <f>IFERROR(VLOOKUP(J2451,Product_lookup!$A:$G,6,FALSE),"")</f>
        <v>166</v>
      </c>
      <c r="AF2451">
        <f>IFERROR(VLOOKUP(J2451,Product_lookup!$A:$G,7,FALSE),"")</f>
        <v>140</v>
      </c>
      <c r="AG2451" s="33">
        <f t="shared" si="350"/>
        <v>0.31848552338530067</v>
      </c>
    </row>
    <row r="2452" spans="1:33" x14ac:dyDescent="0.3">
      <c r="A2452" s="27">
        <v>46288</v>
      </c>
      <c r="B2452" s="8" t="s">
        <v>23</v>
      </c>
      <c r="C2452" s="8" t="s">
        <v>173</v>
      </c>
      <c r="D2452" s="8" t="s">
        <v>141</v>
      </c>
      <c r="E2452" s="8" t="s">
        <v>174</v>
      </c>
      <c r="F2452" s="8" t="s">
        <v>143</v>
      </c>
      <c r="G2452" s="8" t="s">
        <v>409</v>
      </c>
      <c r="H2452" s="8" t="s">
        <v>20</v>
      </c>
      <c r="I2452" s="8" t="s">
        <v>409</v>
      </c>
      <c r="J2452" s="8" t="s">
        <v>176</v>
      </c>
      <c r="K2452" s="8" t="s">
        <v>14</v>
      </c>
      <c r="L2452" s="12">
        <v>338</v>
      </c>
      <c r="M2452" s="9">
        <v>1</v>
      </c>
      <c r="N2452" s="10">
        <f t="shared" si="342"/>
        <v>2.9585798816568047E-3</v>
      </c>
      <c r="O2452" s="11">
        <f t="shared" si="343"/>
        <v>9.77</v>
      </c>
      <c r="P2452" s="11">
        <v>9.77</v>
      </c>
      <c r="Q2452" s="11">
        <v>0</v>
      </c>
      <c r="R2452" s="8">
        <v>0</v>
      </c>
      <c r="S2452" s="8">
        <v>0</v>
      </c>
      <c r="T2452" s="33" t="str">
        <f t="shared" si="344"/>
        <v/>
      </c>
      <c r="U2452" s="12">
        <f t="shared" si="345"/>
        <v>0</v>
      </c>
      <c r="V2452" s="10">
        <f t="shared" si="346"/>
        <v>0</v>
      </c>
      <c r="W2452" s="11">
        <v>16.5</v>
      </c>
      <c r="X2452" s="8" t="s">
        <v>148</v>
      </c>
      <c r="Y2452" s="8" t="s">
        <v>149</v>
      </c>
      <c r="AA2452">
        <f t="shared" si="347"/>
        <v>4</v>
      </c>
      <c r="AB2452" s="32">
        <f t="shared" si="348"/>
        <v>-9.77</v>
      </c>
      <c r="AC2452" t="str">
        <f t="shared" si="349"/>
        <v>No Sales</v>
      </c>
      <c r="AD2452">
        <f>IFERROR(VLOOKUP(J2452,Product_lookup!$A:$G,5,FALSE),"")</f>
        <v>449</v>
      </c>
      <c r="AE2452">
        <f>IFERROR(VLOOKUP(J2452,Product_lookup!$A:$G,6,FALSE),"")</f>
        <v>166</v>
      </c>
      <c r="AF2452">
        <f>IFERROR(VLOOKUP(J2452,Product_lookup!$A:$G,7,FALSE),"")</f>
        <v>140</v>
      </c>
      <c r="AG2452" s="33">
        <f t="shared" si="350"/>
        <v>0.31848552338530067</v>
      </c>
    </row>
    <row r="2453" spans="1:33" x14ac:dyDescent="0.3">
      <c r="A2453" s="27">
        <v>46288</v>
      </c>
      <c r="B2453" s="8" t="s">
        <v>23</v>
      </c>
      <c r="C2453" s="8" t="s">
        <v>173</v>
      </c>
      <c r="D2453" s="8" t="s">
        <v>141</v>
      </c>
      <c r="E2453" s="8" t="s">
        <v>174</v>
      </c>
      <c r="F2453" s="8" t="s">
        <v>143</v>
      </c>
      <c r="G2453" s="8" t="s">
        <v>688</v>
      </c>
      <c r="H2453" s="8" t="s">
        <v>20</v>
      </c>
      <c r="I2453" s="8" t="s">
        <v>688</v>
      </c>
      <c r="J2453" s="8" t="s">
        <v>176</v>
      </c>
      <c r="K2453" s="8" t="s">
        <v>7</v>
      </c>
      <c r="L2453" s="12">
        <v>1146</v>
      </c>
      <c r="M2453" s="9">
        <v>2</v>
      </c>
      <c r="N2453" s="10">
        <f t="shared" si="342"/>
        <v>1.7452006980802793E-3</v>
      </c>
      <c r="O2453" s="11">
        <f t="shared" si="343"/>
        <v>7.79</v>
      </c>
      <c r="P2453" s="11">
        <v>15.58</v>
      </c>
      <c r="Q2453" s="11">
        <v>0</v>
      </c>
      <c r="R2453" s="8">
        <v>0</v>
      </c>
      <c r="S2453" s="8">
        <v>0</v>
      </c>
      <c r="T2453" s="33" t="str">
        <f t="shared" si="344"/>
        <v/>
      </c>
      <c r="U2453" s="12">
        <f t="shared" si="345"/>
        <v>0</v>
      </c>
      <c r="V2453" s="10">
        <f t="shared" si="346"/>
        <v>0</v>
      </c>
      <c r="W2453" s="11">
        <v>12.5</v>
      </c>
      <c r="X2453" s="8" t="s">
        <v>148</v>
      </c>
      <c r="Y2453" s="8" t="s">
        <v>149</v>
      </c>
      <c r="AA2453">
        <f t="shared" si="347"/>
        <v>4</v>
      </c>
      <c r="AB2453" s="32">
        <f t="shared" si="348"/>
        <v>-15.58</v>
      </c>
      <c r="AC2453" t="str">
        <f t="shared" si="349"/>
        <v>No Sales</v>
      </c>
      <c r="AD2453">
        <f>IFERROR(VLOOKUP(J2453,Product_lookup!$A:$G,5,FALSE),"")</f>
        <v>449</v>
      </c>
      <c r="AE2453">
        <f>IFERROR(VLOOKUP(J2453,Product_lookup!$A:$G,6,FALSE),"")</f>
        <v>166</v>
      </c>
      <c r="AF2453">
        <f>IFERROR(VLOOKUP(J2453,Product_lookup!$A:$G,7,FALSE),"")</f>
        <v>140</v>
      </c>
      <c r="AG2453" s="33">
        <f t="shared" si="350"/>
        <v>0.31848552338530067</v>
      </c>
    </row>
    <row r="2454" spans="1:33" x14ac:dyDescent="0.3">
      <c r="A2454" s="27">
        <v>46288</v>
      </c>
      <c r="B2454" s="8" t="s">
        <v>23</v>
      </c>
      <c r="C2454" s="8" t="s">
        <v>173</v>
      </c>
      <c r="D2454" s="8" t="s">
        <v>141</v>
      </c>
      <c r="E2454" s="8" t="s">
        <v>186</v>
      </c>
      <c r="F2454" s="8" t="s">
        <v>143</v>
      </c>
      <c r="G2454" s="8" t="s">
        <v>280</v>
      </c>
      <c r="H2454" s="8" t="s">
        <v>20</v>
      </c>
      <c r="I2454" s="8" t="s">
        <v>280</v>
      </c>
      <c r="J2454" s="8" t="s">
        <v>188</v>
      </c>
      <c r="K2454" s="8" t="s">
        <v>21</v>
      </c>
      <c r="L2454" s="12">
        <v>1194</v>
      </c>
      <c r="M2454" s="9">
        <v>22</v>
      </c>
      <c r="N2454" s="10">
        <f t="shared" si="342"/>
        <v>1.8425460636515914E-2</v>
      </c>
      <c r="O2454" s="11">
        <f t="shared" si="343"/>
        <v>13</v>
      </c>
      <c r="P2454" s="11">
        <v>286</v>
      </c>
      <c r="Q2454" s="11">
        <v>1047</v>
      </c>
      <c r="R2454" s="8">
        <v>3</v>
      </c>
      <c r="S2454" s="8">
        <v>3</v>
      </c>
      <c r="T2454" s="33">
        <f t="shared" si="344"/>
        <v>0.27316141356255969</v>
      </c>
      <c r="U2454" s="12">
        <f t="shared" si="345"/>
        <v>3.6608391608391608</v>
      </c>
      <c r="V2454" s="10">
        <f t="shared" si="346"/>
        <v>0.13636363636363635</v>
      </c>
      <c r="W2454" s="11">
        <v>13</v>
      </c>
      <c r="X2454" s="8" t="s">
        <v>148</v>
      </c>
      <c r="Y2454" s="8" t="s">
        <v>149</v>
      </c>
      <c r="AA2454">
        <f t="shared" si="347"/>
        <v>4</v>
      </c>
      <c r="AB2454" s="32">
        <f t="shared" si="348"/>
        <v>-1</v>
      </c>
      <c r="AC2454" t="str">
        <f t="shared" si="349"/>
        <v>Losing</v>
      </c>
      <c r="AD2454">
        <f>IFERROR(VLOOKUP(J2454,Product_lookup!$A:$G,5,FALSE),"")</f>
        <v>349</v>
      </c>
      <c r="AE2454">
        <f>IFERROR(VLOOKUP(J2454,Product_lookup!$A:$G,6,FALSE),"")</f>
        <v>133</v>
      </c>
      <c r="AF2454">
        <f>IFERROR(VLOOKUP(J2454,Product_lookup!$A:$G,7,FALSE),"")</f>
        <v>121</v>
      </c>
      <c r="AG2454" s="33">
        <f t="shared" si="350"/>
        <v>0.27220630372492838</v>
      </c>
    </row>
    <row r="2455" spans="1:33" x14ac:dyDescent="0.3">
      <c r="A2455" s="27">
        <v>46288</v>
      </c>
      <c r="B2455" s="8" t="s">
        <v>23</v>
      </c>
      <c r="C2455" s="8" t="s">
        <v>173</v>
      </c>
      <c r="D2455" s="8" t="s">
        <v>141</v>
      </c>
      <c r="E2455" s="8" t="s">
        <v>186</v>
      </c>
      <c r="F2455" s="8" t="s">
        <v>143</v>
      </c>
      <c r="G2455" s="8" t="s">
        <v>189</v>
      </c>
      <c r="H2455" s="8" t="s">
        <v>20</v>
      </c>
      <c r="I2455" s="8" t="s">
        <v>189</v>
      </c>
      <c r="J2455" s="8" t="s">
        <v>188</v>
      </c>
      <c r="K2455" s="8" t="s">
        <v>14</v>
      </c>
      <c r="L2455" s="12">
        <v>2716</v>
      </c>
      <c r="M2455" s="9">
        <v>16</v>
      </c>
      <c r="N2455" s="10">
        <f t="shared" si="342"/>
        <v>5.8910162002945507E-3</v>
      </c>
      <c r="O2455" s="11">
        <f t="shared" si="343"/>
        <v>6.95</v>
      </c>
      <c r="P2455" s="11">
        <v>111.2</v>
      </c>
      <c r="Q2455" s="11">
        <v>349</v>
      </c>
      <c r="R2455" s="8">
        <v>1</v>
      </c>
      <c r="S2455" s="8">
        <v>1</v>
      </c>
      <c r="T2455" s="33">
        <f t="shared" si="344"/>
        <v>0.3186246418338109</v>
      </c>
      <c r="U2455" s="12">
        <f t="shared" si="345"/>
        <v>3.1384892086330933</v>
      </c>
      <c r="V2455" s="10">
        <f t="shared" si="346"/>
        <v>6.25E-2</v>
      </c>
      <c r="W2455" s="11">
        <v>8.5</v>
      </c>
      <c r="X2455" s="8" t="s">
        <v>148</v>
      </c>
      <c r="Y2455" s="8" t="s">
        <v>149</v>
      </c>
      <c r="AA2455">
        <f t="shared" si="347"/>
        <v>4</v>
      </c>
      <c r="AB2455" s="32">
        <f t="shared" si="348"/>
        <v>-16.200000000000003</v>
      </c>
      <c r="AC2455" t="str">
        <f t="shared" si="349"/>
        <v>Losing</v>
      </c>
      <c r="AD2455">
        <f>IFERROR(VLOOKUP(J2455,Product_lookup!$A:$G,5,FALSE),"")</f>
        <v>349</v>
      </c>
      <c r="AE2455">
        <f>IFERROR(VLOOKUP(J2455,Product_lookup!$A:$G,6,FALSE),"")</f>
        <v>133</v>
      </c>
      <c r="AF2455">
        <f>IFERROR(VLOOKUP(J2455,Product_lookup!$A:$G,7,FALSE),"")</f>
        <v>121</v>
      </c>
      <c r="AG2455" s="33">
        <f t="shared" si="350"/>
        <v>0.27220630372492838</v>
      </c>
    </row>
    <row r="2456" spans="1:33" x14ac:dyDescent="0.3">
      <c r="A2456" s="27">
        <v>46288</v>
      </c>
      <c r="B2456" s="8" t="s">
        <v>23</v>
      </c>
      <c r="C2456" s="8" t="s">
        <v>173</v>
      </c>
      <c r="D2456" s="8" t="s">
        <v>141</v>
      </c>
      <c r="E2456" s="8" t="s">
        <v>281</v>
      </c>
      <c r="F2456" s="8" t="s">
        <v>143</v>
      </c>
      <c r="G2456" s="8" t="s">
        <v>690</v>
      </c>
      <c r="H2456" s="8" t="s">
        <v>20</v>
      </c>
      <c r="I2456" s="8" t="s">
        <v>690</v>
      </c>
      <c r="J2456" s="8" t="s">
        <v>283</v>
      </c>
      <c r="K2456" s="8" t="s">
        <v>21</v>
      </c>
      <c r="L2456" s="12">
        <v>875</v>
      </c>
      <c r="M2456" s="9">
        <v>14</v>
      </c>
      <c r="N2456" s="10">
        <f t="shared" si="342"/>
        <v>1.6E-2</v>
      </c>
      <c r="O2456" s="11">
        <f t="shared" si="343"/>
        <v>7.24</v>
      </c>
      <c r="P2456" s="11">
        <v>101.36</v>
      </c>
      <c r="Q2456" s="11">
        <v>299</v>
      </c>
      <c r="R2456" s="8">
        <v>1</v>
      </c>
      <c r="S2456" s="8">
        <v>1</v>
      </c>
      <c r="T2456" s="33">
        <f t="shared" si="344"/>
        <v>0.33899665551839464</v>
      </c>
      <c r="U2456" s="12">
        <f t="shared" si="345"/>
        <v>2.9498816101026044</v>
      </c>
      <c r="V2456" s="10">
        <f t="shared" si="346"/>
        <v>7.1428571428571425E-2</v>
      </c>
      <c r="W2456" s="11">
        <v>9</v>
      </c>
      <c r="X2456" s="8" t="s">
        <v>148</v>
      </c>
      <c r="Y2456" s="8" t="s">
        <v>149</v>
      </c>
      <c r="AA2456">
        <f t="shared" si="347"/>
        <v>4</v>
      </c>
      <c r="AB2456" s="32">
        <f t="shared" si="348"/>
        <v>-20.36</v>
      </c>
      <c r="AC2456" t="str">
        <f t="shared" si="349"/>
        <v>Losing</v>
      </c>
      <c r="AD2456">
        <f>IFERROR(VLOOKUP(J2456,Product_lookup!$A:$G,5,FALSE),"")</f>
        <v>299</v>
      </c>
      <c r="AE2456">
        <f>IFERROR(VLOOKUP(J2456,Product_lookup!$A:$G,6,FALSE),"")</f>
        <v>111</v>
      </c>
      <c r="AF2456">
        <f>IFERROR(VLOOKUP(J2456,Product_lookup!$A:$G,7,FALSE),"")</f>
        <v>107</v>
      </c>
      <c r="AG2456" s="33">
        <f t="shared" si="350"/>
        <v>0.2709030100334448</v>
      </c>
    </row>
    <row r="2457" spans="1:33" x14ac:dyDescent="0.3">
      <c r="A2457" s="27">
        <v>46288</v>
      </c>
      <c r="B2457" s="8" t="s">
        <v>23</v>
      </c>
      <c r="C2457" s="8" t="s">
        <v>173</v>
      </c>
      <c r="D2457" s="8" t="s">
        <v>141</v>
      </c>
      <c r="E2457" s="8" t="s">
        <v>285</v>
      </c>
      <c r="F2457" s="8" t="s">
        <v>143</v>
      </c>
      <c r="G2457" s="8" t="s">
        <v>482</v>
      </c>
      <c r="H2457" s="8" t="s">
        <v>20</v>
      </c>
      <c r="I2457" s="8" t="s">
        <v>482</v>
      </c>
      <c r="J2457" s="8" t="s">
        <v>287</v>
      </c>
      <c r="K2457" s="8" t="s">
        <v>7</v>
      </c>
      <c r="L2457" s="12">
        <v>1201</v>
      </c>
      <c r="M2457" s="9">
        <v>5</v>
      </c>
      <c r="N2457" s="10">
        <f t="shared" si="342"/>
        <v>4.163197335553705E-3</v>
      </c>
      <c r="O2457" s="11">
        <f t="shared" si="343"/>
        <v>3.71</v>
      </c>
      <c r="P2457" s="11">
        <v>18.55</v>
      </c>
      <c r="Q2457" s="11">
        <v>0</v>
      </c>
      <c r="R2457" s="8">
        <v>0</v>
      </c>
      <c r="S2457" s="8">
        <v>0</v>
      </c>
      <c r="T2457" s="33" t="str">
        <f t="shared" si="344"/>
        <v/>
      </c>
      <c r="U2457" s="12">
        <f t="shared" si="345"/>
        <v>0</v>
      </c>
      <c r="V2457" s="10">
        <f t="shared" si="346"/>
        <v>0</v>
      </c>
      <c r="W2457" s="11">
        <v>7</v>
      </c>
      <c r="X2457" s="8" t="s">
        <v>148</v>
      </c>
      <c r="Y2457" s="8" t="s">
        <v>149</v>
      </c>
      <c r="AA2457">
        <f t="shared" si="347"/>
        <v>4</v>
      </c>
      <c r="AB2457" s="32">
        <f t="shared" si="348"/>
        <v>-18.55</v>
      </c>
      <c r="AC2457" t="str">
        <f t="shared" si="349"/>
        <v>No Sales</v>
      </c>
      <c r="AD2457">
        <f>IFERROR(VLOOKUP(J2457,Product_lookup!$A:$G,5,FALSE),"")</f>
        <v>249</v>
      </c>
      <c r="AE2457">
        <f>IFERROR(VLOOKUP(J2457,Product_lookup!$A:$G,6,FALSE),"")</f>
        <v>95</v>
      </c>
      <c r="AF2457">
        <f>IFERROR(VLOOKUP(J2457,Product_lookup!$A:$G,7,FALSE),"")</f>
        <v>92</v>
      </c>
      <c r="AG2457" s="33">
        <f t="shared" si="350"/>
        <v>0.24899598393574296</v>
      </c>
    </row>
    <row r="2458" spans="1:33" x14ac:dyDescent="0.3">
      <c r="A2458" s="27">
        <v>46288</v>
      </c>
      <c r="B2458" s="8" t="s">
        <v>43</v>
      </c>
      <c r="C2458" s="8" t="s">
        <v>140</v>
      </c>
      <c r="D2458" s="8" t="s">
        <v>141</v>
      </c>
      <c r="E2458" s="8" t="s">
        <v>142</v>
      </c>
      <c r="F2458" s="8" t="s">
        <v>143</v>
      </c>
      <c r="G2458" s="8" t="s">
        <v>1568</v>
      </c>
      <c r="H2458" s="8" t="s">
        <v>27</v>
      </c>
      <c r="I2458" s="8" t="s">
        <v>295</v>
      </c>
      <c r="J2458" s="8" t="s">
        <v>147</v>
      </c>
      <c r="K2458" s="8" t="s">
        <v>14</v>
      </c>
      <c r="L2458" s="12">
        <v>2564</v>
      </c>
      <c r="M2458" s="9">
        <v>13</v>
      </c>
      <c r="N2458" s="10">
        <f t="shared" si="342"/>
        <v>5.0702028081123247E-3</v>
      </c>
      <c r="O2458" s="11">
        <f t="shared" si="343"/>
        <v>9.5</v>
      </c>
      <c r="P2458" s="11">
        <v>123.5</v>
      </c>
      <c r="Q2458" s="11">
        <v>0</v>
      </c>
      <c r="R2458" s="8">
        <v>0</v>
      </c>
      <c r="S2458" s="8">
        <v>0</v>
      </c>
      <c r="T2458" s="33" t="str">
        <f t="shared" si="344"/>
        <v/>
      </c>
      <c r="U2458" s="12">
        <f t="shared" si="345"/>
        <v>0</v>
      </c>
      <c r="V2458" s="10">
        <f t="shared" si="346"/>
        <v>0</v>
      </c>
      <c r="W2458" s="11">
        <v>12</v>
      </c>
      <c r="X2458" s="8" t="s">
        <v>148</v>
      </c>
      <c r="Y2458" s="8" t="s">
        <v>149</v>
      </c>
      <c r="AA2458">
        <f t="shared" si="347"/>
        <v>4</v>
      </c>
      <c r="AB2458" s="32">
        <f t="shared" si="348"/>
        <v>-123.5</v>
      </c>
      <c r="AC2458" t="str">
        <f t="shared" si="349"/>
        <v>No Sales</v>
      </c>
      <c r="AD2458">
        <f>IFERROR(VLOOKUP(J2458,Product_lookup!$A:$G,5,FALSE),"")</f>
        <v>599</v>
      </c>
      <c r="AE2458">
        <f>IFERROR(VLOOKUP(J2458,Product_lookup!$A:$G,6,FALSE),"")</f>
        <v>216</v>
      </c>
      <c r="AF2458">
        <f>IFERROR(VLOOKUP(J2458,Product_lookup!$A:$G,7,FALSE),"")</f>
        <v>144</v>
      </c>
      <c r="AG2458" s="33">
        <f t="shared" si="350"/>
        <v>0.39899833055091821</v>
      </c>
    </row>
    <row r="2459" spans="1:33" x14ac:dyDescent="0.3">
      <c r="A2459" s="27">
        <v>46288</v>
      </c>
      <c r="B2459" s="8" t="s">
        <v>43</v>
      </c>
      <c r="C2459" s="8" t="s">
        <v>140</v>
      </c>
      <c r="D2459" s="8" t="s">
        <v>141</v>
      </c>
      <c r="E2459" s="8" t="s">
        <v>164</v>
      </c>
      <c r="F2459" s="8" t="s">
        <v>143</v>
      </c>
      <c r="G2459" s="8" t="s">
        <v>1586</v>
      </c>
      <c r="H2459" s="8" t="s">
        <v>27</v>
      </c>
      <c r="I2459" s="8" t="s">
        <v>602</v>
      </c>
      <c r="J2459" s="8" t="s">
        <v>166</v>
      </c>
      <c r="K2459" s="8" t="s">
        <v>7</v>
      </c>
      <c r="L2459" s="12">
        <v>369</v>
      </c>
      <c r="M2459" s="9">
        <v>3</v>
      </c>
      <c r="N2459" s="10">
        <f t="shared" si="342"/>
        <v>8.130081300813009E-3</v>
      </c>
      <c r="O2459" s="11">
        <f t="shared" si="343"/>
        <v>4.8899999999999997</v>
      </c>
      <c r="P2459" s="11">
        <v>14.67</v>
      </c>
      <c r="Q2459" s="11">
        <v>0</v>
      </c>
      <c r="R2459" s="8">
        <v>0</v>
      </c>
      <c r="S2459" s="8">
        <v>0</v>
      </c>
      <c r="T2459" s="33" t="str">
        <f t="shared" si="344"/>
        <v/>
      </c>
      <c r="U2459" s="12">
        <f t="shared" si="345"/>
        <v>0</v>
      </c>
      <c r="V2459" s="10">
        <f t="shared" si="346"/>
        <v>0</v>
      </c>
      <c r="W2459" s="11">
        <v>8</v>
      </c>
      <c r="X2459" s="8" t="s">
        <v>148</v>
      </c>
      <c r="Y2459" s="8" t="s">
        <v>149</v>
      </c>
      <c r="AA2459">
        <f t="shared" si="347"/>
        <v>4</v>
      </c>
      <c r="AB2459" s="32">
        <f t="shared" si="348"/>
        <v>-14.67</v>
      </c>
      <c r="AC2459" t="str">
        <f t="shared" si="349"/>
        <v>No Sales</v>
      </c>
      <c r="AD2459">
        <f>IFERROR(VLOOKUP(J2459,Product_lookup!$A:$G,5,FALSE),"")</f>
        <v>449</v>
      </c>
      <c r="AE2459">
        <f>IFERROR(VLOOKUP(J2459,Product_lookup!$A:$G,6,FALSE),"")</f>
        <v>162</v>
      </c>
      <c r="AF2459">
        <f>IFERROR(VLOOKUP(J2459,Product_lookup!$A:$G,7,FALSE),"")</f>
        <v>130</v>
      </c>
      <c r="AG2459" s="33">
        <f t="shared" si="350"/>
        <v>0.34966592427616927</v>
      </c>
    </row>
    <row r="2460" spans="1:33" x14ac:dyDescent="0.3">
      <c r="A2460" s="27">
        <v>46288</v>
      </c>
      <c r="B2460" s="8" t="s">
        <v>43</v>
      </c>
      <c r="C2460" s="8" t="s">
        <v>140</v>
      </c>
      <c r="D2460" s="8" t="s">
        <v>141</v>
      </c>
      <c r="E2460" s="8" t="s">
        <v>164</v>
      </c>
      <c r="F2460" s="8" t="s">
        <v>143</v>
      </c>
      <c r="G2460" s="8" t="s">
        <v>1571</v>
      </c>
      <c r="H2460" s="8" t="s">
        <v>27</v>
      </c>
      <c r="I2460" s="8" t="s">
        <v>302</v>
      </c>
      <c r="J2460" s="8" t="s">
        <v>166</v>
      </c>
      <c r="K2460" s="8" t="s">
        <v>7</v>
      </c>
      <c r="L2460" s="12">
        <v>2273</v>
      </c>
      <c r="M2460" s="9">
        <v>7</v>
      </c>
      <c r="N2460" s="10">
        <f t="shared" si="342"/>
        <v>3.0796304443466782E-3</v>
      </c>
      <c r="O2460" s="11">
        <f t="shared" si="343"/>
        <v>4.68</v>
      </c>
      <c r="P2460" s="11">
        <v>32.76</v>
      </c>
      <c r="Q2460" s="11">
        <v>0</v>
      </c>
      <c r="R2460" s="8">
        <v>0</v>
      </c>
      <c r="S2460" s="8">
        <v>0</v>
      </c>
      <c r="T2460" s="33" t="str">
        <f t="shared" si="344"/>
        <v/>
      </c>
      <c r="U2460" s="12">
        <f t="shared" si="345"/>
        <v>0</v>
      </c>
      <c r="V2460" s="10">
        <f t="shared" si="346"/>
        <v>0</v>
      </c>
      <c r="W2460" s="11">
        <v>7.5</v>
      </c>
      <c r="X2460" s="8" t="s">
        <v>148</v>
      </c>
      <c r="Y2460" s="8" t="s">
        <v>149</v>
      </c>
      <c r="AA2460">
        <f t="shared" si="347"/>
        <v>4</v>
      </c>
      <c r="AB2460" s="32">
        <f t="shared" si="348"/>
        <v>-32.76</v>
      </c>
      <c r="AC2460" t="str">
        <f t="shared" si="349"/>
        <v>No Sales</v>
      </c>
      <c r="AD2460">
        <f>IFERROR(VLOOKUP(J2460,Product_lookup!$A:$G,5,FALSE),"")</f>
        <v>449</v>
      </c>
      <c r="AE2460">
        <f>IFERROR(VLOOKUP(J2460,Product_lookup!$A:$G,6,FALSE),"")</f>
        <v>162</v>
      </c>
      <c r="AF2460">
        <f>IFERROR(VLOOKUP(J2460,Product_lookup!$A:$G,7,FALSE),"")</f>
        <v>130</v>
      </c>
      <c r="AG2460" s="33">
        <f t="shared" si="350"/>
        <v>0.34966592427616927</v>
      </c>
    </row>
    <row r="2461" spans="1:33" x14ac:dyDescent="0.3">
      <c r="A2461" s="27">
        <v>46288</v>
      </c>
      <c r="B2461" s="8" t="s">
        <v>43</v>
      </c>
      <c r="C2461" s="8" t="s">
        <v>140</v>
      </c>
      <c r="D2461" s="8" t="s">
        <v>141</v>
      </c>
      <c r="E2461" s="8" t="s">
        <v>164</v>
      </c>
      <c r="F2461" s="8" t="s">
        <v>143</v>
      </c>
      <c r="G2461" s="8" t="s">
        <v>1600</v>
      </c>
      <c r="H2461" s="8" t="s">
        <v>27</v>
      </c>
      <c r="I2461" s="8" t="s">
        <v>964</v>
      </c>
      <c r="J2461" s="8" t="s">
        <v>166</v>
      </c>
      <c r="K2461" s="8" t="s">
        <v>7</v>
      </c>
      <c r="L2461" s="12">
        <v>434</v>
      </c>
      <c r="M2461" s="9">
        <v>2</v>
      </c>
      <c r="N2461" s="10">
        <f t="shared" si="342"/>
        <v>4.608294930875576E-3</v>
      </c>
      <c r="O2461" s="11">
        <f t="shared" si="343"/>
        <v>6.36</v>
      </c>
      <c r="P2461" s="11">
        <v>12.72</v>
      </c>
      <c r="Q2461" s="11">
        <v>0</v>
      </c>
      <c r="R2461" s="8">
        <v>0</v>
      </c>
      <c r="S2461" s="8">
        <v>0</v>
      </c>
      <c r="T2461" s="33" t="str">
        <f t="shared" si="344"/>
        <v/>
      </c>
      <c r="U2461" s="12">
        <f t="shared" si="345"/>
        <v>0</v>
      </c>
      <c r="V2461" s="10">
        <f t="shared" si="346"/>
        <v>0</v>
      </c>
      <c r="W2461" s="11">
        <v>8.5</v>
      </c>
      <c r="X2461" s="8" t="s">
        <v>148</v>
      </c>
      <c r="Y2461" s="8" t="s">
        <v>149</v>
      </c>
      <c r="AA2461">
        <f t="shared" si="347"/>
        <v>4</v>
      </c>
      <c r="AB2461" s="32">
        <f t="shared" si="348"/>
        <v>-12.72</v>
      </c>
      <c r="AC2461" t="str">
        <f t="shared" si="349"/>
        <v>No Sales</v>
      </c>
      <c r="AD2461">
        <f>IFERROR(VLOOKUP(J2461,Product_lookup!$A:$G,5,FALSE),"")</f>
        <v>449</v>
      </c>
      <c r="AE2461">
        <f>IFERROR(VLOOKUP(J2461,Product_lookup!$A:$G,6,FALSE),"")</f>
        <v>162</v>
      </c>
      <c r="AF2461">
        <f>IFERROR(VLOOKUP(J2461,Product_lookup!$A:$G,7,FALSE),"")</f>
        <v>130</v>
      </c>
      <c r="AG2461" s="33">
        <f t="shared" si="350"/>
        <v>0.34966592427616927</v>
      </c>
    </row>
    <row r="2462" spans="1:33" x14ac:dyDescent="0.3">
      <c r="A2462" s="27">
        <v>46288</v>
      </c>
      <c r="B2462" s="8" t="s">
        <v>43</v>
      </c>
      <c r="C2462" s="8" t="s">
        <v>140</v>
      </c>
      <c r="D2462" s="8" t="s">
        <v>141</v>
      </c>
      <c r="E2462" s="8" t="s">
        <v>164</v>
      </c>
      <c r="F2462" s="8" t="s">
        <v>143</v>
      </c>
      <c r="G2462" s="8" t="s">
        <v>1589</v>
      </c>
      <c r="H2462" s="8" t="s">
        <v>27</v>
      </c>
      <c r="I2462" s="8" t="s">
        <v>648</v>
      </c>
      <c r="J2462" s="8" t="s">
        <v>166</v>
      </c>
      <c r="K2462" s="8" t="s">
        <v>7</v>
      </c>
      <c r="L2462" s="12">
        <v>1063</v>
      </c>
      <c r="M2462" s="9">
        <v>8</v>
      </c>
      <c r="N2462" s="10">
        <f t="shared" si="342"/>
        <v>7.525870178739417E-3</v>
      </c>
      <c r="O2462" s="11">
        <f t="shared" si="343"/>
        <v>10.15</v>
      </c>
      <c r="P2462" s="11">
        <v>81.2</v>
      </c>
      <c r="Q2462" s="11">
        <v>0</v>
      </c>
      <c r="R2462" s="8">
        <v>0</v>
      </c>
      <c r="S2462" s="8">
        <v>0</v>
      </c>
      <c r="T2462" s="33" t="str">
        <f t="shared" si="344"/>
        <v/>
      </c>
      <c r="U2462" s="12">
        <f t="shared" si="345"/>
        <v>0</v>
      </c>
      <c r="V2462" s="10">
        <f t="shared" si="346"/>
        <v>0</v>
      </c>
      <c r="W2462" s="11">
        <v>13</v>
      </c>
      <c r="X2462" s="8" t="s">
        <v>148</v>
      </c>
      <c r="Y2462" s="8" t="s">
        <v>149</v>
      </c>
      <c r="AA2462">
        <f t="shared" si="347"/>
        <v>4</v>
      </c>
      <c r="AB2462" s="32">
        <f t="shared" si="348"/>
        <v>-81.2</v>
      </c>
      <c r="AC2462" t="str">
        <f t="shared" si="349"/>
        <v>No Sales</v>
      </c>
      <c r="AD2462">
        <f>IFERROR(VLOOKUP(J2462,Product_lookup!$A:$G,5,FALSE),"")</f>
        <v>449</v>
      </c>
      <c r="AE2462">
        <f>IFERROR(VLOOKUP(J2462,Product_lookup!$A:$G,6,FALSE),"")</f>
        <v>162</v>
      </c>
      <c r="AF2462">
        <f>IFERROR(VLOOKUP(J2462,Product_lookup!$A:$G,7,FALSE),"")</f>
        <v>130</v>
      </c>
      <c r="AG2462" s="33">
        <f t="shared" si="350"/>
        <v>0.34966592427616927</v>
      </c>
    </row>
    <row r="2463" spans="1:33" x14ac:dyDescent="0.3">
      <c r="A2463" s="27">
        <v>46288</v>
      </c>
      <c r="B2463" s="8" t="s">
        <v>43</v>
      </c>
      <c r="C2463" s="8" t="s">
        <v>140</v>
      </c>
      <c r="D2463" s="8" t="s">
        <v>141</v>
      </c>
      <c r="E2463" s="8" t="s">
        <v>164</v>
      </c>
      <c r="F2463" s="8" t="s">
        <v>143</v>
      </c>
      <c r="G2463" s="8" t="s">
        <v>1593</v>
      </c>
      <c r="H2463" s="8" t="s">
        <v>27</v>
      </c>
      <c r="I2463" s="8" t="s">
        <v>786</v>
      </c>
      <c r="J2463" s="8" t="s">
        <v>166</v>
      </c>
      <c r="K2463" s="8" t="s">
        <v>7</v>
      </c>
      <c r="L2463" s="12">
        <v>183</v>
      </c>
      <c r="M2463" s="9">
        <v>1</v>
      </c>
      <c r="N2463" s="10">
        <f t="shared" si="342"/>
        <v>5.4644808743169399E-3</v>
      </c>
      <c r="O2463" s="11">
        <f t="shared" si="343"/>
        <v>5.73</v>
      </c>
      <c r="P2463" s="11">
        <v>5.73</v>
      </c>
      <c r="Q2463" s="11">
        <v>0</v>
      </c>
      <c r="R2463" s="8">
        <v>0</v>
      </c>
      <c r="S2463" s="8">
        <v>0</v>
      </c>
      <c r="T2463" s="33" t="str">
        <f t="shared" si="344"/>
        <v/>
      </c>
      <c r="U2463" s="12">
        <f t="shared" si="345"/>
        <v>0</v>
      </c>
      <c r="V2463" s="10">
        <f t="shared" si="346"/>
        <v>0</v>
      </c>
      <c r="W2463" s="11">
        <v>11</v>
      </c>
      <c r="X2463" s="8" t="s">
        <v>148</v>
      </c>
      <c r="Y2463" s="8" t="s">
        <v>149</v>
      </c>
      <c r="AA2463">
        <f t="shared" si="347"/>
        <v>4</v>
      </c>
      <c r="AB2463" s="32">
        <f t="shared" si="348"/>
        <v>-5.73</v>
      </c>
      <c r="AC2463" t="str">
        <f t="shared" si="349"/>
        <v>No Sales</v>
      </c>
      <c r="AD2463">
        <f>IFERROR(VLOOKUP(J2463,Product_lookup!$A:$G,5,FALSE),"")</f>
        <v>449</v>
      </c>
      <c r="AE2463">
        <f>IFERROR(VLOOKUP(J2463,Product_lookup!$A:$G,6,FALSE),"")</f>
        <v>162</v>
      </c>
      <c r="AF2463">
        <f>IFERROR(VLOOKUP(J2463,Product_lookup!$A:$G,7,FALSE),"")</f>
        <v>130</v>
      </c>
      <c r="AG2463" s="33">
        <f t="shared" si="350"/>
        <v>0.34966592427616927</v>
      </c>
    </row>
    <row r="2464" spans="1:33" x14ac:dyDescent="0.3">
      <c r="A2464" s="27">
        <v>46288</v>
      </c>
      <c r="B2464" s="8" t="s">
        <v>43</v>
      </c>
      <c r="C2464" s="8" t="s">
        <v>140</v>
      </c>
      <c r="D2464" s="8" t="s">
        <v>141</v>
      </c>
      <c r="E2464" s="8" t="s">
        <v>239</v>
      </c>
      <c r="F2464" s="8" t="s">
        <v>143</v>
      </c>
      <c r="G2464" s="8" t="s">
        <v>1576</v>
      </c>
      <c r="H2464" s="8" t="s">
        <v>27</v>
      </c>
      <c r="I2464" s="8" t="s">
        <v>314</v>
      </c>
      <c r="J2464" s="8" t="s">
        <v>242</v>
      </c>
      <c r="K2464" s="8" t="s">
        <v>7</v>
      </c>
      <c r="L2464" s="12">
        <v>1789</v>
      </c>
      <c r="M2464" s="9">
        <v>12</v>
      </c>
      <c r="N2464" s="10">
        <f t="shared" si="342"/>
        <v>6.7076579094466184E-3</v>
      </c>
      <c r="O2464" s="11">
        <f t="shared" si="343"/>
        <v>4.1499999999999995</v>
      </c>
      <c r="P2464" s="11">
        <v>49.8</v>
      </c>
      <c r="Q2464" s="11">
        <v>0</v>
      </c>
      <c r="R2464" s="8">
        <v>0</v>
      </c>
      <c r="S2464" s="8">
        <v>0</v>
      </c>
      <c r="T2464" s="33" t="str">
        <f t="shared" si="344"/>
        <v/>
      </c>
      <c r="U2464" s="12">
        <f t="shared" si="345"/>
        <v>0</v>
      </c>
      <c r="V2464" s="10">
        <f t="shared" si="346"/>
        <v>0</v>
      </c>
      <c r="W2464" s="11">
        <v>6.5</v>
      </c>
      <c r="X2464" s="8" t="s">
        <v>148</v>
      </c>
      <c r="Y2464" s="8" t="s">
        <v>149</v>
      </c>
      <c r="AA2464">
        <f t="shared" si="347"/>
        <v>4</v>
      </c>
      <c r="AB2464" s="32">
        <f t="shared" si="348"/>
        <v>-49.8</v>
      </c>
      <c r="AC2464" t="str">
        <f t="shared" si="349"/>
        <v>No Sales</v>
      </c>
      <c r="AD2464">
        <f>IFERROR(VLOOKUP(J2464,Product_lookup!$A:$G,5,FALSE),"")</f>
        <v>299</v>
      </c>
      <c r="AE2464">
        <f>IFERROR(VLOOKUP(J2464,Product_lookup!$A:$G,6,FALSE),"")</f>
        <v>114</v>
      </c>
      <c r="AF2464">
        <f>IFERROR(VLOOKUP(J2464,Product_lookup!$A:$G,7,FALSE),"")</f>
        <v>107</v>
      </c>
      <c r="AG2464" s="33">
        <f t="shared" si="350"/>
        <v>0.2608695652173913</v>
      </c>
    </row>
    <row r="2465" spans="1:33" x14ac:dyDescent="0.3">
      <c r="A2465" s="27">
        <v>46288</v>
      </c>
      <c r="B2465" s="8" t="s">
        <v>43</v>
      </c>
      <c r="C2465" s="8" t="s">
        <v>140</v>
      </c>
      <c r="D2465" s="8" t="s">
        <v>141</v>
      </c>
      <c r="E2465" s="8" t="s">
        <v>239</v>
      </c>
      <c r="F2465" s="8" t="s">
        <v>143</v>
      </c>
      <c r="G2465" s="8" t="s">
        <v>1573</v>
      </c>
      <c r="H2465" s="8" t="s">
        <v>27</v>
      </c>
      <c r="I2465" s="8" t="s">
        <v>308</v>
      </c>
      <c r="J2465" s="8" t="s">
        <v>242</v>
      </c>
      <c r="K2465" s="8" t="s">
        <v>14</v>
      </c>
      <c r="L2465" s="12">
        <v>1403</v>
      </c>
      <c r="M2465" s="9">
        <v>4</v>
      </c>
      <c r="N2465" s="10">
        <f t="shared" si="342"/>
        <v>2.851033499643621E-3</v>
      </c>
      <c r="O2465" s="11">
        <f t="shared" si="343"/>
        <v>4.29</v>
      </c>
      <c r="P2465" s="11">
        <v>17.16</v>
      </c>
      <c r="Q2465" s="11">
        <v>0</v>
      </c>
      <c r="R2465" s="8">
        <v>0</v>
      </c>
      <c r="S2465" s="8">
        <v>0</v>
      </c>
      <c r="T2465" s="33" t="str">
        <f t="shared" si="344"/>
        <v/>
      </c>
      <c r="U2465" s="12">
        <f t="shared" si="345"/>
        <v>0</v>
      </c>
      <c r="V2465" s="10">
        <f t="shared" si="346"/>
        <v>0</v>
      </c>
      <c r="W2465" s="11">
        <v>5.5</v>
      </c>
      <c r="X2465" s="8" t="s">
        <v>148</v>
      </c>
      <c r="Y2465" s="8" t="s">
        <v>149</v>
      </c>
      <c r="AA2465">
        <f t="shared" si="347"/>
        <v>4</v>
      </c>
      <c r="AB2465" s="32">
        <f t="shared" si="348"/>
        <v>-17.16</v>
      </c>
      <c r="AC2465" t="str">
        <f t="shared" si="349"/>
        <v>No Sales</v>
      </c>
      <c r="AD2465">
        <f>IFERROR(VLOOKUP(J2465,Product_lookup!$A:$G,5,FALSE),"")</f>
        <v>299</v>
      </c>
      <c r="AE2465">
        <f>IFERROR(VLOOKUP(J2465,Product_lookup!$A:$G,6,FALSE),"")</f>
        <v>114</v>
      </c>
      <c r="AF2465">
        <f>IFERROR(VLOOKUP(J2465,Product_lookup!$A:$G,7,FALSE),"")</f>
        <v>107</v>
      </c>
      <c r="AG2465" s="33">
        <f t="shared" si="350"/>
        <v>0.2608695652173913</v>
      </c>
    </row>
    <row r="2466" spans="1:33" x14ac:dyDescent="0.3">
      <c r="A2466" s="27">
        <v>46288</v>
      </c>
      <c r="B2466" s="8" t="s">
        <v>34</v>
      </c>
      <c r="C2466" s="8" t="s">
        <v>140</v>
      </c>
      <c r="D2466" s="8" t="s">
        <v>141</v>
      </c>
      <c r="E2466" s="8" t="s">
        <v>325</v>
      </c>
      <c r="F2466" s="8" t="s">
        <v>143</v>
      </c>
      <c r="G2466" s="8" t="s">
        <v>425</v>
      </c>
      <c r="H2466" s="8" t="s">
        <v>20</v>
      </c>
      <c r="I2466" s="8" t="s">
        <v>425</v>
      </c>
      <c r="J2466" s="8" t="s">
        <v>327</v>
      </c>
      <c r="K2466" s="8" t="s">
        <v>21</v>
      </c>
      <c r="L2466" s="12">
        <v>384</v>
      </c>
      <c r="M2466" s="9">
        <v>6</v>
      </c>
      <c r="N2466" s="10">
        <f t="shared" si="342"/>
        <v>1.5625E-2</v>
      </c>
      <c r="O2466" s="11">
        <f t="shared" si="343"/>
        <v>5.3599999999999994</v>
      </c>
      <c r="P2466" s="11">
        <v>32.159999999999997</v>
      </c>
      <c r="Q2466" s="11">
        <v>0</v>
      </c>
      <c r="R2466" s="8">
        <v>0</v>
      </c>
      <c r="S2466" s="8">
        <v>0</v>
      </c>
      <c r="T2466" s="33" t="str">
        <f t="shared" si="344"/>
        <v/>
      </c>
      <c r="U2466" s="12">
        <f t="shared" si="345"/>
        <v>0</v>
      </c>
      <c r="V2466" s="10">
        <f t="shared" si="346"/>
        <v>0</v>
      </c>
      <c r="W2466" s="11">
        <v>6</v>
      </c>
      <c r="X2466" s="8" t="s">
        <v>148</v>
      </c>
      <c r="Y2466" s="8" t="s">
        <v>149</v>
      </c>
      <c r="AA2466">
        <f t="shared" si="347"/>
        <v>4</v>
      </c>
      <c r="AB2466" s="32">
        <f t="shared" si="348"/>
        <v>-32.159999999999997</v>
      </c>
      <c r="AC2466" t="str">
        <f t="shared" si="349"/>
        <v>No Sales</v>
      </c>
      <c r="AD2466">
        <f>IFERROR(VLOOKUP(J2466,Product_lookup!$A:$G,5,FALSE),"")</f>
        <v>199</v>
      </c>
      <c r="AE2466">
        <f>IFERROR(VLOOKUP(J2466,Product_lookup!$A:$G,6,FALSE),"")</f>
        <v>76</v>
      </c>
      <c r="AF2466">
        <f>IFERROR(VLOOKUP(J2466,Product_lookup!$A:$G,7,FALSE),"")</f>
        <v>88</v>
      </c>
      <c r="AG2466" s="33">
        <f t="shared" si="350"/>
        <v>0.17587939698492464</v>
      </c>
    </row>
    <row r="2467" spans="1:33" x14ac:dyDescent="0.3">
      <c r="A2467" s="27">
        <v>46288</v>
      </c>
      <c r="B2467" s="8" t="s">
        <v>34</v>
      </c>
      <c r="C2467" s="8" t="s">
        <v>140</v>
      </c>
      <c r="D2467" s="8" t="s">
        <v>141</v>
      </c>
      <c r="E2467" s="8" t="s">
        <v>325</v>
      </c>
      <c r="F2467" s="8" t="s">
        <v>143</v>
      </c>
      <c r="G2467" s="8" t="s">
        <v>423</v>
      </c>
      <c r="H2467" s="8" t="s">
        <v>20</v>
      </c>
      <c r="I2467" s="8" t="s">
        <v>423</v>
      </c>
      <c r="J2467" s="8" t="s">
        <v>327</v>
      </c>
      <c r="K2467" s="8" t="s">
        <v>21</v>
      </c>
      <c r="L2467" s="12">
        <v>597</v>
      </c>
      <c r="M2467" s="9">
        <v>14</v>
      </c>
      <c r="N2467" s="10">
        <f t="shared" si="342"/>
        <v>2.3450586264656615E-2</v>
      </c>
      <c r="O2467" s="11">
        <f t="shared" si="343"/>
        <v>5</v>
      </c>
      <c r="P2467" s="11">
        <v>70</v>
      </c>
      <c r="Q2467" s="11">
        <v>398</v>
      </c>
      <c r="R2467" s="8">
        <v>2</v>
      </c>
      <c r="S2467" s="8">
        <v>2</v>
      </c>
      <c r="T2467" s="33">
        <f t="shared" si="344"/>
        <v>0.17587939698492464</v>
      </c>
      <c r="U2467" s="12">
        <f t="shared" si="345"/>
        <v>5.6857142857142859</v>
      </c>
      <c r="V2467" s="10">
        <f t="shared" si="346"/>
        <v>0.14285714285714285</v>
      </c>
      <c r="W2467" s="11">
        <v>5</v>
      </c>
      <c r="X2467" s="8" t="s">
        <v>148</v>
      </c>
      <c r="Y2467" s="8" t="s">
        <v>149</v>
      </c>
      <c r="AA2467">
        <f t="shared" si="347"/>
        <v>4</v>
      </c>
      <c r="AB2467" s="32">
        <f t="shared" si="348"/>
        <v>0</v>
      </c>
      <c r="AC2467" t="str">
        <f t="shared" si="349"/>
        <v>Losing</v>
      </c>
      <c r="AD2467">
        <f>IFERROR(VLOOKUP(J2467,Product_lookup!$A:$G,5,FALSE),"")</f>
        <v>199</v>
      </c>
      <c r="AE2467">
        <f>IFERROR(VLOOKUP(J2467,Product_lookup!$A:$G,6,FALSE),"")</f>
        <v>76</v>
      </c>
      <c r="AF2467">
        <f>IFERROR(VLOOKUP(J2467,Product_lookup!$A:$G,7,FALSE),"")</f>
        <v>88</v>
      </c>
      <c r="AG2467" s="33">
        <f t="shared" si="350"/>
        <v>0.17587939698492464</v>
      </c>
    </row>
    <row r="2468" spans="1:33" x14ac:dyDescent="0.3">
      <c r="A2468" s="27">
        <v>46288</v>
      </c>
      <c r="B2468" s="8" t="s">
        <v>34</v>
      </c>
      <c r="C2468" s="8" t="s">
        <v>140</v>
      </c>
      <c r="D2468" s="8" t="s">
        <v>141</v>
      </c>
      <c r="E2468" s="8" t="s">
        <v>328</v>
      </c>
      <c r="F2468" s="8" t="s">
        <v>143</v>
      </c>
      <c r="G2468" s="8" t="s">
        <v>699</v>
      </c>
      <c r="H2468" s="8" t="s">
        <v>20</v>
      </c>
      <c r="I2468" s="8" t="s">
        <v>699</v>
      </c>
      <c r="J2468" s="8" t="s">
        <v>330</v>
      </c>
      <c r="K2468" s="8" t="s">
        <v>21</v>
      </c>
      <c r="L2468" s="12">
        <v>163</v>
      </c>
      <c r="M2468" s="9">
        <v>2</v>
      </c>
      <c r="N2468" s="10">
        <f t="shared" si="342"/>
        <v>1.2269938650306749E-2</v>
      </c>
      <c r="O2468" s="11">
        <f t="shared" si="343"/>
        <v>8</v>
      </c>
      <c r="P2468" s="11">
        <v>16</v>
      </c>
      <c r="Q2468" s="11">
        <v>0</v>
      </c>
      <c r="R2468" s="8">
        <v>0</v>
      </c>
      <c r="S2468" s="8">
        <v>0</v>
      </c>
      <c r="T2468" s="33" t="str">
        <f t="shared" si="344"/>
        <v/>
      </c>
      <c r="U2468" s="12">
        <f t="shared" si="345"/>
        <v>0</v>
      </c>
      <c r="V2468" s="10">
        <f t="shared" si="346"/>
        <v>0</v>
      </c>
      <c r="W2468" s="11">
        <v>8</v>
      </c>
      <c r="X2468" s="8" t="s">
        <v>148</v>
      </c>
      <c r="Y2468" s="8" t="s">
        <v>149</v>
      </c>
      <c r="AA2468">
        <f t="shared" si="347"/>
        <v>4</v>
      </c>
      <c r="AB2468" s="32">
        <f t="shared" si="348"/>
        <v>-16</v>
      </c>
      <c r="AC2468" t="str">
        <f t="shared" si="349"/>
        <v>No Sales</v>
      </c>
      <c r="AD2468">
        <f>IFERROR(VLOOKUP(J2468,Product_lookup!$A:$G,5,FALSE),"")</f>
        <v>299</v>
      </c>
      <c r="AE2468">
        <f>IFERROR(VLOOKUP(J2468,Product_lookup!$A:$G,6,FALSE),"")</f>
        <v>114</v>
      </c>
      <c r="AF2468">
        <f>IFERROR(VLOOKUP(J2468,Product_lookup!$A:$G,7,FALSE),"")</f>
        <v>97</v>
      </c>
      <c r="AG2468" s="33">
        <f t="shared" si="350"/>
        <v>0.29431438127090304</v>
      </c>
    </row>
    <row r="2469" spans="1:33" x14ac:dyDescent="0.3">
      <c r="A2469" s="27">
        <v>46288</v>
      </c>
      <c r="B2469" s="8" t="s">
        <v>34</v>
      </c>
      <c r="C2469" s="8" t="s">
        <v>140</v>
      </c>
      <c r="D2469" s="8" t="s">
        <v>141</v>
      </c>
      <c r="E2469" s="8" t="s">
        <v>328</v>
      </c>
      <c r="F2469" s="8" t="s">
        <v>143</v>
      </c>
      <c r="G2469" s="8" t="s">
        <v>491</v>
      </c>
      <c r="H2469" s="8" t="s">
        <v>20</v>
      </c>
      <c r="I2469" s="8" t="s">
        <v>491</v>
      </c>
      <c r="J2469" s="8" t="s">
        <v>330</v>
      </c>
      <c r="K2469" s="8" t="s">
        <v>21</v>
      </c>
      <c r="L2469" s="12">
        <v>517</v>
      </c>
      <c r="M2469" s="9">
        <v>6</v>
      </c>
      <c r="N2469" s="10">
        <f t="shared" si="342"/>
        <v>1.160541586073501E-2</v>
      </c>
      <c r="O2469" s="11">
        <f t="shared" si="343"/>
        <v>9</v>
      </c>
      <c r="P2469" s="11">
        <v>54</v>
      </c>
      <c r="Q2469" s="11">
        <v>299</v>
      </c>
      <c r="R2469" s="8">
        <v>1</v>
      </c>
      <c r="S2469" s="8">
        <v>1</v>
      </c>
      <c r="T2469" s="33">
        <f t="shared" si="344"/>
        <v>0.1806020066889632</v>
      </c>
      <c r="U2469" s="12">
        <f t="shared" si="345"/>
        <v>5.5370370370370372</v>
      </c>
      <c r="V2469" s="10">
        <f t="shared" si="346"/>
        <v>0.16666666666666666</v>
      </c>
      <c r="W2469" s="11">
        <v>9</v>
      </c>
      <c r="X2469" s="8" t="s">
        <v>148</v>
      </c>
      <c r="Y2469" s="8" t="s">
        <v>149</v>
      </c>
      <c r="AA2469">
        <f t="shared" si="347"/>
        <v>4</v>
      </c>
      <c r="AB2469" s="32">
        <f t="shared" si="348"/>
        <v>34</v>
      </c>
      <c r="AC2469" t="str">
        <f t="shared" si="349"/>
        <v>Profitable</v>
      </c>
      <c r="AD2469">
        <f>IFERROR(VLOOKUP(J2469,Product_lookup!$A:$G,5,FALSE),"")</f>
        <v>299</v>
      </c>
      <c r="AE2469">
        <f>IFERROR(VLOOKUP(J2469,Product_lookup!$A:$G,6,FALSE),"")</f>
        <v>114</v>
      </c>
      <c r="AF2469">
        <f>IFERROR(VLOOKUP(J2469,Product_lookup!$A:$G,7,FALSE),"")</f>
        <v>97</v>
      </c>
      <c r="AG2469" s="33">
        <f t="shared" si="350"/>
        <v>0.29431438127090304</v>
      </c>
    </row>
    <row r="2470" spans="1:33" x14ac:dyDescent="0.3">
      <c r="A2470" s="27">
        <v>46288</v>
      </c>
      <c r="B2470" s="8" t="s">
        <v>19</v>
      </c>
      <c r="C2470" s="8" t="s">
        <v>249</v>
      </c>
      <c r="D2470" s="8" t="s">
        <v>141</v>
      </c>
      <c r="E2470" s="8" t="s">
        <v>142</v>
      </c>
      <c r="F2470" s="8" t="s">
        <v>143</v>
      </c>
      <c r="G2470" s="8" t="s">
        <v>345</v>
      </c>
      <c r="H2470" s="8" t="s">
        <v>20</v>
      </c>
      <c r="I2470" s="8" t="s">
        <v>345</v>
      </c>
      <c r="J2470" s="8" t="s">
        <v>147</v>
      </c>
      <c r="K2470" s="8" t="s">
        <v>14</v>
      </c>
      <c r="L2470" s="12">
        <v>337</v>
      </c>
      <c r="M2470" s="9">
        <v>9</v>
      </c>
      <c r="N2470" s="10">
        <f t="shared" si="342"/>
        <v>2.6706231454005934E-2</v>
      </c>
      <c r="O2470" s="11">
        <f t="shared" si="343"/>
        <v>5.46</v>
      </c>
      <c r="P2470" s="11">
        <v>49.14</v>
      </c>
      <c r="Q2470" s="11">
        <v>0</v>
      </c>
      <c r="R2470" s="8">
        <v>0</v>
      </c>
      <c r="S2470" s="8">
        <v>0</v>
      </c>
      <c r="T2470" s="33" t="str">
        <f t="shared" si="344"/>
        <v/>
      </c>
      <c r="U2470" s="12">
        <f t="shared" si="345"/>
        <v>0</v>
      </c>
      <c r="V2470" s="10">
        <f t="shared" si="346"/>
        <v>0</v>
      </c>
      <c r="W2470" s="11">
        <v>6.5</v>
      </c>
      <c r="X2470" s="8" t="s">
        <v>148</v>
      </c>
      <c r="Y2470" s="8" t="s">
        <v>149</v>
      </c>
      <c r="AA2470">
        <f t="shared" si="347"/>
        <v>4</v>
      </c>
      <c r="AB2470" s="32">
        <f t="shared" si="348"/>
        <v>-49.14</v>
      </c>
      <c r="AC2470" t="str">
        <f t="shared" si="349"/>
        <v>No Sales</v>
      </c>
      <c r="AD2470">
        <f>IFERROR(VLOOKUP(J2470,Product_lookup!$A:$G,5,FALSE),"")</f>
        <v>599</v>
      </c>
      <c r="AE2470">
        <f>IFERROR(VLOOKUP(J2470,Product_lookup!$A:$G,6,FALSE),"")</f>
        <v>216</v>
      </c>
      <c r="AF2470">
        <f>IFERROR(VLOOKUP(J2470,Product_lookup!$A:$G,7,FALSE),"")</f>
        <v>144</v>
      </c>
      <c r="AG2470" s="33">
        <f t="shared" si="350"/>
        <v>0.39899833055091821</v>
      </c>
    </row>
    <row r="2471" spans="1:33" x14ac:dyDescent="0.3">
      <c r="A2471" s="27">
        <v>46288</v>
      </c>
      <c r="B2471" s="8" t="s">
        <v>19</v>
      </c>
      <c r="C2471" s="8" t="s">
        <v>249</v>
      </c>
      <c r="D2471" s="8" t="s">
        <v>141</v>
      </c>
      <c r="E2471" s="8" t="s">
        <v>142</v>
      </c>
      <c r="F2471" s="8" t="s">
        <v>143</v>
      </c>
      <c r="G2471" s="8" t="s">
        <v>250</v>
      </c>
      <c r="H2471" s="8" t="s">
        <v>20</v>
      </c>
      <c r="I2471" s="8" t="s">
        <v>250</v>
      </c>
      <c r="J2471" s="8" t="s">
        <v>147</v>
      </c>
      <c r="K2471" s="8" t="s">
        <v>21</v>
      </c>
      <c r="L2471" s="12">
        <v>322</v>
      </c>
      <c r="M2471" s="9">
        <v>19</v>
      </c>
      <c r="N2471" s="10">
        <f t="shared" si="342"/>
        <v>5.9006211180124224E-2</v>
      </c>
      <c r="O2471" s="11">
        <f t="shared" si="343"/>
        <v>8</v>
      </c>
      <c r="P2471" s="11">
        <v>152</v>
      </c>
      <c r="Q2471" s="11">
        <v>599</v>
      </c>
      <c r="R2471" s="8">
        <v>1</v>
      </c>
      <c r="S2471" s="8">
        <v>1</v>
      </c>
      <c r="T2471" s="33">
        <f t="shared" si="344"/>
        <v>0.25375626043405675</v>
      </c>
      <c r="U2471" s="12">
        <f t="shared" si="345"/>
        <v>3.9407894736842106</v>
      </c>
      <c r="V2471" s="10">
        <f t="shared" si="346"/>
        <v>5.2631578947368418E-2</v>
      </c>
      <c r="W2471" s="11">
        <v>8</v>
      </c>
      <c r="X2471" s="8" t="s">
        <v>148</v>
      </c>
      <c r="Y2471" s="8" t="s">
        <v>149</v>
      </c>
      <c r="AA2471">
        <f t="shared" si="347"/>
        <v>4</v>
      </c>
      <c r="AB2471" s="32">
        <f t="shared" si="348"/>
        <v>87</v>
      </c>
      <c r="AC2471" t="str">
        <f t="shared" si="349"/>
        <v>Profitable</v>
      </c>
      <c r="AD2471">
        <f>IFERROR(VLOOKUP(J2471,Product_lookup!$A:$G,5,FALSE),"")</f>
        <v>599</v>
      </c>
      <c r="AE2471">
        <f>IFERROR(VLOOKUP(J2471,Product_lookup!$A:$G,6,FALSE),"")</f>
        <v>216</v>
      </c>
      <c r="AF2471">
        <f>IFERROR(VLOOKUP(J2471,Product_lookup!$A:$G,7,FALSE),"")</f>
        <v>144</v>
      </c>
      <c r="AG2471" s="33">
        <f t="shared" si="350"/>
        <v>0.39899833055091821</v>
      </c>
    </row>
    <row r="2472" spans="1:33" x14ac:dyDescent="0.3">
      <c r="A2472" s="27">
        <v>46288</v>
      </c>
      <c r="B2472" s="8" t="s">
        <v>19</v>
      </c>
      <c r="C2472" s="8" t="s">
        <v>249</v>
      </c>
      <c r="D2472" s="8" t="s">
        <v>141</v>
      </c>
      <c r="E2472" s="8" t="s">
        <v>142</v>
      </c>
      <c r="F2472" s="8" t="s">
        <v>143</v>
      </c>
      <c r="G2472" s="8" t="s">
        <v>350</v>
      </c>
      <c r="H2472" s="8" t="s">
        <v>20</v>
      </c>
      <c r="I2472" s="8" t="s">
        <v>350</v>
      </c>
      <c r="J2472" s="8" t="s">
        <v>147</v>
      </c>
      <c r="K2472" s="8" t="s">
        <v>7</v>
      </c>
      <c r="L2472" s="12">
        <v>95</v>
      </c>
      <c r="M2472" s="9">
        <v>1</v>
      </c>
      <c r="N2472" s="10">
        <f t="shared" si="342"/>
        <v>1.0526315789473684E-2</v>
      </c>
      <c r="O2472" s="11">
        <f t="shared" si="343"/>
        <v>6.72</v>
      </c>
      <c r="P2472" s="11">
        <v>6.72</v>
      </c>
      <c r="Q2472" s="11">
        <v>0</v>
      </c>
      <c r="R2472" s="8">
        <v>0</v>
      </c>
      <c r="S2472" s="8">
        <v>0</v>
      </c>
      <c r="T2472" s="33" t="str">
        <f t="shared" si="344"/>
        <v/>
      </c>
      <c r="U2472" s="12">
        <f t="shared" si="345"/>
        <v>0</v>
      </c>
      <c r="V2472" s="10">
        <f t="shared" si="346"/>
        <v>0</v>
      </c>
      <c r="W2472" s="11">
        <v>8.5</v>
      </c>
      <c r="X2472" s="8" t="s">
        <v>148</v>
      </c>
      <c r="Y2472" s="8" t="s">
        <v>149</v>
      </c>
      <c r="AA2472">
        <f t="shared" si="347"/>
        <v>4</v>
      </c>
      <c r="AB2472" s="32">
        <f t="shared" si="348"/>
        <v>-6.72</v>
      </c>
      <c r="AC2472" t="str">
        <f t="shared" si="349"/>
        <v>No Sales</v>
      </c>
      <c r="AD2472">
        <f>IFERROR(VLOOKUP(J2472,Product_lookup!$A:$G,5,FALSE),"")</f>
        <v>599</v>
      </c>
      <c r="AE2472">
        <f>IFERROR(VLOOKUP(J2472,Product_lookup!$A:$G,6,FALSE),"")</f>
        <v>216</v>
      </c>
      <c r="AF2472">
        <f>IFERROR(VLOOKUP(J2472,Product_lookup!$A:$G,7,FALSE),"")</f>
        <v>144</v>
      </c>
      <c r="AG2472" s="33">
        <f t="shared" si="350"/>
        <v>0.39899833055091821</v>
      </c>
    </row>
    <row r="2473" spans="1:33" x14ac:dyDescent="0.3">
      <c r="A2473" s="27">
        <v>46288</v>
      </c>
      <c r="B2473" s="8" t="s">
        <v>19</v>
      </c>
      <c r="C2473" s="8" t="s">
        <v>249</v>
      </c>
      <c r="D2473" s="8" t="s">
        <v>141</v>
      </c>
      <c r="E2473" s="8" t="s">
        <v>142</v>
      </c>
      <c r="F2473" s="8" t="s">
        <v>143</v>
      </c>
      <c r="G2473" s="8" t="s">
        <v>496</v>
      </c>
      <c r="H2473" s="8" t="s">
        <v>20</v>
      </c>
      <c r="I2473" s="8" t="s">
        <v>496</v>
      </c>
      <c r="J2473" s="8" t="s">
        <v>147</v>
      </c>
      <c r="K2473" s="8" t="s">
        <v>14</v>
      </c>
      <c r="L2473" s="12">
        <v>685</v>
      </c>
      <c r="M2473" s="9">
        <v>18</v>
      </c>
      <c r="N2473" s="10">
        <f t="shared" si="342"/>
        <v>2.6277372262773723E-2</v>
      </c>
      <c r="O2473" s="11">
        <f t="shared" si="343"/>
        <v>6.22</v>
      </c>
      <c r="P2473" s="11">
        <v>111.96</v>
      </c>
      <c r="Q2473" s="11">
        <v>2396</v>
      </c>
      <c r="R2473" s="8">
        <v>4</v>
      </c>
      <c r="S2473" s="8">
        <v>4</v>
      </c>
      <c r="T2473" s="33">
        <f t="shared" si="344"/>
        <v>4.6727879799666104E-2</v>
      </c>
      <c r="U2473" s="12">
        <f t="shared" si="345"/>
        <v>21.400500178635227</v>
      </c>
      <c r="V2473" s="10">
        <f t="shared" si="346"/>
        <v>0.22222222222222221</v>
      </c>
      <c r="W2473" s="11">
        <v>8</v>
      </c>
      <c r="X2473" s="8" t="s">
        <v>148</v>
      </c>
      <c r="Y2473" s="8" t="s">
        <v>149</v>
      </c>
      <c r="AA2473">
        <f t="shared" si="347"/>
        <v>4</v>
      </c>
      <c r="AB2473" s="32">
        <f t="shared" si="348"/>
        <v>844.04</v>
      </c>
      <c r="AC2473" t="str">
        <f t="shared" si="349"/>
        <v>Profitable</v>
      </c>
      <c r="AD2473">
        <f>IFERROR(VLOOKUP(J2473,Product_lookup!$A:$G,5,FALSE),"")</f>
        <v>599</v>
      </c>
      <c r="AE2473">
        <f>IFERROR(VLOOKUP(J2473,Product_lookup!$A:$G,6,FALSE),"")</f>
        <v>216</v>
      </c>
      <c r="AF2473">
        <f>IFERROR(VLOOKUP(J2473,Product_lookup!$A:$G,7,FALSE),"")</f>
        <v>144</v>
      </c>
      <c r="AG2473" s="33">
        <f t="shared" si="350"/>
        <v>0.39899833055091821</v>
      </c>
    </row>
    <row r="2474" spans="1:33" x14ac:dyDescent="0.3">
      <c r="A2474" s="27">
        <v>46288</v>
      </c>
      <c r="B2474" s="8" t="s">
        <v>19</v>
      </c>
      <c r="C2474" s="8" t="s">
        <v>249</v>
      </c>
      <c r="D2474" s="8" t="s">
        <v>141</v>
      </c>
      <c r="E2474" s="8" t="s">
        <v>142</v>
      </c>
      <c r="F2474" s="8" t="s">
        <v>143</v>
      </c>
      <c r="G2474" s="8" t="s">
        <v>344</v>
      </c>
      <c r="H2474" s="8" t="s">
        <v>20</v>
      </c>
      <c r="I2474" s="8" t="s">
        <v>344</v>
      </c>
      <c r="J2474" s="8" t="s">
        <v>147</v>
      </c>
      <c r="K2474" s="8" t="s">
        <v>14</v>
      </c>
      <c r="L2474" s="12">
        <v>246</v>
      </c>
      <c r="M2474" s="9">
        <v>6</v>
      </c>
      <c r="N2474" s="10">
        <f t="shared" si="342"/>
        <v>2.4390243902439025E-2</v>
      </c>
      <c r="O2474" s="11">
        <f t="shared" si="343"/>
        <v>4.7700000000000005</v>
      </c>
      <c r="P2474" s="11">
        <v>28.62</v>
      </c>
      <c r="Q2474" s="11">
        <v>599</v>
      </c>
      <c r="R2474" s="8">
        <v>1</v>
      </c>
      <c r="S2474" s="8">
        <v>1</v>
      </c>
      <c r="T2474" s="33">
        <f t="shared" si="344"/>
        <v>4.7779632721202003E-2</v>
      </c>
      <c r="U2474" s="12">
        <f t="shared" si="345"/>
        <v>20.92941998602376</v>
      </c>
      <c r="V2474" s="10">
        <f t="shared" si="346"/>
        <v>0.16666666666666666</v>
      </c>
      <c r="W2474" s="11">
        <v>7.5</v>
      </c>
      <c r="X2474" s="8" t="s">
        <v>148</v>
      </c>
      <c r="Y2474" s="8" t="s">
        <v>149</v>
      </c>
      <c r="AA2474">
        <f t="shared" si="347"/>
        <v>4</v>
      </c>
      <c r="AB2474" s="32">
        <f t="shared" si="348"/>
        <v>210.38</v>
      </c>
      <c r="AC2474" t="str">
        <f t="shared" si="349"/>
        <v>Profitable</v>
      </c>
      <c r="AD2474">
        <f>IFERROR(VLOOKUP(J2474,Product_lookup!$A:$G,5,FALSE),"")</f>
        <v>599</v>
      </c>
      <c r="AE2474">
        <f>IFERROR(VLOOKUP(J2474,Product_lookup!$A:$G,6,FALSE),"")</f>
        <v>216</v>
      </c>
      <c r="AF2474">
        <f>IFERROR(VLOOKUP(J2474,Product_lookup!$A:$G,7,FALSE),"")</f>
        <v>144</v>
      </c>
      <c r="AG2474" s="33">
        <f t="shared" si="350"/>
        <v>0.39899833055091821</v>
      </c>
    </row>
    <row r="2475" spans="1:33" x14ac:dyDescent="0.3">
      <c r="A2475" s="27">
        <v>46288</v>
      </c>
      <c r="B2475" s="8" t="s">
        <v>19</v>
      </c>
      <c r="C2475" s="8" t="s">
        <v>249</v>
      </c>
      <c r="D2475" s="8" t="s">
        <v>141</v>
      </c>
      <c r="E2475" s="8" t="s">
        <v>164</v>
      </c>
      <c r="F2475" s="8" t="s">
        <v>143</v>
      </c>
      <c r="G2475" s="8" t="s">
        <v>347</v>
      </c>
      <c r="H2475" s="8" t="s">
        <v>20</v>
      </c>
      <c r="I2475" s="8" t="s">
        <v>347</v>
      </c>
      <c r="J2475" s="8" t="s">
        <v>166</v>
      </c>
      <c r="K2475" s="8" t="s">
        <v>21</v>
      </c>
      <c r="L2475" s="12">
        <v>244</v>
      </c>
      <c r="M2475" s="9">
        <v>12</v>
      </c>
      <c r="N2475" s="10">
        <f t="shared" si="342"/>
        <v>4.9180327868852458E-2</v>
      </c>
      <c r="O2475" s="11">
        <f t="shared" si="343"/>
        <v>4.3999999999999995</v>
      </c>
      <c r="P2475" s="11">
        <v>52.8</v>
      </c>
      <c r="Q2475" s="11">
        <v>0</v>
      </c>
      <c r="R2475" s="8">
        <v>0</v>
      </c>
      <c r="S2475" s="8">
        <v>0</v>
      </c>
      <c r="T2475" s="33" t="str">
        <f t="shared" si="344"/>
        <v/>
      </c>
      <c r="U2475" s="12">
        <f t="shared" si="345"/>
        <v>0</v>
      </c>
      <c r="V2475" s="10">
        <f t="shared" si="346"/>
        <v>0</v>
      </c>
      <c r="W2475" s="11">
        <v>5</v>
      </c>
      <c r="X2475" s="8" t="s">
        <v>148</v>
      </c>
      <c r="Y2475" s="8" t="s">
        <v>149</v>
      </c>
      <c r="AA2475">
        <f t="shared" si="347"/>
        <v>4</v>
      </c>
      <c r="AB2475" s="32">
        <f t="shared" si="348"/>
        <v>-52.8</v>
      </c>
      <c r="AC2475" t="str">
        <f t="shared" si="349"/>
        <v>No Sales</v>
      </c>
      <c r="AD2475">
        <f>IFERROR(VLOOKUP(J2475,Product_lookup!$A:$G,5,FALSE),"")</f>
        <v>449</v>
      </c>
      <c r="AE2475">
        <f>IFERROR(VLOOKUP(J2475,Product_lookup!$A:$G,6,FALSE),"")</f>
        <v>162</v>
      </c>
      <c r="AF2475">
        <f>IFERROR(VLOOKUP(J2475,Product_lookup!$A:$G,7,FALSE),"")</f>
        <v>130</v>
      </c>
      <c r="AG2475" s="33">
        <f t="shared" si="350"/>
        <v>0.34966592427616927</v>
      </c>
    </row>
    <row r="2476" spans="1:33" x14ac:dyDescent="0.3">
      <c r="A2476" s="27">
        <v>46288</v>
      </c>
      <c r="B2476" s="8" t="s">
        <v>19</v>
      </c>
      <c r="C2476" s="8" t="s">
        <v>249</v>
      </c>
      <c r="D2476" s="8" t="s">
        <v>141</v>
      </c>
      <c r="E2476" s="8" t="s">
        <v>164</v>
      </c>
      <c r="F2476" s="8" t="s">
        <v>143</v>
      </c>
      <c r="G2476" s="8" t="s">
        <v>432</v>
      </c>
      <c r="H2476" s="8" t="s">
        <v>20</v>
      </c>
      <c r="I2476" s="8" t="s">
        <v>432</v>
      </c>
      <c r="J2476" s="8" t="s">
        <v>166</v>
      </c>
      <c r="K2476" s="8" t="s">
        <v>21</v>
      </c>
      <c r="L2476" s="12">
        <v>251</v>
      </c>
      <c r="M2476" s="9">
        <v>4</v>
      </c>
      <c r="N2476" s="10">
        <f t="shared" si="342"/>
        <v>1.5936254980079681E-2</v>
      </c>
      <c r="O2476" s="11">
        <f t="shared" si="343"/>
        <v>6</v>
      </c>
      <c r="P2476" s="11">
        <v>24</v>
      </c>
      <c r="Q2476" s="11">
        <v>0</v>
      </c>
      <c r="R2476" s="8">
        <v>0</v>
      </c>
      <c r="S2476" s="8">
        <v>0</v>
      </c>
      <c r="T2476" s="33" t="str">
        <f t="shared" si="344"/>
        <v/>
      </c>
      <c r="U2476" s="12">
        <f t="shared" si="345"/>
        <v>0</v>
      </c>
      <c r="V2476" s="10">
        <f t="shared" si="346"/>
        <v>0</v>
      </c>
      <c r="W2476" s="11">
        <v>6</v>
      </c>
      <c r="X2476" s="8" t="s">
        <v>148</v>
      </c>
      <c r="Y2476" s="8" t="s">
        <v>149</v>
      </c>
      <c r="AA2476">
        <f t="shared" si="347"/>
        <v>4</v>
      </c>
      <c r="AB2476" s="32">
        <f t="shared" si="348"/>
        <v>-24</v>
      </c>
      <c r="AC2476" t="str">
        <f t="shared" si="349"/>
        <v>No Sales</v>
      </c>
      <c r="AD2476">
        <f>IFERROR(VLOOKUP(J2476,Product_lookup!$A:$G,5,FALSE),"")</f>
        <v>449</v>
      </c>
      <c r="AE2476">
        <f>IFERROR(VLOOKUP(J2476,Product_lookup!$A:$G,6,FALSE),"")</f>
        <v>162</v>
      </c>
      <c r="AF2476">
        <f>IFERROR(VLOOKUP(J2476,Product_lookup!$A:$G,7,FALSE),"")</f>
        <v>130</v>
      </c>
      <c r="AG2476" s="33">
        <f t="shared" si="350"/>
        <v>0.34966592427616927</v>
      </c>
    </row>
    <row r="2477" spans="1:33" x14ac:dyDescent="0.3">
      <c r="A2477" s="27">
        <v>46288</v>
      </c>
      <c r="B2477" s="8" t="s">
        <v>19</v>
      </c>
      <c r="C2477" s="8" t="s">
        <v>249</v>
      </c>
      <c r="D2477" s="8" t="s">
        <v>141</v>
      </c>
      <c r="E2477" s="8" t="s">
        <v>351</v>
      </c>
      <c r="F2477" s="8" t="s">
        <v>143</v>
      </c>
      <c r="G2477" s="8" t="s">
        <v>706</v>
      </c>
      <c r="H2477" s="8" t="s">
        <v>20</v>
      </c>
      <c r="I2477" s="8" t="s">
        <v>706</v>
      </c>
      <c r="J2477" s="8" t="s">
        <v>353</v>
      </c>
      <c r="K2477" s="8" t="s">
        <v>14</v>
      </c>
      <c r="L2477" s="12">
        <v>769</v>
      </c>
      <c r="M2477" s="9">
        <v>10</v>
      </c>
      <c r="N2477" s="10">
        <f t="shared" si="342"/>
        <v>1.3003901170351105E-2</v>
      </c>
      <c r="O2477" s="11">
        <f t="shared" si="343"/>
        <v>10.629999999999999</v>
      </c>
      <c r="P2477" s="11">
        <v>106.3</v>
      </c>
      <c r="Q2477" s="11">
        <v>0</v>
      </c>
      <c r="R2477" s="8">
        <v>0</v>
      </c>
      <c r="S2477" s="8">
        <v>0</v>
      </c>
      <c r="T2477" s="33" t="str">
        <f t="shared" si="344"/>
        <v/>
      </c>
      <c r="U2477" s="12">
        <f t="shared" si="345"/>
        <v>0</v>
      </c>
      <c r="V2477" s="10">
        <f t="shared" si="346"/>
        <v>0</v>
      </c>
      <c r="W2477" s="11">
        <v>15.5</v>
      </c>
      <c r="X2477" s="8" t="s">
        <v>148</v>
      </c>
      <c r="Y2477" s="8" t="s">
        <v>149</v>
      </c>
      <c r="AA2477">
        <f t="shared" si="347"/>
        <v>4</v>
      </c>
      <c r="AB2477" s="32" t="str">
        <f t="shared" si="348"/>
        <v/>
      </c>
      <c r="AC2477" t="str">
        <f t="shared" si="349"/>
        <v>Cost missing</v>
      </c>
      <c r="AD2477" t="str">
        <f>IFERROR(VLOOKUP(J2477,Product_lookup!$A:$G,5,FALSE),"")</f>
        <v/>
      </c>
      <c r="AE2477" t="str">
        <f>IFERROR(VLOOKUP(J2477,Product_lookup!$A:$G,6,FALSE),"")</f>
        <v/>
      </c>
      <c r="AF2477" t="str">
        <f>IFERROR(VLOOKUP(J2477,Product_lookup!$A:$G,7,FALSE),"")</f>
        <v/>
      </c>
      <c r="AG2477" s="33" t="str">
        <f t="shared" si="350"/>
        <v/>
      </c>
    </row>
    <row r="2478" spans="1:33" x14ac:dyDescent="0.3">
      <c r="A2478" s="27">
        <v>46289</v>
      </c>
      <c r="B2478" s="8" t="s">
        <v>12</v>
      </c>
      <c r="C2478" s="8" t="s">
        <v>140</v>
      </c>
      <c r="D2478" s="8" t="s">
        <v>141</v>
      </c>
      <c r="E2478" s="8" t="s">
        <v>142</v>
      </c>
      <c r="F2478" s="8" t="s">
        <v>143</v>
      </c>
      <c r="G2478" s="8" t="s">
        <v>151</v>
      </c>
      <c r="H2478" s="8" t="s">
        <v>6</v>
      </c>
      <c r="I2478" s="8" t="s">
        <v>656</v>
      </c>
      <c r="J2478" s="8" t="s">
        <v>147</v>
      </c>
      <c r="K2478" s="8" t="s">
        <v>7</v>
      </c>
      <c r="L2478" s="12">
        <v>226</v>
      </c>
      <c r="M2478" s="9">
        <v>5</v>
      </c>
      <c r="N2478" s="10">
        <f t="shared" si="342"/>
        <v>2.2123893805309734E-2</v>
      </c>
      <c r="O2478" s="11">
        <f t="shared" si="343"/>
        <v>10.48</v>
      </c>
      <c r="P2478" s="11">
        <v>52.4</v>
      </c>
      <c r="Q2478" s="11">
        <v>0</v>
      </c>
      <c r="R2478" s="8">
        <v>0</v>
      </c>
      <c r="S2478" s="8">
        <v>0</v>
      </c>
      <c r="T2478" s="33" t="str">
        <f t="shared" si="344"/>
        <v/>
      </c>
      <c r="U2478" s="12">
        <f t="shared" si="345"/>
        <v>0</v>
      </c>
      <c r="V2478" s="10">
        <f t="shared" si="346"/>
        <v>0</v>
      </c>
      <c r="W2478" s="11">
        <v>16</v>
      </c>
      <c r="X2478" s="8" t="s">
        <v>148</v>
      </c>
      <c r="Y2478" s="8" t="s">
        <v>149</v>
      </c>
      <c r="AA2478">
        <f t="shared" si="347"/>
        <v>4</v>
      </c>
      <c r="AB2478" s="32">
        <f t="shared" si="348"/>
        <v>-52.4</v>
      </c>
      <c r="AC2478" t="str">
        <f t="shared" si="349"/>
        <v>No Sales</v>
      </c>
      <c r="AD2478">
        <f>IFERROR(VLOOKUP(J2478,Product_lookup!$A:$G,5,FALSE),"")</f>
        <v>599</v>
      </c>
      <c r="AE2478">
        <f>IFERROR(VLOOKUP(J2478,Product_lookup!$A:$G,6,FALSE),"")</f>
        <v>216</v>
      </c>
      <c r="AF2478">
        <f>IFERROR(VLOOKUP(J2478,Product_lookup!$A:$G,7,FALSE),"")</f>
        <v>144</v>
      </c>
      <c r="AG2478" s="33">
        <f t="shared" si="350"/>
        <v>0.39899833055091821</v>
      </c>
    </row>
    <row r="2479" spans="1:33" x14ac:dyDescent="0.3">
      <c r="A2479" s="27">
        <v>46289</v>
      </c>
      <c r="B2479" s="8" t="s">
        <v>12</v>
      </c>
      <c r="C2479" s="8" t="s">
        <v>140</v>
      </c>
      <c r="D2479" s="8" t="s">
        <v>141</v>
      </c>
      <c r="E2479" s="8" t="s">
        <v>142</v>
      </c>
      <c r="F2479" s="8" t="s">
        <v>143</v>
      </c>
      <c r="G2479" s="8" t="s">
        <v>144</v>
      </c>
      <c r="H2479" s="8" t="s">
        <v>6</v>
      </c>
      <c r="I2479" s="8" t="s">
        <v>205</v>
      </c>
      <c r="J2479" s="8" t="s">
        <v>147</v>
      </c>
      <c r="K2479" s="8" t="s">
        <v>14</v>
      </c>
      <c r="L2479" s="12">
        <v>1135</v>
      </c>
      <c r="M2479" s="9">
        <v>9</v>
      </c>
      <c r="N2479" s="10">
        <f t="shared" si="342"/>
        <v>7.9295154185022032E-3</v>
      </c>
      <c r="O2479" s="11">
        <f t="shared" si="343"/>
        <v>10.149999999999999</v>
      </c>
      <c r="P2479" s="11">
        <v>91.35</v>
      </c>
      <c r="Q2479" s="11">
        <v>0</v>
      </c>
      <c r="R2479" s="8">
        <v>0</v>
      </c>
      <c r="S2479" s="8">
        <v>0</v>
      </c>
      <c r="T2479" s="33" t="str">
        <f t="shared" si="344"/>
        <v/>
      </c>
      <c r="U2479" s="12">
        <f t="shared" si="345"/>
        <v>0</v>
      </c>
      <c r="V2479" s="10">
        <f t="shared" si="346"/>
        <v>0</v>
      </c>
      <c r="W2479" s="11">
        <v>12</v>
      </c>
      <c r="X2479" s="8" t="s">
        <v>148</v>
      </c>
      <c r="Y2479" s="8" t="s">
        <v>149</v>
      </c>
      <c r="Z2479" s="8" t="s">
        <v>546</v>
      </c>
      <c r="AA2479">
        <f t="shared" si="347"/>
        <v>4</v>
      </c>
      <c r="AB2479" s="32">
        <f t="shared" si="348"/>
        <v>-91.35</v>
      </c>
      <c r="AC2479" t="str">
        <f t="shared" si="349"/>
        <v>No Sales</v>
      </c>
      <c r="AD2479">
        <f>IFERROR(VLOOKUP(J2479,Product_lookup!$A:$G,5,FALSE),"")</f>
        <v>599</v>
      </c>
      <c r="AE2479">
        <f>IFERROR(VLOOKUP(J2479,Product_lookup!$A:$G,6,FALSE),"")</f>
        <v>216</v>
      </c>
      <c r="AF2479">
        <f>IFERROR(VLOOKUP(J2479,Product_lookup!$A:$G,7,FALSE),"")</f>
        <v>144</v>
      </c>
      <c r="AG2479" s="33">
        <f t="shared" si="350"/>
        <v>0.39899833055091821</v>
      </c>
    </row>
    <row r="2480" spans="1:33" x14ac:dyDescent="0.3">
      <c r="A2480" s="27">
        <v>46289</v>
      </c>
      <c r="B2480" s="8" t="s">
        <v>12</v>
      </c>
      <c r="C2480" s="8" t="s">
        <v>140</v>
      </c>
      <c r="D2480" s="8" t="s">
        <v>141</v>
      </c>
      <c r="E2480" s="8" t="s">
        <v>142</v>
      </c>
      <c r="F2480" s="8" t="s">
        <v>143</v>
      </c>
      <c r="G2480" s="8" t="s">
        <v>151</v>
      </c>
      <c r="H2480" s="8" t="s">
        <v>6</v>
      </c>
      <c r="I2480" s="8" t="s">
        <v>454</v>
      </c>
      <c r="J2480" s="8" t="s">
        <v>147</v>
      </c>
      <c r="K2480" s="8" t="s">
        <v>14</v>
      </c>
      <c r="L2480" s="12">
        <v>3412</v>
      </c>
      <c r="M2480" s="9">
        <v>24</v>
      </c>
      <c r="N2480" s="10">
        <f t="shared" si="342"/>
        <v>7.0339976553341153E-3</v>
      </c>
      <c r="O2480" s="11">
        <f t="shared" si="343"/>
        <v>8.5499999999999989</v>
      </c>
      <c r="P2480" s="11">
        <v>205.2</v>
      </c>
      <c r="Q2480" s="11">
        <v>0</v>
      </c>
      <c r="R2480" s="8">
        <v>0</v>
      </c>
      <c r="S2480" s="8">
        <v>0</v>
      </c>
      <c r="T2480" s="33" t="str">
        <f t="shared" si="344"/>
        <v/>
      </c>
      <c r="U2480" s="12">
        <f t="shared" si="345"/>
        <v>0</v>
      </c>
      <c r="V2480" s="10">
        <f t="shared" si="346"/>
        <v>0</v>
      </c>
      <c r="W2480" s="11">
        <v>13.5</v>
      </c>
      <c r="X2480" s="8" t="s">
        <v>148</v>
      </c>
      <c r="Y2480" s="8" t="s">
        <v>149</v>
      </c>
      <c r="AA2480">
        <f t="shared" si="347"/>
        <v>4</v>
      </c>
      <c r="AB2480" s="32">
        <f t="shared" si="348"/>
        <v>-205.2</v>
      </c>
      <c r="AC2480" t="str">
        <f t="shared" si="349"/>
        <v>No Sales</v>
      </c>
      <c r="AD2480">
        <f>IFERROR(VLOOKUP(J2480,Product_lookup!$A:$G,5,FALSE),"")</f>
        <v>599</v>
      </c>
      <c r="AE2480">
        <f>IFERROR(VLOOKUP(J2480,Product_lookup!$A:$G,6,FALSE),"")</f>
        <v>216</v>
      </c>
      <c r="AF2480">
        <f>IFERROR(VLOOKUP(J2480,Product_lookup!$A:$G,7,FALSE),"")</f>
        <v>144</v>
      </c>
      <c r="AG2480" s="33">
        <f t="shared" si="350"/>
        <v>0.39899833055091821</v>
      </c>
    </row>
    <row r="2481" spans="1:33" x14ac:dyDescent="0.3">
      <c r="A2481" s="27">
        <v>46289</v>
      </c>
      <c r="B2481" s="8" t="s">
        <v>12</v>
      </c>
      <c r="C2481" s="8" t="s">
        <v>140</v>
      </c>
      <c r="D2481" s="8" t="s">
        <v>141</v>
      </c>
      <c r="E2481" s="8" t="s">
        <v>142</v>
      </c>
      <c r="F2481" s="8" t="s">
        <v>143</v>
      </c>
      <c r="G2481" s="8" t="s">
        <v>178</v>
      </c>
      <c r="H2481" s="8" t="s">
        <v>6</v>
      </c>
      <c r="I2481" s="8" t="s">
        <v>525</v>
      </c>
      <c r="J2481" s="8" t="s">
        <v>147</v>
      </c>
      <c r="K2481" s="8" t="s">
        <v>21</v>
      </c>
      <c r="L2481" s="12">
        <v>566</v>
      </c>
      <c r="M2481" s="9">
        <v>7</v>
      </c>
      <c r="N2481" s="10">
        <f t="shared" si="342"/>
        <v>1.2367491166077738E-2</v>
      </c>
      <c r="O2481" s="11">
        <f t="shared" si="343"/>
        <v>12.459999999999999</v>
      </c>
      <c r="P2481" s="11">
        <v>87.22</v>
      </c>
      <c r="Q2481" s="11">
        <v>0</v>
      </c>
      <c r="R2481" s="8">
        <v>0</v>
      </c>
      <c r="S2481" s="8">
        <v>0</v>
      </c>
      <c r="T2481" s="33" t="str">
        <f t="shared" si="344"/>
        <v/>
      </c>
      <c r="U2481" s="12">
        <f t="shared" si="345"/>
        <v>0</v>
      </c>
      <c r="V2481" s="10">
        <f t="shared" si="346"/>
        <v>0</v>
      </c>
      <c r="W2481" s="11">
        <v>14.5</v>
      </c>
      <c r="X2481" s="8" t="s">
        <v>148</v>
      </c>
      <c r="Y2481" s="8" t="s">
        <v>149</v>
      </c>
      <c r="AA2481">
        <f t="shared" si="347"/>
        <v>4</v>
      </c>
      <c r="AB2481" s="32">
        <f t="shared" si="348"/>
        <v>-87.22</v>
      </c>
      <c r="AC2481" t="str">
        <f t="shared" si="349"/>
        <v>No Sales</v>
      </c>
      <c r="AD2481">
        <f>IFERROR(VLOOKUP(J2481,Product_lookup!$A:$G,5,FALSE),"")</f>
        <v>599</v>
      </c>
      <c r="AE2481">
        <f>IFERROR(VLOOKUP(J2481,Product_lookup!$A:$G,6,FALSE),"")</f>
        <v>216</v>
      </c>
      <c r="AF2481">
        <f>IFERROR(VLOOKUP(J2481,Product_lookup!$A:$G,7,FALSE),"")</f>
        <v>144</v>
      </c>
      <c r="AG2481" s="33">
        <f t="shared" si="350"/>
        <v>0.39899833055091821</v>
      </c>
    </row>
    <row r="2482" spans="1:33" x14ac:dyDescent="0.3">
      <c r="A2482" s="27">
        <v>46289</v>
      </c>
      <c r="B2482" s="8" t="s">
        <v>12</v>
      </c>
      <c r="C2482" s="8" t="s">
        <v>140</v>
      </c>
      <c r="D2482" s="8" t="s">
        <v>141</v>
      </c>
      <c r="E2482" s="8" t="s">
        <v>142</v>
      </c>
      <c r="F2482" s="8" t="s">
        <v>143</v>
      </c>
      <c r="G2482" s="8" t="s">
        <v>144</v>
      </c>
      <c r="H2482" s="8" t="s">
        <v>6</v>
      </c>
      <c r="I2482" s="8" t="s">
        <v>524</v>
      </c>
      <c r="J2482" s="8" t="s">
        <v>147</v>
      </c>
      <c r="K2482" s="8" t="s">
        <v>21</v>
      </c>
      <c r="L2482" s="12">
        <v>212</v>
      </c>
      <c r="M2482" s="9">
        <v>5</v>
      </c>
      <c r="N2482" s="10">
        <f t="shared" si="342"/>
        <v>2.358490566037736E-2</v>
      </c>
      <c r="O2482" s="11">
        <f t="shared" si="343"/>
        <v>18</v>
      </c>
      <c r="P2482" s="11">
        <v>90</v>
      </c>
      <c r="Q2482" s="11">
        <v>0</v>
      </c>
      <c r="R2482" s="8">
        <v>0</v>
      </c>
      <c r="S2482" s="8">
        <v>0</v>
      </c>
      <c r="T2482" s="33" t="str">
        <f t="shared" si="344"/>
        <v/>
      </c>
      <c r="U2482" s="12">
        <f t="shared" si="345"/>
        <v>0</v>
      </c>
      <c r="V2482" s="10">
        <f t="shared" si="346"/>
        <v>0</v>
      </c>
      <c r="W2482" s="11">
        <v>18</v>
      </c>
      <c r="X2482" s="8" t="s">
        <v>148</v>
      </c>
      <c r="Y2482" s="8" t="s">
        <v>149</v>
      </c>
      <c r="AA2482">
        <f t="shared" si="347"/>
        <v>4</v>
      </c>
      <c r="AB2482" s="32">
        <f t="shared" si="348"/>
        <v>-90</v>
      </c>
      <c r="AC2482" t="str">
        <f t="shared" si="349"/>
        <v>No Sales</v>
      </c>
      <c r="AD2482">
        <f>IFERROR(VLOOKUP(J2482,Product_lookup!$A:$G,5,FALSE),"")</f>
        <v>599</v>
      </c>
      <c r="AE2482">
        <f>IFERROR(VLOOKUP(J2482,Product_lookup!$A:$G,6,FALSE),"")</f>
        <v>216</v>
      </c>
      <c r="AF2482">
        <f>IFERROR(VLOOKUP(J2482,Product_lookup!$A:$G,7,FALSE),"")</f>
        <v>144</v>
      </c>
      <c r="AG2482" s="33">
        <f t="shared" si="350"/>
        <v>0.39899833055091821</v>
      </c>
    </row>
    <row r="2483" spans="1:33" x14ac:dyDescent="0.3">
      <c r="A2483" s="27">
        <v>46289</v>
      </c>
      <c r="B2483" s="8" t="s">
        <v>12</v>
      </c>
      <c r="C2483" s="8" t="s">
        <v>140</v>
      </c>
      <c r="D2483" s="8" t="s">
        <v>141</v>
      </c>
      <c r="E2483" s="8" t="s">
        <v>150</v>
      </c>
      <c r="F2483" s="8" t="s">
        <v>143</v>
      </c>
      <c r="G2483" s="8" t="s">
        <v>178</v>
      </c>
      <c r="H2483" s="8" t="s">
        <v>6</v>
      </c>
      <c r="I2483" s="8" t="s">
        <v>436</v>
      </c>
      <c r="J2483" s="8" t="s">
        <v>153</v>
      </c>
      <c r="K2483" s="8" t="s">
        <v>14</v>
      </c>
      <c r="L2483" s="12">
        <v>1049</v>
      </c>
      <c r="M2483" s="9">
        <v>5</v>
      </c>
      <c r="N2483" s="10">
        <f t="shared" si="342"/>
        <v>4.7664442326024788E-3</v>
      </c>
      <c r="O2483" s="11">
        <f t="shared" si="343"/>
        <v>7.5</v>
      </c>
      <c r="P2483" s="11">
        <v>37.5</v>
      </c>
      <c r="Q2483" s="11">
        <v>0</v>
      </c>
      <c r="R2483" s="8">
        <v>0</v>
      </c>
      <c r="S2483" s="8">
        <v>0</v>
      </c>
      <c r="T2483" s="33" t="str">
        <f t="shared" si="344"/>
        <v/>
      </c>
      <c r="U2483" s="12">
        <f t="shared" si="345"/>
        <v>0</v>
      </c>
      <c r="V2483" s="10">
        <f t="shared" si="346"/>
        <v>0</v>
      </c>
      <c r="W2483" s="11">
        <v>13</v>
      </c>
      <c r="X2483" s="8" t="s">
        <v>148</v>
      </c>
      <c r="Y2483" s="8" t="s">
        <v>149</v>
      </c>
      <c r="AA2483">
        <f t="shared" si="347"/>
        <v>4</v>
      </c>
      <c r="AB2483" s="32">
        <f t="shared" si="348"/>
        <v>-37.5</v>
      </c>
      <c r="AC2483" t="str">
        <f t="shared" si="349"/>
        <v>No Sales</v>
      </c>
      <c r="AD2483">
        <f>IFERROR(VLOOKUP(J2483,Product_lookup!$A:$G,5,FALSE),"")</f>
        <v>549</v>
      </c>
      <c r="AE2483">
        <f>IFERROR(VLOOKUP(J2483,Product_lookup!$A:$G,6,FALSE),"")</f>
        <v>192</v>
      </c>
      <c r="AF2483">
        <f>IFERROR(VLOOKUP(J2483,Product_lookup!$A:$G,7,FALSE),"")</f>
        <v>139</v>
      </c>
      <c r="AG2483" s="33">
        <f t="shared" si="350"/>
        <v>0.39708561020036431</v>
      </c>
    </row>
    <row r="2484" spans="1:33" x14ac:dyDescent="0.3">
      <c r="A2484" s="27">
        <v>46289</v>
      </c>
      <c r="B2484" s="8" t="s">
        <v>12</v>
      </c>
      <c r="C2484" s="8" t="s">
        <v>140</v>
      </c>
      <c r="D2484" s="8" t="s">
        <v>141</v>
      </c>
      <c r="E2484" s="8" t="s">
        <v>157</v>
      </c>
      <c r="F2484" s="8" t="s">
        <v>143</v>
      </c>
      <c r="G2484" s="8" t="s">
        <v>151</v>
      </c>
      <c r="H2484" s="8" t="s">
        <v>6</v>
      </c>
      <c r="I2484" s="8" t="s">
        <v>386</v>
      </c>
      <c r="J2484" s="8" t="s">
        <v>159</v>
      </c>
      <c r="K2484" s="8" t="s">
        <v>7</v>
      </c>
      <c r="L2484" s="12">
        <v>338</v>
      </c>
      <c r="M2484" s="9">
        <v>0</v>
      </c>
      <c r="N2484" s="10">
        <f t="shared" si="342"/>
        <v>0</v>
      </c>
      <c r="O2484" s="11" t="str">
        <f t="shared" si="343"/>
        <v/>
      </c>
      <c r="P2484" s="11">
        <v>0</v>
      </c>
      <c r="Q2484" s="11">
        <v>0</v>
      </c>
      <c r="R2484" s="8">
        <v>0</v>
      </c>
      <c r="S2484" s="8">
        <v>0</v>
      </c>
      <c r="T2484" s="33" t="str">
        <f t="shared" si="344"/>
        <v/>
      </c>
      <c r="U2484" s="12" t="str">
        <f t="shared" si="345"/>
        <v/>
      </c>
      <c r="V2484" s="10" t="str">
        <f t="shared" si="346"/>
        <v/>
      </c>
      <c r="W2484" s="11">
        <v>11</v>
      </c>
      <c r="X2484" s="8" t="s">
        <v>148</v>
      </c>
      <c r="Y2484" s="8" t="s">
        <v>149</v>
      </c>
      <c r="AA2484">
        <f t="shared" si="347"/>
        <v>4</v>
      </c>
      <c r="AB2484" s="32">
        <f t="shared" si="348"/>
        <v>0</v>
      </c>
      <c r="AC2484" t="str">
        <f t="shared" si="349"/>
        <v>No Spend</v>
      </c>
      <c r="AD2484">
        <f>IFERROR(VLOOKUP(J2484,Product_lookup!$A:$G,5,FALSE),"")</f>
        <v>399</v>
      </c>
      <c r="AE2484">
        <f>IFERROR(VLOOKUP(J2484,Product_lookup!$A:$G,6,FALSE),"")</f>
        <v>148</v>
      </c>
      <c r="AF2484">
        <f>IFERROR(VLOOKUP(J2484,Product_lookup!$A:$G,7,FALSE),"")</f>
        <v>126</v>
      </c>
      <c r="AG2484" s="33">
        <f t="shared" si="350"/>
        <v>0.31328320802005011</v>
      </c>
    </row>
    <row r="2485" spans="1:33" x14ac:dyDescent="0.3">
      <c r="A2485" s="27">
        <v>46289</v>
      </c>
      <c r="B2485" s="8" t="s">
        <v>12</v>
      </c>
      <c r="C2485" s="8" t="s">
        <v>140</v>
      </c>
      <c r="D2485" s="8" t="s">
        <v>141</v>
      </c>
      <c r="E2485" s="8" t="s">
        <v>157</v>
      </c>
      <c r="F2485" s="8" t="s">
        <v>143</v>
      </c>
      <c r="G2485" s="8" t="s">
        <v>170</v>
      </c>
      <c r="H2485" s="8" t="s">
        <v>6</v>
      </c>
      <c r="I2485" s="8" t="s">
        <v>237</v>
      </c>
      <c r="J2485" s="8" t="s">
        <v>159</v>
      </c>
      <c r="K2485" s="8" t="s">
        <v>21</v>
      </c>
      <c r="L2485" s="12">
        <v>664</v>
      </c>
      <c r="M2485" s="9">
        <v>5</v>
      </c>
      <c r="N2485" s="10">
        <f t="shared" si="342"/>
        <v>7.5301204819277108E-3</v>
      </c>
      <c r="O2485" s="11">
        <f t="shared" si="343"/>
        <v>7.9599999999999991</v>
      </c>
      <c r="P2485" s="11">
        <v>39.799999999999997</v>
      </c>
      <c r="Q2485" s="11">
        <v>0</v>
      </c>
      <c r="R2485" s="8">
        <v>0</v>
      </c>
      <c r="S2485" s="8">
        <v>0</v>
      </c>
      <c r="T2485" s="33" t="str">
        <f t="shared" si="344"/>
        <v/>
      </c>
      <c r="U2485" s="12">
        <f t="shared" si="345"/>
        <v>0</v>
      </c>
      <c r="V2485" s="10">
        <f t="shared" si="346"/>
        <v>0</v>
      </c>
      <c r="W2485" s="11">
        <v>9.5</v>
      </c>
      <c r="X2485" s="8" t="s">
        <v>148</v>
      </c>
      <c r="Y2485" s="8" t="s">
        <v>149</v>
      </c>
      <c r="AA2485">
        <f t="shared" si="347"/>
        <v>4</v>
      </c>
      <c r="AB2485" s="32">
        <f t="shared" si="348"/>
        <v>-39.799999999999997</v>
      </c>
      <c r="AC2485" t="str">
        <f t="shared" si="349"/>
        <v>No Sales</v>
      </c>
      <c r="AD2485">
        <f>IFERROR(VLOOKUP(J2485,Product_lookup!$A:$G,5,FALSE),"")</f>
        <v>399</v>
      </c>
      <c r="AE2485">
        <f>IFERROR(VLOOKUP(J2485,Product_lookup!$A:$G,6,FALSE),"")</f>
        <v>148</v>
      </c>
      <c r="AF2485">
        <f>IFERROR(VLOOKUP(J2485,Product_lookup!$A:$G,7,FALSE),"")</f>
        <v>126</v>
      </c>
      <c r="AG2485" s="33">
        <f t="shared" si="350"/>
        <v>0.31328320802005011</v>
      </c>
    </row>
    <row r="2486" spans="1:33" x14ac:dyDescent="0.3">
      <c r="A2486" s="27">
        <v>46289</v>
      </c>
      <c r="B2486" s="8" t="s">
        <v>12</v>
      </c>
      <c r="C2486" s="8" t="s">
        <v>140</v>
      </c>
      <c r="D2486" s="8" t="s">
        <v>141</v>
      </c>
      <c r="E2486" s="8" t="s">
        <v>157</v>
      </c>
      <c r="F2486" s="8" t="s">
        <v>143</v>
      </c>
      <c r="G2486" s="8" t="s">
        <v>151</v>
      </c>
      <c r="H2486" s="8" t="s">
        <v>6</v>
      </c>
      <c r="I2486" s="8" t="s">
        <v>343</v>
      </c>
      <c r="J2486" s="8" t="s">
        <v>159</v>
      </c>
      <c r="K2486" s="8" t="s">
        <v>21</v>
      </c>
      <c r="L2486" s="12">
        <v>299</v>
      </c>
      <c r="M2486" s="9">
        <v>2</v>
      </c>
      <c r="N2486" s="10">
        <f t="shared" si="342"/>
        <v>6.688963210702341E-3</v>
      </c>
      <c r="O2486" s="11">
        <f t="shared" si="343"/>
        <v>8.5</v>
      </c>
      <c r="P2486" s="11">
        <v>17</v>
      </c>
      <c r="Q2486" s="11">
        <v>0</v>
      </c>
      <c r="R2486" s="8">
        <v>0</v>
      </c>
      <c r="S2486" s="8">
        <v>0</v>
      </c>
      <c r="T2486" s="33" t="str">
        <f t="shared" si="344"/>
        <v/>
      </c>
      <c r="U2486" s="12">
        <f t="shared" si="345"/>
        <v>0</v>
      </c>
      <c r="V2486" s="10">
        <f t="shared" si="346"/>
        <v>0</v>
      </c>
      <c r="W2486" s="11">
        <v>8.5</v>
      </c>
      <c r="X2486" s="8" t="s">
        <v>148</v>
      </c>
      <c r="Y2486" s="8" t="s">
        <v>149</v>
      </c>
      <c r="AA2486">
        <f t="shared" si="347"/>
        <v>4</v>
      </c>
      <c r="AB2486" s="32">
        <f t="shared" si="348"/>
        <v>-17</v>
      </c>
      <c r="AC2486" t="str">
        <f t="shared" si="349"/>
        <v>No Sales</v>
      </c>
      <c r="AD2486">
        <f>IFERROR(VLOOKUP(J2486,Product_lookup!$A:$G,5,FALSE),"")</f>
        <v>399</v>
      </c>
      <c r="AE2486">
        <f>IFERROR(VLOOKUP(J2486,Product_lookup!$A:$G,6,FALSE),"")</f>
        <v>148</v>
      </c>
      <c r="AF2486">
        <f>IFERROR(VLOOKUP(J2486,Product_lookup!$A:$G,7,FALSE),"")</f>
        <v>126</v>
      </c>
      <c r="AG2486" s="33">
        <f t="shared" si="350"/>
        <v>0.31328320802005011</v>
      </c>
    </row>
    <row r="2487" spans="1:33" x14ac:dyDescent="0.3">
      <c r="A2487" s="27">
        <v>46289</v>
      </c>
      <c r="B2487" s="8" t="s">
        <v>12</v>
      </c>
      <c r="C2487" s="8" t="s">
        <v>140</v>
      </c>
      <c r="D2487" s="8" t="s">
        <v>141</v>
      </c>
      <c r="E2487" s="8" t="s">
        <v>164</v>
      </c>
      <c r="F2487" s="8" t="s">
        <v>143</v>
      </c>
      <c r="G2487" s="8" t="s">
        <v>144</v>
      </c>
      <c r="H2487" s="8" t="s">
        <v>6</v>
      </c>
      <c r="I2487" s="8" t="s">
        <v>233</v>
      </c>
      <c r="J2487" s="8" t="s">
        <v>166</v>
      </c>
      <c r="K2487" s="8" t="s">
        <v>21</v>
      </c>
      <c r="L2487" s="12">
        <v>404</v>
      </c>
      <c r="M2487" s="9">
        <v>12</v>
      </c>
      <c r="N2487" s="10">
        <f t="shared" si="342"/>
        <v>2.9702970297029702E-2</v>
      </c>
      <c r="O2487" s="11">
        <f t="shared" si="343"/>
        <v>11.75</v>
      </c>
      <c r="P2487" s="11">
        <v>141</v>
      </c>
      <c r="Q2487" s="11">
        <v>0</v>
      </c>
      <c r="R2487" s="8">
        <v>0</v>
      </c>
      <c r="S2487" s="8">
        <v>0</v>
      </c>
      <c r="T2487" s="33" t="str">
        <f t="shared" si="344"/>
        <v/>
      </c>
      <c r="U2487" s="12">
        <f t="shared" si="345"/>
        <v>0</v>
      </c>
      <c r="V2487" s="10">
        <f t="shared" si="346"/>
        <v>0</v>
      </c>
      <c r="W2487" s="11">
        <v>12</v>
      </c>
      <c r="X2487" s="8" t="s">
        <v>148</v>
      </c>
      <c r="Y2487" s="8" t="s">
        <v>149</v>
      </c>
      <c r="AA2487">
        <f t="shared" si="347"/>
        <v>4</v>
      </c>
      <c r="AB2487" s="32">
        <f t="shared" si="348"/>
        <v>-141</v>
      </c>
      <c r="AC2487" t="str">
        <f t="shared" si="349"/>
        <v>No Sales</v>
      </c>
      <c r="AD2487">
        <f>IFERROR(VLOOKUP(J2487,Product_lookup!$A:$G,5,FALSE),"")</f>
        <v>449</v>
      </c>
      <c r="AE2487">
        <f>IFERROR(VLOOKUP(J2487,Product_lookup!$A:$G,6,FALSE),"")</f>
        <v>162</v>
      </c>
      <c r="AF2487">
        <f>IFERROR(VLOOKUP(J2487,Product_lookup!$A:$G,7,FALSE),"")</f>
        <v>130</v>
      </c>
      <c r="AG2487" s="33">
        <f t="shared" si="350"/>
        <v>0.34966592427616927</v>
      </c>
    </row>
    <row r="2488" spans="1:33" x14ac:dyDescent="0.3">
      <c r="A2488" s="27">
        <v>46289</v>
      </c>
      <c r="B2488" s="8" t="s">
        <v>12</v>
      </c>
      <c r="C2488" s="8" t="s">
        <v>140</v>
      </c>
      <c r="D2488" s="8" t="s">
        <v>141</v>
      </c>
      <c r="E2488" s="8" t="s">
        <v>164</v>
      </c>
      <c r="F2488" s="8" t="s">
        <v>143</v>
      </c>
      <c r="G2488" s="8" t="s">
        <v>178</v>
      </c>
      <c r="H2488" s="8" t="s">
        <v>6</v>
      </c>
      <c r="I2488" s="8" t="s">
        <v>441</v>
      </c>
      <c r="J2488" s="8" t="s">
        <v>166</v>
      </c>
      <c r="K2488" s="8" t="s">
        <v>21</v>
      </c>
      <c r="L2488" s="12">
        <v>475</v>
      </c>
      <c r="M2488" s="9">
        <v>4</v>
      </c>
      <c r="N2488" s="10">
        <f t="shared" si="342"/>
        <v>8.4210526315789472E-3</v>
      </c>
      <c r="O2488" s="11">
        <f t="shared" si="343"/>
        <v>7.9</v>
      </c>
      <c r="P2488" s="11">
        <v>31.6</v>
      </c>
      <c r="Q2488" s="11">
        <v>898</v>
      </c>
      <c r="R2488" s="8">
        <v>2</v>
      </c>
      <c r="S2488" s="8">
        <v>2</v>
      </c>
      <c r="T2488" s="33">
        <f t="shared" si="344"/>
        <v>3.518930957683742E-2</v>
      </c>
      <c r="U2488" s="12">
        <f t="shared" si="345"/>
        <v>28.417721518987342</v>
      </c>
      <c r="V2488" s="10">
        <f t="shared" si="346"/>
        <v>0.5</v>
      </c>
      <c r="W2488" s="11">
        <v>9</v>
      </c>
      <c r="X2488" s="8" t="s">
        <v>148</v>
      </c>
      <c r="Y2488" s="8" t="s">
        <v>149</v>
      </c>
      <c r="AA2488">
        <f t="shared" si="347"/>
        <v>4</v>
      </c>
      <c r="AB2488" s="32">
        <f t="shared" si="348"/>
        <v>282.39999999999998</v>
      </c>
      <c r="AC2488" t="str">
        <f t="shared" si="349"/>
        <v>Profitable</v>
      </c>
      <c r="AD2488">
        <f>IFERROR(VLOOKUP(J2488,Product_lookup!$A:$G,5,FALSE),"")</f>
        <v>449</v>
      </c>
      <c r="AE2488">
        <f>IFERROR(VLOOKUP(J2488,Product_lookup!$A:$G,6,FALSE),"")</f>
        <v>162</v>
      </c>
      <c r="AF2488">
        <f>IFERROR(VLOOKUP(J2488,Product_lookup!$A:$G,7,FALSE),"")</f>
        <v>130</v>
      </c>
      <c r="AG2488" s="33">
        <f t="shared" si="350"/>
        <v>0.34966592427616927</v>
      </c>
    </row>
    <row r="2489" spans="1:33" x14ac:dyDescent="0.3">
      <c r="A2489" s="27">
        <v>46289</v>
      </c>
      <c r="B2489" s="8" t="s">
        <v>12</v>
      </c>
      <c r="C2489" s="8" t="s">
        <v>140</v>
      </c>
      <c r="D2489" s="8" t="s">
        <v>141</v>
      </c>
      <c r="E2489" s="8" t="s">
        <v>239</v>
      </c>
      <c r="F2489" s="8" t="s">
        <v>143</v>
      </c>
      <c r="G2489" s="8" t="s">
        <v>144</v>
      </c>
      <c r="H2489" s="8" t="s">
        <v>6</v>
      </c>
      <c r="I2489" s="8" t="s">
        <v>243</v>
      </c>
      <c r="J2489" s="8" t="s">
        <v>242</v>
      </c>
      <c r="K2489" s="8" t="s">
        <v>7</v>
      </c>
      <c r="L2489" s="12">
        <v>110</v>
      </c>
      <c r="M2489" s="9">
        <v>1</v>
      </c>
      <c r="N2489" s="10">
        <f t="shared" si="342"/>
        <v>9.0909090909090905E-3</v>
      </c>
      <c r="O2489" s="11">
        <f t="shared" si="343"/>
        <v>6.12</v>
      </c>
      <c r="P2489" s="11">
        <v>6.12</v>
      </c>
      <c r="Q2489" s="11">
        <v>0</v>
      </c>
      <c r="R2489" s="8">
        <v>0</v>
      </c>
      <c r="S2489" s="8">
        <v>0</v>
      </c>
      <c r="T2489" s="33" t="str">
        <f t="shared" si="344"/>
        <v/>
      </c>
      <c r="U2489" s="12">
        <f t="shared" si="345"/>
        <v>0</v>
      </c>
      <c r="V2489" s="10">
        <f t="shared" si="346"/>
        <v>0</v>
      </c>
      <c r="W2489" s="11">
        <v>8</v>
      </c>
      <c r="X2489" s="8" t="s">
        <v>148</v>
      </c>
      <c r="Y2489" s="8" t="s">
        <v>149</v>
      </c>
      <c r="AA2489">
        <f t="shared" si="347"/>
        <v>4</v>
      </c>
      <c r="AB2489" s="32">
        <f t="shared" si="348"/>
        <v>-6.12</v>
      </c>
      <c r="AC2489" t="str">
        <f t="shared" si="349"/>
        <v>No Sales</v>
      </c>
      <c r="AD2489">
        <f>IFERROR(VLOOKUP(J2489,Product_lookup!$A:$G,5,FALSE),"")</f>
        <v>299</v>
      </c>
      <c r="AE2489">
        <f>IFERROR(VLOOKUP(J2489,Product_lookup!$A:$G,6,FALSE),"")</f>
        <v>114</v>
      </c>
      <c r="AF2489">
        <f>IFERROR(VLOOKUP(J2489,Product_lookup!$A:$G,7,FALSE),"")</f>
        <v>107</v>
      </c>
      <c r="AG2489" s="33">
        <f t="shared" si="350"/>
        <v>0.2608695652173913</v>
      </c>
    </row>
    <row r="2490" spans="1:33" x14ac:dyDescent="0.3">
      <c r="A2490" s="27">
        <v>46289</v>
      </c>
      <c r="B2490" s="8" t="s">
        <v>12</v>
      </c>
      <c r="C2490" s="8" t="s">
        <v>140</v>
      </c>
      <c r="D2490" s="8" t="s">
        <v>141</v>
      </c>
      <c r="E2490" s="8" t="s">
        <v>239</v>
      </c>
      <c r="F2490" s="8" t="s">
        <v>143</v>
      </c>
      <c r="G2490" s="8" t="s">
        <v>144</v>
      </c>
      <c r="H2490" s="8" t="s">
        <v>6</v>
      </c>
      <c r="I2490" s="8" t="s">
        <v>712</v>
      </c>
      <c r="J2490" s="8" t="s">
        <v>242</v>
      </c>
      <c r="K2490" s="8" t="s">
        <v>14</v>
      </c>
      <c r="L2490" s="12">
        <v>148</v>
      </c>
      <c r="M2490" s="9">
        <v>2</v>
      </c>
      <c r="N2490" s="10">
        <f t="shared" si="342"/>
        <v>1.3513513513513514E-2</v>
      </c>
      <c r="O2490" s="11">
        <f t="shared" si="343"/>
        <v>7.12</v>
      </c>
      <c r="P2490" s="11">
        <v>14.24</v>
      </c>
      <c r="Q2490" s="11">
        <v>0</v>
      </c>
      <c r="R2490" s="8">
        <v>0</v>
      </c>
      <c r="S2490" s="8">
        <v>0</v>
      </c>
      <c r="T2490" s="33" t="str">
        <f t="shared" si="344"/>
        <v/>
      </c>
      <c r="U2490" s="12">
        <f t="shared" si="345"/>
        <v>0</v>
      </c>
      <c r="V2490" s="10">
        <f t="shared" si="346"/>
        <v>0</v>
      </c>
      <c r="W2490" s="11">
        <v>9</v>
      </c>
      <c r="X2490" s="8" t="s">
        <v>148</v>
      </c>
      <c r="Y2490" s="8" t="s">
        <v>149</v>
      </c>
      <c r="AA2490">
        <f t="shared" si="347"/>
        <v>4</v>
      </c>
      <c r="AB2490" s="32">
        <f t="shared" si="348"/>
        <v>-14.24</v>
      </c>
      <c r="AC2490" t="str">
        <f t="shared" si="349"/>
        <v>No Sales</v>
      </c>
      <c r="AD2490">
        <f>IFERROR(VLOOKUP(J2490,Product_lookup!$A:$G,5,FALSE),"")</f>
        <v>299</v>
      </c>
      <c r="AE2490">
        <f>IFERROR(VLOOKUP(J2490,Product_lookup!$A:$G,6,FALSE),"")</f>
        <v>114</v>
      </c>
      <c r="AF2490">
        <f>IFERROR(VLOOKUP(J2490,Product_lookup!$A:$G,7,FALSE),"")</f>
        <v>107</v>
      </c>
      <c r="AG2490" s="33">
        <f t="shared" si="350"/>
        <v>0.2608695652173913</v>
      </c>
    </row>
    <row r="2491" spans="1:33" x14ac:dyDescent="0.3">
      <c r="A2491" s="27">
        <v>46289</v>
      </c>
      <c r="B2491" s="8" t="s">
        <v>12</v>
      </c>
      <c r="C2491" s="8" t="s">
        <v>140</v>
      </c>
      <c r="D2491" s="8" t="s">
        <v>141</v>
      </c>
      <c r="E2491" s="8" t="s">
        <v>239</v>
      </c>
      <c r="F2491" s="8" t="s">
        <v>143</v>
      </c>
      <c r="G2491" s="8" t="s">
        <v>151</v>
      </c>
      <c r="H2491" s="8" t="s">
        <v>6</v>
      </c>
      <c r="I2491" s="8" t="s">
        <v>539</v>
      </c>
      <c r="J2491" s="8" t="s">
        <v>242</v>
      </c>
      <c r="K2491" s="8" t="s">
        <v>14</v>
      </c>
      <c r="L2491" s="12">
        <v>1205</v>
      </c>
      <c r="M2491" s="9">
        <v>8</v>
      </c>
      <c r="N2491" s="10">
        <f t="shared" si="342"/>
        <v>6.6390041493775932E-3</v>
      </c>
      <c r="O2491" s="11">
        <f t="shared" si="343"/>
        <v>5.23</v>
      </c>
      <c r="P2491" s="11">
        <v>41.84</v>
      </c>
      <c r="Q2491" s="11">
        <v>0</v>
      </c>
      <c r="R2491" s="8">
        <v>0</v>
      </c>
      <c r="S2491" s="8">
        <v>0</v>
      </c>
      <c r="T2491" s="33" t="str">
        <f t="shared" si="344"/>
        <v/>
      </c>
      <c r="U2491" s="12">
        <f t="shared" si="345"/>
        <v>0</v>
      </c>
      <c r="V2491" s="10">
        <f t="shared" si="346"/>
        <v>0</v>
      </c>
      <c r="W2491" s="11">
        <v>7</v>
      </c>
      <c r="X2491" s="8" t="s">
        <v>148</v>
      </c>
      <c r="Y2491" s="8" t="s">
        <v>149</v>
      </c>
      <c r="AA2491">
        <f t="shared" si="347"/>
        <v>4</v>
      </c>
      <c r="AB2491" s="32">
        <f t="shared" si="348"/>
        <v>-41.84</v>
      </c>
      <c r="AC2491" t="str">
        <f t="shared" si="349"/>
        <v>No Sales</v>
      </c>
      <c r="AD2491">
        <f>IFERROR(VLOOKUP(J2491,Product_lookup!$A:$G,5,FALSE),"")</f>
        <v>299</v>
      </c>
      <c r="AE2491">
        <f>IFERROR(VLOOKUP(J2491,Product_lookup!$A:$G,6,FALSE),"")</f>
        <v>114</v>
      </c>
      <c r="AF2491">
        <f>IFERROR(VLOOKUP(J2491,Product_lookup!$A:$G,7,FALSE),"")</f>
        <v>107</v>
      </c>
      <c r="AG2491" s="33">
        <f t="shared" si="350"/>
        <v>0.2608695652173913</v>
      </c>
    </row>
    <row r="2492" spans="1:33" x14ac:dyDescent="0.3">
      <c r="A2492" s="27">
        <v>46289</v>
      </c>
      <c r="B2492" s="8" t="s">
        <v>12</v>
      </c>
      <c r="C2492" s="8" t="s">
        <v>140</v>
      </c>
      <c r="D2492" s="8" t="s">
        <v>141</v>
      </c>
      <c r="E2492" s="8" t="s">
        <v>239</v>
      </c>
      <c r="F2492" s="8" t="s">
        <v>143</v>
      </c>
      <c r="G2492" s="8" t="s">
        <v>144</v>
      </c>
      <c r="H2492" s="8" t="s">
        <v>6</v>
      </c>
      <c r="I2492" s="8" t="s">
        <v>240</v>
      </c>
      <c r="J2492" s="8" t="s">
        <v>242</v>
      </c>
      <c r="K2492" s="8" t="s">
        <v>21</v>
      </c>
      <c r="L2492" s="12">
        <v>895</v>
      </c>
      <c r="M2492" s="9">
        <v>14</v>
      </c>
      <c r="N2492" s="10">
        <f t="shared" si="342"/>
        <v>1.564245810055866E-2</v>
      </c>
      <c r="O2492" s="11">
        <f t="shared" si="343"/>
        <v>5.05</v>
      </c>
      <c r="P2492" s="11">
        <v>70.7</v>
      </c>
      <c r="Q2492" s="11">
        <v>0</v>
      </c>
      <c r="R2492" s="8">
        <v>0</v>
      </c>
      <c r="S2492" s="8">
        <v>0</v>
      </c>
      <c r="T2492" s="33" t="str">
        <f t="shared" si="344"/>
        <v/>
      </c>
      <c r="U2492" s="12">
        <f t="shared" si="345"/>
        <v>0</v>
      </c>
      <c r="V2492" s="10">
        <f t="shared" si="346"/>
        <v>0</v>
      </c>
      <c r="W2492" s="11">
        <v>6</v>
      </c>
      <c r="X2492" s="8" t="s">
        <v>148</v>
      </c>
      <c r="Y2492" s="8" t="s">
        <v>149</v>
      </c>
      <c r="AA2492">
        <f t="shared" si="347"/>
        <v>4</v>
      </c>
      <c r="AB2492" s="32">
        <f t="shared" si="348"/>
        <v>-70.7</v>
      </c>
      <c r="AC2492" t="str">
        <f t="shared" si="349"/>
        <v>No Sales</v>
      </c>
      <c r="AD2492">
        <f>IFERROR(VLOOKUP(J2492,Product_lookup!$A:$G,5,FALSE),"")</f>
        <v>299</v>
      </c>
      <c r="AE2492">
        <f>IFERROR(VLOOKUP(J2492,Product_lookup!$A:$G,6,FALSE),"")</f>
        <v>114</v>
      </c>
      <c r="AF2492">
        <f>IFERROR(VLOOKUP(J2492,Product_lookup!$A:$G,7,FALSE),"")</f>
        <v>107</v>
      </c>
      <c r="AG2492" s="33">
        <f t="shared" si="350"/>
        <v>0.2608695652173913</v>
      </c>
    </row>
    <row r="2493" spans="1:33" x14ac:dyDescent="0.3">
      <c r="A2493" s="27">
        <v>46289</v>
      </c>
      <c r="B2493" s="8" t="s">
        <v>12</v>
      </c>
      <c r="C2493" s="8" t="s">
        <v>140</v>
      </c>
      <c r="D2493" s="8" t="s">
        <v>141</v>
      </c>
      <c r="E2493" s="8" t="s">
        <v>239</v>
      </c>
      <c r="F2493" s="8" t="s">
        <v>143</v>
      </c>
      <c r="G2493" s="8" t="s">
        <v>178</v>
      </c>
      <c r="H2493" s="8" t="s">
        <v>6</v>
      </c>
      <c r="I2493" s="8" t="s">
        <v>713</v>
      </c>
      <c r="J2493" s="8" t="s">
        <v>242</v>
      </c>
      <c r="K2493" s="8" t="s">
        <v>21</v>
      </c>
      <c r="L2493" s="12">
        <v>192</v>
      </c>
      <c r="M2493" s="9">
        <v>3</v>
      </c>
      <c r="N2493" s="10">
        <f t="shared" si="342"/>
        <v>1.5625E-2</v>
      </c>
      <c r="O2493" s="11">
        <f t="shared" si="343"/>
        <v>5.5</v>
      </c>
      <c r="P2493" s="11">
        <v>16.5</v>
      </c>
      <c r="Q2493" s="11">
        <v>0</v>
      </c>
      <c r="R2493" s="8">
        <v>0</v>
      </c>
      <c r="S2493" s="8">
        <v>0</v>
      </c>
      <c r="T2493" s="33" t="str">
        <f t="shared" si="344"/>
        <v/>
      </c>
      <c r="U2493" s="12">
        <f t="shared" si="345"/>
        <v>0</v>
      </c>
      <c r="V2493" s="10">
        <f t="shared" si="346"/>
        <v>0</v>
      </c>
      <c r="W2493" s="11">
        <v>5.5</v>
      </c>
      <c r="X2493" s="8" t="s">
        <v>148</v>
      </c>
      <c r="Y2493" s="8" t="s">
        <v>149</v>
      </c>
      <c r="AA2493">
        <f t="shared" si="347"/>
        <v>4</v>
      </c>
      <c r="AB2493" s="32">
        <f t="shared" si="348"/>
        <v>-16.5</v>
      </c>
      <c r="AC2493" t="str">
        <f t="shared" si="349"/>
        <v>No Sales</v>
      </c>
      <c r="AD2493">
        <f>IFERROR(VLOOKUP(J2493,Product_lookup!$A:$G,5,FALSE),"")</f>
        <v>299</v>
      </c>
      <c r="AE2493">
        <f>IFERROR(VLOOKUP(J2493,Product_lookup!$A:$G,6,FALSE),"")</f>
        <v>114</v>
      </c>
      <c r="AF2493">
        <f>IFERROR(VLOOKUP(J2493,Product_lookup!$A:$G,7,FALSE),"")</f>
        <v>107</v>
      </c>
      <c r="AG2493" s="33">
        <f t="shared" si="350"/>
        <v>0.2608695652173913</v>
      </c>
    </row>
    <row r="2494" spans="1:33" x14ac:dyDescent="0.3">
      <c r="A2494" s="27">
        <v>46289</v>
      </c>
      <c r="B2494" s="8" t="s">
        <v>12</v>
      </c>
      <c r="C2494" s="8" t="s">
        <v>140</v>
      </c>
      <c r="D2494" s="8" t="s">
        <v>141</v>
      </c>
      <c r="E2494" s="8" t="s">
        <v>167</v>
      </c>
      <c r="F2494" s="8" t="s">
        <v>143</v>
      </c>
      <c r="G2494" s="8" t="s">
        <v>151</v>
      </c>
      <c r="H2494" s="8" t="s">
        <v>6</v>
      </c>
      <c r="I2494" s="8" t="s">
        <v>511</v>
      </c>
      <c r="J2494" s="8" t="s">
        <v>169</v>
      </c>
      <c r="K2494" s="8" t="s">
        <v>14</v>
      </c>
      <c r="L2494" s="12">
        <v>1460</v>
      </c>
      <c r="M2494" s="9">
        <v>6</v>
      </c>
      <c r="N2494" s="10">
        <f t="shared" si="342"/>
        <v>4.10958904109589E-3</v>
      </c>
      <c r="O2494" s="11">
        <f t="shared" si="343"/>
        <v>4.67</v>
      </c>
      <c r="P2494" s="11">
        <v>28.02</v>
      </c>
      <c r="Q2494" s="11">
        <v>0</v>
      </c>
      <c r="R2494" s="8">
        <v>0</v>
      </c>
      <c r="S2494" s="8">
        <v>0</v>
      </c>
      <c r="T2494" s="33" t="str">
        <f t="shared" si="344"/>
        <v/>
      </c>
      <c r="U2494" s="12">
        <f t="shared" si="345"/>
        <v>0</v>
      </c>
      <c r="V2494" s="10">
        <f t="shared" si="346"/>
        <v>0</v>
      </c>
      <c r="W2494" s="11">
        <v>6.5</v>
      </c>
      <c r="X2494" s="8" t="s">
        <v>148</v>
      </c>
      <c r="Y2494" s="8" t="s">
        <v>149</v>
      </c>
      <c r="AA2494">
        <f t="shared" si="347"/>
        <v>4</v>
      </c>
      <c r="AB2494" s="32">
        <f t="shared" si="348"/>
        <v>-28.02</v>
      </c>
      <c r="AC2494" t="str">
        <f t="shared" si="349"/>
        <v>No Sales</v>
      </c>
      <c r="AD2494">
        <f>IFERROR(VLOOKUP(J2494,Product_lookup!$A:$G,5,FALSE),"")</f>
        <v>249</v>
      </c>
      <c r="AE2494">
        <f>IFERROR(VLOOKUP(J2494,Product_lookup!$A:$G,6,FALSE),"")</f>
        <v>100</v>
      </c>
      <c r="AF2494">
        <f>IFERROR(VLOOKUP(J2494,Product_lookup!$A:$G,7,FALSE),"")</f>
        <v>102</v>
      </c>
      <c r="AG2494" s="33">
        <f t="shared" si="350"/>
        <v>0.18875502008032127</v>
      </c>
    </row>
    <row r="2495" spans="1:33" x14ac:dyDescent="0.3">
      <c r="A2495" s="27">
        <v>46289</v>
      </c>
      <c r="B2495" s="8" t="s">
        <v>12</v>
      </c>
      <c r="C2495" s="8" t="s">
        <v>140</v>
      </c>
      <c r="D2495" s="8" t="s">
        <v>141</v>
      </c>
      <c r="E2495" s="8" t="s">
        <v>167</v>
      </c>
      <c r="F2495" s="8" t="s">
        <v>143</v>
      </c>
      <c r="G2495" s="8" t="s">
        <v>144</v>
      </c>
      <c r="H2495" s="8" t="s">
        <v>6</v>
      </c>
      <c r="I2495" s="8" t="s">
        <v>256</v>
      </c>
      <c r="J2495" s="8" t="s">
        <v>169</v>
      </c>
      <c r="K2495" s="8" t="s">
        <v>14</v>
      </c>
      <c r="L2495" s="12">
        <v>873</v>
      </c>
      <c r="M2495" s="9">
        <v>6</v>
      </c>
      <c r="N2495" s="10">
        <f t="shared" si="342"/>
        <v>6.8728522336769758E-3</v>
      </c>
      <c r="O2495" s="11">
        <f t="shared" si="343"/>
        <v>3.52</v>
      </c>
      <c r="P2495" s="11">
        <v>21.12</v>
      </c>
      <c r="Q2495" s="11">
        <v>249</v>
      </c>
      <c r="R2495" s="8">
        <v>1</v>
      </c>
      <c r="S2495" s="8">
        <v>1</v>
      </c>
      <c r="T2495" s="33">
        <f t="shared" si="344"/>
        <v>8.4819277108433733E-2</v>
      </c>
      <c r="U2495" s="12">
        <f t="shared" si="345"/>
        <v>11.789772727272727</v>
      </c>
      <c r="V2495" s="10">
        <f t="shared" si="346"/>
        <v>0.16666666666666666</v>
      </c>
      <c r="W2495" s="11">
        <v>6.5</v>
      </c>
      <c r="X2495" s="8" t="s">
        <v>148</v>
      </c>
      <c r="Y2495" s="8" t="s">
        <v>149</v>
      </c>
      <c r="AA2495">
        <f t="shared" si="347"/>
        <v>4</v>
      </c>
      <c r="AB2495" s="32">
        <f t="shared" si="348"/>
        <v>25.88</v>
      </c>
      <c r="AC2495" t="str">
        <f t="shared" si="349"/>
        <v>Profitable</v>
      </c>
      <c r="AD2495">
        <f>IFERROR(VLOOKUP(J2495,Product_lookup!$A:$G,5,FALSE),"")</f>
        <v>249</v>
      </c>
      <c r="AE2495">
        <f>IFERROR(VLOOKUP(J2495,Product_lookup!$A:$G,6,FALSE),"")</f>
        <v>100</v>
      </c>
      <c r="AF2495">
        <f>IFERROR(VLOOKUP(J2495,Product_lookup!$A:$G,7,FALSE),"")</f>
        <v>102</v>
      </c>
      <c r="AG2495" s="33">
        <f t="shared" si="350"/>
        <v>0.18875502008032127</v>
      </c>
    </row>
    <row r="2496" spans="1:33" x14ac:dyDescent="0.3">
      <c r="A2496" s="27">
        <v>46289</v>
      </c>
      <c r="B2496" s="8" t="s">
        <v>12</v>
      </c>
      <c r="C2496" s="8" t="s">
        <v>140</v>
      </c>
      <c r="D2496" s="8" t="s">
        <v>141</v>
      </c>
      <c r="E2496" s="8" t="s">
        <v>167</v>
      </c>
      <c r="F2496" s="8" t="s">
        <v>143</v>
      </c>
      <c r="G2496" s="8" t="s">
        <v>144</v>
      </c>
      <c r="H2496" s="8" t="s">
        <v>6</v>
      </c>
      <c r="I2496" s="8" t="s">
        <v>512</v>
      </c>
      <c r="J2496" s="8" t="s">
        <v>169</v>
      </c>
      <c r="K2496" s="8" t="s">
        <v>7</v>
      </c>
      <c r="L2496" s="12">
        <v>288</v>
      </c>
      <c r="M2496" s="9">
        <v>3</v>
      </c>
      <c r="N2496" s="10">
        <f t="shared" si="342"/>
        <v>1.0416666666666666E-2</v>
      </c>
      <c r="O2496" s="11">
        <f t="shared" si="343"/>
        <v>4.12</v>
      </c>
      <c r="P2496" s="11">
        <v>12.36</v>
      </c>
      <c r="Q2496" s="11">
        <v>0</v>
      </c>
      <c r="R2496" s="8">
        <v>0</v>
      </c>
      <c r="S2496" s="8">
        <v>0</v>
      </c>
      <c r="T2496" s="33" t="str">
        <f t="shared" si="344"/>
        <v/>
      </c>
      <c r="U2496" s="12">
        <f t="shared" si="345"/>
        <v>0</v>
      </c>
      <c r="V2496" s="10">
        <f t="shared" si="346"/>
        <v>0</v>
      </c>
      <c r="W2496" s="11">
        <v>6.5</v>
      </c>
      <c r="X2496" s="8" t="s">
        <v>148</v>
      </c>
      <c r="Y2496" s="8" t="s">
        <v>149</v>
      </c>
      <c r="AA2496">
        <f t="shared" si="347"/>
        <v>4</v>
      </c>
      <c r="AB2496" s="32">
        <f t="shared" si="348"/>
        <v>-12.36</v>
      </c>
      <c r="AC2496" t="str">
        <f t="shared" si="349"/>
        <v>No Sales</v>
      </c>
      <c r="AD2496">
        <f>IFERROR(VLOOKUP(J2496,Product_lookup!$A:$G,5,FALSE),"")</f>
        <v>249</v>
      </c>
      <c r="AE2496">
        <f>IFERROR(VLOOKUP(J2496,Product_lookup!$A:$G,6,FALSE),"")</f>
        <v>100</v>
      </c>
      <c r="AF2496">
        <f>IFERROR(VLOOKUP(J2496,Product_lookup!$A:$G,7,FALSE),"")</f>
        <v>102</v>
      </c>
      <c r="AG2496" s="33">
        <f t="shared" si="350"/>
        <v>0.18875502008032127</v>
      </c>
    </row>
    <row r="2497" spans="1:33" x14ac:dyDescent="0.3">
      <c r="A2497" s="27">
        <v>46289</v>
      </c>
      <c r="B2497" s="8" t="s">
        <v>12</v>
      </c>
      <c r="C2497" s="8" t="s">
        <v>140</v>
      </c>
      <c r="D2497" s="8" t="s">
        <v>141</v>
      </c>
      <c r="E2497" s="8" t="s">
        <v>167</v>
      </c>
      <c r="F2497" s="8" t="s">
        <v>143</v>
      </c>
      <c r="G2497" s="8" t="s">
        <v>144</v>
      </c>
      <c r="H2497" s="8" t="s">
        <v>6</v>
      </c>
      <c r="I2497" s="8" t="s">
        <v>837</v>
      </c>
      <c r="J2497" s="8" t="s">
        <v>169</v>
      </c>
      <c r="K2497" s="8" t="s">
        <v>14</v>
      </c>
      <c r="L2497" s="12">
        <v>670</v>
      </c>
      <c r="M2497" s="9">
        <v>5</v>
      </c>
      <c r="N2497" s="10">
        <f t="shared" si="342"/>
        <v>7.462686567164179E-3</v>
      </c>
      <c r="O2497" s="11">
        <f t="shared" si="343"/>
        <v>3.7</v>
      </c>
      <c r="P2497" s="11">
        <v>18.5</v>
      </c>
      <c r="Q2497" s="11">
        <v>0</v>
      </c>
      <c r="R2497" s="8">
        <v>0</v>
      </c>
      <c r="S2497" s="8">
        <v>0</v>
      </c>
      <c r="T2497" s="33" t="str">
        <f t="shared" si="344"/>
        <v/>
      </c>
      <c r="U2497" s="12">
        <f t="shared" si="345"/>
        <v>0</v>
      </c>
      <c r="V2497" s="10">
        <f t="shared" si="346"/>
        <v>0</v>
      </c>
      <c r="W2497" s="11">
        <v>6.5</v>
      </c>
      <c r="X2497" s="8" t="s">
        <v>148</v>
      </c>
      <c r="Y2497" s="8" t="s">
        <v>149</v>
      </c>
      <c r="AA2497">
        <f t="shared" si="347"/>
        <v>4</v>
      </c>
      <c r="AB2497" s="32">
        <f t="shared" si="348"/>
        <v>-18.5</v>
      </c>
      <c r="AC2497" t="str">
        <f t="shared" si="349"/>
        <v>No Sales</v>
      </c>
      <c r="AD2497">
        <f>IFERROR(VLOOKUP(J2497,Product_lookup!$A:$G,5,FALSE),"")</f>
        <v>249</v>
      </c>
      <c r="AE2497">
        <f>IFERROR(VLOOKUP(J2497,Product_lookup!$A:$G,6,FALSE),"")</f>
        <v>100</v>
      </c>
      <c r="AF2497">
        <f>IFERROR(VLOOKUP(J2497,Product_lookup!$A:$G,7,FALSE),"")</f>
        <v>102</v>
      </c>
      <c r="AG2497" s="33">
        <f t="shared" si="350"/>
        <v>0.18875502008032127</v>
      </c>
    </row>
    <row r="2498" spans="1:33" x14ac:dyDescent="0.3">
      <c r="A2498" s="27">
        <v>46289</v>
      </c>
      <c r="B2498" s="8" t="s">
        <v>12</v>
      </c>
      <c r="C2498" s="8" t="s">
        <v>140</v>
      </c>
      <c r="D2498" s="8" t="s">
        <v>141</v>
      </c>
      <c r="E2498" s="8" t="s">
        <v>167</v>
      </c>
      <c r="F2498" s="8" t="s">
        <v>143</v>
      </c>
      <c r="G2498" s="8" t="s">
        <v>151</v>
      </c>
      <c r="H2498" s="8" t="s">
        <v>6</v>
      </c>
      <c r="I2498" s="8" t="s">
        <v>343</v>
      </c>
      <c r="J2498" s="8" t="s">
        <v>169</v>
      </c>
      <c r="K2498" s="8" t="s">
        <v>14</v>
      </c>
      <c r="L2498" s="12">
        <v>395</v>
      </c>
      <c r="M2498" s="9">
        <v>0</v>
      </c>
      <c r="N2498" s="10">
        <f t="shared" ref="N2498:N2561" si="351">IF(L2498=0,"",M2498/L2498)</f>
        <v>0</v>
      </c>
      <c r="O2498" s="11" t="str">
        <f t="shared" ref="O2498:O2561" si="352">IF(M2498=0,"",P2498/M2498)</f>
        <v/>
      </c>
      <c r="P2498" s="11">
        <v>0</v>
      </c>
      <c r="Q2498" s="11">
        <v>0</v>
      </c>
      <c r="R2498" s="8">
        <v>0</v>
      </c>
      <c r="S2498" s="8">
        <v>0</v>
      </c>
      <c r="T2498" s="33" t="str">
        <f t="shared" ref="T2498:T2561" si="353">IF(Q2498=0,"",P2498/Q2498)</f>
        <v/>
      </c>
      <c r="U2498" s="12" t="str">
        <f t="shared" ref="U2498:U2561" si="354">IF(P2498=0,"",Q2498/P2498)</f>
        <v/>
      </c>
      <c r="V2498" s="10" t="str">
        <f t="shared" ref="V2498:V2561" si="355">IF(M2498=0,"",R2498/M2498)</f>
        <v/>
      </c>
      <c r="W2498" s="11">
        <v>7.5</v>
      </c>
      <c r="X2498" s="8" t="s">
        <v>148</v>
      </c>
      <c r="Y2498" s="8" t="s">
        <v>149</v>
      </c>
      <c r="AA2498">
        <f t="shared" ref="AA2498:AA2561" si="356">IF(OR(A2498&lt;DATE(2026,9,1),A2498&gt;DATE(2026,9,28)),"Check Date",INT((A2498-DATE(2026,9,1))/7)+1)</f>
        <v>4</v>
      </c>
      <c r="AB2498" s="32">
        <f t="shared" ref="AB2498:AB2561" si="357">IF(OR(AD2498="",AE2498="",AF2498=""),"",S2498*(AD2498-AE2498-AF2498)-P2498)</f>
        <v>0</v>
      </c>
      <c r="AC2498" t="str">
        <f t="shared" ref="AC2498:AC2561" si="358">IF(P2498&lt;0,"Review",IF(OR(AD2498="",AE2498="",AF2498=""),"Cost missing",IF(P2498=0,"No Spend",IF(Q2498=0,"No Sales",IF(P2498/Q2498&lt;AG2498,"Profitable","Losing")))))</f>
        <v>No Spend</v>
      </c>
      <c r="AD2498">
        <f>IFERROR(VLOOKUP(J2498,Product_lookup!$A:$G,5,FALSE),"")</f>
        <v>249</v>
      </c>
      <c r="AE2498">
        <f>IFERROR(VLOOKUP(J2498,Product_lookup!$A:$G,6,FALSE),"")</f>
        <v>100</v>
      </c>
      <c r="AF2498">
        <f>IFERROR(VLOOKUP(J2498,Product_lookup!$A:$G,7,FALSE),"")</f>
        <v>102</v>
      </c>
      <c r="AG2498" s="33">
        <f t="shared" ref="AG2498:AG2561" si="359">IFERROR((AD2498-AE2498-AF2498)/AD2498,"")</f>
        <v>0.18875502008032127</v>
      </c>
    </row>
    <row r="2499" spans="1:33" x14ac:dyDescent="0.3">
      <c r="A2499" s="27">
        <v>46289</v>
      </c>
      <c r="B2499" s="8" t="s">
        <v>5</v>
      </c>
      <c r="C2499" s="8" t="s">
        <v>173</v>
      </c>
      <c r="D2499" s="8" t="s">
        <v>141</v>
      </c>
      <c r="E2499" s="8" t="s">
        <v>174</v>
      </c>
      <c r="F2499" s="8" t="s">
        <v>143</v>
      </c>
      <c r="G2499" s="8" t="s">
        <v>151</v>
      </c>
      <c r="H2499" s="8" t="s">
        <v>6</v>
      </c>
      <c r="I2499" s="8" t="s">
        <v>408</v>
      </c>
      <c r="J2499" s="8" t="s">
        <v>176</v>
      </c>
      <c r="K2499" s="8" t="s">
        <v>7</v>
      </c>
      <c r="L2499" s="12">
        <v>556</v>
      </c>
      <c r="M2499" s="9">
        <v>7</v>
      </c>
      <c r="N2499" s="10">
        <f t="shared" si="351"/>
        <v>1.2589928057553957E-2</v>
      </c>
      <c r="O2499" s="11">
        <f t="shared" si="352"/>
        <v>11.069999999999999</v>
      </c>
      <c r="P2499" s="11">
        <v>77.489999999999995</v>
      </c>
      <c r="Q2499" s="11">
        <v>0</v>
      </c>
      <c r="R2499" s="8">
        <v>0</v>
      </c>
      <c r="S2499" s="8">
        <v>0</v>
      </c>
      <c r="T2499" s="33" t="str">
        <f t="shared" si="353"/>
        <v/>
      </c>
      <c r="U2499" s="12">
        <f t="shared" si="354"/>
        <v>0</v>
      </c>
      <c r="V2499" s="10">
        <f t="shared" si="355"/>
        <v>0</v>
      </c>
      <c r="W2499" s="11">
        <v>14</v>
      </c>
      <c r="X2499" s="8" t="s">
        <v>148</v>
      </c>
      <c r="Y2499" s="8" t="s">
        <v>149</v>
      </c>
      <c r="AA2499">
        <f t="shared" si="356"/>
        <v>4</v>
      </c>
      <c r="AB2499" s="32">
        <f t="shared" si="357"/>
        <v>-77.489999999999995</v>
      </c>
      <c r="AC2499" t="str">
        <f t="shared" si="358"/>
        <v>No Sales</v>
      </c>
      <c r="AD2499">
        <f>IFERROR(VLOOKUP(J2499,Product_lookup!$A:$G,5,FALSE),"")</f>
        <v>449</v>
      </c>
      <c r="AE2499">
        <f>IFERROR(VLOOKUP(J2499,Product_lookup!$A:$G,6,FALSE),"")</f>
        <v>166</v>
      </c>
      <c r="AF2499">
        <f>IFERROR(VLOOKUP(J2499,Product_lookup!$A:$G,7,FALSE),"")</f>
        <v>140</v>
      </c>
      <c r="AG2499" s="33">
        <f t="shared" si="359"/>
        <v>0.31848552338530067</v>
      </c>
    </row>
    <row r="2500" spans="1:33" x14ac:dyDescent="0.3">
      <c r="A2500" s="27">
        <v>46289</v>
      </c>
      <c r="B2500" s="8" t="s">
        <v>5</v>
      </c>
      <c r="C2500" s="8" t="s">
        <v>173</v>
      </c>
      <c r="D2500" s="8" t="s">
        <v>141</v>
      </c>
      <c r="E2500" s="8" t="s">
        <v>174</v>
      </c>
      <c r="F2500" s="8" t="s">
        <v>143</v>
      </c>
      <c r="G2500" s="8" t="s">
        <v>151</v>
      </c>
      <c r="H2500" s="8" t="s">
        <v>6</v>
      </c>
      <c r="I2500" s="8" t="s">
        <v>411</v>
      </c>
      <c r="J2500" s="8" t="s">
        <v>176</v>
      </c>
      <c r="K2500" s="8" t="s">
        <v>7</v>
      </c>
      <c r="L2500" s="12">
        <v>491</v>
      </c>
      <c r="M2500" s="9">
        <v>2</v>
      </c>
      <c r="N2500" s="10">
        <f t="shared" si="351"/>
        <v>4.0733197556008143E-3</v>
      </c>
      <c r="O2500" s="11">
        <f t="shared" si="352"/>
        <v>4.8600000000000003</v>
      </c>
      <c r="P2500" s="11">
        <v>9.7200000000000006</v>
      </c>
      <c r="Q2500" s="11">
        <v>0</v>
      </c>
      <c r="R2500" s="8">
        <v>0</v>
      </c>
      <c r="S2500" s="8">
        <v>0</v>
      </c>
      <c r="T2500" s="33" t="str">
        <f t="shared" si="353"/>
        <v/>
      </c>
      <c r="U2500" s="12">
        <f t="shared" si="354"/>
        <v>0</v>
      </c>
      <c r="V2500" s="10">
        <f t="shared" si="355"/>
        <v>0</v>
      </c>
      <c r="W2500" s="11">
        <v>9</v>
      </c>
      <c r="X2500" s="8" t="s">
        <v>148</v>
      </c>
      <c r="Y2500" s="8" t="s">
        <v>149</v>
      </c>
      <c r="AA2500">
        <f t="shared" si="356"/>
        <v>4</v>
      </c>
      <c r="AB2500" s="32">
        <f t="shared" si="357"/>
        <v>-9.7200000000000006</v>
      </c>
      <c r="AC2500" t="str">
        <f t="shared" si="358"/>
        <v>No Sales</v>
      </c>
      <c r="AD2500">
        <f>IFERROR(VLOOKUP(J2500,Product_lookup!$A:$G,5,FALSE),"")</f>
        <v>449</v>
      </c>
      <c r="AE2500">
        <f>IFERROR(VLOOKUP(J2500,Product_lookup!$A:$G,6,FALSE),"")</f>
        <v>166</v>
      </c>
      <c r="AF2500">
        <f>IFERROR(VLOOKUP(J2500,Product_lookup!$A:$G,7,FALSE),"")</f>
        <v>140</v>
      </c>
      <c r="AG2500" s="33">
        <f t="shared" si="359"/>
        <v>0.31848552338530067</v>
      </c>
    </row>
    <row r="2501" spans="1:33" x14ac:dyDescent="0.3">
      <c r="A2501" s="27">
        <v>46289</v>
      </c>
      <c r="B2501" s="8" t="s">
        <v>5</v>
      </c>
      <c r="C2501" s="8" t="s">
        <v>173</v>
      </c>
      <c r="D2501" s="8" t="s">
        <v>141</v>
      </c>
      <c r="E2501" s="8" t="s">
        <v>174</v>
      </c>
      <c r="F2501" s="8" t="s">
        <v>143</v>
      </c>
      <c r="G2501" s="8" t="s">
        <v>151</v>
      </c>
      <c r="H2501" s="8" t="s">
        <v>6</v>
      </c>
      <c r="I2501" s="8" t="s">
        <v>185</v>
      </c>
      <c r="J2501" s="8" t="s">
        <v>176</v>
      </c>
      <c r="K2501" s="8" t="s">
        <v>7</v>
      </c>
      <c r="L2501" s="12">
        <v>743</v>
      </c>
      <c r="M2501" s="9">
        <v>5</v>
      </c>
      <c r="N2501" s="10">
        <f t="shared" si="351"/>
        <v>6.7294751009421266E-3</v>
      </c>
      <c r="O2501" s="11">
        <f t="shared" si="352"/>
        <v>7.0200000000000005</v>
      </c>
      <c r="P2501" s="11">
        <v>35.1</v>
      </c>
      <c r="Q2501" s="11">
        <v>0</v>
      </c>
      <c r="R2501" s="8">
        <v>0</v>
      </c>
      <c r="S2501" s="8">
        <v>0</v>
      </c>
      <c r="T2501" s="33" t="str">
        <f t="shared" si="353"/>
        <v/>
      </c>
      <c r="U2501" s="12">
        <f t="shared" si="354"/>
        <v>0</v>
      </c>
      <c r="V2501" s="10">
        <f t="shared" si="355"/>
        <v>0</v>
      </c>
      <c r="W2501" s="11">
        <v>9</v>
      </c>
      <c r="X2501" s="8" t="s">
        <v>148</v>
      </c>
      <c r="Y2501" s="8" t="s">
        <v>149</v>
      </c>
      <c r="AA2501">
        <f t="shared" si="356"/>
        <v>4</v>
      </c>
      <c r="AB2501" s="32">
        <f t="shared" si="357"/>
        <v>-35.1</v>
      </c>
      <c r="AC2501" t="str">
        <f t="shared" si="358"/>
        <v>No Sales</v>
      </c>
      <c r="AD2501">
        <f>IFERROR(VLOOKUP(J2501,Product_lookup!$A:$G,5,FALSE),"")</f>
        <v>449</v>
      </c>
      <c r="AE2501">
        <f>IFERROR(VLOOKUP(J2501,Product_lookup!$A:$G,6,FALSE),"")</f>
        <v>166</v>
      </c>
      <c r="AF2501">
        <f>IFERROR(VLOOKUP(J2501,Product_lookup!$A:$G,7,FALSE),"")</f>
        <v>140</v>
      </c>
      <c r="AG2501" s="33">
        <f t="shared" si="359"/>
        <v>0.31848552338530067</v>
      </c>
    </row>
    <row r="2502" spans="1:33" x14ac:dyDescent="0.3">
      <c r="A2502" s="27">
        <v>46289</v>
      </c>
      <c r="B2502" s="8" t="s">
        <v>5</v>
      </c>
      <c r="C2502" s="8" t="s">
        <v>173</v>
      </c>
      <c r="D2502" s="8" t="s">
        <v>141</v>
      </c>
      <c r="E2502" s="8" t="s">
        <v>174</v>
      </c>
      <c r="F2502" s="8" t="s">
        <v>143</v>
      </c>
      <c r="G2502" s="8" t="s">
        <v>151</v>
      </c>
      <c r="H2502" s="8" t="s">
        <v>6</v>
      </c>
      <c r="I2502" s="8" t="s">
        <v>407</v>
      </c>
      <c r="J2502" s="8" t="s">
        <v>176</v>
      </c>
      <c r="K2502" s="8" t="s">
        <v>21</v>
      </c>
      <c r="L2502" s="12">
        <v>411</v>
      </c>
      <c r="M2502" s="9">
        <v>9</v>
      </c>
      <c r="N2502" s="10">
        <f t="shared" si="351"/>
        <v>2.1897810218978103E-2</v>
      </c>
      <c r="O2502" s="11">
        <f t="shared" si="352"/>
        <v>9</v>
      </c>
      <c r="P2502" s="11">
        <v>81</v>
      </c>
      <c r="Q2502" s="11">
        <v>449</v>
      </c>
      <c r="R2502" s="8">
        <v>1</v>
      </c>
      <c r="S2502" s="8">
        <v>1</v>
      </c>
      <c r="T2502" s="33">
        <f t="shared" si="353"/>
        <v>0.18040089086859687</v>
      </c>
      <c r="U2502" s="12">
        <f t="shared" si="354"/>
        <v>5.5432098765432096</v>
      </c>
      <c r="V2502" s="10">
        <f t="shared" si="355"/>
        <v>0.1111111111111111</v>
      </c>
      <c r="W2502" s="11">
        <v>9</v>
      </c>
      <c r="X2502" s="8" t="s">
        <v>148</v>
      </c>
      <c r="Y2502" s="8" t="s">
        <v>149</v>
      </c>
      <c r="AA2502">
        <f t="shared" si="356"/>
        <v>4</v>
      </c>
      <c r="AB2502" s="32">
        <f t="shared" si="357"/>
        <v>62</v>
      </c>
      <c r="AC2502" t="str">
        <f t="shared" si="358"/>
        <v>Profitable</v>
      </c>
      <c r="AD2502">
        <f>IFERROR(VLOOKUP(J2502,Product_lookup!$A:$G,5,FALSE),"")</f>
        <v>449</v>
      </c>
      <c r="AE2502">
        <f>IFERROR(VLOOKUP(J2502,Product_lookup!$A:$G,6,FALSE),"")</f>
        <v>166</v>
      </c>
      <c r="AF2502">
        <f>IFERROR(VLOOKUP(J2502,Product_lookup!$A:$G,7,FALSE),"")</f>
        <v>140</v>
      </c>
      <c r="AG2502" s="33">
        <f t="shared" si="359"/>
        <v>0.31848552338530067</v>
      </c>
    </row>
    <row r="2503" spans="1:33" x14ac:dyDescent="0.3">
      <c r="A2503" s="27">
        <v>46289</v>
      </c>
      <c r="B2503" s="8" t="s">
        <v>5</v>
      </c>
      <c r="C2503" s="8" t="s">
        <v>173</v>
      </c>
      <c r="D2503" s="8" t="s">
        <v>141</v>
      </c>
      <c r="E2503" s="8" t="s">
        <v>186</v>
      </c>
      <c r="F2503" s="8" t="s">
        <v>143</v>
      </c>
      <c r="G2503" s="8" t="s">
        <v>144</v>
      </c>
      <c r="H2503" s="8" t="s">
        <v>6</v>
      </c>
      <c r="I2503" s="8" t="s">
        <v>1221</v>
      </c>
      <c r="J2503" s="8" t="s">
        <v>188</v>
      </c>
      <c r="K2503" s="8" t="s">
        <v>7</v>
      </c>
      <c r="L2503" s="12">
        <v>261</v>
      </c>
      <c r="M2503" s="9">
        <v>1</v>
      </c>
      <c r="N2503" s="10">
        <f t="shared" si="351"/>
        <v>3.8314176245210726E-3</v>
      </c>
      <c r="O2503" s="11">
        <f t="shared" si="352"/>
        <v>5.76</v>
      </c>
      <c r="P2503" s="11">
        <v>5.76</v>
      </c>
      <c r="Q2503" s="11">
        <v>0</v>
      </c>
      <c r="R2503" s="8">
        <v>0</v>
      </c>
      <c r="S2503" s="8">
        <v>0</v>
      </c>
      <c r="T2503" s="33" t="str">
        <f t="shared" si="353"/>
        <v/>
      </c>
      <c r="U2503" s="12">
        <f t="shared" si="354"/>
        <v>0</v>
      </c>
      <c r="V2503" s="10">
        <f t="shared" si="355"/>
        <v>0</v>
      </c>
      <c r="W2503" s="11">
        <v>11</v>
      </c>
      <c r="X2503" s="8" t="s">
        <v>148</v>
      </c>
      <c r="Y2503" s="8" t="s">
        <v>149</v>
      </c>
      <c r="AA2503">
        <f t="shared" si="356"/>
        <v>4</v>
      </c>
      <c r="AB2503" s="32">
        <f t="shared" si="357"/>
        <v>-5.76</v>
      </c>
      <c r="AC2503" t="str">
        <f t="shared" si="358"/>
        <v>No Sales</v>
      </c>
      <c r="AD2503">
        <f>IFERROR(VLOOKUP(J2503,Product_lookup!$A:$G,5,FALSE),"")</f>
        <v>349</v>
      </c>
      <c r="AE2503">
        <f>IFERROR(VLOOKUP(J2503,Product_lookup!$A:$G,6,FALSE),"")</f>
        <v>133</v>
      </c>
      <c r="AF2503">
        <f>IFERROR(VLOOKUP(J2503,Product_lookup!$A:$G,7,FALSE),"")</f>
        <v>121</v>
      </c>
      <c r="AG2503" s="33">
        <f t="shared" si="359"/>
        <v>0.27220630372492838</v>
      </c>
    </row>
    <row r="2504" spans="1:33" x14ac:dyDescent="0.3">
      <c r="A2504" s="27">
        <v>46289</v>
      </c>
      <c r="B2504" s="8" t="s">
        <v>5</v>
      </c>
      <c r="C2504" s="8" t="s">
        <v>173</v>
      </c>
      <c r="D2504" s="8" t="s">
        <v>141</v>
      </c>
      <c r="E2504" s="8" t="s">
        <v>186</v>
      </c>
      <c r="F2504" s="8" t="s">
        <v>143</v>
      </c>
      <c r="G2504" s="8" t="s">
        <v>144</v>
      </c>
      <c r="H2504" s="8" t="s">
        <v>6</v>
      </c>
      <c r="I2504" s="8" t="s">
        <v>280</v>
      </c>
      <c r="J2504" s="8" t="s">
        <v>188</v>
      </c>
      <c r="K2504" s="8" t="s">
        <v>7</v>
      </c>
      <c r="L2504" s="12">
        <v>937</v>
      </c>
      <c r="M2504" s="9">
        <v>10</v>
      </c>
      <c r="N2504" s="10">
        <f t="shared" si="351"/>
        <v>1.0672358591248666E-2</v>
      </c>
      <c r="O2504" s="11">
        <f t="shared" si="352"/>
        <v>3.6</v>
      </c>
      <c r="P2504" s="11">
        <v>36</v>
      </c>
      <c r="Q2504" s="11">
        <v>0</v>
      </c>
      <c r="R2504" s="8">
        <v>0</v>
      </c>
      <c r="S2504" s="8">
        <v>0</v>
      </c>
      <c r="T2504" s="33" t="str">
        <f t="shared" si="353"/>
        <v/>
      </c>
      <c r="U2504" s="12">
        <f t="shared" si="354"/>
        <v>0</v>
      </c>
      <c r="V2504" s="10">
        <f t="shared" si="355"/>
        <v>0</v>
      </c>
      <c r="W2504" s="11">
        <v>7</v>
      </c>
      <c r="X2504" s="8" t="s">
        <v>148</v>
      </c>
      <c r="Y2504" s="8" t="s">
        <v>149</v>
      </c>
      <c r="AA2504">
        <f t="shared" si="356"/>
        <v>4</v>
      </c>
      <c r="AB2504" s="32">
        <f t="shared" si="357"/>
        <v>-36</v>
      </c>
      <c r="AC2504" t="str">
        <f t="shared" si="358"/>
        <v>No Sales</v>
      </c>
      <c r="AD2504">
        <f>IFERROR(VLOOKUP(J2504,Product_lookup!$A:$G,5,FALSE),"")</f>
        <v>349</v>
      </c>
      <c r="AE2504">
        <f>IFERROR(VLOOKUP(J2504,Product_lookup!$A:$G,6,FALSE),"")</f>
        <v>133</v>
      </c>
      <c r="AF2504">
        <f>IFERROR(VLOOKUP(J2504,Product_lookup!$A:$G,7,FALSE),"")</f>
        <v>121</v>
      </c>
      <c r="AG2504" s="33">
        <f t="shared" si="359"/>
        <v>0.27220630372492838</v>
      </c>
    </row>
    <row r="2505" spans="1:33" x14ac:dyDescent="0.3">
      <c r="A2505" s="27">
        <v>46289</v>
      </c>
      <c r="B2505" s="8" t="s">
        <v>5</v>
      </c>
      <c r="C2505" s="8" t="s">
        <v>173</v>
      </c>
      <c r="D2505" s="8" t="s">
        <v>141</v>
      </c>
      <c r="E2505" s="8" t="s">
        <v>186</v>
      </c>
      <c r="F2505" s="8" t="s">
        <v>143</v>
      </c>
      <c r="G2505" s="8" t="s">
        <v>144</v>
      </c>
      <c r="H2505" s="8" t="s">
        <v>6</v>
      </c>
      <c r="I2505" s="8" t="s">
        <v>412</v>
      </c>
      <c r="J2505" s="8" t="s">
        <v>188</v>
      </c>
      <c r="K2505" s="8" t="s">
        <v>14</v>
      </c>
      <c r="L2505" s="12">
        <v>994</v>
      </c>
      <c r="M2505" s="9">
        <v>12</v>
      </c>
      <c r="N2505" s="10">
        <f t="shared" si="351"/>
        <v>1.2072434607645875E-2</v>
      </c>
      <c r="O2505" s="11">
        <f t="shared" si="352"/>
        <v>4.99</v>
      </c>
      <c r="P2505" s="11">
        <v>59.88</v>
      </c>
      <c r="Q2505" s="11">
        <v>0</v>
      </c>
      <c r="R2505" s="8">
        <v>0</v>
      </c>
      <c r="S2505" s="8">
        <v>0</v>
      </c>
      <c r="T2505" s="33" t="str">
        <f t="shared" si="353"/>
        <v/>
      </c>
      <c r="U2505" s="12">
        <f t="shared" si="354"/>
        <v>0</v>
      </c>
      <c r="V2505" s="10">
        <f t="shared" si="355"/>
        <v>0</v>
      </c>
      <c r="W2505" s="11">
        <v>7</v>
      </c>
      <c r="X2505" s="8" t="s">
        <v>148</v>
      </c>
      <c r="Y2505" s="8" t="s">
        <v>149</v>
      </c>
      <c r="AA2505">
        <f t="shared" si="356"/>
        <v>4</v>
      </c>
      <c r="AB2505" s="32">
        <f t="shared" si="357"/>
        <v>-59.88</v>
      </c>
      <c r="AC2505" t="str">
        <f t="shared" si="358"/>
        <v>No Sales</v>
      </c>
      <c r="AD2505">
        <f>IFERROR(VLOOKUP(J2505,Product_lookup!$A:$G,5,FALSE),"")</f>
        <v>349</v>
      </c>
      <c r="AE2505">
        <f>IFERROR(VLOOKUP(J2505,Product_lookup!$A:$G,6,FALSE),"")</f>
        <v>133</v>
      </c>
      <c r="AF2505">
        <f>IFERROR(VLOOKUP(J2505,Product_lookup!$A:$G,7,FALSE),"")</f>
        <v>121</v>
      </c>
      <c r="AG2505" s="33">
        <f t="shared" si="359"/>
        <v>0.27220630372492838</v>
      </c>
    </row>
    <row r="2506" spans="1:33" x14ac:dyDescent="0.3">
      <c r="A2506" s="27">
        <v>46289</v>
      </c>
      <c r="B2506" s="8" t="s">
        <v>5</v>
      </c>
      <c r="C2506" s="8" t="s">
        <v>173</v>
      </c>
      <c r="D2506" s="8" t="s">
        <v>141</v>
      </c>
      <c r="E2506" s="8" t="s">
        <v>193</v>
      </c>
      <c r="F2506" s="8" t="s">
        <v>143</v>
      </c>
      <c r="G2506" s="8" t="s">
        <v>144</v>
      </c>
      <c r="H2506" s="8" t="s">
        <v>6</v>
      </c>
      <c r="I2506" s="8" t="s">
        <v>976</v>
      </c>
      <c r="J2506" s="8" t="s">
        <v>195</v>
      </c>
      <c r="K2506" s="8" t="s">
        <v>14</v>
      </c>
      <c r="L2506" s="12">
        <v>216</v>
      </c>
      <c r="M2506" s="9">
        <v>0</v>
      </c>
      <c r="N2506" s="10">
        <f t="shared" si="351"/>
        <v>0</v>
      </c>
      <c r="O2506" s="11" t="str">
        <f t="shared" si="352"/>
        <v/>
      </c>
      <c r="P2506" s="11">
        <v>0</v>
      </c>
      <c r="Q2506" s="11">
        <v>0</v>
      </c>
      <c r="R2506" s="8">
        <v>0</v>
      </c>
      <c r="S2506" s="8">
        <v>0</v>
      </c>
      <c r="T2506" s="33" t="str">
        <f t="shared" si="353"/>
        <v/>
      </c>
      <c r="U2506" s="12" t="str">
        <f t="shared" si="354"/>
        <v/>
      </c>
      <c r="V2506" s="10" t="str">
        <f t="shared" si="355"/>
        <v/>
      </c>
      <c r="W2506" s="11">
        <v>11</v>
      </c>
      <c r="X2506" s="8" t="s">
        <v>148</v>
      </c>
      <c r="Y2506" s="8" t="s">
        <v>149</v>
      </c>
      <c r="AA2506">
        <f t="shared" si="356"/>
        <v>4</v>
      </c>
      <c r="AB2506" s="32">
        <f t="shared" si="357"/>
        <v>0</v>
      </c>
      <c r="AC2506" t="str">
        <f t="shared" si="358"/>
        <v>No Spend</v>
      </c>
      <c r="AD2506">
        <f>IFERROR(VLOOKUP(J2506,Product_lookup!$A:$G,5,FALSE),"")</f>
        <v>399</v>
      </c>
      <c r="AE2506">
        <f>IFERROR(VLOOKUP(J2506,Product_lookup!$A:$G,6,FALSE),"")</f>
        <v>148</v>
      </c>
      <c r="AF2506">
        <f>IFERROR(VLOOKUP(J2506,Product_lookup!$A:$G,7,FALSE),"")</f>
        <v>126</v>
      </c>
      <c r="AG2506" s="33">
        <f t="shared" si="359"/>
        <v>0.31328320802005011</v>
      </c>
    </row>
    <row r="2507" spans="1:33" x14ac:dyDescent="0.3">
      <c r="A2507" s="27">
        <v>46289</v>
      </c>
      <c r="B2507" s="8" t="s">
        <v>5</v>
      </c>
      <c r="C2507" s="8" t="s">
        <v>173</v>
      </c>
      <c r="D2507" s="8" t="s">
        <v>141</v>
      </c>
      <c r="E2507" s="8" t="s">
        <v>200</v>
      </c>
      <c r="F2507" s="8" t="s">
        <v>143</v>
      </c>
      <c r="G2507" s="8" t="s">
        <v>151</v>
      </c>
      <c r="H2507" s="8" t="s">
        <v>6</v>
      </c>
      <c r="I2507" s="8" t="s">
        <v>575</v>
      </c>
      <c r="J2507" s="8" t="s">
        <v>202</v>
      </c>
      <c r="K2507" s="8" t="s">
        <v>7</v>
      </c>
      <c r="L2507" s="12">
        <v>963</v>
      </c>
      <c r="M2507" s="9">
        <v>8</v>
      </c>
      <c r="N2507" s="10">
        <f t="shared" si="351"/>
        <v>8.3073727933541015E-3</v>
      </c>
      <c r="O2507" s="11">
        <f t="shared" si="352"/>
        <v>5.63</v>
      </c>
      <c r="P2507" s="11">
        <v>45.04</v>
      </c>
      <c r="Q2507" s="11">
        <v>0</v>
      </c>
      <c r="R2507" s="8">
        <v>0</v>
      </c>
      <c r="S2507" s="8">
        <v>0</v>
      </c>
      <c r="T2507" s="33" t="str">
        <f t="shared" si="353"/>
        <v/>
      </c>
      <c r="U2507" s="12">
        <f t="shared" si="354"/>
        <v>0</v>
      </c>
      <c r="V2507" s="10">
        <f t="shared" si="355"/>
        <v>0</v>
      </c>
      <c r="W2507" s="11">
        <v>8.5</v>
      </c>
      <c r="X2507" s="8" t="s">
        <v>148</v>
      </c>
      <c r="Y2507" s="8" t="s">
        <v>149</v>
      </c>
      <c r="AA2507">
        <f t="shared" si="356"/>
        <v>4</v>
      </c>
      <c r="AB2507" s="32">
        <f t="shared" si="357"/>
        <v>-45.04</v>
      </c>
      <c r="AC2507" t="str">
        <f t="shared" si="358"/>
        <v>No Sales</v>
      </c>
      <c r="AD2507">
        <f>IFERROR(VLOOKUP(J2507,Product_lookup!$A:$G,5,FALSE),"")</f>
        <v>429</v>
      </c>
      <c r="AE2507">
        <f>IFERROR(VLOOKUP(J2507,Product_lookup!$A:$G,6,FALSE),"")</f>
        <v>159</v>
      </c>
      <c r="AF2507">
        <f>IFERROR(VLOOKUP(J2507,Product_lookup!$A:$G,7,FALSE),"")</f>
        <v>139</v>
      </c>
      <c r="AG2507" s="33">
        <f t="shared" si="359"/>
        <v>0.30536130536130535</v>
      </c>
    </row>
    <row r="2508" spans="1:33" x14ac:dyDescent="0.3">
      <c r="A2508" s="27">
        <v>46289</v>
      </c>
      <c r="B2508" s="8" t="s">
        <v>5</v>
      </c>
      <c r="C2508" s="8" t="s">
        <v>173</v>
      </c>
      <c r="D2508" s="8" t="s">
        <v>141</v>
      </c>
      <c r="E2508" s="8" t="s">
        <v>200</v>
      </c>
      <c r="F2508" s="8" t="s">
        <v>143</v>
      </c>
      <c r="G2508" s="8" t="s">
        <v>151</v>
      </c>
      <c r="H2508" s="8" t="s">
        <v>6</v>
      </c>
      <c r="I2508" s="8" t="s">
        <v>472</v>
      </c>
      <c r="J2508" s="8" t="s">
        <v>202</v>
      </c>
      <c r="K2508" s="8" t="s">
        <v>14</v>
      </c>
      <c r="L2508" s="12">
        <v>462</v>
      </c>
      <c r="M2508" s="9">
        <v>4</v>
      </c>
      <c r="N2508" s="10">
        <f t="shared" si="351"/>
        <v>8.658008658008658E-3</v>
      </c>
      <c r="O2508" s="11">
        <f t="shared" si="352"/>
        <v>7.78</v>
      </c>
      <c r="P2508" s="8">
        <v>31.12</v>
      </c>
      <c r="Q2508" s="11">
        <v>0</v>
      </c>
      <c r="R2508" s="8">
        <v>0</v>
      </c>
      <c r="S2508" s="8">
        <v>0</v>
      </c>
      <c r="T2508" s="33" t="str">
        <f t="shared" si="353"/>
        <v/>
      </c>
      <c r="U2508" s="12">
        <f t="shared" si="354"/>
        <v>0</v>
      </c>
      <c r="V2508" s="10">
        <f t="shared" si="355"/>
        <v>0</v>
      </c>
      <c r="W2508" s="11">
        <v>10</v>
      </c>
      <c r="X2508" s="8" t="s">
        <v>148</v>
      </c>
      <c r="Y2508" s="8" t="s">
        <v>149</v>
      </c>
      <c r="AA2508">
        <f t="shared" si="356"/>
        <v>4</v>
      </c>
      <c r="AB2508" s="32">
        <f t="shared" si="357"/>
        <v>-31.12</v>
      </c>
      <c r="AC2508" t="str">
        <f t="shared" si="358"/>
        <v>No Sales</v>
      </c>
      <c r="AD2508">
        <f>IFERROR(VLOOKUP(J2508,Product_lookup!$A:$G,5,FALSE),"")</f>
        <v>429</v>
      </c>
      <c r="AE2508">
        <f>IFERROR(VLOOKUP(J2508,Product_lookup!$A:$G,6,FALSE),"")</f>
        <v>159</v>
      </c>
      <c r="AF2508">
        <f>IFERROR(VLOOKUP(J2508,Product_lookup!$A:$G,7,FALSE),"")</f>
        <v>139</v>
      </c>
      <c r="AG2508" s="33">
        <f t="shared" si="359"/>
        <v>0.30536130536130535</v>
      </c>
    </row>
    <row r="2509" spans="1:33" x14ac:dyDescent="0.3">
      <c r="A2509" s="27">
        <v>46289</v>
      </c>
      <c r="B2509" s="8" t="s">
        <v>5</v>
      </c>
      <c r="C2509" s="8" t="s">
        <v>173</v>
      </c>
      <c r="D2509" s="8" t="s">
        <v>141</v>
      </c>
      <c r="E2509" s="8" t="s">
        <v>200</v>
      </c>
      <c r="F2509" s="8" t="s">
        <v>143</v>
      </c>
      <c r="G2509" s="8" t="s">
        <v>151</v>
      </c>
      <c r="H2509" s="8" t="s">
        <v>6</v>
      </c>
      <c r="I2509" s="8" t="s">
        <v>268</v>
      </c>
      <c r="J2509" s="8" t="s">
        <v>202</v>
      </c>
      <c r="K2509" s="8" t="s">
        <v>21</v>
      </c>
      <c r="L2509" s="12">
        <v>876</v>
      </c>
      <c r="M2509" s="9">
        <v>7</v>
      </c>
      <c r="N2509" s="10">
        <f t="shared" si="351"/>
        <v>7.9908675799086754E-3</v>
      </c>
      <c r="O2509" s="11">
        <f t="shared" si="352"/>
        <v>11.41</v>
      </c>
      <c r="P2509" s="11">
        <v>79.87</v>
      </c>
      <c r="Q2509" s="11">
        <v>429</v>
      </c>
      <c r="R2509" s="8">
        <v>1</v>
      </c>
      <c r="S2509" s="8">
        <v>1</v>
      </c>
      <c r="T2509" s="33">
        <f t="shared" si="353"/>
        <v>0.18617715617715619</v>
      </c>
      <c r="U2509" s="12">
        <f t="shared" si="354"/>
        <v>5.3712282458995864</v>
      </c>
      <c r="V2509" s="10">
        <f t="shared" si="355"/>
        <v>0.14285714285714285</v>
      </c>
      <c r="W2509" s="11">
        <v>11.5</v>
      </c>
      <c r="X2509" s="8" t="s">
        <v>148</v>
      </c>
      <c r="Y2509" s="8" t="s">
        <v>149</v>
      </c>
      <c r="AA2509">
        <f t="shared" si="356"/>
        <v>4</v>
      </c>
      <c r="AB2509" s="32">
        <f t="shared" si="357"/>
        <v>51.129999999999995</v>
      </c>
      <c r="AC2509" t="str">
        <f t="shared" si="358"/>
        <v>Profitable</v>
      </c>
      <c r="AD2509">
        <f>IFERROR(VLOOKUP(J2509,Product_lookup!$A:$G,5,FALSE),"")</f>
        <v>429</v>
      </c>
      <c r="AE2509">
        <f>IFERROR(VLOOKUP(J2509,Product_lookup!$A:$G,6,FALSE),"")</f>
        <v>159</v>
      </c>
      <c r="AF2509">
        <f>IFERROR(VLOOKUP(J2509,Product_lookup!$A:$G,7,FALSE),"")</f>
        <v>139</v>
      </c>
      <c r="AG2509" s="33">
        <f t="shared" si="359"/>
        <v>0.30536130536130535</v>
      </c>
    </row>
    <row r="2510" spans="1:33" x14ac:dyDescent="0.3">
      <c r="A2510" s="27">
        <v>46289</v>
      </c>
      <c r="B2510" s="8" t="s">
        <v>5</v>
      </c>
      <c r="C2510" s="8" t="s">
        <v>173</v>
      </c>
      <c r="D2510" s="8" t="s">
        <v>141</v>
      </c>
      <c r="E2510" s="8" t="s">
        <v>200</v>
      </c>
      <c r="F2510" s="8" t="s">
        <v>143</v>
      </c>
      <c r="G2510" s="8" t="s">
        <v>144</v>
      </c>
      <c r="H2510" s="8" t="s">
        <v>6</v>
      </c>
      <c r="I2510" s="8" t="s">
        <v>471</v>
      </c>
      <c r="J2510" s="8" t="s">
        <v>202</v>
      </c>
      <c r="K2510" s="8" t="s">
        <v>21</v>
      </c>
      <c r="L2510" s="12">
        <v>263</v>
      </c>
      <c r="M2510" s="9">
        <v>5</v>
      </c>
      <c r="N2510" s="10">
        <f t="shared" si="351"/>
        <v>1.9011406844106463E-2</v>
      </c>
      <c r="O2510" s="11">
        <f t="shared" si="352"/>
        <v>8.6999999999999993</v>
      </c>
      <c r="P2510" s="11">
        <v>43.5</v>
      </c>
      <c r="Q2510" s="11">
        <v>0</v>
      </c>
      <c r="R2510" s="8">
        <v>0</v>
      </c>
      <c r="S2510" s="8">
        <v>0</v>
      </c>
      <c r="T2510" s="33" t="str">
        <f t="shared" si="353"/>
        <v/>
      </c>
      <c r="U2510" s="12">
        <f t="shared" si="354"/>
        <v>0</v>
      </c>
      <c r="V2510" s="10">
        <f t="shared" si="355"/>
        <v>0</v>
      </c>
      <c r="W2510" s="11">
        <v>11</v>
      </c>
      <c r="X2510" s="8" t="s">
        <v>148</v>
      </c>
      <c r="Y2510" s="8" t="s">
        <v>149</v>
      </c>
      <c r="AA2510">
        <f t="shared" si="356"/>
        <v>4</v>
      </c>
      <c r="AB2510" s="32">
        <f t="shared" si="357"/>
        <v>-43.5</v>
      </c>
      <c r="AC2510" t="str">
        <f t="shared" si="358"/>
        <v>No Sales</v>
      </c>
      <c r="AD2510">
        <f>IFERROR(VLOOKUP(J2510,Product_lookup!$A:$G,5,FALSE),"")</f>
        <v>429</v>
      </c>
      <c r="AE2510">
        <f>IFERROR(VLOOKUP(J2510,Product_lookup!$A:$G,6,FALSE),"")</f>
        <v>159</v>
      </c>
      <c r="AF2510">
        <f>IFERROR(VLOOKUP(J2510,Product_lookup!$A:$G,7,FALSE),"")</f>
        <v>139</v>
      </c>
      <c r="AG2510" s="33">
        <f t="shared" si="359"/>
        <v>0.30536130536130535</v>
      </c>
    </row>
    <row r="2511" spans="1:33" x14ac:dyDescent="0.3">
      <c r="A2511" s="27">
        <v>46289</v>
      </c>
      <c r="B2511" s="8" t="s">
        <v>32</v>
      </c>
      <c r="C2511" s="8" t="s">
        <v>140</v>
      </c>
      <c r="D2511" s="8" t="s">
        <v>141</v>
      </c>
      <c r="E2511" s="8" t="s">
        <v>142</v>
      </c>
      <c r="F2511" s="8" t="s">
        <v>143</v>
      </c>
      <c r="G2511" s="8" t="s">
        <v>455</v>
      </c>
      <c r="H2511" s="8" t="s">
        <v>20</v>
      </c>
      <c r="I2511" s="8" t="s">
        <v>455</v>
      </c>
      <c r="J2511" s="8" t="s">
        <v>147</v>
      </c>
      <c r="K2511" s="8" t="s">
        <v>21</v>
      </c>
      <c r="L2511" s="12">
        <v>260</v>
      </c>
      <c r="M2511" s="9">
        <v>1</v>
      </c>
      <c r="N2511" s="10">
        <f t="shared" si="351"/>
        <v>3.8461538461538464E-3</v>
      </c>
      <c r="O2511" s="11">
        <f t="shared" si="352"/>
        <v>16.41</v>
      </c>
      <c r="P2511" s="11">
        <v>16.41</v>
      </c>
      <c r="Q2511" s="11">
        <v>0</v>
      </c>
      <c r="R2511" s="8">
        <v>0</v>
      </c>
      <c r="S2511" s="8">
        <v>0</v>
      </c>
      <c r="T2511" s="33" t="str">
        <f t="shared" si="353"/>
        <v/>
      </c>
      <c r="U2511" s="12">
        <f t="shared" si="354"/>
        <v>0</v>
      </c>
      <c r="V2511" s="10">
        <f t="shared" si="355"/>
        <v>0</v>
      </c>
      <c r="W2511" s="11">
        <v>20</v>
      </c>
      <c r="X2511" s="8" t="s">
        <v>148</v>
      </c>
      <c r="Y2511" s="8" t="s">
        <v>149</v>
      </c>
      <c r="AA2511">
        <f t="shared" si="356"/>
        <v>4</v>
      </c>
      <c r="AB2511" s="32">
        <f t="shared" si="357"/>
        <v>-16.41</v>
      </c>
      <c r="AC2511" t="str">
        <f t="shared" si="358"/>
        <v>No Sales</v>
      </c>
      <c r="AD2511">
        <f>IFERROR(VLOOKUP(J2511,Product_lookup!$A:$G,5,FALSE),"")</f>
        <v>599</v>
      </c>
      <c r="AE2511">
        <f>IFERROR(VLOOKUP(J2511,Product_lookup!$A:$G,6,FALSE),"")</f>
        <v>216</v>
      </c>
      <c r="AF2511">
        <f>IFERROR(VLOOKUP(J2511,Product_lookup!$A:$G,7,FALSE),"")</f>
        <v>144</v>
      </c>
      <c r="AG2511" s="33">
        <f t="shared" si="359"/>
        <v>0.39899833055091821</v>
      </c>
    </row>
    <row r="2512" spans="1:33" x14ac:dyDescent="0.3">
      <c r="A2512" s="27">
        <v>46289</v>
      </c>
      <c r="B2512" s="8" t="s">
        <v>32</v>
      </c>
      <c r="C2512" s="8" t="s">
        <v>140</v>
      </c>
      <c r="D2512" s="8" t="s">
        <v>141</v>
      </c>
      <c r="E2512" s="8" t="s">
        <v>142</v>
      </c>
      <c r="F2512" s="8" t="s">
        <v>143</v>
      </c>
      <c r="G2512" s="8" t="s">
        <v>454</v>
      </c>
      <c r="H2512" s="8" t="s">
        <v>20</v>
      </c>
      <c r="I2512" s="8" t="s">
        <v>454</v>
      </c>
      <c r="J2512" s="8" t="s">
        <v>147</v>
      </c>
      <c r="K2512" s="8" t="s">
        <v>14</v>
      </c>
      <c r="L2512" s="12">
        <v>1843</v>
      </c>
      <c r="M2512" s="9">
        <v>14</v>
      </c>
      <c r="N2512" s="10">
        <f t="shared" si="351"/>
        <v>7.5963103635377106E-3</v>
      </c>
      <c r="O2512" s="11">
        <f t="shared" si="352"/>
        <v>15.819999999999999</v>
      </c>
      <c r="P2512" s="11">
        <v>221.48</v>
      </c>
      <c r="Q2512" s="11">
        <v>0</v>
      </c>
      <c r="R2512" s="8">
        <v>0</v>
      </c>
      <c r="S2512" s="8">
        <v>0</v>
      </c>
      <c r="T2512" s="33" t="str">
        <f t="shared" si="353"/>
        <v/>
      </c>
      <c r="U2512" s="12">
        <f t="shared" si="354"/>
        <v>0</v>
      </c>
      <c r="V2512" s="10">
        <f t="shared" si="355"/>
        <v>0</v>
      </c>
      <c r="W2512" s="11">
        <v>19.5</v>
      </c>
      <c r="X2512" s="8" t="s">
        <v>148</v>
      </c>
      <c r="Y2512" s="8" t="s">
        <v>149</v>
      </c>
      <c r="AA2512">
        <f t="shared" si="356"/>
        <v>4</v>
      </c>
      <c r="AB2512" s="32">
        <f t="shared" si="357"/>
        <v>-221.48</v>
      </c>
      <c r="AC2512" t="str">
        <f t="shared" si="358"/>
        <v>No Sales</v>
      </c>
      <c r="AD2512">
        <f>IFERROR(VLOOKUP(J2512,Product_lookup!$A:$G,5,FALSE),"")</f>
        <v>599</v>
      </c>
      <c r="AE2512">
        <f>IFERROR(VLOOKUP(J2512,Product_lookup!$A:$G,6,FALSE),"")</f>
        <v>216</v>
      </c>
      <c r="AF2512">
        <f>IFERROR(VLOOKUP(J2512,Product_lookup!$A:$G,7,FALSE),"")</f>
        <v>144</v>
      </c>
      <c r="AG2512" s="33">
        <f t="shared" si="359"/>
        <v>0.39899833055091821</v>
      </c>
    </row>
    <row r="2513" spans="1:33" x14ac:dyDescent="0.3">
      <c r="A2513" s="27">
        <v>46289</v>
      </c>
      <c r="B2513" s="8" t="s">
        <v>32</v>
      </c>
      <c r="C2513" s="8" t="s">
        <v>140</v>
      </c>
      <c r="D2513" s="8" t="s">
        <v>141</v>
      </c>
      <c r="E2513" s="8" t="s">
        <v>150</v>
      </c>
      <c r="F2513" s="8" t="s">
        <v>143</v>
      </c>
      <c r="G2513" s="8" t="s">
        <v>156</v>
      </c>
      <c r="H2513" s="8" t="s">
        <v>20</v>
      </c>
      <c r="I2513" s="8" t="s">
        <v>156</v>
      </c>
      <c r="J2513" s="8" t="s">
        <v>153</v>
      </c>
      <c r="K2513" s="8" t="s">
        <v>21</v>
      </c>
      <c r="L2513" s="12">
        <v>901</v>
      </c>
      <c r="M2513" s="9">
        <v>10</v>
      </c>
      <c r="N2513" s="10">
        <f t="shared" si="351"/>
        <v>1.1098779134295227E-2</v>
      </c>
      <c r="O2513" s="11">
        <f t="shared" si="352"/>
        <v>14.559999999999999</v>
      </c>
      <c r="P2513" s="11">
        <v>145.6</v>
      </c>
      <c r="Q2513" s="11">
        <v>549</v>
      </c>
      <c r="R2513" s="8">
        <v>1</v>
      </c>
      <c r="S2513" s="8">
        <v>1</v>
      </c>
      <c r="T2513" s="33">
        <f t="shared" si="353"/>
        <v>0.26520947176684878</v>
      </c>
      <c r="U2513" s="12">
        <f t="shared" si="354"/>
        <v>3.7706043956043955</v>
      </c>
      <c r="V2513" s="10">
        <f t="shared" si="355"/>
        <v>0.1</v>
      </c>
      <c r="W2513" s="11">
        <v>15</v>
      </c>
      <c r="X2513" s="8" t="s">
        <v>148</v>
      </c>
      <c r="Y2513" s="8" t="s">
        <v>149</v>
      </c>
      <c r="AA2513">
        <f t="shared" si="356"/>
        <v>4</v>
      </c>
      <c r="AB2513" s="32">
        <f t="shared" si="357"/>
        <v>72.400000000000006</v>
      </c>
      <c r="AC2513" t="str">
        <f t="shared" si="358"/>
        <v>Profitable</v>
      </c>
      <c r="AD2513">
        <f>IFERROR(VLOOKUP(J2513,Product_lookup!$A:$G,5,FALSE),"")</f>
        <v>549</v>
      </c>
      <c r="AE2513">
        <f>IFERROR(VLOOKUP(J2513,Product_lookup!$A:$G,6,FALSE),"")</f>
        <v>192</v>
      </c>
      <c r="AF2513">
        <f>IFERROR(VLOOKUP(J2513,Product_lookup!$A:$G,7,FALSE),"")</f>
        <v>139</v>
      </c>
      <c r="AG2513" s="33">
        <f t="shared" si="359"/>
        <v>0.39708561020036431</v>
      </c>
    </row>
    <row r="2514" spans="1:33" x14ac:dyDescent="0.3">
      <c r="A2514" s="27">
        <v>46289</v>
      </c>
      <c r="B2514" s="8" t="s">
        <v>32</v>
      </c>
      <c r="C2514" s="8" t="s">
        <v>140</v>
      </c>
      <c r="D2514" s="8" t="s">
        <v>141</v>
      </c>
      <c r="E2514" s="8" t="s">
        <v>150</v>
      </c>
      <c r="F2514" s="8" t="s">
        <v>143</v>
      </c>
      <c r="G2514" s="8" t="s">
        <v>576</v>
      </c>
      <c r="H2514" s="8" t="s">
        <v>20</v>
      </c>
      <c r="I2514" s="8" t="s">
        <v>576</v>
      </c>
      <c r="J2514" s="8" t="s">
        <v>153</v>
      </c>
      <c r="K2514" s="8" t="s">
        <v>21</v>
      </c>
      <c r="L2514" s="12">
        <v>291</v>
      </c>
      <c r="M2514" s="9">
        <v>4</v>
      </c>
      <c r="N2514" s="10">
        <f t="shared" si="351"/>
        <v>1.3745704467353952E-2</v>
      </c>
      <c r="O2514" s="11">
        <f t="shared" si="352"/>
        <v>13</v>
      </c>
      <c r="P2514" s="11">
        <v>52</v>
      </c>
      <c r="Q2514" s="11">
        <v>0</v>
      </c>
      <c r="R2514" s="8">
        <v>0</v>
      </c>
      <c r="S2514" s="8">
        <v>0</v>
      </c>
      <c r="T2514" s="33" t="str">
        <f t="shared" si="353"/>
        <v/>
      </c>
      <c r="U2514" s="12">
        <f t="shared" si="354"/>
        <v>0</v>
      </c>
      <c r="V2514" s="10">
        <f t="shared" si="355"/>
        <v>0</v>
      </c>
      <c r="W2514" s="11">
        <v>13</v>
      </c>
      <c r="X2514" s="8" t="s">
        <v>148</v>
      </c>
      <c r="Y2514" s="8" t="s">
        <v>149</v>
      </c>
      <c r="AA2514">
        <f t="shared" si="356"/>
        <v>4</v>
      </c>
      <c r="AB2514" s="32">
        <f t="shared" si="357"/>
        <v>-52</v>
      </c>
      <c r="AC2514" t="str">
        <f t="shared" si="358"/>
        <v>No Sales</v>
      </c>
      <c r="AD2514">
        <f>IFERROR(VLOOKUP(J2514,Product_lookup!$A:$G,5,FALSE),"")</f>
        <v>549</v>
      </c>
      <c r="AE2514">
        <f>IFERROR(VLOOKUP(J2514,Product_lookup!$A:$G,6,FALSE),"")</f>
        <v>192</v>
      </c>
      <c r="AF2514">
        <f>IFERROR(VLOOKUP(J2514,Product_lookup!$A:$G,7,FALSE),"")</f>
        <v>139</v>
      </c>
      <c r="AG2514" s="33">
        <f t="shared" si="359"/>
        <v>0.39708561020036431</v>
      </c>
    </row>
    <row r="2515" spans="1:33" x14ac:dyDescent="0.3">
      <c r="A2515" s="27">
        <v>46289</v>
      </c>
      <c r="B2515" s="8" t="s">
        <v>32</v>
      </c>
      <c r="C2515" s="8" t="s">
        <v>140</v>
      </c>
      <c r="D2515" s="8" t="s">
        <v>141</v>
      </c>
      <c r="E2515" s="8" t="s">
        <v>211</v>
      </c>
      <c r="F2515" s="8" t="s">
        <v>143</v>
      </c>
      <c r="G2515" s="8" t="s">
        <v>370</v>
      </c>
      <c r="H2515" s="8" t="s">
        <v>20</v>
      </c>
      <c r="I2515" s="8" t="s">
        <v>370</v>
      </c>
      <c r="J2515" s="8" t="s">
        <v>214</v>
      </c>
      <c r="K2515" s="8" t="s">
        <v>7</v>
      </c>
      <c r="L2515" s="12">
        <v>609</v>
      </c>
      <c r="M2515" s="9">
        <v>4</v>
      </c>
      <c r="N2515" s="10">
        <f t="shared" si="351"/>
        <v>6.5681444991789817E-3</v>
      </c>
      <c r="O2515" s="11">
        <f t="shared" si="352"/>
        <v>15.1</v>
      </c>
      <c r="P2515" s="11">
        <v>60.4</v>
      </c>
      <c r="Q2515" s="11">
        <v>0</v>
      </c>
      <c r="R2515" s="8">
        <v>0</v>
      </c>
      <c r="S2515" s="8">
        <v>0</v>
      </c>
      <c r="T2515" s="33" t="str">
        <f t="shared" si="353"/>
        <v/>
      </c>
      <c r="U2515" s="12">
        <f t="shared" si="354"/>
        <v>0</v>
      </c>
      <c r="V2515" s="10">
        <f t="shared" si="355"/>
        <v>0</v>
      </c>
      <c r="W2515" s="11">
        <v>21.5</v>
      </c>
      <c r="X2515" s="8" t="s">
        <v>148</v>
      </c>
      <c r="Y2515" s="8" t="s">
        <v>149</v>
      </c>
      <c r="AA2515">
        <f t="shared" si="356"/>
        <v>4</v>
      </c>
      <c r="AB2515" s="32">
        <f t="shared" si="357"/>
        <v>-60.4</v>
      </c>
      <c r="AC2515" t="str">
        <f t="shared" si="358"/>
        <v>No Sales</v>
      </c>
      <c r="AD2515">
        <f>IFERROR(VLOOKUP(J2515,Product_lookup!$A:$G,5,FALSE),"")</f>
        <v>649</v>
      </c>
      <c r="AE2515">
        <f>IFERROR(VLOOKUP(J2515,Product_lookup!$A:$G,6,FALSE),"")</f>
        <v>234</v>
      </c>
      <c r="AF2515">
        <f>IFERROR(VLOOKUP(J2515,Product_lookup!$A:$G,7,FALSE),"")</f>
        <v>148</v>
      </c>
      <c r="AG2515" s="33">
        <f t="shared" si="359"/>
        <v>0.41140215716486905</v>
      </c>
    </row>
    <row r="2516" spans="1:33" x14ac:dyDescent="0.3">
      <c r="A2516" s="27">
        <v>46287</v>
      </c>
      <c r="B2516" s="8" t="s">
        <v>36</v>
      </c>
      <c r="C2516" s="8" t="s">
        <v>140</v>
      </c>
      <c r="D2516" s="8" t="s">
        <v>180</v>
      </c>
      <c r="E2516" s="8" t="s">
        <v>337</v>
      </c>
      <c r="F2516" s="8" t="s">
        <v>143</v>
      </c>
      <c r="G2516" s="8" t="s">
        <v>338</v>
      </c>
      <c r="H2516" s="8" t="s">
        <v>13</v>
      </c>
      <c r="I2516" s="8" t="s">
        <v>702</v>
      </c>
      <c r="J2516" s="8" t="s">
        <v>340</v>
      </c>
      <c r="K2516" s="8" t="s">
        <v>7</v>
      </c>
      <c r="L2516" s="12">
        <v>657</v>
      </c>
      <c r="M2516" s="9">
        <v>9</v>
      </c>
      <c r="N2516" s="10">
        <f t="shared" si="351"/>
        <v>1.3698630136986301E-2</v>
      </c>
      <c r="O2516" s="11">
        <f t="shared" si="352"/>
        <v>7.5200000000000005</v>
      </c>
      <c r="P2516" s="11">
        <v>67.680000000000007</v>
      </c>
      <c r="Q2516" s="11">
        <v>0</v>
      </c>
      <c r="R2516" s="8">
        <v>0</v>
      </c>
      <c r="S2516" s="8">
        <v>0</v>
      </c>
      <c r="T2516" s="33" t="str">
        <f t="shared" si="353"/>
        <v/>
      </c>
      <c r="U2516" s="12">
        <f t="shared" si="354"/>
        <v>0</v>
      </c>
      <c r="V2516" s="10">
        <f t="shared" si="355"/>
        <v>0</v>
      </c>
      <c r="W2516" s="11">
        <v>4.5</v>
      </c>
      <c r="X2516" s="8" t="s">
        <v>148</v>
      </c>
      <c r="Y2516" s="8" t="s">
        <v>149</v>
      </c>
      <c r="AA2516">
        <f t="shared" si="356"/>
        <v>4</v>
      </c>
      <c r="AB2516" s="32">
        <f t="shared" si="357"/>
        <v>-67.680000000000007</v>
      </c>
      <c r="AC2516" t="str">
        <f t="shared" si="358"/>
        <v>No Sales</v>
      </c>
      <c r="AD2516">
        <f>IFERROR(VLOOKUP(J2516,Product_lookup!$A:$G,5,FALSE),"")</f>
        <v>249</v>
      </c>
      <c r="AE2516">
        <f>IFERROR(VLOOKUP(J2516,Product_lookup!$A:$G,6,FALSE),"")</f>
        <v>100</v>
      </c>
      <c r="AF2516">
        <f>IFERROR(VLOOKUP(J2516,Product_lookup!$A:$G,7,FALSE),"")</f>
        <v>112</v>
      </c>
      <c r="AG2516" s="33">
        <f t="shared" si="359"/>
        <v>0.14859437751004015</v>
      </c>
    </row>
    <row r="2517" spans="1:33" x14ac:dyDescent="0.3">
      <c r="A2517" s="27">
        <v>46289</v>
      </c>
      <c r="B2517" s="8" t="s">
        <v>32</v>
      </c>
      <c r="C2517" s="8" t="s">
        <v>140</v>
      </c>
      <c r="D2517" s="8" t="s">
        <v>141</v>
      </c>
      <c r="E2517" s="8" t="s">
        <v>211</v>
      </c>
      <c r="F2517" s="8" t="s">
        <v>143</v>
      </c>
      <c r="G2517" s="8" t="s">
        <v>225</v>
      </c>
      <c r="H2517" s="8" t="s">
        <v>20</v>
      </c>
      <c r="I2517" s="8" t="s">
        <v>225</v>
      </c>
      <c r="J2517" s="8" t="s">
        <v>214</v>
      </c>
      <c r="K2517" s="8" t="s">
        <v>7</v>
      </c>
      <c r="L2517" s="12">
        <v>890</v>
      </c>
      <c r="M2517" s="9">
        <v>5</v>
      </c>
      <c r="N2517" s="10">
        <f t="shared" si="351"/>
        <v>5.6179775280898875E-3</v>
      </c>
      <c r="O2517" s="11">
        <f t="shared" si="352"/>
        <v>10.76</v>
      </c>
      <c r="P2517" s="11">
        <v>53.8</v>
      </c>
      <c r="Q2517" s="11">
        <v>0</v>
      </c>
      <c r="R2517" s="8">
        <v>0</v>
      </c>
      <c r="S2517" s="8">
        <v>0</v>
      </c>
      <c r="T2517" s="33" t="str">
        <f t="shared" si="353"/>
        <v/>
      </c>
      <c r="U2517" s="12">
        <f t="shared" si="354"/>
        <v>0</v>
      </c>
      <c r="V2517" s="10">
        <f t="shared" si="355"/>
        <v>0</v>
      </c>
      <c r="W2517" s="11">
        <v>19.5</v>
      </c>
      <c r="X2517" s="8" t="s">
        <v>148</v>
      </c>
      <c r="Y2517" s="8" t="s">
        <v>149</v>
      </c>
      <c r="AA2517">
        <f t="shared" si="356"/>
        <v>4</v>
      </c>
      <c r="AB2517" s="32">
        <f t="shared" si="357"/>
        <v>-53.8</v>
      </c>
      <c r="AC2517" t="str">
        <f t="shared" si="358"/>
        <v>No Sales</v>
      </c>
      <c r="AD2517">
        <f>IFERROR(VLOOKUP(J2517,Product_lookup!$A:$G,5,FALSE),"")</f>
        <v>649</v>
      </c>
      <c r="AE2517">
        <f>IFERROR(VLOOKUP(J2517,Product_lookup!$A:$G,6,FALSE),"")</f>
        <v>234</v>
      </c>
      <c r="AF2517">
        <f>IFERROR(VLOOKUP(J2517,Product_lookup!$A:$G,7,FALSE),"")</f>
        <v>148</v>
      </c>
      <c r="AG2517" s="33">
        <f t="shared" si="359"/>
        <v>0.41140215716486905</v>
      </c>
    </row>
    <row r="2518" spans="1:33" x14ac:dyDescent="0.3">
      <c r="A2518" s="27">
        <v>46289</v>
      </c>
      <c r="B2518" s="8" t="s">
        <v>32</v>
      </c>
      <c r="C2518" s="8" t="s">
        <v>140</v>
      </c>
      <c r="D2518" s="8" t="s">
        <v>141</v>
      </c>
      <c r="E2518" s="8" t="s">
        <v>217</v>
      </c>
      <c r="F2518" s="8" t="s">
        <v>143</v>
      </c>
      <c r="G2518" s="8" t="s">
        <v>447</v>
      </c>
      <c r="H2518" s="8" t="s">
        <v>20</v>
      </c>
      <c r="I2518" s="8" t="s">
        <v>447</v>
      </c>
      <c r="J2518" s="8" t="s">
        <v>219</v>
      </c>
      <c r="K2518" s="8" t="s">
        <v>7</v>
      </c>
      <c r="L2518" s="12">
        <v>2293</v>
      </c>
      <c r="M2518" s="9">
        <v>19</v>
      </c>
      <c r="N2518" s="10">
        <f t="shared" si="351"/>
        <v>8.2860880941997388E-3</v>
      </c>
      <c r="O2518" s="11">
        <f t="shared" si="352"/>
        <v>11.91</v>
      </c>
      <c r="P2518" s="11">
        <v>226.29</v>
      </c>
      <c r="Q2518" s="11">
        <v>799</v>
      </c>
      <c r="R2518" s="8">
        <v>1</v>
      </c>
      <c r="S2518" s="8">
        <v>1</v>
      </c>
      <c r="T2518" s="33">
        <f t="shared" si="353"/>
        <v>0.28321652065081349</v>
      </c>
      <c r="U2518" s="12">
        <f t="shared" si="354"/>
        <v>3.5308674709443637</v>
      </c>
      <c r="V2518" s="10">
        <f t="shared" si="355"/>
        <v>5.2631578947368418E-2</v>
      </c>
      <c r="W2518" s="11">
        <v>20.5</v>
      </c>
      <c r="X2518" s="8" t="s">
        <v>148</v>
      </c>
      <c r="Y2518" s="8" t="s">
        <v>149</v>
      </c>
      <c r="AA2518">
        <f t="shared" si="356"/>
        <v>4</v>
      </c>
      <c r="AB2518" s="32">
        <f t="shared" si="357"/>
        <v>138.71</v>
      </c>
      <c r="AC2518" t="str">
        <f t="shared" si="358"/>
        <v>Profitable</v>
      </c>
      <c r="AD2518">
        <f>IFERROR(VLOOKUP(J2518,Product_lookup!$A:$G,5,FALSE),"")</f>
        <v>799</v>
      </c>
      <c r="AE2518">
        <f>IFERROR(VLOOKUP(J2518,Product_lookup!$A:$G,6,FALSE),"")</f>
        <v>272</v>
      </c>
      <c r="AF2518">
        <f>IFERROR(VLOOKUP(J2518,Product_lookup!$A:$G,7,FALSE),"")</f>
        <v>162</v>
      </c>
      <c r="AG2518" s="33">
        <f t="shared" si="359"/>
        <v>0.45682102628285359</v>
      </c>
    </row>
    <row r="2519" spans="1:33" x14ac:dyDescent="0.3">
      <c r="A2519" s="27">
        <v>46289</v>
      </c>
      <c r="B2519" s="8" t="s">
        <v>32</v>
      </c>
      <c r="C2519" s="8" t="s">
        <v>140</v>
      </c>
      <c r="D2519" s="8" t="s">
        <v>141</v>
      </c>
      <c r="E2519" s="8" t="s">
        <v>217</v>
      </c>
      <c r="F2519" s="8" t="s">
        <v>143</v>
      </c>
      <c r="G2519" s="8" t="s">
        <v>372</v>
      </c>
      <c r="H2519" s="8" t="s">
        <v>20</v>
      </c>
      <c r="I2519" s="8" t="s">
        <v>372</v>
      </c>
      <c r="J2519" s="8" t="s">
        <v>219</v>
      </c>
      <c r="K2519" s="8" t="s">
        <v>14</v>
      </c>
      <c r="L2519" s="12">
        <v>997</v>
      </c>
      <c r="M2519" s="9">
        <v>12</v>
      </c>
      <c r="N2519" s="10">
        <f t="shared" si="351"/>
        <v>1.2036108324974924E-2</v>
      </c>
      <c r="O2519" s="11">
        <f t="shared" si="352"/>
        <v>13.51</v>
      </c>
      <c r="P2519" s="11">
        <v>162.12</v>
      </c>
      <c r="Q2519" s="11">
        <v>0</v>
      </c>
      <c r="R2519" s="8">
        <v>0</v>
      </c>
      <c r="S2519" s="8">
        <v>0</v>
      </c>
      <c r="T2519" s="33" t="str">
        <f t="shared" si="353"/>
        <v/>
      </c>
      <c r="U2519" s="12">
        <f t="shared" si="354"/>
        <v>0</v>
      </c>
      <c r="V2519" s="10">
        <f t="shared" si="355"/>
        <v>0</v>
      </c>
      <c r="W2519" s="11">
        <v>21.5</v>
      </c>
      <c r="X2519" s="8" t="s">
        <v>148</v>
      </c>
      <c r="Y2519" s="8" t="s">
        <v>149</v>
      </c>
      <c r="AA2519">
        <f t="shared" si="356"/>
        <v>4</v>
      </c>
      <c r="AB2519" s="32">
        <f t="shared" si="357"/>
        <v>-162.12</v>
      </c>
      <c r="AC2519" t="str">
        <f t="shared" si="358"/>
        <v>No Sales</v>
      </c>
      <c r="AD2519">
        <f>IFERROR(VLOOKUP(J2519,Product_lookup!$A:$G,5,FALSE),"")</f>
        <v>799</v>
      </c>
      <c r="AE2519">
        <f>IFERROR(VLOOKUP(J2519,Product_lookup!$A:$G,6,FALSE),"")</f>
        <v>272</v>
      </c>
      <c r="AF2519">
        <f>IFERROR(VLOOKUP(J2519,Product_lookup!$A:$G,7,FALSE),"")</f>
        <v>162</v>
      </c>
      <c r="AG2519" s="33">
        <f t="shared" si="359"/>
        <v>0.45682102628285359</v>
      </c>
    </row>
    <row r="2520" spans="1:33" x14ac:dyDescent="0.3">
      <c r="A2520" s="27">
        <v>46289</v>
      </c>
      <c r="B2520" s="8" t="s">
        <v>32</v>
      </c>
      <c r="C2520" s="8" t="s">
        <v>140</v>
      </c>
      <c r="D2520" s="8" t="s">
        <v>141</v>
      </c>
      <c r="E2520" s="8" t="s">
        <v>217</v>
      </c>
      <c r="F2520" s="8" t="s">
        <v>143</v>
      </c>
      <c r="G2520" s="8" t="s">
        <v>522</v>
      </c>
      <c r="H2520" s="8" t="s">
        <v>20</v>
      </c>
      <c r="I2520" s="8" t="s">
        <v>522</v>
      </c>
      <c r="J2520" s="8" t="s">
        <v>219</v>
      </c>
      <c r="K2520" s="8" t="s">
        <v>21</v>
      </c>
      <c r="L2520" s="12">
        <v>155</v>
      </c>
      <c r="M2520" s="9">
        <v>4</v>
      </c>
      <c r="N2520" s="10">
        <f t="shared" si="351"/>
        <v>2.5806451612903226E-2</v>
      </c>
      <c r="O2520" s="11">
        <f t="shared" si="352"/>
        <v>26.5</v>
      </c>
      <c r="P2520" s="11">
        <v>106</v>
      </c>
      <c r="Q2520" s="11">
        <v>0</v>
      </c>
      <c r="R2520" s="8">
        <v>0</v>
      </c>
      <c r="S2520" s="8">
        <v>0</v>
      </c>
      <c r="T2520" s="33" t="str">
        <f t="shared" si="353"/>
        <v/>
      </c>
      <c r="U2520" s="12">
        <f t="shared" si="354"/>
        <v>0</v>
      </c>
      <c r="V2520" s="10">
        <f t="shared" si="355"/>
        <v>0</v>
      </c>
      <c r="W2520" s="11">
        <v>26.5</v>
      </c>
      <c r="X2520" s="8" t="s">
        <v>148</v>
      </c>
      <c r="Y2520" s="8" t="s">
        <v>149</v>
      </c>
      <c r="AA2520">
        <f t="shared" si="356"/>
        <v>4</v>
      </c>
      <c r="AB2520" s="32">
        <f t="shared" si="357"/>
        <v>-106</v>
      </c>
      <c r="AC2520" t="str">
        <f t="shared" si="358"/>
        <v>No Sales</v>
      </c>
      <c r="AD2520">
        <f>IFERROR(VLOOKUP(J2520,Product_lookup!$A:$G,5,FALSE),"")</f>
        <v>799</v>
      </c>
      <c r="AE2520">
        <f>IFERROR(VLOOKUP(J2520,Product_lookup!$A:$G,6,FALSE),"")</f>
        <v>272</v>
      </c>
      <c r="AF2520">
        <f>IFERROR(VLOOKUP(J2520,Product_lookup!$A:$G,7,FALSE),"")</f>
        <v>162</v>
      </c>
      <c r="AG2520" s="33">
        <f t="shared" si="359"/>
        <v>0.45682102628285359</v>
      </c>
    </row>
    <row r="2521" spans="1:33" x14ac:dyDescent="0.3">
      <c r="A2521" s="27">
        <v>46289</v>
      </c>
      <c r="B2521" s="8" t="s">
        <v>32</v>
      </c>
      <c r="C2521" s="8" t="s">
        <v>140</v>
      </c>
      <c r="D2521" s="8" t="s">
        <v>141</v>
      </c>
      <c r="E2521" s="8" t="s">
        <v>217</v>
      </c>
      <c r="F2521" s="8" t="s">
        <v>143</v>
      </c>
      <c r="G2521" s="8" t="s">
        <v>452</v>
      </c>
      <c r="H2521" s="8" t="s">
        <v>20</v>
      </c>
      <c r="I2521" s="8" t="s">
        <v>452</v>
      </c>
      <c r="J2521" s="8" t="s">
        <v>219</v>
      </c>
      <c r="K2521" s="8" t="s">
        <v>21</v>
      </c>
      <c r="L2521" s="12">
        <v>196</v>
      </c>
      <c r="M2521" s="9">
        <v>2</v>
      </c>
      <c r="N2521" s="10">
        <f t="shared" si="351"/>
        <v>1.020408163265306E-2</v>
      </c>
      <c r="O2521" s="11">
        <f t="shared" si="352"/>
        <v>20.72</v>
      </c>
      <c r="P2521" s="11">
        <v>41.44</v>
      </c>
      <c r="Q2521" s="11">
        <v>0</v>
      </c>
      <c r="R2521" s="8">
        <v>0</v>
      </c>
      <c r="S2521" s="8">
        <v>0</v>
      </c>
      <c r="T2521" s="33" t="str">
        <f t="shared" si="353"/>
        <v/>
      </c>
      <c r="U2521" s="12">
        <f t="shared" si="354"/>
        <v>0</v>
      </c>
      <c r="V2521" s="10">
        <f t="shared" si="355"/>
        <v>0</v>
      </c>
      <c r="W2521" s="11">
        <v>23.5</v>
      </c>
      <c r="X2521" s="8" t="s">
        <v>148</v>
      </c>
      <c r="Y2521" s="8" t="s">
        <v>149</v>
      </c>
      <c r="AA2521">
        <f t="shared" si="356"/>
        <v>4</v>
      </c>
      <c r="AB2521" s="32">
        <f t="shared" si="357"/>
        <v>-41.44</v>
      </c>
      <c r="AC2521" t="str">
        <f t="shared" si="358"/>
        <v>No Sales</v>
      </c>
      <c r="AD2521">
        <f>IFERROR(VLOOKUP(J2521,Product_lookup!$A:$G,5,FALSE),"")</f>
        <v>799</v>
      </c>
      <c r="AE2521">
        <f>IFERROR(VLOOKUP(J2521,Product_lookup!$A:$G,6,FALSE),"")</f>
        <v>272</v>
      </c>
      <c r="AF2521">
        <f>IFERROR(VLOOKUP(J2521,Product_lookup!$A:$G,7,FALSE),"")</f>
        <v>162</v>
      </c>
      <c r="AG2521" s="33">
        <f t="shared" si="359"/>
        <v>0.45682102628285359</v>
      </c>
    </row>
    <row r="2522" spans="1:33" x14ac:dyDescent="0.3">
      <c r="A2522" s="27">
        <v>46289</v>
      </c>
      <c r="B2522" s="8" t="s">
        <v>26</v>
      </c>
      <c r="C2522" s="8" t="s">
        <v>140</v>
      </c>
      <c r="D2522" s="8" t="s">
        <v>141</v>
      </c>
      <c r="E2522" s="8" t="s">
        <v>150</v>
      </c>
      <c r="F2522" s="8" t="s">
        <v>143</v>
      </c>
      <c r="G2522" s="8" t="s">
        <v>210</v>
      </c>
      <c r="H2522" s="8" t="s">
        <v>13</v>
      </c>
      <c r="I2522" s="8" t="s">
        <v>209</v>
      </c>
      <c r="J2522" s="8" t="s">
        <v>153</v>
      </c>
      <c r="K2522" s="8" t="s">
        <v>21</v>
      </c>
      <c r="L2522" s="12">
        <v>315</v>
      </c>
      <c r="M2522" s="9">
        <v>2</v>
      </c>
      <c r="N2522" s="10">
        <f t="shared" si="351"/>
        <v>6.3492063492063492E-3</v>
      </c>
      <c r="O2522" s="11">
        <f t="shared" si="352"/>
        <v>12.83</v>
      </c>
      <c r="P2522" s="11">
        <v>25.66</v>
      </c>
      <c r="Q2522" s="11">
        <v>0</v>
      </c>
      <c r="R2522" s="8">
        <v>0</v>
      </c>
      <c r="S2522" s="8">
        <v>0</v>
      </c>
      <c r="T2522" s="33" t="str">
        <f t="shared" si="353"/>
        <v/>
      </c>
      <c r="U2522" s="12">
        <f t="shared" si="354"/>
        <v>0</v>
      </c>
      <c r="V2522" s="10">
        <f t="shared" si="355"/>
        <v>0</v>
      </c>
      <c r="W2522" s="11">
        <v>15</v>
      </c>
      <c r="X2522" s="8" t="s">
        <v>148</v>
      </c>
      <c r="Y2522" s="8" t="s">
        <v>149</v>
      </c>
      <c r="AA2522">
        <f t="shared" si="356"/>
        <v>4</v>
      </c>
      <c r="AB2522" s="32">
        <f t="shared" si="357"/>
        <v>-25.66</v>
      </c>
      <c r="AC2522" t="str">
        <f t="shared" si="358"/>
        <v>No Sales</v>
      </c>
      <c r="AD2522">
        <f>IFERROR(VLOOKUP(J2522,Product_lookup!$A:$G,5,FALSE),"")</f>
        <v>549</v>
      </c>
      <c r="AE2522">
        <f>IFERROR(VLOOKUP(J2522,Product_lookup!$A:$G,6,FALSE),"")</f>
        <v>192</v>
      </c>
      <c r="AF2522">
        <f>IFERROR(VLOOKUP(J2522,Product_lookup!$A:$G,7,FALSE),"")</f>
        <v>139</v>
      </c>
      <c r="AG2522" s="33">
        <f t="shared" si="359"/>
        <v>0.39708561020036431</v>
      </c>
    </row>
    <row r="2523" spans="1:33" x14ac:dyDescent="0.3">
      <c r="A2523" s="27">
        <v>46289</v>
      </c>
      <c r="B2523" s="8" t="s">
        <v>26</v>
      </c>
      <c r="C2523" s="8" t="s">
        <v>140</v>
      </c>
      <c r="D2523" s="8" t="s">
        <v>141</v>
      </c>
      <c r="E2523" s="8" t="s">
        <v>150</v>
      </c>
      <c r="F2523" s="8" t="s">
        <v>143</v>
      </c>
      <c r="G2523" s="8" t="s">
        <v>210</v>
      </c>
      <c r="H2523" s="8" t="s">
        <v>13</v>
      </c>
      <c r="I2523" s="8" t="s">
        <v>725</v>
      </c>
      <c r="J2523" s="8" t="s">
        <v>153</v>
      </c>
      <c r="K2523" s="8" t="s">
        <v>7</v>
      </c>
      <c r="L2523" s="12">
        <v>190</v>
      </c>
      <c r="M2523" s="9">
        <v>2</v>
      </c>
      <c r="N2523" s="10">
        <f t="shared" si="351"/>
        <v>1.0526315789473684E-2</v>
      </c>
      <c r="O2523" s="11">
        <f t="shared" si="352"/>
        <v>9.18</v>
      </c>
      <c r="P2523" s="11">
        <v>18.36</v>
      </c>
      <c r="Q2523" s="11">
        <v>0</v>
      </c>
      <c r="R2523" s="8">
        <v>0</v>
      </c>
      <c r="S2523" s="8">
        <v>0</v>
      </c>
      <c r="T2523" s="33" t="str">
        <f t="shared" si="353"/>
        <v/>
      </c>
      <c r="U2523" s="12">
        <f t="shared" si="354"/>
        <v>0</v>
      </c>
      <c r="V2523" s="10">
        <f t="shared" si="355"/>
        <v>0</v>
      </c>
      <c r="W2523" s="11">
        <v>12</v>
      </c>
      <c r="X2523" s="8" t="s">
        <v>148</v>
      </c>
      <c r="Y2523" s="8" t="s">
        <v>149</v>
      </c>
      <c r="AA2523">
        <f t="shared" si="356"/>
        <v>4</v>
      </c>
      <c r="AB2523" s="32">
        <f t="shared" si="357"/>
        <v>-18.36</v>
      </c>
      <c r="AC2523" t="str">
        <f t="shared" si="358"/>
        <v>No Sales</v>
      </c>
      <c r="AD2523">
        <f>IFERROR(VLOOKUP(J2523,Product_lookup!$A:$G,5,FALSE),"")</f>
        <v>549</v>
      </c>
      <c r="AE2523">
        <f>IFERROR(VLOOKUP(J2523,Product_lookup!$A:$G,6,FALSE),"")</f>
        <v>192</v>
      </c>
      <c r="AF2523">
        <f>IFERROR(VLOOKUP(J2523,Product_lookup!$A:$G,7,FALSE),"")</f>
        <v>139</v>
      </c>
      <c r="AG2523" s="33">
        <f t="shared" si="359"/>
        <v>0.39708561020036431</v>
      </c>
    </row>
    <row r="2524" spans="1:33" x14ac:dyDescent="0.3">
      <c r="A2524" s="27">
        <v>46289</v>
      </c>
      <c r="B2524" s="8" t="s">
        <v>26</v>
      </c>
      <c r="C2524" s="8" t="s">
        <v>140</v>
      </c>
      <c r="D2524" s="8" t="s">
        <v>141</v>
      </c>
      <c r="E2524" s="8" t="s">
        <v>211</v>
      </c>
      <c r="F2524" s="8" t="s">
        <v>143</v>
      </c>
      <c r="G2524" s="8" t="s">
        <v>225</v>
      </c>
      <c r="H2524" s="8" t="s">
        <v>13</v>
      </c>
      <c r="I2524" s="8" t="s">
        <v>225</v>
      </c>
      <c r="J2524" s="8" t="s">
        <v>214</v>
      </c>
      <c r="K2524" s="8" t="s">
        <v>14</v>
      </c>
      <c r="L2524" s="12">
        <v>2080</v>
      </c>
      <c r="M2524" s="9">
        <v>16</v>
      </c>
      <c r="N2524" s="10">
        <f t="shared" si="351"/>
        <v>7.6923076923076927E-3</v>
      </c>
      <c r="O2524" s="11">
        <f t="shared" si="352"/>
        <v>11.68</v>
      </c>
      <c r="P2524" s="11">
        <v>186.88</v>
      </c>
      <c r="Q2524" s="11">
        <v>649</v>
      </c>
      <c r="R2524" s="8">
        <v>1</v>
      </c>
      <c r="S2524" s="8">
        <v>1</v>
      </c>
      <c r="T2524" s="33">
        <f t="shared" si="353"/>
        <v>0.2879506933744222</v>
      </c>
      <c r="U2524" s="12">
        <f t="shared" si="354"/>
        <v>3.4728167808219177</v>
      </c>
      <c r="V2524" s="10">
        <f t="shared" si="355"/>
        <v>6.25E-2</v>
      </c>
      <c r="W2524" s="11">
        <v>16</v>
      </c>
      <c r="X2524" s="8" t="s">
        <v>148</v>
      </c>
      <c r="Y2524" s="8" t="s">
        <v>149</v>
      </c>
      <c r="AA2524">
        <f t="shared" si="356"/>
        <v>4</v>
      </c>
      <c r="AB2524" s="32">
        <f t="shared" si="357"/>
        <v>80.12</v>
      </c>
      <c r="AC2524" t="str">
        <f t="shared" si="358"/>
        <v>Profitable</v>
      </c>
      <c r="AD2524">
        <f>IFERROR(VLOOKUP(J2524,Product_lookup!$A:$G,5,FALSE),"")</f>
        <v>649</v>
      </c>
      <c r="AE2524">
        <f>IFERROR(VLOOKUP(J2524,Product_lookup!$A:$G,6,FALSE),"")</f>
        <v>234</v>
      </c>
      <c r="AF2524">
        <f>IFERROR(VLOOKUP(J2524,Product_lookup!$A:$G,7,FALSE),"")</f>
        <v>148</v>
      </c>
      <c r="AG2524" s="33">
        <f t="shared" si="359"/>
        <v>0.41140215716486905</v>
      </c>
    </row>
    <row r="2525" spans="1:33" x14ac:dyDescent="0.3">
      <c r="A2525" s="27">
        <v>46289</v>
      </c>
      <c r="B2525" s="8" t="s">
        <v>26</v>
      </c>
      <c r="C2525" s="8" t="s">
        <v>140</v>
      </c>
      <c r="D2525" s="8" t="s">
        <v>141</v>
      </c>
      <c r="E2525" s="8" t="s">
        <v>211</v>
      </c>
      <c r="F2525" s="8" t="s">
        <v>143</v>
      </c>
      <c r="G2525" s="8" t="s">
        <v>215</v>
      </c>
      <c r="H2525" s="8" t="s">
        <v>13</v>
      </c>
      <c r="I2525" s="8" t="s">
        <v>261</v>
      </c>
      <c r="J2525" s="8" t="s">
        <v>214</v>
      </c>
      <c r="K2525" s="8" t="s">
        <v>7</v>
      </c>
      <c r="L2525" s="12">
        <v>334</v>
      </c>
      <c r="M2525" s="9">
        <v>2</v>
      </c>
      <c r="N2525" s="10">
        <f t="shared" si="351"/>
        <v>5.9880239520958087E-3</v>
      </c>
      <c r="O2525" s="11">
        <f t="shared" si="352"/>
        <v>11.18</v>
      </c>
      <c r="P2525" s="8">
        <v>22.36</v>
      </c>
      <c r="Q2525" s="11">
        <v>0</v>
      </c>
      <c r="R2525" s="8">
        <v>0</v>
      </c>
      <c r="S2525" s="8">
        <v>0</v>
      </c>
      <c r="T2525" s="33" t="str">
        <f t="shared" si="353"/>
        <v/>
      </c>
      <c r="U2525" s="12">
        <f t="shared" si="354"/>
        <v>0</v>
      </c>
      <c r="V2525" s="10">
        <f t="shared" si="355"/>
        <v>0</v>
      </c>
      <c r="W2525" s="11">
        <v>15</v>
      </c>
      <c r="X2525" s="8" t="s">
        <v>148</v>
      </c>
      <c r="Y2525" s="8" t="s">
        <v>149</v>
      </c>
      <c r="AA2525">
        <f t="shared" si="356"/>
        <v>4</v>
      </c>
      <c r="AB2525" s="32">
        <f t="shared" si="357"/>
        <v>-22.36</v>
      </c>
      <c r="AC2525" t="str">
        <f t="shared" si="358"/>
        <v>No Sales</v>
      </c>
      <c r="AD2525">
        <f>IFERROR(VLOOKUP(J2525,Product_lookup!$A:$G,5,FALSE),"")</f>
        <v>649</v>
      </c>
      <c r="AE2525">
        <f>IFERROR(VLOOKUP(J2525,Product_lookup!$A:$G,6,FALSE),"")</f>
        <v>234</v>
      </c>
      <c r="AF2525">
        <f>IFERROR(VLOOKUP(J2525,Product_lookup!$A:$G,7,FALSE),"")</f>
        <v>148</v>
      </c>
      <c r="AG2525" s="33">
        <f t="shared" si="359"/>
        <v>0.41140215716486905</v>
      </c>
    </row>
    <row r="2526" spans="1:33" x14ac:dyDescent="0.3">
      <c r="A2526" s="27">
        <v>46289</v>
      </c>
      <c r="B2526" s="8" t="s">
        <v>26</v>
      </c>
      <c r="C2526" s="8" t="s">
        <v>140</v>
      </c>
      <c r="D2526" s="8" t="s">
        <v>141</v>
      </c>
      <c r="E2526" s="8" t="s">
        <v>211</v>
      </c>
      <c r="F2526" s="8" t="s">
        <v>143</v>
      </c>
      <c r="G2526" s="8" t="s">
        <v>215</v>
      </c>
      <c r="H2526" s="8" t="s">
        <v>13</v>
      </c>
      <c r="I2526" s="8" t="s">
        <v>1154</v>
      </c>
      <c r="J2526" s="8" t="s">
        <v>214</v>
      </c>
      <c r="K2526" s="8" t="s">
        <v>14</v>
      </c>
      <c r="L2526" s="12">
        <v>147</v>
      </c>
      <c r="M2526" s="9">
        <v>2</v>
      </c>
      <c r="N2526" s="10">
        <f t="shared" si="351"/>
        <v>1.3605442176870748E-2</v>
      </c>
      <c r="O2526" s="11">
        <f t="shared" si="352"/>
        <v>15.07</v>
      </c>
      <c r="P2526" s="11">
        <v>30.14</v>
      </c>
      <c r="Q2526" s="11">
        <v>649</v>
      </c>
      <c r="R2526" s="8">
        <v>1</v>
      </c>
      <c r="S2526" s="8">
        <v>1</v>
      </c>
      <c r="T2526" s="33">
        <f t="shared" si="353"/>
        <v>4.6440677966101698E-2</v>
      </c>
      <c r="U2526" s="12">
        <f t="shared" si="354"/>
        <v>21.532846715328468</v>
      </c>
      <c r="V2526" s="10">
        <f t="shared" si="355"/>
        <v>0.5</v>
      </c>
      <c r="W2526" s="11">
        <v>18</v>
      </c>
      <c r="X2526" s="8" t="s">
        <v>148</v>
      </c>
      <c r="Y2526" s="8" t="s">
        <v>149</v>
      </c>
      <c r="AA2526">
        <f t="shared" si="356"/>
        <v>4</v>
      </c>
      <c r="AB2526" s="32">
        <f t="shared" si="357"/>
        <v>236.86</v>
      </c>
      <c r="AC2526" t="str">
        <f t="shared" si="358"/>
        <v>Profitable</v>
      </c>
      <c r="AD2526">
        <f>IFERROR(VLOOKUP(J2526,Product_lookup!$A:$G,5,FALSE),"")</f>
        <v>649</v>
      </c>
      <c r="AE2526">
        <f>IFERROR(VLOOKUP(J2526,Product_lookup!$A:$G,6,FALSE),"")</f>
        <v>234</v>
      </c>
      <c r="AF2526">
        <f>IFERROR(VLOOKUP(J2526,Product_lookup!$A:$G,7,FALSE),"")</f>
        <v>148</v>
      </c>
      <c r="AG2526" s="33">
        <f t="shared" si="359"/>
        <v>0.41140215716486905</v>
      </c>
    </row>
    <row r="2527" spans="1:33" x14ac:dyDescent="0.3">
      <c r="A2527" s="27">
        <v>46289</v>
      </c>
      <c r="B2527" s="8" t="s">
        <v>26</v>
      </c>
      <c r="C2527" s="8" t="s">
        <v>140</v>
      </c>
      <c r="D2527" s="8" t="s">
        <v>141</v>
      </c>
      <c r="E2527" s="8" t="s">
        <v>211</v>
      </c>
      <c r="F2527" s="8" t="s">
        <v>143</v>
      </c>
      <c r="G2527" s="8" t="s">
        <v>215</v>
      </c>
      <c r="H2527" s="8" t="s">
        <v>13</v>
      </c>
      <c r="I2527" s="8" t="s">
        <v>440</v>
      </c>
      <c r="J2527" s="8" t="s">
        <v>214</v>
      </c>
      <c r="K2527" s="8" t="s">
        <v>21</v>
      </c>
      <c r="L2527" s="12">
        <v>439</v>
      </c>
      <c r="M2527" s="9">
        <v>6</v>
      </c>
      <c r="N2527" s="10">
        <f t="shared" si="351"/>
        <v>1.366742596810934E-2</v>
      </c>
      <c r="O2527" s="11">
        <f t="shared" si="352"/>
        <v>13.700000000000001</v>
      </c>
      <c r="P2527" s="11">
        <v>82.2</v>
      </c>
      <c r="Q2527" s="11">
        <v>0</v>
      </c>
      <c r="R2527" s="8">
        <v>0</v>
      </c>
      <c r="S2527" s="8">
        <v>0</v>
      </c>
      <c r="T2527" s="33" t="str">
        <f t="shared" si="353"/>
        <v/>
      </c>
      <c r="U2527" s="12">
        <f t="shared" si="354"/>
        <v>0</v>
      </c>
      <c r="V2527" s="10">
        <f t="shared" si="355"/>
        <v>0</v>
      </c>
      <c r="W2527" s="11">
        <v>16.5</v>
      </c>
      <c r="X2527" s="8" t="s">
        <v>148</v>
      </c>
      <c r="Y2527" s="8" t="s">
        <v>149</v>
      </c>
      <c r="AA2527">
        <f t="shared" si="356"/>
        <v>4</v>
      </c>
      <c r="AB2527" s="32">
        <f t="shared" si="357"/>
        <v>-82.2</v>
      </c>
      <c r="AC2527" t="str">
        <f t="shared" si="358"/>
        <v>No Sales</v>
      </c>
      <c r="AD2527">
        <f>IFERROR(VLOOKUP(J2527,Product_lookup!$A:$G,5,FALSE),"")</f>
        <v>649</v>
      </c>
      <c r="AE2527">
        <f>IFERROR(VLOOKUP(J2527,Product_lookup!$A:$G,6,FALSE),"")</f>
        <v>234</v>
      </c>
      <c r="AF2527">
        <f>IFERROR(VLOOKUP(J2527,Product_lookup!$A:$G,7,FALSE),"")</f>
        <v>148</v>
      </c>
      <c r="AG2527" s="33">
        <f t="shared" si="359"/>
        <v>0.41140215716486905</v>
      </c>
    </row>
    <row r="2528" spans="1:33" x14ac:dyDescent="0.3">
      <c r="A2528" s="27">
        <v>46289</v>
      </c>
      <c r="B2528" s="8" t="s">
        <v>26</v>
      </c>
      <c r="C2528" s="8" t="s">
        <v>140</v>
      </c>
      <c r="D2528" s="8" t="s">
        <v>141</v>
      </c>
      <c r="E2528" s="8" t="s">
        <v>211</v>
      </c>
      <c r="F2528" s="8" t="s">
        <v>143</v>
      </c>
      <c r="G2528" s="8" t="s">
        <v>225</v>
      </c>
      <c r="H2528" s="8" t="s">
        <v>13</v>
      </c>
      <c r="I2528" s="8" t="s">
        <v>619</v>
      </c>
      <c r="J2528" s="8" t="s">
        <v>214</v>
      </c>
      <c r="K2528" s="8" t="s">
        <v>21</v>
      </c>
      <c r="L2528" s="12">
        <v>738</v>
      </c>
      <c r="M2528" s="9">
        <v>6</v>
      </c>
      <c r="N2528" s="10">
        <f t="shared" si="351"/>
        <v>8.130081300813009E-3</v>
      </c>
      <c r="O2528" s="11">
        <f t="shared" si="352"/>
        <v>20</v>
      </c>
      <c r="P2528" s="11">
        <v>120</v>
      </c>
      <c r="Q2528" s="11">
        <v>0</v>
      </c>
      <c r="R2528" s="8">
        <v>0</v>
      </c>
      <c r="S2528" s="8">
        <v>0</v>
      </c>
      <c r="T2528" s="33" t="str">
        <f t="shared" si="353"/>
        <v/>
      </c>
      <c r="U2528" s="12">
        <f t="shared" si="354"/>
        <v>0</v>
      </c>
      <c r="V2528" s="10">
        <f t="shared" si="355"/>
        <v>0</v>
      </c>
      <c r="W2528" s="11">
        <v>20</v>
      </c>
      <c r="X2528" s="8" t="s">
        <v>148</v>
      </c>
      <c r="Y2528" s="8" t="s">
        <v>149</v>
      </c>
      <c r="AA2528">
        <f t="shared" si="356"/>
        <v>4</v>
      </c>
      <c r="AB2528" s="32">
        <f t="shared" si="357"/>
        <v>-120</v>
      </c>
      <c r="AC2528" t="str">
        <f t="shared" si="358"/>
        <v>No Sales</v>
      </c>
      <c r="AD2528">
        <f>IFERROR(VLOOKUP(J2528,Product_lookup!$A:$G,5,FALSE),"")</f>
        <v>649</v>
      </c>
      <c r="AE2528">
        <f>IFERROR(VLOOKUP(J2528,Product_lookup!$A:$G,6,FALSE),"")</f>
        <v>234</v>
      </c>
      <c r="AF2528">
        <f>IFERROR(VLOOKUP(J2528,Product_lookup!$A:$G,7,FALSE),"")</f>
        <v>148</v>
      </c>
      <c r="AG2528" s="33">
        <f t="shared" si="359"/>
        <v>0.41140215716486905</v>
      </c>
    </row>
    <row r="2529" spans="1:33" x14ac:dyDescent="0.3">
      <c r="A2529" s="27">
        <v>46289</v>
      </c>
      <c r="B2529" s="8" t="s">
        <v>42</v>
      </c>
      <c r="C2529" s="8" t="s">
        <v>140</v>
      </c>
      <c r="D2529" s="8" t="s">
        <v>141</v>
      </c>
      <c r="E2529" s="8" t="s">
        <v>377</v>
      </c>
      <c r="F2529" s="8" t="s">
        <v>143</v>
      </c>
      <c r="G2529" s="8" t="s">
        <v>381</v>
      </c>
      <c r="H2529" s="8" t="s">
        <v>24</v>
      </c>
      <c r="I2529" s="8" t="s">
        <v>1155</v>
      </c>
      <c r="J2529" s="8" t="s">
        <v>380</v>
      </c>
      <c r="K2529" s="8" t="s">
        <v>14</v>
      </c>
      <c r="L2529" s="12">
        <v>361</v>
      </c>
      <c r="M2529" s="9">
        <v>3</v>
      </c>
      <c r="N2529" s="10">
        <f t="shared" si="351"/>
        <v>8.3102493074792248E-3</v>
      </c>
      <c r="O2529" s="11">
        <f t="shared" si="352"/>
        <v>10.94</v>
      </c>
      <c r="P2529" s="11">
        <v>32.82</v>
      </c>
      <c r="Q2529" s="11">
        <v>0</v>
      </c>
      <c r="R2529" s="8">
        <v>0</v>
      </c>
      <c r="S2529" s="8">
        <v>0</v>
      </c>
      <c r="T2529" s="33" t="str">
        <f t="shared" si="353"/>
        <v/>
      </c>
      <c r="U2529" s="12">
        <f t="shared" si="354"/>
        <v>0</v>
      </c>
      <c r="V2529" s="10">
        <f t="shared" si="355"/>
        <v>0</v>
      </c>
      <c r="W2529" s="11">
        <v>15.5</v>
      </c>
      <c r="X2529" s="8" t="s">
        <v>148</v>
      </c>
      <c r="Y2529" s="8" t="s">
        <v>149</v>
      </c>
      <c r="AA2529">
        <f t="shared" si="356"/>
        <v>4</v>
      </c>
      <c r="AB2529" s="32">
        <f t="shared" si="357"/>
        <v>-32.82</v>
      </c>
      <c r="AC2529" t="str">
        <f t="shared" si="358"/>
        <v>No Sales</v>
      </c>
      <c r="AD2529">
        <f>IFERROR(VLOOKUP(J2529,Product_lookup!$A:$G,5,FALSE),"")</f>
        <v>549</v>
      </c>
      <c r="AE2529">
        <f>IFERROR(VLOOKUP(J2529,Product_lookup!$A:$G,6,FALSE),"")</f>
        <v>203</v>
      </c>
      <c r="AF2529">
        <f>IFERROR(VLOOKUP(J2529,Product_lookup!$A:$G,7,FALSE),"")</f>
        <v>139</v>
      </c>
      <c r="AG2529" s="33">
        <f t="shared" si="359"/>
        <v>0.37704918032786883</v>
      </c>
    </row>
    <row r="2530" spans="1:33" x14ac:dyDescent="0.3">
      <c r="A2530" s="27">
        <v>46289</v>
      </c>
      <c r="B2530" s="8" t="s">
        <v>37</v>
      </c>
      <c r="C2530" s="8" t="s">
        <v>140</v>
      </c>
      <c r="D2530" s="8" t="s">
        <v>141</v>
      </c>
      <c r="E2530" s="8" t="s">
        <v>157</v>
      </c>
      <c r="F2530" s="8" t="s">
        <v>143</v>
      </c>
      <c r="G2530" s="8" t="s">
        <v>162</v>
      </c>
      <c r="H2530" s="8" t="s">
        <v>13</v>
      </c>
      <c r="I2530" s="8" t="s">
        <v>750</v>
      </c>
      <c r="J2530" s="8" t="s">
        <v>159</v>
      </c>
      <c r="K2530" s="8" t="s">
        <v>21</v>
      </c>
      <c r="L2530" s="12">
        <v>300</v>
      </c>
      <c r="M2530" s="9">
        <v>6</v>
      </c>
      <c r="N2530" s="10">
        <f t="shared" si="351"/>
        <v>0.02</v>
      </c>
      <c r="O2530" s="11">
        <f t="shared" si="352"/>
        <v>9.2200000000000006</v>
      </c>
      <c r="P2530" s="11">
        <v>55.32</v>
      </c>
      <c r="Q2530" s="11">
        <v>0</v>
      </c>
      <c r="R2530" s="8">
        <v>0</v>
      </c>
      <c r="S2530" s="8">
        <v>0</v>
      </c>
      <c r="T2530" s="33" t="str">
        <f t="shared" si="353"/>
        <v/>
      </c>
      <c r="U2530" s="12">
        <f t="shared" si="354"/>
        <v>0</v>
      </c>
      <c r="V2530" s="10">
        <f t="shared" si="355"/>
        <v>0</v>
      </c>
      <c r="W2530" s="11">
        <v>9.5</v>
      </c>
      <c r="X2530" s="8" t="s">
        <v>148</v>
      </c>
      <c r="Y2530" s="8" t="s">
        <v>149</v>
      </c>
      <c r="AA2530">
        <f t="shared" si="356"/>
        <v>4</v>
      </c>
      <c r="AB2530" s="32">
        <f t="shared" si="357"/>
        <v>-55.32</v>
      </c>
      <c r="AC2530" t="str">
        <f t="shared" si="358"/>
        <v>No Sales</v>
      </c>
      <c r="AD2530">
        <f>IFERROR(VLOOKUP(J2530,Product_lookup!$A:$G,5,FALSE),"")</f>
        <v>399</v>
      </c>
      <c r="AE2530">
        <f>IFERROR(VLOOKUP(J2530,Product_lookup!$A:$G,6,FALSE),"")</f>
        <v>148</v>
      </c>
      <c r="AF2530">
        <f>IFERROR(VLOOKUP(J2530,Product_lookup!$A:$G,7,FALSE),"")</f>
        <v>126</v>
      </c>
      <c r="AG2530" s="33">
        <f t="shared" si="359"/>
        <v>0.31328320802005011</v>
      </c>
    </row>
    <row r="2531" spans="1:33" x14ac:dyDescent="0.3">
      <c r="A2531" s="27">
        <v>46289</v>
      </c>
      <c r="B2531" s="8" t="s">
        <v>37</v>
      </c>
      <c r="C2531" s="8" t="s">
        <v>140</v>
      </c>
      <c r="D2531" s="8" t="s">
        <v>141</v>
      </c>
      <c r="E2531" s="8" t="s">
        <v>157</v>
      </c>
      <c r="F2531" s="8" t="s">
        <v>143</v>
      </c>
      <c r="G2531" s="8" t="s">
        <v>162</v>
      </c>
      <c r="H2531" s="8" t="s">
        <v>13</v>
      </c>
      <c r="I2531" s="8" t="s">
        <v>162</v>
      </c>
      <c r="J2531" s="8" t="s">
        <v>159</v>
      </c>
      <c r="K2531" s="8" t="s">
        <v>14</v>
      </c>
      <c r="L2531" s="12">
        <v>4660</v>
      </c>
      <c r="M2531" s="9">
        <v>32</v>
      </c>
      <c r="N2531" s="10">
        <f t="shared" si="351"/>
        <v>6.8669527896995704E-3</v>
      </c>
      <c r="O2531" s="11">
        <f t="shared" si="352"/>
        <v>7.1</v>
      </c>
      <c r="P2531" s="8">
        <v>227.2</v>
      </c>
      <c r="Q2531" s="11">
        <v>0</v>
      </c>
      <c r="R2531" s="8">
        <v>0</v>
      </c>
      <c r="S2531" s="8">
        <v>0</v>
      </c>
      <c r="T2531" s="33" t="str">
        <f t="shared" si="353"/>
        <v/>
      </c>
      <c r="U2531" s="12">
        <f t="shared" si="354"/>
        <v>0</v>
      </c>
      <c r="V2531" s="10">
        <f t="shared" si="355"/>
        <v>0</v>
      </c>
      <c r="W2531" s="11">
        <v>10</v>
      </c>
      <c r="X2531" s="8" t="s">
        <v>148</v>
      </c>
      <c r="Y2531" s="8" t="s">
        <v>149</v>
      </c>
      <c r="AA2531">
        <f t="shared" si="356"/>
        <v>4</v>
      </c>
      <c r="AB2531" s="32">
        <f t="shared" si="357"/>
        <v>-227.2</v>
      </c>
      <c r="AC2531" t="str">
        <f t="shared" si="358"/>
        <v>No Sales</v>
      </c>
      <c r="AD2531">
        <f>IFERROR(VLOOKUP(J2531,Product_lookup!$A:$G,5,FALSE),"")</f>
        <v>399</v>
      </c>
      <c r="AE2531">
        <f>IFERROR(VLOOKUP(J2531,Product_lookup!$A:$G,6,FALSE),"")</f>
        <v>148</v>
      </c>
      <c r="AF2531">
        <f>IFERROR(VLOOKUP(J2531,Product_lookup!$A:$G,7,FALSE),"")</f>
        <v>126</v>
      </c>
      <c r="AG2531" s="33">
        <f t="shared" si="359"/>
        <v>0.31328320802005011</v>
      </c>
    </row>
    <row r="2532" spans="1:33" x14ac:dyDescent="0.3">
      <c r="A2532" s="27">
        <v>46289</v>
      </c>
      <c r="B2532" s="8" t="s">
        <v>37</v>
      </c>
      <c r="C2532" s="8" t="s">
        <v>140</v>
      </c>
      <c r="D2532" s="8" t="s">
        <v>141</v>
      </c>
      <c r="E2532" s="8" t="s">
        <v>239</v>
      </c>
      <c r="F2532" s="8" t="s">
        <v>143</v>
      </c>
      <c r="G2532" s="8" t="s">
        <v>240</v>
      </c>
      <c r="H2532" s="8" t="s">
        <v>13</v>
      </c>
      <c r="I2532" s="8" t="s">
        <v>391</v>
      </c>
      <c r="J2532" s="8" t="s">
        <v>242</v>
      </c>
      <c r="K2532" s="8" t="s">
        <v>7</v>
      </c>
      <c r="L2532" s="12">
        <v>523</v>
      </c>
      <c r="M2532" s="9">
        <v>3</v>
      </c>
      <c r="N2532" s="10">
        <f t="shared" si="351"/>
        <v>5.7361376673040155E-3</v>
      </c>
      <c r="O2532" s="11">
        <f t="shared" si="352"/>
        <v>5.72</v>
      </c>
      <c r="P2532" s="11">
        <v>17.16</v>
      </c>
      <c r="Q2532" s="11">
        <v>0</v>
      </c>
      <c r="R2532" s="8">
        <v>0</v>
      </c>
      <c r="S2532" s="8">
        <v>0</v>
      </c>
      <c r="T2532" s="33" t="str">
        <f t="shared" si="353"/>
        <v/>
      </c>
      <c r="U2532" s="12">
        <f t="shared" si="354"/>
        <v>0</v>
      </c>
      <c r="V2532" s="10">
        <f t="shared" si="355"/>
        <v>0</v>
      </c>
      <c r="W2532" s="11">
        <v>9</v>
      </c>
      <c r="X2532" s="8" t="s">
        <v>148</v>
      </c>
      <c r="Y2532" s="8" t="s">
        <v>149</v>
      </c>
      <c r="AA2532">
        <f t="shared" si="356"/>
        <v>4</v>
      </c>
      <c r="AB2532" s="32">
        <f t="shared" si="357"/>
        <v>-17.16</v>
      </c>
      <c r="AC2532" t="str">
        <f t="shared" si="358"/>
        <v>No Sales</v>
      </c>
      <c r="AD2532">
        <f>IFERROR(VLOOKUP(J2532,Product_lookup!$A:$G,5,FALSE),"")</f>
        <v>299</v>
      </c>
      <c r="AE2532">
        <f>IFERROR(VLOOKUP(J2532,Product_lookup!$A:$G,6,FALSE),"")</f>
        <v>114</v>
      </c>
      <c r="AF2532">
        <f>IFERROR(VLOOKUP(J2532,Product_lookup!$A:$G,7,FALSE),"")</f>
        <v>107</v>
      </c>
      <c r="AG2532" s="33">
        <f t="shared" si="359"/>
        <v>0.2608695652173913</v>
      </c>
    </row>
    <row r="2533" spans="1:33" x14ac:dyDescent="0.3">
      <c r="A2533" s="27">
        <v>46289</v>
      </c>
      <c r="B2533" s="8" t="s">
        <v>37</v>
      </c>
      <c r="C2533" s="8" t="s">
        <v>140</v>
      </c>
      <c r="D2533" s="8" t="s">
        <v>141</v>
      </c>
      <c r="E2533" s="8" t="s">
        <v>239</v>
      </c>
      <c r="F2533" s="8" t="s">
        <v>143</v>
      </c>
      <c r="G2533" s="8" t="s">
        <v>388</v>
      </c>
      <c r="H2533" s="8" t="s">
        <v>13</v>
      </c>
      <c r="I2533" s="8" t="s">
        <v>539</v>
      </c>
      <c r="J2533" s="8" t="s">
        <v>242</v>
      </c>
      <c r="K2533" s="8" t="s">
        <v>21</v>
      </c>
      <c r="L2533" s="12">
        <v>299</v>
      </c>
      <c r="M2533" s="9">
        <v>3</v>
      </c>
      <c r="N2533" s="10">
        <f t="shared" si="351"/>
        <v>1.0033444816053512E-2</v>
      </c>
      <c r="O2533" s="11">
        <f t="shared" si="352"/>
        <v>7.5</v>
      </c>
      <c r="P2533" s="11">
        <v>22.5</v>
      </c>
      <c r="Q2533" s="11">
        <v>0</v>
      </c>
      <c r="R2533" s="8">
        <v>0</v>
      </c>
      <c r="S2533" s="8">
        <v>0</v>
      </c>
      <c r="T2533" s="33" t="str">
        <f t="shared" si="353"/>
        <v/>
      </c>
      <c r="U2533" s="12">
        <f t="shared" si="354"/>
        <v>0</v>
      </c>
      <c r="V2533" s="10">
        <f t="shared" si="355"/>
        <v>0</v>
      </c>
      <c r="W2533" s="11">
        <v>7.5</v>
      </c>
      <c r="X2533" s="8" t="s">
        <v>148</v>
      </c>
      <c r="Y2533" s="8" t="s">
        <v>149</v>
      </c>
      <c r="Z2533" s="8" t="s">
        <v>296</v>
      </c>
      <c r="AA2533">
        <f t="shared" si="356"/>
        <v>4</v>
      </c>
      <c r="AB2533" s="32">
        <f t="shared" si="357"/>
        <v>-22.5</v>
      </c>
      <c r="AC2533" t="str">
        <f t="shared" si="358"/>
        <v>No Sales</v>
      </c>
      <c r="AD2533">
        <f>IFERROR(VLOOKUP(J2533,Product_lookup!$A:$G,5,FALSE),"")</f>
        <v>299</v>
      </c>
      <c r="AE2533">
        <f>IFERROR(VLOOKUP(J2533,Product_lookup!$A:$G,6,FALSE),"")</f>
        <v>114</v>
      </c>
      <c r="AF2533">
        <f>IFERROR(VLOOKUP(J2533,Product_lookup!$A:$G,7,FALSE),"")</f>
        <v>107</v>
      </c>
      <c r="AG2533" s="33">
        <f t="shared" si="359"/>
        <v>0.2608695652173913</v>
      </c>
    </row>
    <row r="2534" spans="1:33" x14ac:dyDescent="0.3">
      <c r="A2534" s="27">
        <v>46289</v>
      </c>
      <c r="B2534" s="8" t="s">
        <v>37</v>
      </c>
      <c r="C2534" s="8" t="s">
        <v>140</v>
      </c>
      <c r="D2534" s="8" t="s">
        <v>141</v>
      </c>
      <c r="E2534" s="8" t="s">
        <v>239</v>
      </c>
      <c r="F2534" s="8" t="s">
        <v>143</v>
      </c>
      <c r="G2534" s="8" t="s">
        <v>240</v>
      </c>
      <c r="H2534" s="8" t="s">
        <v>13</v>
      </c>
      <c r="I2534" s="8" t="s">
        <v>388</v>
      </c>
      <c r="J2534" s="8" t="s">
        <v>242</v>
      </c>
      <c r="K2534" s="8" t="s">
        <v>21</v>
      </c>
      <c r="L2534" s="12">
        <v>603</v>
      </c>
      <c r="M2534" s="9">
        <v>10</v>
      </c>
      <c r="N2534" s="10">
        <f t="shared" si="351"/>
        <v>1.658374792703151E-2</v>
      </c>
      <c r="O2534" s="11">
        <f t="shared" si="352"/>
        <v>9</v>
      </c>
      <c r="P2534" s="11">
        <v>90</v>
      </c>
      <c r="Q2534" s="11">
        <v>0</v>
      </c>
      <c r="R2534" s="8">
        <v>0</v>
      </c>
      <c r="S2534" s="8">
        <v>0</v>
      </c>
      <c r="T2534" s="33" t="str">
        <f t="shared" si="353"/>
        <v/>
      </c>
      <c r="U2534" s="12">
        <f t="shared" si="354"/>
        <v>0</v>
      </c>
      <c r="V2534" s="10">
        <f t="shared" si="355"/>
        <v>0</v>
      </c>
      <c r="W2534" s="11">
        <v>9</v>
      </c>
      <c r="X2534" s="8" t="s">
        <v>148</v>
      </c>
      <c r="Y2534" s="8" t="s">
        <v>149</v>
      </c>
      <c r="AA2534">
        <f t="shared" si="356"/>
        <v>4</v>
      </c>
      <c r="AB2534" s="32">
        <f t="shared" si="357"/>
        <v>-90</v>
      </c>
      <c r="AC2534" t="str">
        <f t="shared" si="358"/>
        <v>No Sales</v>
      </c>
      <c r="AD2534">
        <f>IFERROR(VLOOKUP(J2534,Product_lookup!$A:$G,5,FALSE),"")</f>
        <v>299</v>
      </c>
      <c r="AE2534">
        <f>IFERROR(VLOOKUP(J2534,Product_lookup!$A:$G,6,FALSE),"")</f>
        <v>114</v>
      </c>
      <c r="AF2534">
        <f>IFERROR(VLOOKUP(J2534,Product_lookup!$A:$G,7,FALSE),"")</f>
        <v>107</v>
      </c>
      <c r="AG2534" s="33">
        <f t="shared" si="359"/>
        <v>0.2608695652173913</v>
      </c>
    </row>
    <row r="2535" spans="1:33" x14ac:dyDescent="0.3">
      <c r="A2535" s="27">
        <v>46289</v>
      </c>
      <c r="B2535" s="8" t="s">
        <v>37</v>
      </c>
      <c r="C2535" s="8" t="s">
        <v>140</v>
      </c>
      <c r="D2535" s="8" t="s">
        <v>141</v>
      </c>
      <c r="E2535" s="8" t="s">
        <v>239</v>
      </c>
      <c r="F2535" s="8" t="s">
        <v>143</v>
      </c>
      <c r="G2535" s="8" t="s">
        <v>240</v>
      </c>
      <c r="H2535" s="8" t="s">
        <v>13</v>
      </c>
      <c r="I2535" s="8" t="s">
        <v>243</v>
      </c>
      <c r="J2535" s="8" t="s">
        <v>242</v>
      </c>
      <c r="K2535" s="8" t="s">
        <v>7</v>
      </c>
      <c r="L2535" s="12">
        <v>223</v>
      </c>
      <c r="M2535" s="9">
        <v>3</v>
      </c>
      <c r="N2535" s="10">
        <f t="shared" si="351"/>
        <v>1.3452914798206279E-2</v>
      </c>
      <c r="O2535" s="11">
        <f t="shared" si="352"/>
        <v>6.69</v>
      </c>
      <c r="P2535" s="11">
        <v>20.07</v>
      </c>
      <c r="Q2535" s="11">
        <v>0</v>
      </c>
      <c r="R2535" s="8">
        <v>0</v>
      </c>
      <c r="S2535" s="8">
        <v>0</v>
      </c>
      <c r="T2535" s="33" t="str">
        <f t="shared" si="353"/>
        <v/>
      </c>
      <c r="U2535" s="12">
        <f t="shared" si="354"/>
        <v>0</v>
      </c>
      <c r="V2535" s="10">
        <f t="shared" si="355"/>
        <v>0</v>
      </c>
      <c r="W2535" s="11">
        <v>9</v>
      </c>
      <c r="X2535" s="8" t="s">
        <v>148</v>
      </c>
      <c r="Y2535" s="8" t="s">
        <v>149</v>
      </c>
      <c r="AA2535">
        <f t="shared" si="356"/>
        <v>4</v>
      </c>
      <c r="AB2535" s="32">
        <f t="shared" si="357"/>
        <v>-20.07</v>
      </c>
      <c r="AC2535" t="str">
        <f t="shared" si="358"/>
        <v>No Sales</v>
      </c>
      <c r="AD2535">
        <f>IFERROR(VLOOKUP(J2535,Product_lookup!$A:$G,5,FALSE),"")</f>
        <v>299</v>
      </c>
      <c r="AE2535">
        <f>IFERROR(VLOOKUP(J2535,Product_lookup!$A:$G,6,FALSE),"")</f>
        <v>114</v>
      </c>
      <c r="AF2535">
        <f>IFERROR(VLOOKUP(J2535,Product_lookup!$A:$G,7,FALSE),"")</f>
        <v>107</v>
      </c>
      <c r="AG2535" s="33">
        <f t="shared" si="359"/>
        <v>0.2608695652173913</v>
      </c>
    </row>
    <row r="2536" spans="1:33" x14ac:dyDescent="0.3">
      <c r="A2536" s="27">
        <v>46289</v>
      </c>
      <c r="B2536" s="8" t="s">
        <v>37</v>
      </c>
      <c r="C2536" s="8" t="s">
        <v>140</v>
      </c>
      <c r="D2536" s="8" t="s">
        <v>141</v>
      </c>
      <c r="E2536" s="8" t="s">
        <v>244</v>
      </c>
      <c r="F2536" s="8" t="s">
        <v>143</v>
      </c>
      <c r="G2536" s="8" t="s">
        <v>394</v>
      </c>
      <c r="H2536" s="8" t="s">
        <v>13</v>
      </c>
      <c r="I2536" s="8" t="s">
        <v>237</v>
      </c>
      <c r="J2536" s="8" t="s">
        <v>247</v>
      </c>
      <c r="K2536" s="8" t="s">
        <v>21</v>
      </c>
      <c r="L2536" s="12">
        <v>196</v>
      </c>
      <c r="M2536" s="9">
        <v>3</v>
      </c>
      <c r="N2536" s="10">
        <f t="shared" si="351"/>
        <v>1.5306122448979591E-2</v>
      </c>
      <c r="O2536" s="11">
        <f t="shared" si="352"/>
        <v>5.81</v>
      </c>
      <c r="P2536" s="11">
        <v>17.43</v>
      </c>
      <c r="Q2536" s="11">
        <v>0</v>
      </c>
      <c r="R2536" s="8">
        <v>0</v>
      </c>
      <c r="S2536" s="8">
        <v>0</v>
      </c>
      <c r="T2536" s="33" t="str">
        <f t="shared" si="353"/>
        <v/>
      </c>
      <c r="U2536" s="12">
        <f t="shared" si="354"/>
        <v>0</v>
      </c>
      <c r="V2536" s="10">
        <f t="shared" si="355"/>
        <v>0</v>
      </c>
      <c r="W2536" s="11">
        <v>7</v>
      </c>
      <c r="X2536" s="8" t="s">
        <v>148</v>
      </c>
      <c r="Y2536" s="8" t="s">
        <v>149</v>
      </c>
      <c r="AA2536">
        <f t="shared" si="356"/>
        <v>4</v>
      </c>
      <c r="AB2536" s="32">
        <f t="shared" si="357"/>
        <v>-17.43</v>
      </c>
      <c r="AC2536" t="str">
        <f t="shared" si="358"/>
        <v>No Sales</v>
      </c>
      <c r="AD2536">
        <f>IFERROR(VLOOKUP(J2536,Product_lookup!$A:$G,5,FALSE),"")</f>
        <v>279</v>
      </c>
      <c r="AE2536">
        <f>IFERROR(VLOOKUP(J2536,Product_lookup!$A:$G,6,FALSE),"")</f>
        <v>106</v>
      </c>
      <c r="AF2536">
        <f>IFERROR(VLOOKUP(J2536,Product_lookup!$A:$G,7,FALSE),"")</f>
        <v>105</v>
      </c>
      <c r="AG2536" s="33">
        <f t="shared" si="359"/>
        <v>0.24372759856630824</v>
      </c>
    </row>
    <row r="2537" spans="1:33" x14ac:dyDescent="0.3">
      <c r="A2537" s="27">
        <v>46289</v>
      </c>
      <c r="B2537" s="8" t="s">
        <v>37</v>
      </c>
      <c r="C2537" s="8" t="s">
        <v>140</v>
      </c>
      <c r="D2537" s="8" t="s">
        <v>141</v>
      </c>
      <c r="E2537" s="8" t="s">
        <v>244</v>
      </c>
      <c r="F2537" s="8" t="s">
        <v>143</v>
      </c>
      <c r="G2537" s="8" t="s">
        <v>394</v>
      </c>
      <c r="H2537" s="8" t="s">
        <v>13</v>
      </c>
      <c r="I2537" s="8" t="s">
        <v>394</v>
      </c>
      <c r="J2537" s="8" t="s">
        <v>247</v>
      </c>
      <c r="K2537" s="8" t="s">
        <v>7</v>
      </c>
      <c r="L2537" s="12">
        <v>3709</v>
      </c>
      <c r="M2537" s="9">
        <v>27</v>
      </c>
      <c r="N2537" s="10">
        <f t="shared" si="351"/>
        <v>7.2795901860339711E-3</v>
      </c>
      <c r="O2537" s="11">
        <f t="shared" si="352"/>
        <v>2.98</v>
      </c>
      <c r="P2537" s="11">
        <v>80.459999999999994</v>
      </c>
      <c r="Q2537" s="11">
        <v>558</v>
      </c>
      <c r="R2537" s="8">
        <v>2</v>
      </c>
      <c r="S2537" s="8">
        <v>2</v>
      </c>
      <c r="T2537" s="33">
        <f t="shared" si="353"/>
        <v>0.14419354838709678</v>
      </c>
      <c r="U2537" s="12">
        <f t="shared" si="354"/>
        <v>6.9351230425055936</v>
      </c>
      <c r="V2537" s="10">
        <f t="shared" si="355"/>
        <v>7.407407407407407E-2</v>
      </c>
      <c r="W2537" s="11">
        <v>5.5</v>
      </c>
      <c r="X2537" s="8" t="s">
        <v>148</v>
      </c>
      <c r="Y2537" s="8" t="s">
        <v>149</v>
      </c>
      <c r="AA2537">
        <f t="shared" si="356"/>
        <v>4</v>
      </c>
      <c r="AB2537" s="32">
        <f t="shared" si="357"/>
        <v>55.540000000000006</v>
      </c>
      <c r="AC2537" t="str">
        <f t="shared" si="358"/>
        <v>Profitable</v>
      </c>
      <c r="AD2537">
        <f>IFERROR(VLOOKUP(J2537,Product_lookup!$A:$G,5,FALSE),"")</f>
        <v>279</v>
      </c>
      <c r="AE2537">
        <f>IFERROR(VLOOKUP(J2537,Product_lookup!$A:$G,6,FALSE),"")</f>
        <v>106</v>
      </c>
      <c r="AF2537">
        <f>IFERROR(VLOOKUP(J2537,Product_lookup!$A:$G,7,FALSE),"")</f>
        <v>105</v>
      </c>
      <c r="AG2537" s="33">
        <f t="shared" si="359"/>
        <v>0.24372759856630824</v>
      </c>
    </row>
    <row r="2538" spans="1:33" x14ac:dyDescent="0.3">
      <c r="A2538" s="27">
        <v>46289</v>
      </c>
      <c r="B2538" s="8" t="s">
        <v>37</v>
      </c>
      <c r="C2538" s="8" t="s">
        <v>140</v>
      </c>
      <c r="D2538" s="8" t="s">
        <v>141</v>
      </c>
      <c r="E2538" s="8" t="s">
        <v>167</v>
      </c>
      <c r="F2538" s="8" t="s">
        <v>143</v>
      </c>
      <c r="G2538" s="8" t="s">
        <v>168</v>
      </c>
      <c r="H2538" s="8" t="s">
        <v>13</v>
      </c>
      <c r="I2538" s="8" t="s">
        <v>796</v>
      </c>
      <c r="J2538" s="8" t="s">
        <v>169</v>
      </c>
      <c r="K2538" s="8" t="s">
        <v>21</v>
      </c>
      <c r="L2538" s="12">
        <v>423</v>
      </c>
      <c r="M2538" s="9">
        <v>3</v>
      </c>
      <c r="N2538" s="10">
        <f t="shared" si="351"/>
        <v>7.0921985815602835E-3</v>
      </c>
      <c r="O2538" s="11">
        <f t="shared" si="352"/>
        <v>7</v>
      </c>
      <c r="P2538" s="11">
        <v>21</v>
      </c>
      <c r="Q2538" s="11">
        <v>0</v>
      </c>
      <c r="R2538" s="8">
        <v>0</v>
      </c>
      <c r="S2538" s="8">
        <v>0</v>
      </c>
      <c r="T2538" s="33" t="str">
        <f t="shared" si="353"/>
        <v/>
      </c>
      <c r="U2538" s="12">
        <f t="shared" si="354"/>
        <v>0</v>
      </c>
      <c r="V2538" s="10">
        <f t="shared" si="355"/>
        <v>0</v>
      </c>
      <c r="W2538" s="11">
        <v>7</v>
      </c>
      <c r="X2538" s="8" t="s">
        <v>148</v>
      </c>
      <c r="Y2538" s="8" t="s">
        <v>149</v>
      </c>
      <c r="AA2538">
        <f t="shared" si="356"/>
        <v>4</v>
      </c>
      <c r="AB2538" s="32">
        <f t="shared" si="357"/>
        <v>-21</v>
      </c>
      <c r="AC2538" t="str">
        <f t="shared" si="358"/>
        <v>No Sales</v>
      </c>
      <c r="AD2538">
        <f>IFERROR(VLOOKUP(J2538,Product_lookup!$A:$G,5,FALSE),"")</f>
        <v>249</v>
      </c>
      <c r="AE2538">
        <f>IFERROR(VLOOKUP(J2538,Product_lookup!$A:$G,6,FALSE),"")</f>
        <v>100</v>
      </c>
      <c r="AF2538">
        <f>IFERROR(VLOOKUP(J2538,Product_lookup!$A:$G,7,FALSE),"")</f>
        <v>102</v>
      </c>
      <c r="AG2538" s="33">
        <f t="shared" si="359"/>
        <v>0.18875502008032127</v>
      </c>
    </row>
    <row r="2539" spans="1:33" x14ac:dyDescent="0.3">
      <c r="A2539" s="27">
        <v>46289</v>
      </c>
      <c r="B2539" s="8" t="s">
        <v>37</v>
      </c>
      <c r="C2539" s="8" t="s">
        <v>140</v>
      </c>
      <c r="D2539" s="8" t="s">
        <v>141</v>
      </c>
      <c r="E2539" s="8" t="s">
        <v>167</v>
      </c>
      <c r="F2539" s="8" t="s">
        <v>143</v>
      </c>
      <c r="G2539" s="8" t="s">
        <v>255</v>
      </c>
      <c r="H2539" s="8" t="s">
        <v>13</v>
      </c>
      <c r="I2539" s="8" t="s">
        <v>256</v>
      </c>
      <c r="J2539" s="8" t="s">
        <v>169</v>
      </c>
      <c r="K2539" s="8" t="s">
        <v>7</v>
      </c>
      <c r="L2539" s="12">
        <v>624</v>
      </c>
      <c r="M2539" s="9">
        <v>2</v>
      </c>
      <c r="N2539" s="10">
        <f t="shared" si="351"/>
        <v>3.205128205128205E-3</v>
      </c>
      <c r="O2539" s="11">
        <f t="shared" si="352"/>
        <v>3.83</v>
      </c>
      <c r="P2539" s="11">
        <v>7.66</v>
      </c>
      <c r="Q2539" s="11">
        <v>249</v>
      </c>
      <c r="R2539" s="8">
        <v>1</v>
      </c>
      <c r="S2539" s="8">
        <v>1</v>
      </c>
      <c r="T2539" s="33">
        <f t="shared" si="353"/>
        <v>3.076305220883534E-2</v>
      </c>
      <c r="U2539" s="12">
        <f t="shared" si="354"/>
        <v>32.506527415143601</v>
      </c>
      <c r="V2539" s="10">
        <f t="shared" si="355"/>
        <v>0.5</v>
      </c>
      <c r="W2539" s="11">
        <v>6</v>
      </c>
      <c r="X2539" s="8" t="s">
        <v>148</v>
      </c>
      <c r="Y2539" s="8" t="s">
        <v>149</v>
      </c>
      <c r="AA2539">
        <f t="shared" si="356"/>
        <v>4</v>
      </c>
      <c r="AB2539" s="32">
        <f t="shared" si="357"/>
        <v>39.340000000000003</v>
      </c>
      <c r="AC2539" t="str">
        <f t="shared" si="358"/>
        <v>Profitable</v>
      </c>
      <c r="AD2539">
        <f>IFERROR(VLOOKUP(J2539,Product_lookup!$A:$G,5,FALSE),"")</f>
        <v>249</v>
      </c>
      <c r="AE2539">
        <f>IFERROR(VLOOKUP(J2539,Product_lookup!$A:$G,6,FALSE),"")</f>
        <v>100</v>
      </c>
      <c r="AF2539">
        <f>IFERROR(VLOOKUP(J2539,Product_lookup!$A:$G,7,FALSE),"")</f>
        <v>102</v>
      </c>
      <c r="AG2539" s="33">
        <f t="shared" si="359"/>
        <v>0.18875502008032127</v>
      </c>
    </row>
    <row r="2540" spans="1:33" x14ac:dyDescent="0.3">
      <c r="A2540" s="27">
        <v>46289</v>
      </c>
      <c r="B2540" s="8" t="s">
        <v>37</v>
      </c>
      <c r="C2540" s="8" t="s">
        <v>140</v>
      </c>
      <c r="D2540" s="8" t="s">
        <v>141</v>
      </c>
      <c r="E2540" s="8" t="s">
        <v>257</v>
      </c>
      <c r="F2540" s="8" t="s">
        <v>143</v>
      </c>
      <c r="G2540" s="8" t="s">
        <v>258</v>
      </c>
      <c r="H2540" s="8" t="s">
        <v>13</v>
      </c>
      <c r="I2540" s="8" t="s">
        <v>584</v>
      </c>
      <c r="J2540" s="8" t="s">
        <v>260</v>
      </c>
      <c r="K2540" s="8" t="s">
        <v>21</v>
      </c>
      <c r="L2540" s="12">
        <v>190</v>
      </c>
      <c r="M2540" s="9">
        <v>5</v>
      </c>
      <c r="N2540" s="10">
        <f t="shared" si="351"/>
        <v>2.6315789473684209E-2</v>
      </c>
      <c r="O2540" s="11">
        <f t="shared" si="352"/>
        <v>9.5</v>
      </c>
      <c r="P2540" s="11">
        <v>47.5</v>
      </c>
      <c r="Q2540" s="11">
        <v>0</v>
      </c>
      <c r="R2540" s="8">
        <v>0</v>
      </c>
      <c r="S2540" s="8">
        <v>0</v>
      </c>
      <c r="T2540" s="33" t="str">
        <f t="shared" si="353"/>
        <v/>
      </c>
      <c r="U2540" s="12">
        <f t="shared" si="354"/>
        <v>0</v>
      </c>
      <c r="V2540" s="10">
        <f t="shared" si="355"/>
        <v>0</v>
      </c>
      <c r="W2540" s="11">
        <v>9.5</v>
      </c>
      <c r="X2540" s="8" t="s">
        <v>148</v>
      </c>
      <c r="Y2540" s="8" t="s">
        <v>149</v>
      </c>
      <c r="AA2540">
        <f t="shared" si="356"/>
        <v>4</v>
      </c>
      <c r="AB2540" s="32">
        <f t="shared" si="357"/>
        <v>-47.5</v>
      </c>
      <c r="AC2540" t="str">
        <f t="shared" si="358"/>
        <v>No Sales</v>
      </c>
      <c r="AD2540">
        <f>IFERROR(VLOOKUP(J2540,Product_lookup!$A:$G,5,FALSE),"")</f>
        <v>349</v>
      </c>
      <c r="AE2540">
        <f>IFERROR(VLOOKUP(J2540,Product_lookup!$A:$G,6,FALSE),"")</f>
        <v>133</v>
      </c>
      <c r="AF2540">
        <f>IFERROR(VLOOKUP(J2540,Product_lookup!$A:$G,7,FALSE),"")</f>
        <v>111</v>
      </c>
      <c r="AG2540" s="33">
        <f t="shared" si="359"/>
        <v>0.3008595988538682</v>
      </c>
    </row>
    <row r="2541" spans="1:33" x14ac:dyDescent="0.3">
      <c r="A2541" s="27">
        <v>46289</v>
      </c>
      <c r="B2541" s="8" t="s">
        <v>33</v>
      </c>
      <c r="C2541" s="8" t="s">
        <v>173</v>
      </c>
      <c r="D2541" s="8" t="s">
        <v>141</v>
      </c>
      <c r="E2541" s="8" t="s">
        <v>193</v>
      </c>
      <c r="F2541" s="8" t="s">
        <v>143</v>
      </c>
      <c r="G2541" s="8" t="s">
        <v>264</v>
      </c>
      <c r="H2541" s="8" t="s">
        <v>24</v>
      </c>
      <c r="I2541" s="8" t="s">
        <v>516</v>
      </c>
      <c r="J2541" s="8" t="s">
        <v>195</v>
      </c>
      <c r="K2541" s="8" t="s">
        <v>14</v>
      </c>
      <c r="L2541" s="12">
        <v>902</v>
      </c>
      <c r="M2541" s="9">
        <v>3</v>
      </c>
      <c r="N2541" s="10">
        <f t="shared" si="351"/>
        <v>3.3259423503325942E-3</v>
      </c>
      <c r="O2541" s="11">
        <f t="shared" si="352"/>
        <v>7.78</v>
      </c>
      <c r="P2541" s="11">
        <v>23.34</v>
      </c>
      <c r="Q2541" s="11">
        <v>0</v>
      </c>
      <c r="R2541" s="8">
        <v>0</v>
      </c>
      <c r="S2541" s="8">
        <v>0</v>
      </c>
      <c r="T2541" s="33" t="str">
        <f t="shared" si="353"/>
        <v/>
      </c>
      <c r="U2541" s="12">
        <f t="shared" si="354"/>
        <v>0</v>
      </c>
      <c r="V2541" s="10">
        <f t="shared" si="355"/>
        <v>0</v>
      </c>
      <c r="W2541" s="11">
        <v>10</v>
      </c>
      <c r="X2541" s="8" t="s">
        <v>148</v>
      </c>
      <c r="Y2541" s="8" t="s">
        <v>149</v>
      </c>
      <c r="AA2541">
        <f t="shared" si="356"/>
        <v>4</v>
      </c>
      <c r="AB2541" s="32">
        <f t="shared" si="357"/>
        <v>-23.34</v>
      </c>
      <c r="AC2541" t="str">
        <f t="shared" si="358"/>
        <v>No Sales</v>
      </c>
      <c r="AD2541">
        <f>IFERROR(VLOOKUP(J2541,Product_lookup!$A:$G,5,FALSE),"")</f>
        <v>399</v>
      </c>
      <c r="AE2541">
        <f>IFERROR(VLOOKUP(J2541,Product_lookup!$A:$G,6,FALSE),"")</f>
        <v>148</v>
      </c>
      <c r="AF2541">
        <f>IFERROR(VLOOKUP(J2541,Product_lookup!$A:$G,7,FALSE),"")</f>
        <v>126</v>
      </c>
      <c r="AG2541" s="33">
        <f t="shared" si="359"/>
        <v>0.31328320802005011</v>
      </c>
    </row>
    <row r="2542" spans="1:33" x14ac:dyDescent="0.3">
      <c r="A2542" s="27">
        <v>46289</v>
      </c>
      <c r="B2542" s="8" t="s">
        <v>33</v>
      </c>
      <c r="C2542" s="8" t="s">
        <v>173</v>
      </c>
      <c r="D2542" s="8" t="s">
        <v>141</v>
      </c>
      <c r="E2542" s="8" t="s">
        <v>200</v>
      </c>
      <c r="F2542" s="8" t="s">
        <v>143</v>
      </c>
      <c r="G2542" s="8" t="s">
        <v>268</v>
      </c>
      <c r="H2542" s="8" t="s">
        <v>24</v>
      </c>
      <c r="I2542" s="8" t="s">
        <v>1157</v>
      </c>
      <c r="J2542" s="8" t="s">
        <v>202</v>
      </c>
      <c r="K2542" s="8" t="s">
        <v>21</v>
      </c>
      <c r="L2542" s="12">
        <v>108</v>
      </c>
      <c r="M2542" s="9">
        <v>3</v>
      </c>
      <c r="N2542" s="10">
        <f t="shared" si="351"/>
        <v>2.7777777777777776E-2</v>
      </c>
      <c r="O2542" s="11">
        <f t="shared" si="352"/>
        <v>10.53</v>
      </c>
      <c r="P2542" s="11">
        <v>31.59</v>
      </c>
      <c r="Q2542" s="11">
        <v>0</v>
      </c>
      <c r="R2542" s="8">
        <v>0</v>
      </c>
      <c r="S2542" s="8">
        <v>0</v>
      </c>
      <c r="T2542" s="33" t="str">
        <f t="shared" si="353"/>
        <v/>
      </c>
      <c r="U2542" s="12">
        <f t="shared" si="354"/>
        <v>0</v>
      </c>
      <c r="V2542" s="10">
        <f t="shared" si="355"/>
        <v>0</v>
      </c>
      <c r="W2542" s="11">
        <v>11.5</v>
      </c>
      <c r="X2542" s="8" t="s">
        <v>148</v>
      </c>
      <c r="Y2542" s="8" t="s">
        <v>149</v>
      </c>
      <c r="AA2542">
        <f t="shared" si="356"/>
        <v>4</v>
      </c>
      <c r="AB2542" s="32">
        <f t="shared" si="357"/>
        <v>-31.59</v>
      </c>
      <c r="AC2542" t="str">
        <f t="shared" si="358"/>
        <v>No Sales</v>
      </c>
      <c r="AD2542">
        <f>IFERROR(VLOOKUP(J2542,Product_lookup!$A:$G,5,FALSE),"")</f>
        <v>429</v>
      </c>
      <c r="AE2542">
        <f>IFERROR(VLOOKUP(J2542,Product_lookup!$A:$G,6,FALSE),"")</f>
        <v>159</v>
      </c>
      <c r="AF2542">
        <f>IFERROR(VLOOKUP(J2542,Product_lookup!$A:$G,7,FALSE),"")</f>
        <v>139</v>
      </c>
      <c r="AG2542" s="33">
        <f t="shared" si="359"/>
        <v>0.30536130536130535</v>
      </c>
    </row>
    <row r="2543" spans="1:33" x14ac:dyDescent="0.3">
      <c r="A2543" s="27">
        <v>46289</v>
      </c>
      <c r="B2543" s="8" t="s">
        <v>33</v>
      </c>
      <c r="C2543" s="8" t="s">
        <v>173</v>
      </c>
      <c r="D2543" s="8" t="s">
        <v>141</v>
      </c>
      <c r="E2543" s="8" t="s">
        <v>200</v>
      </c>
      <c r="F2543" s="8" t="s">
        <v>143</v>
      </c>
      <c r="G2543" s="8" t="s">
        <v>268</v>
      </c>
      <c r="H2543" s="8" t="s">
        <v>24</v>
      </c>
      <c r="I2543" s="8" t="s">
        <v>575</v>
      </c>
      <c r="J2543" s="8" t="s">
        <v>202</v>
      </c>
      <c r="K2543" s="8" t="s">
        <v>14</v>
      </c>
      <c r="L2543" s="12">
        <v>638</v>
      </c>
      <c r="M2543" s="9">
        <v>5</v>
      </c>
      <c r="N2543" s="10">
        <f t="shared" si="351"/>
        <v>7.8369905956112845E-3</v>
      </c>
      <c r="O2543" s="11">
        <f t="shared" si="352"/>
        <v>8.82</v>
      </c>
      <c r="P2543" s="11">
        <v>44.1</v>
      </c>
      <c r="Q2543" s="11">
        <v>0</v>
      </c>
      <c r="R2543" s="8">
        <v>0</v>
      </c>
      <c r="S2543" s="8">
        <v>0</v>
      </c>
      <c r="T2543" s="33" t="str">
        <f t="shared" si="353"/>
        <v/>
      </c>
      <c r="U2543" s="12">
        <f t="shared" si="354"/>
        <v>0</v>
      </c>
      <c r="V2543" s="10">
        <f t="shared" si="355"/>
        <v>0</v>
      </c>
      <c r="W2543" s="11">
        <v>10.5</v>
      </c>
      <c r="X2543" s="8" t="s">
        <v>148</v>
      </c>
      <c r="Y2543" s="8" t="s">
        <v>149</v>
      </c>
      <c r="AA2543">
        <f t="shared" si="356"/>
        <v>4</v>
      </c>
      <c r="AB2543" s="32">
        <f t="shared" si="357"/>
        <v>-44.1</v>
      </c>
      <c r="AC2543" t="str">
        <f t="shared" si="358"/>
        <v>No Sales</v>
      </c>
      <c r="AD2543">
        <f>IFERROR(VLOOKUP(J2543,Product_lookup!$A:$G,5,FALSE),"")</f>
        <v>429</v>
      </c>
      <c r="AE2543">
        <f>IFERROR(VLOOKUP(J2543,Product_lookup!$A:$G,6,FALSE),"")</f>
        <v>159</v>
      </c>
      <c r="AF2543">
        <f>IFERROR(VLOOKUP(J2543,Product_lookup!$A:$G,7,FALSE),"")</f>
        <v>139</v>
      </c>
      <c r="AG2543" s="33">
        <f t="shared" si="359"/>
        <v>0.30536130536130535</v>
      </c>
    </row>
    <row r="2544" spans="1:33" x14ac:dyDescent="0.3">
      <c r="A2544" s="27">
        <v>46289</v>
      </c>
      <c r="B2544" s="8" t="s">
        <v>33</v>
      </c>
      <c r="C2544" s="8" t="s">
        <v>173</v>
      </c>
      <c r="D2544" s="8" t="s">
        <v>141</v>
      </c>
      <c r="E2544" s="8" t="s">
        <v>200</v>
      </c>
      <c r="F2544" s="8" t="s">
        <v>143</v>
      </c>
      <c r="G2544" s="8" t="s">
        <v>268</v>
      </c>
      <c r="H2544" s="8" t="s">
        <v>24</v>
      </c>
      <c r="I2544" s="8" t="s">
        <v>775</v>
      </c>
      <c r="J2544" s="8" t="s">
        <v>202</v>
      </c>
      <c r="K2544" s="8" t="s">
        <v>14</v>
      </c>
      <c r="L2544" s="12">
        <v>778</v>
      </c>
      <c r="M2544" s="9">
        <v>8</v>
      </c>
      <c r="N2544" s="10">
        <f t="shared" si="351"/>
        <v>1.0282776349614395E-2</v>
      </c>
      <c r="O2544" s="11">
        <f t="shared" si="352"/>
        <v>8.4700000000000006</v>
      </c>
      <c r="P2544" s="11">
        <v>67.760000000000005</v>
      </c>
      <c r="Q2544" s="11">
        <v>0</v>
      </c>
      <c r="R2544" s="8">
        <v>0</v>
      </c>
      <c r="S2544" s="8">
        <v>0</v>
      </c>
      <c r="T2544" s="33" t="str">
        <f t="shared" si="353"/>
        <v/>
      </c>
      <c r="U2544" s="12">
        <f t="shared" si="354"/>
        <v>0</v>
      </c>
      <c r="V2544" s="10">
        <f t="shared" si="355"/>
        <v>0</v>
      </c>
      <c r="W2544" s="11">
        <v>12</v>
      </c>
      <c r="X2544" s="8" t="s">
        <v>148</v>
      </c>
      <c r="Y2544" s="8" t="s">
        <v>149</v>
      </c>
      <c r="AA2544">
        <f t="shared" si="356"/>
        <v>4</v>
      </c>
      <c r="AB2544" s="32">
        <f t="shared" si="357"/>
        <v>-67.760000000000005</v>
      </c>
      <c r="AC2544" t="str">
        <f t="shared" si="358"/>
        <v>No Sales</v>
      </c>
      <c r="AD2544">
        <f>IFERROR(VLOOKUP(J2544,Product_lookup!$A:$G,5,FALSE),"")</f>
        <v>429</v>
      </c>
      <c r="AE2544">
        <f>IFERROR(VLOOKUP(J2544,Product_lookup!$A:$G,6,FALSE),"")</f>
        <v>159</v>
      </c>
      <c r="AF2544">
        <f>IFERROR(VLOOKUP(J2544,Product_lookup!$A:$G,7,FALSE),"")</f>
        <v>139</v>
      </c>
      <c r="AG2544" s="33">
        <f t="shared" si="359"/>
        <v>0.30536130536130535</v>
      </c>
    </row>
    <row r="2545" spans="1:33" x14ac:dyDescent="0.3">
      <c r="A2545" s="27">
        <v>46289</v>
      </c>
      <c r="B2545" s="8" t="s">
        <v>33</v>
      </c>
      <c r="C2545" s="8" t="s">
        <v>173</v>
      </c>
      <c r="D2545" s="8" t="s">
        <v>141</v>
      </c>
      <c r="E2545" s="8" t="s">
        <v>200</v>
      </c>
      <c r="F2545" s="8" t="s">
        <v>143</v>
      </c>
      <c r="G2545" s="8" t="s">
        <v>270</v>
      </c>
      <c r="H2545" s="8" t="s">
        <v>24</v>
      </c>
      <c r="I2545" s="8" t="s">
        <v>268</v>
      </c>
      <c r="J2545" s="8" t="s">
        <v>202</v>
      </c>
      <c r="K2545" s="8" t="s">
        <v>21</v>
      </c>
      <c r="L2545" s="12">
        <v>753</v>
      </c>
      <c r="M2545" s="9">
        <v>5</v>
      </c>
      <c r="N2545" s="10">
        <f t="shared" si="351"/>
        <v>6.6401062416998674E-3</v>
      </c>
      <c r="O2545" s="11">
        <f t="shared" si="352"/>
        <v>11.89</v>
      </c>
      <c r="P2545" s="11">
        <v>59.45</v>
      </c>
      <c r="Q2545" s="11">
        <v>0</v>
      </c>
      <c r="R2545" s="8">
        <v>0</v>
      </c>
      <c r="S2545" s="8">
        <v>0</v>
      </c>
      <c r="T2545" s="33" t="str">
        <f t="shared" si="353"/>
        <v/>
      </c>
      <c r="U2545" s="12">
        <f t="shared" si="354"/>
        <v>0</v>
      </c>
      <c r="V2545" s="10">
        <f t="shared" si="355"/>
        <v>0</v>
      </c>
      <c r="W2545" s="11">
        <v>13.5</v>
      </c>
      <c r="X2545" s="8" t="s">
        <v>148</v>
      </c>
      <c r="Y2545" s="8" t="s">
        <v>149</v>
      </c>
      <c r="AA2545">
        <f t="shared" si="356"/>
        <v>4</v>
      </c>
      <c r="AB2545" s="32">
        <f t="shared" si="357"/>
        <v>-59.45</v>
      </c>
      <c r="AC2545" t="str">
        <f t="shared" si="358"/>
        <v>No Sales</v>
      </c>
      <c r="AD2545">
        <f>IFERROR(VLOOKUP(J2545,Product_lookup!$A:$G,5,FALSE),"")</f>
        <v>429</v>
      </c>
      <c r="AE2545">
        <f>IFERROR(VLOOKUP(J2545,Product_lookup!$A:$G,6,FALSE),"")</f>
        <v>159</v>
      </c>
      <c r="AF2545">
        <f>IFERROR(VLOOKUP(J2545,Product_lookup!$A:$G,7,FALSE),"")</f>
        <v>139</v>
      </c>
      <c r="AG2545" s="33">
        <f t="shared" si="359"/>
        <v>0.30536130536130535</v>
      </c>
    </row>
    <row r="2546" spans="1:33" x14ac:dyDescent="0.3">
      <c r="A2546" s="27">
        <v>46289</v>
      </c>
      <c r="B2546" s="8" t="s">
        <v>33</v>
      </c>
      <c r="C2546" s="8" t="s">
        <v>173</v>
      </c>
      <c r="D2546" s="8" t="s">
        <v>141</v>
      </c>
      <c r="E2546" s="8" t="s">
        <v>271</v>
      </c>
      <c r="F2546" s="8" t="s">
        <v>143</v>
      </c>
      <c r="G2546" s="8" t="s">
        <v>275</v>
      </c>
      <c r="H2546" s="8" t="s">
        <v>24</v>
      </c>
      <c r="I2546" s="8" t="s">
        <v>571</v>
      </c>
      <c r="J2546" s="8" t="s">
        <v>274</v>
      </c>
      <c r="K2546" s="8" t="s">
        <v>14</v>
      </c>
      <c r="L2546" s="12">
        <v>1247</v>
      </c>
      <c r="M2546" s="9">
        <v>6</v>
      </c>
      <c r="N2546" s="10">
        <f t="shared" si="351"/>
        <v>4.8115477145148355E-3</v>
      </c>
      <c r="O2546" s="11">
        <f t="shared" si="352"/>
        <v>8.93</v>
      </c>
      <c r="P2546" s="11">
        <v>53.58</v>
      </c>
      <c r="Q2546" s="11">
        <v>0</v>
      </c>
      <c r="R2546" s="8">
        <v>0</v>
      </c>
      <c r="S2546" s="8">
        <v>0</v>
      </c>
      <c r="T2546" s="33" t="str">
        <f t="shared" si="353"/>
        <v/>
      </c>
      <c r="U2546" s="12">
        <f t="shared" si="354"/>
        <v>0</v>
      </c>
      <c r="V2546" s="10">
        <f t="shared" si="355"/>
        <v>0</v>
      </c>
      <c r="W2546" s="11">
        <v>13.5</v>
      </c>
      <c r="X2546" s="8" t="s">
        <v>148</v>
      </c>
      <c r="Y2546" s="8" t="s">
        <v>149</v>
      </c>
      <c r="AA2546">
        <f t="shared" si="356"/>
        <v>4</v>
      </c>
      <c r="AB2546" s="32">
        <f t="shared" si="357"/>
        <v>-53.58</v>
      </c>
      <c r="AC2546" t="str">
        <f t="shared" si="358"/>
        <v>No Sales</v>
      </c>
      <c r="AD2546">
        <f>IFERROR(VLOOKUP(J2546,Product_lookup!$A:$G,5,FALSE),"")</f>
        <v>549</v>
      </c>
      <c r="AE2546">
        <f>IFERROR(VLOOKUP(J2546,Product_lookup!$A:$G,6,FALSE),"")</f>
        <v>198</v>
      </c>
      <c r="AF2546">
        <f>IFERROR(VLOOKUP(J2546,Product_lookup!$A:$G,7,FALSE),"")</f>
        <v>139</v>
      </c>
      <c r="AG2546" s="33">
        <f t="shared" si="359"/>
        <v>0.38615664845173042</v>
      </c>
    </row>
    <row r="2547" spans="1:33" x14ac:dyDescent="0.3">
      <c r="A2547" s="27">
        <v>46289</v>
      </c>
      <c r="B2547" s="8" t="s">
        <v>33</v>
      </c>
      <c r="C2547" s="8" t="s">
        <v>173</v>
      </c>
      <c r="D2547" s="8" t="s">
        <v>141</v>
      </c>
      <c r="E2547" s="8" t="s">
        <v>271</v>
      </c>
      <c r="F2547" s="8" t="s">
        <v>143</v>
      </c>
      <c r="G2547" s="8" t="s">
        <v>272</v>
      </c>
      <c r="H2547" s="8" t="s">
        <v>24</v>
      </c>
      <c r="I2547" s="8" t="s">
        <v>574</v>
      </c>
      <c r="J2547" s="8" t="s">
        <v>274</v>
      </c>
      <c r="K2547" s="8" t="s">
        <v>14</v>
      </c>
      <c r="L2547" s="12">
        <v>1248</v>
      </c>
      <c r="M2547" s="9">
        <v>5</v>
      </c>
      <c r="N2547" s="10">
        <f t="shared" si="351"/>
        <v>4.0064102564102561E-3</v>
      </c>
      <c r="O2547" s="11">
        <f t="shared" si="352"/>
        <v>10.120000000000001</v>
      </c>
      <c r="P2547" s="11">
        <v>50.6</v>
      </c>
      <c r="Q2547" s="11">
        <v>0</v>
      </c>
      <c r="R2547" s="8">
        <v>0</v>
      </c>
      <c r="S2547" s="8">
        <v>0</v>
      </c>
      <c r="T2547" s="33" t="str">
        <f t="shared" si="353"/>
        <v/>
      </c>
      <c r="U2547" s="12">
        <f t="shared" si="354"/>
        <v>0</v>
      </c>
      <c r="V2547" s="10">
        <f t="shared" si="355"/>
        <v>0</v>
      </c>
      <c r="W2547" s="11">
        <v>12.5</v>
      </c>
      <c r="X2547" s="8" t="s">
        <v>148</v>
      </c>
      <c r="Y2547" s="8" t="s">
        <v>149</v>
      </c>
      <c r="AA2547">
        <f t="shared" si="356"/>
        <v>4</v>
      </c>
      <c r="AB2547" s="32">
        <f t="shared" si="357"/>
        <v>-50.6</v>
      </c>
      <c r="AC2547" t="str">
        <f t="shared" si="358"/>
        <v>No Sales</v>
      </c>
      <c r="AD2547">
        <f>IFERROR(VLOOKUP(J2547,Product_lookup!$A:$G,5,FALSE),"")</f>
        <v>549</v>
      </c>
      <c r="AE2547">
        <f>IFERROR(VLOOKUP(J2547,Product_lookup!$A:$G,6,FALSE),"")</f>
        <v>198</v>
      </c>
      <c r="AF2547">
        <f>IFERROR(VLOOKUP(J2547,Product_lookup!$A:$G,7,FALSE),"")</f>
        <v>139</v>
      </c>
      <c r="AG2547" s="33">
        <f t="shared" si="359"/>
        <v>0.38615664845173042</v>
      </c>
    </row>
    <row r="2548" spans="1:33" x14ac:dyDescent="0.3">
      <c r="A2548" s="27">
        <v>46289</v>
      </c>
      <c r="B2548" s="8" t="s">
        <v>33</v>
      </c>
      <c r="C2548" s="8" t="s">
        <v>173</v>
      </c>
      <c r="D2548" s="8" t="s">
        <v>141</v>
      </c>
      <c r="E2548" s="8" t="s">
        <v>271</v>
      </c>
      <c r="F2548" s="8" t="s">
        <v>143</v>
      </c>
      <c r="G2548" s="8" t="s">
        <v>275</v>
      </c>
      <c r="H2548" s="8" t="s">
        <v>24</v>
      </c>
      <c r="I2548" s="8" t="s">
        <v>1158</v>
      </c>
      <c r="J2548" s="8" t="s">
        <v>274</v>
      </c>
      <c r="K2548" s="8" t="s">
        <v>7</v>
      </c>
      <c r="L2548" s="12">
        <v>289</v>
      </c>
      <c r="M2548" s="9">
        <v>2</v>
      </c>
      <c r="N2548" s="10">
        <f t="shared" si="351"/>
        <v>6.920415224913495E-3</v>
      </c>
      <c r="O2548" s="11">
        <f t="shared" si="352"/>
        <v>10.9</v>
      </c>
      <c r="P2548" s="11">
        <v>21.8</v>
      </c>
      <c r="Q2548" s="11">
        <v>0</v>
      </c>
      <c r="R2548" s="8">
        <v>0</v>
      </c>
      <c r="S2548" s="8">
        <v>0</v>
      </c>
      <c r="T2548" s="33" t="str">
        <f t="shared" si="353"/>
        <v/>
      </c>
      <c r="U2548" s="12">
        <f t="shared" si="354"/>
        <v>0</v>
      </c>
      <c r="V2548" s="10">
        <f t="shared" si="355"/>
        <v>0</v>
      </c>
      <c r="W2548" s="11">
        <v>17</v>
      </c>
      <c r="X2548" s="8" t="s">
        <v>148</v>
      </c>
      <c r="Y2548" s="8" t="s">
        <v>149</v>
      </c>
      <c r="AA2548">
        <f t="shared" si="356"/>
        <v>4</v>
      </c>
      <c r="AB2548" s="32">
        <f t="shared" si="357"/>
        <v>-21.8</v>
      </c>
      <c r="AC2548" t="str">
        <f t="shared" si="358"/>
        <v>No Sales</v>
      </c>
      <c r="AD2548">
        <f>IFERROR(VLOOKUP(J2548,Product_lookup!$A:$G,5,FALSE),"")</f>
        <v>549</v>
      </c>
      <c r="AE2548">
        <f>IFERROR(VLOOKUP(J2548,Product_lookup!$A:$G,6,FALSE),"")</f>
        <v>198</v>
      </c>
      <c r="AF2548">
        <f>IFERROR(VLOOKUP(J2548,Product_lookup!$A:$G,7,FALSE),"")</f>
        <v>139</v>
      </c>
      <c r="AG2548" s="33">
        <f t="shared" si="359"/>
        <v>0.38615664845173042</v>
      </c>
    </row>
    <row r="2549" spans="1:33" x14ac:dyDescent="0.3">
      <c r="A2549" s="27">
        <v>46289</v>
      </c>
      <c r="B2549" s="8" t="s">
        <v>33</v>
      </c>
      <c r="C2549" s="8" t="s">
        <v>173</v>
      </c>
      <c r="D2549" s="8" t="s">
        <v>141</v>
      </c>
      <c r="E2549" s="8" t="s">
        <v>271</v>
      </c>
      <c r="F2549" s="8" t="s">
        <v>143</v>
      </c>
      <c r="G2549" s="8" t="s">
        <v>275</v>
      </c>
      <c r="H2549" s="8" t="s">
        <v>24</v>
      </c>
      <c r="I2549" s="8" t="s">
        <v>916</v>
      </c>
      <c r="J2549" s="8" t="s">
        <v>274</v>
      </c>
      <c r="K2549" s="8" t="s">
        <v>14</v>
      </c>
      <c r="L2549" s="12">
        <v>325</v>
      </c>
      <c r="M2549" s="9">
        <v>2</v>
      </c>
      <c r="N2549" s="10">
        <f t="shared" si="351"/>
        <v>6.1538461538461538E-3</v>
      </c>
      <c r="O2549" s="11">
        <f t="shared" si="352"/>
        <v>13.47</v>
      </c>
      <c r="P2549" s="11">
        <v>26.94</v>
      </c>
      <c r="Q2549" s="11">
        <v>0</v>
      </c>
      <c r="R2549" s="8">
        <v>0</v>
      </c>
      <c r="S2549" s="8">
        <v>0</v>
      </c>
      <c r="T2549" s="33" t="str">
        <f t="shared" si="353"/>
        <v/>
      </c>
      <c r="U2549" s="12">
        <f t="shared" si="354"/>
        <v>0</v>
      </c>
      <c r="V2549" s="10">
        <f t="shared" si="355"/>
        <v>0</v>
      </c>
      <c r="W2549" s="11">
        <v>18</v>
      </c>
      <c r="X2549" s="8" t="s">
        <v>148</v>
      </c>
      <c r="Y2549" s="8" t="s">
        <v>149</v>
      </c>
      <c r="AA2549">
        <f t="shared" si="356"/>
        <v>4</v>
      </c>
      <c r="AB2549" s="32">
        <f t="shared" si="357"/>
        <v>-26.94</v>
      </c>
      <c r="AC2549" t="str">
        <f t="shared" si="358"/>
        <v>No Sales</v>
      </c>
      <c r="AD2549">
        <f>IFERROR(VLOOKUP(J2549,Product_lookup!$A:$G,5,FALSE),"")</f>
        <v>549</v>
      </c>
      <c r="AE2549">
        <f>IFERROR(VLOOKUP(J2549,Product_lookup!$A:$G,6,FALSE),"")</f>
        <v>198</v>
      </c>
      <c r="AF2549">
        <f>IFERROR(VLOOKUP(J2549,Product_lookup!$A:$G,7,FALSE),"")</f>
        <v>139</v>
      </c>
      <c r="AG2549" s="33">
        <f t="shared" si="359"/>
        <v>0.38615664845173042</v>
      </c>
    </row>
    <row r="2550" spans="1:33" x14ac:dyDescent="0.3">
      <c r="A2550" s="27">
        <v>46289</v>
      </c>
      <c r="B2550" s="8" t="s">
        <v>23</v>
      </c>
      <c r="C2550" s="8" t="s">
        <v>173</v>
      </c>
      <c r="D2550" s="8" t="s">
        <v>141</v>
      </c>
      <c r="E2550" s="8" t="s">
        <v>174</v>
      </c>
      <c r="F2550" s="8" t="s">
        <v>143</v>
      </c>
      <c r="G2550" s="8" t="s">
        <v>411</v>
      </c>
      <c r="H2550" s="8" t="s">
        <v>20</v>
      </c>
      <c r="I2550" s="8" t="s">
        <v>411</v>
      </c>
      <c r="J2550" s="8" t="s">
        <v>176</v>
      </c>
      <c r="K2550" s="8" t="s">
        <v>21</v>
      </c>
      <c r="L2550" s="12">
        <v>492</v>
      </c>
      <c r="M2550" s="9">
        <v>4</v>
      </c>
      <c r="N2550" s="10">
        <f t="shared" si="351"/>
        <v>8.130081300813009E-3</v>
      </c>
      <c r="O2550" s="11">
        <f t="shared" si="352"/>
        <v>14.5</v>
      </c>
      <c r="P2550" s="11">
        <v>58</v>
      </c>
      <c r="Q2550" s="11">
        <v>449</v>
      </c>
      <c r="R2550" s="8">
        <v>1</v>
      </c>
      <c r="S2550" s="8">
        <v>1</v>
      </c>
      <c r="T2550" s="33">
        <f t="shared" si="353"/>
        <v>0.1291759465478842</v>
      </c>
      <c r="U2550" s="12">
        <f t="shared" si="354"/>
        <v>7.7413793103448274</v>
      </c>
      <c r="V2550" s="10">
        <f t="shared" si="355"/>
        <v>0.25</v>
      </c>
      <c r="W2550" s="11">
        <v>14.5</v>
      </c>
      <c r="X2550" s="8" t="s">
        <v>148</v>
      </c>
      <c r="Y2550" s="8" t="s">
        <v>149</v>
      </c>
      <c r="AA2550">
        <f t="shared" si="356"/>
        <v>4</v>
      </c>
      <c r="AB2550" s="32">
        <f t="shared" si="357"/>
        <v>85</v>
      </c>
      <c r="AC2550" t="str">
        <f t="shared" si="358"/>
        <v>Profitable</v>
      </c>
      <c r="AD2550">
        <f>IFERROR(VLOOKUP(J2550,Product_lookup!$A:$G,5,FALSE),"")</f>
        <v>449</v>
      </c>
      <c r="AE2550">
        <f>IFERROR(VLOOKUP(J2550,Product_lookup!$A:$G,6,FALSE),"")</f>
        <v>166</v>
      </c>
      <c r="AF2550">
        <f>IFERROR(VLOOKUP(J2550,Product_lookup!$A:$G,7,FALSE),"")</f>
        <v>140</v>
      </c>
      <c r="AG2550" s="33">
        <f t="shared" si="359"/>
        <v>0.31848552338530067</v>
      </c>
    </row>
    <row r="2551" spans="1:33" x14ac:dyDescent="0.3">
      <c r="A2551" s="27">
        <v>46289</v>
      </c>
      <c r="B2551" s="8" t="s">
        <v>23</v>
      </c>
      <c r="C2551" s="8" t="s">
        <v>173</v>
      </c>
      <c r="D2551" s="8" t="s">
        <v>141</v>
      </c>
      <c r="E2551" s="8" t="s">
        <v>174</v>
      </c>
      <c r="F2551" s="8" t="s">
        <v>143</v>
      </c>
      <c r="G2551" s="8" t="s">
        <v>408</v>
      </c>
      <c r="H2551" s="8" t="s">
        <v>20</v>
      </c>
      <c r="I2551" s="8" t="s">
        <v>408</v>
      </c>
      <c r="J2551" s="8" t="s">
        <v>176</v>
      </c>
      <c r="K2551" s="8" t="s">
        <v>21</v>
      </c>
      <c r="L2551" s="12">
        <v>748</v>
      </c>
      <c r="M2551" s="9">
        <v>21</v>
      </c>
      <c r="N2551" s="10">
        <f t="shared" si="351"/>
        <v>2.8074866310160429E-2</v>
      </c>
      <c r="O2551" s="11">
        <f t="shared" si="352"/>
        <v>15.5</v>
      </c>
      <c r="P2551" s="11">
        <v>325.5</v>
      </c>
      <c r="Q2551" s="11">
        <v>449</v>
      </c>
      <c r="R2551" s="8">
        <v>1</v>
      </c>
      <c r="S2551" s="8">
        <v>1</v>
      </c>
      <c r="T2551" s="33">
        <f t="shared" si="353"/>
        <v>0.72494432071269488</v>
      </c>
      <c r="U2551" s="12">
        <f t="shared" si="354"/>
        <v>1.379416282642089</v>
      </c>
      <c r="V2551" s="10">
        <f t="shared" si="355"/>
        <v>4.7619047619047616E-2</v>
      </c>
      <c r="W2551" s="11">
        <v>15.5</v>
      </c>
      <c r="X2551" s="8" t="s">
        <v>148</v>
      </c>
      <c r="Y2551" s="8" t="s">
        <v>149</v>
      </c>
      <c r="AA2551">
        <f t="shared" si="356"/>
        <v>4</v>
      </c>
      <c r="AB2551" s="32">
        <f t="shared" si="357"/>
        <v>-182.5</v>
      </c>
      <c r="AC2551" t="str">
        <f t="shared" si="358"/>
        <v>Losing</v>
      </c>
      <c r="AD2551">
        <f>IFERROR(VLOOKUP(J2551,Product_lookup!$A:$G,5,FALSE),"")</f>
        <v>449</v>
      </c>
      <c r="AE2551">
        <f>IFERROR(VLOOKUP(J2551,Product_lookup!$A:$G,6,FALSE),"")</f>
        <v>166</v>
      </c>
      <c r="AF2551">
        <f>IFERROR(VLOOKUP(J2551,Product_lookup!$A:$G,7,FALSE),"")</f>
        <v>140</v>
      </c>
      <c r="AG2551" s="33">
        <f t="shared" si="359"/>
        <v>0.31848552338530067</v>
      </c>
    </row>
    <row r="2552" spans="1:33" x14ac:dyDescent="0.3">
      <c r="A2552" s="27">
        <v>46289</v>
      </c>
      <c r="B2552" s="8" t="s">
        <v>23</v>
      </c>
      <c r="C2552" s="8" t="s">
        <v>173</v>
      </c>
      <c r="D2552" s="8" t="s">
        <v>141</v>
      </c>
      <c r="E2552" s="8" t="s">
        <v>186</v>
      </c>
      <c r="F2552" s="8" t="s">
        <v>143</v>
      </c>
      <c r="G2552" s="8" t="s">
        <v>189</v>
      </c>
      <c r="H2552" s="8" t="s">
        <v>20</v>
      </c>
      <c r="I2552" s="8" t="s">
        <v>189</v>
      </c>
      <c r="J2552" s="8" t="s">
        <v>188</v>
      </c>
      <c r="K2552" s="8" t="s">
        <v>14</v>
      </c>
      <c r="L2552" s="9">
        <v>2725</v>
      </c>
      <c r="M2552" s="9">
        <v>20</v>
      </c>
      <c r="N2552" s="10">
        <f t="shared" si="351"/>
        <v>7.3394495412844041E-3</v>
      </c>
      <c r="O2552" s="11">
        <f t="shared" si="352"/>
        <v>5.8</v>
      </c>
      <c r="P2552" s="11">
        <v>116</v>
      </c>
      <c r="Q2552" s="11">
        <v>698</v>
      </c>
      <c r="R2552" s="8">
        <v>1</v>
      </c>
      <c r="S2552" s="8">
        <v>2</v>
      </c>
      <c r="T2552" s="33">
        <f t="shared" si="353"/>
        <v>0.166189111747851</v>
      </c>
      <c r="U2552" s="12">
        <f t="shared" si="354"/>
        <v>6.0172413793103452</v>
      </c>
      <c r="V2552" s="10">
        <f t="shared" si="355"/>
        <v>0.05</v>
      </c>
      <c r="W2552" s="11">
        <v>8.5</v>
      </c>
      <c r="X2552" s="8" t="s">
        <v>148</v>
      </c>
      <c r="Y2552" s="8" t="s">
        <v>149</v>
      </c>
      <c r="AA2552">
        <f t="shared" si="356"/>
        <v>4</v>
      </c>
      <c r="AB2552" s="32">
        <f t="shared" si="357"/>
        <v>74</v>
      </c>
      <c r="AC2552" t="str">
        <f t="shared" si="358"/>
        <v>Profitable</v>
      </c>
      <c r="AD2552">
        <f>IFERROR(VLOOKUP(J2552,Product_lookup!$A:$G,5,FALSE),"")</f>
        <v>349</v>
      </c>
      <c r="AE2552">
        <f>IFERROR(VLOOKUP(J2552,Product_lookup!$A:$G,6,FALSE),"")</f>
        <v>133</v>
      </c>
      <c r="AF2552">
        <f>IFERROR(VLOOKUP(J2552,Product_lookup!$A:$G,7,FALSE),"")</f>
        <v>121</v>
      </c>
      <c r="AG2552" s="33">
        <f t="shared" si="359"/>
        <v>0.27220630372492838</v>
      </c>
    </row>
    <row r="2553" spans="1:33" x14ac:dyDescent="0.3">
      <c r="A2553" s="27">
        <v>46289</v>
      </c>
      <c r="B2553" s="8" t="s">
        <v>23</v>
      </c>
      <c r="C2553" s="8" t="s">
        <v>173</v>
      </c>
      <c r="D2553" s="8" t="s">
        <v>141</v>
      </c>
      <c r="E2553" s="8" t="s">
        <v>186</v>
      </c>
      <c r="F2553" s="8" t="s">
        <v>143</v>
      </c>
      <c r="G2553" s="8" t="s">
        <v>190</v>
      </c>
      <c r="H2553" s="8" t="s">
        <v>20</v>
      </c>
      <c r="I2553" s="8" t="s">
        <v>190</v>
      </c>
      <c r="J2553" s="8" t="s">
        <v>188</v>
      </c>
      <c r="K2553" s="8" t="s">
        <v>14</v>
      </c>
      <c r="L2553" s="12">
        <v>524</v>
      </c>
      <c r="M2553" s="9">
        <v>2</v>
      </c>
      <c r="N2553" s="10">
        <f t="shared" si="351"/>
        <v>3.8167938931297708E-3</v>
      </c>
      <c r="O2553" s="11">
        <f t="shared" si="352"/>
        <v>10.09</v>
      </c>
      <c r="P2553" s="11">
        <v>20.18</v>
      </c>
      <c r="Q2553" s="11">
        <v>0</v>
      </c>
      <c r="R2553" s="8">
        <v>0</v>
      </c>
      <c r="S2553" s="8">
        <v>0</v>
      </c>
      <c r="T2553" s="33" t="str">
        <f t="shared" si="353"/>
        <v/>
      </c>
      <c r="U2553" s="12">
        <f t="shared" si="354"/>
        <v>0</v>
      </c>
      <c r="V2553" s="10">
        <f t="shared" si="355"/>
        <v>0</v>
      </c>
      <c r="W2553" s="11">
        <v>12</v>
      </c>
      <c r="X2553" s="8" t="s">
        <v>148</v>
      </c>
      <c r="Y2553" s="8" t="s">
        <v>149</v>
      </c>
      <c r="AA2553">
        <f t="shared" si="356"/>
        <v>4</v>
      </c>
      <c r="AB2553" s="32">
        <f t="shared" si="357"/>
        <v>-20.18</v>
      </c>
      <c r="AC2553" t="str">
        <f t="shared" si="358"/>
        <v>No Sales</v>
      </c>
      <c r="AD2553">
        <f>IFERROR(VLOOKUP(J2553,Product_lookup!$A:$G,5,FALSE),"")</f>
        <v>349</v>
      </c>
      <c r="AE2553">
        <f>IFERROR(VLOOKUP(J2553,Product_lookup!$A:$G,6,FALSE),"")</f>
        <v>133</v>
      </c>
      <c r="AF2553">
        <f>IFERROR(VLOOKUP(J2553,Product_lookup!$A:$G,7,FALSE),"")</f>
        <v>121</v>
      </c>
      <c r="AG2553" s="33">
        <f t="shared" si="359"/>
        <v>0.27220630372492838</v>
      </c>
    </row>
    <row r="2554" spans="1:33" x14ac:dyDescent="0.3">
      <c r="A2554" s="27">
        <v>46289</v>
      </c>
      <c r="B2554" s="8" t="s">
        <v>23</v>
      </c>
      <c r="C2554" s="8" t="s">
        <v>173</v>
      </c>
      <c r="D2554" s="8" t="s">
        <v>141</v>
      </c>
      <c r="E2554" s="8" t="s">
        <v>186</v>
      </c>
      <c r="F2554" s="8" t="s">
        <v>143</v>
      </c>
      <c r="G2554" s="8" t="s">
        <v>412</v>
      </c>
      <c r="H2554" s="8" t="s">
        <v>20</v>
      </c>
      <c r="I2554" s="8" t="s">
        <v>412</v>
      </c>
      <c r="J2554" s="8" t="s">
        <v>188</v>
      </c>
      <c r="K2554" s="8" t="s">
        <v>7</v>
      </c>
      <c r="L2554" s="12">
        <v>843</v>
      </c>
      <c r="M2554" s="9">
        <v>6</v>
      </c>
      <c r="N2554" s="10">
        <f t="shared" si="351"/>
        <v>7.1174377224199285E-3</v>
      </c>
      <c r="O2554" s="11">
        <f t="shared" si="352"/>
        <v>5.82</v>
      </c>
      <c r="P2554" s="11">
        <v>34.92</v>
      </c>
      <c r="Q2554" s="11">
        <v>0</v>
      </c>
      <c r="R2554" s="8">
        <v>0</v>
      </c>
      <c r="S2554" s="8">
        <v>0</v>
      </c>
      <c r="T2554" s="33" t="str">
        <f t="shared" si="353"/>
        <v/>
      </c>
      <c r="U2554" s="12">
        <f t="shared" si="354"/>
        <v>0</v>
      </c>
      <c r="V2554" s="10">
        <f t="shared" si="355"/>
        <v>0</v>
      </c>
      <c r="W2554" s="11">
        <v>8.5</v>
      </c>
      <c r="X2554" s="8" t="s">
        <v>148</v>
      </c>
      <c r="Y2554" s="8" t="s">
        <v>149</v>
      </c>
      <c r="AA2554">
        <f t="shared" si="356"/>
        <v>4</v>
      </c>
      <c r="AB2554" s="32">
        <f t="shared" si="357"/>
        <v>-34.92</v>
      </c>
      <c r="AC2554" t="str">
        <f t="shared" si="358"/>
        <v>No Sales</v>
      </c>
      <c r="AD2554">
        <f>IFERROR(VLOOKUP(J2554,Product_lookup!$A:$G,5,FALSE),"")</f>
        <v>349</v>
      </c>
      <c r="AE2554">
        <f>IFERROR(VLOOKUP(J2554,Product_lookup!$A:$G,6,FALSE),"")</f>
        <v>133</v>
      </c>
      <c r="AF2554">
        <f>IFERROR(VLOOKUP(J2554,Product_lookup!$A:$G,7,FALSE),"")</f>
        <v>121</v>
      </c>
      <c r="AG2554" s="33">
        <f t="shared" si="359"/>
        <v>0.27220630372492838</v>
      </c>
    </row>
    <row r="2555" spans="1:33" x14ac:dyDescent="0.3">
      <c r="A2555" s="27">
        <v>46289</v>
      </c>
      <c r="B2555" s="8" t="s">
        <v>23</v>
      </c>
      <c r="C2555" s="8" t="s">
        <v>173</v>
      </c>
      <c r="D2555" s="8" t="s">
        <v>141</v>
      </c>
      <c r="E2555" s="8" t="s">
        <v>281</v>
      </c>
      <c r="F2555" s="8" t="s">
        <v>143</v>
      </c>
      <c r="G2555" s="8" t="s">
        <v>284</v>
      </c>
      <c r="H2555" s="8" t="s">
        <v>20</v>
      </c>
      <c r="I2555" s="8" t="s">
        <v>284</v>
      </c>
      <c r="J2555" s="8" t="s">
        <v>283</v>
      </c>
      <c r="K2555" s="8" t="s">
        <v>14</v>
      </c>
      <c r="L2555" s="12">
        <v>395</v>
      </c>
      <c r="M2555" s="9">
        <v>4</v>
      </c>
      <c r="N2555" s="10">
        <f t="shared" si="351"/>
        <v>1.0126582278481013E-2</v>
      </c>
      <c r="O2555" s="11">
        <f t="shared" si="352"/>
        <v>6.09</v>
      </c>
      <c r="P2555" s="11">
        <v>24.36</v>
      </c>
      <c r="Q2555" s="11">
        <v>0</v>
      </c>
      <c r="R2555" s="8">
        <v>0</v>
      </c>
      <c r="S2555" s="8">
        <v>0</v>
      </c>
      <c r="T2555" s="33" t="str">
        <f t="shared" si="353"/>
        <v/>
      </c>
      <c r="U2555" s="12">
        <f t="shared" si="354"/>
        <v>0</v>
      </c>
      <c r="V2555" s="10">
        <f t="shared" si="355"/>
        <v>0</v>
      </c>
      <c r="W2555" s="11">
        <v>8</v>
      </c>
      <c r="X2555" s="8" t="s">
        <v>148</v>
      </c>
      <c r="Y2555" s="8" t="s">
        <v>149</v>
      </c>
      <c r="AA2555">
        <f t="shared" si="356"/>
        <v>4</v>
      </c>
      <c r="AB2555" s="32">
        <f t="shared" si="357"/>
        <v>-24.36</v>
      </c>
      <c r="AC2555" t="str">
        <f t="shared" si="358"/>
        <v>No Sales</v>
      </c>
      <c r="AD2555">
        <f>IFERROR(VLOOKUP(J2555,Product_lookup!$A:$G,5,FALSE),"")</f>
        <v>299</v>
      </c>
      <c r="AE2555">
        <f>IFERROR(VLOOKUP(J2555,Product_lookup!$A:$G,6,FALSE),"")</f>
        <v>111</v>
      </c>
      <c r="AF2555">
        <f>IFERROR(VLOOKUP(J2555,Product_lookup!$A:$G,7,FALSE),"")</f>
        <v>107</v>
      </c>
      <c r="AG2555" s="33">
        <f t="shared" si="359"/>
        <v>0.2709030100334448</v>
      </c>
    </row>
    <row r="2556" spans="1:33" x14ac:dyDescent="0.3">
      <c r="A2556" s="27">
        <v>46289</v>
      </c>
      <c r="B2556" s="8" t="s">
        <v>23</v>
      </c>
      <c r="C2556" s="8" t="s">
        <v>173</v>
      </c>
      <c r="D2556" s="8" t="s">
        <v>141</v>
      </c>
      <c r="E2556" s="8" t="s">
        <v>281</v>
      </c>
      <c r="F2556" s="8" t="s">
        <v>143</v>
      </c>
      <c r="G2556" s="8" t="s">
        <v>598</v>
      </c>
      <c r="H2556" s="8" t="s">
        <v>20</v>
      </c>
      <c r="I2556" s="8" t="s">
        <v>598</v>
      </c>
      <c r="J2556" s="8" t="s">
        <v>283</v>
      </c>
      <c r="K2556" s="8" t="s">
        <v>14</v>
      </c>
      <c r="L2556" s="12">
        <v>1032</v>
      </c>
      <c r="M2556" s="9">
        <v>3</v>
      </c>
      <c r="N2556" s="10">
        <f t="shared" si="351"/>
        <v>2.9069767441860465E-3</v>
      </c>
      <c r="O2556" s="11">
        <f t="shared" si="352"/>
        <v>6.18</v>
      </c>
      <c r="P2556" s="11">
        <v>18.54</v>
      </c>
      <c r="Q2556" s="11">
        <v>0</v>
      </c>
      <c r="R2556" s="8">
        <v>0</v>
      </c>
      <c r="S2556" s="8">
        <v>0</v>
      </c>
      <c r="T2556" s="33" t="str">
        <f t="shared" si="353"/>
        <v/>
      </c>
      <c r="U2556" s="12">
        <f t="shared" si="354"/>
        <v>0</v>
      </c>
      <c r="V2556" s="10">
        <f t="shared" si="355"/>
        <v>0</v>
      </c>
      <c r="W2556" s="11">
        <v>8</v>
      </c>
      <c r="X2556" s="8" t="s">
        <v>148</v>
      </c>
      <c r="Y2556" s="8" t="s">
        <v>149</v>
      </c>
      <c r="AA2556">
        <f t="shared" si="356"/>
        <v>4</v>
      </c>
      <c r="AB2556" s="32">
        <f t="shared" si="357"/>
        <v>-18.54</v>
      </c>
      <c r="AC2556" t="str">
        <f t="shared" si="358"/>
        <v>No Sales</v>
      </c>
      <c r="AD2556">
        <f>IFERROR(VLOOKUP(J2556,Product_lookup!$A:$G,5,FALSE),"")</f>
        <v>299</v>
      </c>
      <c r="AE2556">
        <f>IFERROR(VLOOKUP(J2556,Product_lookup!$A:$G,6,FALSE),"")</f>
        <v>111</v>
      </c>
      <c r="AF2556">
        <f>IFERROR(VLOOKUP(J2556,Product_lookup!$A:$G,7,FALSE),"")</f>
        <v>107</v>
      </c>
      <c r="AG2556" s="33">
        <f t="shared" si="359"/>
        <v>0.2709030100334448</v>
      </c>
    </row>
    <row r="2557" spans="1:33" x14ac:dyDescent="0.3">
      <c r="A2557" s="27">
        <v>46289</v>
      </c>
      <c r="B2557" s="8" t="s">
        <v>23</v>
      </c>
      <c r="C2557" s="8" t="s">
        <v>173</v>
      </c>
      <c r="D2557" s="8" t="s">
        <v>141</v>
      </c>
      <c r="E2557" s="8" t="s">
        <v>281</v>
      </c>
      <c r="F2557" s="8" t="s">
        <v>143</v>
      </c>
      <c r="G2557" s="8" t="s">
        <v>479</v>
      </c>
      <c r="H2557" s="8" t="s">
        <v>20</v>
      </c>
      <c r="I2557" s="8" t="s">
        <v>479</v>
      </c>
      <c r="J2557" s="8" t="s">
        <v>283</v>
      </c>
      <c r="K2557" s="8" t="s">
        <v>21</v>
      </c>
      <c r="L2557" s="12">
        <v>598</v>
      </c>
      <c r="M2557" s="9">
        <v>5</v>
      </c>
      <c r="N2557" s="10">
        <f t="shared" si="351"/>
        <v>8.3612040133779261E-3</v>
      </c>
      <c r="O2557" s="11">
        <f t="shared" si="352"/>
        <v>11</v>
      </c>
      <c r="P2557" s="11">
        <v>55</v>
      </c>
      <c r="Q2557" s="11">
        <v>0</v>
      </c>
      <c r="R2557" s="8">
        <v>0</v>
      </c>
      <c r="S2557" s="8">
        <v>0</v>
      </c>
      <c r="T2557" s="33" t="str">
        <f t="shared" si="353"/>
        <v/>
      </c>
      <c r="U2557" s="12">
        <f t="shared" si="354"/>
        <v>0</v>
      </c>
      <c r="V2557" s="10">
        <f t="shared" si="355"/>
        <v>0</v>
      </c>
      <c r="W2557" s="11">
        <v>11</v>
      </c>
      <c r="X2557" s="8" t="s">
        <v>148</v>
      </c>
      <c r="Y2557" s="8" t="s">
        <v>149</v>
      </c>
      <c r="AA2557">
        <f t="shared" si="356"/>
        <v>4</v>
      </c>
      <c r="AB2557" s="32">
        <f t="shared" si="357"/>
        <v>-55</v>
      </c>
      <c r="AC2557" t="str">
        <f t="shared" si="358"/>
        <v>No Sales</v>
      </c>
      <c r="AD2557">
        <f>IFERROR(VLOOKUP(J2557,Product_lookup!$A:$G,5,FALSE),"")</f>
        <v>299</v>
      </c>
      <c r="AE2557">
        <f>IFERROR(VLOOKUP(J2557,Product_lookup!$A:$G,6,FALSE),"")</f>
        <v>111</v>
      </c>
      <c r="AF2557">
        <f>IFERROR(VLOOKUP(J2557,Product_lookup!$A:$G,7,FALSE),"")</f>
        <v>107</v>
      </c>
      <c r="AG2557" s="33">
        <f t="shared" si="359"/>
        <v>0.2709030100334448</v>
      </c>
    </row>
    <row r="2558" spans="1:33" x14ac:dyDescent="0.3">
      <c r="A2558" s="27">
        <v>46289</v>
      </c>
      <c r="B2558" s="8" t="s">
        <v>43</v>
      </c>
      <c r="C2558" s="8" t="s">
        <v>140</v>
      </c>
      <c r="D2558" s="8" t="s">
        <v>141</v>
      </c>
      <c r="E2558" s="8" t="s">
        <v>142</v>
      </c>
      <c r="F2558" s="8" t="s">
        <v>143</v>
      </c>
      <c r="G2558" s="8" t="s">
        <v>1568</v>
      </c>
      <c r="H2558" s="8" t="s">
        <v>27</v>
      </c>
      <c r="I2558" s="8" t="s">
        <v>295</v>
      </c>
      <c r="J2558" s="8" t="s">
        <v>147</v>
      </c>
      <c r="K2558" s="8" t="s">
        <v>7</v>
      </c>
      <c r="L2558" s="12">
        <v>1444</v>
      </c>
      <c r="M2558" s="9">
        <v>6</v>
      </c>
      <c r="N2558" s="10">
        <f t="shared" si="351"/>
        <v>4.1551246537396124E-3</v>
      </c>
      <c r="O2558" s="11">
        <f t="shared" si="352"/>
        <v>8.2999999999999989</v>
      </c>
      <c r="P2558" s="11">
        <v>49.8</v>
      </c>
      <c r="Q2558" s="11">
        <v>0</v>
      </c>
      <c r="R2558" s="8">
        <v>0</v>
      </c>
      <c r="S2558" s="8">
        <v>0</v>
      </c>
      <c r="T2558" s="33" t="str">
        <f t="shared" si="353"/>
        <v/>
      </c>
      <c r="U2558" s="12">
        <f t="shared" si="354"/>
        <v>0</v>
      </c>
      <c r="V2558" s="10">
        <f t="shared" si="355"/>
        <v>0</v>
      </c>
      <c r="W2558" s="11">
        <v>12</v>
      </c>
      <c r="X2558" s="8" t="s">
        <v>148</v>
      </c>
      <c r="Y2558" s="8" t="s">
        <v>149</v>
      </c>
      <c r="AA2558">
        <f t="shared" si="356"/>
        <v>4</v>
      </c>
      <c r="AB2558" s="32">
        <f t="shared" si="357"/>
        <v>-49.8</v>
      </c>
      <c r="AC2558" t="str">
        <f t="shared" si="358"/>
        <v>No Sales</v>
      </c>
      <c r="AD2558">
        <f>IFERROR(VLOOKUP(J2558,Product_lookup!$A:$G,5,FALSE),"")</f>
        <v>599</v>
      </c>
      <c r="AE2558">
        <f>IFERROR(VLOOKUP(J2558,Product_lookup!$A:$G,6,FALSE),"")</f>
        <v>216</v>
      </c>
      <c r="AF2558">
        <f>IFERROR(VLOOKUP(J2558,Product_lookup!$A:$G,7,FALSE),"")</f>
        <v>144</v>
      </c>
      <c r="AG2558" s="33">
        <f t="shared" si="359"/>
        <v>0.39899833055091821</v>
      </c>
    </row>
    <row r="2559" spans="1:33" x14ac:dyDescent="0.3">
      <c r="A2559" s="27">
        <v>46289</v>
      </c>
      <c r="B2559" s="8" t="s">
        <v>43</v>
      </c>
      <c r="C2559" s="8" t="s">
        <v>140</v>
      </c>
      <c r="D2559" s="8" t="s">
        <v>141</v>
      </c>
      <c r="E2559" s="8" t="s">
        <v>142</v>
      </c>
      <c r="F2559" s="8" t="s">
        <v>143</v>
      </c>
      <c r="G2559" s="8" t="s">
        <v>1592</v>
      </c>
      <c r="H2559" s="8" t="s">
        <v>27</v>
      </c>
      <c r="I2559" s="8" t="s">
        <v>783</v>
      </c>
      <c r="J2559" s="8" t="s">
        <v>147</v>
      </c>
      <c r="K2559" s="8" t="s">
        <v>7</v>
      </c>
      <c r="L2559" s="12">
        <v>1021</v>
      </c>
      <c r="M2559" s="9">
        <v>5</v>
      </c>
      <c r="N2559" s="10">
        <f t="shared" si="351"/>
        <v>4.8971596474045058E-3</v>
      </c>
      <c r="O2559" s="11">
        <f t="shared" si="352"/>
        <v>8.99</v>
      </c>
      <c r="P2559" s="11">
        <v>44.95</v>
      </c>
      <c r="Q2559" s="11">
        <v>0</v>
      </c>
      <c r="R2559" s="8">
        <v>0</v>
      </c>
      <c r="S2559" s="8">
        <v>0</v>
      </c>
      <c r="T2559" s="33" t="str">
        <f t="shared" si="353"/>
        <v/>
      </c>
      <c r="U2559" s="12">
        <f t="shared" si="354"/>
        <v>0</v>
      </c>
      <c r="V2559" s="10">
        <f t="shared" si="355"/>
        <v>0</v>
      </c>
      <c r="W2559" s="11">
        <v>13</v>
      </c>
      <c r="X2559" s="8" t="s">
        <v>148</v>
      </c>
      <c r="Y2559" s="8" t="s">
        <v>149</v>
      </c>
      <c r="AA2559">
        <f t="shared" si="356"/>
        <v>4</v>
      </c>
      <c r="AB2559" s="32">
        <f t="shared" si="357"/>
        <v>-44.95</v>
      </c>
      <c r="AC2559" t="str">
        <f t="shared" si="358"/>
        <v>No Sales</v>
      </c>
      <c r="AD2559">
        <f>IFERROR(VLOOKUP(J2559,Product_lookup!$A:$G,5,FALSE),"")</f>
        <v>599</v>
      </c>
      <c r="AE2559">
        <f>IFERROR(VLOOKUP(J2559,Product_lookup!$A:$G,6,FALSE),"")</f>
        <v>216</v>
      </c>
      <c r="AF2559">
        <f>IFERROR(VLOOKUP(J2559,Product_lookup!$A:$G,7,FALSE),"")</f>
        <v>144</v>
      </c>
      <c r="AG2559" s="33">
        <f t="shared" si="359"/>
        <v>0.39899833055091821</v>
      </c>
    </row>
    <row r="2560" spans="1:33" x14ac:dyDescent="0.3">
      <c r="A2560" s="27">
        <v>46289</v>
      </c>
      <c r="B2560" s="8" t="s">
        <v>43</v>
      </c>
      <c r="C2560" s="8" t="s">
        <v>140</v>
      </c>
      <c r="D2560" s="8" t="s">
        <v>141</v>
      </c>
      <c r="E2560" s="8" t="s">
        <v>164</v>
      </c>
      <c r="F2560" s="8" t="s">
        <v>143</v>
      </c>
      <c r="G2560" s="8" t="s">
        <v>1589</v>
      </c>
      <c r="H2560" s="8" t="s">
        <v>27</v>
      </c>
      <c r="I2560" s="8" t="s">
        <v>648</v>
      </c>
      <c r="J2560" s="8" t="s">
        <v>166</v>
      </c>
      <c r="K2560" s="8" t="s">
        <v>7</v>
      </c>
      <c r="L2560" s="12">
        <v>1013</v>
      </c>
      <c r="M2560" s="9">
        <v>4</v>
      </c>
      <c r="N2560" s="10">
        <f t="shared" si="351"/>
        <v>3.9486673247778872E-3</v>
      </c>
      <c r="O2560" s="11">
        <f t="shared" si="352"/>
        <v>8.5500000000000007</v>
      </c>
      <c r="P2560" s="11">
        <v>34.200000000000003</v>
      </c>
      <c r="Q2560" s="11">
        <v>449</v>
      </c>
      <c r="R2560" s="8">
        <v>1</v>
      </c>
      <c r="S2560" s="8">
        <v>1</v>
      </c>
      <c r="T2560" s="33">
        <f t="shared" si="353"/>
        <v>7.6169265033407582E-2</v>
      </c>
      <c r="U2560" s="12">
        <f t="shared" si="354"/>
        <v>13.128654970760232</v>
      </c>
      <c r="V2560" s="10">
        <f t="shared" si="355"/>
        <v>0.25</v>
      </c>
      <c r="W2560" s="11">
        <v>13</v>
      </c>
      <c r="X2560" s="8" t="s">
        <v>148</v>
      </c>
      <c r="Y2560" s="8" t="s">
        <v>149</v>
      </c>
      <c r="Z2560" s="8" t="s">
        <v>497</v>
      </c>
      <c r="AA2560">
        <f t="shared" si="356"/>
        <v>4</v>
      </c>
      <c r="AB2560" s="32">
        <f t="shared" si="357"/>
        <v>122.8</v>
      </c>
      <c r="AC2560" t="str">
        <f t="shared" si="358"/>
        <v>Profitable</v>
      </c>
      <c r="AD2560">
        <f>IFERROR(VLOOKUP(J2560,Product_lookup!$A:$G,5,FALSE),"")</f>
        <v>449</v>
      </c>
      <c r="AE2560">
        <f>IFERROR(VLOOKUP(J2560,Product_lookup!$A:$G,6,FALSE),"")</f>
        <v>162</v>
      </c>
      <c r="AF2560">
        <f>IFERROR(VLOOKUP(J2560,Product_lookup!$A:$G,7,FALSE),"")</f>
        <v>130</v>
      </c>
      <c r="AG2560" s="33">
        <f t="shared" si="359"/>
        <v>0.34966592427616927</v>
      </c>
    </row>
    <row r="2561" spans="1:33" x14ac:dyDescent="0.3">
      <c r="A2561" s="27">
        <v>46289</v>
      </c>
      <c r="B2561" s="8" t="s">
        <v>43</v>
      </c>
      <c r="C2561" s="8" t="s">
        <v>140</v>
      </c>
      <c r="D2561" s="8" t="s">
        <v>141</v>
      </c>
      <c r="E2561" s="8" t="s">
        <v>164</v>
      </c>
      <c r="F2561" s="8" t="s">
        <v>143</v>
      </c>
      <c r="G2561" s="8" t="s">
        <v>1600</v>
      </c>
      <c r="H2561" s="8" t="s">
        <v>27</v>
      </c>
      <c r="I2561" s="8" t="s">
        <v>964</v>
      </c>
      <c r="J2561" s="8" t="s">
        <v>166</v>
      </c>
      <c r="K2561" s="8" t="s">
        <v>7</v>
      </c>
      <c r="L2561" s="12">
        <v>213</v>
      </c>
      <c r="M2561" s="9">
        <v>1</v>
      </c>
      <c r="N2561" s="10">
        <f t="shared" si="351"/>
        <v>4.6948356807511738E-3</v>
      </c>
      <c r="O2561" s="11">
        <f t="shared" si="352"/>
        <v>6.57</v>
      </c>
      <c r="P2561" s="11">
        <v>6.57</v>
      </c>
      <c r="Q2561" s="11">
        <v>0</v>
      </c>
      <c r="R2561" s="8">
        <v>0</v>
      </c>
      <c r="S2561" s="8">
        <v>0</v>
      </c>
      <c r="T2561" s="33" t="str">
        <f t="shared" si="353"/>
        <v/>
      </c>
      <c r="U2561" s="12">
        <f t="shared" si="354"/>
        <v>0</v>
      </c>
      <c r="V2561" s="10">
        <f t="shared" si="355"/>
        <v>0</v>
      </c>
      <c r="W2561" s="11">
        <v>8.5</v>
      </c>
      <c r="X2561" s="8" t="s">
        <v>148</v>
      </c>
      <c r="Y2561" s="8" t="s">
        <v>149</v>
      </c>
      <c r="AA2561">
        <f t="shared" si="356"/>
        <v>4</v>
      </c>
      <c r="AB2561" s="32">
        <f t="shared" si="357"/>
        <v>-6.57</v>
      </c>
      <c r="AC2561" t="str">
        <f t="shared" si="358"/>
        <v>No Sales</v>
      </c>
      <c r="AD2561">
        <f>IFERROR(VLOOKUP(J2561,Product_lookup!$A:$G,5,FALSE),"")</f>
        <v>449</v>
      </c>
      <c r="AE2561">
        <f>IFERROR(VLOOKUP(J2561,Product_lookup!$A:$G,6,FALSE),"")</f>
        <v>162</v>
      </c>
      <c r="AF2561">
        <f>IFERROR(VLOOKUP(J2561,Product_lookup!$A:$G,7,FALSE),"")</f>
        <v>130</v>
      </c>
      <c r="AG2561" s="33">
        <f t="shared" si="359"/>
        <v>0.34966592427616927</v>
      </c>
    </row>
    <row r="2562" spans="1:33" x14ac:dyDescent="0.3">
      <c r="A2562" s="27">
        <v>46289</v>
      </c>
      <c r="B2562" s="8" t="s">
        <v>43</v>
      </c>
      <c r="C2562" s="8" t="s">
        <v>140</v>
      </c>
      <c r="D2562" s="8" t="s">
        <v>141</v>
      </c>
      <c r="E2562" s="8" t="s">
        <v>164</v>
      </c>
      <c r="F2562" s="8" t="s">
        <v>143</v>
      </c>
      <c r="G2562" s="8" t="s">
        <v>1586</v>
      </c>
      <c r="H2562" s="8" t="s">
        <v>27</v>
      </c>
      <c r="I2562" s="8" t="s">
        <v>602</v>
      </c>
      <c r="J2562" s="8" t="s">
        <v>166</v>
      </c>
      <c r="K2562" s="8" t="s">
        <v>14</v>
      </c>
      <c r="L2562" s="12">
        <v>2840</v>
      </c>
      <c r="M2562" s="9">
        <v>12</v>
      </c>
      <c r="N2562" s="10">
        <f t="shared" ref="N2562:N2625" si="360">IF(L2562=0,"",M2562/L2562)</f>
        <v>4.2253521126760559E-3</v>
      </c>
      <c r="O2562" s="11">
        <f t="shared" ref="O2562:O2625" si="361">IF(M2562=0,"",P2562/M2562)</f>
        <v>4.7299999999999995</v>
      </c>
      <c r="P2562" s="11">
        <v>56.76</v>
      </c>
      <c r="Q2562" s="11">
        <v>0</v>
      </c>
      <c r="R2562" s="8">
        <v>0</v>
      </c>
      <c r="S2562" s="8">
        <v>0</v>
      </c>
      <c r="T2562" s="33" t="str">
        <f t="shared" ref="T2562:T2625" si="362">IF(Q2562=0,"",P2562/Q2562)</f>
        <v/>
      </c>
      <c r="U2562" s="12">
        <f t="shared" ref="U2562:U2625" si="363">IF(P2562=0,"",Q2562/P2562)</f>
        <v>0</v>
      </c>
      <c r="V2562" s="10">
        <f t="shared" ref="V2562:V2625" si="364">IF(M2562=0,"",R2562/M2562)</f>
        <v>0</v>
      </c>
      <c r="W2562" s="11">
        <v>8</v>
      </c>
      <c r="X2562" s="8" t="s">
        <v>148</v>
      </c>
      <c r="Y2562" s="8" t="s">
        <v>149</v>
      </c>
      <c r="AA2562">
        <f t="shared" ref="AA2562:AA2625" si="365">IF(OR(A2562&lt;DATE(2026,9,1),A2562&gt;DATE(2026,9,28)),"Check Date",INT((A2562-DATE(2026,9,1))/7)+1)</f>
        <v>4</v>
      </c>
      <c r="AB2562" s="32">
        <f t="shared" ref="AB2562:AB2625" si="366">IF(OR(AD2562="",AE2562="",AF2562=""),"",S2562*(AD2562-AE2562-AF2562)-P2562)</f>
        <v>-56.76</v>
      </c>
      <c r="AC2562" t="str">
        <f t="shared" ref="AC2562:AC2625" si="367">IF(P2562&lt;0,"Review",IF(OR(AD2562="",AE2562="",AF2562=""),"Cost missing",IF(P2562=0,"No Spend",IF(Q2562=0,"No Sales",IF(P2562/Q2562&lt;AG2562,"Profitable","Losing")))))</f>
        <v>No Sales</v>
      </c>
      <c r="AD2562">
        <f>IFERROR(VLOOKUP(J2562,Product_lookup!$A:$G,5,FALSE),"")</f>
        <v>449</v>
      </c>
      <c r="AE2562">
        <f>IFERROR(VLOOKUP(J2562,Product_lookup!$A:$G,6,FALSE),"")</f>
        <v>162</v>
      </c>
      <c r="AF2562">
        <f>IFERROR(VLOOKUP(J2562,Product_lookup!$A:$G,7,FALSE),"")</f>
        <v>130</v>
      </c>
      <c r="AG2562" s="33">
        <f t="shared" ref="AG2562:AG2625" si="368">IFERROR((AD2562-AE2562-AF2562)/AD2562,"")</f>
        <v>0.34966592427616927</v>
      </c>
    </row>
    <row r="2563" spans="1:33" x14ac:dyDescent="0.3">
      <c r="A2563" s="27">
        <v>46289</v>
      </c>
      <c r="B2563" s="8" t="s">
        <v>43</v>
      </c>
      <c r="C2563" s="8" t="s">
        <v>140</v>
      </c>
      <c r="D2563" s="8" t="s">
        <v>141</v>
      </c>
      <c r="E2563" s="8" t="s">
        <v>164</v>
      </c>
      <c r="F2563" s="8" t="s">
        <v>143</v>
      </c>
      <c r="G2563" s="8" t="s">
        <v>1570</v>
      </c>
      <c r="H2563" s="8" t="s">
        <v>27</v>
      </c>
      <c r="I2563" s="8" t="s">
        <v>300</v>
      </c>
      <c r="J2563" s="8" t="s">
        <v>166</v>
      </c>
      <c r="K2563" s="8" t="s">
        <v>7</v>
      </c>
      <c r="L2563" s="12">
        <v>1666</v>
      </c>
      <c r="M2563" s="9">
        <v>12</v>
      </c>
      <c r="N2563" s="10">
        <f t="shared" si="360"/>
        <v>7.2028811524609843E-3</v>
      </c>
      <c r="O2563" s="11">
        <f t="shared" si="361"/>
        <v>7.82</v>
      </c>
      <c r="P2563" s="11">
        <v>93.84</v>
      </c>
      <c r="Q2563" s="11">
        <v>0</v>
      </c>
      <c r="R2563" s="8">
        <v>0</v>
      </c>
      <c r="S2563" s="8">
        <v>0</v>
      </c>
      <c r="T2563" s="33" t="str">
        <f t="shared" si="362"/>
        <v/>
      </c>
      <c r="U2563" s="12">
        <f t="shared" si="363"/>
        <v>0</v>
      </c>
      <c r="V2563" s="10">
        <f t="shared" si="364"/>
        <v>0</v>
      </c>
      <c r="W2563" s="11">
        <v>11</v>
      </c>
      <c r="X2563" s="8" t="s">
        <v>148</v>
      </c>
      <c r="Y2563" s="8" t="s">
        <v>149</v>
      </c>
      <c r="AA2563">
        <f t="shared" si="365"/>
        <v>4</v>
      </c>
      <c r="AB2563" s="32">
        <f t="shared" si="366"/>
        <v>-93.84</v>
      </c>
      <c r="AC2563" t="str">
        <f t="shared" si="367"/>
        <v>No Sales</v>
      </c>
      <c r="AD2563">
        <f>IFERROR(VLOOKUP(J2563,Product_lookup!$A:$G,5,FALSE),"")</f>
        <v>449</v>
      </c>
      <c r="AE2563">
        <f>IFERROR(VLOOKUP(J2563,Product_lookup!$A:$G,6,FALSE),"")</f>
        <v>162</v>
      </c>
      <c r="AF2563">
        <f>IFERROR(VLOOKUP(J2563,Product_lookup!$A:$G,7,FALSE),"")</f>
        <v>130</v>
      </c>
      <c r="AG2563" s="33">
        <f t="shared" si="368"/>
        <v>0.34966592427616927</v>
      </c>
    </row>
    <row r="2564" spans="1:33" x14ac:dyDescent="0.3">
      <c r="A2564" s="27">
        <v>46289</v>
      </c>
      <c r="B2564" s="8" t="s">
        <v>43</v>
      </c>
      <c r="C2564" s="8" t="s">
        <v>140</v>
      </c>
      <c r="D2564" s="8" t="s">
        <v>141</v>
      </c>
      <c r="E2564" s="8" t="s">
        <v>239</v>
      </c>
      <c r="F2564" s="8" t="s">
        <v>143</v>
      </c>
      <c r="G2564" s="8" t="s">
        <v>1573</v>
      </c>
      <c r="H2564" s="8" t="s">
        <v>27</v>
      </c>
      <c r="I2564" s="8" t="s">
        <v>308</v>
      </c>
      <c r="J2564" s="8" t="s">
        <v>242</v>
      </c>
      <c r="K2564" s="8" t="s">
        <v>14</v>
      </c>
      <c r="L2564" s="12">
        <v>1220</v>
      </c>
      <c r="M2564" s="9">
        <v>5</v>
      </c>
      <c r="N2564" s="10">
        <f t="shared" si="360"/>
        <v>4.0983606557377051E-3</v>
      </c>
      <c r="O2564" s="11">
        <f t="shared" si="361"/>
        <v>3.56</v>
      </c>
      <c r="P2564" s="11">
        <v>17.8</v>
      </c>
      <c r="Q2564" s="11">
        <v>0</v>
      </c>
      <c r="R2564" s="8">
        <v>0</v>
      </c>
      <c r="S2564" s="8">
        <v>0</v>
      </c>
      <c r="T2564" s="33" t="str">
        <f t="shared" si="362"/>
        <v/>
      </c>
      <c r="U2564" s="12">
        <f t="shared" si="363"/>
        <v>0</v>
      </c>
      <c r="V2564" s="10">
        <f t="shared" si="364"/>
        <v>0</v>
      </c>
      <c r="W2564" s="11">
        <v>5.5</v>
      </c>
      <c r="X2564" s="8" t="s">
        <v>148</v>
      </c>
      <c r="Y2564" s="8" t="s">
        <v>149</v>
      </c>
      <c r="AA2564">
        <f t="shared" si="365"/>
        <v>4</v>
      </c>
      <c r="AB2564" s="32">
        <f t="shared" si="366"/>
        <v>-17.8</v>
      </c>
      <c r="AC2564" t="str">
        <f t="shared" si="367"/>
        <v>No Sales</v>
      </c>
      <c r="AD2564">
        <f>IFERROR(VLOOKUP(J2564,Product_lookup!$A:$G,5,FALSE),"")</f>
        <v>299</v>
      </c>
      <c r="AE2564">
        <f>IFERROR(VLOOKUP(J2564,Product_lookup!$A:$G,6,FALSE),"")</f>
        <v>114</v>
      </c>
      <c r="AF2564">
        <f>IFERROR(VLOOKUP(J2564,Product_lookup!$A:$G,7,FALSE),"")</f>
        <v>107</v>
      </c>
      <c r="AG2564" s="33">
        <f t="shared" si="368"/>
        <v>0.2608695652173913</v>
      </c>
    </row>
    <row r="2565" spans="1:33" x14ac:dyDescent="0.3">
      <c r="A2565" s="27">
        <v>46289</v>
      </c>
      <c r="B2565" s="8" t="s">
        <v>43</v>
      </c>
      <c r="C2565" s="8" t="s">
        <v>140</v>
      </c>
      <c r="D2565" s="8" t="s">
        <v>141</v>
      </c>
      <c r="E2565" s="8" t="s">
        <v>239</v>
      </c>
      <c r="F2565" s="8" t="s">
        <v>143</v>
      </c>
      <c r="G2565" s="8" t="s">
        <v>1598</v>
      </c>
      <c r="H2565" s="8" t="s">
        <v>27</v>
      </c>
      <c r="I2565" s="8" t="s">
        <v>846</v>
      </c>
      <c r="J2565" s="8" t="s">
        <v>242</v>
      </c>
      <c r="K2565" s="8" t="s">
        <v>7</v>
      </c>
      <c r="L2565" s="12">
        <v>627</v>
      </c>
      <c r="M2565" s="9">
        <v>4</v>
      </c>
      <c r="N2565" s="10">
        <f t="shared" si="360"/>
        <v>6.379585326953748E-3</v>
      </c>
      <c r="O2565" s="11">
        <f t="shared" si="361"/>
        <v>6.28</v>
      </c>
      <c r="P2565" s="11">
        <v>25.12</v>
      </c>
      <c r="Q2565" s="11">
        <v>0</v>
      </c>
      <c r="R2565" s="8">
        <v>0</v>
      </c>
      <c r="S2565" s="8">
        <v>0</v>
      </c>
      <c r="T2565" s="33" t="str">
        <f t="shared" si="362"/>
        <v/>
      </c>
      <c r="U2565" s="12">
        <f t="shared" si="363"/>
        <v>0</v>
      </c>
      <c r="V2565" s="10">
        <f t="shared" si="364"/>
        <v>0</v>
      </c>
      <c r="W2565" s="11">
        <v>8.5</v>
      </c>
      <c r="X2565" s="8" t="s">
        <v>148</v>
      </c>
      <c r="Y2565" s="8" t="s">
        <v>149</v>
      </c>
      <c r="AA2565">
        <f t="shared" si="365"/>
        <v>4</v>
      </c>
      <c r="AB2565" s="32">
        <f t="shared" si="366"/>
        <v>-25.12</v>
      </c>
      <c r="AC2565" t="str">
        <f t="shared" si="367"/>
        <v>No Sales</v>
      </c>
      <c r="AD2565">
        <f>IFERROR(VLOOKUP(J2565,Product_lookup!$A:$G,5,FALSE),"")</f>
        <v>299</v>
      </c>
      <c r="AE2565">
        <f>IFERROR(VLOOKUP(J2565,Product_lookup!$A:$G,6,FALSE),"")</f>
        <v>114</v>
      </c>
      <c r="AF2565">
        <f>IFERROR(VLOOKUP(J2565,Product_lookup!$A:$G,7,FALSE),"")</f>
        <v>107</v>
      </c>
      <c r="AG2565" s="33">
        <f t="shared" si="368"/>
        <v>0.2608695652173913</v>
      </c>
    </row>
    <row r="2566" spans="1:33" x14ac:dyDescent="0.3">
      <c r="A2566" s="27">
        <v>46289</v>
      </c>
      <c r="B2566" s="8" t="s">
        <v>43</v>
      </c>
      <c r="C2566" s="8" t="s">
        <v>140</v>
      </c>
      <c r="D2566" s="8" t="s">
        <v>141</v>
      </c>
      <c r="E2566" s="8" t="s">
        <v>239</v>
      </c>
      <c r="F2566" s="8" t="s">
        <v>143</v>
      </c>
      <c r="G2566" s="8" t="s">
        <v>1575</v>
      </c>
      <c r="H2566" s="8" t="s">
        <v>27</v>
      </c>
      <c r="I2566" s="8" t="s">
        <v>312</v>
      </c>
      <c r="J2566" s="8" t="s">
        <v>242</v>
      </c>
      <c r="K2566" s="8" t="s">
        <v>7</v>
      </c>
      <c r="L2566" s="12">
        <v>585</v>
      </c>
      <c r="M2566" s="9">
        <v>1</v>
      </c>
      <c r="N2566" s="10">
        <f t="shared" si="360"/>
        <v>1.7094017094017094E-3</v>
      </c>
      <c r="O2566" s="11">
        <f t="shared" si="361"/>
        <v>5.85</v>
      </c>
      <c r="P2566" s="11">
        <v>5.85</v>
      </c>
      <c r="Q2566" s="11">
        <v>0</v>
      </c>
      <c r="R2566" s="8">
        <v>0</v>
      </c>
      <c r="S2566" s="8">
        <v>0</v>
      </c>
      <c r="T2566" s="33" t="str">
        <f t="shared" si="362"/>
        <v/>
      </c>
      <c r="U2566" s="12">
        <f t="shared" si="363"/>
        <v>0</v>
      </c>
      <c r="V2566" s="10">
        <f t="shared" si="364"/>
        <v>0</v>
      </c>
      <c r="W2566" s="11">
        <v>8.5</v>
      </c>
      <c r="X2566" s="8" t="s">
        <v>148</v>
      </c>
      <c r="Y2566" s="8" t="s">
        <v>149</v>
      </c>
      <c r="AA2566">
        <f t="shared" si="365"/>
        <v>4</v>
      </c>
      <c r="AB2566" s="32">
        <f t="shared" si="366"/>
        <v>-5.85</v>
      </c>
      <c r="AC2566" t="str">
        <f t="shared" si="367"/>
        <v>No Sales</v>
      </c>
      <c r="AD2566">
        <f>IFERROR(VLOOKUP(J2566,Product_lookup!$A:$G,5,FALSE),"")</f>
        <v>299</v>
      </c>
      <c r="AE2566">
        <f>IFERROR(VLOOKUP(J2566,Product_lookup!$A:$G,6,FALSE),"")</f>
        <v>114</v>
      </c>
      <c r="AF2566">
        <f>IFERROR(VLOOKUP(J2566,Product_lookup!$A:$G,7,FALSE),"")</f>
        <v>107</v>
      </c>
      <c r="AG2566" s="33">
        <f t="shared" si="368"/>
        <v>0.2608695652173913</v>
      </c>
    </row>
    <row r="2567" spans="1:33" x14ac:dyDescent="0.3">
      <c r="A2567" s="27">
        <v>46289</v>
      </c>
      <c r="B2567" s="8" t="s">
        <v>43</v>
      </c>
      <c r="C2567" s="8" t="s">
        <v>140</v>
      </c>
      <c r="D2567" s="8" t="s">
        <v>141</v>
      </c>
      <c r="E2567" s="8" t="s">
        <v>239</v>
      </c>
      <c r="F2567" s="8" t="s">
        <v>143</v>
      </c>
      <c r="G2567" s="8" t="s">
        <v>1579</v>
      </c>
      <c r="H2567" s="8" t="s">
        <v>27</v>
      </c>
      <c r="I2567" s="8" t="s">
        <v>321</v>
      </c>
      <c r="J2567" s="8" t="s">
        <v>242</v>
      </c>
      <c r="K2567" s="8" t="s">
        <v>7</v>
      </c>
      <c r="L2567" s="12">
        <v>1088</v>
      </c>
      <c r="M2567" s="9">
        <v>3</v>
      </c>
      <c r="N2567" s="10">
        <f t="shared" si="360"/>
        <v>2.7573529411764708E-3</v>
      </c>
      <c r="O2567" s="11">
        <f t="shared" si="361"/>
        <v>4.04</v>
      </c>
      <c r="P2567" s="11">
        <v>12.12</v>
      </c>
      <c r="Q2567" s="11">
        <v>0</v>
      </c>
      <c r="R2567" s="8">
        <v>0</v>
      </c>
      <c r="S2567" s="8">
        <v>0</v>
      </c>
      <c r="T2567" s="33" t="str">
        <f t="shared" si="362"/>
        <v/>
      </c>
      <c r="U2567" s="12">
        <f t="shared" si="363"/>
        <v>0</v>
      </c>
      <c r="V2567" s="10">
        <f t="shared" si="364"/>
        <v>0</v>
      </c>
      <c r="W2567" s="11">
        <v>7</v>
      </c>
      <c r="X2567" s="8" t="s">
        <v>148</v>
      </c>
      <c r="Y2567" s="8" t="s">
        <v>149</v>
      </c>
      <c r="AA2567">
        <f t="shared" si="365"/>
        <v>4</v>
      </c>
      <c r="AB2567" s="32">
        <f t="shared" si="366"/>
        <v>-12.12</v>
      </c>
      <c r="AC2567" t="str">
        <f t="shared" si="367"/>
        <v>No Sales</v>
      </c>
      <c r="AD2567">
        <f>IFERROR(VLOOKUP(J2567,Product_lookup!$A:$G,5,FALSE),"")</f>
        <v>299</v>
      </c>
      <c r="AE2567">
        <f>IFERROR(VLOOKUP(J2567,Product_lookup!$A:$G,6,FALSE),"")</f>
        <v>114</v>
      </c>
      <c r="AF2567">
        <f>IFERROR(VLOOKUP(J2567,Product_lookup!$A:$G,7,FALSE),"")</f>
        <v>107</v>
      </c>
      <c r="AG2567" s="33">
        <f t="shared" si="368"/>
        <v>0.2608695652173913</v>
      </c>
    </row>
    <row r="2568" spans="1:33" x14ac:dyDescent="0.3">
      <c r="A2568" s="27">
        <v>46289</v>
      </c>
      <c r="B2568" s="8" t="s">
        <v>34</v>
      </c>
      <c r="C2568" s="8" t="s">
        <v>140</v>
      </c>
      <c r="D2568" s="8" t="s">
        <v>141</v>
      </c>
      <c r="E2568" s="8" t="s">
        <v>322</v>
      </c>
      <c r="F2568" s="8" t="s">
        <v>143</v>
      </c>
      <c r="G2568" s="8" t="s">
        <v>560</v>
      </c>
      <c r="H2568" s="8" t="s">
        <v>20</v>
      </c>
      <c r="I2568" s="8" t="s">
        <v>560</v>
      </c>
      <c r="J2568" s="8" t="s">
        <v>324</v>
      </c>
      <c r="K2568" s="8" t="s">
        <v>14</v>
      </c>
      <c r="L2568" s="12">
        <v>342</v>
      </c>
      <c r="M2568" s="9">
        <v>1</v>
      </c>
      <c r="N2568" s="10">
        <f t="shared" si="360"/>
        <v>2.9239766081871343E-3</v>
      </c>
      <c r="O2568" s="11">
        <f t="shared" si="361"/>
        <v>14.29</v>
      </c>
      <c r="P2568" s="11">
        <v>14.29</v>
      </c>
      <c r="Q2568" s="11">
        <v>0</v>
      </c>
      <c r="R2568" s="8">
        <v>0</v>
      </c>
      <c r="S2568" s="8">
        <v>0</v>
      </c>
      <c r="T2568" s="33" t="str">
        <f t="shared" si="362"/>
        <v/>
      </c>
      <c r="U2568" s="12">
        <f t="shared" si="363"/>
        <v>0</v>
      </c>
      <c r="V2568" s="10">
        <f t="shared" si="364"/>
        <v>0</v>
      </c>
      <c r="W2568" s="11">
        <v>19</v>
      </c>
      <c r="X2568" s="8" t="s">
        <v>148</v>
      </c>
      <c r="Y2568" s="8" t="s">
        <v>149</v>
      </c>
      <c r="AA2568">
        <f t="shared" si="365"/>
        <v>4</v>
      </c>
      <c r="AB2568" s="32">
        <f t="shared" si="366"/>
        <v>-14.29</v>
      </c>
      <c r="AC2568" t="str">
        <f t="shared" si="367"/>
        <v>No Sales</v>
      </c>
      <c r="AD2568">
        <f>IFERROR(VLOOKUP(J2568,Product_lookup!$A:$G,5,FALSE),"")</f>
        <v>499</v>
      </c>
      <c r="AE2568">
        <f>IFERROR(VLOOKUP(J2568,Product_lookup!$A:$G,6,FALSE),"")</f>
        <v>180</v>
      </c>
      <c r="AF2568">
        <f>IFERROR(VLOOKUP(J2568,Product_lookup!$A:$G,7,FALSE),"")</f>
        <v>125</v>
      </c>
      <c r="AG2568" s="33">
        <f t="shared" si="368"/>
        <v>0.38877755511022044</v>
      </c>
    </row>
    <row r="2569" spans="1:33" x14ac:dyDescent="0.3">
      <c r="A2569" s="27">
        <v>46289</v>
      </c>
      <c r="B2569" s="8" t="s">
        <v>34</v>
      </c>
      <c r="C2569" s="8" t="s">
        <v>140</v>
      </c>
      <c r="D2569" s="8" t="s">
        <v>141</v>
      </c>
      <c r="E2569" s="8" t="s">
        <v>322</v>
      </c>
      <c r="F2569" s="8" t="s">
        <v>143</v>
      </c>
      <c r="G2569" s="8" t="s">
        <v>694</v>
      </c>
      <c r="H2569" s="8" t="s">
        <v>20</v>
      </c>
      <c r="I2569" s="8" t="s">
        <v>694</v>
      </c>
      <c r="J2569" s="8" t="s">
        <v>324</v>
      </c>
      <c r="K2569" s="8" t="s">
        <v>7</v>
      </c>
      <c r="L2569" s="12">
        <v>712</v>
      </c>
      <c r="M2569" s="9">
        <v>3</v>
      </c>
      <c r="N2569" s="10">
        <f t="shared" si="360"/>
        <v>4.2134831460674156E-3</v>
      </c>
      <c r="O2569" s="11">
        <f t="shared" si="361"/>
        <v>9.31</v>
      </c>
      <c r="P2569" s="11">
        <v>27.93</v>
      </c>
      <c r="Q2569" s="11">
        <v>0</v>
      </c>
      <c r="R2569" s="8">
        <v>0</v>
      </c>
      <c r="S2569" s="8">
        <v>0</v>
      </c>
      <c r="T2569" s="33" t="str">
        <f t="shared" si="362"/>
        <v/>
      </c>
      <c r="U2569" s="12">
        <f t="shared" si="363"/>
        <v>0</v>
      </c>
      <c r="V2569" s="10">
        <f t="shared" si="364"/>
        <v>0</v>
      </c>
      <c r="W2569" s="11">
        <v>14</v>
      </c>
      <c r="X2569" s="8" t="s">
        <v>148</v>
      </c>
      <c r="Y2569" s="8" t="s">
        <v>149</v>
      </c>
      <c r="Z2569" s="8" t="s">
        <v>791</v>
      </c>
      <c r="AA2569">
        <f t="shared" si="365"/>
        <v>4</v>
      </c>
      <c r="AB2569" s="32">
        <f t="shared" si="366"/>
        <v>-27.93</v>
      </c>
      <c r="AC2569" t="str">
        <f t="shared" si="367"/>
        <v>No Sales</v>
      </c>
      <c r="AD2569">
        <f>IFERROR(VLOOKUP(J2569,Product_lookup!$A:$G,5,FALSE),"")</f>
        <v>499</v>
      </c>
      <c r="AE2569">
        <f>IFERROR(VLOOKUP(J2569,Product_lookup!$A:$G,6,FALSE),"")</f>
        <v>180</v>
      </c>
      <c r="AF2569">
        <f>IFERROR(VLOOKUP(J2569,Product_lookup!$A:$G,7,FALSE),"")</f>
        <v>125</v>
      </c>
      <c r="AG2569" s="33">
        <f t="shared" si="368"/>
        <v>0.38877755511022044</v>
      </c>
    </row>
    <row r="2570" spans="1:33" x14ac:dyDescent="0.3">
      <c r="A2570" s="27">
        <v>46289</v>
      </c>
      <c r="B2570" s="8" t="s">
        <v>34</v>
      </c>
      <c r="C2570" s="8" t="s">
        <v>140</v>
      </c>
      <c r="D2570" s="8" t="s">
        <v>141</v>
      </c>
      <c r="E2570" s="8" t="s">
        <v>325</v>
      </c>
      <c r="F2570" s="8" t="s">
        <v>143</v>
      </c>
      <c r="G2570" s="8" t="s">
        <v>424</v>
      </c>
      <c r="H2570" s="8" t="s">
        <v>20</v>
      </c>
      <c r="I2570" s="8" t="s">
        <v>424</v>
      </c>
      <c r="J2570" s="8" t="s">
        <v>327</v>
      </c>
      <c r="K2570" s="8" t="s">
        <v>14</v>
      </c>
      <c r="L2570" s="12">
        <v>362</v>
      </c>
      <c r="M2570" s="9">
        <v>2</v>
      </c>
      <c r="N2570" s="10">
        <f t="shared" si="360"/>
        <v>5.5248618784530384E-3</v>
      </c>
      <c r="O2570" s="11">
        <f t="shared" si="361"/>
        <v>4.4400000000000004</v>
      </c>
      <c r="P2570" s="11">
        <v>8.8800000000000008</v>
      </c>
      <c r="Q2570" s="11">
        <v>199</v>
      </c>
      <c r="R2570" s="8">
        <v>1</v>
      </c>
      <c r="S2570" s="8">
        <v>1</v>
      </c>
      <c r="T2570" s="33">
        <f t="shared" si="362"/>
        <v>4.4623115577889449E-2</v>
      </c>
      <c r="U2570" s="12">
        <f t="shared" si="363"/>
        <v>22.409909909909906</v>
      </c>
      <c r="V2570" s="10">
        <f t="shared" si="364"/>
        <v>0.5</v>
      </c>
      <c r="W2570" s="11">
        <v>6</v>
      </c>
      <c r="X2570" s="8" t="s">
        <v>148</v>
      </c>
      <c r="Y2570" s="8" t="s">
        <v>149</v>
      </c>
      <c r="AA2570">
        <f t="shared" si="365"/>
        <v>4</v>
      </c>
      <c r="AB2570" s="32">
        <f t="shared" si="366"/>
        <v>26.119999999999997</v>
      </c>
      <c r="AC2570" t="str">
        <f t="shared" si="367"/>
        <v>Profitable</v>
      </c>
      <c r="AD2570">
        <f>IFERROR(VLOOKUP(J2570,Product_lookup!$A:$G,5,FALSE),"")</f>
        <v>199</v>
      </c>
      <c r="AE2570">
        <f>IFERROR(VLOOKUP(J2570,Product_lookup!$A:$G,6,FALSE),"")</f>
        <v>76</v>
      </c>
      <c r="AF2570">
        <f>IFERROR(VLOOKUP(J2570,Product_lookup!$A:$G,7,FALSE),"")</f>
        <v>88</v>
      </c>
      <c r="AG2570" s="33">
        <f t="shared" si="368"/>
        <v>0.17587939698492464</v>
      </c>
    </row>
    <row r="2571" spans="1:33" x14ac:dyDescent="0.3">
      <c r="A2571" s="27">
        <v>46289</v>
      </c>
      <c r="B2571" s="8" t="s">
        <v>34</v>
      </c>
      <c r="C2571" s="8" t="s">
        <v>140</v>
      </c>
      <c r="D2571" s="8" t="s">
        <v>141</v>
      </c>
      <c r="E2571" s="8" t="s">
        <v>325</v>
      </c>
      <c r="F2571" s="8" t="s">
        <v>143</v>
      </c>
      <c r="G2571" s="8" t="s">
        <v>326</v>
      </c>
      <c r="H2571" s="8" t="s">
        <v>20</v>
      </c>
      <c r="I2571" s="8" t="s">
        <v>326</v>
      </c>
      <c r="J2571" s="8" t="s">
        <v>327</v>
      </c>
      <c r="K2571" s="8" t="s">
        <v>21</v>
      </c>
      <c r="L2571" s="12">
        <v>1062</v>
      </c>
      <c r="M2571" s="9">
        <v>14</v>
      </c>
      <c r="N2571" s="10">
        <f t="shared" si="360"/>
        <v>1.3182674199623353E-2</v>
      </c>
      <c r="O2571" s="11">
        <f t="shared" si="361"/>
        <v>5.93</v>
      </c>
      <c r="P2571" s="11">
        <v>83.02</v>
      </c>
      <c r="Q2571" s="11">
        <v>398</v>
      </c>
      <c r="R2571" s="8">
        <v>2</v>
      </c>
      <c r="S2571" s="8">
        <v>2</v>
      </c>
      <c r="T2571" s="33">
        <f t="shared" si="362"/>
        <v>0.2085929648241206</v>
      </c>
      <c r="U2571" s="12">
        <f t="shared" si="363"/>
        <v>4.7940255360154183</v>
      </c>
      <c r="V2571" s="10">
        <f t="shared" si="364"/>
        <v>0.14285714285714285</v>
      </c>
      <c r="W2571" s="11">
        <v>6</v>
      </c>
      <c r="X2571" s="8" t="s">
        <v>148</v>
      </c>
      <c r="Y2571" s="8" t="s">
        <v>149</v>
      </c>
      <c r="AA2571">
        <f t="shared" si="365"/>
        <v>4</v>
      </c>
      <c r="AB2571" s="32">
        <f t="shared" si="366"/>
        <v>-13.019999999999996</v>
      </c>
      <c r="AC2571" t="str">
        <f t="shared" si="367"/>
        <v>Losing</v>
      </c>
      <c r="AD2571">
        <f>IFERROR(VLOOKUP(J2571,Product_lookup!$A:$G,5,FALSE),"")</f>
        <v>199</v>
      </c>
      <c r="AE2571">
        <f>IFERROR(VLOOKUP(J2571,Product_lookup!$A:$G,6,FALSE),"")</f>
        <v>76</v>
      </c>
      <c r="AF2571">
        <f>IFERROR(VLOOKUP(J2571,Product_lookup!$A:$G,7,FALSE),"")</f>
        <v>88</v>
      </c>
      <c r="AG2571" s="33">
        <f t="shared" si="368"/>
        <v>0.17587939698492464</v>
      </c>
    </row>
    <row r="2572" spans="1:33" x14ac:dyDescent="0.3">
      <c r="A2572" s="27">
        <v>46289</v>
      </c>
      <c r="B2572" s="8" t="s">
        <v>34</v>
      </c>
      <c r="C2572" s="8" t="s">
        <v>140</v>
      </c>
      <c r="D2572" s="8" t="s">
        <v>141</v>
      </c>
      <c r="E2572" s="8" t="s">
        <v>328</v>
      </c>
      <c r="F2572" s="8" t="s">
        <v>143</v>
      </c>
      <c r="G2572" s="8" t="s">
        <v>491</v>
      </c>
      <c r="H2572" s="8" t="s">
        <v>20</v>
      </c>
      <c r="I2572" s="8" t="s">
        <v>491</v>
      </c>
      <c r="J2572" s="8" t="s">
        <v>330</v>
      </c>
      <c r="K2572" s="8" t="s">
        <v>14</v>
      </c>
      <c r="L2572" s="12">
        <v>1269</v>
      </c>
      <c r="M2572" s="9">
        <v>6</v>
      </c>
      <c r="N2572" s="10">
        <f t="shared" si="360"/>
        <v>4.7281323877068557E-3</v>
      </c>
      <c r="O2572" s="11">
        <f t="shared" si="361"/>
        <v>6.19</v>
      </c>
      <c r="P2572" s="11">
        <v>37.14</v>
      </c>
      <c r="Q2572" s="11">
        <v>0</v>
      </c>
      <c r="R2572" s="8">
        <v>0</v>
      </c>
      <c r="S2572" s="8">
        <v>0</v>
      </c>
      <c r="T2572" s="33" t="str">
        <f t="shared" si="362"/>
        <v/>
      </c>
      <c r="U2572" s="12">
        <f t="shared" si="363"/>
        <v>0</v>
      </c>
      <c r="V2572" s="10">
        <f t="shared" si="364"/>
        <v>0</v>
      </c>
      <c r="W2572" s="11">
        <v>9</v>
      </c>
      <c r="X2572" s="8" t="s">
        <v>148</v>
      </c>
      <c r="Y2572" s="8" t="s">
        <v>149</v>
      </c>
      <c r="AA2572">
        <f t="shared" si="365"/>
        <v>4</v>
      </c>
      <c r="AB2572" s="32">
        <f t="shared" si="366"/>
        <v>-37.14</v>
      </c>
      <c r="AC2572" t="str">
        <f t="shared" si="367"/>
        <v>No Sales</v>
      </c>
      <c r="AD2572">
        <f>IFERROR(VLOOKUP(J2572,Product_lookup!$A:$G,5,FALSE),"")</f>
        <v>299</v>
      </c>
      <c r="AE2572">
        <f>IFERROR(VLOOKUP(J2572,Product_lookup!$A:$G,6,FALSE),"")</f>
        <v>114</v>
      </c>
      <c r="AF2572">
        <f>IFERROR(VLOOKUP(J2572,Product_lookup!$A:$G,7,FALSE),"")</f>
        <v>97</v>
      </c>
      <c r="AG2572" s="33">
        <f t="shared" si="368"/>
        <v>0.29431438127090304</v>
      </c>
    </row>
    <row r="2573" spans="1:33" x14ac:dyDescent="0.3">
      <c r="A2573" s="27">
        <v>46289</v>
      </c>
      <c r="B2573" s="8" t="s">
        <v>34</v>
      </c>
      <c r="C2573" s="8" t="s">
        <v>140</v>
      </c>
      <c r="D2573" s="8" t="s">
        <v>141</v>
      </c>
      <c r="E2573" s="8" t="s">
        <v>328</v>
      </c>
      <c r="F2573" s="8" t="s">
        <v>143</v>
      </c>
      <c r="G2573" s="8" t="s">
        <v>331</v>
      </c>
      <c r="H2573" s="8" t="s">
        <v>20</v>
      </c>
      <c r="I2573" s="8" t="s">
        <v>331</v>
      </c>
      <c r="J2573" s="8" t="s">
        <v>330</v>
      </c>
      <c r="K2573" s="8" t="s">
        <v>14</v>
      </c>
      <c r="L2573" s="12">
        <v>429</v>
      </c>
      <c r="M2573" s="9">
        <v>1</v>
      </c>
      <c r="N2573" s="10">
        <f t="shared" si="360"/>
        <v>2.331002331002331E-3</v>
      </c>
      <c r="O2573" s="11">
        <f t="shared" si="361"/>
        <v>6.57</v>
      </c>
      <c r="P2573" s="11">
        <v>6.57</v>
      </c>
      <c r="Q2573" s="11">
        <v>0</v>
      </c>
      <c r="R2573" s="8">
        <v>0</v>
      </c>
      <c r="S2573" s="8">
        <v>0</v>
      </c>
      <c r="T2573" s="33" t="str">
        <f t="shared" si="362"/>
        <v/>
      </c>
      <c r="U2573" s="12">
        <f t="shared" si="363"/>
        <v>0</v>
      </c>
      <c r="V2573" s="10">
        <f t="shared" si="364"/>
        <v>0</v>
      </c>
      <c r="W2573" s="11">
        <v>10</v>
      </c>
      <c r="X2573" s="8" t="s">
        <v>148</v>
      </c>
      <c r="Y2573" s="8" t="s">
        <v>149</v>
      </c>
      <c r="AA2573">
        <f t="shared" si="365"/>
        <v>4</v>
      </c>
      <c r="AB2573" s="32">
        <f t="shared" si="366"/>
        <v>-6.57</v>
      </c>
      <c r="AC2573" t="str">
        <f t="shared" si="367"/>
        <v>No Sales</v>
      </c>
      <c r="AD2573">
        <f>IFERROR(VLOOKUP(J2573,Product_lookup!$A:$G,5,FALSE),"")</f>
        <v>299</v>
      </c>
      <c r="AE2573">
        <f>IFERROR(VLOOKUP(J2573,Product_lookup!$A:$G,6,FALSE),"")</f>
        <v>114</v>
      </c>
      <c r="AF2573">
        <f>IFERROR(VLOOKUP(J2573,Product_lookup!$A:$G,7,FALSE),"")</f>
        <v>97</v>
      </c>
      <c r="AG2573" s="33">
        <f t="shared" si="368"/>
        <v>0.29431438127090304</v>
      </c>
    </row>
    <row r="2574" spans="1:33" x14ac:dyDescent="0.3">
      <c r="A2574" s="27">
        <v>46289</v>
      </c>
      <c r="B2574" s="8" t="s">
        <v>19</v>
      </c>
      <c r="C2574" s="8" t="s">
        <v>249</v>
      </c>
      <c r="D2574" s="8" t="s">
        <v>141</v>
      </c>
      <c r="E2574" s="8" t="s">
        <v>164</v>
      </c>
      <c r="F2574" s="8" t="s">
        <v>143</v>
      </c>
      <c r="G2574" s="8" t="s">
        <v>431</v>
      </c>
      <c r="H2574" s="8" t="s">
        <v>20</v>
      </c>
      <c r="I2574" s="8" t="s">
        <v>431</v>
      </c>
      <c r="J2574" s="8" t="s">
        <v>166</v>
      </c>
      <c r="K2574" s="8" t="s">
        <v>21</v>
      </c>
      <c r="L2574" s="12">
        <v>272</v>
      </c>
      <c r="M2574" s="9">
        <v>7</v>
      </c>
      <c r="N2574" s="10">
        <f t="shared" si="360"/>
        <v>2.5735294117647058E-2</v>
      </c>
      <c r="O2574" s="11">
        <f t="shared" si="361"/>
        <v>5.5</v>
      </c>
      <c r="P2574" s="11">
        <v>38.5</v>
      </c>
      <c r="Q2574" s="11">
        <v>449</v>
      </c>
      <c r="R2574" s="8">
        <v>1</v>
      </c>
      <c r="S2574" s="8">
        <v>1</v>
      </c>
      <c r="T2574" s="33">
        <f t="shared" si="362"/>
        <v>8.5746102449888645E-2</v>
      </c>
      <c r="U2574" s="12">
        <f t="shared" si="363"/>
        <v>11.662337662337663</v>
      </c>
      <c r="V2574" s="10">
        <f t="shared" si="364"/>
        <v>0.14285714285714285</v>
      </c>
      <c r="W2574" s="11">
        <v>5.5</v>
      </c>
      <c r="X2574" s="8" t="s">
        <v>148</v>
      </c>
      <c r="Y2574" s="8" t="s">
        <v>149</v>
      </c>
      <c r="AA2574">
        <f t="shared" si="365"/>
        <v>4</v>
      </c>
      <c r="AB2574" s="32">
        <f t="shared" si="366"/>
        <v>118.5</v>
      </c>
      <c r="AC2574" t="str">
        <f t="shared" si="367"/>
        <v>Profitable</v>
      </c>
      <c r="AD2574">
        <f>IFERROR(VLOOKUP(J2574,Product_lookup!$A:$G,5,FALSE),"")</f>
        <v>449</v>
      </c>
      <c r="AE2574">
        <f>IFERROR(VLOOKUP(J2574,Product_lookup!$A:$G,6,FALSE),"")</f>
        <v>162</v>
      </c>
      <c r="AF2574">
        <f>IFERROR(VLOOKUP(J2574,Product_lookup!$A:$G,7,FALSE),"")</f>
        <v>130</v>
      </c>
      <c r="AG2574" s="33">
        <f t="shared" si="368"/>
        <v>0.34966592427616927</v>
      </c>
    </row>
    <row r="2575" spans="1:33" x14ac:dyDescent="0.3">
      <c r="A2575" s="27">
        <v>46283</v>
      </c>
      <c r="B2575" s="8" t="s">
        <v>19</v>
      </c>
      <c r="C2575" s="8" t="s">
        <v>249</v>
      </c>
      <c r="D2575" s="8" t="s">
        <v>141</v>
      </c>
      <c r="E2575" s="8" t="s">
        <v>142</v>
      </c>
      <c r="F2575" s="8" t="s">
        <v>143</v>
      </c>
      <c r="G2575" s="8" t="s">
        <v>346</v>
      </c>
      <c r="H2575" s="8" t="s">
        <v>20</v>
      </c>
      <c r="I2575" s="8" t="s">
        <v>346</v>
      </c>
      <c r="J2575" s="8" t="s">
        <v>147</v>
      </c>
      <c r="K2575" s="8" t="s">
        <v>21</v>
      </c>
      <c r="L2575" s="12">
        <v>480</v>
      </c>
      <c r="M2575" s="9">
        <v>6</v>
      </c>
      <c r="N2575" s="10">
        <f t="shared" si="360"/>
        <v>1.2500000000000001E-2</v>
      </c>
      <c r="O2575" s="11">
        <f t="shared" si="361"/>
        <v>9</v>
      </c>
      <c r="P2575" s="11">
        <v>54</v>
      </c>
      <c r="Q2575" s="11">
        <v>5990</v>
      </c>
      <c r="R2575" s="8">
        <v>10</v>
      </c>
      <c r="S2575" s="8">
        <v>10</v>
      </c>
      <c r="T2575" s="33">
        <f t="shared" si="362"/>
        <v>9.0150250417362267E-3</v>
      </c>
      <c r="U2575" s="12">
        <f t="shared" si="363"/>
        <v>110.92592592592592</v>
      </c>
      <c r="V2575" s="10">
        <f t="shared" si="364"/>
        <v>1.6666666666666667</v>
      </c>
      <c r="W2575" s="11">
        <v>9</v>
      </c>
      <c r="X2575" s="8" t="s">
        <v>148</v>
      </c>
      <c r="Y2575" s="8" t="s">
        <v>149</v>
      </c>
      <c r="AA2575">
        <f t="shared" si="365"/>
        <v>3</v>
      </c>
      <c r="AB2575" s="32">
        <f t="shared" si="366"/>
        <v>2336</v>
      </c>
      <c r="AC2575" t="str">
        <f t="shared" si="367"/>
        <v>Profitable</v>
      </c>
      <c r="AD2575">
        <f>IFERROR(VLOOKUP(J2575,Product_lookup!$A:$G,5,FALSE),"")</f>
        <v>599</v>
      </c>
      <c r="AE2575">
        <f>IFERROR(VLOOKUP(J2575,Product_lookup!$A:$G,6,FALSE),"")</f>
        <v>216</v>
      </c>
      <c r="AF2575">
        <f>IFERROR(VLOOKUP(J2575,Product_lookup!$A:$G,7,FALSE),"")</f>
        <v>144</v>
      </c>
      <c r="AG2575" s="33">
        <f t="shared" si="368"/>
        <v>0.39899833055091821</v>
      </c>
    </row>
    <row r="2576" spans="1:33" x14ac:dyDescent="0.3">
      <c r="A2576" s="27">
        <v>46289</v>
      </c>
      <c r="B2576" s="8" t="s">
        <v>19</v>
      </c>
      <c r="C2576" s="8" t="s">
        <v>249</v>
      </c>
      <c r="D2576" s="8" t="s">
        <v>141</v>
      </c>
      <c r="E2576" s="8" t="s">
        <v>164</v>
      </c>
      <c r="F2576" s="8" t="s">
        <v>143</v>
      </c>
      <c r="G2576" s="8" t="s">
        <v>432</v>
      </c>
      <c r="H2576" s="8" t="s">
        <v>20</v>
      </c>
      <c r="I2576" s="8" t="s">
        <v>432</v>
      </c>
      <c r="J2576" s="8" t="s">
        <v>166</v>
      </c>
      <c r="K2576" s="8" t="s">
        <v>14</v>
      </c>
      <c r="L2576" s="12">
        <v>448</v>
      </c>
      <c r="M2576" s="9">
        <v>7</v>
      </c>
      <c r="N2576" s="10">
        <f t="shared" si="360"/>
        <v>1.5625E-2</v>
      </c>
      <c r="O2576" s="11">
        <f t="shared" si="361"/>
        <v>4.0600000000000005</v>
      </c>
      <c r="P2576" s="11">
        <v>28.42</v>
      </c>
      <c r="Q2576" s="11">
        <v>0</v>
      </c>
      <c r="R2576" s="8">
        <v>0</v>
      </c>
      <c r="S2576" s="8">
        <v>0</v>
      </c>
      <c r="T2576" s="33" t="str">
        <f t="shared" si="362"/>
        <v/>
      </c>
      <c r="U2576" s="12">
        <f t="shared" si="363"/>
        <v>0</v>
      </c>
      <c r="V2576" s="10">
        <f t="shared" si="364"/>
        <v>0</v>
      </c>
      <c r="W2576" s="11">
        <v>6</v>
      </c>
      <c r="X2576" s="8" t="s">
        <v>148</v>
      </c>
      <c r="Y2576" s="8" t="s">
        <v>149</v>
      </c>
      <c r="AA2576">
        <f t="shared" si="365"/>
        <v>4</v>
      </c>
      <c r="AB2576" s="32">
        <f t="shared" si="366"/>
        <v>-28.42</v>
      </c>
      <c r="AC2576" t="str">
        <f t="shared" si="367"/>
        <v>No Sales</v>
      </c>
      <c r="AD2576">
        <f>IFERROR(VLOOKUP(J2576,Product_lookup!$A:$G,5,FALSE),"")</f>
        <v>449</v>
      </c>
      <c r="AE2576">
        <f>IFERROR(VLOOKUP(J2576,Product_lookup!$A:$G,6,FALSE),"")</f>
        <v>162</v>
      </c>
      <c r="AF2576">
        <f>IFERROR(VLOOKUP(J2576,Product_lookup!$A:$G,7,FALSE),"")</f>
        <v>130</v>
      </c>
      <c r="AG2576" s="33">
        <f t="shared" si="368"/>
        <v>0.34966592427616927</v>
      </c>
    </row>
    <row r="2577" spans="1:33" x14ac:dyDescent="0.3">
      <c r="A2577" s="27">
        <v>46289</v>
      </c>
      <c r="B2577" s="8" t="s">
        <v>19</v>
      </c>
      <c r="C2577" s="8" t="s">
        <v>249</v>
      </c>
      <c r="D2577" s="8" t="s">
        <v>141</v>
      </c>
      <c r="E2577" s="8" t="s">
        <v>351</v>
      </c>
      <c r="F2577" s="8" t="s">
        <v>143</v>
      </c>
      <c r="G2577" s="8" t="s">
        <v>706</v>
      </c>
      <c r="H2577" s="8" t="s">
        <v>20</v>
      </c>
      <c r="I2577" s="8" t="s">
        <v>706</v>
      </c>
      <c r="J2577" s="8" t="s">
        <v>353</v>
      </c>
      <c r="K2577" s="8" t="s">
        <v>7</v>
      </c>
      <c r="L2577" s="12">
        <v>272</v>
      </c>
      <c r="M2577" s="9">
        <v>5</v>
      </c>
      <c r="N2577" s="10">
        <f t="shared" si="360"/>
        <v>1.8382352941176471E-2</v>
      </c>
      <c r="O2577" s="11">
        <f t="shared" si="361"/>
        <v>11.36</v>
      </c>
      <c r="P2577" s="11">
        <v>56.8</v>
      </c>
      <c r="Q2577" s="11">
        <v>2598</v>
      </c>
      <c r="R2577" s="8">
        <v>1</v>
      </c>
      <c r="S2577" s="8">
        <v>2</v>
      </c>
      <c r="T2577" s="33">
        <f t="shared" si="362"/>
        <v>2.1862971516551193E-2</v>
      </c>
      <c r="U2577" s="12">
        <f t="shared" si="363"/>
        <v>45.739436619718312</v>
      </c>
      <c r="V2577" s="10">
        <f t="shared" si="364"/>
        <v>0.2</v>
      </c>
      <c r="W2577" s="11">
        <v>15.5</v>
      </c>
      <c r="X2577" s="8" t="s">
        <v>148</v>
      </c>
      <c r="Y2577" s="8" t="s">
        <v>149</v>
      </c>
      <c r="AA2577">
        <f t="shared" si="365"/>
        <v>4</v>
      </c>
      <c r="AB2577" s="32" t="str">
        <f t="shared" si="366"/>
        <v/>
      </c>
      <c r="AC2577" t="str">
        <f t="shared" si="367"/>
        <v>Cost missing</v>
      </c>
      <c r="AD2577" t="str">
        <f>IFERROR(VLOOKUP(J2577,Product_lookup!$A:$G,5,FALSE),"")</f>
        <v/>
      </c>
      <c r="AE2577" t="str">
        <f>IFERROR(VLOOKUP(J2577,Product_lookup!$A:$G,6,FALSE),"")</f>
        <v/>
      </c>
      <c r="AF2577" t="str">
        <f>IFERROR(VLOOKUP(J2577,Product_lookup!$A:$G,7,FALSE),"")</f>
        <v/>
      </c>
      <c r="AG2577" s="33" t="str">
        <f t="shared" si="368"/>
        <v/>
      </c>
    </row>
    <row r="2578" spans="1:33" x14ac:dyDescent="0.3">
      <c r="A2578" s="27">
        <v>46289</v>
      </c>
      <c r="B2578" s="8" t="s">
        <v>19</v>
      </c>
      <c r="C2578" s="8" t="s">
        <v>249</v>
      </c>
      <c r="D2578" s="8" t="s">
        <v>141</v>
      </c>
      <c r="E2578" s="8" t="s">
        <v>351</v>
      </c>
      <c r="F2578" s="8" t="s">
        <v>143</v>
      </c>
      <c r="G2578" s="8" t="s">
        <v>352</v>
      </c>
      <c r="H2578" s="8" t="s">
        <v>20</v>
      </c>
      <c r="I2578" s="8" t="s">
        <v>352</v>
      </c>
      <c r="J2578" s="8" t="s">
        <v>353</v>
      </c>
      <c r="K2578" s="8" t="s">
        <v>14</v>
      </c>
      <c r="L2578" s="12">
        <v>240</v>
      </c>
      <c r="M2578" s="9">
        <v>2</v>
      </c>
      <c r="N2578" s="10">
        <f t="shared" si="360"/>
        <v>8.3333333333333332E-3</v>
      </c>
      <c r="O2578" s="11">
        <f t="shared" si="361"/>
        <v>8.93</v>
      </c>
      <c r="P2578" s="11">
        <v>17.86</v>
      </c>
      <c r="Q2578" s="11">
        <v>0</v>
      </c>
      <c r="R2578" s="8">
        <v>0</v>
      </c>
      <c r="S2578" s="8">
        <v>0</v>
      </c>
      <c r="T2578" s="33" t="str">
        <f t="shared" si="362"/>
        <v/>
      </c>
      <c r="U2578" s="12">
        <f t="shared" si="363"/>
        <v>0</v>
      </c>
      <c r="V2578" s="10">
        <f t="shared" si="364"/>
        <v>0</v>
      </c>
      <c r="W2578" s="11">
        <v>16.5</v>
      </c>
      <c r="X2578" s="8" t="s">
        <v>148</v>
      </c>
      <c r="Y2578" s="8" t="s">
        <v>149</v>
      </c>
      <c r="AA2578">
        <f t="shared" si="365"/>
        <v>4</v>
      </c>
      <c r="AB2578" s="32" t="str">
        <f t="shared" si="366"/>
        <v/>
      </c>
      <c r="AC2578" t="str">
        <f t="shared" si="367"/>
        <v>Cost missing</v>
      </c>
      <c r="AD2578" t="str">
        <f>IFERROR(VLOOKUP(J2578,Product_lookup!$A:$G,5,FALSE),"")</f>
        <v/>
      </c>
      <c r="AE2578" t="str">
        <f>IFERROR(VLOOKUP(J2578,Product_lookup!$A:$G,6,FALSE),"")</f>
        <v/>
      </c>
      <c r="AF2578" t="str">
        <f>IFERROR(VLOOKUP(J2578,Product_lookup!$A:$G,7,FALSE),"")</f>
        <v/>
      </c>
      <c r="AG2578" s="33" t="str">
        <f t="shared" si="368"/>
        <v/>
      </c>
    </row>
    <row r="2579" spans="1:33" x14ac:dyDescent="0.3">
      <c r="A2579" s="27">
        <v>46289</v>
      </c>
      <c r="B2579" s="8" t="s">
        <v>19</v>
      </c>
      <c r="C2579" s="8" t="s">
        <v>249</v>
      </c>
      <c r="D2579" s="8" t="s">
        <v>141</v>
      </c>
      <c r="E2579" s="8" t="s">
        <v>351</v>
      </c>
      <c r="F2579" s="8" t="s">
        <v>143</v>
      </c>
      <c r="G2579" s="8" t="s">
        <v>434</v>
      </c>
      <c r="H2579" s="8" t="s">
        <v>20</v>
      </c>
      <c r="I2579" s="8" t="s">
        <v>434</v>
      </c>
      <c r="J2579" s="8" t="s">
        <v>353</v>
      </c>
      <c r="K2579" s="8" t="s">
        <v>21</v>
      </c>
      <c r="L2579" s="12">
        <v>280</v>
      </c>
      <c r="M2579" s="9">
        <v>15</v>
      </c>
      <c r="N2579" s="10">
        <f t="shared" si="360"/>
        <v>5.3571428571428568E-2</v>
      </c>
      <c r="O2579" s="11">
        <f t="shared" si="361"/>
        <v>15.5</v>
      </c>
      <c r="P2579" s="11">
        <v>232.5</v>
      </c>
      <c r="Q2579" s="11">
        <v>3897</v>
      </c>
      <c r="R2579" s="8">
        <v>3</v>
      </c>
      <c r="S2579" s="8">
        <v>3</v>
      </c>
      <c r="T2579" s="33">
        <f t="shared" si="362"/>
        <v>5.9661277906081604E-2</v>
      </c>
      <c r="U2579" s="12">
        <f t="shared" si="363"/>
        <v>16.761290322580646</v>
      </c>
      <c r="V2579" s="10">
        <f t="shared" si="364"/>
        <v>0.2</v>
      </c>
      <c r="W2579" s="11">
        <v>15.5</v>
      </c>
      <c r="X2579" s="8" t="s">
        <v>148</v>
      </c>
      <c r="Y2579" s="8" t="s">
        <v>149</v>
      </c>
      <c r="AA2579">
        <f t="shared" si="365"/>
        <v>4</v>
      </c>
      <c r="AB2579" s="32" t="str">
        <f t="shared" si="366"/>
        <v/>
      </c>
      <c r="AC2579" t="str">
        <f t="shared" si="367"/>
        <v>Cost missing</v>
      </c>
      <c r="AD2579" t="str">
        <f>IFERROR(VLOOKUP(J2579,Product_lookup!$A:$G,5,FALSE),"")</f>
        <v/>
      </c>
      <c r="AE2579" t="str">
        <f>IFERROR(VLOOKUP(J2579,Product_lookup!$A:$G,6,FALSE),"")</f>
        <v/>
      </c>
      <c r="AF2579" t="str">
        <f>IFERROR(VLOOKUP(J2579,Product_lookup!$A:$G,7,FALSE),"")</f>
        <v/>
      </c>
      <c r="AG2579" s="33" t="str">
        <f t="shared" si="368"/>
        <v/>
      </c>
    </row>
    <row r="2580" spans="1:33" x14ac:dyDescent="0.3">
      <c r="A2580" s="27">
        <v>46290</v>
      </c>
      <c r="B2580" s="8" t="s">
        <v>12</v>
      </c>
      <c r="C2580" s="8" t="s">
        <v>140</v>
      </c>
      <c r="D2580" s="8" t="s">
        <v>141</v>
      </c>
      <c r="E2580" s="8" t="s">
        <v>142</v>
      </c>
      <c r="F2580" s="8" t="s">
        <v>143</v>
      </c>
      <c r="G2580" s="8" t="s">
        <v>151</v>
      </c>
      <c r="H2580" s="8" t="s">
        <v>6</v>
      </c>
      <c r="I2580" s="8" t="s">
        <v>578</v>
      </c>
      <c r="J2580" s="8" t="s">
        <v>147</v>
      </c>
      <c r="K2580" s="8" t="s">
        <v>21</v>
      </c>
      <c r="L2580" s="12">
        <v>74</v>
      </c>
      <c r="M2580" s="9">
        <v>0</v>
      </c>
      <c r="N2580" s="10">
        <f t="shared" si="360"/>
        <v>0</v>
      </c>
      <c r="O2580" s="11" t="str">
        <f t="shared" si="361"/>
        <v/>
      </c>
      <c r="P2580" s="11">
        <v>0</v>
      </c>
      <c r="Q2580" s="11">
        <v>0</v>
      </c>
      <c r="R2580" s="8">
        <v>0</v>
      </c>
      <c r="S2580" s="8">
        <v>0</v>
      </c>
      <c r="T2580" s="33" t="str">
        <f t="shared" si="362"/>
        <v/>
      </c>
      <c r="U2580" s="12" t="str">
        <f t="shared" si="363"/>
        <v/>
      </c>
      <c r="V2580" s="10" t="str">
        <f t="shared" si="364"/>
        <v/>
      </c>
      <c r="W2580" s="11">
        <v>18.5</v>
      </c>
      <c r="X2580" s="8" t="s">
        <v>148</v>
      </c>
      <c r="Y2580" s="8" t="s">
        <v>149</v>
      </c>
      <c r="AA2580">
        <f t="shared" si="365"/>
        <v>4</v>
      </c>
      <c r="AB2580" s="32">
        <f t="shared" si="366"/>
        <v>0</v>
      </c>
      <c r="AC2580" t="str">
        <f t="shared" si="367"/>
        <v>No Spend</v>
      </c>
      <c r="AD2580">
        <f>IFERROR(VLOOKUP(J2580,Product_lookup!$A:$G,5,FALSE),"")</f>
        <v>599</v>
      </c>
      <c r="AE2580">
        <f>IFERROR(VLOOKUP(J2580,Product_lookup!$A:$G,6,FALSE),"")</f>
        <v>216</v>
      </c>
      <c r="AF2580">
        <f>IFERROR(VLOOKUP(J2580,Product_lookup!$A:$G,7,FALSE),"")</f>
        <v>144</v>
      </c>
      <c r="AG2580" s="33">
        <f t="shared" si="368"/>
        <v>0.39899833055091821</v>
      </c>
    </row>
    <row r="2581" spans="1:33" x14ac:dyDescent="0.3">
      <c r="A2581" s="27">
        <v>46290</v>
      </c>
      <c r="B2581" s="8" t="s">
        <v>12</v>
      </c>
      <c r="C2581" s="8" t="s">
        <v>140</v>
      </c>
      <c r="D2581" s="8" t="s">
        <v>141</v>
      </c>
      <c r="E2581" s="8" t="s">
        <v>142</v>
      </c>
      <c r="F2581" s="8" t="s">
        <v>143</v>
      </c>
      <c r="G2581" s="8" t="s">
        <v>144</v>
      </c>
      <c r="H2581" s="8" t="s">
        <v>6</v>
      </c>
      <c r="I2581" s="8" t="s">
        <v>205</v>
      </c>
      <c r="J2581" s="8" t="s">
        <v>147</v>
      </c>
      <c r="K2581" s="8" t="s">
        <v>7</v>
      </c>
      <c r="L2581" s="12">
        <v>536</v>
      </c>
      <c r="M2581" s="9">
        <v>9</v>
      </c>
      <c r="N2581" s="10">
        <f t="shared" si="360"/>
        <v>1.6791044776119403E-2</v>
      </c>
      <c r="O2581" s="11">
        <f t="shared" si="361"/>
        <v>7.5600000000000005</v>
      </c>
      <c r="P2581" s="11">
        <v>68.040000000000006</v>
      </c>
      <c r="Q2581" s="11">
        <v>1198</v>
      </c>
      <c r="R2581" s="8">
        <v>1</v>
      </c>
      <c r="S2581" s="8">
        <v>2</v>
      </c>
      <c r="T2581" s="33">
        <f t="shared" si="362"/>
        <v>5.6794657762938239E-2</v>
      </c>
      <c r="U2581" s="12">
        <f t="shared" si="363"/>
        <v>17.607289829512052</v>
      </c>
      <c r="V2581" s="10">
        <f t="shared" si="364"/>
        <v>0.1111111111111111</v>
      </c>
      <c r="W2581" s="11">
        <v>12</v>
      </c>
      <c r="X2581" s="8" t="s">
        <v>148</v>
      </c>
      <c r="Y2581" s="8" t="s">
        <v>149</v>
      </c>
      <c r="AA2581">
        <f t="shared" si="365"/>
        <v>4</v>
      </c>
      <c r="AB2581" s="32">
        <f t="shared" si="366"/>
        <v>409.96</v>
      </c>
      <c r="AC2581" t="str">
        <f t="shared" si="367"/>
        <v>Profitable</v>
      </c>
      <c r="AD2581">
        <f>IFERROR(VLOOKUP(J2581,Product_lookup!$A:$G,5,FALSE),"")</f>
        <v>599</v>
      </c>
      <c r="AE2581">
        <f>IFERROR(VLOOKUP(J2581,Product_lookup!$A:$G,6,FALSE),"")</f>
        <v>216</v>
      </c>
      <c r="AF2581">
        <f>IFERROR(VLOOKUP(J2581,Product_lookup!$A:$G,7,FALSE),"")</f>
        <v>144</v>
      </c>
      <c r="AG2581" s="33">
        <f t="shared" si="368"/>
        <v>0.39899833055091821</v>
      </c>
    </row>
    <row r="2582" spans="1:33" x14ac:dyDescent="0.3">
      <c r="A2582" s="27">
        <v>46290</v>
      </c>
      <c r="B2582" s="8" t="s">
        <v>12</v>
      </c>
      <c r="C2582" s="8" t="s">
        <v>140</v>
      </c>
      <c r="D2582" s="8" t="s">
        <v>141</v>
      </c>
      <c r="E2582" s="8" t="s">
        <v>150</v>
      </c>
      <c r="F2582" s="8" t="s">
        <v>143</v>
      </c>
      <c r="G2582" s="8" t="s">
        <v>151</v>
      </c>
      <c r="H2582" s="8" t="s">
        <v>6</v>
      </c>
      <c r="I2582" s="8" t="s">
        <v>1164</v>
      </c>
      <c r="J2582" s="8" t="s">
        <v>153</v>
      </c>
      <c r="K2582" s="8" t="s">
        <v>14</v>
      </c>
      <c r="L2582" s="12">
        <v>322</v>
      </c>
      <c r="M2582" s="9">
        <v>0</v>
      </c>
      <c r="N2582" s="10">
        <f t="shared" si="360"/>
        <v>0</v>
      </c>
      <c r="O2582" s="11" t="str">
        <f t="shared" si="361"/>
        <v/>
      </c>
      <c r="P2582" s="11">
        <v>0</v>
      </c>
      <c r="Q2582" s="11">
        <v>0</v>
      </c>
      <c r="R2582" s="8">
        <v>0</v>
      </c>
      <c r="S2582" s="8">
        <v>0</v>
      </c>
      <c r="T2582" s="33" t="str">
        <f t="shared" si="362"/>
        <v/>
      </c>
      <c r="U2582" s="12" t="str">
        <f t="shared" si="363"/>
        <v/>
      </c>
      <c r="V2582" s="10" t="str">
        <f t="shared" si="364"/>
        <v/>
      </c>
      <c r="W2582" s="11">
        <v>16.5</v>
      </c>
      <c r="X2582" s="8" t="s">
        <v>148</v>
      </c>
      <c r="Y2582" s="8" t="s">
        <v>149</v>
      </c>
      <c r="AA2582">
        <f t="shared" si="365"/>
        <v>4</v>
      </c>
      <c r="AB2582" s="32">
        <f t="shared" si="366"/>
        <v>0</v>
      </c>
      <c r="AC2582" t="str">
        <f t="shared" si="367"/>
        <v>No Spend</v>
      </c>
      <c r="AD2582">
        <f>IFERROR(VLOOKUP(J2582,Product_lookup!$A:$G,5,FALSE),"")</f>
        <v>549</v>
      </c>
      <c r="AE2582">
        <f>IFERROR(VLOOKUP(J2582,Product_lookup!$A:$G,6,FALSE),"")</f>
        <v>192</v>
      </c>
      <c r="AF2582">
        <f>IFERROR(VLOOKUP(J2582,Product_lookup!$A:$G,7,FALSE),"")</f>
        <v>139</v>
      </c>
      <c r="AG2582" s="33">
        <f t="shared" si="368"/>
        <v>0.39708561020036431</v>
      </c>
    </row>
    <row r="2583" spans="1:33" x14ac:dyDescent="0.3">
      <c r="A2583" s="27">
        <v>46290</v>
      </c>
      <c r="B2583" s="8" t="s">
        <v>12</v>
      </c>
      <c r="C2583" s="8" t="s">
        <v>140</v>
      </c>
      <c r="D2583" s="8" t="s">
        <v>141</v>
      </c>
      <c r="E2583" s="8" t="s">
        <v>157</v>
      </c>
      <c r="F2583" s="8" t="s">
        <v>143</v>
      </c>
      <c r="G2583" s="8" t="s">
        <v>144</v>
      </c>
      <c r="H2583" s="8" t="s">
        <v>6</v>
      </c>
      <c r="I2583" s="8" t="s">
        <v>438</v>
      </c>
      <c r="J2583" s="8" t="s">
        <v>159</v>
      </c>
      <c r="K2583" s="8" t="s">
        <v>14</v>
      </c>
      <c r="L2583" s="12">
        <v>749</v>
      </c>
      <c r="M2583" s="9">
        <v>9</v>
      </c>
      <c r="N2583" s="10">
        <f t="shared" si="360"/>
        <v>1.2016021361815754E-2</v>
      </c>
      <c r="O2583" s="11">
        <f t="shared" si="361"/>
        <v>8.2799999999999994</v>
      </c>
      <c r="P2583" s="11">
        <v>74.52</v>
      </c>
      <c r="Q2583" s="11">
        <v>0</v>
      </c>
      <c r="R2583" s="8">
        <v>0</v>
      </c>
      <c r="S2583" s="8">
        <v>0</v>
      </c>
      <c r="T2583" s="33" t="str">
        <f t="shared" si="362"/>
        <v/>
      </c>
      <c r="U2583" s="12">
        <f t="shared" si="363"/>
        <v>0</v>
      </c>
      <c r="V2583" s="10">
        <f t="shared" si="364"/>
        <v>0</v>
      </c>
      <c r="W2583" s="11">
        <v>12</v>
      </c>
      <c r="X2583" s="8" t="s">
        <v>148</v>
      </c>
      <c r="Y2583" s="8" t="s">
        <v>149</v>
      </c>
      <c r="AA2583">
        <f t="shared" si="365"/>
        <v>4</v>
      </c>
      <c r="AB2583" s="32">
        <f t="shared" si="366"/>
        <v>-74.52</v>
      </c>
      <c r="AC2583" t="str">
        <f t="shared" si="367"/>
        <v>No Sales</v>
      </c>
      <c r="AD2583">
        <f>IFERROR(VLOOKUP(J2583,Product_lookup!$A:$G,5,FALSE),"")</f>
        <v>399</v>
      </c>
      <c r="AE2583">
        <f>IFERROR(VLOOKUP(J2583,Product_lookup!$A:$G,6,FALSE),"")</f>
        <v>148</v>
      </c>
      <c r="AF2583">
        <f>IFERROR(VLOOKUP(J2583,Product_lookup!$A:$G,7,FALSE),"")</f>
        <v>126</v>
      </c>
      <c r="AG2583" s="33">
        <f t="shared" si="368"/>
        <v>0.31328320802005011</v>
      </c>
    </row>
    <row r="2584" spans="1:33" x14ac:dyDescent="0.3">
      <c r="A2584" s="27">
        <v>46290</v>
      </c>
      <c r="B2584" s="8" t="s">
        <v>12</v>
      </c>
      <c r="C2584" s="8" t="s">
        <v>140</v>
      </c>
      <c r="D2584" s="8" t="s">
        <v>141</v>
      </c>
      <c r="E2584" s="8" t="s">
        <v>157</v>
      </c>
      <c r="F2584" s="8" t="s">
        <v>143</v>
      </c>
      <c r="G2584" s="8" t="s">
        <v>144</v>
      </c>
      <c r="H2584" s="8" t="s">
        <v>6</v>
      </c>
      <c r="I2584" s="8" t="s">
        <v>750</v>
      </c>
      <c r="J2584" s="8" t="s">
        <v>159</v>
      </c>
      <c r="K2584" s="8" t="s">
        <v>21</v>
      </c>
      <c r="L2584" s="12">
        <v>470</v>
      </c>
      <c r="M2584" s="9">
        <v>9</v>
      </c>
      <c r="N2584" s="10">
        <f t="shared" si="360"/>
        <v>1.9148936170212766E-2</v>
      </c>
      <c r="O2584" s="11">
        <f t="shared" si="361"/>
        <v>11.5</v>
      </c>
      <c r="P2584" s="11">
        <v>103.5</v>
      </c>
      <c r="Q2584" s="11">
        <v>0</v>
      </c>
      <c r="R2584" s="8">
        <v>0</v>
      </c>
      <c r="S2584" s="8">
        <v>0</v>
      </c>
      <c r="T2584" s="33" t="str">
        <f t="shared" si="362"/>
        <v/>
      </c>
      <c r="U2584" s="12">
        <f t="shared" si="363"/>
        <v>0</v>
      </c>
      <c r="V2584" s="10">
        <f t="shared" si="364"/>
        <v>0</v>
      </c>
      <c r="W2584" s="11">
        <v>11.5</v>
      </c>
      <c r="X2584" s="8" t="s">
        <v>148</v>
      </c>
      <c r="Y2584" s="8" t="s">
        <v>149</v>
      </c>
      <c r="AA2584">
        <f t="shared" si="365"/>
        <v>4</v>
      </c>
      <c r="AB2584" s="32">
        <f t="shared" si="366"/>
        <v>-103.5</v>
      </c>
      <c r="AC2584" t="str">
        <f t="shared" si="367"/>
        <v>No Sales</v>
      </c>
      <c r="AD2584">
        <f>IFERROR(VLOOKUP(J2584,Product_lookup!$A:$G,5,FALSE),"")</f>
        <v>399</v>
      </c>
      <c r="AE2584">
        <f>IFERROR(VLOOKUP(J2584,Product_lookup!$A:$G,6,FALSE),"")</f>
        <v>148</v>
      </c>
      <c r="AF2584">
        <f>IFERROR(VLOOKUP(J2584,Product_lookup!$A:$G,7,FALSE),"")</f>
        <v>126</v>
      </c>
      <c r="AG2584" s="33">
        <f t="shared" si="368"/>
        <v>0.31328320802005011</v>
      </c>
    </row>
    <row r="2585" spans="1:33" x14ac:dyDescent="0.3">
      <c r="A2585" s="27">
        <v>46290</v>
      </c>
      <c r="B2585" s="8" t="s">
        <v>12</v>
      </c>
      <c r="C2585" s="8" t="s">
        <v>140</v>
      </c>
      <c r="D2585" s="8" t="s">
        <v>141</v>
      </c>
      <c r="E2585" s="8" t="s">
        <v>157</v>
      </c>
      <c r="F2585" s="8" t="s">
        <v>143</v>
      </c>
      <c r="G2585" s="8" t="s">
        <v>170</v>
      </c>
      <c r="H2585" s="8" t="s">
        <v>6</v>
      </c>
      <c r="I2585" s="8" t="s">
        <v>237</v>
      </c>
      <c r="J2585" s="8" t="s">
        <v>159</v>
      </c>
      <c r="K2585" s="8" t="s">
        <v>21</v>
      </c>
      <c r="L2585" s="12">
        <v>790</v>
      </c>
      <c r="M2585" s="9">
        <v>8</v>
      </c>
      <c r="N2585" s="10">
        <f t="shared" si="360"/>
        <v>1.0126582278481013E-2</v>
      </c>
      <c r="O2585" s="11">
        <f t="shared" si="361"/>
        <v>8.81</v>
      </c>
      <c r="P2585" s="11">
        <v>70.48</v>
      </c>
      <c r="Q2585" s="11">
        <v>0</v>
      </c>
      <c r="R2585" s="8">
        <v>0</v>
      </c>
      <c r="S2585" s="8">
        <v>0</v>
      </c>
      <c r="T2585" s="33" t="str">
        <f t="shared" si="362"/>
        <v/>
      </c>
      <c r="U2585" s="12">
        <f t="shared" si="363"/>
        <v>0</v>
      </c>
      <c r="V2585" s="10">
        <f t="shared" si="364"/>
        <v>0</v>
      </c>
      <c r="W2585" s="11">
        <v>9.5</v>
      </c>
      <c r="X2585" s="8" t="s">
        <v>148</v>
      </c>
      <c r="Y2585" s="8" t="s">
        <v>149</v>
      </c>
      <c r="AA2585">
        <f t="shared" si="365"/>
        <v>4</v>
      </c>
      <c r="AB2585" s="32">
        <f t="shared" si="366"/>
        <v>-70.48</v>
      </c>
      <c r="AC2585" t="str">
        <f t="shared" si="367"/>
        <v>No Sales</v>
      </c>
      <c r="AD2585">
        <f>IFERROR(VLOOKUP(J2585,Product_lookup!$A:$G,5,FALSE),"")</f>
        <v>399</v>
      </c>
      <c r="AE2585">
        <f>IFERROR(VLOOKUP(J2585,Product_lookup!$A:$G,6,FALSE),"")</f>
        <v>148</v>
      </c>
      <c r="AF2585">
        <f>IFERROR(VLOOKUP(J2585,Product_lookup!$A:$G,7,FALSE),"")</f>
        <v>126</v>
      </c>
      <c r="AG2585" s="33">
        <f t="shared" si="368"/>
        <v>0.31328320802005011</v>
      </c>
    </row>
    <row r="2586" spans="1:33" x14ac:dyDescent="0.3">
      <c r="A2586" s="27">
        <v>46290</v>
      </c>
      <c r="B2586" s="8" t="s">
        <v>12</v>
      </c>
      <c r="C2586" s="8" t="s">
        <v>140</v>
      </c>
      <c r="D2586" s="8" t="s">
        <v>141</v>
      </c>
      <c r="E2586" s="8" t="s">
        <v>157</v>
      </c>
      <c r="F2586" s="8" t="s">
        <v>143</v>
      </c>
      <c r="G2586" s="8" t="s">
        <v>151</v>
      </c>
      <c r="H2586" s="8" t="s">
        <v>6</v>
      </c>
      <c r="I2586" s="8" t="s">
        <v>660</v>
      </c>
      <c r="J2586" s="8" t="s">
        <v>159</v>
      </c>
      <c r="K2586" s="8" t="s">
        <v>21</v>
      </c>
      <c r="L2586" s="12">
        <v>218</v>
      </c>
      <c r="M2586" s="9">
        <v>8</v>
      </c>
      <c r="N2586" s="10">
        <f t="shared" si="360"/>
        <v>3.669724770642202E-2</v>
      </c>
      <c r="O2586" s="11">
        <f t="shared" si="361"/>
        <v>11</v>
      </c>
      <c r="P2586" s="11">
        <v>88</v>
      </c>
      <c r="Q2586" s="11">
        <v>399</v>
      </c>
      <c r="R2586" s="8">
        <v>1</v>
      </c>
      <c r="S2586" s="8">
        <v>1</v>
      </c>
      <c r="T2586" s="33">
        <f t="shared" si="362"/>
        <v>0.22055137844611528</v>
      </c>
      <c r="U2586" s="12">
        <f t="shared" si="363"/>
        <v>4.5340909090909092</v>
      </c>
      <c r="V2586" s="10">
        <f t="shared" si="364"/>
        <v>0.125</v>
      </c>
      <c r="W2586" s="11">
        <v>11</v>
      </c>
      <c r="X2586" s="8" t="s">
        <v>148</v>
      </c>
      <c r="Y2586" s="8" t="s">
        <v>149</v>
      </c>
      <c r="AA2586">
        <f t="shared" si="365"/>
        <v>4</v>
      </c>
      <c r="AB2586" s="32">
        <f t="shared" si="366"/>
        <v>37</v>
      </c>
      <c r="AC2586" t="str">
        <f t="shared" si="367"/>
        <v>Profitable</v>
      </c>
      <c r="AD2586">
        <f>IFERROR(VLOOKUP(J2586,Product_lookup!$A:$G,5,FALSE),"")</f>
        <v>399</v>
      </c>
      <c r="AE2586">
        <f>IFERROR(VLOOKUP(J2586,Product_lookup!$A:$G,6,FALSE),"")</f>
        <v>148</v>
      </c>
      <c r="AF2586">
        <f>IFERROR(VLOOKUP(J2586,Product_lookup!$A:$G,7,FALSE),"")</f>
        <v>126</v>
      </c>
      <c r="AG2586" s="33">
        <f t="shared" si="368"/>
        <v>0.31328320802005011</v>
      </c>
    </row>
    <row r="2587" spans="1:33" x14ac:dyDescent="0.3">
      <c r="A2587" s="27">
        <v>46290</v>
      </c>
      <c r="B2587" s="8" t="s">
        <v>12</v>
      </c>
      <c r="C2587" s="8" t="s">
        <v>140</v>
      </c>
      <c r="D2587" s="8" t="s">
        <v>141</v>
      </c>
      <c r="E2587" s="8" t="s">
        <v>164</v>
      </c>
      <c r="F2587" s="8" t="s">
        <v>143</v>
      </c>
      <c r="G2587" s="8" t="s">
        <v>144</v>
      </c>
      <c r="H2587" s="8" t="s">
        <v>6</v>
      </c>
      <c r="I2587" s="8" t="s">
        <v>458</v>
      </c>
      <c r="J2587" s="8" t="s">
        <v>166</v>
      </c>
      <c r="K2587" s="8" t="s">
        <v>7</v>
      </c>
      <c r="L2587" s="12">
        <v>407</v>
      </c>
      <c r="M2587" s="9">
        <v>4</v>
      </c>
      <c r="N2587" s="10">
        <f t="shared" si="360"/>
        <v>9.8280098280098278E-3</v>
      </c>
      <c r="O2587" s="11">
        <f t="shared" si="361"/>
        <v>9.16</v>
      </c>
      <c r="P2587" s="11">
        <v>36.64</v>
      </c>
      <c r="Q2587" s="11">
        <v>0</v>
      </c>
      <c r="R2587" s="8">
        <v>0</v>
      </c>
      <c r="S2587" s="8">
        <v>0</v>
      </c>
      <c r="T2587" s="33" t="str">
        <f t="shared" si="362"/>
        <v/>
      </c>
      <c r="U2587" s="12">
        <f t="shared" si="363"/>
        <v>0</v>
      </c>
      <c r="V2587" s="10">
        <f t="shared" si="364"/>
        <v>0</v>
      </c>
      <c r="W2587" s="11">
        <v>13</v>
      </c>
      <c r="X2587" s="8" t="s">
        <v>148</v>
      </c>
      <c r="Y2587" s="8" t="s">
        <v>149</v>
      </c>
      <c r="AA2587">
        <f t="shared" si="365"/>
        <v>4</v>
      </c>
      <c r="AB2587" s="32">
        <f t="shared" si="366"/>
        <v>-36.64</v>
      </c>
      <c r="AC2587" t="str">
        <f t="shared" si="367"/>
        <v>No Sales</v>
      </c>
      <c r="AD2587">
        <f>IFERROR(VLOOKUP(J2587,Product_lookup!$A:$G,5,FALSE),"")</f>
        <v>449</v>
      </c>
      <c r="AE2587">
        <f>IFERROR(VLOOKUP(J2587,Product_lookup!$A:$G,6,FALSE),"")</f>
        <v>162</v>
      </c>
      <c r="AF2587">
        <f>IFERROR(VLOOKUP(J2587,Product_lookup!$A:$G,7,FALSE),"")</f>
        <v>130</v>
      </c>
      <c r="AG2587" s="33">
        <f t="shared" si="368"/>
        <v>0.34966592427616927</v>
      </c>
    </row>
    <row r="2588" spans="1:33" x14ac:dyDescent="0.3">
      <c r="A2588" s="27">
        <v>46290</v>
      </c>
      <c r="B2588" s="8" t="s">
        <v>12</v>
      </c>
      <c r="C2588" s="8" t="s">
        <v>140</v>
      </c>
      <c r="D2588" s="8" t="s">
        <v>141</v>
      </c>
      <c r="E2588" s="8" t="s">
        <v>164</v>
      </c>
      <c r="F2588" s="8" t="s">
        <v>143</v>
      </c>
      <c r="G2588" s="8" t="s">
        <v>170</v>
      </c>
      <c r="H2588" s="8" t="s">
        <v>6</v>
      </c>
      <c r="I2588" s="8" t="s">
        <v>883</v>
      </c>
      <c r="J2588" s="8" t="s">
        <v>166</v>
      </c>
      <c r="K2588" s="8" t="s">
        <v>7</v>
      </c>
      <c r="L2588" s="12">
        <v>614</v>
      </c>
      <c r="M2588" s="9">
        <v>2</v>
      </c>
      <c r="N2588" s="10">
        <f t="shared" si="360"/>
        <v>3.2573289902280132E-3</v>
      </c>
      <c r="O2588" s="11">
        <f t="shared" si="361"/>
        <v>7.22</v>
      </c>
      <c r="P2588" s="11">
        <v>14.44</v>
      </c>
      <c r="Q2588" s="11">
        <v>0</v>
      </c>
      <c r="R2588" s="8">
        <v>0</v>
      </c>
      <c r="S2588" s="8">
        <v>0</v>
      </c>
      <c r="T2588" s="33" t="str">
        <f t="shared" si="362"/>
        <v/>
      </c>
      <c r="U2588" s="12">
        <f t="shared" si="363"/>
        <v>0</v>
      </c>
      <c r="V2588" s="10">
        <f t="shared" si="364"/>
        <v>0</v>
      </c>
      <c r="W2588" s="11">
        <v>12</v>
      </c>
      <c r="X2588" s="8" t="s">
        <v>148</v>
      </c>
      <c r="Y2588" s="8" t="s">
        <v>149</v>
      </c>
      <c r="AA2588">
        <f t="shared" si="365"/>
        <v>4</v>
      </c>
      <c r="AB2588" s="32">
        <f t="shared" si="366"/>
        <v>-14.44</v>
      </c>
      <c r="AC2588" t="str">
        <f t="shared" si="367"/>
        <v>No Sales</v>
      </c>
      <c r="AD2588">
        <f>IFERROR(VLOOKUP(J2588,Product_lookup!$A:$G,5,FALSE),"")</f>
        <v>449</v>
      </c>
      <c r="AE2588">
        <f>IFERROR(VLOOKUP(J2588,Product_lookup!$A:$G,6,FALSE),"")</f>
        <v>162</v>
      </c>
      <c r="AF2588">
        <f>IFERROR(VLOOKUP(J2588,Product_lookup!$A:$G,7,FALSE),"")</f>
        <v>130</v>
      </c>
      <c r="AG2588" s="33">
        <f t="shared" si="368"/>
        <v>0.34966592427616927</v>
      </c>
    </row>
    <row r="2589" spans="1:33" x14ac:dyDescent="0.3">
      <c r="A2589" s="27">
        <v>46290</v>
      </c>
      <c r="B2589" s="8" t="s">
        <v>12</v>
      </c>
      <c r="C2589" s="8" t="s">
        <v>140</v>
      </c>
      <c r="D2589" s="8" t="s">
        <v>141</v>
      </c>
      <c r="E2589" s="8" t="s">
        <v>164</v>
      </c>
      <c r="F2589" s="8" t="s">
        <v>143</v>
      </c>
      <c r="G2589" s="8" t="s">
        <v>151</v>
      </c>
      <c r="H2589" s="8" t="s">
        <v>6</v>
      </c>
      <c r="I2589" s="8" t="s">
        <v>461</v>
      </c>
      <c r="J2589" s="8" t="s">
        <v>166</v>
      </c>
      <c r="K2589" s="8" t="s">
        <v>7</v>
      </c>
      <c r="L2589" s="12">
        <v>973</v>
      </c>
      <c r="M2589" s="9">
        <v>8</v>
      </c>
      <c r="N2589" s="10">
        <f t="shared" si="360"/>
        <v>8.2219938335046251E-3</v>
      </c>
      <c r="O2589" s="11">
        <f t="shared" si="361"/>
        <v>6.79</v>
      </c>
      <c r="P2589" s="11">
        <v>54.32</v>
      </c>
      <c r="Q2589" s="11">
        <v>0</v>
      </c>
      <c r="R2589" s="8">
        <v>0</v>
      </c>
      <c r="S2589" s="8">
        <v>0</v>
      </c>
      <c r="T2589" s="33" t="str">
        <f t="shared" si="362"/>
        <v/>
      </c>
      <c r="U2589" s="12">
        <f t="shared" si="363"/>
        <v>0</v>
      </c>
      <c r="V2589" s="10">
        <f t="shared" si="364"/>
        <v>0</v>
      </c>
      <c r="W2589" s="11">
        <v>11.5</v>
      </c>
      <c r="X2589" s="8" t="s">
        <v>148</v>
      </c>
      <c r="Y2589" s="8" t="s">
        <v>149</v>
      </c>
      <c r="AA2589">
        <f t="shared" si="365"/>
        <v>4</v>
      </c>
      <c r="AB2589" s="32">
        <f t="shared" si="366"/>
        <v>-54.32</v>
      </c>
      <c r="AC2589" t="str">
        <f t="shared" si="367"/>
        <v>No Sales</v>
      </c>
      <c r="AD2589">
        <f>IFERROR(VLOOKUP(J2589,Product_lookup!$A:$G,5,FALSE),"")</f>
        <v>449</v>
      </c>
      <c r="AE2589">
        <f>IFERROR(VLOOKUP(J2589,Product_lookup!$A:$G,6,FALSE),"")</f>
        <v>162</v>
      </c>
      <c r="AF2589">
        <f>IFERROR(VLOOKUP(J2589,Product_lookup!$A:$G,7,FALSE),"")</f>
        <v>130</v>
      </c>
      <c r="AG2589" s="33">
        <f t="shared" si="368"/>
        <v>0.34966592427616927</v>
      </c>
    </row>
    <row r="2590" spans="1:33" x14ac:dyDescent="0.3">
      <c r="A2590" s="27">
        <v>46290</v>
      </c>
      <c r="B2590" s="8" t="s">
        <v>12</v>
      </c>
      <c r="C2590" s="8" t="s">
        <v>140</v>
      </c>
      <c r="D2590" s="8" t="s">
        <v>141</v>
      </c>
      <c r="E2590" s="8" t="s">
        <v>164</v>
      </c>
      <c r="F2590" s="8" t="s">
        <v>143</v>
      </c>
      <c r="G2590" s="8" t="s">
        <v>144</v>
      </c>
      <c r="H2590" s="8" t="s">
        <v>6</v>
      </c>
      <c r="I2590" s="8" t="s">
        <v>165</v>
      </c>
      <c r="J2590" s="8" t="s">
        <v>166</v>
      </c>
      <c r="K2590" s="8" t="s">
        <v>7</v>
      </c>
      <c r="L2590" s="12">
        <v>1139</v>
      </c>
      <c r="M2590" s="9">
        <v>5</v>
      </c>
      <c r="N2590" s="10">
        <f t="shared" si="360"/>
        <v>4.3898156277436349E-3</v>
      </c>
      <c r="O2590" s="11">
        <f t="shared" si="361"/>
        <v>8.14</v>
      </c>
      <c r="P2590" s="11">
        <v>40.700000000000003</v>
      </c>
      <c r="Q2590" s="11">
        <v>0</v>
      </c>
      <c r="R2590" s="8">
        <v>0</v>
      </c>
      <c r="S2590" s="8">
        <v>0</v>
      </c>
      <c r="T2590" s="33" t="str">
        <f t="shared" si="362"/>
        <v/>
      </c>
      <c r="U2590" s="12">
        <f t="shared" si="363"/>
        <v>0</v>
      </c>
      <c r="V2590" s="10">
        <f t="shared" si="364"/>
        <v>0</v>
      </c>
      <c r="W2590" s="11">
        <v>12</v>
      </c>
      <c r="X2590" s="8" t="s">
        <v>148</v>
      </c>
      <c r="Y2590" s="8" t="s">
        <v>149</v>
      </c>
      <c r="AA2590">
        <f t="shared" si="365"/>
        <v>4</v>
      </c>
      <c r="AB2590" s="32">
        <f t="shared" si="366"/>
        <v>-40.700000000000003</v>
      </c>
      <c r="AC2590" t="str">
        <f t="shared" si="367"/>
        <v>No Sales</v>
      </c>
      <c r="AD2590">
        <f>IFERROR(VLOOKUP(J2590,Product_lookup!$A:$G,5,FALSE),"")</f>
        <v>449</v>
      </c>
      <c r="AE2590">
        <f>IFERROR(VLOOKUP(J2590,Product_lookup!$A:$G,6,FALSE),"")</f>
        <v>162</v>
      </c>
      <c r="AF2590">
        <f>IFERROR(VLOOKUP(J2590,Product_lookup!$A:$G,7,FALSE),"")</f>
        <v>130</v>
      </c>
      <c r="AG2590" s="33">
        <f t="shared" si="368"/>
        <v>0.34966592427616927</v>
      </c>
    </row>
    <row r="2591" spans="1:33" x14ac:dyDescent="0.3">
      <c r="A2591" s="27">
        <v>46290</v>
      </c>
      <c r="B2591" s="8" t="s">
        <v>12</v>
      </c>
      <c r="C2591" s="8" t="s">
        <v>140</v>
      </c>
      <c r="D2591" s="8" t="s">
        <v>141</v>
      </c>
      <c r="E2591" s="8" t="s">
        <v>239</v>
      </c>
      <c r="F2591" s="8" t="s">
        <v>143</v>
      </c>
      <c r="G2591" s="8" t="s">
        <v>144</v>
      </c>
      <c r="H2591" s="8" t="s">
        <v>6</v>
      </c>
      <c r="I2591" s="8" t="s">
        <v>1099</v>
      </c>
      <c r="J2591" s="8" t="s">
        <v>242</v>
      </c>
      <c r="K2591" s="8" t="s">
        <v>14</v>
      </c>
      <c r="L2591" s="12">
        <v>419</v>
      </c>
      <c r="M2591" s="9">
        <v>4</v>
      </c>
      <c r="N2591" s="10">
        <f t="shared" si="360"/>
        <v>9.5465393794749408E-3</v>
      </c>
      <c r="O2591" s="11">
        <f t="shared" si="361"/>
        <v>5.15</v>
      </c>
      <c r="P2591" s="11">
        <v>20.6</v>
      </c>
      <c r="Q2591" s="11">
        <v>0</v>
      </c>
      <c r="R2591" s="8">
        <v>0</v>
      </c>
      <c r="S2591" s="8">
        <v>0</v>
      </c>
      <c r="T2591" s="33" t="str">
        <f t="shared" si="362"/>
        <v/>
      </c>
      <c r="U2591" s="12">
        <f t="shared" si="363"/>
        <v>0</v>
      </c>
      <c r="V2591" s="10">
        <f t="shared" si="364"/>
        <v>0</v>
      </c>
      <c r="W2591" s="11">
        <v>7.5</v>
      </c>
      <c r="X2591" s="8" t="s">
        <v>148</v>
      </c>
      <c r="Y2591" s="8" t="s">
        <v>149</v>
      </c>
      <c r="AA2591">
        <f t="shared" si="365"/>
        <v>4</v>
      </c>
      <c r="AB2591" s="32">
        <f t="shared" si="366"/>
        <v>-20.6</v>
      </c>
      <c r="AC2591" t="str">
        <f t="shared" si="367"/>
        <v>No Sales</v>
      </c>
      <c r="AD2591">
        <f>IFERROR(VLOOKUP(J2591,Product_lookup!$A:$G,5,FALSE),"")</f>
        <v>299</v>
      </c>
      <c r="AE2591">
        <f>IFERROR(VLOOKUP(J2591,Product_lookup!$A:$G,6,FALSE),"")</f>
        <v>114</v>
      </c>
      <c r="AF2591">
        <f>IFERROR(VLOOKUP(J2591,Product_lookup!$A:$G,7,FALSE),"")</f>
        <v>107</v>
      </c>
      <c r="AG2591" s="33">
        <f t="shared" si="368"/>
        <v>0.2608695652173913</v>
      </c>
    </row>
    <row r="2592" spans="1:33" x14ac:dyDescent="0.3">
      <c r="A2592" s="27">
        <v>46290</v>
      </c>
      <c r="B2592" s="8" t="s">
        <v>12</v>
      </c>
      <c r="C2592" s="8" t="s">
        <v>140</v>
      </c>
      <c r="D2592" s="8" t="s">
        <v>141</v>
      </c>
      <c r="E2592" s="8" t="s">
        <v>239</v>
      </c>
      <c r="F2592" s="8" t="s">
        <v>143</v>
      </c>
      <c r="G2592" s="8" t="s">
        <v>151</v>
      </c>
      <c r="H2592" s="8" t="s">
        <v>6</v>
      </c>
      <c r="I2592" s="8" t="s">
        <v>442</v>
      </c>
      <c r="J2592" s="8" t="s">
        <v>242</v>
      </c>
      <c r="K2592" s="8" t="s">
        <v>14</v>
      </c>
      <c r="L2592" s="12">
        <v>1286</v>
      </c>
      <c r="M2592" s="9">
        <v>8</v>
      </c>
      <c r="N2592" s="10">
        <f t="shared" si="360"/>
        <v>6.2208398133748056E-3</v>
      </c>
      <c r="O2592" s="11">
        <f t="shared" si="361"/>
        <v>5.45</v>
      </c>
      <c r="P2592" s="11">
        <v>43.6</v>
      </c>
      <c r="Q2592" s="11">
        <v>299</v>
      </c>
      <c r="R2592" s="8">
        <v>1</v>
      </c>
      <c r="S2592" s="8">
        <v>1</v>
      </c>
      <c r="T2592" s="33">
        <f t="shared" si="362"/>
        <v>0.14581939799331103</v>
      </c>
      <c r="U2592" s="12">
        <f t="shared" si="363"/>
        <v>6.8577981651376145</v>
      </c>
      <c r="V2592" s="10">
        <f t="shared" si="364"/>
        <v>0.125</v>
      </c>
      <c r="W2592" s="11">
        <v>8</v>
      </c>
      <c r="X2592" s="8" t="s">
        <v>148</v>
      </c>
      <c r="Y2592" s="8" t="s">
        <v>149</v>
      </c>
      <c r="AA2592">
        <f t="shared" si="365"/>
        <v>4</v>
      </c>
      <c r="AB2592" s="32">
        <f t="shared" si="366"/>
        <v>34.4</v>
      </c>
      <c r="AC2592" t="str">
        <f t="shared" si="367"/>
        <v>Profitable</v>
      </c>
      <c r="AD2592">
        <f>IFERROR(VLOOKUP(J2592,Product_lookup!$A:$G,5,FALSE),"")</f>
        <v>299</v>
      </c>
      <c r="AE2592">
        <f>IFERROR(VLOOKUP(J2592,Product_lookup!$A:$G,6,FALSE),"")</f>
        <v>114</v>
      </c>
      <c r="AF2592">
        <f>IFERROR(VLOOKUP(J2592,Product_lookup!$A:$G,7,FALSE),"")</f>
        <v>107</v>
      </c>
      <c r="AG2592" s="33">
        <f t="shared" si="368"/>
        <v>0.2608695652173913</v>
      </c>
    </row>
    <row r="2593" spans="1:33" x14ac:dyDescent="0.3">
      <c r="A2593" s="27">
        <v>46290</v>
      </c>
      <c r="B2593" s="8" t="s">
        <v>12</v>
      </c>
      <c r="C2593" s="8" t="s">
        <v>140</v>
      </c>
      <c r="D2593" s="8" t="s">
        <v>141</v>
      </c>
      <c r="E2593" s="8" t="s">
        <v>239</v>
      </c>
      <c r="F2593" s="8" t="s">
        <v>143</v>
      </c>
      <c r="G2593" s="8" t="s">
        <v>144</v>
      </c>
      <c r="H2593" s="8" t="s">
        <v>6</v>
      </c>
      <c r="I2593" s="8" t="s">
        <v>240</v>
      </c>
      <c r="J2593" s="8" t="s">
        <v>242</v>
      </c>
      <c r="K2593" s="8" t="s">
        <v>7</v>
      </c>
      <c r="L2593" s="12">
        <v>445</v>
      </c>
      <c r="M2593" s="9">
        <v>4</v>
      </c>
      <c r="N2593" s="10">
        <f t="shared" si="360"/>
        <v>8.988764044943821E-3</v>
      </c>
      <c r="O2593" s="11">
        <f t="shared" si="361"/>
        <v>3.86</v>
      </c>
      <c r="P2593" s="11">
        <v>15.44</v>
      </c>
      <c r="Q2593" s="11">
        <v>0</v>
      </c>
      <c r="R2593" s="8">
        <v>0</v>
      </c>
      <c r="S2593" s="8">
        <v>0</v>
      </c>
      <c r="T2593" s="33" t="str">
        <f t="shared" si="362"/>
        <v/>
      </c>
      <c r="U2593" s="12">
        <f t="shared" si="363"/>
        <v>0</v>
      </c>
      <c r="V2593" s="10">
        <f t="shared" si="364"/>
        <v>0</v>
      </c>
      <c r="W2593" s="11">
        <v>6</v>
      </c>
      <c r="X2593" s="8" t="s">
        <v>148</v>
      </c>
      <c r="Y2593" s="8" t="s">
        <v>149</v>
      </c>
      <c r="AA2593">
        <f t="shared" si="365"/>
        <v>4</v>
      </c>
      <c r="AB2593" s="32">
        <f t="shared" si="366"/>
        <v>-15.44</v>
      </c>
      <c r="AC2593" t="str">
        <f t="shared" si="367"/>
        <v>No Sales</v>
      </c>
      <c r="AD2593">
        <f>IFERROR(VLOOKUP(J2593,Product_lookup!$A:$G,5,FALSE),"")</f>
        <v>299</v>
      </c>
      <c r="AE2593">
        <f>IFERROR(VLOOKUP(J2593,Product_lookup!$A:$G,6,FALSE),"")</f>
        <v>114</v>
      </c>
      <c r="AF2593">
        <f>IFERROR(VLOOKUP(J2593,Product_lookup!$A:$G,7,FALSE),"")</f>
        <v>107</v>
      </c>
      <c r="AG2593" s="33">
        <f t="shared" si="368"/>
        <v>0.2608695652173913</v>
      </c>
    </row>
    <row r="2594" spans="1:33" x14ac:dyDescent="0.3">
      <c r="A2594" s="27">
        <v>46290</v>
      </c>
      <c r="B2594" s="8" t="s">
        <v>12</v>
      </c>
      <c r="C2594" s="8" t="s">
        <v>140</v>
      </c>
      <c r="D2594" s="8" t="s">
        <v>141</v>
      </c>
      <c r="E2594" s="8" t="s">
        <v>167</v>
      </c>
      <c r="F2594" s="8" t="s">
        <v>143</v>
      </c>
      <c r="G2594" s="8" t="s">
        <v>151</v>
      </c>
      <c r="H2594" s="8" t="s">
        <v>6</v>
      </c>
      <c r="I2594" s="8" t="s">
        <v>396</v>
      </c>
      <c r="J2594" s="8" t="s">
        <v>169</v>
      </c>
      <c r="K2594" s="8" t="s">
        <v>7</v>
      </c>
      <c r="L2594" s="12">
        <v>1031</v>
      </c>
      <c r="M2594" s="9">
        <v>8</v>
      </c>
      <c r="N2594" s="10">
        <f t="shared" si="360"/>
        <v>7.7594568380213386E-3</v>
      </c>
      <c r="O2594" s="11">
        <f t="shared" si="361"/>
        <v>5.0199999999999996</v>
      </c>
      <c r="P2594" s="11">
        <v>40.159999999999997</v>
      </c>
      <c r="Q2594" s="11">
        <v>498</v>
      </c>
      <c r="R2594" s="8">
        <v>2</v>
      </c>
      <c r="S2594" s="8">
        <v>2</v>
      </c>
      <c r="T2594" s="33">
        <f t="shared" si="362"/>
        <v>8.0642570281124495E-2</v>
      </c>
      <c r="U2594" s="12">
        <f t="shared" si="363"/>
        <v>12.400398406374503</v>
      </c>
      <c r="V2594" s="10">
        <f t="shared" si="364"/>
        <v>0.25</v>
      </c>
      <c r="W2594" s="11">
        <v>6.5</v>
      </c>
      <c r="X2594" s="8" t="s">
        <v>148</v>
      </c>
      <c r="Y2594" s="8" t="s">
        <v>149</v>
      </c>
      <c r="Z2594" s="8" t="s">
        <v>404</v>
      </c>
      <c r="AA2594">
        <f t="shared" si="365"/>
        <v>4</v>
      </c>
      <c r="AB2594" s="32">
        <f t="shared" si="366"/>
        <v>53.84</v>
      </c>
      <c r="AC2594" t="str">
        <f t="shared" si="367"/>
        <v>Profitable</v>
      </c>
      <c r="AD2594">
        <f>IFERROR(VLOOKUP(J2594,Product_lookup!$A:$G,5,FALSE),"")</f>
        <v>249</v>
      </c>
      <c r="AE2594">
        <f>IFERROR(VLOOKUP(J2594,Product_lookup!$A:$G,6,FALSE),"")</f>
        <v>100</v>
      </c>
      <c r="AF2594">
        <f>IFERROR(VLOOKUP(J2594,Product_lookup!$A:$G,7,FALSE),"")</f>
        <v>102</v>
      </c>
      <c r="AG2594" s="33">
        <f t="shared" si="368"/>
        <v>0.18875502008032127</v>
      </c>
    </row>
    <row r="2595" spans="1:33" x14ac:dyDescent="0.3">
      <c r="A2595" s="27">
        <v>46290</v>
      </c>
      <c r="B2595" s="8" t="s">
        <v>12</v>
      </c>
      <c r="C2595" s="8" t="s">
        <v>140</v>
      </c>
      <c r="D2595" s="8" t="s">
        <v>141</v>
      </c>
      <c r="E2595" s="8" t="s">
        <v>167</v>
      </c>
      <c r="F2595" s="8" t="s">
        <v>143</v>
      </c>
      <c r="G2595" s="8" t="s">
        <v>144</v>
      </c>
      <c r="H2595" s="8" t="s">
        <v>6</v>
      </c>
      <c r="I2595" s="8" t="s">
        <v>256</v>
      </c>
      <c r="J2595" s="8" t="s">
        <v>169</v>
      </c>
      <c r="K2595" s="8" t="s">
        <v>21</v>
      </c>
      <c r="L2595" s="12">
        <v>803</v>
      </c>
      <c r="M2595" s="9">
        <v>8</v>
      </c>
      <c r="N2595" s="10">
        <f t="shared" si="360"/>
        <v>9.9626400996264009E-3</v>
      </c>
      <c r="O2595" s="11">
        <f t="shared" si="361"/>
        <v>6.5</v>
      </c>
      <c r="P2595" s="11">
        <v>52</v>
      </c>
      <c r="Q2595" s="11">
        <v>0</v>
      </c>
      <c r="R2595" s="8">
        <v>0</v>
      </c>
      <c r="S2595" s="8">
        <v>0</v>
      </c>
      <c r="T2595" s="33" t="str">
        <f t="shared" si="362"/>
        <v/>
      </c>
      <c r="U2595" s="12">
        <f t="shared" si="363"/>
        <v>0</v>
      </c>
      <c r="V2595" s="10">
        <f t="shared" si="364"/>
        <v>0</v>
      </c>
      <c r="W2595" s="11">
        <v>6.5</v>
      </c>
      <c r="X2595" s="8" t="s">
        <v>148</v>
      </c>
      <c r="Y2595" s="8" t="s">
        <v>149</v>
      </c>
      <c r="AA2595">
        <f t="shared" si="365"/>
        <v>4</v>
      </c>
      <c r="AB2595" s="32">
        <f t="shared" si="366"/>
        <v>-52</v>
      </c>
      <c r="AC2595" t="str">
        <f t="shared" si="367"/>
        <v>No Sales</v>
      </c>
      <c r="AD2595">
        <f>IFERROR(VLOOKUP(J2595,Product_lookup!$A:$G,5,FALSE),"")</f>
        <v>249</v>
      </c>
      <c r="AE2595">
        <f>IFERROR(VLOOKUP(J2595,Product_lookup!$A:$G,6,FALSE),"")</f>
        <v>100</v>
      </c>
      <c r="AF2595">
        <f>IFERROR(VLOOKUP(J2595,Product_lookup!$A:$G,7,FALSE),"")</f>
        <v>102</v>
      </c>
      <c r="AG2595" s="33">
        <f t="shared" si="368"/>
        <v>0.18875502008032127</v>
      </c>
    </row>
    <row r="2596" spans="1:33" x14ac:dyDescent="0.3">
      <c r="A2596" s="27">
        <v>46290</v>
      </c>
      <c r="B2596" s="8" t="s">
        <v>12</v>
      </c>
      <c r="C2596" s="8" t="s">
        <v>140</v>
      </c>
      <c r="D2596" s="8" t="s">
        <v>141</v>
      </c>
      <c r="E2596" s="8" t="s">
        <v>167</v>
      </c>
      <c r="F2596" s="8" t="s">
        <v>143</v>
      </c>
      <c r="G2596" s="8" t="s">
        <v>144</v>
      </c>
      <c r="H2596" s="8" t="s">
        <v>6</v>
      </c>
      <c r="I2596" s="8" t="s">
        <v>168</v>
      </c>
      <c r="J2596" s="8" t="s">
        <v>169</v>
      </c>
      <c r="K2596" s="8" t="s">
        <v>21</v>
      </c>
      <c r="L2596" s="12">
        <v>438</v>
      </c>
      <c r="M2596" s="9">
        <v>0</v>
      </c>
      <c r="N2596" s="10">
        <f t="shared" si="360"/>
        <v>0</v>
      </c>
      <c r="O2596" s="11" t="str">
        <f t="shared" si="361"/>
        <v/>
      </c>
      <c r="P2596" s="11">
        <v>0</v>
      </c>
      <c r="Q2596" s="11">
        <v>0</v>
      </c>
      <c r="R2596" s="8">
        <v>0</v>
      </c>
      <c r="S2596" s="8">
        <v>0</v>
      </c>
      <c r="T2596" s="33" t="str">
        <f t="shared" si="362"/>
        <v/>
      </c>
      <c r="U2596" s="12" t="str">
        <f t="shared" si="363"/>
        <v/>
      </c>
      <c r="V2596" s="10" t="str">
        <f t="shared" si="364"/>
        <v/>
      </c>
      <c r="W2596" s="11">
        <v>8</v>
      </c>
      <c r="X2596" s="8" t="s">
        <v>148</v>
      </c>
      <c r="Y2596" s="8" t="s">
        <v>149</v>
      </c>
      <c r="AA2596">
        <f t="shared" si="365"/>
        <v>4</v>
      </c>
      <c r="AB2596" s="32">
        <f t="shared" si="366"/>
        <v>0</v>
      </c>
      <c r="AC2596" t="str">
        <f t="shared" si="367"/>
        <v>No Spend</v>
      </c>
      <c r="AD2596">
        <f>IFERROR(VLOOKUP(J2596,Product_lookup!$A:$G,5,FALSE),"")</f>
        <v>249</v>
      </c>
      <c r="AE2596">
        <f>IFERROR(VLOOKUP(J2596,Product_lookup!$A:$G,6,FALSE),"")</f>
        <v>100</v>
      </c>
      <c r="AF2596">
        <f>IFERROR(VLOOKUP(J2596,Product_lookup!$A:$G,7,FALSE),"")</f>
        <v>102</v>
      </c>
      <c r="AG2596" s="33">
        <f t="shared" si="368"/>
        <v>0.18875502008032127</v>
      </c>
    </row>
    <row r="2597" spans="1:33" x14ac:dyDescent="0.3">
      <c r="A2597" s="27">
        <v>46290</v>
      </c>
      <c r="B2597" s="8" t="s">
        <v>5</v>
      </c>
      <c r="C2597" s="8" t="s">
        <v>173</v>
      </c>
      <c r="D2597" s="8" t="s">
        <v>141</v>
      </c>
      <c r="E2597" s="8" t="s">
        <v>174</v>
      </c>
      <c r="F2597" s="8" t="s">
        <v>143</v>
      </c>
      <c r="G2597" s="8" t="s">
        <v>144</v>
      </c>
      <c r="H2597" s="8" t="s">
        <v>6</v>
      </c>
      <c r="I2597" s="8" t="s">
        <v>175</v>
      </c>
      <c r="J2597" s="8" t="s">
        <v>176</v>
      </c>
      <c r="K2597" s="8" t="s">
        <v>21</v>
      </c>
      <c r="L2597" s="12">
        <v>284</v>
      </c>
      <c r="M2597" s="9">
        <v>3</v>
      </c>
      <c r="N2597" s="10">
        <f t="shared" si="360"/>
        <v>1.0563380281690141E-2</v>
      </c>
      <c r="O2597" s="11">
        <f t="shared" si="361"/>
        <v>10.5</v>
      </c>
      <c r="P2597" s="11">
        <v>31.5</v>
      </c>
      <c r="Q2597" s="11">
        <v>0</v>
      </c>
      <c r="R2597" s="8">
        <v>0</v>
      </c>
      <c r="S2597" s="8">
        <v>0</v>
      </c>
      <c r="T2597" s="33" t="str">
        <f t="shared" si="362"/>
        <v/>
      </c>
      <c r="U2597" s="12">
        <f t="shared" si="363"/>
        <v>0</v>
      </c>
      <c r="V2597" s="10">
        <f t="shared" si="364"/>
        <v>0</v>
      </c>
      <c r="W2597" s="11">
        <v>12</v>
      </c>
      <c r="X2597" s="8" t="s">
        <v>148</v>
      </c>
      <c r="Y2597" s="8" t="s">
        <v>149</v>
      </c>
      <c r="AA2597">
        <f t="shared" si="365"/>
        <v>4</v>
      </c>
      <c r="AB2597" s="32">
        <f t="shared" si="366"/>
        <v>-31.5</v>
      </c>
      <c r="AC2597" t="str">
        <f t="shared" si="367"/>
        <v>No Sales</v>
      </c>
      <c r="AD2597">
        <f>IFERROR(VLOOKUP(J2597,Product_lookup!$A:$G,5,FALSE),"")</f>
        <v>449</v>
      </c>
      <c r="AE2597">
        <f>IFERROR(VLOOKUP(J2597,Product_lookup!$A:$G,6,FALSE),"")</f>
        <v>166</v>
      </c>
      <c r="AF2597">
        <f>IFERROR(VLOOKUP(J2597,Product_lookup!$A:$G,7,FALSE),"")</f>
        <v>140</v>
      </c>
      <c r="AG2597" s="33">
        <f t="shared" si="368"/>
        <v>0.31848552338530067</v>
      </c>
    </row>
    <row r="2598" spans="1:33" x14ac:dyDescent="0.3">
      <c r="A2598" s="27">
        <v>46290</v>
      </c>
      <c r="B2598" s="8" t="s">
        <v>5</v>
      </c>
      <c r="C2598" s="8" t="s">
        <v>173</v>
      </c>
      <c r="D2598" s="8" t="s">
        <v>141</v>
      </c>
      <c r="E2598" s="8" t="s">
        <v>174</v>
      </c>
      <c r="F2598" s="8" t="s">
        <v>143</v>
      </c>
      <c r="G2598" s="8" t="s">
        <v>151</v>
      </c>
      <c r="H2598" s="8" t="s">
        <v>6</v>
      </c>
      <c r="I2598" s="8" t="s">
        <v>407</v>
      </c>
      <c r="J2598" s="8" t="s">
        <v>176</v>
      </c>
      <c r="K2598" s="8" t="s">
        <v>21</v>
      </c>
      <c r="L2598" s="12">
        <v>183</v>
      </c>
      <c r="M2598" s="9">
        <v>7</v>
      </c>
      <c r="N2598" s="10">
        <f t="shared" si="360"/>
        <v>3.825136612021858E-2</v>
      </c>
      <c r="O2598" s="11">
        <f t="shared" si="361"/>
        <v>7.89</v>
      </c>
      <c r="P2598" s="11">
        <v>55.23</v>
      </c>
      <c r="Q2598" s="11">
        <v>0</v>
      </c>
      <c r="R2598" s="8">
        <v>0</v>
      </c>
      <c r="S2598" s="8">
        <v>0</v>
      </c>
      <c r="T2598" s="33" t="str">
        <f t="shared" si="362"/>
        <v/>
      </c>
      <c r="U2598" s="12">
        <f t="shared" si="363"/>
        <v>0</v>
      </c>
      <c r="V2598" s="10">
        <f t="shared" si="364"/>
        <v>0</v>
      </c>
      <c r="W2598" s="11">
        <v>9</v>
      </c>
      <c r="X2598" s="8" t="s">
        <v>148</v>
      </c>
      <c r="Y2598" s="8" t="s">
        <v>149</v>
      </c>
      <c r="AA2598">
        <f t="shared" si="365"/>
        <v>4</v>
      </c>
      <c r="AB2598" s="32">
        <f t="shared" si="366"/>
        <v>-55.23</v>
      </c>
      <c r="AC2598" t="str">
        <f t="shared" si="367"/>
        <v>No Sales</v>
      </c>
      <c r="AD2598">
        <f>IFERROR(VLOOKUP(J2598,Product_lookup!$A:$G,5,FALSE),"")</f>
        <v>449</v>
      </c>
      <c r="AE2598">
        <f>IFERROR(VLOOKUP(J2598,Product_lookup!$A:$G,6,FALSE),"")</f>
        <v>166</v>
      </c>
      <c r="AF2598">
        <f>IFERROR(VLOOKUP(J2598,Product_lookup!$A:$G,7,FALSE),"")</f>
        <v>140</v>
      </c>
      <c r="AG2598" s="33">
        <f t="shared" si="368"/>
        <v>0.31848552338530067</v>
      </c>
    </row>
    <row r="2599" spans="1:33" x14ac:dyDescent="0.3">
      <c r="A2599" s="27">
        <v>46290</v>
      </c>
      <c r="B2599" s="8" t="s">
        <v>5</v>
      </c>
      <c r="C2599" s="8" t="s">
        <v>173</v>
      </c>
      <c r="D2599" s="8" t="s">
        <v>141</v>
      </c>
      <c r="E2599" s="8" t="s">
        <v>186</v>
      </c>
      <c r="F2599" s="8" t="s">
        <v>143</v>
      </c>
      <c r="G2599" s="8" t="s">
        <v>144</v>
      </c>
      <c r="H2599" s="8" t="s">
        <v>6</v>
      </c>
      <c r="I2599" s="8" t="s">
        <v>363</v>
      </c>
      <c r="J2599" s="8" t="s">
        <v>188</v>
      </c>
      <c r="K2599" s="8" t="s">
        <v>14</v>
      </c>
      <c r="L2599" s="12">
        <v>358</v>
      </c>
      <c r="M2599" s="9">
        <v>1</v>
      </c>
      <c r="N2599" s="10">
        <f t="shared" si="360"/>
        <v>2.7932960893854749E-3</v>
      </c>
      <c r="O2599" s="11">
        <f t="shared" si="361"/>
        <v>6.16</v>
      </c>
      <c r="P2599" s="11">
        <v>6.16</v>
      </c>
      <c r="Q2599" s="11">
        <v>0</v>
      </c>
      <c r="R2599" s="8">
        <v>0</v>
      </c>
      <c r="S2599" s="8">
        <v>0</v>
      </c>
      <c r="T2599" s="33" t="str">
        <f t="shared" si="362"/>
        <v/>
      </c>
      <c r="U2599" s="12">
        <f t="shared" si="363"/>
        <v>0</v>
      </c>
      <c r="V2599" s="10">
        <f t="shared" si="364"/>
        <v>0</v>
      </c>
      <c r="W2599" s="11">
        <v>7.5</v>
      </c>
      <c r="X2599" s="8" t="s">
        <v>148</v>
      </c>
      <c r="Y2599" s="8" t="s">
        <v>149</v>
      </c>
      <c r="AA2599">
        <f t="shared" si="365"/>
        <v>4</v>
      </c>
      <c r="AB2599" s="32">
        <f t="shared" si="366"/>
        <v>-6.16</v>
      </c>
      <c r="AC2599" t="str">
        <f t="shared" si="367"/>
        <v>No Sales</v>
      </c>
      <c r="AD2599">
        <f>IFERROR(VLOOKUP(J2599,Product_lookup!$A:$G,5,FALSE),"")</f>
        <v>349</v>
      </c>
      <c r="AE2599">
        <f>IFERROR(VLOOKUP(J2599,Product_lookup!$A:$G,6,FALSE),"")</f>
        <v>133</v>
      </c>
      <c r="AF2599">
        <f>IFERROR(VLOOKUP(J2599,Product_lookup!$A:$G,7,FALSE),"")</f>
        <v>121</v>
      </c>
      <c r="AG2599" s="33">
        <f t="shared" si="368"/>
        <v>0.27220630372492838</v>
      </c>
    </row>
    <row r="2600" spans="1:33" x14ac:dyDescent="0.3">
      <c r="A2600" s="27">
        <v>46290</v>
      </c>
      <c r="B2600" s="8" t="s">
        <v>5</v>
      </c>
      <c r="C2600" s="8" t="s">
        <v>173</v>
      </c>
      <c r="D2600" s="8" t="s">
        <v>141</v>
      </c>
      <c r="E2600" s="8" t="s">
        <v>186</v>
      </c>
      <c r="F2600" s="8" t="s">
        <v>143</v>
      </c>
      <c r="G2600" s="8" t="s">
        <v>144</v>
      </c>
      <c r="H2600" s="8" t="s">
        <v>6</v>
      </c>
      <c r="I2600" s="8" t="s">
        <v>279</v>
      </c>
      <c r="J2600" s="8" t="s">
        <v>188</v>
      </c>
      <c r="K2600" s="8" t="s">
        <v>21</v>
      </c>
      <c r="L2600" s="12">
        <v>175</v>
      </c>
      <c r="M2600" s="9">
        <v>0</v>
      </c>
      <c r="N2600" s="10">
        <f t="shared" si="360"/>
        <v>0</v>
      </c>
      <c r="O2600" s="11" t="str">
        <f t="shared" si="361"/>
        <v/>
      </c>
      <c r="P2600" s="11">
        <v>0</v>
      </c>
      <c r="Q2600" s="11">
        <v>0</v>
      </c>
      <c r="R2600" s="8">
        <v>0</v>
      </c>
      <c r="S2600" s="8">
        <v>0</v>
      </c>
      <c r="T2600" s="33" t="str">
        <f t="shared" si="362"/>
        <v/>
      </c>
      <c r="U2600" s="12" t="str">
        <f t="shared" si="363"/>
        <v/>
      </c>
      <c r="V2600" s="10" t="str">
        <f t="shared" si="364"/>
        <v/>
      </c>
      <c r="W2600" s="11">
        <v>9</v>
      </c>
      <c r="X2600" s="8" t="s">
        <v>148</v>
      </c>
      <c r="Y2600" s="8" t="s">
        <v>149</v>
      </c>
      <c r="AA2600">
        <f t="shared" si="365"/>
        <v>4</v>
      </c>
      <c r="AB2600" s="32">
        <f t="shared" si="366"/>
        <v>0</v>
      </c>
      <c r="AC2600" t="str">
        <f t="shared" si="367"/>
        <v>No Spend</v>
      </c>
      <c r="AD2600">
        <f>IFERROR(VLOOKUP(J2600,Product_lookup!$A:$G,5,FALSE),"")</f>
        <v>349</v>
      </c>
      <c r="AE2600">
        <f>IFERROR(VLOOKUP(J2600,Product_lookup!$A:$G,6,FALSE),"")</f>
        <v>133</v>
      </c>
      <c r="AF2600">
        <f>IFERROR(VLOOKUP(J2600,Product_lookup!$A:$G,7,FALSE),"")</f>
        <v>121</v>
      </c>
      <c r="AG2600" s="33">
        <f t="shared" si="368"/>
        <v>0.27220630372492838</v>
      </c>
    </row>
    <row r="2601" spans="1:33" x14ac:dyDescent="0.3">
      <c r="A2601" s="27">
        <v>46290</v>
      </c>
      <c r="B2601" s="8" t="s">
        <v>5</v>
      </c>
      <c r="C2601" s="8" t="s">
        <v>173</v>
      </c>
      <c r="D2601" s="8" t="s">
        <v>141</v>
      </c>
      <c r="E2601" s="8" t="s">
        <v>193</v>
      </c>
      <c r="F2601" s="8" t="s">
        <v>143</v>
      </c>
      <c r="G2601" s="8" t="s">
        <v>144</v>
      </c>
      <c r="H2601" s="8" t="s">
        <v>6</v>
      </c>
      <c r="I2601" s="8" t="s">
        <v>197</v>
      </c>
      <c r="J2601" s="8" t="s">
        <v>195</v>
      </c>
      <c r="K2601" s="8" t="s">
        <v>7</v>
      </c>
      <c r="L2601" s="12">
        <v>609</v>
      </c>
      <c r="M2601" s="9">
        <v>6</v>
      </c>
      <c r="N2601" s="10">
        <f t="shared" si="360"/>
        <v>9.852216748768473E-3</v>
      </c>
      <c r="O2601" s="11">
        <f t="shared" si="361"/>
        <v>3.9</v>
      </c>
      <c r="P2601" s="11">
        <v>23.4</v>
      </c>
      <c r="Q2601" s="11">
        <v>798</v>
      </c>
      <c r="R2601" s="8">
        <v>1</v>
      </c>
      <c r="S2601" s="8">
        <v>2</v>
      </c>
      <c r="T2601" s="33">
        <f t="shared" si="362"/>
        <v>2.9323308270676689E-2</v>
      </c>
      <c r="U2601" s="12">
        <f t="shared" si="363"/>
        <v>34.102564102564102</v>
      </c>
      <c r="V2601" s="10">
        <f t="shared" si="364"/>
        <v>0.16666666666666666</v>
      </c>
      <c r="W2601" s="11">
        <v>7.5</v>
      </c>
      <c r="X2601" s="8" t="s">
        <v>148</v>
      </c>
      <c r="Y2601" s="8" t="s">
        <v>149</v>
      </c>
      <c r="AA2601">
        <f t="shared" si="365"/>
        <v>4</v>
      </c>
      <c r="AB2601" s="32">
        <f t="shared" si="366"/>
        <v>226.6</v>
      </c>
      <c r="AC2601" t="str">
        <f t="shared" si="367"/>
        <v>Profitable</v>
      </c>
      <c r="AD2601">
        <f>IFERROR(VLOOKUP(J2601,Product_lookup!$A:$G,5,FALSE),"")</f>
        <v>399</v>
      </c>
      <c r="AE2601">
        <f>IFERROR(VLOOKUP(J2601,Product_lookup!$A:$G,6,FALSE),"")</f>
        <v>148</v>
      </c>
      <c r="AF2601">
        <f>IFERROR(VLOOKUP(J2601,Product_lookup!$A:$G,7,FALSE),"")</f>
        <v>126</v>
      </c>
      <c r="AG2601" s="33">
        <f t="shared" si="368"/>
        <v>0.31328320802005011</v>
      </c>
    </row>
    <row r="2602" spans="1:33" x14ac:dyDescent="0.3">
      <c r="A2602" s="27">
        <v>46290</v>
      </c>
      <c r="B2602" s="8" t="s">
        <v>5</v>
      </c>
      <c r="C2602" s="8" t="s">
        <v>173</v>
      </c>
      <c r="D2602" s="8" t="s">
        <v>141</v>
      </c>
      <c r="E2602" s="8" t="s">
        <v>193</v>
      </c>
      <c r="F2602" s="8" t="s">
        <v>143</v>
      </c>
      <c r="G2602" s="8" t="s">
        <v>151</v>
      </c>
      <c r="H2602" s="8" t="s">
        <v>6</v>
      </c>
      <c r="I2602" s="8" t="s">
        <v>870</v>
      </c>
      <c r="J2602" s="8" t="s">
        <v>195</v>
      </c>
      <c r="K2602" s="8" t="s">
        <v>14</v>
      </c>
      <c r="L2602" s="12">
        <v>968</v>
      </c>
      <c r="M2602" s="9">
        <v>4</v>
      </c>
      <c r="N2602" s="10">
        <f t="shared" si="360"/>
        <v>4.1322314049586778E-3</v>
      </c>
      <c r="O2602" s="11">
        <f t="shared" si="361"/>
        <v>7.25</v>
      </c>
      <c r="P2602" s="11">
        <v>29</v>
      </c>
      <c r="Q2602" s="11">
        <v>0</v>
      </c>
      <c r="R2602" s="8">
        <v>0</v>
      </c>
      <c r="S2602" s="8">
        <v>0</v>
      </c>
      <c r="T2602" s="33" t="str">
        <f t="shared" si="362"/>
        <v/>
      </c>
      <c r="U2602" s="12">
        <f t="shared" si="363"/>
        <v>0</v>
      </c>
      <c r="V2602" s="10">
        <f t="shared" si="364"/>
        <v>0</v>
      </c>
      <c r="W2602" s="11">
        <v>10.5</v>
      </c>
      <c r="X2602" s="8" t="s">
        <v>148</v>
      </c>
      <c r="Y2602" s="8" t="s">
        <v>149</v>
      </c>
      <c r="AA2602">
        <f t="shared" si="365"/>
        <v>4</v>
      </c>
      <c r="AB2602" s="32">
        <f t="shared" si="366"/>
        <v>-29</v>
      </c>
      <c r="AC2602" t="str">
        <f t="shared" si="367"/>
        <v>No Sales</v>
      </c>
      <c r="AD2602">
        <f>IFERROR(VLOOKUP(J2602,Product_lookup!$A:$G,5,FALSE),"")</f>
        <v>399</v>
      </c>
      <c r="AE2602">
        <f>IFERROR(VLOOKUP(J2602,Product_lookup!$A:$G,6,FALSE),"")</f>
        <v>148</v>
      </c>
      <c r="AF2602">
        <f>IFERROR(VLOOKUP(J2602,Product_lookup!$A:$G,7,FALSE),"")</f>
        <v>126</v>
      </c>
      <c r="AG2602" s="33">
        <f t="shared" si="368"/>
        <v>0.31328320802005011</v>
      </c>
    </row>
    <row r="2603" spans="1:33" x14ac:dyDescent="0.3">
      <c r="A2603" s="27">
        <v>46290</v>
      </c>
      <c r="B2603" s="8" t="s">
        <v>5</v>
      </c>
      <c r="C2603" s="8" t="s">
        <v>173</v>
      </c>
      <c r="D2603" s="8" t="s">
        <v>141</v>
      </c>
      <c r="E2603" s="8" t="s">
        <v>193</v>
      </c>
      <c r="F2603" s="8" t="s">
        <v>143</v>
      </c>
      <c r="G2603" s="8" t="s">
        <v>151</v>
      </c>
      <c r="H2603" s="8" t="s">
        <v>6</v>
      </c>
      <c r="I2603" s="8" t="s">
        <v>194</v>
      </c>
      <c r="J2603" s="8" t="s">
        <v>195</v>
      </c>
      <c r="K2603" s="8" t="s">
        <v>7</v>
      </c>
      <c r="L2603" s="12">
        <v>605</v>
      </c>
      <c r="M2603" s="9">
        <v>2</v>
      </c>
      <c r="N2603" s="10">
        <f t="shared" si="360"/>
        <v>3.3057851239669421E-3</v>
      </c>
      <c r="O2603" s="11">
        <f t="shared" si="361"/>
        <v>5.0999999999999996</v>
      </c>
      <c r="P2603" s="11">
        <v>10.199999999999999</v>
      </c>
      <c r="Q2603" s="11">
        <v>0</v>
      </c>
      <c r="R2603" s="8">
        <v>0</v>
      </c>
      <c r="S2603" s="8">
        <v>0</v>
      </c>
      <c r="T2603" s="33" t="str">
        <f t="shared" si="362"/>
        <v/>
      </c>
      <c r="U2603" s="12">
        <f t="shared" si="363"/>
        <v>0</v>
      </c>
      <c r="V2603" s="10">
        <f t="shared" si="364"/>
        <v>0</v>
      </c>
      <c r="W2603" s="11">
        <v>9.5</v>
      </c>
      <c r="X2603" s="8" t="s">
        <v>148</v>
      </c>
      <c r="Y2603" s="8" t="s">
        <v>149</v>
      </c>
      <c r="AA2603">
        <f t="shared" si="365"/>
        <v>4</v>
      </c>
      <c r="AB2603" s="32">
        <f t="shared" si="366"/>
        <v>-10.199999999999999</v>
      </c>
      <c r="AC2603" t="str">
        <f t="shared" si="367"/>
        <v>No Sales</v>
      </c>
      <c r="AD2603">
        <f>IFERROR(VLOOKUP(J2603,Product_lookup!$A:$G,5,FALSE),"")</f>
        <v>399</v>
      </c>
      <c r="AE2603">
        <f>IFERROR(VLOOKUP(J2603,Product_lookup!$A:$G,6,FALSE),"")</f>
        <v>148</v>
      </c>
      <c r="AF2603">
        <f>IFERROR(VLOOKUP(J2603,Product_lookup!$A:$G,7,FALSE),"")</f>
        <v>126</v>
      </c>
      <c r="AG2603" s="33">
        <f t="shared" si="368"/>
        <v>0.31328320802005011</v>
      </c>
    </row>
    <row r="2604" spans="1:33" x14ac:dyDescent="0.3">
      <c r="A2604" s="27">
        <v>46290</v>
      </c>
      <c r="B2604" s="8" t="s">
        <v>5</v>
      </c>
      <c r="C2604" s="8" t="s">
        <v>173</v>
      </c>
      <c r="D2604" s="8" t="s">
        <v>141</v>
      </c>
      <c r="E2604" s="8" t="s">
        <v>193</v>
      </c>
      <c r="F2604" s="8" t="s">
        <v>143</v>
      </c>
      <c r="G2604" s="8" t="s">
        <v>151</v>
      </c>
      <c r="H2604" s="8" t="s">
        <v>6</v>
      </c>
      <c r="I2604" s="8" t="s">
        <v>199</v>
      </c>
      <c r="J2604" s="8" t="s">
        <v>195</v>
      </c>
      <c r="K2604" s="8" t="s">
        <v>14</v>
      </c>
      <c r="L2604" s="12">
        <v>599</v>
      </c>
      <c r="M2604" s="9">
        <v>2</v>
      </c>
      <c r="N2604" s="10">
        <f t="shared" si="360"/>
        <v>3.3388981636060101E-3</v>
      </c>
      <c r="O2604" s="11">
        <f t="shared" si="361"/>
        <v>7.13</v>
      </c>
      <c r="P2604" s="11">
        <v>14.26</v>
      </c>
      <c r="Q2604" s="11">
        <v>0</v>
      </c>
      <c r="R2604" s="8">
        <v>0</v>
      </c>
      <c r="S2604" s="8">
        <v>0</v>
      </c>
      <c r="T2604" s="33" t="str">
        <f t="shared" si="362"/>
        <v/>
      </c>
      <c r="U2604" s="12">
        <f t="shared" si="363"/>
        <v>0</v>
      </c>
      <c r="V2604" s="10">
        <f t="shared" si="364"/>
        <v>0</v>
      </c>
      <c r="W2604" s="11">
        <v>12.5</v>
      </c>
      <c r="X2604" s="8" t="s">
        <v>148</v>
      </c>
      <c r="Y2604" s="8" t="s">
        <v>149</v>
      </c>
      <c r="AA2604">
        <f t="shared" si="365"/>
        <v>4</v>
      </c>
      <c r="AB2604" s="32">
        <f t="shared" si="366"/>
        <v>-14.26</v>
      </c>
      <c r="AC2604" t="str">
        <f t="shared" si="367"/>
        <v>No Sales</v>
      </c>
      <c r="AD2604">
        <f>IFERROR(VLOOKUP(J2604,Product_lookup!$A:$G,5,FALSE),"")</f>
        <v>399</v>
      </c>
      <c r="AE2604">
        <f>IFERROR(VLOOKUP(J2604,Product_lookup!$A:$G,6,FALSE),"")</f>
        <v>148</v>
      </c>
      <c r="AF2604">
        <f>IFERROR(VLOOKUP(J2604,Product_lookup!$A:$G,7,FALSE),"")</f>
        <v>126</v>
      </c>
      <c r="AG2604" s="33">
        <f t="shared" si="368"/>
        <v>0.31328320802005011</v>
      </c>
    </row>
    <row r="2605" spans="1:33" x14ac:dyDescent="0.3">
      <c r="A2605" s="27">
        <v>46290</v>
      </c>
      <c r="B2605" s="8" t="s">
        <v>5</v>
      </c>
      <c r="C2605" s="8" t="s">
        <v>173</v>
      </c>
      <c r="D2605" s="8" t="s">
        <v>141</v>
      </c>
      <c r="E2605" s="8" t="s">
        <v>193</v>
      </c>
      <c r="F2605" s="8" t="s">
        <v>143</v>
      </c>
      <c r="G2605" s="8" t="s">
        <v>144</v>
      </c>
      <c r="H2605" s="8" t="s">
        <v>6</v>
      </c>
      <c r="I2605" s="8" t="s">
        <v>517</v>
      </c>
      <c r="J2605" s="8" t="s">
        <v>195</v>
      </c>
      <c r="K2605" s="8" t="s">
        <v>21</v>
      </c>
      <c r="L2605" s="12">
        <v>140</v>
      </c>
      <c r="M2605" s="9">
        <v>3</v>
      </c>
      <c r="N2605" s="10">
        <f t="shared" si="360"/>
        <v>2.1428571428571429E-2</v>
      </c>
      <c r="O2605" s="11">
        <f t="shared" si="361"/>
        <v>8.5</v>
      </c>
      <c r="P2605" s="11">
        <v>25.5</v>
      </c>
      <c r="Q2605" s="11">
        <v>0</v>
      </c>
      <c r="R2605" s="8">
        <v>0</v>
      </c>
      <c r="S2605" s="8">
        <v>0</v>
      </c>
      <c r="T2605" s="33" t="str">
        <f t="shared" si="362"/>
        <v/>
      </c>
      <c r="U2605" s="12">
        <f t="shared" si="363"/>
        <v>0</v>
      </c>
      <c r="V2605" s="10">
        <f t="shared" si="364"/>
        <v>0</v>
      </c>
      <c r="W2605" s="11">
        <v>8.5</v>
      </c>
      <c r="X2605" s="8" t="s">
        <v>148</v>
      </c>
      <c r="Y2605" s="8" t="s">
        <v>149</v>
      </c>
      <c r="AA2605">
        <f t="shared" si="365"/>
        <v>4</v>
      </c>
      <c r="AB2605" s="32">
        <f t="shared" si="366"/>
        <v>-25.5</v>
      </c>
      <c r="AC2605" t="str">
        <f t="shared" si="367"/>
        <v>No Sales</v>
      </c>
      <c r="AD2605">
        <f>IFERROR(VLOOKUP(J2605,Product_lookup!$A:$G,5,FALSE),"")</f>
        <v>399</v>
      </c>
      <c r="AE2605">
        <f>IFERROR(VLOOKUP(J2605,Product_lookup!$A:$G,6,FALSE),"")</f>
        <v>148</v>
      </c>
      <c r="AF2605">
        <f>IFERROR(VLOOKUP(J2605,Product_lookup!$A:$G,7,FALSE),"")</f>
        <v>126</v>
      </c>
      <c r="AG2605" s="33">
        <f t="shared" si="368"/>
        <v>0.31328320802005011</v>
      </c>
    </row>
    <row r="2606" spans="1:33" x14ac:dyDescent="0.3">
      <c r="A2606" s="27">
        <v>46290</v>
      </c>
      <c r="B2606" s="8" t="s">
        <v>5</v>
      </c>
      <c r="C2606" s="8" t="s">
        <v>173</v>
      </c>
      <c r="D2606" s="8" t="s">
        <v>141</v>
      </c>
      <c r="E2606" s="8" t="s">
        <v>193</v>
      </c>
      <c r="F2606" s="8" t="s">
        <v>143</v>
      </c>
      <c r="G2606" s="8" t="s">
        <v>151</v>
      </c>
      <c r="H2606" s="8" t="s">
        <v>6</v>
      </c>
      <c r="I2606" s="8" t="s">
        <v>469</v>
      </c>
      <c r="J2606" s="8" t="s">
        <v>195</v>
      </c>
      <c r="K2606" s="8" t="s">
        <v>21</v>
      </c>
      <c r="L2606" s="12">
        <v>307</v>
      </c>
      <c r="M2606" s="9">
        <v>2</v>
      </c>
      <c r="N2606" s="10">
        <f t="shared" si="360"/>
        <v>6.5146579804560263E-3</v>
      </c>
      <c r="O2606" s="11">
        <f t="shared" si="361"/>
        <v>11</v>
      </c>
      <c r="P2606" s="11">
        <v>22</v>
      </c>
      <c r="Q2606" s="11">
        <v>0</v>
      </c>
      <c r="R2606" s="8">
        <v>0</v>
      </c>
      <c r="S2606" s="8">
        <v>0</v>
      </c>
      <c r="T2606" s="33" t="str">
        <f t="shared" si="362"/>
        <v/>
      </c>
      <c r="U2606" s="12">
        <f t="shared" si="363"/>
        <v>0</v>
      </c>
      <c r="V2606" s="10">
        <f t="shared" si="364"/>
        <v>0</v>
      </c>
      <c r="W2606" s="11">
        <v>11</v>
      </c>
      <c r="X2606" s="8" t="s">
        <v>148</v>
      </c>
      <c r="Y2606" s="8" t="s">
        <v>149</v>
      </c>
      <c r="AA2606">
        <f t="shared" si="365"/>
        <v>4</v>
      </c>
      <c r="AB2606" s="32">
        <f t="shared" si="366"/>
        <v>-22</v>
      </c>
      <c r="AC2606" t="str">
        <f t="shared" si="367"/>
        <v>No Sales</v>
      </c>
      <c r="AD2606">
        <f>IFERROR(VLOOKUP(J2606,Product_lookup!$A:$G,5,FALSE),"")</f>
        <v>399</v>
      </c>
      <c r="AE2606">
        <f>IFERROR(VLOOKUP(J2606,Product_lookup!$A:$G,6,FALSE),"")</f>
        <v>148</v>
      </c>
      <c r="AF2606">
        <f>IFERROR(VLOOKUP(J2606,Product_lookup!$A:$G,7,FALSE),"")</f>
        <v>126</v>
      </c>
      <c r="AG2606" s="33">
        <f t="shared" si="368"/>
        <v>0.31328320802005011</v>
      </c>
    </row>
    <row r="2607" spans="1:33" x14ac:dyDescent="0.3">
      <c r="A2607" s="27">
        <v>46290</v>
      </c>
      <c r="B2607" s="8" t="s">
        <v>5</v>
      </c>
      <c r="C2607" s="8" t="s">
        <v>173</v>
      </c>
      <c r="D2607" s="8" t="s">
        <v>141</v>
      </c>
      <c r="E2607" s="8" t="s">
        <v>193</v>
      </c>
      <c r="F2607" s="8" t="s">
        <v>143</v>
      </c>
      <c r="G2607" s="8" t="s">
        <v>178</v>
      </c>
      <c r="H2607" s="8" t="s">
        <v>6</v>
      </c>
      <c r="I2607" s="8" t="s">
        <v>1168</v>
      </c>
      <c r="J2607" s="8" t="s">
        <v>195</v>
      </c>
      <c r="K2607" s="8" t="s">
        <v>7</v>
      </c>
      <c r="L2607" s="12">
        <v>317</v>
      </c>
      <c r="M2607" s="9">
        <v>1</v>
      </c>
      <c r="N2607" s="10">
        <f t="shared" si="360"/>
        <v>3.1545741324921135E-3</v>
      </c>
      <c r="O2607" s="11">
        <f t="shared" si="361"/>
        <v>8.26</v>
      </c>
      <c r="P2607" s="11">
        <v>8.26</v>
      </c>
      <c r="Q2607" s="11">
        <v>0</v>
      </c>
      <c r="R2607" s="8">
        <v>0</v>
      </c>
      <c r="S2607" s="8">
        <v>0</v>
      </c>
      <c r="T2607" s="33" t="str">
        <f t="shared" si="362"/>
        <v/>
      </c>
      <c r="U2607" s="12">
        <f t="shared" si="363"/>
        <v>0</v>
      </c>
      <c r="V2607" s="10">
        <f t="shared" si="364"/>
        <v>0</v>
      </c>
      <c r="W2607" s="11">
        <v>10.5</v>
      </c>
      <c r="X2607" s="8" t="s">
        <v>148</v>
      </c>
      <c r="Y2607" s="8" t="s">
        <v>149</v>
      </c>
      <c r="AA2607">
        <f t="shared" si="365"/>
        <v>4</v>
      </c>
      <c r="AB2607" s="32">
        <f t="shared" si="366"/>
        <v>-8.26</v>
      </c>
      <c r="AC2607" t="str">
        <f t="shared" si="367"/>
        <v>No Sales</v>
      </c>
      <c r="AD2607">
        <f>IFERROR(VLOOKUP(J2607,Product_lookup!$A:$G,5,FALSE),"")</f>
        <v>399</v>
      </c>
      <c r="AE2607">
        <f>IFERROR(VLOOKUP(J2607,Product_lookup!$A:$G,6,FALSE),"")</f>
        <v>148</v>
      </c>
      <c r="AF2607">
        <f>IFERROR(VLOOKUP(J2607,Product_lookup!$A:$G,7,FALSE),"")</f>
        <v>126</v>
      </c>
      <c r="AG2607" s="33">
        <f t="shared" si="368"/>
        <v>0.31328320802005011</v>
      </c>
    </row>
    <row r="2608" spans="1:33" x14ac:dyDescent="0.3">
      <c r="A2608" s="27">
        <v>46290</v>
      </c>
      <c r="B2608" s="8" t="s">
        <v>5</v>
      </c>
      <c r="C2608" s="8" t="s">
        <v>173</v>
      </c>
      <c r="D2608" s="8" t="s">
        <v>141</v>
      </c>
      <c r="E2608" s="8" t="s">
        <v>200</v>
      </c>
      <c r="F2608" s="8" t="s">
        <v>143</v>
      </c>
      <c r="G2608" s="8" t="s">
        <v>144</v>
      </c>
      <c r="H2608" s="8" t="s">
        <v>6</v>
      </c>
      <c r="I2608" s="8" t="s">
        <v>270</v>
      </c>
      <c r="J2608" s="8" t="s">
        <v>202</v>
      </c>
      <c r="K2608" s="8" t="s">
        <v>21</v>
      </c>
      <c r="L2608" s="12">
        <v>894</v>
      </c>
      <c r="M2608" s="9">
        <v>4</v>
      </c>
      <c r="N2608" s="10">
        <f t="shared" si="360"/>
        <v>4.4742729306487695E-3</v>
      </c>
      <c r="O2608" s="11">
        <f t="shared" si="361"/>
        <v>8</v>
      </c>
      <c r="P2608" s="11">
        <v>32</v>
      </c>
      <c r="Q2608" s="11">
        <v>0</v>
      </c>
      <c r="R2608" s="8">
        <v>0</v>
      </c>
      <c r="S2608" s="8">
        <v>0</v>
      </c>
      <c r="T2608" s="33" t="str">
        <f t="shared" si="362"/>
        <v/>
      </c>
      <c r="U2608" s="12">
        <f t="shared" si="363"/>
        <v>0</v>
      </c>
      <c r="V2608" s="10">
        <f t="shared" si="364"/>
        <v>0</v>
      </c>
      <c r="W2608" s="11">
        <v>8</v>
      </c>
      <c r="X2608" s="8" t="s">
        <v>148</v>
      </c>
      <c r="Y2608" s="8" t="s">
        <v>149</v>
      </c>
      <c r="AA2608">
        <f t="shared" si="365"/>
        <v>4</v>
      </c>
      <c r="AB2608" s="32">
        <f t="shared" si="366"/>
        <v>-32</v>
      </c>
      <c r="AC2608" t="str">
        <f t="shared" si="367"/>
        <v>No Sales</v>
      </c>
      <c r="AD2608">
        <f>IFERROR(VLOOKUP(J2608,Product_lookup!$A:$G,5,FALSE),"")</f>
        <v>429</v>
      </c>
      <c r="AE2608">
        <f>IFERROR(VLOOKUP(J2608,Product_lookup!$A:$G,6,FALSE),"")</f>
        <v>159</v>
      </c>
      <c r="AF2608">
        <f>IFERROR(VLOOKUP(J2608,Product_lookup!$A:$G,7,FALSE),"")</f>
        <v>139</v>
      </c>
      <c r="AG2608" s="33">
        <f t="shared" si="368"/>
        <v>0.30536130536130535</v>
      </c>
    </row>
    <row r="2609" spans="1:33" x14ac:dyDescent="0.3">
      <c r="A2609" s="27">
        <v>46290</v>
      </c>
      <c r="B2609" s="8" t="s">
        <v>5</v>
      </c>
      <c r="C2609" s="8" t="s">
        <v>173</v>
      </c>
      <c r="D2609" s="8" t="s">
        <v>141</v>
      </c>
      <c r="E2609" s="8" t="s">
        <v>200</v>
      </c>
      <c r="F2609" s="8" t="s">
        <v>143</v>
      </c>
      <c r="G2609" s="8" t="s">
        <v>151</v>
      </c>
      <c r="H2609" s="8" t="s">
        <v>6</v>
      </c>
      <c r="I2609" s="8" t="s">
        <v>1169</v>
      </c>
      <c r="J2609" s="8" t="s">
        <v>202</v>
      </c>
      <c r="K2609" s="8" t="s">
        <v>14</v>
      </c>
      <c r="L2609" s="12">
        <v>143</v>
      </c>
      <c r="M2609" s="9">
        <v>0</v>
      </c>
      <c r="N2609" s="10">
        <f t="shared" si="360"/>
        <v>0</v>
      </c>
      <c r="O2609" s="11" t="str">
        <f t="shared" si="361"/>
        <v/>
      </c>
      <c r="P2609" s="11">
        <v>0</v>
      </c>
      <c r="Q2609" s="11">
        <v>0</v>
      </c>
      <c r="R2609" s="8">
        <v>0</v>
      </c>
      <c r="S2609" s="8">
        <v>0</v>
      </c>
      <c r="T2609" s="33" t="str">
        <f t="shared" si="362"/>
        <v/>
      </c>
      <c r="U2609" s="12" t="str">
        <f t="shared" si="363"/>
        <v/>
      </c>
      <c r="V2609" s="10" t="str">
        <f t="shared" si="364"/>
        <v/>
      </c>
      <c r="W2609" s="11">
        <v>10</v>
      </c>
      <c r="X2609" s="8" t="s">
        <v>148</v>
      </c>
      <c r="Y2609" s="8" t="s">
        <v>149</v>
      </c>
      <c r="AA2609">
        <f t="shared" si="365"/>
        <v>4</v>
      </c>
      <c r="AB2609" s="32">
        <f t="shared" si="366"/>
        <v>0</v>
      </c>
      <c r="AC2609" t="str">
        <f t="shared" si="367"/>
        <v>No Spend</v>
      </c>
      <c r="AD2609">
        <f>IFERROR(VLOOKUP(J2609,Product_lookup!$A:$G,5,FALSE),"")</f>
        <v>429</v>
      </c>
      <c r="AE2609">
        <f>IFERROR(VLOOKUP(J2609,Product_lookup!$A:$G,6,FALSE),"")</f>
        <v>159</v>
      </c>
      <c r="AF2609">
        <f>IFERROR(VLOOKUP(J2609,Product_lookup!$A:$G,7,FALSE),"")</f>
        <v>139</v>
      </c>
      <c r="AG2609" s="33">
        <f t="shared" si="368"/>
        <v>0.30536130536130535</v>
      </c>
    </row>
    <row r="2610" spans="1:33" x14ac:dyDescent="0.3">
      <c r="A2610" s="27">
        <v>46290</v>
      </c>
      <c r="B2610" s="8" t="s">
        <v>32</v>
      </c>
      <c r="C2610" s="8" t="s">
        <v>140</v>
      </c>
      <c r="D2610" s="8" t="s">
        <v>141</v>
      </c>
      <c r="E2610" s="8" t="s">
        <v>142</v>
      </c>
      <c r="F2610" s="8" t="s">
        <v>143</v>
      </c>
      <c r="G2610" s="8" t="s">
        <v>455</v>
      </c>
      <c r="H2610" s="8" t="s">
        <v>20</v>
      </c>
      <c r="I2610" s="8" t="s">
        <v>455</v>
      </c>
      <c r="J2610" s="8" t="s">
        <v>147</v>
      </c>
      <c r="K2610" s="8" t="s">
        <v>21</v>
      </c>
      <c r="L2610" s="12">
        <v>150</v>
      </c>
      <c r="M2610" s="9">
        <v>1</v>
      </c>
      <c r="N2610" s="10">
        <f t="shared" si="360"/>
        <v>6.6666666666666671E-3</v>
      </c>
      <c r="O2610" s="11">
        <f t="shared" si="361"/>
        <v>19.71</v>
      </c>
      <c r="P2610" s="11">
        <v>19.71</v>
      </c>
      <c r="Q2610" s="11">
        <v>0</v>
      </c>
      <c r="R2610" s="8">
        <v>0</v>
      </c>
      <c r="S2610" s="8">
        <v>0</v>
      </c>
      <c r="T2610" s="33" t="str">
        <f t="shared" si="362"/>
        <v/>
      </c>
      <c r="U2610" s="12">
        <f t="shared" si="363"/>
        <v>0</v>
      </c>
      <c r="V2610" s="10">
        <f t="shared" si="364"/>
        <v>0</v>
      </c>
      <c r="W2610" s="11">
        <v>20</v>
      </c>
      <c r="X2610" s="8" t="s">
        <v>148</v>
      </c>
      <c r="Y2610" s="8" t="s">
        <v>149</v>
      </c>
      <c r="AA2610">
        <f t="shared" si="365"/>
        <v>4</v>
      </c>
      <c r="AB2610" s="32">
        <f t="shared" si="366"/>
        <v>-19.71</v>
      </c>
      <c r="AC2610" t="str">
        <f t="shared" si="367"/>
        <v>No Sales</v>
      </c>
      <c r="AD2610">
        <f>IFERROR(VLOOKUP(J2610,Product_lookup!$A:$G,5,FALSE),"")</f>
        <v>599</v>
      </c>
      <c r="AE2610">
        <f>IFERROR(VLOOKUP(J2610,Product_lookup!$A:$G,6,FALSE),"")</f>
        <v>216</v>
      </c>
      <c r="AF2610">
        <f>IFERROR(VLOOKUP(J2610,Product_lookup!$A:$G,7,FALSE),"")</f>
        <v>144</v>
      </c>
      <c r="AG2610" s="33">
        <f t="shared" si="368"/>
        <v>0.39899833055091821</v>
      </c>
    </row>
    <row r="2611" spans="1:33" x14ac:dyDescent="0.3">
      <c r="A2611" s="27">
        <v>46290</v>
      </c>
      <c r="B2611" s="8" t="s">
        <v>32</v>
      </c>
      <c r="C2611" s="8" t="s">
        <v>140</v>
      </c>
      <c r="D2611" s="8" t="s">
        <v>141</v>
      </c>
      <c r="E2611" s="8" t="s">
        <v>150</v>
      </c>
      <c r="F2611" s="8" t="s">
        <v>143</v>
      </c>
      <c r="G2611" s="8" t="s">
        <v>446</v>
      </c>
      <c r="H2611" s="8" t="s">
        <v>20</v>
      </c>
      <c r="I2611" s="8" t="s">
        <v>446</v>
      </c>
      <c r="J2611" s="8" t="s">
        <v>153</v>
      </c>
      <c r="K2611" s="8" t="s">
        <v>14</v>
      </c>
      <c r="L2611" s="12">
        <v>612</v>
      </c>
      <c r="M2611" s="9">
        <v>2</v>
      </c>
      <c r="N2611" s="10">
        <f t="shared" si="360"/>
        <v>3.2679738562091504E-3</v>
      </c>
      <c r="O2611" s="11">
        <f t="shared" si="361"/>
        <v>10.27</v>
      </c>
      <c r="P2611" s="11">
        <v>20.54</v>
      </c>
      <c r="Q2611" s="11">
        <v>549</v>
      </c>
      <c r="R2611" s="8">
        <v>1</v>
      </c>
      <c r="S2611" s="8">
        <v>1</v>
      </c>
      <c r="T2611" s="33">
        <f t="shared" si="362"/>
        <v>3.7413479052823315E-2</v>
      </c>
      <c r="U2611" s="12">
        <f t="shared" si="363"/>
        <v>26.728334956183058</v>
      </c>
      <c r="V2611" s="10">
        <f t="shared" si="364"/>
        <v>0.5</v>
      </c>
      <c r="W2611" s="11">
        <v>13.5</v>
      </c>
      <c r="X2611" s="8" t="s">
        <v>148</v>
      </c>
      <c r="Y2611" s="8" t="s">
        <v>149</v>
      </c>
      <c r="AA2611">
        <f t="shared" si="365"/>
        <v>4</v>
      </c>
      <c r="AB2611" s="32">
        <f t="shared" si="366"/>
        <v>197.46</v>
      </c>
      <c r="AC2611" t="str">
        <f t="shared" si="367"/>
        <v>Profitable</v>
      </c>
      <c r="AD2611">
        <f>IFERROR(VLOOKUP(J2611,Product_lookup!$A:$G,5,FALSE),"")</f>
        <v>549</v>
      </c>
      <c r="AE2611">
        <f>IFERROR(VLOOKUP(J2611,Product_lookup!$A:$G,6,FALSE),"")</f>
        <v>192</v>
      </c>
      <c r="AF2611">
        <f>IFERROR(VLOOKUP(J2611,Product_lookup!$A:$G,7,FALSE),"")</f>
        <v>139</v>
      </c>
      <c r="AG2611" s="33">
        <f t="shared" si="368"/>
        <v>0.39708561020036431</v>
      </c>
    </row>
    <row r="2612" spans="1:33" x14ac:dyDescent="0.3">
      <c r="A2612" s="27">
        <v>46290</v>
      </c>
      <c r="B2612" s="8" t="s">
        <v>32</v>
      </c>
      <c r="C2612" s="8" t="s">
        <v>140</v>
      </c>
      <c r="D2612" s="8" t="s">
        <v>141</v>
      </c>
      <c r="E2612" s="8" t="s">
        <v>150</v>
      </c>
      <c r="F2612" s="8" t="s">
        <v>143</v>
      </c>
      <c r="G2612" s="8" t="s">
        <v>152</v>
      </c>
      <c r="H2612" s="8" t="s">
        <v>20</v>
      </c>
      <c r="I2612" s="8" t="s">
        <v>152</v>
      </c>
      <c r="J2612" s="8" t="s">
        <v>153</v>
      </c>
      <c r="K2612" s="8" t="s">
        <v>21</v>
      </c>
      <c r="L2612" s="12">
        <v>242</v>
      </c>
      <c r="M2612" s="9">
        <v>8</v>
      </c>
      <c r="N2612" s="10">
        <f t="shared" si="360"/>
        <v>3.3057851239669422E-2</v>
      </c>
      <c r="O2612" s="11">
        <f t="shared" si="361"/>
        <v>14.93</v>
      </c>
      <c r="P2612" s="11">
        <v>119.44</v>
      </c>
      <c r="Q2612" s="11">
        <v>0</v>
      </c>
      <c r="R2612" s="8">
        <v>0</v>
      </c>
      <c r="S2612" s="8">
        <v>0</v>
      </c>
      <c r="T2612" s="33" t="str">
        <f t="shared" si="362"/>
        <v/>
      </c>
      <c r="U2612" s="12">
        <f t="shared" si="363"/>
        <v>0</v>
      </c>
      <c r="V2612" s="10">
        <f t="shared" si="364"/>
        <v>0</v>
      </c>
      <c r="W2612" s="11">
        <v>15.5</v>
      </c>
      <c r="X2612" s="8" t="s">
        <v>148</v>
      </c>
      <c r="Y2612" s="8" t="s">
        <v>149</v>
      </c>
      <c r="AA2612">
        <f t="shared" si="365"/>
        <v>4</v>
      </c>
      <c r="AB2612" s="32">
        <f t="shared" si="366"/>
        <v>-119.44</v>
      </c>
      <c r="AC2612" t="str">
        <f t="shared" si="367"/>
        <v>No Sales</v>
      </c>
      <c r="AD2612">
        <f>IFERROR(VLOOKUP(J2612,Product_lookup!$A:$G,5,FALSE),"")</f>
        <v>549</v>
      </c>
      <c r="AE2612">
        <f>IFERROR(VLOOKUP(J2612,Product_lookup!$A:$G,6,FALSE),"")</f>
        <v>192</v>
      </c>
      <c r="AF2612">
        <f>IFERROR(VLOOKUP(J2612,Product_lookup!$A:$G,7,FALSE),"")</f>
        <v>139</v>
      </c>
      <c r="AG2612" s="33">
        <f t="shared" si="368"/>
        <v>0.39708561020036431</v>
      </c>
    </row>
    <row r="2613" spans="1:33" x14ac:dyDescent="0.3">
      <c r="A2613" s="27">
        <v>46290</v>
      </c>
      <c r="B2613" s="8" t="s">
        <v>32</v>
      </c>
      <c r="C2613" s="8" t="s">
        <v>140</v>
      </c>
      <c r="D2613" s="8" t="s">
        <v>141</v>
      </c>
      <c r="E2613" s="8" t="s">
        <v>150</v>
      </c>
      <c r="F2613" s="8" t="s">
        <v>143</v>
      </c>
      <c r="G2613" s="8" t="s">
        <v>576</v>
      </c>
      <c r="H2613" s="8" t="s">
        <v>20</v>
      </c>
      <c r="I2613" s="8" t="s">
        <v>576</v>
      </c>
      <c r="J2613" s="8" t="s">
        <v>153</v>
      </c>
      <c r="K2613" s="8" t="s">
        <v>21</v>
      </c>
      <c r="L2613" s="12">
        <v>388</v>
      </c>
      <c r="M2613" s="9">
        <v>3</v>
      </c>
      <c r="N2613" s="10">
        <f t="shared" si="360"/>
        <v>7.7319587628865982E-3</v>
      </c>
      <c r="O2613" s="11">
        <f t="shared" si="361"/>
        <v>11.549999999999999</v>
      </c>
      <c r="P2613" s="11">
        <v>34.65</v>
      </c>
      <c r="Q2613" s="11">
        <v>0</v>
      </c>
      <c r="R2613" s="8">
        <v>0</v>
      </c>
      <c r="S2613" s="8">
        <v>0</v>
      </c>
      <c r="T2613" s="33" t="str">
        <f t="shared" si="362"/>
        <v/>
      </c>
      <c r="U2613" s="12">
        <f t="shared" si="363"/>
        <v>0</v>
      </c>
      <c r="V2613" s="10">
        <f t="shared" si="364"/>
        <v>0</v>
      </c>
      <c r="W2613" s="11">
        <v>13</v>
      </c>
      <c r="X2613" s="8" t="s">
        <v>148</v>
      </c>
      <c r="Y2613" s="8" t="s">
        <v>149</v>
      </c>
      <c r="AA2613">
        <f t="shared" si="365"/>
        <v>4</v>
      </c>
      <c r="AB2613" s="32">
        <f t="shared" si="366"/>
        <v>-34.65</v>
      </c>
      <c r="AC2613" t="str">
        <f t="shared" si="367"/>
        <v>No Sales</v>
      </c>
      <c r="AD2613">
        <f>IFERROR(VLOOKUP(J2613,Product_lookup!$A:$G,5,FALSE),"")</f>
        <v>549</v>
      </c>
      <c r="AE2613">
        <f>IFERROR(VLOOKUP(J2613,Product_lookup!$A:$G,6,FALSE),"")</f>
        <v>192</v>
      </c>
      <c r="AF2613">
        <f>IFERROR(VLOOKUP(J2613,Product_lookup!$A:$G,7,FALSE),"")</f>
        <v>139</v>
      </c>
      <c r="AG2613" s="33">
        <f t="shared" si="368"/>
        <v>0.39708561020036431</v>
      </c>
    </row>
    <row r="2614" spans="1:33" x14ac:dyDescent="0.3">
      <c r="A2614" s="27">
        <v>46290</v>
      </c>
      <c r="B2614" s="8" t="s">
        <v>32</v>
      </c>
      <c r="C2614" s="8" t="s">
        <v>140</v>
      </c>
      <c r="D2614" s="8" t="s">
        <v>141</v>
      </c>
      <c r="E2614" s="8" t="s">
        <v>150</v>
      </c>
      <c r="F2614" s="8" t="s">
        <v>143</v>
      </c>
      <c r="G2614" s="8" t="s">
        <v>210</v>
      </c>
      <c r="H2614" s="8" t="s">
        <v>20</v>
      </c>
      <c r="I2614" s="8" t="s">
        <v>210</v>
      </c>
      <c r="J2614" s="8" t="s">
        <v>153</v>
      </c>
      <c r="K2614" s="8" t="s">
        <v>21</v>
      </c>
      <c r="L2614" s="12">
        <v>728</v>
      </c>
      <c r="M2614" s="9">
        <v>24</v>
      </c>
      <c r="N2614" s="10">
        <f t="shared" si="360"/>
        <v>3.2967032967032968E-2</v>
      </c>
      <c r="O2614" s="11">
        <f t="shared" si="361"/>
        <v>13.44</v>
      </c>
      <c r="P2614" s="11">
        <v>322.56</v>
      </c>
      <c r="Q2614" s="11">
        <v>0</v>
      </c>
      <c r="R2614" s="8">
        <v>0</v>
      </c>
      <c r="S2614" s="8">
        <v>0</v>
      </c>
      <c r="T2614" s="33" t="str">
        <f t="shared" si="362"/>
        <v/>
      </c>
      <c r="U2614" s="12">
        <f t="shared" si="363"/>
        <v>0</v>
      </c>
      <c r="V2614" s="10">
        <f t="shared" si="364"/>
        <v>0</v>
      </c>
      <c r="W2614" s="11">
        <v>15</v>
      </c>
      <c r="X2614" s="8" t="s">
        <v>148</v>
      </c>
      <c r="Y2614" s="8" t="s">
        <v>149</v>
      </c>
      <c r="AA2614">
        <f t="shared" si="365"/>
        <v>4</v>
      </c>
      <c r="AB2614" s="32">
        <f t="shared" si="366"/>
        <v>-322.56</v>
      </c>
      <c r="AC2614" t="str">
        <f t="shared" si="367"/>
        <v>No Sales</v>
      </c>
      <c r="AD2614">
        <f>IFERROR(VLOOKUP(J2614,Product_lookup!$A:$G,5,FALSE),"")</f>
        <v>549</v>
      </c>
      <c r="AE2614">
        <f>IFERROR(VLOOKUP(J2614,Product_lookup!$A:$G,6,FALSE),"")</f>
        <v>192</v>
      </c>
      <c r="AF2614">
        <f>IFERROR(VLOOKUP(J2614,Product_lookup!$A:$G,7,FALSE),"")</f>
        <v>139</v>
      </c>
      <c r="AG2614" s="33">
        <f t="shared" si="368"/>
        <v>0.39708561020036431</v>
      </c>
    </row>
    <row r="2615" spans="1:33" x14ac:dyDescent="0.3">
      <c r="A2615" s="27">
        <v>46290</v>
      </c>
      <c r="B2615" s="8" t="s">
        <v>32</v>
      </c>
      <c r="C2615" s="8" t="s">
        <v>140</v>
      </c>
      <c r="D2615" s="8" t="s">
        <v>141</v>
      </c>
      <c r="E2615" s="8" t="s">
        <v>150</v>
      </c>
      <c r="F2615" s="8" t="s">
        <v>143</v>
      </c>
      <c r="G2615" s="8" t="s">
        <v>374</v>
      </c>
      <c r="H2615" s="8" t="s">
        <v>20</v>
      </c>
      <c r="I2615" s="8" t="s">
        <v>374</v>
      </c>
      <c r="J2615" s="8" t="s">
        <v>153</v>
      </c>
      <c r="K2615" s="8" t="s">
        <v>21</v>
      </c>
      <c r="L2615" s="12">
        <v>767</v>
      </c>
      <c r="M2615" s="9">
        <v>12</v>
      </c>
      <c r="N2615" s="10">
        <f t="shared" si="360"/>
        <v>1.5645371577574969E-2</v>
      </c>
      <c r="O2615" s="11">
        <f t="shared" si="361"/>
        <v>18.37</v>
      </c>
      <c r="P2615" s="11">
        <v>220.44</v>
      </c>
      <c r="Q2615" s="11">
        <v>1098</v>
      </c>
      <c r="R2615" s="8">
        <v>1</v>
      </c>
      <c r="S2615" s="8">
        <v>2</v>
      </c>
      <c r="T2615" s="33">
        <f t="shared" si="362"/>
        <v>0.20076502732240437</v>
      </c>
      <c r="U2615" s="12">
        <f t="shared" si="363"/>
        <v>4.980947196516059</v>
      </c>
      <c r="V2615" s="10">
        <f t="shared" si="364"/>
        <v>8.3333333333333329E-2</v>
      </c>
      <c r="W2615" s="11">
        <v>20</v>
      </c>
      <c r="X2615" s="8" t="s">
        <v>148</v>
      </c>
      <c r="Y2615" s="8" t="s">
        <v>149</v>
      </c>
      <c r="AA2615">
        <f t="shared" si="365"/>
        <v>4</v>
      </c>
      <c r="AB2615" s="32">
        <f t="shared" si="366"/>
        <v>215.56</v>
      </c>
      <c r="AC2615" t="str">
        <f t="shared" si="367"/>
        <v>Profitable</v>
      </c>
      <c r="AD2615">
        <f>IFERROR(VLOOKUP(J2615,Product_lookup!$A:$G,5,FALSE),"")</f>
        <v>549</v>
      </c>
      <c r="AE2615">
        <f>IFERROR(VLOOKUP(J2615,Product_lookup!$A:$G,6,FALSE),"")</f>
        <v>192</v>
      </c>
      <c r="AF2615">
        <f>IFERROR(VLOOKUP(J2615,Product_lookup!$A:$G,7,FALSE),"")</f>
        <v>139</v>
      </c>
      <c r="AG2615" s="33">
        <f t="shared" si="368"/>
        <v>0.39708561020036431</v>
      </c>
    </row>
    <row r="2616" spans="1:33" x14ac:dyDescent="0.3">
      <c r="A2616" s="27">
        <v>46290</v>
      </c>
      <c r="B2616" s="8" t="s">
        <v>32</v>
      </c>
      <c r="C2616" s="8" t="s">
        <v>140</v>
      </c>
      <c r="D2616" s="8" t="s">
        <v>141</v>
      </c>
      <c r="E2616" s="8" t="s">
        <v>211</v>
      </c>
      <c r="F2616" s="8" t="s">
        <v>143</v>
      </c>
      <c r="G2616" s="8" t="s">
        <v>215</v>
      </c>
      <c r="H2616" s="8" t="s">
        <v>20</v>
      </c>
      <c r="I2616" s="8" t="s">
        <v>215</v>
      </c>
      <c r="J2616" s="8" t="s">
        <v>214</v>
      </c>
      <c r="K2616" s="8" t="s">
        <v>14</v>
      </c>
      <c r="L2616" s="12">
        <v>727</v>
      </c>
      <c r="M2616" s="9">
        <v>8</v>
      </c>
      <c r="N2616" s="10">
        <f t="shared" si="360"/>
        <v>1.1004126547455296E-2</v>
      </c>
      <c r="O2616" s="11">
        <f t="shared" si="361"/>
        <v>13.9</v>
      </c>
      <c r="P2616" s="11">
        <v>111.2</v>
      </c>
      <c r="Q2616" s="11">
        <v>649</v>
      </c>
      <c r="R2616" s="8">
        <v>1</v>
      </c>
      <c r="S2616" s="8">
        <v>1</v>
      </c>
      <c r="T2616" s="33">
        <f t="shared" si="362"/>
        <v>0.17134052388289678</v>
      </c>
      <c r="U2616" s="12">
        <f t="shared" si="363"/>
        <v>5.836330935251798</v>
      </c>
      <c r="V2616" s="10">
        <f t="shared" si="364"/>
        <v>0.125</v>
      </c>
      <c r="W2616" s="11">
        <v>25</v>
      </c>
      <c r="X2616" s="8" t="s">
        <v>148</v>
      </c>
      <c r="Y2616" s="8" t="s">
        <v>149</v>
      </c>
      <c r="Z2616" s="8" t="s">
        <v>433</v>
      </c>
      <c r="AA2616">
        <f t="shared" si="365"/>
        <v>4</v>
      </c>
      <c r="AB2616" s="32">
        <f t="shared" si="366"/>
        <v>155.80000000000001</v>
      </c>
      <c r="AC2616" t="str">
        <f t="shared" si="367"/>
        <v>Profitable</v>
      </c>
      <c r="AD2616">
        <f>IFERROR(VLOOKUP(J2616,Product_lookup!$A:$G,5,FALSE),"")</f>
        <v>649</v>
      </c>
      <c r="AE2616">
        <f>IFERROR(VLOOKUP(J2616,Product_lookup!$A:$G,6,FALSE),"")</f>
        <v>234</v>
      </c>
      <c r="AF2616">
        <f>IFERROR(VLOOKUP(J2616,Product_lookup!$A:$G,7,FALSE),"")</f>
        <v>148</v>
      </c>
      <c r="AG2616" s="33">
        <f t="shared" si="368"/>
        <v>0.41140215716486905</v>
      </c>
    </row>
    <row r="2617" spans="1:33" x14ac:dyDescent="0.3">
      <c r="A2617" s="27">
        <v>46290</v>
      </c>
      <c r="B2617" s="8" t="s">
        <v>32</v>
      </c>
      <c r="C2617" s="8" t="s">
        <v>140</v>
      </c>
      <c r="D2617" s="8" t="s">
        <v>141</v>
      </c>
      <c r="E2617" s="8" t="s">
        <v>211</v>
      </c>
      <c r="F2617" s="8" t="s">
        <v>143</v>
      </c>
      <c r="G2617" s="8" t="s">
        <v>225</v>
      </c>
      <c r="H2617" s="8" t="s">
        <v>20</v>
      </c>
      <c r="I2617" s="8" t="s">
        <v>225</v>
      </c>
      <c r="J2617" s="8" t="s">
        <v>214</v>
      </c>
      <c r="K2617" s="8" t="s">
        <v>21</v>
      </c>
      <c r="L2617" s="12">
        <v>1187</v>
      </c>
      <c r="M2617" s="9">
        <v>17</v>
      </c>
      <c r="N2617" s="10">
        <f t="shared" si="360"/>
        <v>1.4321819713563605E-2</v>
      </c>
      <c r="O2617" s="11">
        <f t="shared" si="361"/>
        <v>15.709999999999999</v>
      </c>
      <c r="P2617" s="11">
        <v>267.07</v>
      </c>
      <c r="Q2617" s="11">
        <v>0</v>
      </c>
      <c r="R2617" s="8">
        <v>0</v>
      </c>
      <c r="S2617" s="8">
        <v>0</v>
      </c>
      <c r="T2617" s="33" t="str">
        <f t="shared" si="362"/>
        <v/>
      </c>
      <c r="U2617" s="12">
        <f t="shared" si="363"/>
        <v>0</v>
      </c>
      <c r="V2617" s="10">
        <f t="shared" si="364"/>
        <v>0</v>
      </c>
      <c r="W2617" s="11">
        <v>19.5</v>
      </c>
      <c r="X2617" s="8" t="s">
        <v>148</v>
      </c>
      <c r="Y2617" s="8" t="s">
        <v>149</v>
      </c>
      <c r="AA2617">
        <f t="shared" si="365"/>
        <v>4</v>
      </c>
      <c r="AB2617" s="32">
        <f t="shared" si="366"/>
        <v>-267.07</v>
      </c>
      <c r="AC2617" t="str">
        <f t="shared" si="367"/>
        <v>No Sales</v>
      </c>
      <c r="AD2617">
        <f>IFERROR(VLOOKUP(J2617,Product_lookup!$A:$G,5,FALSE),"")</f>
        <v>649</v>
      </c>
      <c r="AE2617">
        <f>IFERROR(VLOOKUP(J2617,Product_lookup!$A:$G,6,FALSE),"")</f>
        <v>234</v>
      </c>
      <c r="AF2617">
        <f>IFERROR(VLOOKUP(J2617,Product_lookup!$A:$G,7,FALSE),"")</f>
        <v>148</v>
      </c>
      <c r="AG2617" s="33">
        <f t="shared" si="368"/>
        <v>0.41140215716486905</v>
      </c>
    </row>
    <row r="2618" spans="1:33" x14ac:dyDescent="0.3">
      <c r="A2618" s="27">
        <v>46290</v>
      </c>
      <c r="B2618" s="8" t="s">
        <v>32</v>
      </c>
      <c r="C2618" s="8" t="s">
        <v>140</v>
      </c>
      <c r="D2618" s="8" t="s">
        <v>141</v>
      </c>
      <c r="E2618" s="8" t="s">
        <v>217</v>
      </c>
      <c r="F2618" s="8" t="s">
        <v>143</v>
      </c>
      <c r="G2618" s="8" t="s">
        <v>372</v>
      </c>
      <c r="H2618" s="8" t="s">
        <v>20</v>
      </c>
      <c r="I2618" s="8" t="s">
        <v>372</v>
      </c>
      <c r="J2618" s="8" t="s">
        <v>219</v>
      </c>
      <c r="K2618" s="8" t="s">
        <v>21</v>
      </c>
      <c r="L2618" s="12">
        <v>851</v>
      </c>
      <c r="M2618" s="9">
        <v>19</v>
      </c>
      <c r="N2618" s="10">
        <f t="shared" si="360"/>
        <v>2.2326674500587545E-2</v>
      </c>
      <c r="O2618" s="11">
        <f t="shared" si="361"/>
        <v>21.5</v>
      </c>
      <c r="P2618" s="8">
        <v>408.5</v>
      </c>
      <c r="Q2618" s="11">
        <v>799</v>
      </c>
      <c r="R2618" s="8">
        <v>1</v>
      </c>
      <c r="S2618" s="8">
        <v>1</v>
      </c>
      <c r="T2618" s="33">
        <f t="shared" si="362"/>
        <v>0.51126408010012514</v>
      </c>
      <c r="U2618" s="12">
        <f t="shared" si="363"/>
        <v>1.95593635250918</v>
      </c>
      <c r="V2618" s="10">
        <f t="shared" si="364"/>
        <v>5.2631578947368418E-2</v>
      </c>
      <c r="W2618" s="11">
        <v>21.5</v>
      </c>
      <c r="X2618" s="8" t="s">
        <v>148</v>
      </c>
      <c r="Y2618" s="8" t="s">
        <v>149</v>
      </c>
      <c r="AA2618">
        <f t="shared" si="365"/>
        <v>4</v>
      </c>
      <c r="AB2618" s="32">
        <f t="shared" si="366"/>
        <v>-43.5</v>
      </c>
      <c r="AC2618" t="str">
        <f t="shared" si="367"/>
        <v>Losing</v>
      </c>
      <c r="AD2618">
        <f>IFERROR(VLOOKUP(J2618,Product_lookup!$A:$G,5,FALSE),"")</f>
        <v>799</v>
      </c>
      <c r="AE2618">
        <f>IFERROR(VLOOKUP(J2618,Product_lookup!$A:$G,6,FALSE),"")</f>
        <v>272</v>
      </c>
      <c r="AF2618">
        <f>IFERROR(VLOOKUP(J2618,Product_lookup!$A:$G,7,FALSE),"")</f>
        <v>162</v>
      </c>
      <c r="AG2618" s="33">
        <f t="shared" si="368"/>
        <v>0.45682102628285359</v>
      </c>
    </row>
    <row r="2619" spans="1:33" x14ac:dyDescent="0.3">
      <c r="A2619" s="27">
        <v>46290</v>
      </c>
      <c r="B2619" s="8" t="s">
        <v>32</v>
      </c>
      <c r="C2619" s="8" t="s">
        <v>140</v>
      </c>
      <c r="D2619" s="8" t="s">
        <v>141</v>
      </c>
      <c r="E2619" s="8" t="s">
        <v>217</v>
      </c>
      <c r="F2619" s="8" t="s">
        <v>143</v>
      </c>
      <c r="G2619" s="8" t="s">
        <v>218</v>
      </c>
      <c r="H2619" s="8" t="s">
        <v>20</v>
      </c>
      <c r="I2619" s="8" t="s">
        <v>218</v>
      </c>
      <c r="J2619" s="8" t="s">
        <v>219</v>
      </c>
      <c r="K2619" s="8" t="s">
        <v>7</v>
      </c>
      <c r="L2619" s="12">
        <v>786</v>
      </c>
      <c r="M2619" s="9">
        <v>6</v>
      </c>
      <c r="N2619" s="10">
        <f t="shared" si="360"/>
        <v>7.6335877862595417E-3</v>
      </c>
      <c r="O2619" s="11">
        <f t="shared" si="361"/>
        <v>15.56</v>
      </c>
      <c r="P2619" s="11">
        <v>93.36</v>
      </c>
      <c r="Q2619" s="11">
        <v>0</v>
      </c>
      <c r="R2619" s="8">
        <v>0</v>
      </c>
      <c r="S2619" s="8">
        <v>0</v>
      </c>
      <c r="T2619" s="33" t="str">
        <f t="shared" si="362"/>
        <v/>
      </c>
      <c r="U2619" s="12">
        <f t="shared" si="363"/>
        <v>0</v>
      </c>
      <c r="V2619" s="10">
        <f t="shared" si="364"/>
        <v>0</v>
      </c>
      <c r="W2619" s="11">
        <v>23.5</v>
      </c>
      <c r="X2619" s="8" t="s">
        <v>148</v>
      </c>
      <c r="Y2619" s="8" t="s">
        <v>149</v>
      </c>
      <c r="AA2619">
        <f t="shared" si="365"/>
        <v>4</v>
      </c>
      <c r="AB2619" s="32">
        <f t="shared" si="366"/>
        <v>-93.36</v>
      </c>
      <c r="AC2619" t="str">
        <f t="shared" si="367"/>
        <v>No Sales</v>
      </c>
      <c r="AD2619">
        <f>IFERROR(VLOOKUP(J2619,Product_lookup!$A:$G,5,FALSE),"")</f>
        <v>799</v>
      </c>
      <c r="AE2619">
        <f>IFERROR(VLOOKUP(J2619,Product_lookup!$A:$G,6,FALSE),"")</f>
        <v>272</v>
      </c>
      <c r="AF2619">
        <f>IFERROR(VLOOKUP(J2619,Product_lookup!$A:$G,7,FALSE),"")</f>
        <v>162</v>
      </c>
      <c r="AG2619" s="33">
        <f t="shared" si="368"/>
        <v>0.45682102628285359</v>
      </c>
    </row>
    <row r="2620" spans="1:33" x14ac:dyDescent="0.3">
      <c r="A2620" s="27">
        <v>46290</v>
      </c>
      <c r="B2620" s="8" t="s">
        <v>32</v>
      </c>
      <c r="C2620" s="8" t="s">
        <v>140</v>
      </c>
      <c r="D2620" s="8" t="s">
        <v>141</v>
      </c>
      <c r="E2620" s="8" t="s">
        <v>217</v>
      </c>
      <c r="F2620" s="8" t="s">
        <v>143</v>
      </c>
      <c r="G2620" s="8" t="s">
        <v>447</v>
      </c>
      <c r="H2620" s="8" t="s">
        <v>20</v>
      </c>
      <c r="I2620" s="8" t="s">
        <v>447</v>
      </c>
      <c r="J2620" s="8" t="s">
        <v>219</v>
      </c>
      <c r="K2620" s="8" t="s">
        <v>14</v>
      </c>
      <c r="L2620" s="12">
        <v>1926</v>
      </c>
      <c r="M2620" s="9">
        <v>16</v>
      </c>
      <c r="N2620" s="10">
        <f t="shared" si="360"/>
        <v>8.3073727933541015E-3</v>
      </c>
      <c r="O2620" s="11">
        <f t="shared" si="361"/>
        <v>14.65</v>
      </c>
      <c r="P2620" s="11">
        <v>234.4</v>
      </c>
      <c r="Q2620" s="11">
        <v>0</v>
      </c>
      <c r="R2620" s="8">
        <v>0</v>
      </c>
      <c r="S2620" s="8">
        <v>0</v>
      </c>
      <c r="T2620" s="33" t="str">
        <f t="shared" si="362"/>
        <v/>
      </c>
      <c r="U2620" s="12">
        <f t="shared" si="363"/>
        <v>0</v>
      </c>
      <c r="V2620" s="10">
        <f t="shared" si="364"/>
        <v>0</v>
      </c>
      <c r="W2620" s="11">
        <v>20.5</v>
      </c>
      <c r="X2620" s="8" t="s">
        <v>148</v>
      </c>
      <c r="Y2620" s="8" t="s">
        <v>149</v>
      </c>
      <c r="AA2620">
        <f t="shared" si="365"/>
        <v>4</v>
      </c>
      <c r="AB2620" s="32">
        <f t="shared" si="366"/>
        <v>-234.4</v>
      </c>
      <c r="AC2620" t="str">
        <f t="shared" si="367"/>
        <v>No Sales</v>
      </c>
      <c r="AD2620">
        <f>IFERROR(VLOOKUP(J2620,Product_lookup!$A:$G,5,FALSE),"")</f>
        <v>799</v>
      </c>
      <c r="AE2620">
        <f>IFERROR(VLOOKUP(J2620,Product_lookup!$A:$G,6,FALSE),"")</f>
        <v>272</v>
      </c>
      <c r="AF2620">
        <f>IFERROR(VLOOKUP(J2620,Product_lookup!$A:$G,7,FALSE),"")</f>
        <v>162</v>
      </c>
      <c r="AG2620" s="33">
        <f t="shared" si="368"/>
        <v>0.45682102628285359</v>
      </c>
    </row>
    <row r="2621" spans="1:33" x14ac:dyDescent="0.3">
      <c r="A2621" s="27">
        <v>46290</v>
      </c>
      <c r="B2621" s="8" t="s">
        <v>32</v>
      </c>
      <c r="C2621" s="8" t="s">
        <v>140</v>
      </c>
      <c r="D2621" s="8" t="s">
        <v>141</v>
      </c>
      <c r="E2621" s="8" t="s">
        <v>217</v>
      </c>
      <c r="F2621" s="8" t="s">
        <v>143</v>
      </c>
      <c r="G2621" s="8" t="s">
        <v>452</v>
      </c>
      <c r="H2621" s="8" t="s">
        <v>20</v>
      </c>
      <c r="I2621" s="8" t="s">
        <v>452</v>
      </c>
      <c r="J2621" s="8" t="s">
        <v>219</v>
      </c>
      <c r="K2621" s="8" t="s">
        <v>21</v>
      </c>
      <c r="L2621" s="12">
        <v>334</v>
      </c>
      <c r="M2621" s="9">
        <v>4</v>
      </c>
      <c r="N2621" s="10">
        <f t="shared" si="360"/>
        <v>1.1976047904191617E-2</v>
      </c>
      <c r="O2621" s="11">
        <f t="shared" si="361"/>
        <v>23.5</v>
      </c>
      <c r="P2621" s="11">
        <v>94</v>
      </c>
      <c r="Q2621" s="11">
        <v>799</v>
      </c>
      <c r="R2621" s="8">
        <v>1</v>
      </c>
      <c r="S2621" s="8">
        <v>1</v>
      </c>
      <c r="T2621" s="33">
        <f t="shared" si="362"/>
        <v>0.11764705882352941</v>
      </c>
      <c r="U2621" s="12">
        <f t="shared" si="363"/>
        <v>8.5</v>
      </c>
      <c r="V2621" s="10">
        <f t="shared" si="364"/>
        <v>0.25</v>
      </c>
      <c r="W2621" s="11">
        <v>23.5</v>
      </c>
      <c r="X2621" s="8" t="s">
        <v>148</v>
      </c>
      <c r="Y2621" s="8" t="s">
        <v>149</v>
      </c>
      <c r="AA2621">
        <f t="shared" si="365"/>
        <v>4</v>
      </c>
      <c r="AB2621" s="32">
        <f t="shared" si="366"/>
        <v>271</v>
      </c>
      <c r="AC2621" t="str">
        <f t="shared" si="367"/>
        <v>Profitable</v>
      </c>
      <c r="AD2621">
        <f>IFERROR(VLOOKUP(J2621,Product_lookup!$A:$G,5,FALSE),"")</f>
        <v>799</v>
      </c>
      <c r="AE2621">
        <f>IFERROR(VLOOKUP(J2621,Product_lookup!$A:$G,6,FALSE),"")</f>
        <v>272</v>
      </c>
      <c r="AF2621">
        <f>IFERROR(VLOOKUP(J2621,Product_lookup!$A:$G,7,FALSE),"")</f>
        <v>162</v>
      </c>
      <c r="AG2621" s="33">
        <f t="shared" si="368"/>
        <v>0.45682102628285359</v>
      </c>
    </row>
    <row r="2622" spans="1:33" x14ac:dyDescent="0.3">
      <c r="A2622" s="27">
        <v>46290</v>
      </c>
      <c r="B2622" s="8" t="s">
        <v>32</v>
      </c>
      <c r="C2622" s="8" t="s">
        <v>140</v>
      </c>
      <c r="D2622" s="8" t="s">
        <v>141</v>
      </c>
      <c r="E2622" s="8" t="s">
        <v>217</v>
      </c>
      <c r="F2622" s="8" t="s">
        <v>143</v>
      </c>
      <c r="G2622" s="8" t="s">
        <v>521</v>
      </c>
      <c r="H2622" s="8" t="s">
        <v>20</v>
      </c>
      <c r="I2622" s="8" t="s">
        <v>521</v>
      </c>
      <c r="J2622" s="8" t="s">
        <v>219</v>
      </c>
      <c r="K2622" s="8" t="s">
        <v>7</v>
      </c>
      <c r="L2622" s="12">
        <v>630</v>
      </c>
      <c r="M2622" s="9">
        <v>6</v>
      </c>
      <c r="N2622" s="10">
        <f t="shared" si="360"/>
        <v>9.5238095238095247E-3</v>
      </c>
      <c r="O2622" s="11">
        <f t="shared" si="361"/>
        <v>13.469999999999999</v>
      </c>
      <c r="P2622" s="11">
        <v>80.819999999999993</v>
      </c>
      <c r="Q2622" s="11">
        <v>0</v>
      </c>
      <c r="R2622" s="8">
        <v>0</v>
      </c>
      <c r="S2622" s="8">
        <v>0</v>
      </c>
      <c r="T2622" s="33" t="str">
        <f t="shared" si="362"/>
        <v/>
      </c>
      <c r="U2622" s="12">
        <f t="shared" si="363"/>
        <v>0</v>
      </c>
      <c r="V2622" s="10">
        <f t="shared" si="364"/>
        <v>0</v>
      </c>
      <c r="W2622" s="11">
        <v>21</v>
      </c>
      <c r="X2622" s="8" t="s">
        <v>148</v>
      </c>
      <c r="Y2622" s="8" t="s">
        <v>149</v>
      </c>
      <c r="AA2622">
        <f t="shared" si="365"/>
        <v>4</v>
      </c>
      <c r="AB2622" s="32">
        <f t="shared" si="366"/>
        <v>-80.819999999999993</v>
      </c>
      <c r="AC2622" t="str">
        <f t="shared" si="367"/>
        <v>No Sales</v>
      </c>
      <c r="AD2622">
        <f>IFERROR(VLOOKUP(J2622,Product_lookup!$A:$G,5,FALSE),"")</f>
        <v>799</v>
      </c>
      <c r="AE2622">
        <f>IFERROR(VLOOKUP(J2622,Product_lookup!$A:$G,6,FALSE),"")</f>
        <v>272</v>
      </c>
      <c r="AF2622">
        <f>IFERROR(VLOOKUP(J2622,Product_lookup!$A:$G,7,FALSE),"")</f>
        <v>162</v>
      </c>
      <c r="AG2622" s="33">
        <f t="shared" si="368"/>
        <v>0.45682102628285359</v>
      </c>
    </row>
    <row r="2623" spans="1:33" x14ac:dyDescent="0.3">
      <c r="A2623" s="27">
        <v>46290</v>
      </c>
      <c r="B2623" s="8" t="s">
        <v>26</v>
      </c>
      <c r="C2623" s="8" t="s">
        <v>140</v>
      </c>
      <c r="D2623" s="8" t="s">
        <v>141</v>
      </c>
      <c r="E2623" s="8" t="s">
        <v>150</v>
      </c>
      <c r="F2623" s="8" t="s">
        <v>143</v>
      </c>
      <c r="G2623" s="8" t="s">
        <v>210</v>
      </c>
      <c r="H2623" s="8" t="s">
        <v>13</v>
      </c>
      <c r="I2623" s="8" t="s">
        <v>210</v>
      </c>
      <c r="J2623" s="8" t="s">
        <v>153</v>
      </c>
      <c r="K2623" s="8" t="s">
        <v>14</v>
      </c>
      <c r="L2623" s="12">
        <v>2517</v>
      </c>
      <c r="M2623" s="9">
        <v>14</v>
      </c>
      <c r="N2623" s="10">
        <f t="shared" si="360"/>
        <v>5.5621771950735005E-3</v>
      </c>
      <c r="O2623" s="11">
        <f t="shared" si="361"/>
        <v>10.81</v>
      </c>
      <c r="P2623" s="11">
        <v>151.34</v>
      </c>
      <c r="Q2623" s="11">
        <v>0</v>
      </c>
      <c r="R2623" s="8">
        <v>0</v>
      </c>
      <c r="S2623" s="8">
        <v>0</v>
      </c>
      <c r="T2623" s="33" t="str">
        <f t="shared" si="362"/>
        <v/>
      </c>
      <c r="U2623" s="12">
        <f t="shared" si="363"/>
        <v>0</v>
      </c>
      <c r="V2623" s="10">
        <f t="shared" si="364"/>
        <v>0</v>
      </c>
      <c r="W2623" s="11">
        <v>16.5</v>
      </c>
      <c r="X2623" s="8" t="s">
        <v>148</v>
      </c>
      <c r="Y2623" s="8" t="s">
        <v>149</v>
      </c>
      <c r="AA2623">
        <f t="shared" si="365"/>
        <v>4</v>
      </c>
      <c r="AB2623" s="32">
        <f t="shared" si="366"/>
        <v>-151.34</v>
      </c>
      <c r="AC2623" t="str">
        <f t="shared" si="367"/>
        <v>No Sales</v>
      </c>
      <c r="AD2623">
        <f>IFERROR(VLOOKUP(J2623,Product_lookup!$A:$G,5,FALSE),"")</f>
        <v>549</v>
      </c>
      <c r="AE2623">
        <f>IFERROR(VLOOKUP(J2623,Product_lookup!$A:$G,6,FALSE),"")</f>
        <v>192</v>
      </c>
      <c r="AF2623">
        <f>IFERROR(VLOOKUP(J2623,Product_lookup!$A:$G,7,FALSE),"")</f>
        <v>139</v>
      </c>
      <c r="AG2623" s="33">
        <f t="shared" si="368"/>
        <v>0.39708561020036431</v>
      </c>
    </row>
    <row r="2624" spans="1:33" x14ac:dyDescent="0.3">
      <c r="A2624" s="27">
        <v>46290</v>
      </c>
      <c r="B2624" s="8" t="s">
        <v>26</v>
      </c>
      <c r="C2624" s="8" t="s">
        <v>140</v>
      </c>
      <c r="D2624" s="8" t="s">
        <v>141</v>
      </c>
      <c r="E2624" s="8" t="s">
        <v>150</v>
      </c>
      <c r="F2624" s="8" t="s">
        <v>143</v>
      </c>
      <c r="G2624" s="8" t="s">
        <v>156</v>
      </c>
      <c r="H2624" s="8" t="s">
        <v>13</v>
      </c>
      <c r="I2624" s="8" t="s">
        <v>584</v>
      </c>
      <c r="J2624" s="8" t="s">
        <v>153</v>
      </c>
      <c r="K2624" s="8" t="s">
        <v>14</v>
      </c>
      <c r="L2624" s="12">
        <v>310</v>
      </c>
      <c r="M2624" s="9">
        <v>4</v>
      </c>
      <c r="N2624" s="10">
        <f t="shared" si="360"/>
        <v>1.2903225806451613E-2</v>
      </c>
      <c r="O2624" s="11">
        <f t="shared" si="361"/>
        <v>9.8699999999999992</v>
      </c>
      <c r="P2624" s="11">
        <v>39.479999999999997</v>
      </c>
      <c r="Q2624" s="11">
        <v>0</v>
      </c>
      <c r="R2624" s="8">
        <v>0</v>
      </c>
      <c r="S2624" s="8">
        <v>0</v>
      </c>
      <c r="T2624" s="33" t="str">
        <f t="shared" si="362"/>
        <v/>
      </c>
      <c r="U2624" s="12">
        <f t="shared" si="363"/>
        <v>0</v>
      </c>
      <c r="V2624" s="10">
        <f t="shared" si="364"/>
        <v>0</v>
      </c>
      <c r="W2624" s="11">
        <v>15.5</v>
      </c>
      <c r="X2624" s="8" t="s">
        <v>148</v>
      </c>
      <c r="Y2624" s="8" t="s">
        <v>149</v>
      </c>
      <c r="AA2624">
        <f t="shared" si="365"/>
        <v>4</v>
      </c>
      <c r="AB2624" s="32">
        <f t="shared" si="366"/>
        <v>-39.479999999999997</v>
      </c>
      <c r="AC2624" t="str">
        <f t="shared" si="367"/>
        <v>No Sales</v>
      </c>
      <c r="AD2624">
        <f>IFERROR(VLOOKUP(J2624,Product_lookup!$A:$G,5,FALSE),"")</f>
        <v>549</v>
      </c>
      <c r="AE2624">
        <f>IFERROR(VLOOKUP(J2624,Product_lookup!$A:$G,6,FALSE),"")</f>
        <v>192</v>
      </c>
      <c r="AF2624">
        <f>IFERROR(VLOOKUP(J2624,Product_lookup!$A:$G,7,FALSE),"")</f>
        <v>139</v>
      </c>
      <c r="AG2624" s="33">
        <f t="shared" si="368"/>
        <v>0.39708561020036431</v>
      </c>
    </row>
    <row r="2625" spans="1:33" x14ac:dyDescent="0.3">
      <c r="A2625" s="27">
        <v>46290</v>
      </c>
      <c r="B2625" s="8" t="s">
        <v>26</v>
      </c>
      <c r="C2625" s="8" t="s">
        <v>140</v>
      </c>
      <c r="D2625" s="8" t="s">
        <v>141</v>
      </c>
      <c r="E2625" s="8" t="s">
        <v>150</v>
      </c>
      <c r="F2625" s="8" t="s">
        <v>143</v>
      </c>
      <c r="G2625" s="8" t="s">
        <v>156</v>
      </c>
      <c r="H2625" s="8" t="s">
        <v>13</v>
      </c>
      <c r="I2625" s="8" t="s">
        <v>1028</v>
      </c>
      <c r="J2625" s="8" t="s">
        <v>153</v>
      </c>
      <c r="K2625" s="8" t="s">
        <v>21</v>
      </c>
      <c r="L2625" s="12">
        <v>139</v>
      </c>
      <c r="M2625" s="9">
        <v>2</v>
      </c>
      <c r="N2625" s="10">
        <f t="shared" si="360"/>
        <v>1.4388489208633094E-2</v>
      </c>
      <c r="O2625" s="11">
        <f t="shared" si="361"/>
        <v>12.22</v>
      </c>
      <c r="P2625" s="11">
        <v>24.44</v>
      </c>
      <c r="Q2625" s="11">
        <v>0</v>
      </c>
      <c r="R2625" s="8">
        <v>0</v>
      </c>
      <c r="S2625" s="8">
        <v>0</v>
      </c>
      <c r="T2625" s="33" t="str">
        <f t="shared" si="362"/>
        <v/>
      </c>
      <c r="U2625" s="12">
        <f t="shared" si="363"/>
        <v>0</v>
      </c>
      <c r="V2625" s="10">
        <f t="shared" si="364"/>
        <v>0</v>
      </c>
      <c r="W2625" s="11">
        <v>12.5</v>
      </c>
      <c r="X2625" s="8" t="s">
        <v>148</v>
      </c>
      <c r="Y2625" s="8" t="s">
        <v>149</v>
      </c>
      <c r="AA2625">
        <f t="shared" si="365"/>
        <v>4</v>
      </c>
      <c r="AB2625" s="32">
        <f t="shared" si="366"/>
        <v>-24.44</v>
      </c>
      <c r="AC2625" t="str">
        <f t="shared" si="367"/>
        <v>No Sales</v>
      </c>
      <c r="AD2625">
        <f>IFERROR(VLOOKUP(J2625,Product_lookup!$A:$G,5,FALSE),"")</f>
        <v>549</v>
      </c>
      <c r="AE2625">
        <f>IFERROR(VLOOKUP(J2625,Product_lookup!$A:$G,6,FALSE),"")</f>
        <v>192</v>
      </c>
      <c r="AF2625">
        <f>IFERROR(VLOOKUP(J2625,Product_lookup!$A:$G,7,FALSE),"")</f>
        <v>139</v>
      </c>
      <c r="AG2625" s="33">
        <f t="shared" si="368"/>
        <v>0.39708561020036431</v>
      </c>
    </row>
    <row r="2626" spans="1:33" x14ac:dyDescent="0.3">
      <c r="A2626" s="27">
        <v>46290</v>
      </c>
      <c r="B2626" s="8" t="s">
        <v>26</v>
      </c>
      <c r="C2626" s="8" t="s">
        <v>140</v>
      </c>
      <c r="D2626" s="8" t="s">
        <v>141</v>
      </c>
      <c r="E2626" s="8" t="s">
        <v>150</v>
      </c>
      <c r="F2626" s="8" t="s">
        <v>143</v>
      </c>
      <c r="G2626" s="8" t="s">
        <v>210</v>
      </c>
      <c r="H2626" s="8" t="s">
        <v>13</v>
      </c>
      <c r="I2626" s="8" t="s">
        <v>725</v>
      </c>
      <c r="J2626" s="8" t="s">
        <v>153</v>
      </c>
      <c r="K2626" s="8" t="s">
        <v>14</v>
      </c>
      <c r="L2626" s="12">
        <v>336</v>
      </c>
      <c r="M2626" s="9">
        <v>0</v>
      </c>
      <c r="N2626" s="10">
        <f t="shared" ref="N2626:N2689" si="369">IF(L2626=0,"",M2626/L2626)</f>
        <v>0</v>
      </c>
      <c r="O2626" s="11" t="str">
        <f t="shared" ref="O2626:O2689" si="370">IF(M2626=0,"",P2626/M2626)</f>
        <v/>
      </c>
      <c r="P2626" s="11">
        <v>0</v>
      </c>
      <c r="Q2626" s="11">
        <v>0</v>
      </c>
      <c r="R2626" s="8">
        <v>0</v>
      </c>
      <c r="S2626" s="8">
        <v>0</v>
      </c>
      <c r="T2626" s="33" t="str">
        <f t="shared" ref="T2626:T2689" si="371">IF(Q2626=0,"",P2626/Q2626)</f>
        <v/>
      </c>
      <c r="U2626" s="12" t="str">
        <f t="shared" ref="U2626:U2689" si="372">IF(P2626=0,"",Q2626/P2626)</f>
        <v/>
      </c>
      <c r="V2626" s="10" t="str">
        <f t="shared" ref="V2626:V2689" si="373">IF(M2626=0,"",R2626/M2626)</f>
        <v/>
      </c>
      <c r="W2626" s="11">
        <v>12</v>
      </c>
      <c r="X2626" s="8" t="s">
        <v>148</v>
      </c>
      <c r="Y2626" s="8" t="s">
        <v>149</v>
      </c>
      <c r="AA2626">
        <f t="shared" ref="AA2626:AA2689" si="374">IF(OR(A2626&lt;DATE(2026,9,1),A2626&gt;DATE(2026,9,28)),"Check Date",INT((A2626-DATE(2026,9,1))/7)+1)</f>
        <v>4</v>
      </c>
      <c r="AB2626" s="32">
        <f t="shared" ref="AB2626:AB2689" si="375">IF(OR(AD2626="",AE2626="",AF2626=""),"",S2626*(AD2626-AE2626-AF2626)-P2626)</f>
        <v>0</v>
      </c>
      <c r="AC2626" t="str">
        <f t="shared" ref="AC2626:AC2689" si="376">IF(P2626&lt;0,"Review",IF(OR(AD2626="",AE2626="",AF2626=""),"Cost missing",IF(P2626=0,"No Spend",IF(Q2626=0,"No Sales",IF(P2626/Q2626&lt;AG2626,"Profitable","Losing")))))</f>
        <v>No Spend</v>
      </c>
      <c r="AD2626">
        <f>IFERROR(VLOOKUP(J2626,Product_lookup!$A:$G,5,FALSE),"")</f>
        <v>549</v>
      </c>
      <c r="AE2626">
        <f>IFERROR(VLOOKUP(J2626,Product_lookup!$A:$G,6,FALSE),"")</f>
        <v>192</v>
      </c>
      <c r="AF2626">
        <f>IFERROR(VLOOKUP(J2626,Product_lookup!$A:$G,7,FALSE),"")</f>
        <v>139</v>
      </c>
      <c r="AG2626" s="33">
        <f t="shared" ref="AG2626:AG2689" si="377">IFERROR((AD2626-AE2626-AF2626)/AD2626,"")</f>
        <v>0.39708561020036431</v>
      </c>
    </row>
    <row r="2627" spans="1:33" x14ac:dyDescent="0.3">
      <c r="A2627" s="27">
        <v>46290</v>
      </c>
      <c r="B2627" s="8" t="s">
        <v>26</v>
      </c>
      <c r="C2627" s="8" t="s">
        <v>140</v>
      </c>
      <c r="D2627" s="8" t="s">
        <v>141</v>
      </c>
      <c r="E2627" s="8" t="s">
        <v>150</v>
      </c>
      <c r="F2627" s="8" t="s">
        <v>143</v>
      </c>
      <c r="G2627" s="8" t="s">
        <v>210</v>
      </c>
      <c r="H2627" s="8" t="s">
        <v>13</v>
      </c>
      <c r="I2627" s="8" t="s">
        <v>457</v>
      </c>
      <c r="J2627" s="8" t="s">
        <v>153</v>
      </c>
      <c r="K2627" s="8" t="s">
        <v>14</v>
      </c>
      <c r="L2627" s="12">
        <v>135</v>
      </c>
      <c r="M2627" s="9">
        <v>1</v>
      </c>
      <c r="N2627" s="10">
        <f t="shared" si="369"/>
        <v>7.4074074074074077E-3</v>
      </c>
      <c r="O2627" s="11">
        <f t="shared" si="370"/>
        <v>11.8</v>
      </c>
      <c r="P2627" s="11">
        <v>11.8</v>
      </c>
      <c r="Q2627" s="11">
        <v>0</v>
      </c>
      <c r="R2627" s="8">
        <v>0</v>
      </c>
      <c r="S2627" s="8">
        <v>0</v>
      </c>
      <c r="T2627" s="33" t="str">
        <f t="shared" si="371"/>
        <v/>
      </c>
      <c r="U2627" s="12">
        <f t="shared" si="372"/>
        <v>0</v>
      </c>
      <c r="V2627" s="10">
        <f t="shared" si="373"/>
        <v>0</v>
      </c>
      <c r="W2627" s="11">
        <v>15</v>
      </c>
      <c r="X2627" s="8" t="s">
        <v>148</v>
      </c>
      <c r="Y2627" s="8" t="s">
        <v>149</v>
      </c>
      <c r="AA2627">
        <f t="shared" si="374"/>
        <v>4</v>
      </c>
      <c r="AB2627" s="32">
        <f t="shared" si="375"/>
        <v>-11.8</v>
      </c>
      <c r="AC2627" t="str">
        <f t="shared" si="376"/>
        <v>No Sales</v>
      </c>
      <c r="AD2627">
        <f>IFERROR(VLOOKUP(J2627,Product_lookup!$A:$G,5,FALSE),"")</f>
        <v>549</v>
      </c>
      <c r="AE2627">
        <f>IFERROR(VLOOKUP(J2627,Product_lookup!$A:$G,6,FALSE),"")</f>
        <v>192</v>
      </c>
      <c r="AF2627">
        <f>IFERROR(VLOOKUP(J2627,Product_lookup!$A:$G,7,FALSE),"")</f>
        <v>139</v>
      </c>
      <c r="AG2627" s="33">
        <f t="shared" si="377"/>
        <v>0.39708561020036431</v>
      </c>
    </row>
    <row r="2628" spans="1:33" x14ac:dyDescent="0.3">
      <c r="A2628" s="27">
        <v>46290</v>
      </c>
      <c r="B2628" s="8" t="s">
        <v>26</v>
      </c>
      <c r="C2628" s="8" t="s">
        <v>140</v>
      </c>
      <c r="D2628" s="8" t="s">
        <v>141</v>
      </c>
      <c r="E2628" s="8" t="s">
        <v>150</v>
      </c>
      <c r="F2628" s="8" t="s">
        <v>143</v>
      </c>
      <c r="G2628" s="8" t="s">
        <v>156</v>
      </c>
      <c r="H2628" s="8" t="s">
        <v>13</v>
      </c>
      <c r="I2628" s="8" t="s">
        <v>506</v>
      </c>
      <c r="J2628" s="8" t="s">
        <v>153</v>
      </c>
      <c r="K2628" s="8" t="s">
        <v>7</v>
      </c>
      <c r="L2628" s="12">
        <v>403</v>
      </c>
      <c r="M2628" s="9">
        <v>1</v>
      </c>
      <c r="N2628" s="10">
        <f t="shared" si="369"/>
        <v>2.4813895781637717E-3</v>
      </c>
      <c r="O2628" s="11">
        <f t="shared" si="370"/>
        <v>9.5299999999999994</v>
      </c>
      <c r="P2628" s="11">
        <v>9.5299999999999994</v>
      </c>
      <c r="Q2628" s="11">
        <v>0</v>
      </c>
      <c r="R2628" s="8">
        <v>0</v>
      </c>
      <c r="S2628" s="8">
        <v>0</v>
      </c>
      <c r="T2628" s="33" t="str">
        <f t="shared" si="371"/>
        <v/>
      </c>
      <c r="U2628" s="12">
        <f t="shared" si="372"/>
        <v>0</v>
      </c>
      <c r="V2628" s="10">
        <f t="shared" si="373"/>
        <v>0</v>
      </c>
      <c r="W2628" s="11">
        <v>13.5</v>
      </c>
      <c r="X2628" s="8" t="s">
        <v>148</v>
      </c>
      <c r="Y2628" s="8" t="s">
        <v>149</v>
      </c>
      <c r="Z2628" s="8" t="s">
        <v>177</v>
      </c>
      <c r="AA2628">
        <f t="shared" si="374"/>
        <v>4</v>
      </c>
      <c r="AB2628" s="32">
        <f t="shared" si="375"/>
        <v>-9.5299999999999994</v>
      </c>
      <c r="AC2628" t="str">
        <f t="shared" si="376"/>
        <v>No Sales</v>
      </c>
      <c r="AD2628">
        <f>IFERROR(VLOOKUP(J2628,Product_lookup!$A:$G,5,FALSE),"")</f>
        <v>549</v>
      </c>
      <c r="AE2628">
        <f>IFERROR(VLOOKUP(J2628,Product_lookup!$A:$G,6,FALSE),"")</f>
        <v>192</v>
      </c>
      <c r="AF2628">
        <f>IFERROR(VLOOKUP(J2628,Product_lookup!$A:$G,7,FALSE),"")</f>
        <v>139</v>
      </c>
      <c r="AG2628" s="33">
        <f t="shared" si="377"/>
        <v>0.39708561020036431</v>
      </c>
    </row>
    <row r="2629" spans="1:33" x14ac:dyDescent="0.3">
      <c r="A2629" s="27">
        <v>46290</v>
      </c>
      <c r="B2629" s="8" t="s">
        <v>26</v>
      </c>
      <c r="C2629" s="8" t="s">
        <v>140</v>
      </c>
      <c r="D2629" s="8" t="s">
        <v>141</v>
      </c>
      <c r="E2629" s="8" t="s">
        <v>211</v>
      </c>
      <c r="F2629" s="8" t="s">
        <v>143</v>
      </c>
      <c r="G2629" s="8" t="s">
        <v>215</v>
      </c>
      <c r="H2629" s="8" t="s">
        <v>13</v>
      </c>
      <c r="I2629" s="8" t="s">
        <v>224</v>
      </c>
      <c r="J2629" s="8" t="s">
        <v>214</v>
      </c>
      <c r="K2629" s="8" t="s">
        <v>7</v>
      </c>
      <c r="L2629" s="12">
        <v>821</v>
      </c>
      <c r="M2629" s="9">
        <v>3</v>
      </c>
      <c r="N2629" s="10">
        <f t="shared" si="369"/>
        <v>3.6540803897685747E-3</v>
      </c>
      <c r="O2629" s="11">
        <f t="shared" si="370"/>
        <v>7.7399999999999993</v>
      </c>
      <c r="P2629" s="11">
        <v>23.22</v>
      </c>
      <c r="Q2629" s="11">
        <v>0</v>
      </c>
      <c r="R2629" s="8">
        <v>0</v>
      </c>
      <c r="S2629" s="8">
        <v>0</v>
      </c>
      <c r="T2629" s="33" t="str">
        <f t="shared" si="371"/>
        <v/>
      </c>
      <c r="U2629" s="12">
        <f t="shared" si="372"/>
        <v>0</v>
      </c>
      <c r="V2629" s="10">
        <f t="shared" si="373"/>
        <v>0</v>
      </c>
      <c r="W2629" s="11">
        <v>14.5</v>
      </c>
      <c r="X2629" s="8" t="s">
        <v>148</v>
      </c>
      <c r="Y2629" s="8" t="s">
        <v>149</v>
      </c>
      <c r="AA2629">
        <f t="shared" si="374"/>
        <v>4</v>
      </c>
      <c r="AB2629" s="32">
        <f t="shared" si="375"/>
        <v>-23.22</v>
      </c>
      <c r="AC2629" t="str">
        <f t="shared" si="376"/>
        <v>No Sales</v>
      </c>
      <c r="AD2629">
        <f>IFERROR(VLOOKUP(J2629,Product_lookup!$A:$G,5,FALSE),"")</f>
        <v>649</v>
      </c>
      <c r="AE2629">
        <f>IFERROR(VLOOKUP(J2629,Product_lookup!$A:$G,6,FALSE),"")</f>
        <v>234</v>
      </c>
      <c r="AF2629">
        <f>IFERROR(VLOOKUP(J2629,Product_lookup!$A:$G,7,FALSE),"")</f>
        <v>148</v>
      </c>
      <c r="AG2629" s="33">
        <f t="shared" si="377"/>
        <v>0.41140215716486905</v>
      </c>
    </row>
    <row r="2630" spans="1:33" x14ac:dyDescent="0.3">
      <c r="A2630" s="27">
        <v>46287</v>
      </c>
      <c r="C2630" s="8" t="s">
        <v>140</v>
      </c>
      <c r="D2630" s="8" t="s">
        <v>141</v>
      </c>
      <c r="E2630" s="8" t="s">
        <v>142</v>
      </c>
      <c r="F2630" s="8" t="s">
        <v>143</v>
      </c>
      <c r="G2630" s="8" t="s">
        <v>178</v>
      </c>
      <c r="H2630" s="8" t="s">
        <v>6</v>
      </c>
      <c r="I2630" s="8" t="s">
        <v>1077</v>
      </c>
      <c r="J2630" s="8" t="s">
        <v>147</v>
      </c>
      <c r="K2630" s="8" t="s">
        <v>7</v>
      </c>
      <c r="L2630" s="12">
        <v>142</v>
      </c>
      <c r="M2630" s="9">
        <v>0</v>
      </c>
      <c r="N2630" s="10">
        <f t="shared" si="369"/>
        <v>0</v>
      </c>
      <c r="O2630" s="11" t="str">
        <f t="shared" si="370"/>
        <v/>
      </c>
      <c r="P2630" s="11">
        <v>0</v>
      </c>
      <c r="Q2630" s="11">
        <v>0</v>
      </c>
      <c r="R2630" s="8">
        <v>0</v>
      </c>
      <c r="S2630" s="8">
        <v>0</v>
      </c>
      <c r="T2630" s="33" t="str">
        <f t="shared" si="371"/>
        <v/>
      </c>
      <c r="U2630" s="12" t="str">
        <f t="shared" si="372"/>
        <v/>
      </c>
      <c r="V2630" s="10" t="str">
        <f t="shared" si="373"/>
        <v/>
      </c>
      <c r="W2630" s="11">
        <v>18.5</v>
      </c>
      <c r="X2630" s="8" t="s">
        <v>148</v>
      </c>
      <c r="Y2630" s="8" t="s">
        <v>149</v>
      </c>
      <c r="AA2630">
        <f t="shared" si="374"/>
        <v>4</v>
      </c>
      <c r="AB2630" s="32">
        <f t="shared" si="375"/>
        <v>0</v>
      </c>
      <c r="AC2630" t="str">
        <f t="shared" si="376"/>
        <v>No Spend</v>
      </c>
      <c r="AD2630">
        <f>IFERROR(VLOOKUP(J2630,Product_lookup!$A:$G,5,FALSE),"")</f>
        <v>599</v>
      </c>
      <c r="AE2630">
        <f>IFERROR(VLOOKUP(J2630,Product_lookup!$A:$G,6,FALSE),"")</f>
        <v>216</v>
      </c>
      <c r="AF2630">
        <f>IFERROR(VLOOKUP(J2630,Product_lookup!$A:$G,7,FALSE),"")</f>
        <v>144</v>
      </c>
      <c r="AG2630" s="33">
        <f t="shared" si="377"/>
        <v>0.39899833055091821</v>
      </c>
    </row>
    <row r="2631" spans="1:33" x14ac:dyDescent="0.3">
      <c r="A2631" s="27">
        <v>46290</v>
      </c>
      <c r="B2631" s="8" t="s">
        <v>26</v>
      </c>
      <c r="C2631" s="8" t="s">
        <v>140</v>
      </c>
      <c r="D2631" s="8" t="s">
        <v>141</v>
      </c>
      <c r="E2631" s="8" t="s">
        <v>211</v>
      </c>
      <c r="F2631" s="8" t="s">
        <v>143</v>
      </c>
      <c r="G2631" s="8" t="s">
        <v>225</v>
      </c>
      <c r="H2631" s="8" t="s">
        <v>13</v>
      </c>
      <c r="I2631" s="8" t="s">
        <v>368</v>
      </c>
      <c r="J2631" s="8" t="s">
        <v>214</v>
      </c>
      <c r="K2631" s="8" t="s">
        <v>14</v>
      </c>
      <c r="L2631" s="12">
        <v>621</v>
      </c>
      <c r="M2631" s="9">
        <v>5</v>
      </c>
      <c r="N2631" s="10">
        <f t="shared" si="369"/>
        <v>8.0515297906602248E-3</v>
      </c>
      <c r="O2631" s="11">
        <f t="shared" si="370"/>
        <v>14.15</v>
      </c>
      <c r="P2631" s="11">
        <v>70.75</v>
      </c>
      <c r="Q2631" s="11">
        <v>0</v>
      </c>
      <c r="R2631" s="8">
        <v>0</v>
      </c>
      <c r="S2631" s="8">
        <v>0</v>
      </c>
      <c r="T2631" s="33" t="str">
        <f t="shared" si="371"/>
        <v/>
      </c>
      <c r="U2631" s="12">
        <f t="shared" si="372"/>
        <v>0</v>
      </c>
      <c r="V2631" s="10">
        <f t="shared" si="373"/>
        <v>0</v>
      </c>
      <c r="W2631" s="11">
        <v>18</v>
      </c>
      <c r="X2631" s="8" t="s">
        <v>148</v>
      </c>
      <c r="Y2631" s="8" t="s">
        <v>149</v>
      </c>
      <c r="AA2631">
        <f t="shared" si="374"/>
        <v>4</v>
      </c>
      <c r="AB2631" s="32">
        <f t="shared" si="375"/>
        <v>-70.75</v>
      </c>
      <c r="AC2631" t="str">
        <f t="shared" si="376"/>
        <v>No Sales</v>
      </c>
      <c r="AD2631">
        <f>IFERROR(VLOOKUP(J2631,Product_lookup!$A:$G,5,FALSE),"")</f>
        <v>649</v>
      </c>
      <c r="AE2631">
        <f>IFERROR(VLOOKUP(J2631,Product_lookup!$A:$G,6,FALSE),"")</f>
        <v>234</v>
      </c>
      <c r="AF2631">
        <f>IFERROR(VLOOKUP(J2631,Product_lookup!$A:$G,7,FALSE),"")</f>
        <v>148</v>
      </c>
      <c r="AG2631" s="33">
        <f t="shared" si="377"/>
        <v>0.41140215716486905</v>
      </c>
    </row>
    <row r="2632" spans="1:33" x14ac:dyDescent="0.3">
      <c r="A2632" s="27">
        <v>46290</v>
      </c>
      <c r="B2632" s="8" t="s">
        <v>26</v>
      </c>
      <c r="C2632" s="8" t="s">
        <v>140</v>
      </c>
      <c r="D2632" s="8" t="s">
        <v>141</v>
      </c>
      <c r="E2632" s="8" t="s">
        <v>211</v>
      </c>
      <c r="F2632" s="8" t="s">
        <v>143</v>
      </c>
      <c r="G2632" s="8" t="s">
        <v>225</v>
      </c>
      <c r="H2632" s="8" t="s">
        <v>13</v>
      </c>
      <c r="I2632" s="8" t="s">
        <v>225</v>
      </c>
      <c r="J2632" s="8" t="s">
        <v>214</v>
      </c>
      <c r="K2632" s="8" t="s">
        <v>21</v>
      </c>
      <c r="L2632" s="12">
        <v>1199</v>
      </c>
      <c r="M2632" s="9">
        <v>13</v>
      </c>
      <c r="N2632" s="10">
        <f t="shared" si="369"/>
        <v>1.0842368640533779E-2</v>
      </c>
      <c r="O2632" s="11">
        <f t="shared" si="370"/>
        <v>16</v>
      </c>
      <c r="P2632" s="11">
        <v>208</v>
      </c>
      <c r="Q2632" s="11">
        <v>0</v>
      </c>
      <c r="R2632" s="8">
        <v>0</v>
      </c>
      <c r="S2632" s="8">
        <v>0</v>
      </c>
      <c r="T2632" s="33" t="str">
        <f t="shared" si="371"/>
        <v/>
      </c>
      <c r="U2632" s="12">
        <f t="shared" si="372"/>
        <v>0</v>
      </c>
      <c r="V2632" s="10">
        <f t="shared" si="373"/>
        <v>0</v>
      </c>
      <c r="W2632" s="11">
        <v>16</v>
      </c>
      <c r="X2632" s="8" t="s">
        <v>148</v>
      </c>
      <c r="Y2632" s="8" t="s">
        <v>149</v>
      </c>
      <c r="AA2632">
        <f t="shared" si="374"/>
        <v>4</v>
      </c>
      <c r="AB2632" s="32">
        <f t="shared" si="375"/>
        <v>-208</v>
      </c>
      <c r="AC2632" t="str">
        <f t="shared" si="376"/>
        <v>No Sales</v>
      </c>
      <c r="AD2632">
        <f>IFERROR(VLOOKUP(J2632,Product_lookup!$A:$G,5,FALSE),"")</f>
        <v>649</v>
      </c>
      <c r="AE2632">
        <f>IFERROR(VLOOKUP(J2632,Product_lookup!$A:$G,6,FALSE),"")</f>
        <v>234</v>
      </c>
      <c r="AF2632">
        <f>IFERROR(VLOOKUP(J2632,Product_lookup!$A:$G,7,FALSE),"")</f>
        <v>148</v>
      </c>
      <c r="AG2632" s="33">
        <f t="shared" si="377"/>
        <v>0.41140215716486905</v>
      </c>
    </row>
    <row r="2633" spans="1:33" x14ac:dyDescent="0.3">
      <c r="A2633" s="27">
        <v>46284</v>
      </c>
      <c r="B2633" s="8" t="s">
        <v>34</v>
      </c>
      <c r="C2633" s="8" t="s">
        <v>140</v>
      </c>
      <c r="D2633" s="8" t="s">
        <v>141</v>
      </c>
      <c r="E2633" s="8" t="s">
        <v>328</v>
      </c>
      <c r="F2633" s="8" t="s">
        <v>143</v>
      </c>
      <c r="G2633" s="8" t="s">
        <v>332</v>
      </c>
      <c r="H2633" s="8" t="s">
        <v>20</v>
      </c>
      <c r="I2633" s="8" t="s">
        <v>332</v>
      </c>
      <c r="J2633" s="8" t="s">
        <v>330</v>
      </c>
      <c r="K2633" s="8" t="s">
        <v>21</v>
      </c>
      <c r="L2633" s="12">
        <v>0</v>
      </c>
      <c r="M2633" s="9">
        <v>0</v>
      </c>
      <c r="N2633" s="10" t="str">
        <f t="shared" si="369"/>
        <v/>
      </c>
      <c r="O2633" s="11" t="str">
        <f t="shared" si="370"/>
        <v/>
      </c>
      <c r="P2633" s="11">
        <v>43.6</v>
      </c>
      <c r="Q2633" s="11">
        <v>0</v>
      </c>
      <c r="R2633" s="8">
        <v>0</v>
      </c>
      <c r="S2633" s="8">
        <v>0</v>
      </c>
      <c r="T2633" s="33" t="str">
        <f t="shared" si="371"/>
        <v/>
      </c>
      <c r="U2633" s="12">
        <f t="shared" si="372"/>
        <v>0</v>
      </c>
      <c r="V2633" s="10" t="str">
        <f t="shared" si="373"/>
        <v/>
      </c>
      <c r="W2633" s="11">
        <v>12</v>
      </c>
      <c r="X2633" s="8" t="s">
        <v>148</v>
      </c>
      <c r="Y2633" s="8" t="s">
        <v>149</v>
      </c>
      <c r="AA2633">
        <f t="shared" si="374"/>
        <v>3</v>
      </c>
      <c r="AB2633" s="32">
        <f t="shared" si="375"/>
        <v>-43.6</v>
      </c>
      <c r="AC2633" t="str">
        <f t="shared" si="376"/>
        <v>No Sales</v>
      </c>
      <c r="AD2633">
        <f>IFERROR(VLOOKUP(J2633,Product_lookup!$A:$G,5,FALSE),"")</f>
        <v>299</v>
      </c>
      <c r="AE2633">
        <f>IFERROR(VLOOKUP(J2633,Product_lookup!$A:$G,6,FALSE),"")</f>
        <v>114</v>
      </c>
      <c r="AF2633">
        <f>IFERROR(VLOOKUP(J2633,Product_lookup!$A:$G,7,FALSE),"")</f>
        <v>97</v>
      </c>
      <c r="AG2633" s="33">
        <f t="shared" si="377"/>
        <v>0.29431438127090304</v>
      </c>
    </row>
    <row r="2634" spans="1:33" x14ac:dyDescent="0.3">
      <c r="A2634" s="27">
        <v>46290</v>
      </c>
      <c r="B2634" s="8" t="s">
        <v>42</v>
      </c>
      <c r="C2634" s="8" t="s">
        <v>140</v>
      </c>
      <c r="D2634" s="8" t="s">
        <v>141</v>
      </c>
      <c r="E2634" s="8" t="s">
        <v>164</v>
      </c>
      <c r="F2634" s="8" t="s">
        <v>143</v>
      </c>
      <c r="G2634" s="8" t="s">
        <v>228</v>
      </c>
      <c r="H2634" s="8" t="s">
        <v>24</v>
      </c>
      <c r="I2634" s="8" t="s">
        <v>228</v>
      </c>
      <c r="J2634" s="8" t="s">
        <v>166</v>
      </c>
      <c r="K2634" s="8" t="s">
        <v>14</v>
      </c>
      <c r="L2634" s="12">
        <v>2414</v>
      </c>
      <c r="M2634" s="9">
        <v>21</v>
      </c>
      <c r="N2634" s="10">
        <f t="shared" si="369"/>
        <v>8.6992543496271744E-3</v>
      </c>
      <c r="O2634" s="11">
        <f t="shared" si="370"/>
        <v>12.49</v>
      </c>
      <c r="P2634" s="11">
        <v>262.29000000000002</v>
      </c>
      <c r="Q2634" s="11">
        <v>0</v>
      </c>
      <c r="R2634" s="8">
        <v>0</v>
      </c>
      <c r="S2634" s="8">
        <v>0</v>
      </c>
      <c r="T2634" s="33" t="str">
        <f t="shared" si="371"/>
        <v/>
      </c>
      <c r="U2634" s="12">
        <f t="shared" si="372"/>
        <v>0</v>
      </c>
      <c r="V2634" s="10">
        <f t="shared" si="373"/>
        <v>0</v>
      </c>
      <c r="W2634" s="11">
        <v>15</v>
      </c>
      <c r="X2634" s="8" t="s">
        <v>148</v>
      </c>
      <c r="Y2634" s="8" t="s">
        <v>149</v>
      </c>
      <c r="AA2634">
        <f t="shared" si="374"/>
        <v>4</v>
      </c>
      <c r="AB2634" s="32">
        <f t="shared" si="375"/>
        <v>-262.29000000000002</v>
      </c>
      <c r="AC2634" t="str">
        <f t="shared" si="376"/>
        <v>No Sales</v>
      </c>
      <c r="AD2634">
        <f>IFERROR(VLOOKUP(J2634,Product_lookup!$A:$G,5,FALSE),"")</f>
        <v>449</v>
      </c>
      <c r="AE2634">
        <f>IFERROR(VLOOKUP(J2634,Product_lookup!$A:$G,6,FALSE),"")</f>
        <v>162</v>
      </c>
      <c r="AF2634">
        <f>IFERROR(VLOOKUP(J2634,Product_lookup!$A:$G,7,FALSE),"")</f>
        <v>130</v>
      </c>
      <c r="AG2634" s="33">
        <f t="shared" si="377"/>
        <v>0.34966592427616927</v>
      </c>
    </row>
    <row r="2635" spans="1:33" x14ac:dyDescent="0.3">
      <c r="A2635" s="27">
        <v>46290</v>
      </c>
      <c r="B2635" s="8" t="s">
        <v>42</v>
      </c>
      <c r="C2635" s="8" t="s">
        <v>140</v>
      </c>
      <c r="D2635" s="8" t="s">
        <v>141</v>
      </c>
      <c r="E2635" s="8" t="s">
        <v>164</v>
      </c>
      <c r="F2635" s="8" t="s">
        <v>143</v>
      </c>
      <c r="G2635" s="8" t="s">
        <v>165</v>
      </c>
      <c r="H2635" s="8" t="s">
        <v>24</v>
      </c>
      <c r="I2635" s="8" t="s">
        <v>531</v>
      </c>
      <c r="J2635" s="8" t="s">
        <v>166</v>
      </c>
      <c r="K2635" s="8" t="s">
        <v>21</v>
      </c>
      <c r="L2635" s="12">
        <v>248</v>
      </c>
      <c r="M2635" s="9">
        <v>2</v>
      </c>
      <c r="N2635" s="10">
        <f t="shared" si="369"/>
        <v>8.0645161290322578E-3</v>
      </c>
      <c r="O2635" s="11">
        <f t="shared" si="370"/>
        <v>11.16</v>
      </c>
      <c r="P2635" s="11">
        <v>22.32</v>
      </c>
      <c r="Q2635" s="11">
        <v>0</v>
      </c>
      <c r="R2635" s="8">
        <v>0</v>
      </c>
      <c r="S2635" s="8">
        <v>0</v>
      </c>
      <c r="T2635" s="33" t="str">
        <f t="shared" si="371"/>
        <v/>
      </c>
      <c r="U2635" s="12">
        <f t="shared" si="372"/>
        <v>0</v>
      </c>
      <c r="V2635" s="10">
        <f t="shared" si="373"/>
        <v>0</v>
      </c>
      <c r="W2635" s="11">
        <v>12.5</v>
      </c>
      <c r="X2635" s="8" t="s">
        <v>148</v>
      </c>
      <c r="Y2635" s="8" t="s">
        <v>149</v>
      </c>
      <c r="AA2635">
        <f t="shared" si="374"/>
        <v>4</v>
      </c>
      <c r="AB2635" s="32">
        <f t="shared" si="375"/>
        <v>-22.32</v>
      </c>
      <c r="AC2635" t="str">
        <f t="shared" si="376"/>
        <v>No Sales</v>
      </c>
      <c r="AD2635">
        <f>IFERROR(VLOOKUP(J2635,Product_lookup!$A:$G,5,FALSE),"")</f>
        <v>449</v>
      </c>
      <c r="AE2635">
        <f>IFERROR(VLOOKUP(J2635,Product_lookup!$A:$G,6,FALSE),"")</f>
        <v>162</v>
      </c>
      <c r="AF2635">
        <f>IFERROR(VLOOKUP(J2635,Product_lookup!$A:$G,7,FALSE),"")</f>
        <v>130</v>
      </c>
      <c r="AG2635" s="33">
        <f t="shared" si="377"/>
        <v>0.34966592427616927</v>
      </c>
    </row>
    <row r="2636" spans="1:33" x14ac:dyDescent="0.3">
      <c r="A2636" s="27">
        <v>46290</v>
      </c>
      <c r="B2636" s="8" t="s">
        <v>42</v>
      </c>
      <c r="C2636" s="8" t="s">
        <v>140</v>
      </c>
      <c r="D2636" s="8" t="s">
        <v>141</v>
      </c>
      <c r="E2636" s="8" t="s">
        <v>164</v>
      </c>
      <c r="F2636" s="8" t="s">
        <v>143</v>
      </c>
      <c r="G2636" s="8" t="s">
        <v>228</v>
      </c>
      <c r="H2636" s="8" t="s">
        <v>24</v>
      </c>
      <c r="I2636" s="8" t="s">
        <v>458</v>
      </c>
      <c r="J2636" s="8" t="s">
        <v>166</v>
      </c>
      <c r="K2636" s="8" t="s">
        <v>7</v>
      </c>
      <c r="L2636" s="12">
        <v>208</v>
      </c>
      <c r="M2636" s="9">
        <v>1</v>
      </c>
      <c r="N2636" s="10">
        <f t="shared" si="369"/>
        <v>4.807692307692308E-3</v>
      </c>
      <c r="O2636" s="11">
        <f t="shared" si="370"/>
        <v>7.68</v>
      </c>
      <c r="P2636" s="11">
        <v>7.68</v>
      </c>
      <c r="Q2636" s="11">
        <v>0</v>
      </c>
      <c r="R2636" s="8">
        <v>0</v>
      </c>
      <c r="S2636" s="8">
        <v>0</v>
      </c>
      <c r="T2636" s="33" t="str">
        <f t="shared" si="371"/>
        <v/>
      </c>
      <c r="U2636" s="12">
        <f t="shared" si="372"/>
        <v>0</v>
      </c>
      <c r="V2636" s="10">
        <f t="shared" si="373"/>
        <v>0</v>
      </c>
      <c r="W2636" s="11">
        <v>12.5</v>
      </c>
      <c r="X2636" s="8" t="s">
        <v>148</v>
      </c>
      <c r="Y2636" s="8" t="s">
        <v>149</v>
      </c>
      <c r="AA2636">
        <f t="shared" si="374"/>
        <v>4</v>
      </c>
      <c r="AB2636" s="32">
        <f t="shared" si="375"/>
        <v>-7.68</v>
      </c>
      <c r="AC2636" t="str">
        <f t="shared" si="376"/>
        <v>No Sales</v>
      </c>
      <c r="AD2636">
        <f>IFERROR(VLOOKUP(J2636,Product_lookup!$A:$G,5,FALSE),"")</f>
        <v>449</v>
      </c>
      <c r="AE2636">
        <f>IFERROR(VLOOKUP(J2636,Product_lookup!$A:$G,6,FALSE),"")</f>
        <v>162</v>
      </c>
      <c r="AF2636">
        <f>IFERROR(VLOOKUP(J2636,Product_lookup!$A:$G,7,FALSE),"")</f>
        <v>130</v>
      </c>
      <c r="AG2636" s="33">
        <f t="shared" si="377"/>
        <v>0.34966592427616927</v>
      </c>
    </row>
    <row r="2637" spans="1:33" x14ac:dyDescent="0.3">
      <c r="A2637" s="27">
        <v>46290</v>
      </c>
      <c r="B2637" s="8" t="s">
        <v>42</v>
      </c>
      <c r="C2637" s="8" t="s">
        <v>140</v>
      </c>
      <c r="D2637" s="8" t="s">
        <v>141</v>
      </c>
      <c r="E2637" s="8" t="s">
        <v>377</v>
      </c>
      <c r="F2637" s="8" t="s">
        <v>143</v>
      </c>
      <c r="G2637" s="8" t="s">
        <v>378</v>
      </c>
      <c r="H2637" s="8" t="s">
        <v>24</v>
      </c>
      <c r="I2637" s="8" t="s">
        <v>381</v>
      </c>
      <c r="J2637" s="8" t="s">
        <v>380</v>
      </c>
      <c r="K2637" s="8" t="s">
        <v>14</v>
      </c>
      <c r="L2637" s="12">
        <v>2232</v>
      </c>
      <c r="M2637" s="9">
        <v>11</v>
      </c>
      <c r="N2637" s="10">
        <f t="shared" si="369"/>
        <v>4.9283154121863796E-3</v>
      </c>
      <c r="O2637" s="11">
        <f t="shared" si="370"/>
        <v>7.66</v>
      </c>
      <c r="P2637" s="11">
        <v>84.26</v>
      </c>
      <c r="Q2637" s="11">
        <v>0</v>
      </c>
      <c r="R2637" s="8">
        <v>0</v>
      </c>
      <c r="S2637" s="8">
        <v>0</v>
      </c>
      <c r="T2637" s="33" t="str">
        <f t="shared" si="371"/>
        <v/>
      </c>
      <c r="U2637" s="12">
        <f t="shared" si="372"/>
        <v>0</v>
      </c>
      <c r="V2637" s="10">
        <f t="shared" si="373"/>
        <v>0</v>
      </c>
      <c r="W2637" s="11">
        <v>12</v>
      </c>
      <c r="X2637" s="8" t="s">
        <v>148</v>
      </c>
      <c r="Y2637" s="8" t="s">
        <v>149</v>
      </c>
      <c r="AA2637">
        <f t="shared" si="374"/>
        <v>4</v>
      </c>
      <c r="AB2637" s="32">
        <f t="shared" si="375"/>
        <v>-84.26</v>
      </c>
      <c r="AC2637" t="str">
        <f t="shared" si="376"/>
        <v>No Sales</v>
      </c>
      <c r="AD2637">
        <f>IFERROR(VLOOKUP(J2637,Product_lookup!$A:$G,5,FALSE),"")</f>
        <v>549</v>
      </c>
      <c r="AE2637">
        <f>IFERROR(VLOOKUP(J2637,Product_lookup!$A:$G,6,FALSE),"")</f>
        <v>203</v>
      </c>
      <c r="AF2637">
        <f>IFERROR(VLOOKUP(J2637,Product_lookup!$A:$G,7,FALSE),"")</f>
        <v>139</v>
      </c>
      <c r="AG2637" s="33">
        <f t="shared" si="377"/>
        <v>0.37704918032786883</v>
      </c>
    </row>
    <row r="2638" spans="1:33" x14ac:dyDescent="0.3">
      <c r="A2638" s="27">
        <v>46290</v>
      </c>
      <c r="B2638" s="8" t="s">
        <v>42</v>
      </c>
      <c r="C2638" s="8" t="s">
        <v>140</v>
      </c>
      <c r="D2638" s="8" t="s">
        <v>141</v>
      </c>
      <c r="E2638" s="8" t="s">
        <v>377</v>
      </c>
      <c r="F2638" s="8" t="s">
        <v>143</v>
      </c>
      <c r="G2638" s="8" t="s">
        <v>381</v>
      </c>
      <c r="H2638" s="8" t="s">
        <v>24</v>
      </c>
      <c r="I2638" s="8" t="s">
        <v>378</v>
      </c>
      <c r="J2638" s="8" t="s">
        <v>380</v>
      </c>
      <c r="K2638" s="8" t="s">
        <v>7</v>
      </c>
      <c r="L2638" s="12">
        <v>824</v>
      </c>
      <c r="M2638" s="9">
        <v>7</v>
      </c>
      <c r="N2638" s="10">
        <f t="shared" si="369"/>
        <v>8.4951456310679609E-3</v>
      </c>
      <c r="O2638" s="11">
        <f t="shared" si="370"/>
        <v>14.35</v>
      </c>
      <c r="P2638" s="11">
        <v>100.45</v>
      </c>
      <c r="Q2638" s="11">
        <v>0</v>
      </c>
      <c r="R2638" s="8">
        <v>0</v>
      </c>
      <c r="S2638" s="8">
        <v>0</v>
      </c>
      <c r="T2638" s="33" t="str">
        <f t="shared" si="371"/>
        <v/>
      </c>
      <c r="U2638" s="12">
        <f t="shared" si="372"/>
        <v>0</v>
      </c>
      <c r="V2638" s="10">
        <f t="shared" si="373"/>
        <v>0</v>
      </c>
      <c r="W2638" s="11">
        <v>19</v>
      </c>
      <c r="X2638" s="8" t="s">
        <v>148</v>
      </c>
      <c r="Y2638" s="8" t="s">
        <v>149</v>
      </c>
      <c r="AA2638">
        <f t="shared" si="374"/>
        <v>4</v>
      </c>
      <c r="AB2638" s="32">
        <f t="shared" si="375"/>
        <v>-100.45</v>
      </c>
      <c r="AC2638" t="str">
        <f t="shared" si="376"/>
        <v>No Sales</v>
      </c>
      <c r="AD2638">
        <f>IFERROR(VLOOKUP(J2638,Product_lookup!$A:$G,5,FALSE),"")</f>
        <v>549</v>
      </c>
      <c r="AE2638">
        <f>IFERROR(VLOOKUP(J2638,Product_lookup!$A:$G,6,FALSE),"")</f>
        <v>203</v>
      </c>
      <c r="AF2638">
        <f>IFERROR(VLOOKUP(J2638,Product_lookup!$A:$G,7,FALSE),"")</f>
        <v>139</v>
      </c>
      <c r="AG2638" s="33">
        <f t="shared" si="377"/>
        <v>0.37704918032786883</v>
      </c>
    </row>
    <row r="2639" spans="1:33" x14ac:dyDescent="0.3">
      <c r="A2639" s="27">
        <v>46290</v>
      </c>
      <c r="B2639" s="8" t="s">
        <v>42</v>
      </c>
      <c r="C2639" s="8" t="s">
        <v>140</v>
      </c>
      <c r="D2639" s="8" t="s">
        <v>141</v>
      </c>
      <c r="E2639" s="8" t="s">
        <v>377</v>
      </c>
      <c r="F2639" s="8" t="s">
        <v>143</v>
      </c>
      <c r="G2639" s="8" t="s">
        <v>378</v>
      </c>
      <c r="H2639" s="8" t="s">
        <v>24</v>
      </c>
      <c r="I2639" s="8" t="s">
        <v>883</v>
      </c>
      <c r="J2639" s="8" t="s">
        <v>380</v>
      </c>
      <c r="K2639" s="8" t="s">
        <v>14</v>
      </c>
      <c r="L2639" s="12">
        <v>855</v>
      </c>
      <c r="M2639" s="9">
        <v>3</v>
      </c>
      <c r="N2639" s="10">
        <f t="shared" si="369"/>
        <v>3.5087719298245615E-3</v>
      </c>
      <c r="O2639" s="11">
        <f t="shared" si="370"/>
        <v>7.6400000000000006</v>
      </c>
      <c r="P2639" s="11">
        <v>22.92</v>
      </c>
      <c r="Q2639" s="11">
        <v>0</v>
      </c>
      <c r="R2639" s="8">
        <v>0</v>
      </c>
      <c r="S2639" s="8">
        <v>0</v>
      </c>
      <c r="T2639" s="33" t="str">
        <f t="shared" si="371"/>
        <v/>
      </c>
      <c r="U2639" s="12">
        <f t="shared" si="372"/>
        <v>0</v>
      </c>
      <c r="V2639" s="10">
        <f t="shared" si="373"/>
        <v>0</v>
      </c>
      <c r="W2639" s="11">
        <v>12.5</v>
      </c>
      <c r="X2639" s="8" t="s">
        <v>148</v>
      </c>
      <c r="Y2639" s="8" t="s">
        <v>149</v>
      </c>
      <c r="AA2639">
        <f t="shared" si="374"/>
        <v>4</v>
      </c>
      <c r="AB2639" s="32">
        <f t="shared" si="375"/>
        <v>-22.92</v>
      </c>
      <c r="AC2639" t="str">
        <f t="shared" si="376"/>
        <v>No Sales</v>
      </c>
      <c r="AD2639">
        <f>IFERROR(VLOOKUP(J2639,Product_lookup!$A:$G,5,FALSE),"")</f>
        <v>549</v>
      </c>
      <c r="AE2639">
        <f>IFERROR(VLOOKUP(J2639,Product_lookup!$A:$G,6,FALSE),"")</f>
        <v>203</v>
      </c>
      <c r="AF2639">
        <f>IFERROR(VLOOKUP(J2639,Product_lookup!$A:$G,7,FALSE),"")</f>
        <v>139</v>
      </c>
      <c r="AG2639" s="33">
        <f t="shared" si="377"/>
        <v>0.37704918032786883</v>
      </c>
    </row>
    <row r="2640" spans="1:33" x14ac:dyDescent="0.3">
      <c r="A2640" s="27">
        <v>46290</v>
      </c>
      <c r="B2640" s="8" t="s">
        <v>37</v>
      </c>
      <c r="C2640" s="8" t="s">
        <v>140</v>
      </c>
      <c r="D2640" s="8" t="s">
        <v>141</v>
      </c>
      <c r="E2640" s="8" t="s">
        <v>157</v>
      </c>
      <c r="F2640" s="8" t="s">
        <v>143</v>
      </c>
      <c r="G2640" s="8" t="s">
        <v>234</v>
      </c>
      <c r="H2640" s="8" t="s">
        <v>13</v>
      </c>
      <c r="I2640" s="8" t="s">
        <v>234</v>
      </c>
      <c r="J2640" s="8" t="s">
        <v>159</v>
      </c>
      <c r="K2640" s="8" t="s">
        <v>21</v>
      </c>
      <c r="L2640" s="12">
        <v>432</v>
      </c>
      <c r="M2640" s="9">
        <v>3</v>
      </c>
      <c r="N2640" s="10">
        <f t="shared" si="369"/>
        <v>6.9444444444444441E-3</v>
      </c>
      <c r="O2640" s="11">
        <f t="shared" si="370"/>
        <v>11</v>
      </c>
      <c r="P2640" s="11">
        <v>33</v>
      </c>
      <c r="Q2640" s="11">
        <v>399</v>
      </c>
      <c r="R2640" s="8">
        <v>1</v>
      </c>
      <c r="S2640" s="8">
        <v>1</v>
      </c>
      <c r="T2640" s="33">
        <f t="shared" si="371"/>
        <v>8.2706766917293228E-2</v>
      </c>
      <c r="U2640" s="12">
        <f t="shared" si="372"/>
        <v>12.090909090909092</v>
      </c>
      <c r="V2640" s="10">
        <f t="shared" si="373"/>
        <v>0.33333333333333331</v>
      </c>
      <c r="W2640" s="11">
        <v>11</v>
      </c>
      <c r="X2640" s="8" t="s">
        <v>148</v>
      </c>
      <c r="Y2640" s="8" t="s">
        <v>149</v>
      </c>
      <c r="AA2640">
        <f t="shared" si="374"/>
        <v>4</v>
      </c>
      <c r="AB2640" s="32">
        <f t="shared" si="375"/>
        <v>92</v>
      </c>
      <c r="AC2640" t="str">
        <f t="shared" si="376"/>
        <v>Profitable</v>
      </c>
      <c r="AD2640">
        <f>IFERROR(VLOOKUP(J2640,Product_lookup!$A:$G,5,FALSE),"")</f>
        <v>399</v>
      </c>
      <c r="AE2640">
        <f>IFERROR(VLOOKUP(J2640,Product_lookup!$A:$G,6,FALSE),"")</f>
        <v>148</v>
      </c>
      <c r="AF2640">
        <f>IFERROR(VLOOKUP(J2640,Product_lookup!$A:$G,7,FALSE),"")</f>
        <v>126</v>
      </c>
      <c r="AG2640" s="33">
        <f t="shared" si="377"/>
        <v>0.31328320802005011</v>
      </c>
    </row>
    <row r="2641" spans="1:33" x14ac:dyDescent="0.3">
      <c r="A2641" s="27">
        <v>46290</v>
      </c>
      <c r="B2641" s="8" t="s">
        <v>37</v>
      </c>
      <c r="C2641" s="8" t="s">
        <v>140</v>
      </c>
      <c r="D2641" s="8" t="s">
        <v>141</v>
      </c>
      <c r="E2641" s="8" t="s">
        <v>157</v>
      </c>
      <c r="F2641" s="8" t="s">
        <v>143</v>
      </c>
      <c r="G2641" s="8" t="s">
        <v>234</v>
      </c>
      <c r="H2641" s="8" t="s">
        <v>13</v>
      </c>
      <c r="I2641" s="8" t="s">
        <v>822</v>
      </c>
      <c r="J2641" s="8" t="s">
        <v>159</v>
      </c>
      <c r="K2641" s="8" t="s">
        <v>7</v>
      </c>
      <c r="L2641" s="12">
        <v>537</v>
      </c>
      <c r="M2641" s="9">
        <v>2</v>
      </c>
      <c r="N2641" s="10">
        <f t="shared" si="369"/>
        <v>3.7243947858472998E-3</v>
      </c>
      <c r="O2641" s="11">
        <f t="shared" si="370"/>
        <v>5.35</v>
      </c>
      <c r="P2641" s="11">
        <v>10.7</v>
      </c>
      <c r="Q2641" s="11">
        <v>0</v>
      </c>
      <c r="R2641" s="8">
        <v>0</v>
      </c>
      <c r="S2641" s="8">
        <v>0</v>
      </c>
      <c r="T2641" s="33" t="str">
        <f t="shared" si="371"/>
        <v/>
      </c>
      <c r="U2641" s="12">
        <f t="shared" si="372"/>
        <v>0</v>
      </c>
      <c r="V2641" s="10">
        <f t="shared" si="373"/>
        <v>0</v>
      </c>
      <c r="W2641" s="11">
        <v>10</v>
      </c>
      <c r="X2641" s="8" t="s">
        <v>148</v>
      </c>
      <c r="Y2641" s="8" t="s">
        <v>149</v>
      </c>
      <c r="AA2641">
        <f t="shared" si="374"/>
        <v>4</v>
      </c>
      <c r="AB2641" s="32">
        <f t="shared" si="375"/>
        <v>-10.7</v>
      </c>
      <c r="AC2641" t="str">
        <f t="shared" si="376"/>
        <v>No Sales</v>
      </c>
      <c r="AD2641">
        <f>IFERROR(VLOOKUP(J2641,Product_lookup!$A:$G,5,FALSE),"")</f>
        <v>399</v>
      </c>
      <c r="AE2641">
        <f>IFERROR(VLOOKUP(J2641,Product_lookup!$A:$G,6,FALSE),"")</f>
        <v>148</v>
      </c>
      <c r="AF2641">
        <f>IFERROR(VLOOKUP(J2641,Product_lookup!$A:$G,7,FALSE),"")</f>
        <v>126</v>
      </c>
      <c r="AG2641" s="33">
        <f t="shared" si="377"/>
        <v>0.31328320802005011</v>
      </c>
    </row>
    <row r="2642" spans="1:33" x14ac:dyDescent="0.3">
      <c r="A2642" s="27">
        <v>46290</v>
      </c>
      <c r="B2642" s="8" t="s">
        <v>37</v>
      </c>
      <c r="C2642" s="8" t="s">
        <v>140</v>
      </c>
      <c r="D2642" s="8" t="s">
        <v>141</v>
      </c>
      <c r="E2642" s="8" t="s">
        <v>157</v>
      </c>
      <c r="F2642" s="8" t="s">
        <v>143</v>
      </c>
      <c r="G2642" s="8" t="s">
        <v>162</v>
      </c>
      <c r="H2642" s="8" t="s">
        <v>13</v>
      </c>
      <c r="I2642" s="8" t="s">
        <v>161</v>
      </c>
      <c r="J2642" s="8" t="s">
        <v>159</v>
      </c>
      <c r="K2642" s="8" t="s">
        <v>7</v>
      </c>
      <c r="L2642" s="12">
        <v>538</v>
      </c>
      <c r="M2642" s="9">
        <v>3</v>
      </c>
      <c r="N2642" s="10">
        <f t="shared" si="369"/>
        <v>5.5762081784386614E-3</v>
      </c>
      <c r="O2642" s="11">
        <f t="shared" si="370"/>
        <v>6.52</v>
      </c>
      <c r="P2642" s="11">
        <v>19.559999999999999</v>
      </c>
      <c r="Q2642" s="11">
        <v>0</v>
      </c>
      <c r="R2642" s="8">
        <v>0</v>
      </c>
      <c r="S2642" s="8">
        <v>0</v>
      </c>
      <c r="T2642" s="33" t="str">
        <f t="shared" si="371"/>
        <v/>
      </c>
      <c r="U2642" s="12">
        <f t="shared" si="372"/>
        <v>0</v>
      </c>
      <c r="V2642" s="10">
        <f t="shared" si="373"/>
        <v>0</v>
      </c>
      <c r="W2642" s="11">
        <v>11.5</v>
      </c>
      <c r="X2642" s="8" t="s">
        <v>148</v>
      </c>
      <c r="Y2642" s="8" t="s">
        <v>149</v>
      </c>
      <c r="AA2642">
        <f t="shared" si="374"/>
        <v>4</v>
      </c>
      <c r="AB2642" s="32">
        <f t="shared" si="375"/>
        <v>-19.559999999999999</v>
      </c>
      <c r="AC2642" t="str">
        <f t="shared" si="376"/>
        <v>No Sales</v>
      </c>
      <c r="AD2642">
        <f>IFERROR(VLOOKUP(J2642,Product_lookup!$A:$G,5,FALSE),"")</f>
        <v>399</v>
      </c>
      <c r="AE2642">
        <f>IFERROR(VLOOKUP(J2642,Product_lookup!$A:$G,6,FALSE),"")</f>
        <v>148</v>
      </c>
      <c r="AF2642">
        <f>IFERROR(VLOOKUP(J2642,Product_lookup!$A:$G,7,FALSE),"")</f>
        <v>126</v>
      </c>
      <c r="AG2642" s="33">
        <f t="shared" si="377"/>
        <v>0.31328320802005011</v>
      </c>
    </row>
    <row r="2643" spans="1:33" x14ac:dyDescent="0.3">
      <c r="A2643" s="27">
        <v>46290</v>
      </c>
      <c r="B2643" s="8" t="s">
        <v>37</v>
      </c>
      <c r="C2643" s="8" t="s">
        <v>140</v>
      </c>
      <c r="D2643" s="8" t="s">
        <v>141</v>
      </c>
      <c r="E2643" s="8" t="s">
        <v>157</v>
      </c>
      <c r="F2643" s="8" t="s">
        <v>143</v>
      </c>
      <c r="G2643" s="8" t="s">
        <v>162</v>
      </c>
      <c r="H2643" s="8" t="s">
        <v>13</v>
      </c>
      <c r="I2643" s="8" t="s">
        <v>1172</v>
      </c>
      <c r="J2643" s="8" t="s">
        <v>159</v>
      </c>
      <c r="K2643" s="8" t="s">
        <v>14</v>
      </c>
      <c r="L2643" s="12">
        <v>166</v>
      </c>
      <c r="M2643" s="9">
        <v>1</v>
      </c>
      <c r="N2643" s="10">
        <f t="shared" si="369"/>
        <v>6.024096385542169E-3</v>
      </c>
      <c r="O2643" s="11">
        <f t="shared" si="370"/>
        <v>6.13</v>
      </c>
      <c r="P2643" s="11">
        <v>6.13</v>
      </c>
      <c r="Q2643" s="11">
        <v>0</v>
      </c>
      <c r="R2643" s="8">
        <v>0</v>
      </c>
      <c r="S2643" s="8">
        <v>0</v>
      </c>
      <c r="T2643" s="33" t="str">
        <f t="shared" si="371"/>
        <v/>
      </c>
      <c r="U2643" s="12">
        <f t="shared" si="372"/>
        <v>0</v>
      </c>
      <c r="V2643" s="10">
        <f t="shared" si="373"/>
        <v>0</v>
      </c>
      <c r="W2643" s="11">
        <v>10</v>
      </c>
      <c r="X2643" s="8" t="s">
        <v>148</v>
      </c>
      <c r="Y2643" s="8" t="s">
        <v>149</v>
      </c>
      <c r="AA2643">
        <f t="shared" si="374"/>
        <v>4</v>
      </c>
      <c r="AB2643" s="32">
        <f t="shared" si="375"/>
        <v>-6.13</v>
      </c>
      <c r="AC2643" t="str">
        <f t="shared" si="376"/>
        <v>No Sales</v>
      </c>
      <c r="AD2643">
        <f>IFERROR(VLOOKUP(J2643,Product_lookup!$A:$G,5,FALSE),"")</f>
        <v>399</v>
      </c>
      <c r="AE2643">
        <f>IFERROR(VLOOKUP(J2643,Product_lookup!$A:$G,6,FALSE),"")</f>
        <v>148</v>
      </c>
      <c r="AF2643">
        <f>IFERROR(VLOOKUP(J2643,Product_lookup!$A:$G,7,FALSE),"")</f>
        <v>126</v>
      </c>
      <c r="AG2643" s="33">
        <f t="shared" si="377"/>
        <v>0.31328320802005011</v>
      </c>
    </row>
    <row r="2644" spans="1:33" x14ac:dyDescent="0.3">
      <c r="A2644" s="27">
        <v>46290</v>
      </c>
      <c r="B2644" s="8" t="s">
        <v>37</v>
      </c>
      <c r="C2644" s="8" t="s">
        <v>140</v>
      </c>
      <c r="D2644" s="8" t="s">
        <v>141</v>
      </c>
      <c r="E2644" s="8" t="s">
        <v>157</v>
      </c>
      <c r="F2644" s="8" t="s">
        <v>143</v>
      </c>
      <c r="G2644" s="8" t="s">
        <v>234</v>
      </c>
      <c r="H2644" s="8" t="s">
        <v>13</v>
      </c>
      <c r="I2644" s="8" t="s">
        <v>386</v>
      </c>
      <c r="J2644" s="8" t="s">
        <v>159</v>
      </c>
      <c r="K2644" s="8" t="s">
        <v>14</v>
      </c>
      <c r="L2644" s="12">
        <v>289</v>
      </c>
      <c r="M2644" s="9">
        <v>5</v>
      </c>
      <c r="N2644" s="10">
        <f t="shared" si="369"/>
        <v>1.7301038062283738E-2</v>
      </c>
      <c r="O2644" s="11">
        <f t="shared" si="370"/>
        <v>9.1900000000000013</v>
      </c>
      <c r="P2644" s="11">
        <v>45.95</v>
      </c>
      <c r="Q2644" s="11">
        <v>0</v>
      </c>
      <c r="R2644" s="8">
        <v>0</v>
      </c>
      <c r="S2644" s="8">
        <v>0</v>
      </c>
      <c r="T2644" s="33" t="str">
        <f t="shared" si="371"/>
        <v/>
      </c>
      <c r="U2644" s="12">
        <f t="shared" si="372"/>
        <v>0</v>
      </c>
      <c r="V2644" s="10">
        <f t="shared" si="373"/>
        <v>0</v>
      </c>
      <c r="W2644" s="11">
        <v>11</v>
      </c>
      <c r="X2644" s="8" t="s">
        <v>148</v>
      </c>
      <c r="Y2644" s="8" t="s">
        <v>149</v>
      </c>
      <c r="AA2644">
        <f t="shared" si="374"/>
        <v>4</v>
      </c>
      <c r="AB2644" s="32">
        <f t="shared" si="375"/>
        <v>-45.95</v>
      </c>
      <c r="AC2644" t="str">
        <f t="shared" si="376"/>
        <v>No Sales</v>
      </c>
      <c r="AD2644">
        <f>IFERROR(VLOOKUP(J2644,Product_lookup!$A:$G,5,FALSE),"")</f>
        <v>399</v>
      </c>
      <c r="AE2644">
        <f>IFERROR(VLOOKUP(J2644,Product_lookup!$A:$G,6,FALSE),"")</f>
        <v>148</v>
      </c>
      <c r="AF2644">
        <f>IFERROR(VLOOKUP(J2644,Product_lookup!$A:$G,7,FALSE),"")</f>
        <v>126</v>
      </c>
      <c r="AG2644" s="33">
        <f t="shared" si="377"/>
        <v>0.31328320802005011</v>
      </c>
    </row>
    <row r="2645" spans="1:33" x14ac:dyDescent="0.3">
      <c r="A2645" s="27">
        <v>46290</v>
      </c>
      <c r="B2645" s="8" t="s">
        <v>37</v>
      </c>
      <c r="C2645" s="8" t="s">
        <v>140</v>
      </c>
      <c r="D2645" s="8" t="s">
        <v>141</v>
      </c>
      <c r="E2645" s="8" t="s">
        <v>157</v>
      </c>
      <c r="F2645" s="8" t="s">
        <v>143</v>
      </c>
      <c r="G2645" s="8" t="s">
        <v>162</v>
      </c>
      <c r="H2645" s="8" t="s">
        <v>13</v>
      </c>
      <c r="I2645" s="8" t="s">
        <v>162</v>
      </c>
      <c r="J2645" s="8" t="s">
        <v>159</v>
      </c>
      <c r="K2645" s="8" t="s">
        <v>21</v>
      </c>
      <c r="L2645" s="12">
        <v>848</v>
      </c>
      <c r="M2645" s="9">
        <v>15</v>
      </c>
      <c r="N2645" s="10">
        <f t="shared" si="369"/>
        <v>1.7688679245283018E-2</v>
      </c>
      <c r="O2645" s="11">
        <f t="shared" si="370"/>
        <v>10</v>
      </c>
      <c r="P2645" s="11">
        <v>150</v>
      </c>
      <c r="Q2645" s="11">
        <v>0</v>
      </c>
      <c r="R2645" s="8">
        <v>0</v>
      </c>
      <c r="S2645" s="8">
        <v>0</v>
      </c>
      <c r="T2645" s="33" t="str">
        <f t="shared" si="371"/>
        <v/>
      </c>
      <c r="U2645" s="12">
        <f t="shared" si="372"/>
        <v>0</v>
      </c>
      <c r="V2645" s="10">
        <f t="shared" si="373"/>
        <v>0</v>
      </c>
      <c r="W2645" s="11">
        <v>10</v>
      </c>
      <c r="X2645" s="8" t="s">
        <v>148</v>
      </c>
      <c r="Y2645" s="8" t="s">
        <v>149</v>
      </c>
      <c r="AA2645">
        <f t="shared" si="374"/>
        <v>4</v>
      </c>
      <c r="AB2645" s="32">
        <f t="shared" si="375"/>
        <v>-150</v>
      </c>
      <c r="AC2645" t="str">
        <f t="shared" si="376"/>
        <v>No Sales</v>
      </c>
      <c r="AD2645">
        <f>IFERROR(VLOOKUP(J2645,Product_lookup!$A:$G,5,FALSE),"")</f>
        <v>399</v>
      </c>
      <c r="AE2645">
        <f>IFERROR(VLOOKUP(J2645,Product_lookup!$A:$G,6,FALSE),"")</f>
        <v>148</v>
      </c>
      <c r="AF2645">
        <f>IFERROR(VLOOKUP(J2645,Product_lookup!$A:$G,7,FALSE),"")</f>
        <v>126</v>
      </c>
      <c r="AG2645" s="33">
        <f t="shared" si="377"/>
        <v>0.31328320802005011</v>
      </c>
    </row>
    <row r="2646" spans="1:33" x14ac:dyDescent="0.3">
      <c r="A2646" s="27">
        <v>46268</v>
      </c>
      <c r="B2646" s="8" t="s">
        <v>32</v>
      </c>
      <c r="C2646" s="8" t="s">
        <v>140</v>
      </c>
      <c r="D2646" s="8" t="s">
        <v>141</v>
      </c>
      <c r="E2646" s="8" t="s">
        <v>217</v>
      </c>
      <c r="F2646" s="8" t="s">
        <v>143</v>
      </c>
      <c r="G2646" s="8" t="s">
        <v>449</v>
      </c>
      <c r="H2646" s="8" t="s">
        <v>20</v>
      </c>
      <c r="J2646" s="8" t="s">
        <v>219</v>
      </c>
      <c r="K2646" s="8" t="s">
        <v>7</v>
      </c>
      <c r="L2646" s="12">
        <v>385</v>
      </c>
      <c r="M2646" s="9">
        <v>0</v>
      </c>
      <c r="N2646" s="10">
        <f t="shared" si="369"/>
        <v>0</v>
      </c>
      <c r="O2646" s="11" t="str">
        <f t="shared" si="370"/>
        <v/>
      </c>
      <c r="P2646" s="11">
        <v>0</v>
      </c>
      <c r="Q2646" s="11">
        <v>0</v>
      </c>
      <c r="R2646" s="8">
        <v>0</v>
      </c>
      <c r="S2646" s="8">
        <v>0</v>
      </c>
      <c r="T2646" s="33" t="str">
        <f t="shared" si="371"/>
        <v/>
      </c>
      <c r="U2646" s="12" t="str">
        <f t="shared" si="372"/>
        <v/>
      </c>
      <c r="V2646" s="10" t="str">
        <f t="shared" si="373"/>
        <v/>
      </c>
      <c r="W2646" s="11">
        <v>22.5</v>
      </c>
      <c r="X2646" s="8" t="s">
        <v>148</v>
      </c>
      <c r="Y2646" s="8" t="s">
        <v>149</v>
      </c>
      <c r="AA2646">
        <f t="shared" si="374"/>
        <v>1</v>
      </c>
      <c r="AB2646" s="32">
        <f t="shared" si="375"/>
        <v>0</v>
      </c>
      <c r="AC2646" t="str">
        <f t="shared" si="376"/>
        <v>No Spend</v>
      </c>
      <c r="AD2646">
        <f>IFERROR(VLOOKUP(J2646,Product_lookup!$A:$G,5,FALSE),"")</f>
        <v>799</v>
      </c>
      <c r="AE2646">
        <f>IFERROR(VLOOKUP(J2646,Product_lookup!$A:$G,6,FALSE),"")</f>
        <v>272</v>
      </c>
      <c r="AF2646">
        <f>IFERROR(VLOOKUP(J2646,Product_lookup!$A:$G,7,FALSE),"")</f>
        <v>162</v>
      </c>
      <c r="AG2646" s="33">
        <f t="shared" si="377"/>
        <v>0.45682102628285359</v>
      </c>
    </row>
    <row r="2647" spans="1:33" x14ac:dyDescent="0.3">
      <c r="A2647" s="27">
        <v>46290</v>
      </c>
      <c r="B2647" s="8" t="s">
        <v>37</v>
      </c>
      <c r="C2647" s="8" t="s">
        <v>140</v>
      </c>
      <c r="D2647" s="8" t="s">
        <v>141</v>
      </c>
      <c r="E2647" s="8" t="s">
        <v>239</v>
      </c>
      <c r="F2647" s="8" t="s">
        <v>143</v>
      </c>
      <c r="G2647" s="8" t="s">
        <v>240</v>
      </c>
      <c r="H2647" s="8" t="s">
        <v>13</v>
      </c>
      <c r="I2647" s="8" t="s">
        <v>391</v>
      </c>
      <c r="J2647" s="8" t="s">
        <v>242</v>
      </c>
      <c r="K2647" s="8" t="s">
        <v>21</v>
      </c>
      <c r="L2647" s="12">
        <v>123</v>
      </c>
      <c r="M2647" s="9">
        <v>1</v>
      </c>
      <c r="N2647" s="10">
        <f t="shared" si="369"/>
        <v>8.130081300813009E-3</v>
      </c>
      <c r="O2647" s="11">
        <f t="shared" si="370"/>
        <v>7.21</v>
      </c>
      <c r="P2647" s="11">
        <v>7.21</v>
      </c>
      <c r="Q2647" s="11">
        <v>0</v>
      </c>
      <c r="R2647" s="8">
        <v>0</v>
      </c>
      <c r="S2647" s="8">
        <v>0</v>
      </c>
      <c r="T2647" s="33" t="str">
        <f t="shared" si="371"/>
        <v/>
      </c>
      <c r="U2647" s="12">
        <f t="shared" si="372"/>
        <v>0</v>
      </c>
      <c r="V2647" s="10">
        <f t="shared" si="373"/>
        <v>0</v>
      </c>
      <c r="W2647" s="11">
        <v>9</v>
      </c>
      <c r="X2647" s="8" t="s">
        <v>148</v>
      </c>
      <c r="Y2647" s="8" t="s">
        <v>149</v>
      </c>
      <c r="AA2647">
        <f t="shared" si="374"/>
        <v>4</v>
      </c>
      <c r="AB2647" s="32">
        <f t="shared" si="375"/>
        <v>-7.21</v>
      </c>
      <c r="AC2647" t="str">
        <f t="shared" si="376"/>
        <v>No Sales</v>
      </c>
      <c r="AD2647">
        <f>IFERROR(VLOOKUP(J2647,Product_lookup!$A:$G,5,FALSE),"")</f>
        <v>299</v>
      </c>
      <c r="AE2647">
        <f>IFERROR(VLOOKUP(J2647,Product_lookup!$A:$G,6,FALSE),"")</f>
        <v>114</v>
      </c>
      <c r="AF2647">
        <f>IFERROR(VLOOKUP(J2647,Product_lookup!$A:$G,7,FALSE),"")</f>
        <v>107</v>
      </c>
      <c r="AG2647" s="33">
        <f t="shared" si="377"/>
        <v>0.2608695652173913</v>
      </c>
    </row>
    <row r="2648" spans="1:33" x14ac:dyDescent="0.3">
      <c r="A2648" s="27">
        <v>46290</v>
      </c>
      <c r="B2648" s="8" t="s">
        <v>37</v>
      </c>
      <c r="C2648" s="8" t="s">
        <v>140</v>
      </c>
      <c r="D2648" s="8" t="s">
        <v>141</v>
      </c>
      <c r="E2648" s="8" t="s">
        <v>239</v>
      </c>
      <c r="F2648" s="8" t="s">
        <v>143</v>
      </c>
      <c r="G2648" s="8" t="s">
        <v>240</v>
      </c>
      <c r="H2648" s="8" t="s">
        <v>13</v>
      </c>
      <c r="I2648" s="8" t="s">
        <v>863</v>
      </c>
      <c r="J2648" s="8" t="s">
        <v>242</v>
      </c>
      <c r="K2648" s="8" t="s">
        <v>14</v>
      </c>
      <c r="L2648" s="12">
        <v>261</v>
      </c>
      <c r="M2648" s="9">
        <v>3</v>
      </c>
      <c r="N2648" s="10">
        <f t="shared" si="369"/>
        <v>1.1494252873563218E-2</v>
      </c>
      <c r="O2648" s="11">
        <f t="shared" si="370"/>
        <v>3.02</v>
      </c>
      <c r="P2648" s="11">
        <v>9.06</v>
      </c>
      <c r="Q2648" s="11">
        <v>0</v>
      </c>
      <c r="R2648" s="8">
        <v>0</v>
      </c>
      <c r="S2648" s="8">
        <v>0</v>
      </c>
      <c r="T2648" s="33" t="str">
        <f t="shared" si="371"/>
        <v/>
      </c>
      <c r="U2648" s="12">
        <f t="shared" si="372"/>
        <v>0</v>
      </c>
      <c r="V2648" s="10">
        <f t="shared" si="373"/>
        <v>0</v>
      </c>
      <c r="W2648" s="11">
        <v>5.5</v>
      </c>
      <c r="X2648" s="8" t="s">
        <v>148</v>
      </c>
      <c r="Y2648" s="8" t="s">
        <v>149</v>
      </c>
      <c r="AA2648">
        <f t="shared" si="374"/>
        <v>4</v>
      </c>
      <c r="AB2648" s="32">
        <f t="shared" si="375"/>
        <v>-9.06</v>
      </c>
      <c r="AC2648" t="str">
        <f t="shared" si="376"/>
        <v>No Sales</v>
      </c>
      <c r="AD2648">
        <f>IFERROR(VLOOKUP(J2648,Product_lookup!$A:$G,5,FALSE),"")</f>
        <v>299</v>
      </c>
      <c r="AE2648">
        <f>IFERROR(VLOOKUP(J2648,Product_lookup!$A:$G,6,FALSE),"")</f>
        <v>114</v>
      </c>
      <c r="AF2648">
        <f>IFERROR(VLOOKUP(J2648,Product_lookup!$A:$G,7,FALSE),"")</f>
        <v>107</v>
      </c>
      <c r="AG2648" s="33">
        <f t="shared" si="377"/>
        <v>0.2608695652173913</v>
      </c>
    </row>
    <row r="2649" spans="1:33" x14ac:dyDescent="0.3">
      <c r="A2649" s="27">
        <v>46290</v>
      </c>
      <c r="B2649" s="8" t="s">
        <v>37</v>
      </c>
      <c r="C2649" s="8" t="s">
        <v>140</v>
      </c>
      <c r="D2649" s="8" t="s">
        <v>141</v>
      </c>
      <c r="E2649" s="8" t="s">
        <v>244</v>
      </c>
      <c r="F2649" s="8" t="s">
        <v>143</v>
      </c>
      <c r="G2649" s="8" t="s">
        <v>245</v>
      </c>
      <c r="H2649" s="8" t="s">
        <v>13</v>
      </c>
      <c r="I2649" s="8" t="s">
        <v>954</v>
      </c>
      <c r="J2649" s="8" t="s">
        <v>247</v>
      </c>
      <c r="K2649" s="8" t="s">
        <v>14</v>
      </c>
      <c r="L2649" s="12">
        <v>427</v>
      </c>
      <c r="M2649" s="9">
        <v>5</v>
      </c>
      <c r="N2649" s="10">
        <f t="shared" si="369"/>
        <v>1.1709601873536301E-2</v>
      </c>
      <c r="O2649" s="11">
        <f t="shared" si="370"/>
        <v>4.7700000000000005</v>
      </c>
      <c r="P2649" s="11">
        <v>23.85</v>
      </c>
      <c r="Q2649" s="11">
        <v>0</v>
      </c>
      <c r="R2649" s="8">
        <v>0</v>
      </c>
      <c r="S2649" s="8">
        <v>0</v>
      </c>
      <c r="T2649" s="33" t="str">
        <f t="shared" si="371"/>
        <v/>
      </c>
      <c r="U2649" s="12">
        <f t="shared" si="372"/>
        <v>0</v>
      </c>
      <c r="V2649" s="10">
        <f t="shared" si="373"/>
        <v>0</v>
      </c>
      <c r="W2649" s="11">
        <v>7</v>
      </c>
      <c r="X2649" s="8" t="s">
        <v>148</v>
      </c>
      <c r="Y2649" s="8" t="s">
        <v>149</v>
      </c>
      <c r="AA2649">
        <f t="shared" si="374"/>
        <v>4</v>
      </c>
      <c r="AB2649" s="32">
        <f t="shared" si="375"/>
        <v>-23.85</v>
      </c>
      <c r="AC2649" t="str">
        <f t="shared" si="376"/>
        <v>No Sales</v>
      </c>
      <c r="AD2649">
        <f>IFERROR(VLOOKUP(J2649,Product_lookup!$A:$G,5,FALSE),"")</f>
        <v>279</v>
      </c>
      <c r="AE2649">
        <f>IFERROR(VLOOKUP(J2649,Product_lookup!$A:$G,6,FALSE),"")</f>
        <v>106</v>
      </c>
      <c r="AF2649">
        <f>IFERROR(VLOOKUP(J2649,Product_lookup!$A:$G,7,FALSE),"")</f>
        <v>105</v>
      </c>
      <c r="AG2649" s="33">
        <f t="shared" si="377"/>
        <v>0.24372759856630824</v>
      </c>
    </row>
    <row r="2650" spans="1:33" x14ac:dyDescent="0.3">
      <c r="A2650" s="27">
        <v>46290</v>
      </c>
      <c r="B2650" s="8" t="s">
        <v>37</v>
      </c>
      <c r="C2650" s="8" t="s">
        <v>140</v>
      </c>
      <c r="D2650" s="8" t="s">
        <v>141</v>
      </c>
      <c r="E2650" s="8" t="s">
        <v>244</v>
      </c>
      <c r="F2650" s="8" t="s">
        <v>143</v>
      </c>
      <c r="G2650" s="8" t="s">
        <v>394</v>
      </c>
      <c r="H2650" s="8" t="s">
        <v>13</v>
      </c>
      <c r="I2650" s="8" t="s">
        <v>261</v>
      </c>
      <c r="J2650" s="8" t="s">
        <v>247</v>
      </c>
      <c r="K2650" s="8" t="s">
        <v>21</v>
      </c>
      <c r="L2650" s="12">
        <v>164</v>
      </c>
      <c r="M2650" s="9">
        <v>0</v>
      </c>
      <c r="N2650" s="10">
        <f t="shared" si="369"/>
        <v>0</v>
      </c>
      <c r="O2650" s="11" t="str">
        <f t="shared" si="370"/>
        <v/>
      </c>
      <c r="P2650" s="11">
        <v>0</v>
      </c>
      <c r="Q2650" s="11">
        <v>0</v>
      </c>
      <c r="R2650" s="8">
        <v>0</v>
      </c>
      <c r="S2650" s="8">
        <v>0</v>
      </c>
      <c r="T2650" s="33" t="str">
        <f t="shared" si="371"/>
        <v/>
      </c>
      <c r="U2650" s="12" t="str">
        <f t="shared" si="372"/>
        <v/>
      </c>
      <c r="V2650" s="10" t="str">
        <f t="shared" si="373"/>
        <v/>
      </c>
      <c r="W2650" s="11">
        <v>5</v>
      </c>
      <c r="X2650" s="8" t="s">
        <v>148</v>
      </c>
      <c r="Y2650" s="8" t="s">
        <v>149</v>
      </c>
      <c r="AA2650">
        <f t="shared" si="374"/>
        <v>4</v>
      </c>
      <c r="AB2650" s="32">
        <f t="shared" si="375"/>
        <v>0</v>
      </c>
      <c r="AC2650" t="str">
        <f t="shared" si="376"/>
        <v>No Spend</v>
      </c>
      <c r="AD2650">
        <f>IFERROR(VLOOKUP(J2650,Product_lookup!$A:$G,5,FALSE),"")</f>
        <v>279</v>
      </c>
      <c r="AE2650">
        <f>IFERROR(VLOOKUP(J2650,Product_lookup!$A:$G,6,FALSE),"")</f>
        <v>106</v>
      </c>
      <c r="AF2650">
        <f>IFERROR(VLOOKUP(J2650,Product_lookup!$A:$G,7,FALSE),"")</f>
        <v>105</v>
      </c>
      <c r="AG2650" s="33">
        <f t="shared" si="377"/>
        <v>0.24372759856630824</v>
      </c>
    </row>
    <row r="2651" spans="1:33" x14ac:dyDescent="0.3">
      <c r="A2651" s="27">
        <v>46290</v>
      </c>
      <c r="B2651" s="8" t="s">
        <v>37</v>
      </c>
      <c r="C2651" s="8" t="s">
        <v>140</v>
      </c>
      <c r="D2651" s="8" t="s">
        <v>141</v>
      </c>
      <c r="E2651" s="8" t="s">
        <v>167</v>
      </c>
      <c r="F2651" s="8" t="s">
        <v>143</v>
      </c>
      <c r="G2651" s="8" t="s">
        <v>168</v>
      </c>
      <c r="H2651" s="8" t="s">
        <v>13</v>
      </c>
      <c r="I2651" s="8" t="s">
        <v>511</v>
      </c>
      <c r="J2651" s="8" t="s">
        <v>169</v>
      </c>
      <c r="K2651" s="8" t="s">
        <v>14</v>
      </c>
      <c r="L2651" s="12">
        <v>888</v>
      </c>
      <c r="M2651" s="9">
        <v>3</v>
      </c>
      <c r="N2651" s="10">
        <f t="shared" si="369"/>
        <v>3.3783783783783786E-3</v>
      </c>
      <c r="O2651" s="11">
        <f t="shared" si="370"/>
        <v>5.07</v>
      </c>
      <c r="P2651" s="11">
        <v>15.21</v>
      </c>
      <c r="Q2651" s="11">
        <v>0</v>
      </c>
      <c r="R2651" s="8">
        <v>0</v>
      </c>
      <c r="S2651" s="8">
        <v>0</v>
      </c>
      <c r="T2651" s="33" t="str">
        <f t="shared" si="371"/>
        <v/>
      </c>
      <c r="U2651" s="12">
        <f t="shared" si="372"/>
        <v>0</v>
      </c>
      <c r="V2651" s="10">
        <f t="shared" si="373"/>
        <v>0</v>
      </c>
      <c r="W2651" s="11">
        <v>6.5</v>
      </c>
      <c r="X2651" s="8" t="s">
        <v>148</v>
      </c>
      <c r="Y2651" s="8" t="s">
        <v>149</v>
      </c>
      <c r="AA2651">
        <f t="shared" si="374"/>
        <v>4</v>
      </c>
      <c r="AB2651" s="32">
        <f t="shared" si="375"/>
        <v>-15.21</v>
      </c>
      <c r="AC2651" t="str">
        <f t="shared" si="376"/>
        <v>No Sales</v>
      </c>
      <c r="AD2651">
        <f>IFERROR(VLOOKUP(J2651,Product_lookup!$A:$G,5,FALSE),"")</f>
        <v>249</v>
      </c>
      <c r="AE2651">
        <f>IFERROR(VLOOKUP(J2651,Product_lookup!$A:$G,6,FALSE),"")</f>
        <v>100</v>
      </c>
      <c r="AF2651">
        <f>IFERROR(VLOOKUP(J2651,Product_lookup!$A:$G,7,FALSE),"")</f>
        <v>102</v>
      </c>
      <c r="AG2651" s="33">
        <f t="shared" si="377"/>
        <v>0.18875502008032127</v>
      </c>
    </row>
    <row r="2652" spans="1:33" x14ac:dyDescent="0.3">
      <c r="A2652" s="27">
        <v>46290</v>
      </c>
      <c r="B2652" s="8" t="s">
        <v>37</v>
      </c>
      <c r="C2652" s="8" t="s">
        <v>140</v>
      </c>
      <c r="D2652" s="8" t="s">
        <v>141</v>
      </c>
      <c r="E2652" s="8" t="s">
        <v>167</v>
      </c>
      <c r="F2652" s="8" t="s">
        <v>143</v>
      </c>
      <c r="G2652" s="8" t="s">
        <v>168</v>
      </c>
      <c r="H2652" s="8" t="s">
        <v>13</v>
      </c>
      <c r="I2652" s="8" t="s">
        <v>796</v>
      </c>
      <c r="J2652" s="8" t="s">
        <v>169</v>
      </c>
      <c r="K2652" s="8" t="s">
        <v>7</v>
      </c>
      <c r="L2652" s="12">
        <v>920</v>
      </c>
      <c r="M2652" s="9">
        <v>3</v>
      </c>
      <c r="N2652" s="10">
        <f t="shared" si="369"/>
        <v>3.2608695652173911E-3</v>
      </c>
      <c r="O2652" s="11">
        <f t="shared" si="370"/>
        <v>5.3</v>
      </c>
      <c r="P2652" s="11">
        <v>15.9</v>
      </c>
      <c r="Q2652" s="11">
        <v>0</v>
      </c>
      <c r="R2652" s="8">
        <v>0</v>
      </c>
      <c r="S2652" s="8">
        <v>0</v>
      </c>
      <c r="T2652" s="33" t="str">
        <f t="shared" si="371"/>
        <v/>
      </c>
      <c r="U2652" s="12">
        <f t="shared" si="372"/>
        <v>0</v>
      </c>
      <c r="V2652" s="10">
        <f t="shared" si="373"/>
        <v>0</v>
      </c>
      <c r="W2652" s="11">
        <v>7</v>
      </c>
      <c r="X2652" s="8" t="s">
        <v>148</v>
      </c>
      <c r="Y2652" s="8" t="s">
        <v>149</v>
      </c>
      <c r="AA2652">
        <f t="shared" si="374"/>
        <v>4</v>
      </c>
      <c r="AB2652" s="32">
        <f t="shared" si="375"/>
        <v>-15.9</v>
      </c>
      <c r="AC2652" t="str">
        <f t="shared" si="376"/>
        <v>No Sales</v>
      </c>
      <c r="AD2652">
        <f>IFERROR(VLOOKUP(J2652,Product_lookup!$A:$G,5,FALSE),"")</f>
        <v>249</v>
      </c>
      <c r="AE2652">
        <f>IFERROR(VLOOKUP(J2652,Product_lookup!$A:$G,6,FALSE),"")</f>
        <v>100</v>
      </c>
      <c r="AF2652">
        <f>IFERROR(VLOOKUP(J2652,Product_lookup!$A:$G,7,FALSE),"")</f>
        <v>102</v>
      </c>
      <c r="AG2652" s="33">
        <f t="shared" si="377"/>
        <v>0.18875502008032127</v>
      </c>
    </row>
    <row r="2653" spans="1:33" x14ac:dyDescent="0.3">
      <c r="A2653" s="27">
        <v>46290</v>
      </c>
      <c r="B2653" s="8" t="s">
        <v>37</v>
      </c>
      <c r="C2653" s="8" t="s">
        <v>140</v>
      </c>
      <c r="D2653" s="8" t="s">
        <v>141</v>
      </c>
      <c r="E2653" s="8" t="s">
        <v>167</v>
      </c>
      <c r="F2653" s="8" t="s">
        <v>143</v>
      </c>
      <c r="G2653" s="8" t="s">
        <v>168</v>
      </c>
      <c r="H2653" s="8" t="s">
        <v>13</v>
      </c>
      <c r="I2653" s="8" t="s">
        <v>254</v>
      </c>
      <c r="J2653" s="8" t="s">
        <v>169</v>
      </c>
      <c r="K2653" s="8" t="s">
        <v>14</v>
      </c>
      <c r="L2653" s="12">
        <v>200</v>
      </c>
      <c r="M2653" s="9">
        <v>0</v>
      </c>
      <c r="N2653" s="10">
        <f t="shared" si="369"/>
        <v>0</v>
      </c>
      <c r="O2653" s="11" t="str">
        <f t="shared" si="370"/>
        <v/>
      </c>
      <c r="P2653" s="11">
        <v>0</v>
      </c>
      <c r="Q2653" s="11">
        <v>0</v>
      </c>
      <c r="R2653" s="8">
        <v>0</v>
      </c>
      <c r="S2653" s="8">
        <v>0</v>
      </c>
      <c r="T2653" s="33" t="str">
        <f t="shared" si="371"/>
        <v/>
      </c>
      <c r="U2653" s="12" t="str">
        <f t="shared" si="372"/>
        <v/>
      </c>
      <c r="V2653" s="10" t="str">
        <f t="shared" si="373"/>
        <v/>
      </c>
      <c r="W2653" s="11">
        <v>5.5</v>
      </c>
      <c r="X2653" s="8" t="s">
        <v>148</v>
      </c>
      <c r="Y2653" s="8" t="s">
        <v>149</v>
      </c>
      <c r="AA2653">
        <f t="shared" si="374"/>
        <v>4</v>
      </c>
      <c r="AB2653" s="32">
        <f t="shared" si="375"/>
        <v>0</v>
      </c>
      <c r="AC2653" t="str">
        <f t="shared" si="376"/>
        <v>No Spend</v>
      </c>
      <c r="AD2653">
        <f>IFERROR(VLOOKUP(J2653,Product_lookup!$A:$G,5,FALSE),"")</f>
        <v>249</v>
      </c>
      <c r="AE2653">
        <f>IFERROR(VLOOKUP(J2653,Product_lookup!$A:$G,6,FALSE),"")</f>
        <v>100</v>
      </c>
      <c r="AF2653">
        <f>IFERROR(VLOOKUP(J2653,Product_lookup!$A:$G,7,FALSE),"")</f>
        <v>102</v>
      </c>
      <c r="AG2653" s="33">
        <f t="shared" si="377"/>
        <v>0.18875502008032127</v>
      </c>
    </row>
    <row r="2654" spans="1:33" x14ac:dyDescent="0.3">
      <c r="A2654" s="27">
        <v>46290</v>
      </c>
      <c r="B2654" s="8" t="s">
        <v>37</v>
      </c>
      <c r="C2654" s="8" t="s">
        <v>140</v>
      </c>
      <c r="D2654" s="8" t="s">
        <v>141</v>
      </c>
      <c r="E2654" s="8" t="s">
        <v>167</v>
      </c>
      <c r="F2654" s="8" t="s">
        <v>143</v>
      </c>
      <c r="G2654" s="8" t="s">
        <v>168</v>
      </c>
      <c r="H2654" s="8" t="s">
        <v>13</v>
      </c>
      <c r="I2654" s="8" t="s">
        <v>589</v>
      </c>
      <c r="J2654" s="8" t="s">
        <v>169</v>
      </c>
      <c r="K2654" s="8" t="s">
        <v>21</v>
      </c>
      <c r="L2654" s="12">
        <v>47</v>
      </c>
      <c r="M2654" s="9">
        <v>1</v>
      </c>
      <c r="N2654" s="10">
        <f t="shared" si="369"/>
        <v>2.1276595744680851E-2</v>
      </c>
      <c r="O2654" s="11">
        <f t="shared" si="370"/>
        <v>4.8</v>
      </c>
      <c r="P2654" s="11">
        <v>4.8</v>
      </c>
      <c r="Q2654" s="11">
        <v>0</v>
      </c>
      <c r="R2654" s="8">
        <v>0</v>
      </c>
      <c r="S2654" s="8">
        <v>0</v>
      </c>
      <c r="T2654" s="33" t="str">
        <f t="shared" si="371"/>
        <v/>
      </c>
      <c r="U2654" s="12">
        <f t="shared" si="372"/>
        <v>0</v>
      </c>
      <c r="V2654" s="10">
        <f t="shared" si="373"/>
        <v>0</v>
      </c>
      <c r="W2654" s="11">
        <v>5</v>
      </c>
      <c r="X2654" s="8" t="s">
        <v>148</v>
      </c>
      <c r="Y2654" s="8" t="s">
        <v>149</v>
      </c>
      <c r="AA2654">
        <f t="shared" si="374"/>
        <v>4</v>
      </c>
      <c r="AB2654" s="32">
        <f t="shared" si="375"/>
        <v>-4.8</v>
      </c>
      <c r="AC2654" t="str">
        <f t="shared" si="376"/>
        <v>No Sales</v>
      </c>
      <c r="AD2654">
        <f>IFERROR(VLOOKUP(J2654,Product_lookup!$A:$G,5,FALSE),"")</f>
        <v>249</v>
      </c>
      <c r="AE2654">
        <f>IFERROR(VLOOKUP(J2654,Product_lookup!$A:$G,6,FALSE),"")</f>
        <v>100</v>
      </c>
      <c r="AF2654">
        <f>IFERROR(VLOOKUP(J2654,Product_lookup!$A:$G,7,FALSE),"")</f>
        <v>102</v>
      </c>
      <c r="AG2654" s="33">
        <f t="shared" si="377"/>
        <v>0.18875502008032127</v>
      </c>
    </row>
    <row r="2655" spans="1:33" x14ac:dyDescent="0.3">
      <c r="A2655" s="27">
        <v>46290</v>
      </c>
      <c r="B2655" s="8" t="s">
        <v>37</v>
      </c>
      <c r="C2655" s="8" t="s">
        <v>140</v>
      </c>
      <c r="D2655" s="8" t="s">
        <v>141</v>
      </c>
      <c r="E2655" s="8" t="s">
        <v>257</v>
      </c>
      <c r="F2655" s="8" t="s">
        <v>143</v>
      </c>
      <c r="G2655" s="8" t="s">
        <v>258</v>
      </c>
      <c r="H2655" s="8" t="s">
        <v>13</v>
      </c>
      <c r="I2655" s="8" t="s">
        <v>731</v>
      </c>
      <c r="J2655" s="8" t="s">
        <v>260</v>
      </c>
      <c r="K2655" s="8" t="s">
        <v>21</v>
      </c>
      <c r="L2655" s="12">
        <v>141</v>
      </c>
      <c r="M2655" s="9">
        <v>3</v>
      </c>
      <c r="N2655" s="10">
        <f t="shared" si="369"/>
        <v>2.1276595744680851E-2</v>
      </c>
      <c r="O2655" s="11">
        <f t="shared" si="370"/>
        <v>6.5</v>
      </c>
      <c r="P2655" s="11">
        <v>19.5</v>
      </c>
      <c r="Q2655" s="11">
        <v>0</v>
      </c>
      <c r="R2655" s="8">
        <v>0</v>
      </c>
      <c r="S2655" s="8">
        <v>0</v>
      </c>
      <c r="T2655" s="33" t="str">
        <f t="shared" si="371"/>
        <v/>
      </c>
      <c r="U2655" s="12">
        <f t="shared" si="372"/>
        <v>0</v>
      </c>
      <c r="V2655" s="10">
        <f t="shared" si="373"/>
        <v>0</v>
      </c>
      <c r="W2655" s="11">
        <v>6.5</v>
      </c>
      <c r="X2655" s="8" t="s">
        <v>148</v>
      </c>
      <c r="Y2655" s="8" t="s">
        <v>149</v>
      </c>
      <c r="AA2655">
        <f t="shared" si="374"/>
        <v>4</v>
      </c>
      <c r="AB2655" s="32">
        <f t="shared" si="375"/>
        <v>-19.5</v>
      </c>
      <c r="AC2655" t="str">
        <f t="shared" si="376"/>
        <v>No Sales</v>
      </c>
      <c r="AD2655">
        <f>IFERROR(VLOOKUP(J2655,Product_lookup!$A:$G,5,FALSE),"")</f>
        <v>349</v>
      </c>
      <c r="AE2655">
        <f>IFERROR(VLOOKUP(J2655,Product_lookup!$A:$G,6,FALSE),"")</f>
        <v>133</v>
      </c>
      <c r="AF2655">
        <f>IFERROR(VLOOKUP(J2655,Product_lookup!$A:$G,7,FALSE),"")</f>
        <v>111</v>
      </c>
      <c r="AG2655" s="33">
        <f t="shared" si="377"/>
        <v>0.3008595988538682</v>
      </c>
    </row>
    <row r="2656" spans="1:33" x14ac:dyDescent="0.3">
      <c r="A2656" s="27">
        <v>46290</v>
      </c>
      <c r="B2656" s="8" t="s">
        <v>37</v>
      </c>
      <c r="C2656" s="8" t="s">
        <v>140</v>
      </c>
      <c r="D2656" s="8" t="s">
        <v>141</v>
      </c>
      <c r="E2656" s="8" t="s">
        <v>257</v>
      </c>
      <c r="F2656" s="8" t="s">
        <v>143</v>
      </c>
      <c r="G2656" s="8" t="s">
        <v>258</v>
      </c>
      <c r="H2656" s="8" t="s">
        <v>13</v>
      </c>
      <c r="I2656" s="8" t="s">
        <v>258</v>
      </c>
      <c r="J2656" s="8" t="s">
        <v>260</v>
      </c>
      <c r="K2656" s="8" t="s">
        <v>14</v>
      </c>
      <c r="L2656" s="12">
        <v>4474</v>
      </c>
      <c r="M2656" s="9">
        <v>16</v>
      </c>
      <c r="N2656" s="10">
        <f t="shared" si="369"/>
        <v>3.5762181493071078E-3</v>
      </c>
      <c r="O2656" s="11">
        <f t="shared" si="370"/>
        <v>7.41</v>
      </c>
      <c r="P2656" s="8">
        <v>118.56</v>
      </c>
      <c r="Q2656" s="11">
        <v>0</v>
      </c>
      <c r="R2656" s="8">
        <v>0</v>
      </c>
      <c r="S2656" s="8">
        <v>0</v>
      </c>
      <c r="T2656" s="33" t="str">
        <f t="shared" si="371"/>
        <v/>
      </c>
      <c r="U2656" s="12">
        <f t="shared" si="372"/>
        <v>0</v>
      </c>
      <c r="V2656" s="10">
        <f t="shared" si="373"/>
        <v>0</v>
      </c>
      <c r="W2656" s="11">
        <v>9</v>
      </c>
      <c r="X2656" s="8" t="s">
        <v>148</v>
      </c>
      <c r="Y2656" s="8" t="s">
        <v>149</v>
      </c>
      <c r="AA2656">
        <f t="shared" si="374"/>
        <v>4</v>
      </c>
      <c r="AB2656" s="32">
        <f t="shared" si="375"/>
        <v>-118.56</v>
      </c>
      <c r="AC2656" t="str">
        <f t="shared" si="376"/>
        <v>No Sales</v>
      </c>
      <c r="AD2656">
        <f>IFERROR(VLOOKUP(J2656,Product_lookup!$A:$G,5,FALSE),"")</f>
        <v>349</v>
      </c>
      <c r="AE2656">
        <f>IFERROR(VLOOKUP(J2656,Product_lookup!$A:$G,6,FALSE),"")</f>
        <v>133</v>
      </c>
      <c r="AF2656">
        <f>IFERROR(VLOOKUP(J2656,Product_lookup!$A:$G,7,FALSE),"")</f>
        <v>111</v>
      </c>
      <c r="AG2656" s="33">
        <f t="shared" si="377"/>
        <v>0.3008595988538682</v>
      </c>
    </row>
    <row r="2657" spans="1:33" x14ac:dyDescent="0.3">
      <c r="A2657" s="27">
        <v>46290</v>
      </c>
      <c r="B2657" s="8" t="s">
        <v>33</v>
      </c>
      <c r="C2657" s="8" t="s">
        <v>173</v>
      </c>
      <c r="D2657" s="8" t="s">
        <v>141</v>
      </c>
      <c r="E2657" s="8" t="s">
        <v>193</v>
      </c>
      <c r="F2657" s="8" t="s">
        <v>143</v>
      </c>
      <c r="G2657" s="8" t="s">
        <v>264</v>
      </c>
      <c r="H2657" s="8" t="s">
        <v>24</v>
      </c>
      <c r="I2657" s="8" t="s">
        <v>194</v>
      </c>
      <c r="J2657" s="8" t="s">
        <v>195</v>
      </c>
      <c r="K2657" s="8" t="s">
        <v>7</v>
      </c>
      <c r="L2657" s="12">
        <v>1087</v>
      </c>
      <c r="M2657" s="9">
        <v>9</v>
      </c>
      <c r="N2657" s="10">
        <f t="shared" si="369"/>
        <v>8.2796688132474698E-3</v>
      </c>
      <c r="O2657" s="11">
        <f t="shared" si="370"/>
        <v>7.5100000000000007</v>
      </c>
      <c r="P2657" s="11">
        <v>67.59</v>
      </c>
      <c r="Q2657" s="11">
        <v>0</v>
      </c>
      <c r="R2657" s="8">
        <v>0</v>
      </c>
      <c r="S2657" s="8">
        <v>0</v>
      </c>
      <c r="T2657" s="33" t="str">
        <f t="shared" si="371"/>
        <v/>
      </c>
      <c r="U2657" s="12">
        <f t="shared" si="372"/>
        <v>0</v>
      </c>
      <c r="V2657" s="10">
        <f t="shared" si="373"/>
        <v>0</v>
      </c>
      <c r="W2657" s="11">
        <v>13.5</v>
      </c>
      <c r="X2657" s="8" t="s">
        <v>148</v>
      </c>
      <c r="Y2657" s="8" t="s">
        <v>149</v>
      </c>
      <c r="AA2657">
        <f t="shared" si="374"/>
        <v>4</v>
      </c>
      <c r="AB2657" s="32">
        <f t="shared" si="375"/>
        <v>-67.59</v>
      </c>
      <c r="AC2657" t="str">
        <f t="shared" si="376"/>
        <v>No Sales</v>
      </c>
      <c r="AD2657">
        <f>IFERROR(VLOOKUP(J2657,Product_lookup!$A:$G,5,FALSE),"")</f>
        <v>399</v>
      </c>
      <c r="AE2657">
        <f>IFERROR(VLOOKUP(J2657,Product_lookup!$A:$G,6,FALSE),"")</f>
        <v>148</v>
      </c>
      <c r="AF2657">
        <f>IFERROR(VLOOKUP(J2657,Product_lookup!$A:$G,7,FALSE),"")</f>
        <v>126</v>
      </c>
      <c r="AG2657" s="33">
        <f t="shared" si="377"/>
        <v>0.31328320802005011</v>
      </c>
    </row>
    <row r="2658" spans="1:33" x14ac:dyDescent="0.3">
      <c r="A2658" s="27">
        <v>46290</v>
      </c>
      <c r="B2658" s="8" t="s">
        <v>33</v>
      </c>
      <c r="C2658" s="8" t="s">
        <v>173</v>
      </c>
      <c r="D2658" s="8" t="s">
        <v>141</v>
      </c>
      <c r="E2658" s="8" t="s">
        <v>193</v>
      </c>
      <c r="F2658" s="8" t="s">
        <v>143</v>
      </c>
      <c r="G2658" s="8" t="s">
        <v>194</v>
      </c>
      <c r="H2658" s="8" t="s">
        <v>24</v>
      </c>
      <c r="I2658" s="8" t="s">
        <v>574</v>
      </c>
      <c r="J2658" s="8" t="s">
        <v>195</v>
      </c>
      <c r="K2658" s="8" t="s">
        <v>14</v>
      </c>
      <c r="L2658" s="12">
        <v>283</v>
      </c>
      <c r="M2658" s="9">
        <v>1</v>
      </c>
      <c r="N2658" s="10">
        <f t="shared" si="369"/>
        <v>3.5335689045936395E-3</v>
      </c>
      <c r="O2658" s="11">
        <f t="shared" si="370"/>
        <v>8.77</v>
      </c>
      <c r="P2658" s="11">
        <v>8.77</v>
      </c>
      <c r="Q2658" s="11">
        <v>0</v>
      </c>
      <c r="R2658" s="8">
        <v>0</v>
      </c>
      <c r="S2658" s="8">
        <v>0</v>
      </c>
      <c r="T2658" s="33" t="str">
        <f t="shared" si="371"/>
        <v/>
      </c>
      <c r="U2658" s="12">
        <f t="shared" si="372"/>
        <v>0</v>
      </c>
      <c r="V2658" s="10">
        <f t="shared" si="373"/>
        <v>0</v>
      </c>
      <c r="W2658" s="11">
        <v>10.5</v>
      </c>
      <c r="X2658" s="8" t="s">
        <v>148</v>
      </c>
      <c r="Y2658" s="8" t="s">
        <v>149</v>
      </c>
      <c r="AA2658">
        <f t="shared" si="374"/>
        <v>4</v>
      </c>
      <c r="AB2658" s="32">
        <f t="shared" si="375"/>
        <v>-8.77</v>
      </c>
      <c r="AC2658" t="str">
        <f t="shared" si="376"/>
        <v>No Sales</v>
      </c>
      <c r="AD2658">
        <f>IFERROR(VLOOKUP(J2658,Product_lookup!$A:$G,5,FALSE),"")</f>
        <v>399</v>
      </c>
      <c r="AE2658">
        <f>IFERROR(VLOOKUP(J2658,Product_lookup!$A:$G,6,FALSE),"")</f>
        <v>148</v>
      </c>
      <c r="AF2658">
        <f>IFERROR(VLOOKUP(J2658,Product_lookup!$A:$G,7,FALSE),"")</f>
        <v>126</v>
      </c>
      <c r="AG2658" s="33">
        <f t="shared" si="377"/>
        <v>0.31328320802005011</v>
      </c>
    </row>
    <row r="2659" spans="1:33" x14ac:dyDescent="0.3">
      <c r="A2659" s="27">
        <v>46290</v>
      </c>
      <c r="B2659" s="8" t="s">
        <v>33</v>
      </c>
      <c r="C2659" s="8" t="s">
        <v>173</v>
      </c>
      <c r="D2659" s="8" t="s">
        <v>141</v>
      </c>
      <c r="E2659" s="8" t="s">
        <v>200</v>
      </c>
      <c r="F2659" s="8" t="s">
        <v>143</v>
      </c>
      <c r="G2659" s="8" t="s">
        <v>268</v>
      </c>
      <c r="H2659" s="8" t="s">
        <v>24</v>
      </c>
      <c r="I2659" s="8" t="s">
        <v>575</v>
      </c>
      <c r="J2659" s="8" t="s">
        <v>202</v>
      </c>
      <c r="K2659" s="8" t="s">
        <v>21</v>
      </c>
      <c r="L2659" s="12">
        <v>80</v>
      </c>
      <c r="M2659" s="9">
        <v>0</v>
      </c>
      <c r="N2659" s="10">
        <f t="shared" si="369"/>
        <v>0</v>
      </c>
      <c r="O2659" s="11" t="str">
        <f t="shared" si="370"/>
        <v/>
      </c>
      <c r="P2659" s="11">
        <v>0</v>
      </c>
      <c r="Q2659" s="11">
        <v>0</v>
      </c>
      <c r="R2659" s="8">
        <v>0</v>
      </c>
      <c r="S2659" s="8">
        <v>0</v>
      </c>
      <c r="T2659" s="33" t="str">
        <f t="shared" si="371"/>
        <v/>
      </c>
      <c r="U2659" s="12" t="str">
        <f t="shared" si="372"/>
        <v/>
      </c>
      <c r="V2659" s="10" t="str">
        <f t="shared" si="373"/>
        <v/>
      </c>
      <c r="W2659" s="11">
        <v>10.5</v>
      </c>
      <c r="X2659" s="8" t="s">
        <v>148</v>
      </c>
      <c r="Y2659" s="8" t="s">
        <v>149</v>
      </c>
      <c r="AA2659">
        <f t="shared" si="374"/>
        <v>4</v>
      </c>
      <c r="AB2659" s="32">
        <f t="shared" si="375"/>
        <v>0</v>
      </c>
      <c r="AC2659" t="str">
        <f t="shared" si="376"/>
        <v>No Spend</v>
      </c>
      <c r="AD2659">
        <f>IFERROR(VLOOKUP(J2659,Product_lookup!$A:$G,5,FALSE),"")</f>
        <v>429</v>
      </c>
      <c r="AE2659">
        <f>IFERROR(VLOOKUP(J2659,Product_lookup!$A:$G,6,FALSE),"")</f>
        <v>159</v>
      </c>
      <c r="AF2659">
        <f>IFERROR(VLOOKUP(J2659,Product_lookup!$A:$G,7,FALSE),"")</f>
        <v>139</v>
      </c>
      <c r="AG2659" s="33">
        <f t="shared" si="377"/>
        <v>0.30536130536130535</v>
      </c>
    </row>
    <row r="2660" spans="1:33" x14ac:dyDescent="0.3">
      <c r="A2660" s="27">
        <v>46290</v>
      </c>
      <c r="B2660" s="8" t="s">
        <v>33</v>
      </c>
      <c r="C2660" s="8" t="s">
        <v>173</v>
      </c>
      <c r="D2660" s="8" t="s">
        <v>141</v>
      </c>
      <c r="E2660" s="8" t="s">
        <v>200</v>
      </c>
      <c r="F2660" s="8" t="s">
        <v>143</v>
      </c>
      <c r="G2660" s="8" t="s">
        <v>270</v>
      </c>
      <c r="H2660" s="8" t="s">
        <v>24</v>
      </c>
      <c r="I2660" s="8" t="s">
        <v>268</v>
      </c>
      <c r="J2660" s="8" t="s">
        <v>202</v>
      </c>
      <c r="K2660" s="8" t="s">
        <v>21</v>
      </c>
      <c r="L2660" s="12">
        <v>559</v>
      </c>
      <c r="M2660" s="9">
        <v>4</v>
      </c>
      <c r="N2660" s="10">
        <f t="shared" si="369"/>
        <v>7.1556350626118068E-3</v>
      </c>
      <c r="O2660" s="11">
        <f t="shared" si="370"/>
        <v>11.64</v>
      </c>
      <c r="P2660" s="11">
        <v>46.56</v>
      </c>
      <c r="Q2660" s="11">
        <v>0</v>
      </c>
      <c r="R2660" s="8">
        <v>0</v>
      </c>
      <c r="S2660" s="8">
        <v>0</v>
      </c>
      <c r="T2660" s="33" t="str">
        <f t="shared" si="371"/>
        <v/>
      </c>
      <c r="U2660" s="12">
        <f t="shared" si="372"/>
        <v>0</v>
      </c>
      <c r="V2660" s="10">
        <f t="shared" si="373"/>
        <v>0</v>
      </c>
      <c r="W2660" s="11">
        <v>13.5</v>
      </c>
      <c r="X2660" s="8" t="s">
        <v>148</v>
      </c>
      <c r="Y2660" s="8" t="s">
        <v>149</v>
      </c>
      <c r="AA2660">
        <f t="shared" si="374"/>
        <v>4</v>
      </c>
      <c r="AB2660" s="32">
        <f t="shared" si="375"/>
        <v>-46.56</v>
      </c>
      <c r="AC2660" t="str">
        <f t="shared" si="376"/>
        <v>No Sales</v>
      </c>
      <c r="AD2660">
        <f>IFERROR(VLOOKUP(J2660,Product_lookup!$A:$G,5,FALSE),"")</f>
        <v>429</v>
      </c>
      <c r="AE2660">
        <f>IFERROR(VLOOKUP(J2660,Product_lookup!$A:$G,6,FALSE),"")</f>
        <v>159</v>
      </c>
      <c r="AF2660">
        <f>IFERROR(VLOOKUP(J2660,Product_lookup!$A:$G,7,FALSE),"")</f>
        <v>139</v>
      </c>
      <c r="AG2660" s="33">
        <f t="shared" si="377"/>
        <v>0.30536130536130535</v>
      </c>
    </row>
    <row r="2661" spans="1:33" x14ac:dyDescent="0.3">
      <c r="A2661" s="27">
        <v>46290</v>
      </c>
      <c r="B2661" s="8" t="s">
        <v>33</v>
      </c>
      <c r="C2661" s="8" t="s">
        <v>173</v>
      </c>
      <c r="D2661" s="8" t="s">
        <v>141</v>
      </c>
      <c r="E2661" s="8" t="s">
        <v>271</v>
      </c>
      <c r="F2661" s="8" t="s">
        <v>143</v>
      </c>
      <c r="G2661" s="8" t="s">
        <v>275</v>
      </c>
      <c r="H2661" s="8" t="s">
        <v>24</v>
      </c>
      <c r="I2661" s="8" t="s">
        <v>571</v>
      </c>
      <c r="J2661" s="8" t="s">
        <v>274</v>
      </c>
      <c r="K2661" s="8" t="s">
        <v>21</v>
      </c>
      <c r="L2661" s="12">
        <v>454</v>
      </c>
      <c r="M2661" s="9">
        <v>2</v>
      </c>
      <c r="N2661" s="10">
        <f t="shared" si="369"/>
        <v>4.4052863436123352E-3</v>
      </c>
      <c r="O2661" s="11">
        <f t="shared" si="370"/>
        <v>13.5</v>
      </c>
      <c r="P2661" s="11">
        <v>27</v>
      </c>
      <c r="Q2661" s="11">
        <v>0</v>
      </c>
      <c r="R2661" s="8">
        <v>0</v>
      </c>
      <c r="S2661" s="8">
        <v>0</v>
      </c>
      <c r="T2661" s="33" t="str">
        <f t="shared" si="371"/>
        <v/>
      </c>
      <c r="U2661" s="12">
        <f t="shared" si="372"/>
        <v>0</v>
      </c>
      <c r="V2661" s="10">
        <f t="shared" si="373"/>
        <v>0</v>
      </c>
      <c r="W2661" s="11">
        <v>13.5</v>
      </c>
      <c r="X2661" s="8" t="s">
        <v>148</v>
      </c>
      <c r="Y2661" s="8" t="s">
        <v>149</v>
      </c>
      <c r="AA2661">
        <f t="shared" si="374"/>
        <v>4</v>
      </c>
      <c r="AB2661" s="32">
        <f t="shared" si="375"/>
        <v>-27</v>
      </c>
      <c r="AC2661" t="str">
        <f t="shared" si="376"/>
        <v>No Sales</v>
      </c>
      <c r="AD2661">
        <f>IFERROR(VLOOKUP(J2661,Product_lookup!$A:$G,5,FALSE),"")</f>
        <v>549</v>
      </c>
      <c r="AE2661">
        <f>IFERROR(VLOOKUP(J2661,Product_lookup!$A:$G,6,FALSE),"")</f>
        <v>198</v>
      </c>
      <c r="AF2661">
        <f>IFERROR(VLOOKUP(J2661,Product_lookup!$A:$G,7,FALSE),"")</f>
        <v>139</v>
      </c>
      <c r="AG2661" s="33">
        <f t="shared" si="377"/>
        <v>0.38615664845173042</v>
      </c>
    </row>
    <row r="2662" spans="1:33" x14ac:dyDescent="0.3">
      <c r="A2662" s="27">
        <v>46290</v>
      </c>
      <c r="B2662" s="8" t="s">
        <v>33</v>
      </c>
      <c r="C2662" s="8" t="s">
        <v>173</v>
      </c>
      <c r="D2662" s="8" t="s">
        <v>141</v>
      </c>
      <c r="E2662" s="8" t="s">
        <v>271</v>
      </c>
      <c r="F2662" s="8" t="s">
        <v>143</v>
      </c>
      <c r="G2662" s="8" t="s">
        <v>272</v>
      </c>
      <c r="H2662" s="8" t="s">
        <v>24</v>
      </c>
      <c r="I2662" s="8" t="s">
        <v>574</v>
      </c>
      <c r="J2662" s="8" t="s">
        <v>274</v>
      </c>
      <c r="K2662" s="8" t="s">
        <v>7</v>
      </c>
      <c r="L2662" s="12">
        <v>851</v>
      </c>
      <c r="M2662" s="9">
        <v>4</v>
      </c>
      <c r="N2662" s="10">
        <f t="shared" si="369"/>
        <v>4.7003525264394828E-3</v>
      </c>
      <c r="O2662" s="11">
        <f t="shared" si="370"/>
        <v>7</v>
      </c>
      <c r="P2662" s="11">
        <v>28</v>
      </c>
      <c r="Q2662" s="11">
        <v>0</v>
      </c>
      <c r="R2662" s="8">
        <v>0</v>
      </c>
      <c r="S2662" s="8">
        <v>0</v>
      </c>
      <c r="T2662" s="33" t="str">
        <f t="shared" si="371"/>
        <v/>
      </c>
      <c r="U2662" s="12">
        <f t="shared" si="372"/>
        <v>0</v>
      </c>
      <c r="V2662" s="10">
        <f t="shared" si="373"/>
        <v>0</v>
      </c>
      <c r="W2662" s="11">
        <v>12.5</v>
      </c>
      <c r="X2662" s="8" t="s">
        <v>148</v>
      </c>
      <c r="Y2662" s="8" t="s">
        <v>149</v>
      </c>
      <c r="AA2662">
        <f t="shared" si="374"/>
        <v>4</v>
      </c>
      <c r="AB2662" s="32">
        <f t="shared" si="375"/>
        <v>-28</v>
      </c>
      <c r="AC2662" t="str">
        <f t="shared" si="376"/>
        <v>No Sales</v>
      </c>
      <c r="AD2662">
        <f>IFERROR(VLOOKUP(J2662,Product_lookup!$A:$G,5,FALSE),"")</f>
        <v>549</v>
      </c>
      <c r="AE2662">
        <f>IFERROR(VLOOKUP(J2662,Product_lookup!$A:$G,6,FALSE),"")</f>
        <v>198</v>
      </c>
      <c r="AF2662">
        <f>IFERROR(VLOOKUP(J2662,Product_lookup!$A:$G,7,FALSE),"")</f>
        <v>139</v>
      </c>
      <c r="AG2662" s="33">
        <f t="shared" si="377"/>
        <v>0.38615664845173042</v>
      </c>
    </row>
    <row r="2663" spans="1:33" x14ac:dyDescent="0.3">
      <c r="A2663" s="27">
        <v>46290</v>
      </c>
      <c r="B2663" s="8" t="s">
        <v>23</v>
      </c>
      <c r="C2663" s="8" t="s">
        <v>173</v>
      </c>
      <c r="D2663" s="8" t="s">
        <v>141</v>
      </c>
      <c r="E2663" s="8" t="s">
        <v>174</v>
      </c>
      <c r="F2663" s="8" t="s">
        <v>143</v>
      </c>
      <c r="G2663" s="8" t="s">
        <v>411</v>
      </c>
      <c r="H2663" s="8" t="s">
        <v>20</v>
      </c>
      <c r="I2663" s="8" t="s">
        <v>411</v>
      </c>
      <c r="J2663" s="8" t="s">
        <v>176</v>
      </c>
      <c r="K2663" s="8" t="s">
        <v>21</v>
      </c>
      <c r="L2663" s="12">
        <v>564</v>
      </c>
      <c r="M2663" s="9">
        <v>9</v>
      </c>
      <c r="N2663" s="10">
        <f t="shared" si="369"/>
        <v>1.5957446808510637E-2</v>
      </c>
      <c r="O2663" s="11">
        <f t="shared" si="370"/>
        <v>11.68</v>
      </c>
      <c r="P2663" s="8">
        <v>105.12</v>
      </c>
      <c r="Q2663" s="11">
        <v>449</v>
      </c>
      <c r="R2663" s="8">
        <v>1</v>
      </c>
      <c r="S2663" s="8">
        <v>1</v>
      </c>
      <c r="T2663" s="33">
        <f t="shared" si="371"/>
        <v>0.23412026726057908</v>
      </c>
      <c r="U2663" s="12">
        <f t="shared" si="372"/>
        <v>4.2713089802130897</v>
      </c>
      <c r="V2663" s="10">
        <f t="shared" si="373"/>
        <v>0.1111111111111111</v>
      </c>
      <c r="W2663" s="11">
        <v>14.5</v>
      </c>
      <c r="X2663" s="8" t="s">
        <v>148</v>
      </c>
      <c r="Y2663" s="8" t="s">
        <v>149</v>
      </c>
      <c r="AA2663">
        <f t="shared" si="374"/>
        <v>4</v>
      </c>
      <c r="AB2663" s="32">
        <f t="shared" si="375"/>
        <v>37.879999999999995</v>
      </c>
      <c r="AC2663" t="str">
        <f t="shared" si="376"/>
        <v>Profitable</v>
      </c>
      <c r="AD2663">
        <f>IFERROR(VLOOKUP(J2663,Product_lookup!$A:$G,5,FALSE),"")</f>
        <v>449</v>
      </c>
      <c r="AE2663">
        <f>IFERROR(VLOOKUP(J2663,Product_lookup!$A:$G,6,FALSE),"")</f>
        <v>166</v>
      </c>
      <c r="AF2663">
        <f>IFERROR(VLOOKUP(J2663,Product_lookup!$A:$G,7,FALSE),"")</f>
        <v>140</v>
      </c>
      <c r="AG2663" s="33">
        <f t="shared" si="377"/>
        <v>0.31848552338530067</v>
      </c>
    </row>
    <row r="2664" spans="1:33" x14ac:dyDescent="0.3">
      <c r="A2664" s="27">
        <v>46290</v>
      </c>
      <c r="B2664" s="8" t="s">
        <v>23</v>
      </c>
      <c r="C2664" s="8" t="s">
        <v>173</v>
      </c>
      <c r="D2664" s="8" t="s">
        <v>141</v>
      </c>
      <c r="E2664" s="8" t="s">
        <v>186</v>
      </c>
      <c r="F2664" s="8" t="s">
        <v>143</v>
      </c>
      <c r="G2664" s="8" t="s">
        <v>189</v>
      </c>
      <c r="H2664" s="8" t="s">
        <v>20</v>
      </c>
      <c r="I2664" s="8" t="s">
        <v>189</v>
      </c>
      <c r="J2664" s="8" t="s">
        <v>188</v>
      </c>
      <c r="K2664" s="8" t="s">
        <v>14</v>
      </c>
      <c r="L2664" s="12">
        <v>1293</v>
      </c>
      <c r="M2664" s="9">
        <v>6</v>
      </c>
      <c r="N2664" s="10">
        <f t="shared" si="369"/>
        <v>4.6403712296983757E-3</v>
      </c>
      <c r="O2664" s="11">
        <f t="shared" si="370"/>
        <v>7.0100000000000007</v>
      </c>
      <c r="P2664" s="11">
        <v>42.06</v>
      </c>
      <c r="Q2664" s="11">
        <v>0</v>
      </c>
      <c r="R2664" s="8">
        <v>0</v>
      </c>
      <c r="S2664" s="8">
        <v>0</v>
      </c>
      <c r="T2664" s="33" t="str">
        <f t="shared" si="371"/>
        <v/>
      </c>
      <c r="U2664" s="12">
        <f t="shared" si="372"/>
        <v>0</v>
      </c>
      <c r="V2664" s="10">
        <f t="shared" si="373"/>
        <v>0</v>
      </c>
      <c r="W2664" s="11">
        <v>8.5</v>
      </c>
      <c r="X2664" s="8" t="s">
        <v>148</v>
      </c>
      <c r="Y2664" s="8" t="s">
        <v>149</v>
      </c>
      <c r="Z2664" s="8" t="s">
        <v>433</v>
      </c>
      <c r="AA2664">
        <f t="shared" si="374"/>
        <v>4</v>
      </c>
      <c r="AB2664" s="32">
        <f t="shared" si="375"/>
        <v>-42.06</v>
      </c>
      <c r="AC2664" t="str">
        <f t="shared" si="376"/>
        <v>No Sales</v>
      </c>
      <c r="AD2664">
        <f>IFERROR(VLOOKUP(J2664,Product_lookup!$A:$G,5,FALSE),"")</f>
        <v>349</v>
      </c>
      <c r="AE2664">
        <f>IFERROR(VLOOKUP(J2664,Product_lookup!$A:$G,6,FALSE),"")</f>
        <v>133</v>
      </c>
      <c r="AF2664">
        <f>IFERROR(VLOOKUP(J2664,Product_lookup!$A:$G,7,FALSE),"")</f>
        <v>121</v>
      </c>
      <c r="AG2664" s="33">
        <f t="shared" si="377"/>
        <v>0.27220630372492838</v>
      </c>
    </row>
    <row r="2665" spans="1:33" x14ac:dyDescent="0.3">
      <c r="A2665" s="27">
        <v>46290</v>
      </c>
      <c r="B2665" s="8" t="s">
        <v>23</v>
      </c>
      <c r="C2665" s="8" t="s">
        <v>173</v>
      </c>
      <c r="D2665" s="8" t="s">
        <v>141</v>
      </c>
      <c r="E2665" s="8" t="s">
        <v>186</v>
      </c>
      <c r="F2665" s="8" t="s">
        <v>143</v>
      </c>
      <c r="G2665" s="8" t="s">
        <v>412</v>
      </c>
      <c r="H2665" s="8" t="s">
        <v>20</v>
      </c>
      <c r="I2665" s="8" t="s">
        <v>412</v>
      </c>
      <c r="J2665" s="8" t="s">
        <v>188</v>
      </c>
      <c r="K2665" s="8" t="s">
        <v>7</v>
      </c>
      <c r="L2665" s="12">
        <v>493</v>
      </c>
      <c r="M2665" s="9">
        <v>10</v>
      </c>
      <c r="N2665" s="10">
        <f t="shared" si="369"/>
        <v>2.0283975659229209E-2</v>
      </c>
      <c r="O2665" s="11">
        <f t="shared" si="370"/>
        <v>5.07</v>
      </c>
      <c r="P2665" s="11">
        <v>50.7</v>
      </c>
      <c r="Q2665" s="11">
        <v>0</v>
      </c>
      <c r="R2665" s="8">
        <v>0</v>
      </c>
      <c r="S2665" s="8">
        <v>0</v>
      </c>
      <c r="T2665" s="33" t="str">
        <f t="shared" si="371"/>
        <v/>
      </c>
      <c r="U2665" s="12">
        <f t="shared" si="372"/>
        <v>0</v>
      </c>
      <c r="V2665" s="10">
        <f t="shared" si="373"/>
        <v>0</v>
      </c>
      <c r="W2665" s="11">
        <v>8.5</v>
      </c>
      <c r="X2665" s="8" t="s">
        <v>148</v>
      </c>
      <c r="Y2665" s="8" t="s">
        <v>149</v>
      </c>
      <c r="AA2665">
        <f t="shared" si="374"/>
        <v>4</v>
      </c>
      <c r="AB2665" s="32">
        <f t="shared" si="375"/>
        <v>-50.7</v>
      </c>
      <c r="AC2665" t="str">
        <f t="shared" si="376"/>
        <v>No Sales</v>
      </c>
      <c r="AD2665">
        <f>IFERROR(VLOOKUP(J2665,Product_lookup!$A:$G,5,FALSE),"")</f>
        <v>349</v>
      </c>
      <c r="AE2665">
        <f>IFERROR(VLOOKUP(J2665,Product_lookup!$A:$G,6,FALSE),"")</f>
        <v>133</v>
      </c>
      <c r="AF2665">
        <f>IFERROR(VLOOKUP(J2665,Product_lookup!$A:$G,7,FALSE),"")</f>
        <v>121</v>
      </c>
      <c r="AG2665" s="33">
        <f t="shared" si="377"/>
        <v>0.27220630372492838</v>
      </c>
    </row>
    <row r="2666" spans="1:33" x14ac:dyDescent="0.3">
      <c r="A2666" s="27">
        <v>46290</v>
      </c>
      <c r="B2666" s="8" t="s">
        <v>23</v>
      </c>
      <c r="C2666" s="8" t="s">
        <v>173</v>
      </c>
      <c r="D2666" s="8" t="s">
        <v>141</v>
      </c>
      <c r="E2666" s="8" t="s">
        <v>186</v>
      </c>
      <c r="F2666" s="8" t="s">
        <v>143</v>
      </c>
      <c r="G2666" s="8" t="s">
        <v>190</v>
      </c>
      <c r="H2666" s="8" t="s">
        <v>20</v>
      </c>
      <c r="I2666" s="8" t="s">
        <v>190</v>
      </c>
      <c r="J2666" s="8" t="s">
        <v>188</v>
      </c>
      <c r="K2666" s="8" t="s">
        <v>14</v>
      </c>
      <c r="L2666" s="12">
        <v>812</v>
      </c>
      <c r="M2666" s="9">
        <v>3</v>
      </c>
      <c r="N2666" s="10">
        <f t="shared" si="369"/>
        <v>3.6945812807881772E-3</v>
      </c>
      <c r="O2666" s="11">
        <f t="shared" si="370"/>
        <v>8.76</v>
      </c>
      <c r="P2666" s="11">
        <v>26.28</v>
      </c>
      <c r="Q2666" s="11">
        <v>349</v>
      </c>
      <c r="R2666" s="8">
        <v>1</v>
      </c>
      <c r="S2666" s="8">
        <v>1</v>
      </c>
      <c r="T2666" s="33">
        <f t="shared" si="371"/>
        <v>7.5300859598853867E-2</v>
      </c>
      <c r="U2666" s="12">
        <f t="shared" si="372"/>
        <v>13.280060882800608</v>
      </c>
      <c r="V2666" s="10">
        <f t="shared" si="373"/>
        <v>0.33333333333333331</v>
      </c>
      <c r="W2666" s="11">
        <v>12</v>
      </c>
      <c r="X2666" s="8" t="s">
        <v>148</v>
      </c>
      <c r="Y2666" s="8" t="s">
        <v>149</v>
      </c>
      <c r="AA2666">
        <f t="shared" si="374"/>
        <v>4</v>
      </c>
      <c r="AB2666" s="32">
        <f t="shared" si="375"/>
        <v>68.72</v>
      </c>
      <c r="AC2666" t="str">
        <f t="shared" si="376"/>
        <v>Profitable</v>
      </c>
      <c r="AD2666">
        <f>IFERROR(VLOOKUP(J2666,Product_lookup!$A:$G,5,FALSE),"")</f>
        <v>349</v>
      </c>
      <c r="AE2666">
        <f>IFERROR(VLOOKUP(J2666,Product_lookup!$A:$G,6,FALSE),"")</f>
        <v>133</v>
      </c>
      <c r="AF2666">
        <f>IFERROR(VLOOKUP(J2666,Product_lookup!$A:$G,7,FALSE),"")</f>
        <v>121</v>
      </c>
      <c r="AG2666" s="33">
        <f t="shared" si="377"/>
        <v>0.27220630372492838</v>
      </c>
    </row>
    <row r="2667" spans="1:33" x14ac:dyDescent="0.3">
      <c r="A2667" s="27">
        <v>46270</v>
      </c>
      <c r="B2667" s="8" t="s">
        <v>34</v>
      </c>
      <c r="C2667" s="8" t="s">
        <v>140</v>
      </c>
      <c r="D2667" s="8" t="s">
        <v>141</v>
      </c>
      <c r="E2667" s="8" t="s">
        <v>322</v>
      </c>
      <c r="F2667" s="8" t="s">
        <v>143</v>
      </c>
      <c r="G2667" s="8" t="s">
        <v>323</v>
      </c>
      <c r="H2667" s="8" t="s">
        <v>20</v>
      </c>
      <c r="I2667" s="8" t="s">
        <v>323</v>
      </c>
      <c r="J2667" s="8" t="s">
        <v>324</v>
      </c>
      <c r="K2667" s="8" t="s">
        <v>7</v>
      </c>
      <c r="L2667" s="12">
        <v>44</v>
      </c>
      <c r="M2667" s="9">
        <v>60</v>
      </c>
      <c r="N2667" s="10">
        <f t="shared" si="369"/>
        <v>1.3636363636363635</v>
      </c>
      <c r="O2667" s="11">
        <f t="shared" si="370"/>
        <v>7.2600000000000007</v>
      </c>
      <c r="P2667" s="11">
        <v>435.6</v>
      </c>
      <c r="Q2667" s="11">
        <v>0</v>
      </c>
      <c r="R2667" s="8">
        <v>0</v>
      </c>
      <c r="S2667" s="8">
        <v>0</v>
      </c>
      <c r="T2667" s="33" t="str">
        <f t="shared" si="371"/>
        <v/>
      </c>
      <c r="U2667" s="12">
        <f t="shared" si="372"/>
        <v>0</v>
      </c>
      <c r="V2667" s="10">
        <f t="shared" si="373"/>
        <v>0</v>
      </c>
      <c r="W2667" s="11">
        <v>11.5</v>
      </c>
      <c r="X2667" s="8" t="s">
        <v>148</v>
      </c>
      <c r="Y2667" s="8" t="s">
        <v>149</v>
      </c>
      <c r="AA2667">
        <f t="shared" si="374"/>
        <v>1</v>
      </c>
      <c r="AB2667" s="32">
        <f t="shared" si="375"/>
        <v>-435.6</v>
      </c>
      <c r="AC2667" t="str">
        <f t="shared" si="376"/>
        <v>No Sales</v>
      </c>
      <c r="AD2667">
        <f>IFERROR(VLOOKUP(J2667,Product_lookup!$A:$G,5,FALSE),"")</f>
        <v>499</v>
      </c>
      <c r="AE2667">
        <f>IFERROR(VLOOKUP(J2667,Product_lookup!$A:$G,6,FALSE),"")</f>
        <v>180</v>
      </c>
      <c r="AF2667">
        <f>IFERROR(VLOOKUP(J2667,Product_lookup!$A:$G,7,FALSE),"")</f>
        <v>125</v>
      </c>
      <c r="AG2667" s="33">
        <f t="shared" si="377"/>
        <v>0.38877755511022044</v>
      </c>
    </row>
    <row r="2668" spans="1:33" x14ac:dyDescent="0.3">
      <c r="A2668" s="27">
        <v>46290</v>
      </c>
      <c r="B2668" s="8" t="s">
        <v>23</v>
      </c>
      <c r="C2668" s="8" t="s">
        <v>173</v>
      </c>
      <c r="D2668" s="8" t="s">
        <v>141</v>
      </c>
      <c r="E2668" s="8" t="s">
        <v>281</v>
      </c>
      <c r="F2668" s="8" t="s">
        <v>143</v>
      </c>
      <c r="G2668" s="8" t="s">
        <v>479</v>
      </c>
      <c r="H2668" s="8" t="s">
        <v>20</v>
      </c>
      <c r="I2668" s="8" t="s">
        <v>479</v>
      </c>
      <c r="J2668" s="8" t="s">
        <v>283</v>
      </c>
      <c r="K2668" s="8" t="s">
        <v>7</v>
      </c>
      <c r="L2668" s="12">
        <v>1484</v>
      </c>
      <c r="M2668" s="9">
        <v>8</v>
      </c>
      <c r="N2668" s="10">
        <f t="shared" si="369"/>
        <v>5.3908355795148251E-3</v>
      </c>
      <c r="O2668" s="11">
        <f t="shared" si="370"/>
        <v>6.52</v>
      </c>
      <c r="P2668" s="11">
        <v>52.16</v>
      </c>
      <c r="Q2668" s="11">
        <v>598</v>
      </c>
      <c r="R2668" s="8">
        <v>2</v>
      </c>
      <c r="S2668" s="8">
        <v>2</v>
      </c>
      <c r="T2668" s="33">
        <f t="shared" si="371"/>
        <v>8.7224080267558526E-2</v>
      </c>
      <c r="U2668" s="12">
        <f t="shared" si="372"/>
        <v>11.464723926380369</v>
      </c>
      <c r="V2668" s="10">
        <f t="shared" si="373"/>
        <v>0.25</v>
      </c>
      <c r="W2668" s="11">
        <v>11</v>
      </c>
      <c r="X2668" s="8" t="s">
        <v>148</v>
      </c>
      <c r="Y2668" s="8" t="s">
        <v>149</v>
      </c>
      <c r="AA2668">
        <f t="shared" si="374"/>
        <v>4</v>
      </c>
      <c r="AB2668" s="32">
        <f t="shared" si="375"/>
        <v>109.84</v>
      </c>
      <c r="AC2668" t="str">
        <f t="shared" si="376"/>
        <v>Profitable</v>
      </c>
      <c r="AD2668">
        <f>IFERROR(VLOOKUP(J2668,Product_lookup!$A:$G,5,FALSE),"")</f>
        <v>299</v>
      </c>
      <c r="AE2668">
        <f>IFERROR(VLOOKUP(J2668,Product_lookup!$A:$G,6,FALSE),"")</f>
        <v>111</v>
      </c>
      <c r="AF2668">
        <f>IFERROR(VLOOKUP(J2668,Product_lookup!$A:$G,7,FALSE),"")</f>
        <v>107</v>
      </c>
      <c r="AG2668" s="33">
        <f t="shared" si="377"/>
        <v>0.2709030100334448</v>
      </c>
    </row>
    <row r="2669" spans="1:33" x14ac:dyDescent="0.3">
      <c r="A2669" s="27">
        <v>46290</v>
      </c>
      <c r="B2669" s="8" t="s">
        <v>23</v>
      </c>
      <c r="C2669" s="8" t="s">
        <v>173</v>
      </c>
      <c r="D2669" s="8" t="s">
        <v>141</v>
      </c>
      <c r="E2669" s="8" t="s">
        <v>281</v>
      </c>
      <c r="F2669" s="8" t="s">
        <v>143</v>
      </c>
      <c r="G2669" s="8" t="s">
        <v>282</v>
      </c>
      <c r="H2669" s="8" t="s">
        <v>20</v>
      </c>
      <c r="I2669" s="8" t="s">
        <v>282</v>
      </c>
      <c r="J2669" s="8" t="s">
        <v>283</v>
      </c>
      <c r="K2669" s="8" t="s">
        <v>7</v>
      </c>
      <c r="L2669" s="12">
        <v>3466</v>
      </c>
      <c r="M2669" s="9">
        <v>22</v>
      </c>
      <c r="N2669" s="10">
        <f t="shared" si="369"/>
        <v>6.3473744950952107E-3</v>
      </c>
      <c r="O2669" s="11">
        <f t="shared" si="370"/>
        <v>4.08</v>
      </c>
      <c r="P2669" s="11">
        <v>89.76</v>
      </c>
      <c r="Q2669" s="11">
        <v>897</v>
      </c>
      <c r="R2669" s="8">
        <v>2</v>
      </c>
      <c r="S2669" s="8">
        <v>3</v>
      </c>
      <c r="T2669" s="33">
        <f t="shared" si="371"/>
        <v>0.10006688963210703</v>
      </c>
      <c r="U2669" s="12">
        <f t="shared" si="372"/>
        <v>9.9933155080213893</v>
      </c>
      <c r="V2669" s="10">
        <f t="shared" si="373"/>
        <v>9.0909090909090912E-2</v>
      </c>
      <c r="W2669" s="11">
        <v>8</v>
      </c>
      <c r="X2669" s="8" t="s">
        <v>148</v>
      </c>
      <c r="Y2669" s="8" t="s">
        <v>149</v>
      </c>
      <c r="AA2669">
        <f t="shared" si="374"/>
        <v>4</v>
      </c>
      <c r="AB2669" s="32">
        <f t="shared" si="375"/>
        <v>153.24</v>
      </c>
      <c r="AC2669" t="str">
        <f t="shared" si="376"/>
        <v>Profitable</v>
      </c>
      <c r="AD2669">
        <f>IFERROR(VLOOKUP(J2669,Product_lookup!$A:$G,5,FALSE),"")</f>
        <v>299</v>
      </c>
      <c r="AE2669">
        <f>IFERROR(VLOOKUP(J2669,Product_lookup!$A:$G,6,FALSE),"")</f>
        <v>111</v>
      </c>
      <c r="AF2669">
        <f>IFERROR(VLOOKUP(J2669,Product_lookup!$A:$G,7,FALSE),"")</f>
        <v>107</v>
      </c>
      <c r="AG2669" s="33">
        <f t="shared" si="377"/>
        <v>0.2709030100334448</v>
      </c>
    </row>
    <row r="2670" spans="1:33" x14ac:dyDescent="0.3">
      <c r="A2670" s="27">
        <v>46290</v>
      </c>
      <c r="B2670" s="8" t="s">
        <v>23</v>
      </c>
      <c r="C2670" s="8" t="s">
        <v>173</v>
      </c>
      <c r="D2670" s="8" t="s">
        <v>141</v>
      </c>
      <c r="E2670" s="8" t="s">
        <v>285</v>
      </c>
      <c r="F2670" s="8" t="s">
        <v>143</v>
      </c>
      <c r="G2670" s="8" t="s">
        <v>736</v>
      </c>
      <c r="H2670" s="8" t="s">
        <v>20</v>
      </c>
      <c r="I2670" s="8" t="s">
        <v>736</v>
      </c>
      <c r="J2670" s="8" t="s">
        <v>287</v>
      </c>
      <c r="K2670" s="8" t="s">
        <v>14</v>
      </c>
      <c r="L2670" s="12">
        <v>711</v>
      </c>
      <c r="M2670" s="9">
        <v>1</v>
      </c>
      <c r="N2670" s="10">
        <f t="shared" si="369"/>
        <v>1.4064697609001407E-3</v>
      </c>
      <c r="O2670" s="11">
        <f t="shared" si="370"/>
        <v>3.73</v>
      </c>
      <c r="P2670" s="11">
        <v>3.73</v>
      </c>
      <c r="Q2670" s="11">
        <v>0</v>
      </c>
      <c r="R2670" s="8">
        <v>0</v>
      </c>
      <c r="S2670" s="8">
        <v>0</v>
      </c>
      <c r="T2670" s="33" t="str">
        <f t="shared" si="371"/>
        <v/>
      </c>
      <c r="U2670" s="12">
        <f t="shared" si="372"/>
        <v>0</v>
      </c>
      <c r="V2670" s="10">
        <f t="shared" si="373"/>
        <v>0</v>
      </c>
      <c r="W2670" s="11">
        <v>6</v>
      </c>
      <c r="X2670" s="8" t="s">
        <v>148</v>
      </c>
      <c r="Y2670" s="8" t="s">
        <v>149</v>
      </c>
      <c r="AA2670">
        <f t="shared" si="374"/>
        <v>4</v>
      </c>
      <c r="AB2670" s="32">
        <f t="shared" si="375"/>
        <v>-3.73</v>
      </c>
      <c r="AC2670" t="str">
        <f t="shared" si="376"/>
        <v>No Sales</v>
      </c>
      <c r="AD2670">
        <f>IFERROR(VLOOKUP(J2670,Product_lookup!$A:$G,5,FALSE),"")</f>
        <v>249</v>
      </c>
      <c r="AE2670">
        <f>IFERROR(VLOOKUP(J2670,Product_lookup!$A:$G,6,FALSE),"")</f>
        <v>95</v>
      </c>
      <c r="AF2670">
        <f>IFERROR(VLOOKUP(J2670,Product_lookup!$A:$G,7,FALSE),"")</f>
        <v>92</v>
      </c>
      <c r="AG2670" s="33">
        <f t="shared" si="377"/>
        <v>0.24899598393574296</v>
      </c>
    </row>
    <row r="2671" spans="1:33" x14ac:dyDescent="0.3">
      <c r="A2671" s="27">
        <v>46290</v>
      </c>
      <c r="B2671" s="8" t="s">
        <v>43</v>
      </c>
      <c r="C2671" s="8" t="s">
        <v>140</v>
      </c>
      <c r="D2671" s="8" t="s">
        <v>141</v>
      </c>
      <c r="E2671" s="8" t="s">
        <v>142</v>
      </c>
      <c r="F2671" s="8" t="s">
        <v>143</v>
      </c>
      <c r="G2671" s="8" t="s">
        <v>1585</v>
      </c>
      <c r="H2671" s="8" t="s">
        <v>27</v>
      </c>
      <c r="I2671" s="8" t="s">
        <v>558</v>
      </c>
      <c r="J2671" s="8" t="s">
        <v>147</v>
      </c>
      <c r="K2671" s="8" t="s">
        <v>7</v>
      </c>
      <c r="L2671" s="12">
        <v>1027</v>
      </c>
      <c r="M2671" s="9">
        <v>8</v>
      </c>
      <c r="N2671" s="10">
        <f t="shared" si="369"/>
        <v>7.7896786757546254E-3</v>
      </c>
      <c r="O2671" s="11">
        <f t="shared" si="370"/>
        <v>10.17</v>
      </c>
      <c r="P2671" s="11">
        <v>81.36</v>
      </c>
      <c r="Q2671" s="11">
        <v>0</v>
      </c>
      <c r="R2671" s="8">
        <v>0</v>
      </c>
      <c r="S2671" s="8">
        <v>0</v>
      </c>
      <c r="T2671" s="33" t="str">
        <f t="shared" si="371"/>
        <v/>
      </c>
      <c r="U2671" s="12">
        <f t="shared" si="372"/>
        <v>0</v>
      </c>
      <c r="V2671" s="10">
        <f t="shared" si="373"/>
        <v>0</v>
      </c>
      <c r="W2671" s="11">
        <v>16</v>
      </c>
      <c r="X2671" s="8" t="s">
        <v>148</v>
      </c>
      <c r="Y2671" s="8" t="s">
        <v>149</v>
      </c>
      <c r="AA2671">
        <f t="shared" si="374"/>
        <v>4</v>
      </c>
      <c r="AB2671" s="32">
        <f t="shared" si="375"/>
        <v>-81.36</v>
      </c>
      <c r="AC2671" t="str">
        <f t="shared" si="376"/>
        <v>No Sales</v>
      </c>
      <c r="AD2671">
        <f>IFERROR(VLOOKUP(J2671,Product_lookup!$A:$G,5,FALSE),"")</f>
        <v>599</v>
      </c>
      <c r="AE2671">
        <f>IFERROR(VLOOKUP(J2671,Product_lookup!$A:$G,6,FALSE),"")</f>
        <v>216</v>
      </c>
      <c r="AF2671">
        <f>IFERROR(VLOOKUP(J2671,Product_lookup!$A:$G,7,FALSE),"")</f>
        <v>144</v>
      </c>
      <c r="AG2671" s="33">
        <f t="shared" si="377"/>
        <v>0.39899833055091821</v>
      </c>
    </row>
    <row r="2672" spans="1:33" x14ac:dyDescent="0.3">
      <c r="A2672" s="27">
        <v>46290</v>
      </c>
      <c r="B2672" s="8" t="s">
        <v>43</v>
      </c>
      <c r="C2672" s="8" t="s">
        <v>140</v>
      </c>
      <c r="D2672" s="8" t="s">
        <v>141</v>
      </c>
      <c r="E2672" s="8" t="s">
        <v>142</v>
      </c>
      <c r="F2672" s="8" t="s">
        <v>143</v>
      </c>
      <c r="G2672" s="8" t="s">
        <v>1594</v>
      </c>
      <c r="H2672" s="8" t="s">
        <v>27</v>
      </c>
      <c r="I2672" s="8" t="s">
        <v>817</v>
      </c>
      <c r="J2672" s="8" t="s">
        <v>147</v>
      </c>
      <c r="K2672" s="8" t="s">
        <v>7</v>
      </c>
      <c r="L2672" s="12">
        <v>455</v>
      </c>
      <c r="M2672" s="9">
        <v>3</v>
      </c>
      <c r="N2672" s="10">
        <f t="shared" si="369"/>
        <v>6.5934065934065934E-3</v>
      </c>
      <c r="O2672" s="11">
        <f t="shared" si="370"/>
        <v>6.8599999999999994</v>
      </c>
      <c r="P2672" s="11">
        <v>20.58</v>
      </c>
      <c r="Q2672" s="11">
        <v>0</v>
      </c>
      <c r="R2672" s="8">
        <v>0</v>
      </c>
      <c r="S2672" s="8">
        <v>0</v>
      </c>
      <c r="T2672" s="33" t="str">
        <f t="shared" si="371"/>
        <v/>
      </c>
      <c r="U2672" s="12">
        <f t="shared" si="372"/>
        <v>0</v>
      </c>
      <c r="V2672" s="10">
        <f t="shared" si="373"/>
        <v>0</v>
      </c>
      <c r="W2672" s="11">
        <v>13</v>
      </c>
      <c r="X2672" s="8" t="s">
        <v>148</v>
      </c>
      <c r="Y2672" s="8" t="s">
        <v>149</v>
      </c>
      <c r="AA2672">
        <f t="shared" si="374"/>
        <v>4</v>
      </c>
      <c r="AB2672" s="32">
        <f t="shared" si="375"/>
        <v>-20.58</v>
      </c>
      <c r="AC2672" t="str">
        <f t="shared" si="376"/>
        <v>No Sales</v>
      </c>
      <c r="AD2672">
        <f>IFERROR(VLOOKUP(J2672,Product_lookup!$A:$G,5,FALSE),"")</f>
        <v>599</v>
      </c>
      <c r="AE2672">
        <f>IFERROR(VLOOKUP(J2672,Product_lookup!$A:$G,6,FALSE),"")</f>
        <v>216</v>
      </c>
      <c r="AF2672">
        <f>IFERROR(VLOOKUP(J2672,Product_lookup!$A:$G,7,FALSE),"")</f>
        <v>144</v>
      </c>
      <c r="AG2672" s="33">
        <f t="shared" si="377"/>
        <v>0.39899833055091821</v>
      </c>
    </row>
    <row r="2673" spans="1:33" x14ac:dyDescent="0.3">
      <c r="A2673" s="27">
        <v>46290</v>
      </c>
      <c r="B2673" s="8" t="s">
        <v>43</v>
      </c>
      <c r="C2673" s="8" t="s">
        <v>140</v>
      </c>
      <c r="D2673" s="8" t="s">
        <v>141</v>
      </c>
      <c r="E2673" s="8" t="s">
        <v>164</v>
      </c>
      <c r="F2673" s="8" t="s">
        <v>143</v>
      </c>
      <c r="G2673" s="8" t="s">
        <v>1589</v>
      </c>
      <c r="H2673" s="8" t="s">
        <v>27</v>
      </c>
      <c r="I2673" s="8" t="s">
        <v>648</v>
      </c>
      <c r="J2673" s="8" t="s">
        <v>166</v>
      </c>
      <c r="K2673" s="8" t="s">
        <v>7</v>
      </c>
      <c r="L2673" s="12">
        <v>732</v>
      </c>
      <c r="M2673" s="9">
        <v>9</v>
      </c>
      <c r="N2673" s="10">
        <f t="shared" si="369"/>
        <v>1.2295081967213115E-2</v>
      </c>
      <c r="O2673" s="11">
        <f t="shared" si="370"/>
        <v>9.59</v>
      </c>
      <c r="P2673" s="11">
        <v>86.31</v>
      </c>
      <c r="Q2673" s="11">
        <v>449</v>
      </c>
      <c r="R2673" s="8">
        <v>1</v>
      </c>
      <c r="S2673" s="8">
        <v>1</v>
      </c>
      <c r="T2673" s="33">
        <f t="shared" si="371"/>
        <v>0.19222717149220492</v>
      </c>
      <c r="U2673" s="12">
        <f t="shared" si="372"/>
        <v>5.2021781948789245</v>
      </c>
      <c r="V2673" s="10">
        <f t="shared" si="373"/>
        <v>0.1111111111111111</v>
      </c>
      <c r="W2673" s="11">
        <v>13</v>
      </c>
      <c r="X2673" s="8" t="s">
        <v>148</v>
      </c>
      <c r="Y2673" s="8" t="s">
        <v>149</v>
      </c>
      <c r="AA2673">
        <f t="shared" si="374"/>
        <v>4</v>
      </c>
      <c r="AB2673" s="32">
        <f t="shared" si="375"/>
        <v>70.69</v>
      </c>
      <c r="AC2673" t="str">
        <f t="shared" si="376"/>
        <v>Profitable</v>
      </c>
      <c r="AD2673">
        <f>IFERROR(VLOOKUP(J2673,Product_lookup!$A:$G,5,FALSE),"")</f>
        <v>449</v>
      </c>
      <c r="AE2673">
        <f>IFERROR(VLOOKUP(J2673,Product_lookup!$A:$G,6,FALSE),"")</f>
        <v>162</v>
      </c>
      <c r="AF2673">
        <f>IFERROR(VLOOKUP(J2673,Product_lookup!$A:$G,7,FALSE),"")</f>
        <v>130</v>
      </c>
      <c r="AG2673" s="33">
        <f t="shared" si="377"/>
        <v>0.34966592427616927</v>
      </c>
    </row>
    <row r="2674" spans="1:33" x14ac:dyDescent="0.3">
      <c r="A2674" s="27">
        <v>46290</v>
      </c>
      <c r="B2674" s="8" t="s">
        <v>43</v>
      </c>
      <c r="C2674" s="8" t="s">
        <v>140</v>
      </c>
      <c r="D2674" s="8" t="s">
        <v>141</v>
      </c>
      <c r="E2674" s="8" t="s">
        <v>164</v>
      </c>
      <c r="F2674" s="8" t="s">
        <v>143</v>
      </c>
      <c r="G2674" s="8" t="s">
        <v>1586</v>
      </c>
      <c r="H2674" s="8" t="s">
        <v>27</v>
      </c>
      <c r="I2674" s="8" t="s">
        <v>602</v>
      </c>
      <c r="J2674" s="8" t="s">
        <v>166</v>
      </c>
      <c r="K2674" s="8" t="s">
        <v>7</v>
      </c>
      <c r="L2674" s="12">
        <v>339</v>
      </c>
      <c r="M2674" s="9">
        <v>3</v>
      </c>
      <c r="N2674" s="10">
        <f t="shared" si="369"/>
        <v>8.8495575221238937E-3</v>
      </c>
      <c r="O2674" s="11">
        <f t="shared" si="370"/>
        <v>6.1000000000000005</v>
      </c>
      <c r="P2674" s="11">
        <v>18.3</v>
      </c>
      <c r="Q2674" s="11">
        <v>0</v>
      </c>
      <c r="R2674" s="8">
        <v>0</v>
      </c>
      <c r="S2674" s="8">
        <v>0</v>
      </c>
      <c r="T2674" s="33" t="str">
        <f t="shared" si="371"/>
        <v/>
      </c>
      <c r="U2674" s="12">
        <f t="shared" si="372"/>
        <v>0</v>
      </c>
      <c r="V2674" s="10">
        <f t="shared" si="373"/>
        <v>0</v>
      </c>
      <c r="W2674" s="11">
        <v>8</v>
      </c>
      <c r="X2674" s="8" t="s">
        <v>148</v>
      </c>
      <c r="Y2674" s="8" t="s">
        <v>149</v>
      </c>
      <c r="AA2674">
        <f t="shared" si="374"/>
        <v>4</v>
      </c>
      <c r="AB2674" s="32">
        <f t="shared" si="375"/>
        <v>-18.3</v>
      </c>
      <c r="AC2674" t="str">
        <f t="shared" si="376"/>
        <v>No Sales</v>
      </c>
      <c r="AD2674">
        <f>IFERROR(VLOOKUP(J2674,Product_lookup!$A:$G,5,FALSE),"")</f>
        <v>449</v>
      </c>
      <c r="AE2674">
        <f>IFERROR(VLOOKUP(J2674,Product_lookup!$A:$G,6,FALSE),"")</f>
        <v>162</v>
      </c>
      <c r="AF2674">
        <f>IFERROR(VLOOKUP(J2674,Product_lookup!$A:$G,7,FALSE),"")</f>
        <v>130</v>
      </c>
      <c r="AG2674" s="33">
        <f t="shared" si="377"/>
        <v>0.34966592427616927</v>
      </c>
    </row>
    <row r="2675" spans="1:33" x14ac:dyDescent="0.3">
      <c r="A2675" s="27">
        <v>46290</v>
      </c>
      <c r="B2675" s="8" t="s">
        <v>43</v>
      </c>
      <c r="C2675" s="8" t="s">
        <v>140</v>
      </c>
      <c r="D2675" s="8" t="s">
        <v>141</v>
      </c>
      <c r="E2675" s="8" t="s">
        <v>164</v>
      </c>
      <c r="F2675" s="8" t="s">
        <v>143</v>
      </c>
      <c r="G2675" s="8" t="s">
        <v>1587</v>
      </c>
      <c r="H2675" s="8" t="s">
        <v>27</v>
      </c>
      <c r="I2675" s="8" t="s">
        <v>604</v>
      </c>
      <c r="J2675" s="8" t="s">
        <v>166</v>
      </c>
      <c r="K2675" s="8" t="s">
        <v>7</v>
      </c>
      <c r="L2675" s="12">
        <v>352</v>
      </c>
      <c r="M2675" s="9">
        <v>1</v>
      </c>
      <c r="N2675" s="10">
        <f t="shared" si="369"/>
        <v>2.840909090909091E-3</v>
      </c>
      <c r="O2675" s="11">
        <f t="shared" si="370"/>
        <v>7.34</v>
      </c>
      <c r="P2675" s="11">
        <v>7.34</v>
      </c>
      <c r="Q2675" s="11">
        <v>0</v>
      </c>
      <c r="R2675" s="8">
        <v>0</v>
      </c>
      <c r="S2675" s="8">
        <v>0</v>
      </c>
      <c r="T2675" s="33" t="str">
        <f t="shared" si="371"/>
        <v/>
      </c>
      <c r="U2675" s="12">
        <f t="shared" si="372"/>
        <v>0</v>
      </c>
      <c r="V2675" s="10">
        <f t="shared" si="373"/>
        <v>0</v>
      </c>
      <c r="W2675" s="11">
        <v>11.5</v>
      </c>
      <c r="X2675" s="8" t="s">
        <v>148</v>
      </c>
      <c r="Y2675" s="8" t="s">
        <v>149</v>
      </c>
      <c r="AA2675">
        <f t="shared" si="374"/>
        <v>4</v>
      </c>
      <c r="AB2675" s="32">
        <f t="shared" si="375"/>
        <v>-7.34</v>
      </c>
      <c r="AC2675" t="str">
        <f t="shared" si="376"/>
        <v>No Sales</v>
      </c>
      <c r="AD2675">
        <f>IFERROR(VLOOKUP(J2675,Product_lookup!$A:$G,5,FALSE),"")</f>
        <v>449</v>
      </c>
      <c r="AE2675">
        <f>IFERROR(VLOOKUP(J2675,Product_lookup!$A:$G,6,FALSE),"")</f>
        <v>162</v>
      </c>
      <c r="AF2675">
        <f>IFERROR(VLOOKUP(J2675,Product_lookup!$A:$G,7,FALSE),"")</f>
        <v>130</v>
      </c>
      <c r="AG2675" s="33">
        <f t="shared" si="377"/>
        <v>0.34966592427616927</v>
      </c>
    </row>
    <row r="2676" spans="1:33" x14ac:dyDescent="0.3">
      <c r="A2676" s="27">
        <v>46290</v>
      </c>
      <c r="B2676" s="8" t="s">
        <v>43</v>
      </c>
      <c r="C2676" s="8" t="s">
        <v>140</v>
      </c>
      <c r="D2676" s="8" t="s">
        <v>141</v>
      </c>
      <c r="E2676" s="8" t="s">
        <v>164</v>
      </c>
      <c r="F2676" s="8" t="s">
        <v>143</v>
      </c>
      <c r="G2676" s="8" t="s">
        <v>1570</v>
      </c>
      <c r="H2676" s="8" t="s">
        <v>27</v>
      </c>
      <c r="I2676" s="8" t="s">
        <v>300</v>
      </c>
      <c r="J2676" s="8" t="s">
        <v>166</v>
      </c>
      <c r="K2676" s="8" t="s">
        <v>7</v>
      </c>
      <c r="L2676" s="12">
        <v>1109</v>
      </c>
      <c r="M2676" s="9">
        <v>8</v>
      </c>
      <c r="N2676" s="10">
        <f t="shared" si="369"/>
        <v>7.2137060414788094E-3</v>
      </c>
      <c r="O2676" s="11">
        <f t="shared" si="370"/>
        <v>5.99</v>
      </c>
      <c r="P2676" s="11">
        <v>47.92</v>
      </c>
      <c r="Q2676" s="11">
        <v>0</v>
      </c>
      <c r="R2676" s="8">
        <v>0</v>
      </c>
      <c r="S2676" s="8">
        <v>0</v>
      </c>
      <c r="T2676" s="33" t="str">
        <f t="shared" si="371"/>
        <v/>
      </c>
      <c r="U2676" s="12">
        <f t="shared" si="372"/>
        <v>0</v>
      </c>
      <c r="V2676" s="10">
        <f t="shared" si="373"/>
        <v>0</v>
      </c>
      <c r="W2676" s="11">
        <v>11</v>
      </c>
      <c r="X2676" s="8" t="s">
        <v>148</v>
      </c>
      <c r="Y2676" s="8" t="s">
        <v>149</v>
      </c>
      <c r="AA2676">
        <f t="shared" si="374"/>
        <v>4</v>
      </c>
      <c r="AB2676" s="32">
        <f t="shared" si="375"/>
        <v>-47.92</v>
      </c>
      <c r="AC2676" t="str">
        <f t="shared" si="376"/>
        <v>No Sales</v>
      </c>
      <c r="AD2676">
        <f>IFERROR(VLOOKUP(J2676,Product_lookup!$A:$G,5,FALSE),"")</f>
        <v>449</v>
      </c>
      <c r="AE2676">
        <f>IFERROR(VLOOKUP(J2676,Product_lookup!$A:$G,6,FALSE),"")</f>
        <v>162</v>
      </c>
      <c r="AF2676">
        <f>IFERROR(VLOOKUP(J2676,Product_lookup!$A:$G,7,FALSE),"")</f>
        <v>130</v>
      </c>
      <c r="AG2676" s="33">
        <f t="shared" si="377"/>
        <v>0.34966592427616927</v>
      </c>
    </row>
    <row r="2677" spans="1:33" x14ac:dyDescent="0.3">
      <c r="A2677" s="27">
        <v>46290</v>
      </c>
      <c r="B2677" s="8" t="s">
        <v>43</v>
      </c>
      <c r="C2677" s="8" t="s">
        <v>140</v>
      </c>
      <c r="D2677" s="8" t="s">
        <v>141</v>
      </c>
      <c r="E2677" s="8" t="s">
        <v>239</v>
      </c>
      <c r="F2677" s="8" t="s">
        <v>143</v>
      </c>
      <c r="G2677" s="8" t="s">
        <v>1575</v>
      </c>
      <c r="H2677" s="8" t="s">
        <v>27</v>
      </c>
      <c r="I2677" s="8" t="s">
        <v>312</v>
      </c>
      <c r="J2677" s="8" t="s">
        <v>242</v>
      </c>
      <c r="K2677" s="8" t="s">
        <v>14</v>
      </c>
      <c r="L2677" s="12">
        <v>1705</v>
      </c>
      <c r="M2677" s="9">
        <v>7</v>
      </c>
      <c r="N2677" s="10">
        <f t="shared" si="369"/>
        <v>4.1055718475073314E-3</v>
      </c>
      <c r="O2677" s="11">
        <f t="shared" si="370"/>
        <v>5.2700000000000005</v>
      </c>
      <c r="P2677" s="11">
        <v>36.89</v>
      </c>
      <c r="Q2677" s="11">
        <v>0</v>
      </c>
      <c r="R2677" s="8">
        <v>0</v>
      </c>
      <c r="S2677" s="8">
        <v>0</v>
      </c>
      <c r="T2677" s="33" t="str">
        <f t="shared" si="371"/>
        <v/>
      </c>
      <c r="U2677" s="12">
        <f t="shared" si="372"/>
        <v>0</v>
      </c>
      <c r="V2677" s="10">
        <f t="shared" si="373"/>
        <v>0</v>
      </c>
      <c r="W2677" s="11">
        <v>8.5</v>
      </c>
      <c r="X2677" s="8" t="s">
        <v>148</v>
      </c>
      <c r="Y2677" s="8" t="s">
        <v>149</v>
      </c>
      <c r="AA2677">
        <f t="shared" si="374"/>
        <v>4</v>
      </c>
      <c r="AB2677" s="32">
        <f t="shared" si="375"/>
        <v>-36.89</v>
      </c>
      <c r="AC2677" t="str">
        <f t="shared" si="376"/>
        <v>No Sales</v>
      </c>
      <c r="AD2677">
        <f>IFERROR(VLOOKUP(J2677,Product_lookup!$A:$G,5,FALSE),"")</f>
        <v>299</v>
      </c>
      <c r="AE2677">
        <f>IFERROR(VLOOKUP(J2677,Product_lookup!$A:$G,6,FALSE),"")</f>
        <v>114</v>
      </c>
      <c r="AF2677">
        <f>IFERROR(VLOOKUP(J2677,Product_lookup!$A:$G,7,FALSE),"")</f>
        <v>107</v>
      </c>
      <c r="AG2677" s="33">
        <f t="shared" si="377"/>
        <v>0.2608695652173913</v>
      </c>
    </row>
    <row r="2678" spans="1:33" x14ac:dyDescent="0.3">
      <c r="A2678" s="27">
        <v>46290</v>
      </c>
      <c r="B2678" s="8" t="s">
        <v>43</v>
      </c>
      <c r="C2678" s="8" t="s">
        <v>140</v>
      </c>
      <c r="D2678" s="8" t="s">
        <v>141</v>
      </c>
      <c r="E2678" s="8" t="s">
        <v>239</v>
      </c>
      <c r="F2678" s="8" t="s">
        <v>143</v>
      </c>
      <c r="G2678" s="8" t="s">
        <v>1576</v>
      </c>
      <c r="H2678" s="8" t="s">
        <v>27</v>
      </c>
      <c r="I2678" s="8" t="s">
        <v>314</v>
      </c>
      <c r="J2678" s="8" t="s">
        <v>242</v>
      </c>
      <c r="K2678" s="8" t="s">
        <v>14</v>
      </c>
      <c r="L2678" s="12">
        <v>2243</v>
      </c>
      <c r="M2678" s="9">
        <v>10</v>
      </c>
      <c r="N2678" s="10">
        <f t="shared" si="369"/>
        <v>4.4583147570218459E-3</v>
      </c>
      <c r="O2678" s="11">
        <f t="shared" si="370"/>
        <v>4.62</v>
      </c>
      <c r="P2678" s="11">
        <v>46.2</v>
      </c>
      <c r="Q2678" s="11">
        <v>0</v>
      </c>
      <c r="R2678" s="8">
        <v>0</v>
      </c>
      <c r="S2678" s="8">
        <v>0</v>
      </c>
      <c r="T2678" s="33" t="str">
        <f t="shared" si="371"/>
        <v/>
      </c>
      <c r="U2678" s="12">
        <f t="shared" si="372"/>
        <v>0</v>
      </c>
      <c r="V2678" s="10">
        <f t="shared" si="373"/>
        <v>0</v>
      </c>
      <c r="W2678" s="11">
        <v>6.5</v>
      </c>
      <c r="X2678" s="8" t="s">
        <v>148</v>
      </c>
      <c r="Y2678" s="8" t="s">
        <v>149</v>
      </c>
      <c r="AA2678">
        <f t="shared" si="374"/>
        <v>4</v>
      </c>
      <c r="AB2678" s="32">
        <f t="shared" si="375"/>
        <v>-46.2</v>
      </c>
      <c r="AC2678" t="str">
        <f t="shared" si="376"/>
        <v>No Sales</v>
      </c>
      <c r="AD2678">
        <f>IFERROR(VLOOKUP(J2678,Product_lookup!$A:$G,5,FALSE),"")</f>
        <v>299</v>
      </c>
      <c r="AE2678">
        <f>IFERROR(VLOOKUP(J2678,Product_lookup!$A:$G,6,FALSE),"")</f>
        <v>114</v>
      </c>
      <c r="AF2678">
        <f>IFERROR(VLOOKUP(J2678,Product_lookup!$A:$G,7,FALSE),"")</f>
        <v>107</v>
      </c>
      <c r="AG2678" s="33">
        <f t="shared" si="377"/>
        <v>0.2608695652173913</v>
      </c>
    </row>
    <row r="2679" spans="1:33" x14ac:dyDescent="0.3">
      <c r="A2679" s="27">
        <v>46290</v>
      </c>
      <c r="B2679" s="8" t="s">
        <v>43</v>
      </c>
      <c r="C2679" s="8" t="s">
        <v>140</v>
      </c>
      <c r="D2679" s="8" t="s">
        <v>141</v>
      </c>
      <c r="E2679" s="8" t="s">
        <v>239</v>
      </c>
      <c r="F2679" s="8" t="s">
        <v>143</v>
      </c>
      <c r="G2679" s="8" t="s">
        <v>1577</v>
      </c>
      <c r="H2679" s="8" t="s">
        <v>27</v>
      </c>
      <c r="I2679" s="8" t="s">
        <v>317</v>
      </c>
      <c r="J2679" s="8" t="s">
        <v>242</v>
      </c>
      <c r="K2679" s="8" t="s">
        <v>14</v>
      </c>
      <c r="L2679" s="12">
        <v>549</v>
      </c>
      <c r="M2679" s="9">
        <v>6</v>
      </c>
      <c r="N2679" s="10">
        <f t="shared" si="369"/>
        <v>1.092896174863388E-2</v>
      </c>
      <c r="O2679" s="11">
        <f t="shared" si="370"/>
        <v>6.96</v>
      </c>
      <c r="P2679" s="11">
        <v>41.76</v>
      </c>
      <c r="Q2679" s="11">
        <v>299</v>
      </c>
      <c r="R2679" s="8">
        <v>1</v>
      </c>
      <c r="S2679" s="8">
        <v>1</v>
      </c>
      <c r="T2679" s="33">
        <f t="shared" si="371"/>
        <v>0.13966555183946489</v>
      </c>
      <c r="U2679" s="12">
        <f t="shared" si="372"/>
        <v>7.1599616858237551</v>
      </c>
      <c r="V2679" s="10">
        <f t="shared" si="373"/>
        <v>0.16666666666666666</v>
      </c>
      <c r="W2679" s="11">
        <v>8.5</v>
      </c>
      <c r="X2679" s="8" t="s">
        <v>148</v>
      </c>
      <c r="Y2679" s="8" t="s">
        <v>149</v>
      </c>
      <c r="Z2679" s="8" t="s">
        <v>609</v>
      </c>
      <c r="AA2679">
        <f t="shared" si="374"/>
        <v>4</v>
      </c>
      <c r="AB2679" s="32">
        <f t="shared" si="375"/>
        <v>36.24</v>
      </c>
      <c r="AC2679" t="str">
        <f t="shared" si="376"/>
        <v>Profitable</v>
      </c>
      <c r="AD2679">
        <f>IFERROR(VLOOKUP(J2679,Product_lookup!$A:$G,5,FALSE),"")</f>
        <v>299</v>
      </c>
      <c r="AE2679">
        <f>IFERROR(VLOOKUP(J2679,Product_lookup!$A:$G,6,FALSE),"")</f>
        <v>114</v>
      </c>
      <c r="AF2679">
        <f>IFERROR(VLOOKUP(J2679,Product_lookup!$A:$G,7,FALSE),"")</f>
        <v>107</v>
      </c>
      <c r="AG2679" s="33">
        <f t="shared" si="377"/>
        <v>0.2608695652173913</v>
      </c>
    </row>
    <row r="2680" spans="1:33" x14ac:dyDescent="0.3">
      <c r="A2680" s="27">
        <v>46290</v>
      </c>
      <c r="B2680" s="8" t="s">
        <v>34</v>
      </c>
      <c r="C2680" s="8" t="s">
        <v>140</v>
      </c>
      <c r="D2680" s="8" t="s">
        <v>141</v>
      </c>
      <c r="E2680" s="8" t="s">
        <v>322</v>
      </c>
      <c r="F2680" s="8" t="s">
        <v>143</v>
      </c>
      <c r="G2680" s="8" t="s">
        <v>560</v>
      </c>
      <c r="H2680" s="8" t="s">
        <v>20</v>
      </c>
      <c r="I2680" s="8" t="s">
        <v>560</v>
      </c>
      <c r="J2680" s="8" t="s">
        <v>324</v>
      </c>
      <c r="K2680" s="8" t="s">
        <v>7</v>
      </c>
      <c r="L2680" s="12">
        <v>760</v>
      </c>
      <c r="M2680" s="9">
        <v>4</v>
      </c>
      <c r="N2680" s="10">
        <f t="shared" si="369"/>
        <v>5.263157894736842E-3</v>
      </c>
      <c r="O2680" s="11">
        <f t="shared" si="370"/>
        <v>11.26</v>
      </c>
      <c r="P2680" s="11">
        <v>45.04</v>
      </c>
      <c r="Q2680" s="11">
        <v>0</v>
      </c>
      <c r="R2680" s="8">
        <v>0</v>
      </c>
      <c r="S2680" s="8">
        <v>0</v>
      </c>
      <c r="T2680" s="33" t="str">
        <f t="shared" si="371"/>
        <v/>
      </c>
      <c r="U2680" s="12">
        <f t="shared" si="372"/>
        <v>0</v>
      </c>
      <c r="V2680" s="10">
        <f t="shared" si="373"/>
        <v>0</v>
      </c>
      <c r="W2680" s="11">
        <v>19</v>
      </c>
      <c r="X2680" s="8" t="s">
        <v>148</v>
      </c>
      <c r="Y2680" s="8" t="s">
        <v>149</v>
      </c>
      <c r="AA2680">
        <f t="shared" si="374"/>
        <v>4</v>
      </c>
      <c r="AB2680" s="32">
        <f t="shared" si="375"/>
        <v>-45.04</v>
      </c>
      <c r="AC2680" t="str">
        <f t="shared" si="376"/>
        <v>No Sales</v>
      </c>
      <c r="AD2680">
        <f>IFERROR(VLOOKUP(J2680,Product_lookup!$A:$G,5,FALSE),"")</f>
        <v>499</v>
      </c>
      <c r="AE2680">
        <f>IFERROR(VLOOKUP(J2680,Product_lookup!$A:$G,6,FALSE),"")</f>
        <v>180</v>
      </c>
      <c r="AF2680">
        <f>IFERROR(VLOOKUP(J2680,Product_lookup!$A:$G,7,FALSE),"")</f>
        <v>125</v>
      </c>
      <c r="AG2680" s="33">
        <f t="shared" si="377"/>
        <v>0.38877755511022044</v>
      </c>
    </row>
    <row r="2681" spans="1:33" x14ac:dyDescent="0.3">
      <c r="A2681" s="27">
        <v>46290</v>
      </c>
      <c r="B2681" s="8" t="s">
        <v>34</v>
      </c>
      <c r="C2681" s="8" t="s">
        <v>140</v>
      </c>
      <c r="D2681" s="8" t="s">
        <v>141</v>
      </c>
      <c r="E2681" s="8" t="s">
        <v>322</v>
      </c>
      <c r="F2681" s="8" t="s">
        <v>143</v>
      </c>
      <c r="G2681" s="8" t="s">
        <v>323</v>
      </c>
      <c r="H2681" s="8" t="s">
        <v>20</v>
      </c>
      <c r="I2681" s="8" t="s">
        <v>323</v>
      </c>
      <c r="J2681" s="8" t="s">
        <v>324</v>
      </c>
      <c r="K2681" s="8" t="s">
        <v>7</v>
      </c>
      <c r="L2681" s="12">
        <v>2159</v>
      </c>
      <c r="M2681" s="9">
        <v>7</v>
      </c>
      <c r="N2681" s="10">
        <f t="shared" si="369"/>
        <v>3.2422417786012042E-3</v>
      </c>
      <c r="O2681" s="11">
        <f t="shared" si="370"/>
        <v>6.04</v>
      </c>
      <c r="P2681" s="11">
        <v>42.28</v>
      </c>
      <c r="Q2681" s="11">
        <v>0</v>
      </c>
      <c r="R2681" s="8">
        <v>0</v>
      </c>
      <c r="S2681" s="8">
        <v>0</v>
      </c>
      <c r="T2681" s="33" t="str">
        <f t="shared" si="371"/>
        <v/>
      </c>
      <c r="U2681" s="12">
        <f t="shared" si="372"/>
        <v>0</v>
      </c>
      <c r="V2681" s="10">
        <f t="shared" si="373"/>
        <v>0</v>
      </c>
      <c r="W2681" s="11">
        <v>11.5</v>
      </c>
      <c r="X2681" s="8" t="s">
        <v>148</v>
      </c>
      <c r="Y2681" s="8" t="s">
        <v>149</v>
      </c>
      <c r="AA2681">
        <f t="shared" si="374"/>
        <v>4</v>
      </c>
      <c r="AB2681" s="32">
        <f t="shared" si="375"/>
        <v>-42.28</v>
      </c>
      <c r="AC2681" t="str">
        <f t="shared" si="376"/>
        <v>No Sales</v>
      </c>
      <c r="AD2681">
        <f>IFERROR(VLOOKUP(J2681,Product_lookup!$A:$G,5,FALSE),"")</f>
        <v>499</v>
      </c>
      <c r="AE2681">
        <f>IFERROR(VLOOKUP(J2681,Product_lookup!$A:$G,6,FALSE),"")</f>
        <v>180</v>
      </c>
      <c r="AF2681">
        <f>IFERROR(VLOOKUP(J2681,Product_lookup!$A:$G,7,FALSE),"")</f>
        <v>125</v>
      </c>
      <c r="AG2681" s="33">
        <f t="shared" si="377"/>
        <v>0.38877755511022044</v>
      </c>
    </row>
    <row r="2682" spans="1:33" x14ac:dyDescent="0.3">
      <c r="A2682" s="27">
        <v>46290</v>
      </c>
      <c r="B2682" s="8" t="s">
        <v>34</v>
      </c>
      <c r="C2682" s="8" t="s">
        <v>140</v>
      </c>
      <c r="D2682" s="8" t="s">
        <v>141</v>
      </c>
      <c r="E2682" s="8" t="s">
        <v>325</v>
      </c>
      <c r="F2682" s="8" t="s">
        <v>143</v>
      </c>
      <c r="G2682" s="8" t="s">
        <v>696</v>
      </c>
      <c r="H2682" s="8" t="s">
        <v>20</v>
      </c>
      <c r="I2682" s="8" t="s">
        <v>696</v>
      </c>
      <c r="J2682" s="8" t="s">
        <v>327</v>
      </c>
      <c r="K2682" s="8" t="s">
        <v>7</v>
      </c>
      <c r="L2682" s="12">
        <v>502</v>
      </c>
      <c r="M2682" s="9">
        <v>6</v>
      </c>
      <c r="N2682" s="10">
        <f t="shared" si="369"/>
        <v>1.1952191235059761E-2</v>
      </c>
      <c r="O2682" s="11">
        <f t="shared" si="370"/>
        <v>4.76</v>
      </c>
      <c r="P2682" s="8">
        <v>28.56</v>
      </c>
      <c r="Q2682" s="11">
        <v>398</v>
      </c>
      <c r="R2682" s="8">
        <v>2</v>
      </c>
      <c r="S2682" s="8">
        <v>2</v>
      </c>
      <c r="T2682" s="33">
        <f t="shared" si="371"/>
        <v>7.1758793969849244E-2</v>
      </c>
      <c r="U2682" s="12">
        <f t="shared" si="372"/>
        <v>13.935574229691877</v>
      </c>
      <c r="V2682" s="10">
        <f t="shared" si="373"/>
        <v>0.33333333333333331</v>
      </c>
      <c r="W2682" s="11">
        <v>7.5</v>
      </c>
      <c r="X2682" s="8" t="s">
        <v>148</v>
      </c>
      <c r="Y2682" s="8" t="s">
        <v>149</v>
      </c>
      <c r="AA2682">
        <f t="shared" si="374"/>
        <v>4</v>
      </c>
      <c r="AB2682" s="32">
        <f t="shared" si="375"/>
        <v>41.44</v>
      </c>
      <c r="AC2682" t="str">
        <f t="shared" si="376"/>
        <v>Profitable</v>
      </c>
      <c r="AD2682">
        <f>IFERROR(VLOOKUP(J2682,Product_lookup!$A:$G,5,FALSE),"")</f>
        <v>199</v>
      </c>
      <c r="AE2682">
        <f>IFERROR(VLOOKUP(J2682,Product_lookup!$A:$G,6,FALSE),"")</f>
        <v>76</v>
      </c>
      <c r="AF2682">
        <f>IFERROR(VLOOKUP(J2682,Product_lookup!$A:$G,7,FALSE),"")</f>
        <v>88</v>
      </c>
      <c r="AG2682" s="33">
        <f t="shared" si="377"/>
        <v>0.17587939698492464</v>
      </c>
    </row>
    <row r="2683" spans="1:33" x14ac:dyDescent="0.3">
      <c r="A2683" s="27">
        <v>46289</v>
      </c>
      <c r="B2683" s="8" t="s">
        <v>37</v>
      </c>
      <c r="C2683" s="8" t="s">
        <v>140</v>
      </c>
      <c r="D2683" s="8" t="s">
        <v>141</v>
      </c>
      <c r="E2683" s="8" t="s">
        <v>167</v>
      </c>
      <c r="F2683" s="8" t="s">
        <v>143</v>
      </c>
      <c r="G2683" s="8" t="s">
        <v>255</v>
      </c>
      <c r="H2683" s="8" t="s">
        <v>13</v>
      </c>
      <c r="I2683" s="8" t="s">
        <v>256</v>
      </c>
      <c r="K2683" s="8" t="s">
        <v>7</v>
      </c>
      <c r="L2683" s="12">
        <v>624</v>
      </c>
      <c r="M2683" s="9">
        <v>2</v>
      </c>
      <c r="N2683" s="10">
        <f t="shared" si="369"/>
        <v>3.205128205128205E-3</v>
      </c>
      <c r="O2683" s="11">
        <f t="shared" si="370"/>
        <v>3.83</v>
      </c>
      <c r="P2683" s="11">
        <v>7.66</v>
      </c>
      <c r="Q2683" s="11">
        <v>249</v>
      </c>
      <c r="R2683" s="8">
        <v>1</v>
      </c>
      <c r="S2683" s="8">
        <v>1</v>
      </c>
      <c r="T2683" s="33">
        <f t="shared" si="371"/>
        <v>3.076305220883534E-2</v>
      </c>
      <c r="U2683" s="12">
        <f t="shared" si="372"/>
        <v>32.506527415143601</v>
      </c>
      <c r="V2683" s="10">
        <f t="shared" si="373"/>
        <v>0.5</v>
      </c>
      <c r="W2683" s="11">
        <v>6</v>
      </c>
      <c r="X2683" s="8" t="s">
        <v>148</v>
      </c>
      <c r="Y2683" s="8" t="s">
        <v>149</v>
      </c>
      <c r="AA2683">
        <f t="shared" si="374"/>
        <v>4</v>
      </c>
      <c r="AB2683" s="32" t="str">
        <f t="shared" si="375"/>
        <v/>
      </c>
      <c r="AC2683" t="str">
        <f t="shared" si="376"/>
        <v>Cost missing</v>
      </c>
      <c r="AD2683" t="str">
        <f>IFERROR(VLOOKUP(J2683,Product_lookup!$A:$G,5,FALSE),"")</f>
        <v/>
      </c>
      <c r="AE2683" t="str">
        <f>IFERROR(VLOOKUP(J2683,Product_lookup!$A:$G,6,FALSE),"")</f>
        <v/>
      </c>
      <c r="AF2683" t="str">
        <f>IFERROR(VLOOKUP(J2683,Product_lookup!$A:$G,7,FALSE),"")</f>
        <v/>
      </c>
      <c r="AG2683" s="33" t="str">
        <f t="shared" si="377"/>
        <v/>
      </c>
    </row>
    <row r="2684" spans="1:33" x14ac:dyDescent="0.3">
      <c r="A2684" s="27">
        <v>46290</v>
      </c>
      <c r="B2684" s="8" t="s">
        <v>34</v>
      </c>
      <c r="C2684" s="8" t="s">
        <v>140</v>
      </c>
      <c r="D2684" s="8" t="s">
        <v>141</v>
      </c>
      <c r="E2684" s="8" t="s">
        <v>328</v>
      </c>
      <c r="F2684" s="8" t="s">
        <v>143</v>
      </c>
      <c r="G2684" s="8" t="s">
        <v>329</v>
      </c>
      <c r="H2684" s="8" t="s">
        <v>20</v>
      </c>
      <c r="I2684" s="8" t="s">
        <v>329</v>
      </c>
      <c r="J2684" s="8" t="s">
        <v>330</v>
      </c>
      <c r="K2684" s="8" t="s">
        <v>21</v>
      </c>
      <c r="L2684" s="12">
        <v>540</v>
      </c>
      <c r="M2684" s="9">
        <v>12</v>
      </c>
      <c r="N2684" s="10">
        <f t="shared" si="369"/>
        <v>2.2222222222222223E-2</v>
      </c>
      <c r="O2684" s="11">
        <f t="shared" si="370"/>
        <v>9.85</v>
      </c>
      <c r="P2684" s="11">
        <v>118.2</v>
      </c>
      <c r="Q2684" s="11">
        <v>0</v>
      </c>
      <c r="R2684" s="8">
        <v>0</v>
      </c>
      <c r="S2684" s="8">
        <v>0</v>
      </c>
      <c r="T2684" s="33" t="str">
        <f t="shared" si="371"/>
        <v/>
      </c>
      <c r="U2684" s="12">
        <f t="shared" si="372"/>
        <v>0</v>
      </c>
      <c r="V2684" s="10">
        <f t="shared" si="373"/>
        <v>0</v>
      </c>
      <c r="W2684" s="11">
        <v>10</v>
      </c>
      <c r="X2684" s="8" t="s">
        <v>148</v>
      </c>
      <c r="Y2684" s="8" t="s">
        <v>149</v>
      </c>
      <c r="AA2684">
        <f t="shared" si="374"/>
        <v>4</v>
      </c>
      <c r="AB2684" s="32">
        <f t="shared" si="375"/>
        <v>-118.2</v>
      </c>
      <c r="AC2684" t="str">
        <f t="shared" si="376"/>
        <v>No Sales</v>
      </c>
      <c r="AD2684">
        <f>IFERROR(VLOOKUP(J2684,Product_lookup!$A:$G,5,FALSE),"")</f>
        <v>299</v>
      </c>
      <c r="AE2684">
        <f>IFERROR(VLOOKUP(J2684,Product_lookup!$A:$G,6,FALSE),"")</f>
        <v>114</v>
      </c>
      <c r="AF2684">
        <f>IFERROR(VLOOKUP(J2684,Product_lookup!$A:$G,7,FALSE),"")</f>
        <v>97</v>
      </c>
      <c r="AG2684" s="33">
        <f t="shared" si="377"/>
        <v>0.29431438127090304</v>
      </c>
    </row>
    <row r="2685" spans="1:33" x14ac:dyDescent="0.3">
      <c r="A2685" s="27">
        <v>46290</v>
      </c>
      <c r="B2685" s="8" t="s">
        <v>34</v>
      </c>
      <c r="C2685" s="8" t="s">
        <v>140</v>
      </c>
      <c r="D2685" s="8" t="s">
        <v>141</v>
      </c>
      <c r="E2685" s="8" t="s">
        <v>328</v>
      </c>
      <c r="F2685" s="8" t="s">
        <v>143</v>
      </c>
      <c r="G2685" s="8" t="s">
        <v>699</v>
      </c>
      <c r="H2685" s="8" t="s">
        <v>20</v>
      </c>
      <c r="I2685" s="8" t="s">
        <v>699</v>
      </c>
      <c r="J2685" s="8" t="s">
        <v>330</v>
      </c>
      <c r="K2685" s="8" t="s">
        <v>21</v>
      </c>
      <c r="L2685" s="12">
        <v>182</v>
      </c>
      <c r="M2685" s="9">
        <v>3</v>
      </c>
      <c r="N2685" s="10">
        <f t="shared" si="369"/>
        <v>1.6483516483516484E-2</v>
      </c>
      <c r="O2685" s="11">
        <f t="shared" si="370"/>
        <v>7.48</v>
      </c>
      <c r="P2685" s="11">
        <v>22.44</v>
      </c>
      <c r="Q2685" s="11">
        <v>0</v>
      </c>
      <c r="R2685" s="8">
        <v>0</v>
      </c>
      <c r="S2685" s="8">
        <v>0</v>
      </c>
      <c r="T2685" s="33" t="str">
        <f t="shared" si="371"/>
        <v/>
      </c>
      <c r="U2685" s="12">
        <f t="shared" si="372"/>
        <v>0</v>
      </c>
      <c r="V2685" s="10">
        <f t="shared" si="373"/>
        <v>0</v>
      </c>
      <c r="W2685" s="11">
        <v>8</v>
      </c>
      <c r="X2685" s="8" t="s">
        <v>148</v>
      </c>
      <c r="Y2685" s="8" t="s">
        <v>149</v>
      </c>
      <c r="AA2685">
        <f t="shared" si="374"/>
        <v>4</v>
      </c>
      <c r="AB2685" s="32">
        <f t="shared" si="375"/>
        <v>-22.44</v>
      </c>
      <c r="AC2685" t="str">
        <f t="shared" si="376"/>
        <v>No Sales</v>
      </c>
      <c r="AD2685">
        <f>IFERROR(VLOOKUP(J2685,Product_lookup!$A:$G,5,FALSE),"")</f>
        <v>299</v>
      </c>
      <c r="AE2685">
        <f>IFERROR(VLOOKUP(J2685,Product_lookup!$A:$G,6,FALSE),"")</f>
        <v>114</v>
      </c>
      <c r="AF2685">
        <f>IFERROR(VLOOKUP(J2685,Product_lookup!$A:$G,7,FALSE),"")</f>
        <v>97</v>
      </c>
      <c r="AG2685" s="33">
        <f t="shared" si="377"/>
        <v>0.29431438127090304</v>
      </c>
    </row>
    <row r="2686" spans="1:33" x14ac:dyDescent="0.3">
      <c r="A2686" s="27">
        <v>46290</v>
      </c>
      <c r="B2686" s="8" t="s">
        <v>34</v>
      </c>
      <c r="C2686" s="8" t="s">
        <v>140</v>
      </c>
      <c r="D2686" s="8" t="s">
        <v>141</v>
      </c>
      <c r="E2686" s="8" t="s">
        <v>328</v>
      </c>
      <c r="F2686" s="8" t="s">
        <v>143</v>
      </c>
      <c r="G2686" s="8" t="s">
        <v>331</v>
      </c>
      <c r="H2686" s="8" t="s">
        <v>20</v>
      </c>
      <c r="I2686" s="8" t="s">
        <v>331</v>
      </c>
      <c r="J2686" s="8" t="s">
        <v>330</v>
      </c>
      <c r="K2686" s="8" t="s">
        <v>14</v>
      </c>
      <c r="L2686" s="12">
        <v>745</v>
      </c>
      <c r="M2686" s="9">
        <v>1</v>
      </c>
      <c r="N2686" s="10">
        <f t="shared" si="369"/>
        <v>1.3422818791946308E-3</v>
      </c>
      <c r="O2686" s="11">
        <f t="shared" si="370"/>
        <v>8.49</v>
      </c>
      <c r="P2686" s="11">
        <v>8.49</v>
      </c>
      <c r="Q2686" s="11">
        <v>0</v>
      </c>
      <c r="R2686" s="8">
        <v>0</v>
      </c>
      <c r="S2686" s="8">
        <v>0</v>
      </c>
      <c r="T2686" s="33" t="str">
        <f t="shared" si="371"/>
        <v/>
      </c>
      <c r="U2686" s="12">
        <f t="shared" si="372"/>
        <v>0</v>
      </c>
      <c r="V2686" s="10">
        <f t="shared" si="373"/>
        <v>0</v>
      </c>
      <c r="W2686" s="11">
        <v>10</v>
      </c>
      <c r="X2686" s="8" t="s">
        <v>148</v>
      </c>
      <c r="Y2686" s="8" t="s">
        <v>149</v>
      </c>
      <c r="AA2686">
        <f t="shared" si="374"/>
        <v>4</v>
      </c>
      <c r="AB2686" s="32">
        <f t="shared" si="375"/>
        <v>-8.49</v>
      </c>
      <c r="AC2686" t="str">
        <f t="shared" si="376"/>
        <v>No Sales</v>
      </c>
      <c r="AD2686">
        <f>IFERROR(VLOOKUP(J2686,Product_lookup!$A:$G,5,FALSE),"")</f>
        <v>299</v>
      </c>
      <c r="AE2686">
        <f>IFERROR(VLOOKUP(J2686,Product_lookup!$A:$G,6,FALSE),"")</f>
        <v>114</v>
      </c>
      <c r="AF2686">
        <f>IFERROR(VLOOKUP(J2686,Product_lookup!$A:$G,7,FALSE),"")</f>
        <v>97</v>
      </c>
      <c r="AG2686" s="33">
        <f t="shared" si="377"/>
        <v>0.29431438127090304</v>
      </c>
    </row>
    <row r="2687" spans="1:33" x14ac:dyDescent="0.3">
      <c r="A2687" s="27">
        <v>46290</v>
      </c>
      <c r="B2687" s="8" t="s">
        <v>19</v>
      </c>
      <c r="C2687" s="8" t="s">
        <v>249</v>
      </c>
      <c r="D2687" s="8" t="s">
        <v>141</v>
      </c>
      <c r="E2687" s="8" t="s">
        <v>142</v>
      </c>
      <c r="F2687" s="8" t="s">
        <v>143</v>
      </c>
      <c r="G2687" s="8" t="s">
        <v>350</v>
      </c>
      <c r="H2687" s="8" t="s">
        <v>20</v>
      </c>
      <c r="I2687" s="8" t="s">
        <v>350</v>
      </c>
      <c r="J2687" s="8" t="s">
        <v>147</v>
      </c>
      <c r="K2687" s="8" t="s">
        <v>7</v>
      </c>
      <c r="L2687" s="8">
        <v>412</v>
      </c>
      <c r="M2687" s="9">
        <v>13</v>
      </c>
      <c r="N2687" s="10">
        <f t="shared" si="369"/>
        <v>3.1553398058252427E-2</v>
      </c>
      <c r="O2687" s="11">
        <f t="shared" si="370"/>
        <v>5.03</v>
      </c>
      <c r="P2687" s="11">
        <v>65.39</v>
      </c>
      <c r="Q2687" s="11">
        <v>1797</v>
      </c>
      <c r="R2687" s="8">
        <v>3</v>
      </c>
      <c r="S2687" s="8">
        <v>3</v>
      </c>
      <c r="T2687" s="33">
        <f t="shared" si="371"/>
        <v>3.6388425153032831E-2</v>
      </c>
      <c r="U2687" s="12">
        <f t="shared" si="372"/>
        <v>27.481266248661875</v>
      </c>
      <c r="V2687" s="10">
        <f t="shared" si="373"/>
        <v>0.23076923076923078</v>
      </c>
      <c r="W2687" s="11">
        <v>8.5</v>
      </c>
      <c r="X2687" s="8" t="s">
        <v>148</v>
      </c>
      <c r="Y2687" s="8" t="s">
        <v>149</v>
      </c>
      <c r="AA2687">
        <f t="shared" si="374"/>
        <v>4</v>
      </c>
      <c r="AB2687" s="32">
        <f t="shared" si="375"/>
        <v>651.61</v>
      </c>
      <c r="AC2687" t="str">
        <f t="shared" si="376"/>
        <v>Profitable</v>
      </c>
      <c r="AD2687">
        <f>IFERROR(VLOOKUP(J2687,Product_lookup!$A:$G,5,FALSE),"")</f>
        <v>599</v>
      </c>
      <c r="AE2687">
        <f>IFERROR(VLOOKUP(J2687,Product_lookup!$A:$G,6,FALSE),"")</f>
        <v>216</v>
      </c>
      <c r="AF2687">
        <f>IFERROR(VLOOKUP(J2687,Product_lookup!$A:$G,7,FALSE),"")</f>
        <v>144</v>
      </c>
      <c r="AG2687" s="33">
        <f t="shared" si="377"/>
        <v>0.39899833055091821</v>
      </c>
    </row>
    <row r="2688" spans="1:33" x14ac:dyDescent="0.3">
      <c r="A2688" s="27">
        <v>46290</v>
      </c>
      <c r="B2688" s="8" t="s">
        <v>19</v>
      </c>
      <c r="C2688" s="8" t="s">
        <v>249</v>
      </c>
      <c r="D2688" s="8" t="s">
        <v>141</v>
      </c>
      <c r="E2688" s="8" t="s">
        <v>164</v>
      </c>
      <c r="F2688" s="8" t="s">
        <v>143</v>
      </c>
      <c r="G2688" s="8" t="s">
        <v>431</v>
      </c>
      <c r="H2688" s="8" t="s">
        <v>20</v>
      </c>
      <c r="I2688" s="8" t="s">
        <v>431</v>
      </c>
      <c r="J2688" s="8" t="s">
        <v>166</v>
      </c>
      <c r="K2688" s="8" t="s">
        <v>21</v>
      </c>
      <c r="L2688" s="12">
        <v>120</v>
      </c>
      <c r="M2688" s="9">
        <v>6</v>
      </c>
      <c r="N2688" s="10">
        <f t="shared" si="369"/>
        <v>0.05</v>
      </c>
      <c r="O2688" s="11">
        <f t="shared" si="370"/>
        <v>5.24</v>
      </c>
      <c r="P2688" s="11">
        <v>31.44</v>
      </c>
      <c r="Q2688" s="11">
        <v>0</v>
      </c>
      <c r="R2688" s="8">
        <v>0</v>
      </c>
      <c r="S2688" s="8">
        <v>0</v>
      </c>
      <c r="T2688" s="33" t="str">
        <f t="shared" si="371"/>
        <v/>
      </c>
      <c r="U2688" s="12">
        <f t="shared" si="372"/>
        <v>0</v>
      </c>
      <c r="V2688" s="10">
        <f t="shared" si="373"/>
        <v>0</v>
      </c>
      <c r="W2688" s="11">
        <v>5.5</v>
      </c>
      <c r="X2688" s="8" t="s">
        <v>148</v>
      </c>
      <c r="Y2688" s="8" t="s">
        <v>149</v>
      </c>
      <c r="AA2688">
        <f t="shared" si="374"/>
        <v>4</v>
      </c>
      <c r="AB2688" s="32">
        <f t="shared" si="375"/>
        <v>-31.44</v>
      </c>
      <c r="AC2688" t="str">
        <f t="shared" si="376"/>
        <v>No Sales</v>
      </c>
      <c r="AD2688">
        <f>IFERROR(VLOOKUP(J2688,Product_lookup!$A:$G,5,FALSE),"")</f>
        <v>449</v>
      </c>
      <c r="AE2688">
        <f>IFERROR(VLOOKUP(J2688,Product_lookup!$A:$G,6,FALSE),"")</f>
        <v>162</v>
      </c>
      <c r="AF2688">
        <f>IFERROR(VLOOKUP(J2688,Product_lookup!$A:$G,7,FALSE),"")</f>
        <v>130</v>
      </c>
      <c r="AG2688" s="33">
        <f t="shared" si="377"/>
        <v>0.34966592427616927</v>
      </c>
    </row>
    <row r="2689" spans="1:33" x14ac:dyDescent="0.3">
      <c r="A2689" s="27">
        <v>46290</v>
      </c>
      <c r="B2689" s="8" t="s">
        <v>19</v>
      </c>
      <c r="C2689" s="8" t="s">
        <v>249</v>
      </c>
      <c r="D2689" s="8" t="s">
        <v>141</v>
      </c>
      <c r="E2689" s="8" t="s">
        <v>164</v>
      </c>
      <c r="F2689" s="8" t="s">
        <v>143</v>
      </c>
      <c r="G2689" s="8" t="s">
        <v>347</v>
      </c>
      <c r="H2689" s="8" t="s">
        <v>20</v>
      </c>
      <c r="I2689" s="8" t="s">
        <v>347</v>
      </c>
      <c r="J2689" s="8" t="s">
        <v>166</v>
      </c>
      <c r="K2689" s="8" t="s">
        <v>21</v>
      </c>
      <c r="L2689" s="12">
        <v>144</v>
      </c>
      <c r="M2689" s="9">
        <v>8</v>
      </c>
      <c r="N2689" s="10">
        <f t="shared" si="369"/>
        <v>5.5555555555555552E-2</v>
      </c>
      <c r="O2689" s="11">
        <f t="shared" si="370"/>
        <v>5</v>
      </c>
      <c r="P2689" s="11">
        <v>40</v>
      </c>
      <c r="Q2689" s="11">
        <v>449</v>
      </c>
      <c r="R2689" s="8">
        <v>1</v>
      </c>
      <c r="S2689" s="8">
        <v>1</v>
      </c>
      <c r="T2689" s="33">
        <f t="shared" si="371"/>
        <v>8.9086859688195991E-2</v>
      </c>
      <c r="U2689" s="12">
        <f t="shared" si="372"/>
        <v>11.225</v>
      </c>
      <c r="V2689" s="10">
        <f t="shared" si="373"/>
        <v>0.125</v>
      </c>
      <c r="W2689" s="11">
        <v>5</v>
      </c>
      <c r="X2689" s="8" t="s">
        <v>148</v>
      </c>
      <c r="Y2689" s="8" t="s">
        <v>149</v>
      </c>
      <c r="AA2689">
        <f t="shared" si="374"/>
        <v>4</v>
      </c>
      <c r="AB2689" s="32">
        <f t="shared" si="375"/>
        <v>117</v>
      </c>
      <c r="AC2689" t="str">
        <f t="shared" si="376"/>
        <v>Profitable</v>
      </c>
      <c r="AD2689">
        <f>IFERROR(VLOOKUP(J2689,Product_lookup!$A:$G,5,FALSE),"")</f>
        <v>449</v>
      </c>
      <c r="AE2689">
        <f>IFERROR(VLOOKUP(J2689,Product_lookup!$A:$G,6,FALSE),"")</f>
        <v>162</v>
      </c>
      <c r="AF2689">
        <f>IFERROR(VLOOKUP(J2689,Product_lookup!$A:$G,7,FALSE),"")</f>
        <v>130</v>
      </c>
      <c r="AG2689" s="33">
        <f t="shared" si="377"/>
        <v>0.34966592427616927</v>
      </c>
    </row>
    <row r="2690" spans="1:33" x14ac:dyDescent="0.3">
      <c r="A2690" s="27">
        <v>46290</v>
      </c>
      <c r="B2690" s="8" t="s">
        <v>19</v>
      </c>
      <c r="C2690" s="8" t="s">
        <v>249</v>
      </c>
      <c r="D2690" s="8" t="s">
        <v>141</v>
      </c>
      <c r="E2690" s="8" t="s">
        <v>164</v>
      </c>
      <c r="F2690" s="8" t="s">
        <v>143</v>
      </c>
      <c r="G2690" s="8" t="s">
        <v>349</v>
      </c>
      <c r="H2690" s="8" t="s">
        <v>20</v>
      </c>
      <c r="I2690" s="8" t="s">
        <v>349</v>
      </c>
      <c r="J2690" s="8" t="s">
        <v>166</v>
      </c>
      <c r="K2690" s="8" t="s">
        <v>7</v>
      </c>
      <c r="L2690" s="8">
        <v>457</v>
      </c>
      <c r="M2690" s="9">
        <v>9</v>
      </c>
      <c r="N2690" s="10">
        <f t="shared" ref="N2690:N2753" si="378">IF(L2690=0,"",M2690/L2690)</f>
        <v>1.9693654266958426E-2</v>
      </c>
      <c r="O2690" s="11">
        <f t="shared" ref="O2690:O2753" si="379">IF(M2690=0,"",P2690/M2690)</f>
        <v>5.1100000000000003</v>
      </c>
      <c r="P2690" s="11">
        <v>45.99</v>
      </c>
      <c r="Q2690" s="11">
        <v>0</v>
      </c>
      <c r="R2690" s="8">
        <v>0</v>
      </c>
      <c r="S2690" s="8">
        <v>0</v>
      </c>
      <c r="T2690" s="33" t="str">
        <f t="shared" ref="T2690:T2753" si="380">IF(Q2690=0,"",P2690/Q2690)</f>
        <v/>
      </c>
      <c r="U2690" s="12">
        <f t="shared" ref="U2690:U2753" si="381">IF(P2690=0,"",Q2690/P2690)</f>
        <v>0</v>
      </c>
      <c r="V2690" s="10">
        <f t="shared" ref="V2690:V2753" si="382">IF(M2690=0,"",R2690/M2690)</f>
        <v>0</v>
      </c>
      <c r="W2690" s="11">
        <v>6.5</v>
      </c>
      <c r="X2690" s="8" t="s">
        <v>148</v>
      </c>
      <c r="Y2690" s="8" t="s">
        <v>149</v>
      </c>
      <c r="AA2690">
        <f t="shared" ref="AA2690:AA2753" si="383">IF(OR(A2690&lt;DATE(2026,9,1),A2690&gt;DATE(2026,9,28)),"Check Date",INT((A2690-DATE(2026,9,1))/7)+1)</f>
        <v>4</v>
      </c>
      <c r="AB2690" s="32">
        <f t="shared" ref="AB2690:AB2753" si="384">IF(OR(AD2690="",AE2690="",AF2690=""),"",S2690*(AD2690-AE2690-AF2690)-P2690)</f>
        <v>-45.99</v>
      </c>
      <c r="AC2690" t="str">
        <f t="shared" ref="AC2690:AC2753" si="385">IF(P2690&lt;0,"Review",IF(OR(AD2690="",AE2690="",AF2690=""),"Cost missing",IF(P2690=0,"No Spend",IF(Q2690=0,"No Sales",IF(P2690/Q2690&lt;AG2690,"Profitable","Losing")))))</f>
        <v>No Sales</v>
      </c>
      <c r="AD2690">
        <f>IFERROR(VLOOKUP(J2690,Product_lookup!$A:$G,5,FALSE),"")</f>
        <v>449</v>
      </c>
      <c r="AE2690">
        <f>IFERROR(VLOOKUP(J2690,Product_lookup!$A:$G,6,FALSE),"")</f>
        <v>162</v>
      </c>
      <c r="AF2690">
        <f>IFERROR(VLOOKUP(J2690,Product_lookup!$A:$G,7,FALSE),"")</f>
        <v>130</v>
      </c>
      <c r="AG2690" s="33">
        <f t="shared" ref="AG2690:AG2753" si="386">IFERROR((AD2690-AE2690-AF2690)/AD2690,"")</f>
        <v>0.34966592427616927</v>
      </c>
    </row>
    <row r="2691" spans="1:33" x14ac:dyDescent="0.3">
      <c r="A2691" s="27">
        <v>46290</v>
      </c>
      <c r="B2691" s="8" t="s">
        <v>19</v>
      </c>
      <c r="C2691" s="8" t="s">
        <v>249</v>
      </c>
      <c r="D2691" s="8" t="s">
        <v>141</v>
      </c>
      <c r="E2691" s="8" t="s">
        <v>164</v>
      </c>
      <c r="F2691" s="8" t="s">
        <v>143</v>
      </c>
      <c r="G2691" s="8" t="s">
        <v>432</v>
      </c>
      <c r="H2691" s="8" t="s">
        <v>20</v>
      </c>
      <c r="I2691" s="8" t="s">
        <v>432</v>
      </c>
      <c r="J2691" s="8" t="s">
        <v>166</v>
      </c>
      <c r="K2691" s="8" t="s">
        <v>21</v>
      </c>
      <c r="L2691" s="12">
        <v>164</v>
      </c>
      <c r="M2691" s="9">
        <v>5</v>
      </c>
      <c r="N2691" s="10">
        <f t="shared" si="378"/>
        <v>3.048780487804878E-2</v>
      </c>
      <c r="O2691" s="11">
        <f t="shared" si="379"/>
        <v>6</v>
      </c>
      <c r="P2691" s="11">
        <v>30</v>
      </c>
      <c r="Q2691" s="11">
        <v>449</v>
      </c>
      <c r="R2691" s="8">
        <v>1</v>
      </c>
      <c r="S2691" s="8">
        <v>1</v>
      </c>
      <c r="T2691" s="33">
        <f t="shared" si="380"/>
        <v>6.6815144766147E-2</v>
      </c>
      <c r="U2691" s="12">
        <f t="shared" si="381"/>
        <v>14.966666666666667</v>
      </c>
      <c r="V2691" s="10">
        <f t="shared" si="382"/>
        <v>0.2</v>
      </c>
      <c r="W2691" s="11">
        <v>6</v>
      </c>
      <c r="X2691" s="8" t="s">
        <v>148</v>
      </c>
      <c r="Y2691" s="8" t="s">
        <v>149</v>
      </c>
      <c r="AA2691">
        <f t="shared" si="383"/>
        <v>4</v>
      </c>
      <c r="AB2691" s="32">
        <f t="shared" si="384"/>
        <v>127</v>
      </c>
      <c r="AC2691" t="str">
        <f t="shared" si="385"/>
        <v>Profitable</v>
      </c>
      <c r="AD2691">
        <f>IFERROR(VLOOKUP(J2691,Product_lookup!$A:$G,5,FALSE),"")</f>
        <v>449</v>
      </c>
      <c r="AE2691">
        <f>IFERROR(VLOOKUP(J2691,Product_lookup!$A:$G,6,FALSE),"")</f>
        <v>162</v>
      </c>
      <c r="AF2691">
        <f>IFERROR(VLOOKUP(J2691,Product_lookup!$A:$G,7,FALSE),"")</f>
        <v>130</v>
      </c>
      <c r="AG2691" s="33">
        <f t="shared" si="386"/>
        <v>0.34966592427616927</v>
      </c>
    </row>
    <row r="2692" spans="1:33" x14ac:dyDescent="0.3">
      <c r="A2692" s="27">
        <v>46290</v>
      </c>
      <c r="B2692" s="8" t="s">
        <v>19</v>
      </c>
      <c r="C2692" s="8" t="s">
        <v>249</v>
      </c>
      <c r="D2692" s="8" t="s">
        <v>141</v>
      </c>
      <c r="E2692" s="8" t="s">
        <v>164</v>
      </c>
      <c r="F2692" s="8" t="s">
        <v>143</v>
      </c>
      <c r="G2692" s="8" t="s">
        <v>350</v>
      </c>
      <c r="H2692" s="8" t="s">
        <v>20</v>
      </c>
      <c r="I2692" s="8" t="s">
        <v>350</v>
      </c>
      <c r="J2692" s="8" t="s">
        <v>166</v>
      </c>
      <c r="K2692" s="8" t="s">
        <v>7</v>
      </c>
      <c r="L2692" s="12">
        <v>156</v>
      </c>
      <c r="M2692" s="9">
        <v>2</v>
      </c>
      <c r="N2692" s="10">
        <f t="shared" si="378"/>
        <v>1.282051282051282E-2</v>
      </c>
      <c r="O2692" s="11">
        <f t="shared" si="379"/>
        <v>4.57</v>
      </c>
      <c r="P2692" s="11">
        <v>9.14</v>
      </c>
      <c r="Q2692" s="11">
        <v>0</v>
      </c>
      <c r="R2692" s="8">
        <v>0</v>
      </c>
      <c r="S2692" s="8">
        <v>0</v>
      </c>
      <c r="T2692" s="33" t="str">
        <f t="shared" si="380"/>
        <v/>
      </c>
      <c r="U2692" s="12">
        <f t="shared" si="381"/>
        <v>0</v>
      </c>
      <c r="V2692" s="10">
        <f t="shared" si="382"/>
        <v>0</v>
      </c>
      <c r="W2692" s="11">
        <v>7.5</v>
      </c>
      <c r="X2692" s="8" t="s">
        <v>148</v>
      </c>
      <c r="Y2692" s="8" t="s">
        <v>149</v>
      </c>
      <c r="AA2692">
        <f t="shared" si="383"/>
        <v>4</v>
      </c>
      <c r="AB2692" s="32">
        <f t="shared" si="384"/>
        <v>-9.14</v>
      </c>
      <c r="AC2692" t="str">
        <f t="shared" si="385"/>
        <v>No Sales</v>
      </c>
      <c r="AD2692">
        <f>IFERROR(VLOOKUP(J2692,Product_lookup!$A:$G,5,FALSE),"")</f>
        <v>449</v>
      </c>
      <c r="AE2692">
        <f>IFERROR(VLOOKUP(J2692,Product_lookup!$A:$G,6,FALSE),"")</f>
        <v>162</v>
      </c>
      <c r="AF2692">
        <f>IFERROR(VLOOKUP(J2692,Product_lookup!$A:$G,7,FALSE),"")</f>
        <v>130</v>
      </c>
      <c r="AG2692" s="33">
        <f t="shared" si="386"/>
        <v>0.34966592427616927</v>
      </c>
    </row>
    <row r="2693" spans="1:33" x14ac:dyDescent="0.3">
      <c r="A2693" s="27">
        <v>46290</v>
      </c>
      <c r="B2693" s="8" t="s">
        <v>19</v>
      </c>
      <c r="C2693" s="8" t="s">
        <v>249</v>
      </c>
      <c r="D2693" s="8" t="s">
        <v>141</v>
      </c>
      <c r="E2693" s="8" t="s">
        <v>351</v>
      </c>
      <c r="F2693" s="8" t="s">
        <v>143</v>
      </c>
      <c r="G2693" s="8" t="s">
        <v>706</v>
      </c>
      <c r="H2693" s="8" t="s">
        <v>20</v>
      </c>
      <c r="I2693" s="8" t="s">
        <v>706</v>
      </c>
      <c r="J2693" s="8" t="s">
        <v>353</v>
      </c>
      <c r="K2693" s="8" t="s">
        <v>14</v>
      </c>
      <c r="L2693" s="12">
        <v>283</v>
      </c>
      <c r="M2693" s="9">
        <v>3</v>
      </c>
      <c r="N2693" s="10">
        <f t="shared" si="378"/>
        <v>1.0600706713780919E-2</v>
      </c>
      <c r="O2693" s="11">
        <f t="shared" si="379"/>
        <v>11.29</v>
      </c>
      <c r="P2693" s="11">
        <v>33.869999999999997</v>
      </c>
      <c r="Q2693" s="11">
        <v>2598</v>
      </c>
      <c r="R2693" s="8">
        <v>1</v>
      </c>
      <c r="S2693" s="8">
        <v>2</v>
      </c>
      <c r="T2693" s="33">
        <f t="shared" si="380"/>
        <v>1.3036951501154734E-2</v>
      </c>
      <c r="U2693" s="12">
        <f t="shared" si="381"/>
        <v>76.705048715677592</v>
      </c>
      <c r="V2693" s="10">
        <f t="shared" si="382"/>
        <v>0.33333333333333331</v>
      </c>
      <c r="W2693" s="11">
        <v>15.5</v>
      </c>
      <c r="X2693" s="8" t="s">
        <v>148</v>
      </c>
      <c r="Y2693" s="8" t="s">
        <v>149</v>
      </c>
      <c r="AA2693">
        <f t="shared" si="383"/>
        <v>4</v>
      </c>
      <c r="AB2693" s="32" t="str">
        <f t="shared" si="384"/>
        <v/>
      </c>
      <c r="AC2693" t="str">
        <f t="shared" si="385"/>
        <v>Cost missing</v>
      </c>
      <c r="AD2693" t="str">
        <f>IFERROR(VLOOKUP(J2693,Product_lookup!$A:$G,5,FALSE),"")</f>
        <v/>
      </c>
      <c r="AE2693" t="str">
        <f>IFERROR(VLOOKUP(J2693,Product_lookup!$A:$G,6,FALSE),"")</f>
        <v/>
      </c>
      <c r="AF2693" t="str">
        <f>IFERROR(VLOOKUP(J2693,Product_lookup!$A:$G,7,FALSE),"")</f>
        <v/>
      </c>
      <c r="AG2693" s="33" t="str">
        <f t="shared" si="386"/>
        <v/>
      </c>
    </row>
    <row r="2694" spans="1:33" x14ac:dyDescent="0.3">
      <c r="A2694" s="27">
        <v>46290</v>
      </c>
      <c r="B2694" s="8" t="s">
        <v>19</v>
      </c>
      <c r="C2694" s="8" t="s">
        <v>249</v>
      </c>
      <c r="D2694" s="8" t="s">
        <v>141</v>
      </c>
      <c r="E2694" s="8" t="s">
        <v>351</v>
      </c>
      <c r="F2694" s="8" t="s">
        <v>143</v>
      </c>
      <c r="G2694" s="8" t="s">
        <v>354</v>
      </c>
      <c r="H2694" s="8" t="s">
        <v>20</v>
      </c>
      <c r="I2694" s="8" t="s">
        <v>354</v>
      </c>
      <c r="J2694" s="8" t="s">
        <v>353</v>
      </c>
      <c r="K2694" s="8" t="s">
        <v>7</v>
      </c>
      <c r="L2694" s="12">
        <v>430</v>
      </c>
      <c r="M2694" s="9">
        <v>11</v>
      </c>
      <c r="N2694" s="10">
        <f t="shared" si="378"/>
        <v>2.5581395348837209E-2</v>
      </c>
      <c r="O2694" s="11">
        <f t="shared" si="379"/>
        <v>10.48</v>
      </c>
      <c r="P2694" s="11">
        <v>115.28</v>
      </c>
      <c r="Q2694" s="11">
        <v>0</v>
      </c>
      <c r="R2694" s="8">
        <v>0</v>
      </c>
      <c r="S2694" s="8">
        <v>0</v>
      </c>
      <c r="T2694" s="33" t="str">
        <f t="shared" si="380"/>
        <v/>
      </c>
      <c r="U2694" s="12">
        <f t="shared" si="381"/>
        <v>0</v>
      </c>
      <c r="V2694" s="10">
        <f t="shared" si="382"/>
        <v>0</v>
      </c>
      <c r="W2694" s="11">
        <v>16</v>
      </c>
      <c r="X2694" s="8" t="s">
        <v>148</v>
      </c>
      <c r="Y2694" s="8" t="s">
        <v>149</v>
      </c>
      <c r="AA2694">
        <f t="shared" si="383"/>
        <v>4</v>
      </c>
      <c r="AB2694" s="32" t="str">
        <f t="shared" si="384"/>
        <v/>
      </c>
      <c r="AC2694" t="str">
        <f t="shared" si="385"/>
        <v>Cost missing</v>
      </c>
      <c r="AD2694" t="str">
        <f>IFERROR(VLOOKUP(J2694,Product_lookup!$A:$G,5,FALSE),"")</f>
        <v/>
      </c>
      <c r="AE2694" t="str">
        <f>IFERROR(VLOOKUP(J2694,Product_lookup!$A:$G,6,FALSE),"")</f>
        <v/>
      </c>
      <c r="AF2694" t="str">
        <f>IFERROR(VLOOKUP(J2694,Product_lookup!$A:$G,7,FALSE),"")</f>
        <v/>
      </c>
      <c r="AG2694" s="33" t="str">
        <f t="shared" si="386"/>
        <v/>
      </c>
    </row>
    <row r="2695" spans="1:33" x14ac:dyDescent="0.3">
      <c r="A2695" s="27">
        <v>46291</v>
      </c>
      <c r="B2695" s="8" t="s">
        <v>12</v>
      </c>
      <c r="C2695" s="8" t="s">
        <v>140</v>
      </c>
      <c r="D2695" s="8" t="s">
        <v>141</v>
      </c>
      <c r="E2695" s="8" t="s">
        <v>150</v>
      </c>
      <c r="F2695" s="8" t="s">
        <v>143</v>
      </c>
      <c r="G2695" s="8" t="s">
        <v>170</v>
      </c>
      <c r="H2695" s="8" t="s">
        <v>6</v>
      </c>
      <c r="I2695" s="8" t="s">
        <v>237</v>
      </c>
      <c r="J2695" s="8" t="s">
        <v>153</v>
      </c>
      <c r="K2695" s="8" t="s">
        <v>14</v>
      </c>
      <c r="L2695" s="12">
        <v>173</v>
      </c>
      <c r="M2695" s="9">
        <v>3</v>
      </c>
      <c r="N2695" s="10">
        <f t="shared" si="378"/>
        <v>1.7341040462427744E-2</v>
      </c>
      <c r="O2695" s="11">
        <f t="shared" si="379"/>
        <v>6.9899999999999993</v>
      </c>
      <c r="P2695" s="11">
        <v>20.97</v>
      </c>
      <c r="Q2695" s="11">
        <v>0</v>
      </c>
      <c r="R2695" s="8">
        <v>0</v>
      </c>
      <c r="S2695" s="8">
        <v>0</v>
      </c>
      <c r="T2695" s="33" t="str">
        <f t="shared" si="380"/>
        <v/>
      </c>
      <c r="U2695" s="12">
        <f t="shared" si="381"/>
        <v>0</v>
      </c>
      <c r="V2695" s="10">
        <f t="shared" si="382"/>
        <v>0</v>
      </c>
      <c r="W2695" s="11">
        <v>10</v>
      </c>
      <c r="X2695" s="8" t="s">
        <v>148</v>
      </c>
      <c r="Y2695" s="8" t="s">
        <v>149</v>
      </c>
      <c r="Z2695" s="8" t="s">
        <v>791</v>
      </c>
      <c r="AA2695">
        <f t="shared" si="383"/>
        <v>4</v>
      </c>
      <c r="AB2695" s="32">
        <f t="shared" si="384"/>
        <v>-20.97</v>
      </c>
      <c r="AC2695" t="str">
        <f t="shared" si="385"/>
        <v>No Sales</v>
      </c>
      <c r="AD2695">
        <f>IFERROR(VLOOKUP(J2695,Product_lookup!$A:$G,5,FALSE),"")</f>
        <v>549</v>
      </c>
      <c r="AE2695">
        <f>IFERROR(VLOOKUP(J2695,Product_lookup!$A:$G,6,FALSE),"")</f>
        <v>192</v>
      </c>
      <c r="AF2695">
        <f>IFERROR(VLOOKUP(J2695,Product_lookup!$A:$G,7,FALSE),"")</f>
        <v>139</v>
      </c>
      <c r="AG2695" s="33">
        <f t="shared" si="386"/>
        <v>0.39708561020036431</v>
      </c>
    </row>
    <row r="2696" spans="1:33" x14ac:dyDescent="0.3">
      <c r="A2696" s="27">
        <v>46291</v>
      </c>
      <c r="B2696" s="8" t="s">
        <v>12</v>
      </c>
      <c r="C2696" s="8" t="s">
        <v>140</v>
      </c>
      <c r="D2696" s="8" t="s">
        <v>141</v>
      </c>
      <c r="E2696" s="8" t="s">
        <v>150</v>
      </c>
      <c r="F2696" s="8" t="s">
        <v>143</v>
      </c>
      <c r="G2696" s="8" t="s">
        <v>144</v>
      </c>
      <c r="H2696" s="8" t="s">
        <v>6</v>
      </c>
      <c r="I2696" s="8" t="s">
        <v>155</v>
      </c>
      <c r="J2696" s="8" t="s">
        <v>153</v>
      </c>
      <c r="K2696" s="8" t="s">
        <v>21</v>
      </c>
      <c r="L2696" s="12">
        <v>196</v>
      </c>
      <c r="M2696" s="9">
        <v>5</v>
      </c>
      <c r="N2696" s="10">
        <f t="shared" si="378"/>
        <v>2.5510204081632654E-2</v>
      </c>
      <c r="O2696" s="11">
        <f t="shared" si="379"/>
        <v>10.5</v>
      </c>
      <c r="P2696" s="11">
        <v>52.5</v>
      </c>
      <c r="Q2696" s="11">
        <v>0</v>
      </c>
      <c r="R2696" s="8">
        <v>0</v>
      </c>
      <c r="S2696" s="8">
        <v>0</v>
      </c>
      <c r="T2696" s="33" t="str">
        <f t="shared" si="380"/>
        <v/>
      </c>
      <c r="U2696" s="12">
        <f t="shared" si="381"/>
        <v>0</v>
      </c>
      <c r="V2696" s="10">
        <f t="shared" si="382"/>
        <v>0</v>
      </c>
      <c r="W2696" s="11">
        <v>10.5</v>
      </c>
      <c r="X2696" s="8" t="s">
        <v>148</v>
      </c>
      <c r="Y2696" s="8" t="s">
        <v>149</v>
      </c>
      <c r="AA2696">
        <f t="shared" si="383"/>
        <v>4</v>
      </c>
      <c r="AB2696" s="32">
        <f t="shared" si="384"/>
        <v>-52.5</v>
      </c>
      <c r="AC2696" t="str">
        <f t="shared" si="385"/>
        <v>No Sales</v>
      </c>
      <c r="AD2696">
        <f>IFERROR(VLOOKUP(J2696,Product_lookup!$A:$G,5,FALSE),"")</f>
        <v>549</v>
      </c>
      <c r="AE2696">
        <f>IFERROR(VLOOKUP(J2696,Product_lookup!$A:$G,6,FALSE),"")</f>
        <v>192</v>
      </c>
      <c r="AF2696">
        <f>IFERROR(VLOOKUP(J2696,Product_lookup!$A:$G,7,FALSE),"")</f>
        <v>139</v>
      </c>
      <c r="AG2696" s="33">
        <f t="shared" si="386"/>
        <v>0.39708561020036431</v>
      </c>
    </row>
    <row r="2697" spans="1:33" x14ac:dyDescent="0.3">
      <c r="A2697" s="27">
        <v>46291</v>
      </c>
      <c r="B2697" s="8" t="s">
        <v>12</v>
      </c>
      <c r="C2697" s="8" t="s">
        <v>140</v>
      </c>
      <c r="D2697" s="8" t="s">
        <v>141</v>
      </c>
      <c r="E2697" s="8" t="s">
        <v>157</v>
      </c>
      <c r="F2697" s="8" t="s">
        <v>143</v>
      </c>
      <c r="G2697" s="8" t="s">
        <v>151</v>
      </c>
      <c r="H2697" s="8" t="s">
        <v>6</v>
      </c>
      <c r="I2697" s="8" t="s">
        <v>711</v>
      </c>
      <c r="J2697" s="8" t="s">
        <v>159</v>
      </c>
      <c r="K2697" s="8" t="s">
        <v>21</v>
      </c>
      <c r="L2697" s="8">
        <v>489</v>
      </c>
      <c r="M2697" s="9">
        <v>4</v>
      </c>
      <c r="N2697" s="10">
        <f t="shared" si="378"/>
        <v>8.1799591002044997E-3</v>
      </c>
      <c r="O2697" s="11">
        <f t="shared" si="379"/>
        <v>7.31</v>
      </c>
      <c r="P2697" s="11">
        <v>29.24</v>
      </c>
      <c r="Q2697" s="11">
        <v>0</v>
      </c>
      <c r="R2697" s="8">
        <v>0</v>
      </c>
      <c r="S2697" s="8">
        <v>0</v>
      </c>
      <c r="T2697" s="33" t="str">
        <f t="shared" si="380"/>
        <v/>
      </c>
      <c r="U2697" s="12">
        <f t="shared" si="381"/>
        <v>0</v>
      </c>
      <c r="V2697" s="10">
        <f t="shared" si="382"/>
        <v>0</v>
      </c>
      <c r="W2697" s="11">
        <v>8.5</v>
      </c>
      <c r="X2697" s="8" t="s">
        <v>148</v>
      </c>
      <c r="Y2697" s="8" t="s">
        <v>149</v>
      </c>
      <c r="AA2697">
        <f t="shared" si="383"/>
        <v>4</v>
      </c>
      <c r="AB2697" s="32">
        <f t="shared" si="384"/>
        <v>-29.24</v>
      </c>
      <c r="AC2697" t="str">
        <f t="shared" si="385"/>
        <v>No Sales</v>
      </c>
      <c r="AD2697">
        <f>IFERROR(VLOOKUP(J2697,Product_lookup!$A:$G,5,FALSE),"")</f>
        <v>399</v>
      </c>
      <c r="AE2697">
        <f>IFERROR(VLOOKUP(J2697,Product_lookup!$A:$G,6,FALSE),"")</f>
        <v>148</v>
      </c>
      <c r="AF2697">
        <f>IFERROR(VLOOKUP(J2697,Product_lookup!$A:$G,7,FALSE),"")</f>
        <v>126</v>
      </c>
      <c r="AG2697" s="33">
        <f t="shared" si="386"/>
        <v>0.31328320802005011</v>
      </c>
    </row>
    <row r="2698" spans="1:33" x14ac:dyDescent="0.3">
      <c r="A2698" s="27">
        <v>46291</v>
      </c>
      <c r="B2698" s="8" t="s">
        <v>12</v>
      </c>
      <c r="C2698" s="8" t="s">
        <v>140</v>
      </c>
      <c r="D2698" s="8" t="s">
        <v>141</v>
      </c>
      <c r="E2698" s="8" t="s">
        <v>157</v>
      </c>
      <c r="F2698" s="8" t="s">
        <v>143</v>
      </c>
      <c r="G2698" s="8" t="s">
        <v>151</v>
      </c>
      <c r="H2698" s="8" t="s">
        <v>6</v>
      </c>
      <c r="I2698" s="8" t="s">
        <v>343</v>
      </c>
      <c r="J2698" s="8" t="s">
        <v>159</v>
      </c>
      <c r="K2698" s="8" t="s">
        <v>14</v>
      </c>
      <c r="L2698" s="12">
        <v>2610</v>
      </c>
      <c r="M2698" s="9">
        <v>12</v>
      </c>
      <c r="N2698" s="10">
        <f t="shared" si="378"/>
        <v>4.5977011494252873E-3</v>
      </c>
      <c r="O2698" s="11">
        <f t="shared" si="379"/>
        <v>6.09</v>
      </c>
      <c r="P2698" s="8">
        <v>73.08</v>
      </c>
      <c r="Q2698" s="11">
        <v>0</v>
      </c>
      <c r="R2698" s="8">
        <v>0</v>
      </c>
      <c r="S2698" s="8">
        <v>0</v>
      </c>
      <c r="T2698" s="33" t="str">
        <f t="shared" si="380"/>
        <v/>
      </c>
      <c r="U2698" s="12">
        <f t="shared" si="381"/>
        <v>0</v>
      </c>
      <c r="V2698" s="10">
        <f t="shared" si="382"/>
        <v>0</v>
      </c>
      <c r="W2698" s="11">
        <v>8.5</v>
      </c>
      <c r="X2698" s="8" t="s">
        <v>148</v>
      </c>
      <c r="Y2698" s="8" t="s">
        <v>149</v>
      </c>
      <c r="AA2698">
        <f t="shared" si="383"/>
        <v>4</v>
      </c>
      <c r="AB2698" s="32">
        <f t="shared" si="384"/>
        <v>-73.08</v>
      </c>
      <c r="AC2698" t="str">
        <f t="shared" si="385"/>
        <v>No Sales</v>
      </c>
      <c r="AD2698">
        <f>IFERROR(VLOOKUP(J2698,Product_lookup!$A:$G,5,FALSE),"")</f>
        <v>399</v>
      </c>
      <c r="AE2698">
        <f>IFERROR(VLOOKUP(J2698,Product_lookup!$A:$G,6,FALSE),"")</f>
        <v>148</v>
      </c>
      <c r="AF2698">
        <f>IFERROR(VLOOKUP(J2698,Product_lookup!$A:$G,7,FALSE),"")</f>
        <v>126</v>
      </c>
      <c r="AG2698" s="33">
        <f t="shared" si="386"/>
        <v>0.31328320802005011</v>
      </c>
    </row>
    <row r="2699" spans="1:33" x14ac:dyDescent="0.3">
      <c r="A2699" s="27">
        <v>46291</v>
      </c>
      <c r="B2699" s="8" t="s">
        <v>12</v>
      </c>
      <c r="C2699" s="8" t="s">
        <v>140</v>
      </c>
      <c r="D2699" s="8" t="s">
        <v>141</v>
      </c>
      <c r="E2699" s="8" t="s">
        <v>157</v>
      </c>
      <c r="F2699" s="8" t="s">
        <v>143</v>
      </c>
      <c r="G2699" s="8" t="s">
        <v>144</v>
      </c>
      <c r="H2699" s="8" t="s">
        <v>6</v>
      </c>
      <c r="I2699" s="8" t="s">
        <v>750</v>
      </c>
      <c r="J2699" s="8" t="s">
        <v>159</v>
      </c>
      <c r="K2699" s="8" t="s">
        <v>7</v>
      </c>
      <c r="L2699" s="12">
        <v>273</v>
      </c>
      <c r="M2699" s="9">
        <v>3</v>
      </c>
      <c r="N2699" s="10">
        <f t="shared" si="378"/>
        <v>1.098901098901099E-2</v>
      </c>
      <c r="O2699" s="11">
        <f t="shared" si="379"/>
        <v>6.07</v>
      </c>
      <c r="P2699" s="11">
        <v>18.21</v>
      </c>
      <c r="Q2699" s="11">
        <v>0</v>
      </c>
      <c r="R2699" s="8">
        <v>0</v>
      </c>
      <c r="S2699" s="8">
        <v>0</v>
      </c>
      <c r="T2699" s="33" t="str">
        <f t="shared" si="380"/>
        <v/>
      </c>
      <c r="U2699" s="12">
        <f t="shared" si="381"/>
        <v>0</v>
      </c>
      <c r="V2699" s="10">
        <f t="shared" si="382"/>
        <v>0</v>
      </c>
      <c r="W2699" s="11">
        <v>11.5</v>
      </c>
      <c r="X2699" s="8" t="s">
        <v>148</v>
      </c>
      <c r="Y2699" s="8" t="s">
        <v>149</v>
      </c>
      <c r="AA2699">
        <f t="shared" si="383"/>
        <v>4</v>
      </c>
      <c r="AB2699" s="32">
        <f t="shared" si="384"/>
        <v>-18.21</v>
      </c>
      <c r="AC2699" t="str">
        <f t="shared" si="385"/>
        <v>No Sales</v>
      </c>
      <c r="AD2699">
        <f>IFERROR(VLOOKUP(J2699,Product_lookup!$A:$G,5,FALSE),"")</f>
        <v>399</v>
      </c>
      <c r="AE2699">
        <f>IFERROR(VLOOKUP(J2699,Product_lookup!$A:$G,6,FALSE),"")</f>
        <v>148</v>
      </c>
      <c r="AF2699">
        <f>IFERROR(VLOOKUP(J2699,Product_lookup!$A:$G,7,FALSE),"")</f>
        <v>126</v>
      </c>
      <c r="AG2699" s="33">
        <f t="shared" si="386"/>
        <v>0.31328320802005011</v>
      </c>
    </row>
    <row r="2700" spans="1:33" x14ac:dyDescent="0.3">
      <c r="A2700" s="27">
        <v>46291</v>
      </c>
      <c r="B2700" s="8" t="s">
        <v>12</v>
      </c>
      <c r="C2700" s="8" t="s">
        <v>140</v>
      </c>
      <c r="D2700" s="8" t="s">
        <v>141</v>
      </c>
      <c r="E2700" s="8" t="s">
        <v>164</v>
      </c>
      <c r="F2700" s="8" t="s">
        <v>143</v>
      </c>
      <c r="G2700" s="8" t="s">
        <v>144</v>
      </c>
      <c r="H2700" s="8" t="s">
        <v>6</v>
      </c>
      <c r="I2700" s="8" t="s">
        <v>165</v>
      </c>
      <c r="J2700" s="8" t="s">
        <v>166</v>
      </c>
      <c r="K2700" s="8" t="s">
        <v>14</v>
      </c>
      <c r="L2700" s="12">
        <v>2599</v>
      </c>
      <c r="M2700" s="9">
        <v>9</v>
      </c>
      <c r="N2700" s="10">
        <f t="shared" si="378"/>
        <v>3.4628703347441324E-3</v>
      </c>
      <c r="O2700" s="11">
        <f t="shared" si="379"/>
        <v>8.34</v>
      </c>
      <c r="P2700" s="11">
        <v>75.06</v>
      </c>
      <c r="Q2700" s="11">
        <v>0</v>
      </c>
      <c r="R2700" s="8">
        <v>0</v>
      </c>
      <c r="S2700" s="8">
        <v>0</v>
      </c>
      <c r="T2700" s="33" t="str">
        <f t="shared" si="380"/>
        <v/>
      </c>
      <c r="U2700" s="12">
        <f t="shared" si="381"/>
        <v>0</v>
      </c>
      <c r="V2700" s="10">
        <f t="shared" si="382"/>
        <v>0</v>
      </c>
      <c r="W2700" s="11">
        <v>12</v>
      </c>
      <c r="X2700" s="8" t="s">
        <v>148</v>
      </c>
      <c r="Y2700" s="8" t="s">
        <v>149</v>
      </c>
      <c r="AA2700">
        <f t="shared" si="383"/>
        <v>4</v>
      </c>
      <c r="AB2700" s="32">
        <f t="shared" si="384"/>
        <v>-75.06</v>
      </c>
      <c r="AC2700" t="str">
        <f t="shared" si="385"/>
        <v>No Sales</v>
      </c>
      <c r="AD2700">
        <f>IFERROR(VLOOKUP(J2700,Product_lookup!$A:$G,5,FALSE),"")</f>
        <v>449</v>
      </c>
      <c r="AE2700">
        <f>IFERROR(VLOOKUP(J2700,Product_lookup!$A:$G,6,FALSE),"")</f>
        <v>162</v>
      </c>
      <c r="AF2700">
        <f>IFERROR(VLOOKUP(J2700,Product_lookup!$A:$G,7,FALSE),"")</f>
        <v>130</v>
      </c>
      <c r="AG2700" s="33">
        <f t="shared" si="386"/>
        <v>0.34966592427616927</v>
      </c>
    </row>
    <row r="2701" spans="1:33" x14ac:dyDescent="0.3">
      <c r="A2701" s="27">
        <v>46291</v>
      </c>
      <c r="B2701" s="8" t="s">
        <v>12</v>
      </c>
      <c r="C2701" s="8" t="s">
        <v>140</v>
      </c>
      <c r="D2701" s="8" t="s">
        <v>141</v>
      </c>
      <c r="E2701" s="8" t="s">
        <v>164</v>
      </c>
      <c r="F2701" s="8" t="s">
        <v>143</v>
      </c>
      <c r="G2701" s="8" t="s">
        <v>151</v>
      </c>
      <c r="H2701" s="8" t="s">
        <v>6</v>
      </c>
      <c r="I2701" s="8" t="s">
        <v>508</v>
      </c>
      <c r="J2701" s="8" t="s">
        <v>166</v>
      </c>
      <c r="K2701" s="8" t="s">
        <v>14</v>
      </c>
      <c r="L2701" s="12">
        <v>361</v>
      </c>
      <c r="M2701" s="9">
        <v>4</v>
      </c>
      <c r="N2701" s="10">
        <f t="shared" si="378"/>
        <v>1.1080332409972299E-2</v>
      </c>
      <c r="O2701" s="11">
        <f t="shared" si="379"/>
        <v>6.6</v>
      </c>
      <c r="P2701" s="11">
        <v>26.4</v>
      </c>
      <c r="Q2701" s="11">
        <v>0</v>
      </c>
      <c r="R2701" s="8">
        <v>0</v>
      </c>
      <c r="S2701" s="8">
        <v>0</v>
      </c>
      <c r="T2701" s="33" t="str">
        <f t="shared" si="380"/>
        <v/>
      </c>
      <c r="U2701" s="12">
        <f t="shared" si="381"/>
        <v>0</v>
      </c>
      <c r="V2701" s="10">
        <f t="shared" si="382"/>
        <v>0</v>
      </c>
      <c r="W2701" s="11">
        <v>8</v>
      </c>
      <c r="X2701" s="8" t="s">
        <v>148</v>
      </c>
      <c r="Y2701" s="8" t="s">
        <v>149</v>
      </c>
      <c r="AA2701">
        <f t="shared" si="383"/>
        <v>4</v>
      </c>
      <c r="AB2701" s="32">
        <f t="shared" si="384"/>
        <v>-26.4</v>
      </c>
      <c r="AC2701" t="str">
        <f t="shared" si="385"/>
        <v>No Sales</v>
      </c>
      <c r="AD2701">
        <f>IFERROR(VLOOKUP(J2701,Product_lookup!$A:$G,5,FALSE),"")</f>
        <v>449</v>
      </c>
      <c r="AE2701">
        <f>IFERROR(VLOOKUP(J2701,Product_lookup!$A:$G,6,FALSE),"")</f>
        <v>162</v>
      </c>
      <c r="AF2701">
        <f>IFERROR(VLOOKUP(J2701,Product_lookup!$A:$G,7,FALSE),"")</f>
        <v>130</v>
      </c>
      <c r="AG2701" s="33">
        <f t="shared" si="386"/>
        <v>0.34966592427616927</v>
      </c>
    </row>
    <row r="2702" spans="1:33" x14ac:dyDescent="0.3">
      <c r="A2702" s="27">
        <v>46291</v>
      </c>
      <c r="B2702" s="8" t="s">
        <v>12</v>
      </c>
      <c r="C2702" s="8" t="s">
        <v>140</v>
      </c>
      <c r="D2702" s="8" t="s">
        <v>141</v>
      </c>
      <c r="E2702" s="8" t="s">
        <v>164</v>
      </c>
      <c r="F2702" s="8" t="s">
        <v>143</v>
      </c>
      <c r="G2702" s="8" t="s">
        <v>151</v>
      </c>
      <c r="H2702" s="8" t="s">
        <v>6</v>
      </c>
      <c r="I2702" s="8" t="s">
        <v>359</v>
      </c>
      <c r="J2702" s="8" t="s">
        <v>166</v>
      </c>
      <c r="K2702" s="8" t="s">
        <v>21</v>
      </c>
      <c r="L2702" s="12">
        <v>321</v>
      </c>
      <c r="M2702" s="9">
        <v>2</v>
      </c>
      <c r="N2702" s="10">
        <f t="shared" si="378"/>
        <v>6.2305295950155761E-3</v>
      </c>
      <c r="O2702" s="11">
        <f t="shared" si="379"/>
        <v>8</v>
      </c>
      <c r="P2702" s="11">
        <v>16</v>
      </c>
      <c r="Q2702" s="11">
        <v>0</v>
      </c>
      <c r="R2702" s="8">
        <v>0</v>
      </c>
      <c r="S2702" s="8">
        <v>0</v>
      </c>
      <c r="T2702" s="33" t="str">
        <f t="shared" si="380"/>
        <v/>
      </c>
      <c r="U2702" s="12">
        <f t="shared" si="381"/>
        <v>0</v>
      </c>
      <c r="V2702" s="10">
        <f t="shared" si="382"/>
        <v>0</v>
      </c>
      <c r="W2702" s="11">
        <v>8</v>
      </c>
      <c r="X2702" s="8" t="s">
        <v>148</v>
      </c>
      <c r="Y2702" s="8" t="s">
        <v>149</v>
      </c>
      <c r="AA2702">
        <f t="shared" si="383"/>
        <v>4</v>
      </c>
      <c r="AB2702" s="32">
        <f t="shared" si="384"/>
        <v>-16</v>
      </c>
      <c r="AC2702" t="str">
        <f t="shared" si="385"/>
        <v>No Sales</v>
      </c>
      <c r="AD2702">
        <f>IFERROR(VLOOKUP(J2702,Product_lookup!$A:$G,5,FALSE),"")</f>
        <v>449</v>
      </c>
      <c r="AE2702">
        <f>IFERROR(VLOOKUP(J2702,Product_lookup!$A:$G,6,FALSE),"")</f>
        <v>162</v>
      </c>
      <c r="AF2702">
        <f>IFERROR(VLOOKUP(J2702,Product_lookup!$A:$G,7,FALSE),"")</f>
        <v>130</v>
      </c>
      <c r="AG2702" s="33">
        <f t="shared" si="386"/>
        <v>0.34966592427616927</v>
      </c>
    </row>
    <row r="2703" spans="1:33" x14ac:dyDescent="0.3">
      <c r="A2703" s="27">
        <v>46291</v>
      </c>
      <c r="B2703" s="8" t="s">
        <v>12</v>
      </c>
      <c r="C2703" s="8" t="s">
        <v>140</v>
      </c>
      <c r="D2703" s="8" t="s">
        <v>141</v>
      </c>
      <c r="E2703" s="8" t="s">
        <v>239</v>
      </c>
      <c r="F2703" s="8" t="s">
        <v>143</v>
      </c>
      <c r="G2703" s="8" t="s">
        <v>144</v>
      </c>
      <c r="H2703" s="8" t="s">
        <v>6</v>
      </c>
      <c r="I2703" s="8" t="s">
        <v>240</v>
      </c>
      <c r="J2703" s="8" t="s">
        <v>242</v>
      </c>
      <c r="K2703" s="8" t="s">
        <v>21</v>
      </c>
      <c r="L2703" s="12">
        <v>1232</v>
      </c>
      <c r="M2703" s="9">
        <v>20</v>
      </c>
      <c r="N2703" s="10">
        <f t="shared" si="378"/>
        <v>1.6233766233766232E-2</v>
      </c>
      <c r="O2703" s="11">
        <f t="shared" si="379"/>
        <v>6</v>
      </c>
      <c r="P2703" s="11">
        <v>120</v>
      </c>
      <c r="Q2703" s="11">
        <v>0</v>
      </c>
      <c r="R2703" s="8">
        <v>0</v>
      </c>
      <c r="S2703" s="8">
        <v>0</v>
      </c>
      <c r="T2703" s="33" t="str">
        <f t="shared" si="380"/>
        <v/>
      </c>
      <c r="U2703" s="12">
        <f t="shared" si="381"/>
        <v>0</v>
      </c>
      <c r="V2703" s="10">
        <f t="shared" si="382"/>
        <v>0</v>
      </c>
      <c r="W2703" s="11">
        <v>6</v>
      </c>
      <c r="X2703" s="8" t="s">
        <v>148</v>
      </c>
      <c r="Y2703" s="8" t="s">
        <v>149</v>
      </c>
      <c r="AA2703">
        <f t="shared" si="383"/>
        <v>4</v>
      </c>
      <c r="AB2703" s="32">
        <f t="shared" si="384"/>
        <v>-120</v>
      </c>
      <c r="AC2703" t="str">
        <f t="shared" si="385"/>
        <v>No Sales</v>
      </c>
      <c r="AD2703">
        <f>IFERROR(VLOOKUP(J2703,Product_lookup!$A:$G,5,FALSE),"")</f>
        <v>299</v>
      </c>
      <c r="AE2703">
        <f>IFERROR(VLOOKUP(J2703,Product_lookup!$A:$G,6,FALSE),"")</f>
        <v>114</v>
      </c>
      <c r="AF2703">
        <f>IFERROR(VLOOKUP(J2703,Product_lookup!$A:$G,7,FALSE),"")</f>
        <v>107</v>
      </c>
      <c r="AG2703" s="33">
        <f t="shared" si="386"/>
        <v>0.2608695652173913</v>
      </c>
    </row>
    <row r="2704" spans="1:33" x14ac:dyDescent="0.3">
      <c r="A2704" s="27">
        <v>46291</v>
      </c>
      <c r="B2704" s="8" t="s">
        <v>12</v>
      </c>
      <c r="C2704" s="8" t="s">
        <v>140</v>
      </c>
      <c r="D2704" s="8" t="s">
        <v>141</v>
      </c>
      <c r="E2704" s="8" t="s">
        <v>239</v>
      </c>
      <c r="F2704" s="8" t="s">
        <v>143</v>
      </c>
      <c r="G2704" s="8" t="s">
        <v>170</v>
      </c>
      <c r="H2704" s="8" t="s">
        <v>6</v>
      </c>
      <c r="I2704" s="8" t="s">
        <v>584</v>
      </c>
      <c r="J2704" s="8" t="s">
        <v>242</v>
      </c>
      <c r="K2704" s="8" t="s">
        <v>14</v>
      </c>
      <c r="L2704" s="8">
        <v>418</v>
      </c>
      <c r="M2704" s="9">
        <v>2</v>
      </c>
      <c r="N2704" s="10">
        <f t="shared" si="378"/>
        <v>4.7846889952153108E-3</v>
      </c>
      <c r="O2704" s="11">
        <f t="shared" si="379"/>
        <v>3.83</v>
      </c>
      <c r="P2704" s="11">
        <v>7.66</v>
      </c>
      <c r="Q2704" s="11">
        <v>0</v>
      </c>
      <c r="R2704" s="8">
        <v>0</v>
      </c>
      <c r="S2704" s="8">
        <v>0</v>
      </c>
      <c r="T2704" s="33" t="str">
        <f t="shared" si="380"/>
        <v/>
      </c>
      <c r="U2704" s="12">
        <f t="shared" si="381"/>
        <v>0</v>
      </c>
      <c r="V2704" s="10">
        <f t="shared" si="382"/>
        <v>0</v>
      </c>
      <c r="W2704" s="11">
        <v>6</v>
      </c>
      <c r="X2704" s="8" t="s">
        <v>148</v>
      </c>
      <c r="Y2704" s="8" t="s">
        <v>149</v>
      </c>
      <c r="AA2704">
        <f t="shared" si="383"/>
        <v>4</v>
      </c>
      <c r="AB2704" s="32">
        <f t="shared" si="384"/>
        <v>-7.66</v>
      </c>
      <c r="AC2704" t="str">
        <f t="shared" si="385"/>
        <v>No Sales</v>
      </c>
      <c r="AD2704">
        <f>IFERROR(VLOOKUP(J2704,Product_lookup!$A:$G,5,FALSE),"")</f>
        <v>299</v>
      </c>
      <c r="AE2704">
        <f>IFERROR(VLOOKUP(J2704,Product_lookup!$A:$G,6,FALSE),"")</f>
        <v>114</v>
      </c>
      <c r="AF2704">
        <f>IFERROR(VLOOKUP(J2704,Product_lookup!$A:$G,7,FALSE),"")</f>
        <v>107</v>
      </c>
      <c r="AG2704" s="33">
        <f t="shared" si="386"/>
        <v>0.2608695652173913</v>
      </c>
    </row>
    <row r="2705" spans="1:33" x14ac:dyDescent="0.3">
      <c r="A2705" s="27">
        <v>46291</v>
      </c>
      <c r="B2705" s="8" t="s">
        <v>12</v>
      </c>
      <c r="C2705" s="8" t="s">
        <v>140</v>
      </c>
      <c r="D2705" s="8" t="s">
        <v>141</v>
      </c>
      <c r="E2705" s="8" t="s">
        <v>239</v>
      </c>
      <c r="F2705" s="8" t="s">
        <v>143</v>
      </c>
      <c r="G2705" s="8" t="s">
        <v>144</v>
      </c>
      <c r="H2705" s="8" t="s">
        <v>6</v>
      </c>
      <c r="I2705" s="8" t="s">
        <v>391</v>
      </c>
      <c r="J2705" s="8" t="s">
        <v>242</v>
      </c>
      <c r="K2705" s="8" t="s">
        <v>21</v>
      </c>
      <c r="L2705" s="12">
        <v>1707</v>
      </c>
      <c r="M2705" s="9">
        <v>24</v>
      </c>
      <c r="N2705" s="10">
        <f t="shared" si="378"/>
        <v>1.4059753954305799E-2</v>
      </c>
      <c r="O2705" s="11">
        <f t="shared" si="379"/>
        <v>5.57</v>
      </c>
      <c r="P2705" s="11">
        <v>133.68</v>
      </c>
      <c r="Q2705" s="11">
        <v>0</v>
      </c>
      <c r="R2705" s="8">
        <v>0</v>
      </c>
      <c r="S2705" s="8">
        <v>0</v>
      </c>
      <c r="T2705" s="33" t="str">
        <f t="shared" si="380"/>
        <v/>
      </c>
      <c r="U2705" s="12">
        <f t="shared" si="381"/>
        <v>0</v>
      </c>
      <c r="V2705" s="10">
        <f t="shared" si="382"/>
        <v>0</v>
      </c>
      <c r="W2705" s="11">
        <v>6</v>
      </c>
      <c r="X2705" s="8" t="s">
        <v>148</v>
      </c>
      <c r="Y2705" s="8" t="s">
        <v>149</v>
      </c>
      <c r="AA2705">
        <f t="shared" si="383"/>
        <v>4</v>
      </c>
      <c r="AB2705" s="32">
        <f t="shared" si="384"/>
        <v>-133.68</v>
      </c>
      <c r="AC2705" t="str">
        <f t="shared" si="385"/>
        <v>No Sales</v>
      </c>
      <c r="AD2705">
        <f>IFERROR(VLOOKUP(J2705,Product_lookup!$A:$G,5,FALSE),"")</f>
        <v>299</v>
      </c>
      <c r="AE2705">
        <f>IFERROR(VLOOKUP(J2705,Product_lookup!$A:$G,6,FALSE),"")</f>
        <v>114</v>
      </c>
      <c r="AF2705">
        <f>IFERROR(VLOOKUP(J2705,Product_lookup!$A:$G,7,FALSE),"")</f>
        <v>107</v>
      </c>
      <c r="AG2705" s="33">
        <f t="shared" si="386"/>
        <v>0.2608695652173913</v>
      </c>
    </row>
    <row r="2706" spans="1:33" x14ac:dyDescent="0.3">
      <c r="A2706" s="27">
        <v>46291</v>
      </c>
      <c r="B2706" s="8" t="s">
        <v>12</v>
      </c>
      <c r="C2706" s="8" t="s">
        <v>140</v>
      </c>
      <c r="D2706" s="8" t="s">
        <v>141</v>
      </c>
      <c r="E2706" s="8" t="s">
        <v>239</v>
      </c>
      <c r="F2706" s="8" t="s">
        <v>143</v>
      </c>
      <c r="G2706" s="8" t="s">
        <v>151</v>
      </c>
      <c r="H2706" s="8" t="s">
        <v>6</v>
      </c>
      <c r="I2706" s="8" t="s">
        <v>388</v>
      </c>
      <c r="J2706" s="8" t="s">
        <v>242</v>
      </c>
      <c r="K2706" s="8" t="s">
        <v>7</v>
      </c>
      <c r="L2706" s="12">
        <v>2468</v>
      </c>
      <c r="M2706" s="9">
        <v>19</v>
      </c>
      <c r="N2706" s="10">
        <f t="shared" si="378"/>
        <v>7.6985413290113448E-3</v>
      </c>
      <c r="O2706" s="11">
        <f t="shared" si="379"/>
        <v>4.21</v>
      </c>
      <c r="P2706" s="11">
        <v>79.989999999999995</v>
      </c>
      <c r="Q2706" s="11">
        <v>0</v>
      </c>
      <c r="R2706" s="8">
        <v>0</v>
      </c>
      <c r="S2706" s="8">
        <v>0</v>
      </c>
      <c r="T2706" s="33" t="str">
        <f t="shared" si="380"/>
        <v/>
      </c>
      <c r="U2706" s="12">
        <f t="shared" si="381"/>
        <v>0</v>
      </c>
      <c r="V2706" s="10">
        <f t="shared" si="382"/>
        <v>0</v>
      </c>
      <c r="W2706" s="11">
        <v>6</v>
      </c>
      <c r="X2706" s="8" t="s">
        <v>148</v>
      </c>
      <c r="Y2706" s="8" t="s">
        <v>149</v>
      </c>
      <c r="AA2706">
        <f t="shared" si="383"/>
        <v>4</v>
      </c>
      <c r="AB2706" s="32">
        <f t="shared" si="384"/>
        <v>-79.989999999999995</v>
      </c>
      <c r="AC2706" t="str">
        <f t="shared" si="385"/>
        <v>No Sales</v>
      </c>
      <c r="AD2706">
        <f>IFERROR(VLOOKUP(J2706,Product_lookup!$A:$G,5,FALSE),"")</f>
        <v>299</v>
      </c>
      <c r="AE2706">
        <f>IFERROR(VLOOKUP(J2706,Product_lookup!$A:$G,6,FALSE),"")</f>
        <v>114</v>
      </c>
      <c r="AF2706">
        <f>IFERROR(VLOOKUP(J2706,Product_lookup!$A:$G,7,FALSE),"")</f>
        <v>107</v>
      </c>
      <c r="AG2706" s="33">
        <f t="shared" si="386"/>
        <v>0.2608695652173913</v>
      </c>
    </row>
    <row r="2707" spans="1:33" x14ac:dyDescent="0.3">
      <c r="A2707" s="27">
        <v>46291</v>
      </c>
      <c r="B2707" s="8" t="s">
        <v>12</v>
      </c>
      <c r="C2707" s="8" t="s">
        <v>140</v>
      </c>
      <c r="D2707" s="8" t="s">
        <v>141</v>
      </c>
      <c r="E2707" s="8" t="s">
        <v>239</v>
      </c>
      <c r="F2707" s="8" t="s">
        <v>143</v>
      </c>
      <c r="G2707" s="8" t="s">
        <v>151</v>
      </c>
      <c r="H2707" s="8" t="s">
        <v>6</v>
      </c>
      <c r="I2707" s="8" t="s">
        <v>467</v>
      </c>
      <c r="J2707" s="8" t="s">
        <v>242</v>
      </c>
      <c r="K2707" s="8" t="s">
        <v>7</v>
      </c>
      <c r="L2707" s="12">
        <v>146</v>
      </c>
      <c r="M2707" s="9">
        <v>1</v>
      </c>
      <c r="N2707" s="10">
        <f t="shared" si="378"/>
        <v>6.8493150684931503E-3</v>
      </c>
      <c r="O2707" s="11">
        <f t="shared" si="379"/>
        <v>5.03</v>
      </c>
      <c r="P2707" s="11">
        <v>5.03</v>
      </c>
      <c r="Q2707" s="11">
        <v>0</v>
      </c>
      <c r="R2707" s="8">
        <v>0</v>
      </c>
      <c r="S2707" s="8">
        <v>0</v>
      </c>
      <c r="T2707" s="33" t="str">
        <f t="shared" si="380"/>
        <v/>
      </c>
      <c r="U2707" s="12">
        <f t="shared" si="381"/>
        <v>0</v>
      </c>
      <c r="V2707" s="10">
        <f t="shared" si="382"/>
        <v>0</v>
      </c>
      <c r="W2707" s="11">
        <v>8.5</v>
      </c>
      <c r="X2707" s="8" t="s">
        <v>148</v>
      </c>
      <c r="Y2707" s="8" t="s">
        <v>149</v>
      </c>
      <c r="AA2707">
        <f t="shared" si="383"/>
        <v>4</v>
      </c>
      <c r="AB2707" s="32">
        <f t="shared" si="384"/>
        <v>-5.03</v>
      </c>
      <c r="AC2707" t="str">
        <f t="shared" si="385"/>
        <v>No Sales</v>
      </c>
      <c r="AD2707">
        <f>IFERROR(VLOOKUP(J2707,Product_lookup!$A:$G,5,FALSE),"")</f>
        <v>299</v>
      </c>
      <c r="AE2707">
        <f>IFERROR(VLOOKUP(J2707,Product_lookup!$A:$G,6,FALSE),"")</f>
        <v>114</v>
      </c>
      <c r="AF2707">
        <f>IFERROR(VLOOKUP(J2707,Product_lookup!$A:$G,7,FALSE),"")</f>
        <v>107</v>
      </c>
      <c r="AG2707" s="33">
        <f t="shared" si="386"/>
        <v>0.2608695652173913</v>
      </c>
    </row>
    <row r="2708" spans="1:33" x14ac:dyDescent="0.3">
      <c r="A2708" s="27">
        <v>46291</v>
      </c>
      <c r="B2708" s="8" t="s">
        <v>12</v>
      </c>
      <c r="C2708" s="8" t="s">
        <v>140</v>
      </c>
      <c r="D2708" s="8" t="s">
        <v>141</v>
      </c>
      <c r="E2708" s="8" t="s">
        <v>239</v>
      </c>
      <c r="F2708" s="8" t="s">
        <v>143</v>
      </c>
      <c r="G2708" s="8" t="s">
        <v>151</v>
      </c>
      <c r="H2708" s="8" t="s">
        <v>6</v>
      </c>
      <c r="I2708" s="8" t="s">
        <v>361</v>
      </c>
      <c r="J2708" s="8" t="s">
        <v>242</v>
      </c>
      <c r="K2708" s="8" t="s">
        <v>7</v>
      </c>
      <c r="L2708" s="12">
        <v>523</v>
      </c>
      <c r="M2708" s="9">
        <v>3</v>
      </c>
      <c r="N2708" s="10">
        <f t="shared" si="378"/>
        <v>5.7361376673040155E-3</v>
      </c>
      <c r="O2708" s="11">
        <f t="shared" si="379"/>
        <v>6.1499999999999995</v>
      </c>
      <c r="P2708" s="11">
        <v>18.45</v>
      </c>
      <c r="Q2708" s="11">
        <v>0</v>
      </c>
      <c r="R2708" s="8">
        <v>0</v>
      </c>
      <c r="S2708" s="8">
        <v>0</v>
      </c>
      <c r="T2708" s="33" t="str">
        <f t="shared" si="380"/>
        <v/>
      </c>
      <c r="U2708" s="12">
        <f t="shared" si="381"/>
        <v>0</v>
      </c>
      <c r="V2708" s="10">
        <f t="shared" si="382"/>
        <v>0</v>
      </c>
      <c r="W2708" s="11">
        <v>8.5</v>
      </c>
      <c r="X2708" s="8" t="s">
        <v>148</v>
      </c>
      <c r="Y2708" s="8" t="s">
        <v>149</v>
      </c>
      <c r="AA2708">
        <f t="shared" si="383"/>
        <v>4</v>
      </c>
      <c r="AB2708" s="32">
        <f t="shared" si="384"/>
        <v>-18.45</v>
      </c>
      <c r="AC2708" t="str">
        <f t="shared" si="385"/>
        <v>No Sales</v>
      </c>
      <c r="AD2708">
        <f>IFERROR(VLOOKUP(J2708,Product_lookup!$A:$G,5,FALSE),"")</f>
        <v>299</v>
      </c>
      <c r="AE2708">
        <f>IFERROR(VLOOKUP(J2708,Product_lookup!$A:$G,6,FALSE),"")</f>
        <v>114</v>
      </c>
      <c r="AF2708">
        <f>IFERROR(VLOOKUP(J2708,Product_lookup!$A:$G,7,FALSE),"")</f>
        <v>107</v>
      </c>
      <c r="AG2708" s="33">
        <f t="shared" si="386"/>
        <v>0.2608695652173913</v>
      </c>
    </row>
    <row r="2709" spans="1:33" x14ac:dyDescent="0.3">
      <c r="A2709" s="27">
        <v>46291</v>
      </c>
      <c r="B2709" s="8" t="s">
        <v>12</v>
      </c>
      <c r="C2709" s="8" t="s">
        <v>140</v>
      </c>
      <c r="D2709" s="8" t="s">
        <v>141</v>
      </c>
      <c r="E2709" s="8" t="s">
        <v>167</v>
      </c>
      <c r="F2709" s="8" t="s">
        <v>143</v>
      </c>
      <c r="G2709" s="8" t="s">
        <v>170</v>
      </c>
      <c r="H2709" s="8" t="s">
        <v>6</v>
      </c>
      <c r="I2709" s="8" t="s">
        <v>171</v>
      </c>
      <c r="J2709" s="8" t="s">
        <v>169</v>
      </c>
      <c r="K2709" s="8" t="s">
        <v>14</v>
      </c>
      <c r="L2709" s="12">
        <v>616</v>
      </c>
      <c r="M2709" s="9">
        <v>2</v>
      </c>
      <c r="N2709" s="10">
        <f t="shared" si="378"/>
        <v>3.246753246753247E-3</v>
      </c>
      <c r="O2709" s="11">
        <f t="shared" si="379"/>
        <v>3.16</v>
      </c>
      <c r="P2709" s="11">
        <v>6.32</v>
      </c>
      <c r="Q2709" s="11">
        <v>0</v>
      </c>
      <c r="R2709" s="8">
        <v>0</v>
      </c>
      <c r="S2709" s="8">
        <v>0</v>
      </c>
      <c r="T2709" s="33" t="str">
        <f t="shared" si="380"/>
        <v/>
      </c>
      <c r="U2709" s="12">
        <f t="shared" si="381"/>
        <v>0</v>
      </c>
      <c r="V2709" s="10">
        <f t="shared" si="382"/>
        <v>0</v>
      </c>
      <c r="W2709" s="11">
        <v>5.5</v>
      </c>
      <c r="X2709" s="8" t="s">
        <v>148</v>
      </c>
      <c r="Y2709" s="8" t="s">
        <v>149</v>
      </c>
      <c r="AA2709">
        <f t="shared" si="383"/>
        <v>4</v>
      </c>
      <c r="AB2709" s="32">
        <f t="shared" si="384"/>
        <v>-6.32</v>
      </c>
      <c r="AC2709" t="str">
        <f t="shared" si="385"/>
        <v>No Sales</v>
      </c>
      <c r="AD2709">
        <f>IFERROR(VLOOKUP(J2709,Product_lookup!$A:$G,5,FALSE),"")</f>
        <v>249</v>
      </c>
      <c r="AE2709">
        <f>IFERROR(VLOOKUP(J2709,Product_lookup!$A:$G,6,FALSE),"")</f>
        <v>100</v>
      </c>
      <c r="AF2709">
        <f>IFERROR(VLOOKUP(J2709,Product_lookup!$A:$G,7,FALSE),"")</f>
        <v>102</v>
      </c>
      <c r="AG2709" s="33">
        <f t="shared" si="386"/>
        <v>0.18875502008032127</v>
      </c>
    </row>
    <row r="2710" spans="1:33" x14ac:dyDescent="0.3">
      <c r="A2710" s="27">
        <v>46291</v>
      </c>
      <c r="B2710" s="8" t="s">
        <v>12</v>
      </c>
      <c r="C2710" s="8" t="s">
        <v>140</v>
      </c>
      <c r="D2710" s="8" t="s">
        <v>141</v>
      </c>
      <c r="E2710" s="8" t="s">
        <v>167</v>
      </c>
      <c r="F2710" s="8" t="s">
        <v>143</v>
      </c>
      <c r="G2710" s="8" t="s">
        <v>178</v>
      </c>
      <c r="H2710" s="8" t="s">
        <v>6</v>
      </c>
      <c r="I2710" s="8" t="s">
        <v>796</v>
      </c>
      <c r="J2710" s="8" t="s">
        <v>169</v>
      </c>
      <c r="K2710" s="8" t="s">
        <v>21</v>
      </c>
      <c r="L2710" s="12">
        <v>160</v>
      </c>
      <c r="M2710" s="9">
        <v>2</v>
      </c>
      <c r="N2710" s="10">
        <f t="shared" si="378"/>
        <v>1.2500000000000001E-2</v>
      </c>
      <c r="O2710" s="11">
        <f t="shared" si="379"/>
        <v>7.5</v>
      </c>
      <c r="P2710" s="11">
        <v>15</v>
      </c>
      <c r="Q2710" s="11">
        <v>0</v>
      </c>
      <c r="R2710" s="8">
        <v>0</v>
      </c>
      <c r="S2710" s="8">
        <v>0</v>
      </c>
      <c r="T2710" s="33" t="str">
        <f t="shared" si="380"/>
        <v/>
      </c>
      <c r="U2710" s="12">
        <f t="shared" si="381"/>
        <v>0</v>
      </c>
      <c r="V2710" s="10">
        <f t="shared" si="382"/>
        <v>0</v>
      </c>
      <c r="W2710" s="11">
        <v>7.5</v>
      </c>
      <c r="X2710" s="8" t="s">
        <v>148</v>
      </c>
      <c r="Y2710" s="8" t="s">
        <v>149</v>
      </c>
      <c r="AA2710">
        <f t="shared" si="383"/>
        <v>4</v>
      </c>
      <c r="AB2710" s="32">
        <f t="shared" si="384"/>
        <v>-15</v>
      </c>
      <c r="AC2710" t="str">
        <f t="shared" si="385"/>
        <v>No Sales</v>
      </c>
      <c r="AD2710">
        <f>IFERROR(VLOOKUP(J2710,Product_lookup!$A:$G,5,FALSE),"")</f>
        <v>249</v>
      </c>
      <c r="AE2710">
        <f>IFERROR(VLOOKUP(J2710,Product_lookup!$A:$G,6,FALSE),"")</f>
        <v>100</v>
      </c>
      <c r="AF2710">
        <f>IFERROR(VLOOKUP(J2710,Product_lookup!$A:$G,7,FALSE),"")</f>
        <v>102</v>
      </c>
      <c r="AG2710" s="33">
        <f t="shared" si="386"/>
        <v>0.18875502008032127</v>
      </c>
    </row>
    <row r="2711" spans="1:33" x14ac:dyDescent="0.3">
      <c r="A2711" s="27">
        <v>46291</v>
      </c>
      <c r="B2711" s="8" t="s">
        <v>12</v>
      </c>
      <c r="C2711" s="8" t="s">
        <v>140</v>
      </c>
      <c r="D2711" s="8" t="s">
        <v>141</v>
      </c>
      <c r="E2711" s="8" t="s">
        <v>167</v>
      </c>
      <c r="F2711" s="8" t="s">
        <v>143</v>
      </c>
      <c r="G2711" s="8" t="s">
        <v>151</v>
      </c>
      <c r="H2711" s="8" t="s">
        <v>6</v>
      </c>
      <c r="I2711" s="8" t="s">
        <v>237</v>
      </c>
      <c r="J2711" s="8" t="s">
        <v>169</v>
      </c>
      <c r="K2711" s="8" t="s">
        <v>14</v>
      </c>
      <c r="L2711" s="12">
        <v>767</v>
      </c>
      <c r="M2711" s="9">
        <v>5</v>
      </c>
      <c r="N2711" s="10">
        <f t="shared" si="378"/>
        <v>6.51890482398957E-3</v>
      </c>
      <c r="O2711" s="11">
        <f t="shared" si="379"/>
        <v>3.6399999999999997</v>
      </c>
      <c r="P2711" s="11">
        <v>18.2</v>
      </c>
      <c r="Q2711" s="11">
        <v>0</v>
      </c>
      <c r="R2711" s="8">
        <v>0</v>
      </c>
      <c r="S2711" s="8">
        <v>0</v>
      </c>
      <c r="T2711" s="33" t="str">
        <f t="shared" si="380"/>
        <v/>
      </c>
      <c r="U2711" s="12">
        <f t="shared" si="381"/>
        <v>0</v>
      </c>
      <c r="V2711" s="10">
        <f t="shared" si="382"/>
        <v>0</v>
      </c>
      <c r="W2711" s="11">
        <v>6</v>
      </c>
      <c r="X2711" s="8" t="s">
        <v>148</v>
      </c>
      <c r="Y2711" s="8" t="s">
        <v>149</v>
      </c>
      <c r="AA2711">
        <f t="shared" si="383"/>
        <v>4</v>
      </c>
      <c r="AB2711" s="32">
        <f t="shared" si="384"/>
        <v>-18.2</v>
      </c>
      <c r="AC2711" t="str">
        <f t="shared" si="385"/>
        <v>No Sales</v>
      </c>
      <c r="AD2711">
        <f>IFERROR(VLOOKUP(J2711,Product_lookup!$A:$G,5,FALSE),"")</f>
        <v>249</v>
      </c>
      <c r="AE2711">
        <f>IFERROR(VLOOKUP(J2711,Product_lookup!$A:$G,6,FALSE),"")</f>
        <v>100</v>
      </c>
      <c r="AF2711">
        <f>IFERROR(VLOOKUP(J2711,Product_lookup!$A:$G,7,FALSE),"")</f>
        <v>102</v>
      </c>
      <c r="AG2711" s="33">
        <f t="shared" si="386"/>
        <v>0.18875502008032127</v>
      </c>
    </row>
    <row r="2712" spans="1:33" x14ac:dyDescent="0.3">
      <c r="A2712" s="27">
        <v>46291</v>
      </c>
      <c r="B2712" s="8" t="s">
        <v>5</v>
      </c>
      <c r="C2712" s="8" t="s">
        <v>173</v>
      </c>
      <c r="D2712" s="8" t="s">
        <v>141</v>
      </c>
      <c r="E2712" s="8" t="s">
        <v>174</v>
      </c>
      <c r="F2712" s="8" t="s">
        <v>143</v>
      </c>
      <c r="G2712" s="8" t="s">
        <v>151</v>
      </c>
      <c r="H2712" s="8" t="s">
        <v>6</v>
      </c>
      <c r="I2712" s="8" t="s">
        <v>411</v>
      </c>
      <c r="J2712" s="8" t="s">
        <v>176</v>
      </c>
      <c r="K2712" s="8" t="s">
        <v>14</v>
      </c>
      <c r="L2712" s="12">
        <v>2312</v>
      </c>
      <c r="M2712" s="9">
        <v>16</v>
      </c>
      <c r="N2712" s="10">
        <f t="shared" si="378"/>
        <v>6.920415224913495E-3</v>
      </c>
      <c r="O2712" s="11">
        <f t="shared" si="379"/>
        <v>4.96</v>
      </c>
      <c r="P2712" s="11">
        <v>79.36</v>
      </c>
      <c r="Q2712" s="11">
        <v>0</v>
      </c>
      <c r="R2712" s="8">
        <v>0</v>
      </c>
      <c r="S2712" s="8">
        <v>0</v>
      </c>
      <c r="T2712" s="33" t="str">
        <f t="shared" si="380"/>
        <v/>
      </c>
      <c r="U2712" s="12">
        <f t="shared" si="381"/>
        <v>0</v>
      </c>
      <c r="V2712" s="10">
        <f t="shared" si="382"/>
        <v>0</v>
      </c>
      <c r="W2712" s="11">
        <v>9</v>
      </c>
      <c r="X2712" s="8" t="s">
        <v>148</v>
      </c>
      <c r="Y2712" s="8" t="s">
        <v>149</v>
      </c>
      <c r="AA2712">
        <f t="shared" si="383"/>
        <v>4</v>
      </c>
      <c r="AB2712" s="32">
        <f t="shared" si="384"/>
        <v>-79.36</v>
      </c>
      <c r="AC2712" t="str">
        <f t="shared" si="385"/>
        <v>No Sales</v>
      </c>
      <c r="AD2712">
        <f>IFERROR(VLOOKUP(J2712,Product_lookup!$A:$G,5,FALSE),"")</f>
        <v>449</v>
      </c>
      <c r="AE2712">
        <f>IFERROR(VLOOKUP(J2712,Product_lookup!$A:$G,6,FALSE),"")</f>
        <v>166</v>
      </c>
      <c r="AF2712">
        <f>IFERROR(VLOOKUP(J2712,Product_lookup!$A:$G,7,FALSE),"")</f>
        <v>140</v>
      </c>
      <c r="AG2712" s="33">
        <f t="shared" si="386"/>
        <v>0.31848552338530067</v>
      </c>
    </row>
    <row r="2713" spans="1:33" x14ac:dyDescent="0.3">
      <c r="A2713" s="27">
        <v>46291</v>
      </c>
      <c r="B2713" s="8" t="s">
        <v>5</v>
      </c>
      <c r="C2713" s="8" t="s">
        <v>173</v>
      </c>
      <c r="D2713" s="8" t="s">
        <v>141</v>
      </c>
      <c r="E2713" s="8" t="s">
        <v>174</v>
      </c>
      <c r="F2713" s="8" t="s">
        <v>143</v>
      </c>
      <c r="G2713" s="8" t="s">
        <v>144</v>
      </c>
      <c r="H2713" s="8" t="s">
        <v>6</v>
      </c>
      <c r="I2713" s="8" t="s">
        <v>552</v>
      </c>
      <c r="J2713" s="8" t="s">
        <v>176</v>
      </c>
      <c r="K2713" s="8" t="s">
        <v>14</v>
      </c>
      <c r="L2713" s="12">
        <v>1107</v>
      </c>
      <c r="M2713" s="9">
        <v>9</v>
      </c>
      <c r="N2713" s="10">
        <f t="shared" si="378"/>
        <v>8.130081300813009E-3</v>
      </c>
      <c r="O2713" s="11">
        <f t="shared" si="379"/>
        <v>8.84</v>
      </c>
      <c r="P2713" s="11">
        <v>79.56</v>
      </c>
      <c r="Q2713" s="11">
        <v>449</v>
      </c>
      <c r="R2713" s="8">
        <v>1</v>
      </c>
      <c r="S2713" s="8">
        <v>1</v>
      </c>
      <c r="T2713" s="33">
        <f t="shared" si="380"/>
        <v>0.17719376391982183</v>
      </c>
      <c r="U2713" s="12">
        <f t="shared" si="381"/>
        <v>5.6435394670688783</v>
      </c>
      <c r="V2713" s="10">
        <f t="shared" si="382"/>
        <v>0.1111111111111111</v>
      </c>
      <c r="W2713" s="11">
        <v>13</v>
      </c>
      <c r="X2713" s="8" t="s">
        <v>148</v>
      </c>
      <c r="Y2713" s="8" t="s">
        <v>149</v>
      </c>
      <c r="AA2713">
        <f t="shared" si="383"/>
        <v>4</v>
      </c>
      <c r="AB2713" s="32">
        <f t="shared" si="384"/>
        <v>63.44</v>
      </c>
      <c r="AC2713" t="str">
        <f t="shared" si="385"/>
        <v>Profitable</v>
      </c>
      <c r="AD2713">
        <f>IFERROR(VLOOKUP(J2713,Product_lookup!$A:$G,5,FALSE),"")</f>
        <v>449</v>
      </c>
      <c r="AE2713">
        <f>IFERROR(VLOOKUP(J2713,Product_lookup!$A:$G,6,FALSE),"")</f>
        <v>166</v>
      </c>
      <c r="AF2713">
        <f>IFERROR(VLOOKUP(J2713,Product_lookup!$A:$G,7,FALSE),"")</f>
        <v>140</v>
      </c>
      <c r="AG2713" s="33">
        <f t="shared" si="386"/>
        <v>0.31848552338530067</v>
      </c>
    </row>
    <row r="2714" spans="1:33" x14ac:dyDescent="0.3">
      <c r="A2714" s="27">
        <v>46291</v>
      </c>
      <c r="B2714" s="8" t="s">
        <v>5</v>
      </c>
      <c r="C2714" s="8" t="s">
        <v>173</v>
      </c>
      <c r="D2714" s="8" t="s">
        <v>141</v>
      </c>
      <c r="E2714" s="8" t="s">
        <v>174</v>
      </c>
      <c r="F2714" s="8" t="s">
        <v>143</v>
      </c>
      <c r="G2714" s="8" t="s">
        <v>151</v>
      </c>
      <c r="H2714" s="8" t="s">
        <v>6</v>
      </c>
      <c r="I2714" s="8" t="s">
        <v>185</v>
      </c>
      <c r="J2714" s="8" t="s">
        <v>176</v>
      </c>
      <c r="K2714" s="8" t="s">
        <v>14</v>
      </c>
      <c r="L2714" s="12">
        <v>1297</v>
      </c>
      <c r="M2714" s="9">
        <v>10</v>
      </c>
      <c r="N2714" s="10">
        <f t="shared" si="378"/>
        <v>7.7101002313030072E-3</v>
      </c>
      <c r="O2714" s="11">
        <f t="shared" si="379"/>
        <v>5.3</v>
      </c>
      <c r="P2714" s="11">
        <v>53</v>
      </c>
      <c r="Q2714" s="11">
        <v>0</v>
      </c>
      <c r="R2714" s="8">
        <v>0</v>
      </c>
      <c r="S2714" s="8">
        <v>0</v>
      </c>
      <c r="T2714" s="33" t="str">
        <f t="shared" si="380"/>
        <v/>
      </c>
      <c r="U2714" s="12">
        <f t="shared" si="381"/>
        <v>0</v>
      </c>
      <c r="V2714" s="10">
        <f t="shared" si="382"/>
        <v>0</v>
      </c>
      <c r="W2714" s="11">
        <v>9</v>
      </c>
      <c r="X2714" s="8" t="s">
        <v>148</v>
      </c>
      <c r="Y2714" s="8" t="s">
        <v>149</v>
      </c>
      <c r="AA2714">
        <f t="shared" si="383"/>
        <v>4</v>
      </c>
      <c r="AB2714" s="32">
        <f t="shared" si="384"/>
        <v>-53</v>
      </c>
      <c r="AC2714" t="str">
        <f t="shared" si="385"/>
        <v>No Sales</v>
      </c>
      <c r="AD2714">
        <f>IFERROR(VLOOKUP(J2714,Product_lookup!$A:$G,5,FALSE),"")</f>
        <v>449</v>
      </c>
      <c r="AE2714">
        <f>IFERROR(VLOOKUP(J2714,Product_lookup!$A:$G,6,FALSE),"")</f>
        <v>166</v>
      </c>
      <c r="AF2714">
        <f>IFERROR(VLOOKUP(J2714,Product_lookup!$A:$G,7,FALSE),"")</f>
        <v>140</v>
      </c>
      <c r="AG2714" s="33">
        <f t="shared" si="386"/>
        <v>0.31848552338530067</v>
      </c>
    </row>
    <row r="2715" spans="1:33" x14ac:dyDescent="0.3">
      <c r="A2715" s="27">
        <v>46291</v>
      </c>
      <c r="B2715" s="8" t="s">
        <v>5</v>
      </c>
      <c r="C2715" s="8" t="s">
        <v>173</v>
      </c>
      <c r="D2715" s="8" t="s">
        <v>141</v>
      </c>
      <c r="E2715" s="8" t="s">
        <v>174</v>
      </c>
      <c r="F2715" s="8" t="s">
        <v>143</v>
      </c>
      <c r="G2715" s="8" t="s">
        <v>144</v>
      </c>
      <c r="H2715" s="8" t="s">
        <v>6</v>
      </c>
      <c r="I2715" s="8" t="s">
        <v>409</v>
      </c>
      <c r="J2715" s="8" t="s">
        <v>176</v>
      </c>
      <c r="K2715" s="8" t="s">
        <v>14</v>
      </c>
      <c r="L2715" s="12">
        <v>680</v>
      </c>
      <c r="M2715" s="9">
        <v>3</v>
      </c>
      <c r="N2715" s="10">
        <f t="shared" si="378"/>
        <v>4.4117647058823529E-3</v>
      </c>
      <c r="O2715" s="11">
        <f t="shared" si="379"/>
        <v>9.64</v>
      </c>
      <c r="P2715" s="11">
        <v>28.92</v>
      </c>
      <c r="Q2715" s="11">
        <v>449</v>
      </c>
      <c r="R2715" s="8">
        <v>1</v>
      </c>
      <c r="S2715" s="8">
        <v>1</v>
      </c>
      <c r="T2715" s="33">
        <f t="shared" si="380"/>
        <v>6.4409799554565703E-2</v>
      </c>
      <c r="U2715" s="12">
        <f t="shared" si="381"/>
        <v>15.525587828492393</v>
      </c>
      <c r="V2715" s="10">
        <f t="shared" si="382"/>
        <v>0.33333333333333331</v>
      </c>
      <c r="W2715" s="11">
        <v>12</v>
      </c>
      <c r="X2715" s="8" t="s">
        <v>148</v>
      </c>
      <c r="Y2715" s="8" t="s">
        <v>149</v>
      </c>
      <c r="AA2715">
        <f t="shared" si="383"/>
        <v>4</v>
      </c>
      <c r="AB2715" s="32">
        <f t="shared" si="384"/>
        <v>114.08</v>
      </c>
      <c r="AC2715" t="str">
        <f t="shared" si="385"/>
        <v>Profitable</v>
      </c>
      <c r="AD2715">
        <f>IFERROR(VLOOKUP(J2715,Product_lookup!$A:$G,5,FALSE),"")</f>
        <v>449</v>
      </c>
      <c r="AE2715">
        <f>IFERROR(VLOOKUP(J2715,Product_lookup!$A:$G,6,FALSE),"")</f>
        <v>166</v>
      </c>
      <c r="AF2715">
        <f>IFERROR(VLOOKUP(J2715,Product_lookup!$A:$G,7,FALSE),"")</f>
        <v>140</v>
      </c>
      <c r="AG2715" s="33">
        <f t="shared" si="386"/>
        <v>0.31848552338530067</v>
      </c>
    </row>
    <row r="2716" spans="1:33" x14ac:dyDescent="0.3">
      <c r="A2716" s="27">
        <v>46291</v>
      </c>
      <c r="B2716" s="8" t="s">
        <v>5</v>
      </c>
      <c r="C2716" s="8" t="s">
        <v>173</v>
      </c>
      <c r="D2716" s="8" t="s">
        <v>141</v>
      </c>
      <c r="E2716" s="8" t="s">
        <v>186</v>
      </c>
      <c r="F2716" s="8" t="s">
        <v>143</v>
      </c>
      <c r="G2716" s="8" t="s">
        <v>144</v>
      </c>
      <c r="H2716" s="8" t="s">
        <v>6</v>
      </c>
      <c r="I2716" s="8" t="s">
        <v>1003</v>
      </c>
      <c r="J2716" s="8" t="s">
        <v>188</v>
      </c>
      <c r="K2716" s="8" t="s">
        <v>21</v>
      </c>
      <c r="L2716" s="12">
        <v>136</v>
      </c>
      <c r="M2716" s="9">
        <v>1</v>
      </c>
      <c r="N2716" s="10">
        <f t="shared" si="378"/>
        <v>7.3529411764705881E-3</v>
      </c>
      <c r="O2716" s="11">
        <f t="shared" si="379"/>
        <v>9</v>
      </c>
      <c r="P2716" s="11">
        <v>9</v>
      </c>
      <c r="Q2716" s="11">
        <v>0</v>
      </c>
      <c r="R2716" s="8">
        <v>0</v>
      </c>
      <c r="S2716" s="8">
        <v>0</v>
      </c>
      <c r="T2716" s="33" t="str">
        <f t="shared" si="380"/>
        <v/>
      </c>
      <c r="U2716" s="12">
        <f t="shared" si="381"/>
        <v>0</v>
      </c>
      <c r="V2716" s="10">
        <f t="shared" si="382"/>
        <v>0</v>
      </c>
      <c r="W2716" s="11">
        <v>9</v>
      </c>
      <c r="X2716" s="8" t="s">
        <v>148</v>
      </c>
      <c r="Y2716" s="8" t="s">
        <v>149</v>
      </c>
      <c r="AA2716">
        <f t="shared" si="383"/>
        <v>4</v>
      </c>
      <c r="AB2716" s="32">
        <f t="shared" si="384"/>
        <v>-9</v>
      </c>
      <c r="AC2716" t="str">
        <f t="shared" si="385"/>
        <v>No Sales</v>
      </c>
      <c r="AD2716">
        <f>IFERROR(VLOOKUP(J2716,Product_lookup!$A:$G,5,FALSE),"")</f>
        <v>349</v>
      </c>
      <c r="AE2716">
        <f>IFERROR(VLOOKUP(J2716,Product_lookup!$A:$G,6,FALSE),"")</f>
        <v>133</v>
      </c>
      <c r="AF2716">
        <f>IFERROR(VLOOKUP(J2716,Product_lookup!$A:$G,7,FALSE),"")</f>
        <v>121</v>
      </c>
      <c r="AG2716" s="33">
        <f t="shared" si="386"/>
        <v>0.27220630372492838</v>
      </c>
    </row>
    <row r="2717" spans="1:33" x14ac:dyDescent="0.3">
      <c r="A2717" s="27">
        <v>46291</v>
      </c>
      <c r="B2717" s="8" t="s">
        <v>5</v>
      </c>
      <c r="C2717" s="8" t="s">
        <v>173</v>
      </c>
      <c r="D2717" s="8" t="s">
        <v>141</v>
      </c>
      <c r="E2717" s="8" t="s">
        <v>193</v>
      </c>
      <c r="F2717" s="8" t="s">
        <v>143</v>
      </c>
      <c r="G2717" s="8" t="s">
        <v>144</v>
      </c>
      <c r="H2717" s="8" t="s">
        <v>6</v>
      </c>
      <c r="I2717" s="8" t="s">
        <v>516</v>
      </c>
      <c r="J2717" s="8" t="s">
        <v>195</v>
      </c>
      <c r="K2717" s="8" t="s">
        <v>7</v>
      </c>
      <c r="L2717" s="12">
        <v>493</v>
      </c>
      <c r="M2717" s="9">
        <v>8</v>
      </c>
      <c r="N2717" s="10">
        <f t="shared" si="378"/>
        <v>1.6227180527383367E-2</v>
      </c>
      <c r="O2717" s="11">
        <f t="shared" si="379"/>
        <v>6.93</v>
      </c>
      <c r="P2717" s="11">
        <v>55.44</v>
      </c>
      <c r="Q2717" s="11">
        <v>0</v>
      </c>
      <c r="R2717" s="8">
        <v>0</v>
      </c>
      <c r="S2717" s="8">
        <v>0</v>
      </c>
      <c r="T2717" s="33" t="str">
        <f t="shared" si="380"/>
        <v/>
      </c>
      <c r="U2717" s="12">
        <f t="shared" si="381"/>
        <v>0</v>
      </c>
      <c r="V2717" s="10">
        <f t="shared" si="382"/>
        <v>0</v>
      </c>
      <c r="W2717" s="11">
        <v>9.5</v>
      </c>
      <c r="X2717" s="8" t="s">
        <v>148</v>
      </c>
      <c r="Y2717" s="8" t="s">
        <v>149</v>
      </c>
      <c r="AA2717">
        <f t="shared" si="383"/>
        <v>4</v>
      </c>
      <c r="AB2717" s="32">
        <f t="shared" si="384"/>
        <v>-55.44</v>
      </c>
      <c r="AC2717" t="str">
        <f t="shared" si="385"/>
        <v>No Sales</v>
      </c>
      <c r="AD2717">
        <f>IFERROR(VLOOKUP(J2717,Product_lookup!$A:$G,5,FALSE),"")</f>
        <v>399</v>
      </c>
      <c r="AE2717">
        <f>IFERROR(VLOOKUP(J2717,Product_lookup!$A:$G,6,FALSE),"")</f>
        <v>148</v>
      </c>
      <c r="AF2717">
        <f>IFERROR(VLOOKUP(J2717,Product_lookup!$A:$G,7,FALSE),"")</f>
        <v>126</v>
      </c>
      <c r="AG2717" s="33">
        <f t="shared" si="386"/>
        <v>0.31328320802005011</v>
      </c>
    </row>
    <row r="2718" spans="1:33" x14ac:dyDescent="0.3">
      <c r="A2718" s="27">
        <v>46291</v>
      </c>
      <c r="B2718" s="8" t="s">
        <v>5</v>
      </c>
      <c r="C2718" s="8" t="s">
        <v>173</v>
      </c>
      <c r="D2718" s="8" t="s">
        <v>141</v>
      </c>
      <c r="E2718" s="8" t="s">
        <v>193</v>
      </c>
      <c r="F2718" s="8" t="s">
        <v>143</v>
      </c>
      <c r="G2718" s="8" t="s">
        <v>144</v>
      </c>
      <c r="H2718" s="8" t="s">
        <v>6</v>
      </c>
      <c r="I2718" s="8" t="s">
        <v>198</v>
      </c>
      <c r="J2718" s="8" t="s">
        <v>195</v>
      </c>
      <c r="K2718" s="8" t="s">
        <v>21</v>
      </c>
      <c r="L2718" s="12">
        <v>445</v>
      </c>
      <c r="M2718" s="9">
        <v>6</v>
      </c>
      <c r="N2718" s="10">
        <f t="shared" si="378"/>
        <v>1.3483146067415731E-2</v>
      </c>
      <c r="O2718" s="11">
        <f t="shared" si="379"/>
        <v>10.209999999999999</v>
      </c>
      <c r="P2718" s="11">
        <v>61.26</v>
      </c>
      <c r="Q2718" s="11">
        <v>798</v>
      </c>
      <c r="R2718" s="8">
        <v>2</v>
      </c>
      <c r="S2718" s="8">
        <v>2</v>
      </c>
      <c r="T2718" s="33">
        <f t="shared" si="380"/>
        <v>7.6766917293233081E-2</v>
      </c>
      <c r="U2718" s="12">
        <f t="shared" si="381"/>
        <v>13.026444662095985</v>
      </c>
      <c r="V2718" s="10">
        <f t="shared" si="382"/>
        <v>0.33333333333333331</v>
      </c>
      <c r="W2718" s="11">
        <v>11</v>
      </c>
      <c r="X2718" s="8" t="s">
        <v>148</v>
      </c>
      <c r="Y2718" s="8" t="s">
        <v>149</v>
      </c>
      <c r="AA2718">
        <f t="shared" si="383"/>
        <v>4</v>
      </c>
      <c r="AB2718" s="32">
        <f t="shared" si="384"/>
        <v>188.74</v>
      </c>
      <c r="AC2718" t="str">
        <f t="shared" si="385"/>
        <v>Profitable</v>
      </c>
      <c r="AD2718">
        <f>IFERROR(VLOOKUP(J2718,Product_lookup!$A:$G,5,FALSE),"")</f>
        <v>399</v>
      </c>
      <c r="AE2718">
        <f>IFERROR(VLOOKUP(J2718,Product_lookup!$A:$G,6,FALSE),"")</f>
        <v>148</v>
      </c>
      <c r="AF2718">
        <f>IFERROR(VLOOKUP(J2718,Product_lookup!$A:$G,7,FALSE),"")</f>
        <v>126</v>
      </c>
      <c r="AG2718" s="33">
        <f t="shared" si="386"/>
        <v>0.31328320802005011</v>
      </c>
    </row>
    <row r="2719" spans="1:33" x14ac:dyDescent="0.3">
      <c r="A2719" s="27">
        <v>46291</v>
      </c>
      <c r="B2719" s="8" t="s">
        <v>5</v>
      </c>
      <c r="C2719" s="8" t="s">
        <v>173</v>
      </c>
      <c r="D2719" s="8" t="s">
        <v>141</v>
      </c>
      <c r="E2719" s="8" t="s">
        <v>193</v>
      </c>
      <c r="F2719" s="8" t="s">
        <v>143</v>
      </c>
      <c r="G2719" s="8" t="s">
        <v>151</v>
      </c>
      <c r="H2719" s="8" t="s">
        <v>6</v>
      </c>
      <c r="I2719" s="8" t="s">
        <v>870</v>
      </c>
      <c r="J2719" s="8" t="s">
        <v>195</v>
      </c>
      <c r="K2719" s="8" t="s">
        <v>14</v>
      </c>
      <c r="L2719" s="12">
        <v>305</v>
      </c>
      <c r="M2719" s="9">
        <v>1</v>
      </c>
      <c r="N2719" s="10">
        <f t="shared" si="378"/>
        <v>3.2786885245901639E-3</v>
      </c>
      <c r="O2719" s="11">
        <f t="shared" si="379"/>
        <v>8.0399999999999991</v>
      </c>
      <c r="P2719" s="11">
        <v>8.0399999999999991</v>
      </c>
      <c r="Q2719" s="11">
        <v>0</v>
      </c>
      <c r="R2719" s="8">
        <v>0</v>
      </c>
      <c r="S2719" s="8">
        <v>0</v>
      </c>
      <c r="T2719" s="33" t="str">
        <f t="shared" si="380"/>
        <v/>
      </c>
      <c r="U2719" s="12">
        <f t="shared" si="381"/>
        <v>0</v>
      </c>
      <c r="V2719" s="10">
        <f t="shared" si="382"/>
        <v>0</v>
      </c>
      <c r="W2719" s="11">
        <v>10.5</v>
      </c>
      <c r="X2719" s="8" t="s">
        <v>148</v>
      </c>
      <c r="Y2719" s="8" t="s">
        <v>149</v>
      </c>
      <c r="AA2719">
        <f t="shared" si="383"/>
        <v>4</v>
      </c>
      <c r="AB2719" s="32">
        <f t="shared" si="384"/>
        <v>-8.0399999999999991</v>
      </c>
      <c r="AC2719" t="str">
        <f t="shared" si="385"/>
        <v>No Sales</v>
      </c>
      <c r="AD2719">
        <f>IFERROR(VLOOKUP(J2719,Product_lookup!$A:$G,5,FALSE),"")</f>
        <v>399</v>
      </c>
      <c r="AE2719">
        <f>IFERROR(VLOOKUP(J2719,Product_lookup!$A:$G,6,FALSE),"")</f>
        <v>148</v>
      </c>
      <c r="AF2719">
        <f>IFERROR(VLOOKUP(J2719,Product_lookup!$A:$G,7,FALSE),"")</f>
        <v>126</v>
      </c>
      <c r="AG2719" s="33">
        <f t="shared" si="386"/>
        <v>0.31328320802005011</v>
      </c>
    </row>
    <row r="2720" spans="1:33" x14ac:dyDescent="0.3">
      <c r="A2720" s="27">
        <v>46291</v>
      </c>
      <c r="B2720" s="8" t="s">
        <v>5</v>
      </c>
      <c r="C2720" s="8" t="s">
        <v>173</v>
      </c>
      <c r="D2720" s="8" t="s">
        <v>141</v>
      </c>
      <c r="E2720" s="8" t="s">
        <v>200</v>
      </c>
      <c r="F2720" s="8" t="s">
        <v>143</v>
      </c>
      <c r="G2720" s="8" t="s">
        <v>151</v>
      </c>
      <c r="H2720" s="8" t="s">
        <v>6</v>
      </c>
      <c r="I2720" s="8" t="s">
        <v>575</v>
      </c>
      <c r="J2720" s="8" t="s">
        <v>202</v>
      </c>
      <c r="K2720" s="8" t="s">
        <v>14</v>
      </c>
      <c r="L2720" s="12">
        <v>406</v>
      </c>
      <c r="M2720" s="9">
        <v>1</v>
      </c>
      <c r="N2720" s="10">
        <f t="shared" si="378"/>
        <v>2.4630541871921183E-3</v>
      </c>
      <c r="O2720" s="11">
        <f t="shared" si="379"/>
        <v>5.62</v>
      </c>
      <c r="P2720" s="11">
        <v>5.62</v>
      </c>
      <c r="Q2720" s="11">
        <v>0</v>
      </c>
      <c r="R2720" s="8">
        <v>0</v>
      </c>
      <c r="S2720" s="8">
        <v>0</v>
      </c>
      <c r="T2720" s="33" t="str">
        <f t="shared" si="380"/>
        <v/>
      </c>
      <c r="U2720" s="12">
        <f t="shared" si="381"/>
        <v>0</v>
      </c>
      <c r="V2720" s="10">
        <f t="shared" si="382"/>
        <v>0</v>
      </c>
      <c r="W2720" s="11">
        <v>8.5</v>
      </c>
      <c r="X2720" s="8" t="s">
        <v>148</v>
      </c>
      <c r="Y2720" s="8" t="s">
        <v>149</v>
      </c>
      <c r="AA2720">
        <f t="shared" si="383"/>
        <v>4</v>
      </c>
      <c r="AB2720" s="32">
        <f t="shared" si="384"/>
        <v>-5.62</v>
      </c>
      <c r="AC2720" t="str">
        <f t="shared" si="385"/>
        <v>No Sales</v>
      </c>
      <c r="AD2720">
        <f>IFERROR(VLOOKUP(J2720,Product_lookup!$A:$G,5,FALSE),"")</f>
        <v>429</v>
      </c>
      <c r="AE2720">
        <f>IFERROR(VLOOKUP(J2720,Product_lookup!$A:$G,6,FALSE),"")</f>
        <v>159</v>
      </c>
      <c r="AF2720">
        <f>IFERROR(VLOOKUP(J2720,Product_lookup!$A:$G,7,FALSE),"")</f>
        <v>139</v>
      </c>
      <c r="AG2720" s="33">
        <f t="shared" si="386"/>
        <v>0.30536130536130535</v>
      </c>
    </row>
    <row r="2721" spans="1:33" x14ac:dyDescent="0.3">
      <c r="A2721" s="27">
        <v>46291</v>
      </c>
      <c r="B2721" s="8" t="s">
        <v>5</v>
      </c>
      <c r="C2721" s="8" t="s">
        <v>173</v>
      </c>
      <c r="D2721" s="8" t="s">
        <v>141</v>
      </c>
      <c r="E2721" s="8" t="s">
        <v>200</v>
      </c>
      <c r="F2721" s="8" t="s">
        <v>143</v>
      </c>
      <c r="G2721" s="8" t="s">
        <v>144</v>
      </c>
      <c r="H2721" s="8" t="s">
        <v>6</v>
      </c>
      <c r="I2721" s="8" t="s">
        <v>1038</v>
      </c>
      <c r="J2721" s="8" t="s">
        <v>202</v>
      </c>
      <c r="K2721" s="8" t="s">
        <v>21</v>
      </c>
      <c r="L2721" s="12">
        <v>161</v>
      </c>
      <c r="M2721" s="9">
        <v>1</v>
      </c>
      <c r="N2721" s="10">
        <f t="shared" si="378"/>
        <v>6.2111801242236021E-3</v>
      </c>
      <c r="O2721" s="11">
        <f t="shared" si="379"/>
        <v>9.16</v>
      </c>
      <c r="P2721" s="11">
        <v>9.16</v>
      </c>
      <c r="Q2721" s="11">
        <v>0</v>
      </c>
      <c r="R2721" s="8">
        <v>0</v>
      </c>
      <c r="S2721" s="8">
        <v>0</v>
      </c>
      <c r="T2721" s="33" t="str">
        <f t="shared" si="380"/>
        <v/>
      </c>
      <c r="U2721" s="12">
        <f t="shared" si="381"/>
        <v>0</v>
      </c>
      <c r="V2721" s="10">
        <f t="shared" si="382"/>
        <v>0</v>
      </c>
      <c r="W2721" s="11">
        <v>9.5</v>
      </c>
      <c r="X2721" s="8" t="s">
        <v>148</v>
      </c>
      <c r="Y2721" s="8" t="s">
        <v>149</v>
      </c>
      <c r="AA2721">
        <f t="shared" si="383"/>
        <v>4</v>
      </c>
      <c r="AB2721" s="32">
        <f t="shared" si="384"/>
        <v>-9.16</v>
      </c>
      <c r="AC2721" t="str">
        <f t="shared" si="385"/>
        <v>No Sales</v>
      </c>
      <c r="AD2721">
        <f>IFERROR(VLOOKUP(J2721,Product_lookup!$A:$G,5,FALSE),"")</f>
        <v>429</v>
      </c>
      <c r="AE2721">
        <f>IFERROR(VLOOKUP(J2721,Product_lookup!$A:$G,6,FALSE),"")</f>
        <v>159</v>
      </c>
      <c r="AF2721">
        <f>IFERROR(VLOOKUP(J2721,Product_lookup!$A:$G,7,FALSE),"")</f>
        <v>139</v>
      </c>
      <c r="AG2721" s="33">
        <f t="shared" si="386"/>
        <v>0.30536130536130535</v>
      </c>
    </row>
    <row r="2722" spans="1:33" x14ac:dyDescent="0.3">
      <c r="A2722" s="27">
        <v>46291</v>
      </c>
      <c r="B2722" s="8" t="s">
        <v>5</v>
      </c>
      <c r="C2722" s="8" t="s">
        <v>173</v>
      </c>
      <c r="D2722" s="8" t="s">
        <v>141</v>
      </c>
      <c r="E2722" s="8" t="s">
        <v>200</v>
      </c>
      <c r="F2722" s="8" t="s">
        <v>143</v>
      </c>
      <c r="G2722" s="8" t="s">
        <v>151</v>
      </c>
      <c r="H2722" s="8" t="s">
        <v>6</v>
      </c>
      <c r="I2722" s="8" t="s">
        <v>268</v>
      </c>
      <c r="J2722" s="8" t="s">
        <v>202</v>
      </c>
      <c r="K2722" s="8" t="s">
        <v>14</v>
      </c>
      <c r="L2722" s="12">
        <v>1865</v>
      </c>
      <c r="M2722" s="9">
        <v>3</v>
      </c>
      <c r="N2722" s="10">
        <f t="shared" si="378"/>
        <v>1.6085790884718498E-3</v>
      </c>
      <c r="O2722" s="11">
        <f t="shared" si="379"/>
        <v>7.8299999999999992</v>
      </c>
      <c r="P2722" s="11">
        <v>23.49</v>
      </c>
      <c r="Q2722" s="11">
        <v>0</v>
      </c>
      <c r="R2722" s="8">
        <v>0</v>
      </c>
      <c r="S2722" s="8">
        <v>0</v>
      </c>
      <c r="T2722" s="33" t="str">
        <f t="shared" si="380"/>
        <v/>
      </c>
      <c r="U2722" s="12">
        <f t="shared" si="381"/>
        <v>0</v>
      </c>
      <c r="V2722" s="10">
        <f t="shared" si="382"/>
        <v>0</v>
      </c>
      <c r="W2722" s="11">
        <v>11.5</v>
      </c>
      <c r="X2722" s="8" t="s">
        <v>148</v>
      </c>
      <c r="Y2722" s="8" t="s">
        <v>149</v>
      </c>
      <c r="AA2722">
        <f t="shared" si="383"/>
        <v>4</v>
      </c>
      <c r="AB2722" s="32">
        <f t="shared" si="384"/>
        <v>-23.49</v>
      </c>
      <c r="AC2722" t="str">
        <f t="shared" si="385"/>
        <v>No Sales</v>
      </c>
      <c r="AD2722">
        <f>IFERROR(VLOOKUP(J2722,Product_lookup!$A:$G,5,FALSE),"")</f>
        <v>429</v>
      </c>
      <c r="AE2722">
        <f>IFERROR(VLOOKUP(J2722,Product_lookup!$A:$G,6,FALSE),"")</f>
        <v>159</v>
      </c>
      <c r="AF2722">
        <f>IFERROR(VLOOKUP(J2722,Product_lookup!$A:$G,7,FALSE),"")</f>
        <v>139</v>
      </c>
      <c r="AG2722" s="33">
        <f t="shared" si="386"/>
        <v>0.30536130536130535</v>
      </c>
    </row>
    <row r="2723" spans="1:33" x14ac:dyDescent="0.3">
      <c r="A2723" s="27">
        <v>46291</v>
      </c>
      <c r="B2723" s="8" t="s">
        <v>32</v>
      </c>
      <c r="C2723" s="8" t="s">
        <v>140</v>
      </c>
      <c r="D2723" s="8" t="s">
        <v>141</v>
      </c>
      <c r="E2723" s="8" t="s">
        <v>142</v>
      </c>
      <c r="F2723" s="8" t="s">
        <v>143</v>
      </c>
      <c r="G2723" s="8" t="s">
        <v>455</v>
      </c>
      <c r="H2723" s="8" t="s">
        <v>20</v>
      </c>
      <c r="I2723" s="8" t="s">
        <v>455</v>
      </c>
      <c r="J2723" s="8" t="s">
        <v>147</v>
      </c>
      <c r="K2723" s="8" t="s">
        <v>14</v>
      </c>
      <c r="L2723" s="12">
        <v>2772</v>
      </c>
      <c r="M2723" s="9">
        <v>2</v>
      </c>
      <c r="N2723" s="10">
        <f t="shared" si="378"/>
        <v>7.215007215007215E-4</v>
      </c>
      <c r="O2723" s="11">
        <f t="shared" si="379"/>
        <v>13.18</v>
      </c>
      <c r="P2723" s="11">
        <v>26.36</v>
      </c>
      <c r="Q2723" s="11">
        <v>0</v>
      </c>
      <c r="R2723" s="8">
        <v>0</v>
      </c>
      <c r="S2723" s="8">
        <v>0</v>
      </c>
      <c r="T2723" s="33" t="str">
        <f t="shared" si="380"/>
        <v/>
      </c>
      <c r="U2723" s="12">
        <f t="shared" si="381"/>
        <v>0</v>
      </c>
      <c r="V2723" s="10">
        <f t="shared" si="382"/>
        <v>0</v>
      </c>
      <c r="W2723" s="11">
        <v>20</v>
      </c>
      <c r="X2723" s="8" t="s">
        <v>148</v>
      </c>
      <c r="Y2723" s="8" t="s">
        <v>149</v>
      </c>
      <c r="AA2723">
        <f t="shared" si="383"/>
        <v>4</v>
      </c>
      <c r="AB2723" s="32">
        <f t="shared" si="384"/>
        <v>-26.36</v>
      </c>
      <c r="AC2723" t="str">
        <f t="shared" si="385"/>
        <v>No Sales</v>
      </c>
      <c r="AD2723">
        <f>IFERROR(VLOOKUP(J2723,Product_lookup!$A:$G,5,FALSE),"")</f>
        <v>599</v>
      </c>
      <c r="AE2723">
        <f>IFERROR(VLOOKUP(J2723,Product_lookup!$A:$G,6,FALSE),"")</f>
        <v>216</v>
      </c>
      <c r="AF2723">
        <f>IFERROR(VLOOKUP(J2723,Product_lookup!$A:$G,7,FALSE),"")</f>
        <v>144</v>
      </c>
      <c r="AG2723" s="33">
        <f t="shared" si="386"/>
        <v>0.39899833055091821</v>
      </c>
    </row>
    <row r="2724" spans="1:33" x14ac:dyDescent="0.3">
      <c r="A2724" s="27">
        <v>46291</v>
      </c>
      <c r="B2724" s="8" t="s">
        <v>32</v>
      </c>
      <c r="C2724" s="8" t="s">
        <v>140</v>
      </c>
      <c r="D2724" s="8" t="s">
        <v>141</v>
      </c>
      <c r="E2724" s="8" t="s">
        <v>142</v>
      </c>
      <c r="F2724" s="8" t="s">
        <v>143</v>
      </c>
      <c r="G2724" s="8" t="s">
        <v>454</v>
      </c>
      <c r="H2724" s="8" t="s">
        <v>20</v>
      </c>
      <c r="I2724" s="8" t="s">
        <v>454</v>
      </c>
      <c r="J2724" s="8" t="s">
        <v>147</v>
      </c>
      <c r="K2724" s="8" t="s">
        <v>21</v>
      </c>
      <c r="L2724" s="12">
        <v>3937</v>
      </c>
      <c r="M2724" s="9">
        <v>57</v>
      </c>
      <c r="N2724" s="10">
        <f t="shared" si="378"/>
        <v>1.4478028956057912E-2</v>
      </c>
      <c r="O2724" s="11">
        <f t="shared" si="379"/>
        <v>18.450000000000003</v>
      </c>
      <c r="P2724" s="11">
        <v>1051.6500000000001</v>
      </c>
      <c r="Q2724" s="11">
        <v>1797</v>
      </c>
      <c r="R2724" s="8">
        <v>3</v>
      </c>
      <c r="S2724" s="8">
        <v>3</v>
      </c>
      <c r="T2724" s="33">
        <f t="shared" si="380"/>
        <v>0.58522537562604349</v>
      </c>
      <c r="U2724" s="12">
        <f t="shared" si="381"/>
        <v>1.7087434032235058</v>
      </c>
      <c r="V2724" s="10">
        <f t="shared" si="382"/>
        <v>5.2631578947368418E-2</v>
      </c>
      <c r="W2724" s="11">
        <v>19.5</v>
      </c>
      <c r="X2724" s="8" t="s">
        <v>148</v>
      </c>
      <c r="Y2724" s="8" t="s">
        <v>149</v>
      </c>
      <c r="AA2724">
        <f t="shared" si="383"/>
        <v>4</v>
      </c>
      <c r="AB2724" s="32">
        <f t="shared" si="384"/>
        <v>-334.65000000000009</v>
      </c>
      <c r="AC2724" t="str">
        <f t="shared" si="385"/>
        <v>Losing</v>
      </c>
      <c r="AD2724">
        <f>IFERROR(VLOOKUP(J2724,Product_lookup!$A:$G,5,FALSE),"")</f>
        <v>599</v>
      </c>
      <c r="AE2724">
        <f>IFERROR(VLOOKUP(J2724,Product_lookup!$A:$G,6,FALSE),"")</f>
        <v>216</v>
      </c>
      <c r="AF2724">
        <f>IFERROR(VLOOKUP(J2724,Product_lookup!$A:$G,7,FALSE),"")</f>
        <v>144</v>
      </c>
      <c r="AG2724" s="33">
        <f t="shared" si="386"/>
        <v>0.39899833055091821</v>
      </c>
    </row>
    <row r="2725" spans="1:33" x14ac:dyDescent="0.3">
      <c r="A2725" s="27">
        <v>46291</v>
      </c>
      <c r="B2725" s="8" t="s">
        <v>32</v>
      </c>
      <c r="C2725" s="8" t="s">
        <v>140</v>
      </c>
      <c r="D2725" s="8" t="s">
        <v>141</v>
      </c>
      <c r="E2725" s="8" t="s">
        <v>150</v>
      </c>
      <c r="F2725" s="8" t="s">
        <v>143</v>
      </c>
      <c r="G2725" s="8" t="s">
        <v>156</v>
      </c>
      <c r="H2725" s="8" t="s">
        <v>20</v>
      </c>
      <c r="I2725" s="8" t="s">
        <v>156</v>
      </c>
      <c r="J2725" s="8" t="s">
        <v>153</v>
      </c>
      <c r="K2725" s="8" t="s">
        <v>14</v>
      </c>
      <c r="L2725" s="12">
        <v>1392</v>
      </c>
      <c r="M2725" s="9">
        <v>7</v>
      </c>
      <c r="N2725" s="10">
        <f t="shared" si="378"/>
        <v>5.028735632183908E-3</v>
      </c>
      <c r="O2725" s="11">
        <f t="shared" si="379"/>
        <v>8.120000000000001</v>
      </c>
      <c r="P2725" s="11">
        <v>56.84</v>
      </c>
      <c r="Q2725" s="11">
        <v>0</v>
      </c>
      <c r="R2725" s="8">
        <v>0</v>
      </c>
      <c r="S2725" s="8">
        <v>0</v>
      </c>
      <c r="T2725" s="33" t="str">
        <f t="shared" si="380"/>
        <v/>
      </c>
      <c r="U2725" s="12">
        <f t="shared" si="381"/>
        <v>0</v>
      </c>
      <c r="V2725" s="10">
        <f t="shared" si="382"/>
        <v>0</v>
      </c>
      <c r="W2725" s="11">
        <v>15</v>
      </c>
      <c r="X2725" s="8" t="s">
        <v>148</v>
      </c>
      <c r="Y2725" s="8" t="s">
        <v>149</v>
      </c>
      <c r="AA2725">
        <f t="shared" si="383"/>
        <v>4</v>
      </c>
      <c r="AB2725" s="32">
        <f t="shared" si="384"/>
        <v>-56.84</v>
      </c>
      <c r="AC2725" t="str">
        <f t="shared" si="385"/>
        <v>No Sales</v>
      </c>
      <c r="AD2725">
        <f>IFERROR(VLOOKUP(J2725,Product_lookup!$A:$G,5,FALSE),"")</f>
        <v>549</v>
      </c>
      <c r="AE2725">
        <f>IFERROR(VLOOKUP(J2725,Product_lookup!$A:$G,6,FALSE),"")</f>
        <v>192</v>
      </c>
      <c r="AF2725">
        <f>IFERROR(VLOOKUP(J2725,Product_lookup!$A:$G,7,FALSE),"")</f>
        <v>139</v>
      </c>
      <c r="AG2725" s="33">
        <f t="shared" si="386"/>
        <v>0.39708561020036431</v>
      </c>
    </row>
    <row r="2726" spans="1:33" x14ac:dyDescent="0.3">
      <c r="A2726" s="27">
        <v>46291</v>
      </c>
      <c r="B2726" s="8" t="s">
        <v>32</v>
      </c>
      <c r="C2726" s="8" t="s">
        <v>140</v>
      </c>
      <c r="D2726" s="8" t="s">
        <v>141</v>
      </c>
      <c r="E2726" s="8" t="s">
        <v>150</v>
      </c>
      <c r="F2726" s="8" t="s">
        <v>143</v>
      </c>
      <c r="G2726" s="8" t="s">
        <v>374</v>
      </c>
      <c r="H2726" s="8" t="s">
        <v>20</v>
      </c>
      <c r="I2726" s="8" t="s">
        <v>374</v>
      </c>
      <c r="J2726" s="8" t="s">
        <v>153</v>
      </c>
      <c r="K2726" s="8" t="s">
        <v>14</v>
      </c>
      <c r="L2726" s="12">
        <v>734</v>
      </c>
      <c r="M2726" s="9">
        <v>6</v>
      </c>
      <c r="N2726" s="10">
        <f t="shared" si="378"/>
        <v>8.1743869209809257E-3</v>
      </c>
      <c r="O2726" s="11">
        <f t="shared" si="379"/>
        <v>16.739999999999998</v>
      </c>
      <c r="P2726" s="11">
        <v>100.44</v>
      </c>
      <c r="Q2726" s="11">
        <v>0</v>
      </c>
      <c r="R2726" s="8">
        <v>0</v>
      </c>
      <c r="S2726" s="8">
        <v>0</v>
      </c>
      <c r="T2726" s="33" t="str">
        <f t="shared" si="380"/>
        <v/>
      </c>
      <c r="U2726" s="12">
        <f t="shared" si="381"/>
        <v>0</v>
      </c>
      <c r="V2726" s="10">
        <f t="shared" si="382"/>
        <v>0</v>
      </c>
      <c r="W2726" s="11">
        <v>20</v>
      </c>
      <c r="X2726" s="8" t="s">
        <v>148</v>
      </c>
      <c r="Y2726" s="8" t="s">
        <v>149</v>
      </c>
      <c r="AA2726">
        <f t="shared" si="383"/>
        <v>4</v>
      </c>
      <c r="AB2726" s="32">
        <f t="shared" si="384"/>
        <v>-100.44</v>
      </c>
      <c r="AC2726" t="str">
        <f t="shared" si="385"/>
        <v>No Sales</v>
      </c>
      <c r="AD2726">
        <f>IFERROR(VLOOKUP(J2726,Product_lookup!$A:$G,5,FALSE),"")</f>
        <v>549</v>
      </c>
      <c r="AE2726">
        <f>IFERROR(VLOOKUP(J2726,Product_lookup!$A:$G,6,FALSE),"")</f>
        <v>192</v>
      </c>
      <c r="AF2726">
        <f>IFERROR(VLOOKUP(J2726,Product_lookup!$A:$G,7,FALSE),"")</f>
        <v>139</v>
      </c>
      <c r="AG2726" s="33">
        <f t="shared" si="386"/>
        <v>0.39708561020036431</v>
      </c>
    </row>
    <row r="2727" spans="1:33" x14ac:dyDescent="0.3">
      <c r="A2727" s="27">
        <v>46291</v>
      </c>
      <c r="B2727" s="8" t="s">
        <v>32</v>
      </c>
      <c r="C2727" s="8" t="s">
        <v>140</v>
      </c>
      <c r="D2727" s="8" t="s">
        <v>141</v>
      </c>
      <c r="E2727" s="8" t="s">
        <v>150</v>
      </c>
      <c r="F2727" s="8" t="s">
        <v>143</v>
      </c>
      <c r="G2727" s="8" t="s">
        <v>209</v>
      </c>
      <c r="H2727" s="8" t="s">
        <v>20</v>
      </c>
      <c r="I2727" s="8" t="s">
        <v>209</v>
      </c>
      <c r="J2727" s="8" t="s">
        <v>153</v>
      </c>
      <c r="K2727" s="8" t="s">
        <v>21</v>
      </c>
      <c r="L2727" s="12">
        <v>288</v>
      </c>
      <c r="M2727" s="9">
        <v>4</v>
      </c>
      <c r="N2727" s="10">
        <f t="shared" si="378"/>
        <v>1.3888888888888888E-2</v>
      </c>
      <c r="O2727" s="11">
        <f t="shared" si="379"/>
        <v>13</v>
      </c>
      <c r="P2727" s="11">
        <v>52</v>
      </c>
      <c r="Q2727" s="11">
        <v>0</v>
      </c>
      <c r="R2727" s="8">
        <v>0</v>
      </c>
      <c r="S2727" s="8">
        <v>0</v>
      </c>
      <c r="T2727" s="33" t="str">
        <f t="shared" si="380"/>
        <v/>
      </c>
      <c r="U2727" s="12">
        <f t="shared" si="381"/>
        <v>0</v>
      </c>
      <c r="V2727" s="10">
        <f t="shared" si="382"/>
        <v>0</v>
      </c>
      <c r="W2727" s="11">
        <v>13</v>
      </c>
      <c r="X2727" s="8" t="s">
        <v>148</v>
      </c>
      <c r="Y2727" s="8" t="s">
        <v>149</v>
      </c>
      <c r="AA2727">
        <f t="shared" si="383"/>
        <v>4</v>
      </c>
      <c r="AB2727" s="32">
        <f t="shared" si="384"/>
        <v>-52</v>
      </c>
      <c r="AC2727" t="str">
        <f t="shared" si="385"/>
        <v>No Sales</v>
      </c>
      <c r="AD2727">
        <f>IFERROR(VLOOKUP(J2727,Product_lookup!$A:$G,5,FALSE),"")</f>
        <v>549</v>
      </c>
      <c r="AE2727">
        <f>IFERROR(VLOOKUP(J2727,Product_lookup!$A:$G,6,FALSE),"")</f>
        <v>192</v>
      </c>
      <c r="AF2727">
        <f>IFERROR(VLOOKUP(J2727,Product_lookup!$A:$G,7,FALSE),"")</f>
        <v>139</v>
      </c>
      <c r="AG2727" s="33">
        <f t="shared" si="386"/>
        <v>0.39708561020036431</v>
      </c>
    </row>
    <row r="2728" spans="1:33" x14ac:dyDescent="0.3">
      <c r="A2728" s="27">
        <v>46291</v>
      </c>
      <c r="B2728" s="8" t="s">
        <v>32</v>
      </c>
      <c r="C2728" s="8" t="s">
        <v>140</v>
      </c>
      <c r="D2728" s="8" t="s">
        <v>141</v>
      </c>
      <c r="E2728" s="8" t="s">
        <v>211</v>
      </c>
      <c r="F2728" s="8" t="s">
        <v>143</v>
      </c>
      <c r="G2728" s="8" t="s">
        <v>225</v>
      </c>
      <c r="H2728" s="8" t="s">
        <v>20</v>
      </c>
      <c r="I2728" s="8" t="s">
        <v>225</v>
      </c>
      <c r="J2728" s="8" t="s">
        <v>214</v>
      </c>
      <c r="K2728" s="8" t="s">
        <v>21</v>
      </c>
      <c r="L2728" s="12">
        <v>745</v>
      </c>
      <c r="M2728" s="9">
        <v>9</v>
      </c>
      <c r="N2728" s="10">
        <f t="shared" si="378"/>
        <v>1.2080536912751677E-2</v>
      </c>
      <c r="O2728" s="11">
        <f t="shared" si="379"/>
        <v>16.39</v>
      </c>
      <c r="P2728" s="8">
        <v>147.51</v>
      </c>
      <c r="Q2728" s="11">
        <v>0</v>
      </c>
      <c r="R2728" s="8">
        <v>0</v>
      </c>
      <c r="S2728" s="8">
        <v>0</v>
      </c>
      <c r="T2728" s="33" t="str">
        <f t="shared" si="380"/>
        <v/>
      </c>
      <c r="U2728" s="12">
        <f t="shared" si="381"/>
        <v>0</v>
      </c>
      <c r="V2728" s="10">
        <f t="shared" si="382"/>
        <v>0</v>
      </c>
      <c r="W2728" s="11">
        <v>19.5</v>
      </c>
      <c r="X2728" s="8" t="s">
        <v>148</v>
      </c>
      <c r="Y2728" s="8" t="s">
        <v>149</v>
      </c>
      <c r="AA2728">
        <f t="shared" si="383"/>
        <v>4</v>
      </c>
      <c r="AB2728" s="32">
        <f t="shared" si="384"/>
        <v>-147.51</v>
      </c>
      <c r="AC2728" t="str">
        <f t="shared" si="385"/>
        <v>No Sales</v>
      </c>
      <c r="AD2728">
        <f>IFERROR(VLOOKUP(J2728,Product_lookup!$A:$G,5,FALSE),"")</f>
        <v>649</v>
      </c>
      <c r="AE2728">
        <f>IFERROR(VLOOKUP(J2728,Product_lookup!$A:$G,6,FALSE),"")</f>
        <v>234</v>
      </c>
      <c r="AF2728">
        <f>IFERROR(VLOOKUP(J2728,Product_lookup!$A:$G,7,FALSE),"")</f>
        <v>148</v>
      </c>
      <c r="AG2728" s="33">
        <f t="shared" si="386"/>
        <v>0.41140215716486905</v>
      </c>
    </row>
    <row r="2729" spans="1:33" x14ac:dyDescent="0.3">
      <c r="A2729" s="27">
        <v>46291</v>
      </c>
      <c r="B2729" s="8" t="s">
        <v>32</v>
      </c>
      <c r="C2729" s="8" t="s">
        <v>140</v>
      </c>
      <c r="D2729" s="8" t="s">
        <v>141</v>
      </c>
      <c r="E2729" s="8" t="s">
        <v>211</v>
      </c>
      <c r="F2729" s="8" t="s">
        <v>143</v>
      </c>
      <c r="G2729" s="8" t="s">
        <v>368</v>
      </c>
      <c r="H2729" s="8" t="s">
        <v>20</v>
      </c>
      <c r="I2729" s="8" t="s">
        <v>368</v>
      </c>
      <c r="J2729" s="8" t="s">
        <v>214</v>
      </c>
      <c r="K2729" s="8" t="s">
        <v>14</v>
      </c>
      <c r="L2729" s="12">
        <v>574</v>
      </c>
      <c r="M2729" s="9">
        <v>9</v>
      </c>
      <c r="N2729" s="10">
        <f t="shared" si="378"/>
        <v>1.5679442508710801E-2</v>
      </c>
      <c r="O2729" s="11">
        <f t="shared" si="379"/>
        <v>11.149999999999999</v>
      </c>
      <c r="P2729" s="11">
        <v>100.35</v>
      </c>
      <c r="Q2729" s="11">
        <v>649</v>
      </c>
      <c r="R2729" s="8">
        <v>1</v>
      </c>
      <c r="S2729" s="8">
        <v>1</v>
      </c>
      <c r="T2729" s="33">
        <f t="shared" si="380"/>
        <v>0.15462249614791987</v>
      </c>
      <c r="U2729" s="12">
        <f t="shared" si="381"/>
        <v>6.4673642252117594</v>
      </c>
      <c r="V2729" s="10">
        <f t="shared" si="382"/>
        <v>0.1111111111111111</v>
      </c>
      <c r="W2729" s="11">
        <v>20.5</v>
      </c>
      <c r="X2729" s="8" t="s">
        <v>148</v>
      </c>
      <c r="Y2729" s="8" t="s">
        <v>149</v>
      </c>
      <c r="AA2729">
        <f t="shared" si="383"/>
        <v>4</v>
      </c>
      <c r="AB2729" s="32">
        <f t="shared" si="384"/>
        <v>166.65</v>
      </c>
      <c r="AC2729" t="str">
        <f t="shared" si="385"/>
        <v>Profitable</v>
      </c>
      <c r="AD2729">
        <f>IFERROR(VLOOKUP(J2729,Product_lookup!$A:$G,5,FALSE),"")</f>
        <v>649</v>
      </c>
      <c r="AE2729">
        <f>IFERROR(VLOOKUP(J2729,Product_lookup!$A:$G,6,FALSE),"")</f>
        <v>234</v>
      </c>
      <c r="AF2729">
        <f>IFERROR(VLOOKUP(J2729,Product_lookup!$A:$G,7,FALSE),"")</f>
        <v>148</v>
      </c>
      <c r="AG2729" s="33">
        <f t="shared" si="386"/>
        <v>0.41140215716486905</v>
      </c>
    </row>
    <row r="2730" spans="1:33" x14ac:dyDescent="0.3">
      <c r="A2730" s="27">
        <v>46291</v>
      </c>
      <c r="B2730" s="8" t="s">
        <v>32</v>
      </c>
      <c r="C2730" s="8" t="s">
        <v>140</v>
      </c>
      <c r="D2730" s="8" t="s">
        <v>141</v>
      </c>
      <c r="E2730" s="8" t="s">
        <v>217</v>
      </c>
      <c r="F2730" s="8" t="s">
        <v>143</v>
      </c>
      <c r="G2730" s="8" t="s">
        <v>372</v>
      </c>
      <c r="H2730" s="8" t="s">
        <v>20</v>
      </c>
      <c r="I2730" s="8" t="s">
        <v>372</v>
      </c>
      <c r="J2730" s="8" t="s">
        <v>219</v>
      </c>
      <c r="K2730" s="8" t="s">
        <v>7</v>
      </c>
      <c r="L2730" s="12">
        <v>1627</v>
      </c>
      <c r="M2730" s="9">
        <v>16</v>
      </c>
      <c r="N2730" s="10">
        <f t="shared" si="378"/>
        <v>9.8340503995082967E-3</v>
      </c>
      <c r="O2730" s="11">
        <f t="shared" si="379"/>
        <v>13.16</v>
      </c>
      <c r="P2730" s="11">
        <v>210.56</v>
      </c>
      <c r="Q2730" s="11">
        <v>0</v>
      </c>
      <c r="R2730" s="8">
        <v>0</v>
      </c>
      <c r="S2730" s="8">
        <v>0</v>
      </c>
      <c r="T2730" s="33" t="str">
        <f t="shared" si="380"/>
        <v/>
      </c>
      <c r="U2730" s="12">
        <f t="shared" si="381"/>
        <v>0</v>
      </c>
      <c r="V2730" s="10">
        <f t="shared" si="382"/>
        <v>0</v>
      </c>
      <c r="W2730" s="11">
        <v>21.5</v>
      </c>
      <c r="X2730" s="8" t="s">
        <v>148</v>
      </c>
      <c r="Y2730" s="8" t="s">
        <v>149</v>
      </c>
      <c r="AA2730">
        <f t="shared" si="383"/>
        <v>4</v>
      </c>
      <c r="AB2730" s="32">
        <f t="shared" si="384"/>
        <v>-210.56</v>
      </c>
      <c r="AC2730" t="str">
        <f t="shared" si="385"/>
        <v>No Sales</v>
      </c>
      <c r="AD2730">
        <f>IFERROR(VLOOKUP(J2730,Product_lookup!$A:$G,5,FALSE),"")</f>
        <v>799</v>
      </c>
      <c r="AE2730">
        <f>IFERROR(VLOOKUP(J2730,Product_lookup!$A:$G,6,FALSE),"")</f>
        <v>272</v>
      </c>
      <c r="AF2730">
        <f>IFERROR(VLOOKUP(J2730,Product_lookup!$A:$G,7,FALSE),"")</f>
        <v>162</v>
      </c>
      <c r="AG2730" s="33">
        <f t="shared" si="386"/>
        <v>0.45682102628285359</v>
      </c>
    </row>
    <row r="2731" spans="1:33" x14ac:dyDescent="0.3">
      <c r="A2731" s="27">
        <v>46291</v>
      </c>
      <c r="B2731" s="8" t="s">
        <v>32</v>
      </c>
      <c r="C2731" s="8" t="s">
        <v>140</v>
      </c>
      <c r="D2731" s="8" t="s">
        <v>141</v>
      </c>
      <c r="E2731" s="8" t="s">
        <v>217</v>
      </c>
      <c r="F2731" s="8" t="s">
        <v>143</v>
      </c>
      <c r="G2731" s="8" t="s">
        <v>449</v>
      </c>
      <c r="H2731" s="8" t="s">
        <v>20</v>
      </c>
      <c r="I2731" s="8" t="s">
        <v>449</v>
      </c>
      <c r="J2731" s="8" t="s">
        <v>219</v>
      </c>
      <c r="K2731" s="8" t="s">
        <v>14</v>
      </c>
      <c r="L2731" s="12">
        <v>919</v>
      </c>
      <c r="M2731" s="9">
        <v>7</v>
      </c>
      <c r="N2731" s="10">
        <f t="shared" si="378"/>
        <v>7.6169749727965181E-3</v>
      </c>
      <c r="O2731" s="11">
        <f t="shared" si="379"/>
        <v>17.029999999999998</v>
      </c>
      <c r="P2731" s="11">
        <v>119.21</v>
      </c>
      <c r="Q2731" s="11">
        <v>799</v>
      </c>
      <c r="R2731" s="8">
        <v>1</v>
      </c>
      <c r="S2731" s="8">
        <v>1</v>
      </c>
      <c r="T2731" s="33">
        <f t="shared" si="380"/>
        <v>0.14919899874843554</v>
      </c>
      <c r="U2731" s="12">
        <f t="shared" si="381"/>
        <v>6.7024578474960155</v>
      </c>
      <c r="V2731" s="10">
        <f t="shared" si="382"/>
        <v>0.14285714285714285</v>
      </c>
      <c r="W2731" s="11">
        <v>22.5</v>
      </c>
      <c r="X2731" s="8" t="s">
        <v>148</v>
      </c>
      <c r="Y2731" s="8" t="s">
        <v>149</v>
      </c>
      <c r="AA2731">
        <f t="shared" si="383"/>
        <v>4</v>
      </c>
      <c r="AB2731" s="32">
        <f t="shared" si="384"/>
        <v>245.79000000000002</v>
      </c>
      <c r="AC2731" t="str">
        <f t="shared" si="385"/>
        <v>Profitable</v>
      </c>
      <c r="AD2731">
        <f>IFERROR(VLOOKUP(J2731,Product_lookup!$A:$G,5,FALSE),"")</f>
        <v>799</v>
      </c>
      <c r="AE2731">
        <f>IFERROR(VLOOKUP(J2731,Product_lookup!$A:$G,6,FALSE),"")</f>
        <v>272</v>
      </c>
      <c r="AF2731">
        <f>IFERROR(VLOOKUP(J2731,Product_lookup!$A:$G,7,FALSE),"")</f>
        <v>162</v>
      </c>
      <c r="AG2731" s="33">
        <f t="shared" si="386"/>
        <v>0.45682102628285359</v>
      </c>
    </row>
    <row r="2732" spans="1:33" x14ac:dyDescent="0.3">
      <c r="A2732" s="27">
        <v>46291</v>
      </c>
      <c r="B2732" s="8" t="s">
        <v>32</v>
      </c>
      <c r="C2732" s="8" t="s">
        <v>140</v>
      </c>
      <c r="D2732" s="8" t="s">
        <v>141</v>
      </c>
      <c r="E2732" s="8" t="s">
        <v>217</v>
      </c>
      <c r="F2732" s="8" t="s">
        <v>143</v>
      </c>
      <c r="G2732" s="8" t="s">
        <v>447</v>
      </c>
      <c r="H2732" s="8" t="s">
        <v>20</v>
      </c>
      <c r="I2732" s="8" t="s">
        <v>447</v>
      </c>
      <c r="J2732" s="8" t="s">
        <v>219</v>
      </c>
      <c r="K2732" s="8" t="s">
        <v>14</v>
      </c>
      <c r="L2732" s="12">
        <v>6033</v>
      </c>
      <c r="M2732" s="9">
        <v>43</v>
      </c>
      <c r="N2732" s="10">
        <f t="shared" si="378"/>
        <v>7.1274656058345764E-3</v>
      </c>
      <c r="O2732" s="11">
        <f t="shared" si="379"/>
        <v>13.65</v>
      </c>
      <c r="P2732" s="11">
        <v>586.95000000000005</v>
      </c>
      <c r="Q2732" s="11">
        <v>2397</v>
      </c>
      <c r="R2732" s="8">
        <v>2</v>
      </c>
      <c r="S2732" s="8">
        <v>3</v>
      </c>
      <c r="T2732" s="33">
        <f t="shared" si="380"/>
        <v>0.24486858573216522</v>
      </c>
      <c r="U2732" s="12">
        <f t="shared" si="381"/>
        <v>4.0838231535905951</v>
      </c>
      <c r="V2732" s="10">
        <f t="shared" si="382"/>
        <v>4.6511627906976744E-2</v>
      </c>
      <c r="W2732" s="11">
        <v>20.5</v>
      </c>
      <c r="X2732" s="8" t="s">
        <v>148</v>
      </c>
      <c r="Y2732" s="8" t="s">
        <v>149</v>
      </c>
      <c r="AA2732">
        <f t="shared" si="383"/>
        <v>4</v>
      </c>
      <c r="AB2732" s="32">
        <f t="shared" si="384"/>
        <v>508.04999999999995</v>
      </c>
      <c r="AC2732" t="str">
        <f t="shared" si="385"/>
        <v>Profitable</v>
      </c>
      <c r="AD2732">
        <f>IFERROR(VLOOKUP(J2732,Product_lookup!$A:$G,5,FALSE),"")</f>
        <v>799</v>
      </c>
      <c r="AE2732">
        <f>IFERROR(VLOOKUP(J2732,Product_lookup!$A:$G,6,FALSE),"")</f>
        <v>272</v>
      </c>
      <c r="AF2732">
        <f>IFERROR(VLOOKUP(J2732,Product_lookup!$A:$G,7,FALSE),"")</f>
        <v>162</v>
      </c>
      <c r="AG2732" s="33">
        <f t="shared" si="386"/>
        <v>0.45682102628285359</v>
      </c>
    </row>
    <row r="2733" spans="1:33" x14ac:dyDescent="0.3">
      <c r="A2733" s="27">
        <v>46291</v>
      </c>
      <c r="B2733" s="8" t="s">
        <v>32</v>
      </c>
      <c r="C2733" s="8" t="s">
        <v>140</v>
      </c>
      <c r="D2733" s="8" t="s">
        <v>141</v>
      </c>
      <c r="E2733" s="8" t="s">
        <v>217</v>
      </c>
      <c r="F2733" s="8" t="s">
        <v>143</v>
      </c>
      <c r="G2733" s="8" t="s">
        <v>521</v>
      </c>
      <c r="H2733" s="8" t="s">
        <v>20</v>
      </c>
      <c r="I2733" s="8" t="s">
        <v>521</v>
      </c>
      <c r="J2733" s="8" t="s">
        <v>219</v>
      </c>
      <c r="K2733" s="8" t="s">
        <v>7</v>
      </c>
      <c r="L2733" s="12">
        <v>412</v>
      </c>
      <c r="M2733" s="9">
        <v>1</v>
      </c>
      <c r="N2733" s="10">
        <f t="shared" si="378"/>
        <v>2.4271844660194173E-3</v>
      </c>
      <c r="O2733" s="11">
        <f t="shared" si="379"/>
        <v>13.24</v>
      </c>
      <c r="P2733" s="8">
        <v>13.24</v>
      </c>
      <c r="Q2733" s="11">
        <v>0</v>
      </c>
      <c r="R2733" s="8">
        <v>0</v>
      </c>
      <c r="S2733" s="8">
        <v>0</v>
      </c>
      <c r="T2733" s="33" t="str">
        <f t="shared" si="380"/>
        <v/>
      </c>
      <c r="U2733" s="12">
        <f t="shared" si="381"/>
        <v>0</v>
      </c>
      <c r="V2733" s="10">
        <f t="shared" si="382"/>
        <v>0</v>
      </c>
      <c r="W2733" s="11">
        <v>21</v>
      </c>
      <c r="X2733" s="8" t="s">
        <v>148</v>
      </c>
      <c r="Y2733" s="8" t="s">
        <v>149</v>
      </c>
      <c r="AA2733">
        <f t="shared" si="383"/>
        <v>4</v>
      </c>
      <c r="AB2733" s="32">
        <f t="shared" si="384"/>
        <v>-13.24</v>
      </c>
      <c r="AC2733" t="str">
        <f t="shared" si="385"/>
        <v>No Sales</v>
      </c>
      <c r="AD2733">
        <f>IFERROR(VLOOKUP(J2733,Product_lookup!$A:$G,5,FALSE),"")</f>
        <v>799</v>
      </c>
      <c r="AE2733">
        <f>IFERROR(VLOOKUP(J2733,Product_lookup!$A:$G,6,FALSE),"")</f>
        <v>272</v>
      </c>
      <c r="AF2733">
        <f>IFERROR(VLOOKUP(J2733,Product_lookup!$A:$G,7,FALSE),"")</f>
        <v>162</v>
      </c>
      <c r="AG2733" s="33">
        <f t="shared" si="386"/>
        <v>0.45682102628285359</v>
      </c>
    </row>
    <row r="2734" spans="1:33" x14ac:dyDescent="0.3">
      <c r="A2734" s="27">
        <v>46291</v>
      </c>
      <c r="B2734" s="8" t="s">
        <v>26</v>
      </c>
      <c r="C2734" s="8" t="s">
        <v>140</v>
      </c>
      <c r="D2734" s="8" t="s">
        <v>141</v>
      </c>
      <c r="E2734" s="8" t="s">
        <v>142</v>
      </c>
      <c r="F2734" s="8" t="s">
        <v>143</v>
      </c>
      <c r="G2734" s="8" t="s">
        <v>454</v>
      </c>
      <c r="H2734" s="8" t="s">
        <v>13</v>
      </c>
      <c r="I2734" s="8" t="s">
        <v>455</v>
      </c>
      <c r="J2734" s="8" t="s">
        <v>147</v>
      </c>
      <c r="K2734" s="8" t="s">
        <v>7</v>
      </c>
      <c r="L2734" s="12">
        <v>1036</v>
      </c>
      <c r="M2734" s="9">
        <v>7</v>
      </c>
      <c r="N2734" s="10">
        <f t="shared" si="378"/>
        <v>6.7567567567567571E-3</v>
      </c>
      <c r="O2734" s="11">
        <f t="shared" si="379"/>
        <v>7.54</v>
      </c>
      <c r="P2734" s="8">
        <v>52.78</v>
      </c>
      <c r="Q2734" s="11">
        <v>599</v>
      </c>
      <c r="R2734" s="8">
        <v>1</v>
      </c>
      <c r="S2734" s="8">
        <v>1</v>
      </c>
      <c r="T2734" s="33">
        <f t="shared" si="380"/>
        <v>8.8113522537562605E-2</v>
      </c>
      <c r="U2734" s="12">
        <f t="shared" si="381"/>
        <v>11.348995831754452</v>
      </c>
      <c r="V2734" s="10">
        <f t="shared" si="382"/>
        <v>0.14285714285714285</v>
      </c>
      <c r="W2734" s="11">
        <v>12.5</v>
      </c>
      <c r="X2734" s="8" t="s">
        <v>148</v>
      </c>
      <c r="Y2734" s="8" t="s">
        <v>149</v>
      </c>
      <c r="AA2734">
        <f t="shared" si="383"/>
        <v>4</v>
      </c>
      <c r="AB2734" s="32">
        <f t="shared" si="384"/>
        <v>186.22</v>
      </c>
      <c r="AC2734" t="str">
        <f t="shared" si="385"/>
        <v>Profitable</v>
      </c>
      <c r="AD2734">
        <f>IFERROR(VLOOKUP(J2734,Product_lookup!$A:$G,5,FALSE),"")</f>
        <v>599</v>
      </c>
      <c r="AE2734">
        <f>IFERROR(VLOOKUP(J2734,Product_lookup!$A:$G,6,FALSE),"")</f>
        <v>216</v>
      </c>
      <c r="AF2734">
        <f>IFERROR(VLOOKUP(J2734,Product_lookup!$A:$G,7,FALSE),"")</f>
        <v>144</v>
      </c>
      <c r="AG2734" s="33">
        <f t="shared" si="386"/>
        <v>0.39899833055091821</v>
      </c>
    </row>
    <row r="2735" spans="1:33" x14ac:dyDescent="0.3">
      <c r="A2735" s="27">
        <v>46291</v>
      </c>
      <c r="B2735" s="8" t="s">
        <v>26</v>
      </c>
      <c r="C2735" s="8" t="s">
        <v>140</v>
      </c>
      <c r="D2735" s="8" t="s">
        <v>141</v>
      </c>
      <c r="E2735" s="8" t="s">
        <v>142</v>
      </c>
      <c r="F2735" s="8" t="s">
        <v>143</v>
      </c>
      <c r="G2735" s="8" t="s">
        <v>205</v>
      </c>
      <c r="H2735" s="8" t="s">
        <v>13</v>
      </c>
      <c r="I2735" s="8" t="s">
        <v>670</v>
      </c>
      <c r="J2735" s="8" t="s">
        <v>147</v>
      </c>
      <c r="K2735" s="8" t="s">
        <v>14</v>
      </c>
      <c r="L2735" s="12">
        <v>676</v>
      </c>
      <c r="M2735" s="9">
        <v>3</v>
      </c>
      <c r="N2735" s="10">
        <f t="shared" si="378"/>
        <v>4.4378698224852072E-3</v>
      </c>
      <c r="O2735" s="11">
        <f t="shared" si="379"/>
        <v>12.79</v>
      </c>
      <c r="P2735" s="11">
        <v>38.369999999999997</v>
      </c>
      <c r="Q2735" s="11">
        <v>0</v>
      </c>
      <c r="R2735" s="8">
        <v>0</v>
      </c>
      <c r="S2735" s="8">
        <v>0</v>
      </c>
      <c r="T2735" s="33" t="str">
        <f t="shared" si="380"/>
        <v/>
      </c>
      <c r="U2735" s="12">
        <f t="shared" si="381"/>
        <v>0</v>
      </c>
      <c r="V2735" s="10">
        <f t="shared" si="382"/>
        <v>0</v>
      </c>
      <c r="W2735" s="11">
        <v>15.5</v>
      </c>
      <c r="X2735" s="8" t="s">
        <v>148</v>
      </c>
      <c r="Y2735" s="8" t="s">
        <v>149</v>
      </c>
      <c r="AA2735">
        <f t="shared" si="383"/>
        <v>4</v>
      </c>
      <c r="AB2735" s="32">
        <f t="shared" si="384"/>
        <v>-38.369999999999997</v>
      </c>
      <c r="AC2735" t="str">
        <f t="shared" si="385"/>
        <v>No Sales</v>
      </c>
      <c r="AD2735">
        <f>IFERROR(VLOOKUP(J2735,Product_lookup!$A:$G,5,FALSE),"")</f>
        <v>599</v>
      </c>
      <c r="AE2735">
        <f>IFERROR(VLOOKUP(J2735,Product_lookup!$A:$G,6,FALSE),"")</f>
        <v>216</v>
      </c>
      <c r="AF2735">
        <f>IFERROR(VLOOKUP(J2735,Product_lookup!$A:$G,7,FALSE),"")</f>
        <v>144</v>
      </c>
      <c r="AG2735" s="33">
        <f t="shared" si="386"/>
        <v>0.39899833055091821</v>
      </c>
    </row>
    <row r="2736" spans="1:33" x14ac:dyDescent="0.3">
      <c r="A2736" s="27">
        <v>46291</v>
      </c>
      <c r="B2736" s="8" t="s">
        <v>26</v>
      </c>
      <c r="C2736" s="8" t="s">
        <v>140</v>
      </c>
      <c r="D2736" s="8" t="s">
        <v>141</v>
      </c>
      <c r="E2736" s="8" t="s">
        <v>150</v>
      </c>
      <c r="F2736" s="8" t="s">
        <v>143</v>
      </c>
      <c r="G2736" s="8" t="s">
        <v>156</v>
      </c>
      <c r="H2736" s="8" t="s">
        <v>13</v>
      </c>
      <c r="I2736" s="8" t="s">
        <v>1164</v>
      </c>
      <c r="J2736" s="8" t="s">
        <v>153</v>
      </c>
      <c r="K2736" s="8" t="s">
        <v>14</v>
      </c>
      <c r="L2736" s="12">
        <v>311</v>
      </c>
      <c r="M2736" s="9">
        <v>2</v>
      </c>
      <c r="N2736" s="10">
        <f t="shared" si="378"/>
        <v>6.4308681672025723E-3</v>
      </c>
      <c r="O2736" s="11">
        <f t="shared" si="379"/>
        <v>13.31</v>
      </c>
      <c r="P2736" s="11">
        <v>26.62</v>
      </c>
      <c r="Q2736" s="11">
        <v>0</v>
      </c>
      <c r="R2736" s="8">
        <v>0</v>
      </c>
      <c r="S2736" s="8">
        <v>0</v>
      </c>
      <c r="T2736" s="33" t="str">
        <f t="shared" si="380"/>
        <v/>
      </c>
      <c r="U2736" s="12">
        <f t="shared" si="381"/>
        <v>0</v>
      </c>
      <c r="V2736" s="10">
        <f t="shared" si="382"/>
        <v>0</v>
      </c>
      <c r="W2736" s="11">
        <v>16</v>
      </c>
      <c r="X2736" s="8" t="s">
        <v>148</v>
      </c>
      <c r="Y2736" s="8" t="s">
        <v>149</v>
      </c>
      <c r="AA2736">
        <f t="shared" si="383"/>
        <v>4</v>
      </c>
      <c r="AB2736" s="32">
        <f t="shared" si="384"/>
        <v>-26.62</v>
      </c>
      <c r="AC2736" t="str">
        <f t="shared" si="385"/>
        <v>No Sales</v>
      </c>
      <c r="AD2736">
        <f>IFERROR(VLOOKUP(J2736,Product_lookup!$A:$G,5,FALSE),"")</f>
        <v>549</v>
      </c>
      <c r="AE2736">
        <f>IFERROR(VLOOKUP(J2736,Product_lookup!$A:$G,6,FALSE),"")</f>
        <v>192</v>
      </c>
      <c r="AF2736">
        <f>IFERROR(VLOOKUP(J2736,Product_lookup!$A:$G,7,FALSE),"")</f>
        <v>139</v>
      </c>
      <c r="AG2736" s="33">
        <f t="shared" si="386"/>
        <v>0.39708561020036431</v>
      </c>
    </row>
    <row r="2737" spans="1:33" x14ac:dyDescent="0.3">
      <c r="A2737" s="27">
        <v>46291</v>
      </c>
      <c r="B2737" s="8" t="s">
        <v>26</v>
      </c>
      <c r="C2737" s="8" t="s">
        <v>140</v>
      </c>
      <c r="D2737" s="8" t="s">
        <v>141</v>
      </c>
      <c r="E2737" s="8" t="s">
        <v>211</v>
      </c>
      <c r="F2737" s="8" t="s">
        <v>143</v>
      </c>
      <c r="G2737" s="8" t="s">
        <v>215</v>
      </c>
      <c r="H2737" s="8" t="s">
        <v>13</v>
      </c>
      <c r="I2737" s="8" t="s">
        <v>762</v>
      </c>
      <c r="J2737" s="8" t="s">
        <v>214</v>
      </c>
      <c r="K2737" s="8" t="s">
        <v>21</v>
      </c>
      <c r="L2737" s="12">
        <v>269</v>
      </c>
      <c r="M2737" s="9">
        <v>3</v>
      </c>
      <c r="N2737" s="10">
        <f t="shared" si="378"/>
        <v>1.1152416356877323E-2</v>
      </c>
      <c r="O2737" s="11">
        <f t="shared" si="379"/>
        <v>15.33</v>
      </c>
      <c r="P2737" s="11">
        <v>45.99</v>
      </c>
      <c r="Q2737" s="11">
        <v>0</v>
      </c>
      <c r="R2737" s="8">
        <v>0</v>
      </c>
      <c r="S2737" s="8">
        <v>0</v>
      </c>
      <c r="T2737" s="33" t="str">
        <f t="shared" si="380"/>
        <v/>
      </c>
      <c r="U2737" s="12">
        <f t="shared" si="381"/>
        <v>0</v>
      </c>
      <c r="V2737" s="10">
        <f t="shared" si="382"/>
        <v>0</v>
      </c>
      <c r="W2737" s="11">
        <v>18.5</v>
      </c>
      <c r="X2737" s="8" t="s">
        <v>148</v>
      </c>
      <c r="Y2737" s="8" t="s">
        <v>149</v>
      </c>
      <c r="AA2737">
        <f t="shared" si="383"/>
        <v>4</v>
      </c>
      <c r="AB2737" s="32">
        <f t="shared" si="384"/>
        <v>-45.99</v>
      </c>
      <c r="AC2737" t="str">
        <f t="shared" si="385"/>
        <v>No Sales</v>
      </c>
      <c r="AD2737">
        <f>IFERROR(VLOOKUP(J2737,Product_lookup!$A:$G,5,FALSE),"")</f>
        <v>649</v>
      </c>
      <c r="AE2737">
        <f>IFERROR(VLOOKUP(J2737,Product_lookup!$A:$G,6,FALSE),"")</f>
        <v>234</v>
      </c>
      <c r="AF2737">
        <f>IFERROR(VLOOKUP(J2737,Product_lookup!$A:$G,7,FALSE),"")</f>
        <v>148</v>
      </c>
      <c r="AG2737" s="33">
        <f t="shared" si="386"/>
        <v>0.41140215716486905</v>
      </c>
    </row>
    <row r="2738" spans="1:33" x14ac:dyDescent="0.3">
      <c r="A2738" s="27">
        <v>46291</v>
      </c>
      <c r="B2738" s="8" t="s">
        <v>26</v>
      </c>
      <c r="C2738" s="8" t="s">
        <v>140</v>
      </c>
      <c r="D2738" s="8" t="s">
        <v>141</v>
      </c>
      <c r="E2738" s="8" t="s">
        <v>211</v>
      </c>
      <c r="F2738" s="8" t="s">
        <v>143</v>
      </c>
      <c r="G2738" s="8" t="s">
        <v>225</v>
      </c>
      <c r="H2738" s="8" t="s">
        <v>13</v>
      </c>
      <c r="I2738" s="8" t="s">
        <v>457</v>
      </c>
      <c r="J2738" s="8" t="s">
        <v>214</v>
      </c>
      <c r="K2738" s="8" t="s">
        <v>14</v>
      </c>
      <c r="L2738" s="8">
        <v>675</v>
      </c>
      <c r="M2738" s="9">
        <v>3</v>
      </c>
      <c r="N2738" s="10">
        <f t="shared" si="378"/>
        <v>4.4444444444444444E-3</v>
      </c>
      <c r="O2738" s="11">
        <f t="shared" si="379"/>
        <v>8.32</v>
      </c>
      <c r="P2738" s="11">
        <v>24.96</v>
      </c>
      <c r="Q2738" s="11">
        <v>0</v>
      </c>
      <c r="R2738" s="8">
        <v>0</v>
      </c>
      <c r="S2738" s="8">
        <v>0</v>
      </c>
      <c r="T2738" s="33" t="str">
        <f t="shared" si="380"/>
        <v/>
      </c>
      <c r="U2738" s="12">
        <f t="shared" si="381"/>
        <v>0</v>
      </c>
      <c r="V2738" s="10">
        <f t="shared" si="382"/>
        <v>0</v>
      </c>
      <c r="W2738" s="11">
        <v>13</v>
      </c>
      <c r="X2738" s="8" t="s">
        <v>148</v>
      </c>
      <c r="Y2738" s="8" t="s">
        <v>149</v>
      </c>
      <c r="AA2738">
        <f t="shared" si="383"/>
        <v>4</v>
      </c>
      <c r="AB2738" s="32">
        <f t="shared" si="384"/>
        <v>-24.96</v>
      </c>
      <c r="AC2738" t="str">
        <f t="shared" si="385"/>
        <v>No Sales</v>
      </c>
      <c r="AD2738">
        <f>IFERROR(VLOOKUP(J2738,Product_lookup!$A:$G,5,FALSE),"")</f>
        <v>649</v>
      </c>
      <c r="AE2738">
        <f>IFERROR(VLOOKUP(J2738,Product_lookup!$A:$G,6,FALSE),"")</f>
        <v>234</v>
      </c>
      <c r="AF2738">
        <f>IFERROR(VLOOKUP(J2738,Product_lookup!$A:$G,7,FALSE),"")</f>
        <v>148</v>
      </c>
      <c r="AG2738" s="33">
        <f t="shared" si="386"/>
        <v>0.41140215716486905</v>
      </c>
    </row>
    <row r="2739" spans="1:33" x14ac:dyDescent="0.3">
      <c r="A2739" s="27">
        <v>46291</v>
      </c>
      <c r="B2739" s="8" t="s">
        <v>42</v>
      </c>
      <c r="C2739" s="8" t="s">
        <v>140</v>
      </c>
      <c r="D2739" s="8" t="s">
        <v>141</v>
      </c>
      <c r="E2739" s="8" t="s">
        <v>164</v>
      </c>
      <c r="F2739" s="8" t="s">
        <v>143</v>
      </c>
      <c r="G2739" s="8" t="s">
        <v>228</v>
      </c>
      <c r="H2739" s="8" t="s">
        <v>24</v>
      </c>
      <c r="I2739" s="8" t="s">
        <v>508</v>
      </c>
      <c r="J2739" s="8" t="s">
        <v>166</v>
      </c>
      <c r="K2739" s="8" t="s">
        <v>14</v>
      </c>
      <c r="L2739" s="12">
        <v>311</v>
      </c>
      <c r="M2739" s="9">
        <v>3</v>
      </c>
      <c r="N2739" s="10">
        <f t="shared" si="378"/>
        <v>9.6463022508038593E-3</v>
      </c>
      <c r="O2739" s="11">
        <f t="shared" si="379"/>
        <v>10.209999999999999</v>
      </c>
      <c r="P2739" s="11">
        <v>30.63</v>
      </c>
      <c r="Q2739" s="11">
        <v>0</v>
      </c>
      <c r="R2739" s="8">
        <v>0</v>
      </c>
      <c r="S2739" s="8">
        <v>0</v>
      </c>
      <c r="T2739" s="33" t="str">
        <f t="shared" si="380"/>
        <v/>
      </c>
      <c r="U2739" s="12">
        <f t="shared" si="381"/>
        <v>0</v>
      </c>
      <c r="V2739" s="10">
        <f t="shared" si="382"/>
        <v>0</v>
      </c>
      <c r="W2739" s="11">
        <v>12</v>
      </c>
      <c r="X2739" s="8" t="s">
        <v>148</v>
      </c>
      <c r="Y2739" s="8" t="s">
        <v>149</v>
      </c>
      <c r="AA2739">
        <f t="shared" si="383"/>
        <v>4</v>
      </c>
      <c r="AB2739" s="32">
        <f t="shared" si="384"/>
        <v>-30.63</v>
      </c>
      <c r="AC2739" t="str">
        <f t="shared" si="385"/>
        <v>No Sales</v>
      </c>
      <c r="AD2739">
        <f>IFERROR(VLOOKUP(J2739,Product_lookup!$A:$G,5,FALSE),"")</f>
        <v>449</v>
      </c>
      <c r="AE2739">
        <f>IFERROR(VLOOKUP(J2739,Product_lookup!$A:$G,6,FALSE),"")</f>
        <v>162</v>
      </c>
      <c r="AF2739">
        <f>IFERROR(VLOOKUP(J2739,Product_lookup!$A:$G,7,FALSE),"")</f>
        <v>130</v>
      </c>
      <c r="AG2739" s="33">
        <f t="shared" si="386"/>
        <v>0.34966592427616927</v>
      </c>
    </row>
    <row r="2740" spans="1:33" x14ac:dyDescent="0.3">
      <c r="A2740" s="27">
        <v>46291</v>
      </c>
      <c r="B2740" s="8" t="s">
        <v>42</v>
      </c>
      <c r="C2740" s="8" t="s">
        <v>140</v>
      </c>
      <c r="D2740" s="8" t="s">
        <v>141</v>
      </c>
      <c r="E2740" s="8" t="s">
        <v>377</v>
      </c>
      <c r="F2740" s="8" t="s">
        <v>143</v>
      </c>
      <c r="G2740" s="8" t="s">
        <v>381</v>
      </c>
      <c r="H2740" s="8" t="s">
        <v>24</v>
      </c>
      <c r="I2740" s="8" t="s">
        <v>534</v>
      </c>
      <c r="J2740" s="8" t="s">
        <v>380</v>
      </c>
      <c r="K2740" s="8" t="s">
        <v>14</v>
      </c>
      <c r="L2740" s="12">
        <v>1804</v>
      </c>
      <c r="M2740" s="9">
        <v>18</v>
      </c>
      <c r="N2740" s="10">
        <f t="shared" si="378"/>
        <v>9.9778270509977823E-3</v>
      </c>
      <c r="O2740" s="11">
        <f t="shared" si="379"/>
        <v>12.12</v>
      </c>
      <c r="P2740" s="11">
        <v>218.16</v>
      </c>
      <c r="Q2740" s="11">
        <v>549</v>
      </c>
      <c r="R2740" s="8">
        <v>1</v>
      </c>
      <c r="S2740" s="8">
        <v>1</v>
      </c>
      <c r="T2740" s="33">
        <f t="shared" si="380"/>
        <v>0.39737704918032785</v>
      </c>
      <c r="U2740" s="12">
        <f t="shared" si="381"/>
        <v>2.5165016501650164</v>
      </c>
      <c r="V2740" s="10">
        <f t="shared" si="382"/>
        <v>5.5555555555555552E-2</v>
      </c>
      <c r="W2740" s="11">
        <v>15</v>
      </c>
      <c r="X2740" s="8" t="s">
        <v>148</v>
      </c>
      <c r="Y2740" s="8" t="s">
        <v>149</v>
      </c>
      <c r="AA2740">
        <f t="shared" si="383"/>
        <v>4</v>
      </c>
      <c r="AB2740" s="32">
        <f t="shared" si="384"/>
        <v>-11.159999999999997</v>
      </c>
      <c r="AC2740" t="str">
        <f t="shared" si="385"/>
        <v>Losing</v>
      </c>
      <c r="AD2740">
        <f>IFERROR(VLOOKUP(J2740,Product_lookup!$A:$G,5,FALSE),"")</f>
        <v>549</v>
      </c>
      <c r="AE2740">
        <f>IFERROR(VLOOKUP(J2740,Product_lookup!$A:$G,6,FALSE),"")</f>
        <v>203</v>
      </c>
      <c r="AF2740">
        <f>IFERROR(VLOOKUP(J2740,Product_lookup!$A:$G,7,FALSE),"")</f>
        <v>139</v>
      </c>
      <c r="AG2740" s="33">
        <f t="shared" si="386"/>
        <v>0.37704918032786883</v>
      </c>
    </row>
    <row r="2741" spans="1:33" x14ac:dyDescent="0.3">
      <c r="A2741" s="27">
        <v>46291</v>
      </c>
      <c r="B2741" s="8" t="s">
        <v>42</v>
      </c>
      <c r="C2741" s="8" t="s">
        <v>140</v>
      </c>
      <c r="D2741" s="8" t="s">
        <v>141</v>
      </c>
      <c r="E2741" s="8" t="s">
        <v>377</v>
      </c>
      <c r="F2741" s="8" t="s">
        <v>143</v>
      </c>
      <c r="G2741" s="8" t="s">
        <v>378</v>
      </c>
      <c r="H2741" s="8" t="s">
        <v>24</v>
      </c>
      <c r="I2741" s="8" t="s">
        <v>464</v>
      </c>
      <c r="J2741" s="8" t="s">
        <v>380</v>
      </c>
      <c r="K2741" s="8" t="s">
        <v>21</v>
      </c>
      <c r="L2741" s="12">
        <v>296</v>
      </c>
      <c r="M2741" s="9">
        <v>4</v>
      </c>
      <c r="N2741" s="10">
        <f t="shared" si="378"/>
        <v>1.3513513513513514E-2</v>
      </c>
      <c r="O2741" s="11">
        <f t="shared" si="379"/>
        <v>14.5</v>
      </c>
      <c r="P2741" s="11">
        <v>58</v>
      </c>
      <c r="Q2741" s="11">
        <v>549</v>
      </c>
      <c r="R2741" s="8">
        <v>1</v>
      </c>
      <c r="S2741" s="8">
        <v>1</v>
      </c>
      <c r="T2741" s="33">
        <f t="shared" si="380"/>
        <v>0.10564663023679417</v>
      </c>
      <c r="U2741" s="12">
        <f t="shared" si="381"/>
        <v>9.4655172413793096</v>
      </c>
      <c r="V2741" s="10">
        <f t="shared" si="382"/>
        <v>0.25</v>
      </c>
      <c r="W2741" s="11">
        <v>14.5</v>
      </c>
      <c r="X2741" s="8" t="s">
        <v>148</v>
      </c>
      <c r="Y2741" s="8" t="s">
        <v>149</v>
      </c>
      <c r="AA2741">
        <f t="shared" si="383"/>
        <v>4</v>
      </c>
      <c r="AB2741" s="32">
        <f t="shared" si="384"/>
        <v>149</v>
      </c>
      <c r="AC2741" t="str">
        <f t="shared" si="385"/>
        <v>Profitable</v>
      </c>
      <c r="AD2741">
        <f>IFERROR(VLOOKUP(J2741,Product_lookup!$A:$G,5,FALSE),"")</f>
        <v>549</v>
      </c>
      <c r="AE2741">
        <f>IFERROR(VLOOKUP(J2741,Product_lookup!$A:$G,6,FALSE),"")</f>
        <v>203</v>
      </c>
      <c r="AF2741">
        <f>IFERROR(VLOOKUP(J2741,Product_lookup!$A:$G,7,FALSE),"")</f>
        <v>139</v>
      </c>
      <c r="AG2741" s="33">
        <f t="shared" si="386"/>
        <v>0.37704918032786883</v>
      </c>
    </row>
    <row r="2742" spans="1:33" x14ac:dyDescent="0.3">
      <c r="A2742" s="27">
        <v>46291</v>
      </c>
      <c r="B2742" s="8" t="s">
        <v>37</v>
      </c>
      <c r="C2742" s="8" t="s">
        <v>140</v>
      </c>
      <c r="D2742" s="8" t="s">
        <v>141</v>
      </c>
      <c r="E2742" s="8" t="s">
        <v>157</v>
      </c>
      <c r="F2742" s="8" t="s">
        <v>143</v>
      </c>
      <c r="G2742" s="8" t="s">
        <v>234</v>
      </c>
      <c r="H2742" s="8" t="s">
        <v>13</v>
      </c>
      <c r="I2742" s="8" t="s">
        <v>234</v>
      </c>
      <c r="J2742" s="8" t="s">
        <v>159</v>
      </c>
      <c r="K2742" s="8" t="s">
        <v>21</v>
      </c>
      <c r="L2742" s="12">
        <v>475</v>
      </c>
      <c r="M2742" s="9">
        <v>4</v>
      </c>
      <c r="N2742" s="10">
        <f t="shared" si="378"/>
        <v>8.4210526315789472E-3</v>
      </c>
      <c r="O2742" s="11">
        <f t="shared" si="379"/>
        <v>10.9</v>
      </c>
      <c r="P2742" s="11">
        <v>43.6</v>
      </c>
      <c r="Q2742" s="11">
        <v>0</v>
      </c>
      <c r="R2742" s="8">
        <v>0</v>
      </c>
      <c r="S2742" s="8">
        <v>0</v>
      </c>
      <c r="T2742" s="33" t="str">
        <f t="shared" si="380"/>
        <v/>
      </c>
      <c r="U2742" s="12">
        <f t="shared" si="381"/>
        <v>0</v>
      </c>
      <c r="V2742" s="10">
        <f t="shared" si="382"/>
        <v>0</v>
      </c>
      <c r="W2742" s="11">
        <v>11</v>
      </c>
      <c r="X2742" s="8" t="s">
        <v>148</v>
      </c>
      <c r="Y2742" s="8" t="s">
        <v>149</v>
      </c>
      <c r="Z2742" s="8" t="s">
        <v>497</v>
      </c>
      <c r="AA2742">
        <f t="shared" si="383"/>
        <v>4</v>
      </c>
      <c r="AB2742" s="32">
        <f t="shared" si="384"/>
        <v>-43.6</v>
      </c>
      <c r="AC2742" t="str">
        <f t="shared" si="385"/>
        <v>No Sales</v>
      </c>
      <c r="AD2742">
        <f>IFERROR(VLOOKUP(J2742,Product_lookup!$A:$G,5,FALSE),"")</f>
        <v>399</v>
      </c>
      <c r="AE2742">
        <f>IFERROR(VLOOKUP(J2742,Product_lookup!$A:$G,6,FALSE),"")</f>
        <v>148</v>
      </c>
      <c r="AF2742">
        <f>IFERROR(VLOOKUP(J2742,Product_lookup!$A:$G,7,FALSE),"")</f>
        <v>126</v>
      </c>
      <c r="AG2742" s="33">
        <f t="shared" si="386"/>
        <v>0.31328320802005011</v>
      </c>
    </row>
    <row r="2743" spans="1:33" x14ac:dyDescent="0.3">
      <c r="A2743" s="27">
        <v>46291</v>
      </c>
      <c r="B2743" s="8" t="s">
        <v>37</v>
      </c>
      <c r="C2743" s="8" t="s">
        <v>140</v>
      </c>
      <c r="D2743" s="8" t="s">
        <v>141</v>
      </c>
      <c r="E2743" s="8" t="s">
        <v>157</v>
      </c>
      <c r="F2743" s="8" t="s">
        <v>143</v>
      </c>
      <c r="G2743" s="8" t="s">
        <v>162</v>
      </c>
      <c r="H2743" s="8" t="s">
        <v>13</v>
      </c>
      <c r="I2743" s="8" t="s">
        <v>161</v>
      </c>
      <c r="J2743" s="8" t="s">
        <v>159</v>
      </c>
      <c r="K2743" s="8" t="s">
        <v>7</v>
      </c>
      <c r="L2743" s="12">
        <v>530</v>
      </c>
      <c r="M2743" s="9">
        <v>7</v>
      </c>
      <c r="N2743" s="10">
        <f t="shared" si="378"/>
        <v>1.3207547169811321E-2</v>
      </c>
      <c r="O2743" s="11">
        <f t="shared" si="379"/>
        <v>6.3100000000000005</v>
      </c>
      <c r="P2743" s="11">
        <v>44.17</v>
      </c>
      <c r="Q2743" s="11">
        <v>0</v>
      </c>
      <c r="R2743" s="8">
        <v>0</v>
      </c>
      <c r="S2743" s="8">
        <v>0</v>
      </c>
      <c r="T2743" s="33" t="str">
        <f t="shared" si="380"/>
        <v/>
      </c>
      <c r="U2743" s="12">
        <f t="shared" si="381"/>
        <v>0</v>
      </c>
      <c r="V2743" s="10">
        <f t="shared" si="382"/>
        <v>0</v>
      </c>
      <c r="W2743" s="11">
        <v>11.5</v>
      </c>
      <c r="X2743" s="8" t="s">
        <v>148</v>
      </c>
      <c r="Y2743" s="8" t="s">
        <v>149</v>
      </c>
      <c r="AA2743">
        <f t="shared" si="383"/>
        <v>4</v>
      </c>
      <c r="AB2743" s="32">
        <f t="shared" si="384"/>
        <v>-44.17</v>
      </c>
      <c r="AC2743" t="str">
        <f t="shared" si="385"/>
        <v>No Sales</v>
      </c>
      <c r="AD2743">
        <f>IFERROR(VLOOKUP(J2743,Product_lookup!$A:$G,5,FALSE),"")</f>
        <v>399</v>
      </c>
      <c r="AE2743">
        <f>IFERROR(VLOOKUP(J2743,Product_lookup!$A:$G,6,FALSE),"")</f>
        <v>148</v>
      </c>
      <c r="AF2743">
        <f>IFERROR(VLOOKUP(J2743,Product_lookup!$A:$G,7,FALSE),"")</f>
        <v>126</v>
      </c>
      <c r="AG2743" s="33">
        <f t="shared" si="386"/>
        <v>0.31328320802005011</v>
      </c>
    </row>
    <row r="2744" spans="1:33" x14ac:dyDescent="0.3">
      <c r="A2744" s="27">
        <v>46291</v>
      </c>
      <c r="B2744" s="8" t="s">
        <v>37</v>
      </c>
      <c r="C2744" s="8" t="s">
        <v>140</v>
      </c>
      <c r="D2744" s="8" t="s">
        <v>141</v>
      </c>
      <c r="E2744" s="8" t="s">
        <v>157</v>
      </c>
      <c r="F2744" s="8" t="s">
        <v>143</v>
      </c>
      <c r="G2744" s="8" t="s">
        <v>234</v>
      </c>
      <c r="H2744" s="8" t="s">
        <v>13</v>
      </c>
      <c r="I2744" s="8" t="s">
        <v>171</v>
      </c>
      <c r="J2744" s="8" t="s">
        <v>159</v>
      </c>
      <c r="K2744" s="8" t="s">
        <v>7</v>
      </c>
      <c r="L2744" s="12">
        <v>475</v>
      </c>
      <c r="M2744" s="9">
        <v>1</v>
      </c>
      <c r="N2744" s="10">
        <f t="shared" si="378"/>
        <v>2.1052631578947368E-3</v>
      </c>
      <c r="O2744" s="11">
        <f t="shared" si="379"/>
        <v>8.77</v>
      </c>
      <c r="P2744" s="8">
        <v>8.77</v>
      </c>
      <c r="Q2744" s="11">
        <v>0</v>
      </c>
      <c r="R2744" s="8">
        <v>0</v>
      </c>
      <c r="S2744" s="8">
        <v>0</v>
      </c>
      <c r="T2744" s="33" t="str">
        <f t="shared" si="380"/>
        <v/>
      </c>
      <c r="U2744" s="12">
        <f t="shared" si="381"/>
        <v>0</v>
      </c>
      <c r="V2744" s="10">
        <f t="shared" si="382"/>
        <v>0</v>
      </c>
      <c r="W2744" s="11">
        <v>11.5</v>
      </c>
      <c r="X2744" s="8" t="s">
        <v>148</v>
      </c>
      <c r="Y2744" s="8" t="s">
        <v>149</v>
      </c>
      <c r="AA2744">
        <f t="shared" si="383"/>
        <v>4</v>
      </c>
      <c r="AB2744" s="32">
        <f t="shared" si="384"/>
        <v>-8.77</v>
      </c>
      <c r="AC2744" t="str">
        <f t="shared" si="385"/>
        <v>No Sales</v>
      </c>
      <c r="AD2744">
        <f>IFERROR(VLOOKUP(J2744,Product_lookup!$A:$G,5,FALSE),"")</f>
        <v>399</v>
      </c>
      <c r="AE2744">
        <f>IFERROR(VLOOKUP(J2744,Product_lookup!$A:$G,6,FALSE),"")</f>
        <v>148</v>
      </c>
      <c r="AF2744">
        <f>IFERROR(VLOOKUP(J2744,Product_lookup!$A:$G,7,FALSE),"")</f>
        <v>126</v>
      </c>
      <c r="AG2744" s="33">
        <f t="shared" si="386"/>
        <v>0.31328320802005011</v>
      </c>
    </row>
    <row r="2745" spans="1:33" x14ac:dyDescent="0.3">
      <c r="A2745" s="27">
        <v>46291</v>
      </c>
      <c r="B2745" s="8" t="s">
        <v>37</v>
      </c>
      <c r="C2745" s="8" t="s">
        <v>140</v>
      </c>
      <c r="D2745" s="8" t="s">
        <v>141</v>
      </c>
      <c r="E2745" s="8" t="s">
        <v>239</v>
      </c>
      <c r="F2745" s="8" t="s">
        <v>143</v>
      </c>
      <c r="G2745" s="8" t="s">
        <v>240</v>
      </c>
      <c r="H2745" s="8" t="s">
        <v>13</v>
      </c>
      <c r="I2745" s="8" t="s">
        <v>457</v>
      </c>
      <c r="J2745" s="8" t="s">
        <v>242</v>
      </c>
      <c r="K2745" s="8" t="s">
        <v>14</v>
      </c>
      <c r="L2745" s="12">
        <v>682</v>
      </c>
      <c r="M2745" s="9">
        <v>4</v>
      </c>
      <c r="N2745" s="10">
        <f t="shared" si="378"/>
        <v>5.8651026392961877E-3</v>
      </c>
      <c r="O2745" s="11">
        <f t="shared" si="379"/>
        <v>5.69</v>
      </c>
      <c r="P2745" s="11">
        <v>22.76</v>
      </c>
      <c r="Q2745" s="11">
        <v>0</v>
      </c>
      <c r="R2745" s="8">
        <v>0</v>
      </c>
      <c r="S2745" s="8">
        <v>0</v>
      </c>
      <c r="T2745" s="33" t="str">
        <f t="shared" si="380"/>
        <v/>
      </c>
      <c r="U2745" s="12">
        <f t="shared" si="381"/>
        <v>0</v>
      </c>
      <c r="V2745" s="10">
        <f t="shared" si="382"/>
        <v>0</v>
      </c>
      <c r="W2745" s="11">
        <v>9</v>
      </c>
      <c r="X2745" s="8" t="s">
        <v>148</v>
      </c>
      <c r="Y2745" s="8" t="s">
        <v>149</v>
      </c>
      <c r="AA2745">
        <f t="shared" si="383"/>
        <v>4</v>
      </c>
      <c r="AB2745" s="32">
        <f t="shared" si="384"/>
        <v>-22.76</v>
      </c>
      <c r="AC2745" t="str">
        <f t="shared" si="385"/>
        <v>No Sales</v>
      </c>
      <c r="AD2745">
        <f>IFERROR(VLOOKUP(J2745,Product_lookup!$A:$G,5,FALSE),"")</f>
        <v>299</v>
      </c>
      <c r="AE2745">
        <f>IFERROR(VLOOKUP(J2745,Product_lookup!$A:$G,6,FALSE),"")</f>
        <v>114</v>
      </c>
      <c r="AF2745">
        <f>IFERROR(VLOOKUP(J2745,Product_lookup!$A:$G,7,FALSE),"")</f>
        <v>107</v>
      </c>
      <c r="AG2745" s="33">
        <f t="shared" si="386"/>
        <v>0.2608695652173913</v>
      </c>
    </row>
    <row r="2746" spans="1:33" x14ac:dyDescent="0.3">
      <c r="A2746" s="27">
        <v>46291</v>
      </c>
      <c r="B2746" s="8" t="s">
        <v>37</v>
      </c>
      <c r="C2746" s="8" t="s">
        <v>140</v>
      </c>
      <c r="D2746" s="8" t="s">
        <v>141</v>
      </c>
      <c r="E2746" s="8" t="s">
        <v>239</v>
      </c>
      <c r="F2746" s="8" t="s">
        <v>143</v>
      </c>
      <c r="G2746" s="8" t="s">
        <v>388</v>
      </c>
      <c r="H2746" s="8" t="s">
        <v>13</v>
      </c>
      <c r="I2746" s="8" t="s">
        <v>261</v>
      </c>
      <c r="J2746" s="8" t="s">
        <v>242</v>
      </c>
      <c r="K2746" s="8" t="s">
        <v>14</v>
      </c>
      <c r="L2746" s="12">
        <v>170</v>
      </c>
      <c r="M2746" s="9">
        <v>3</v>
      </c>
      <c r="N2746" s="10">
        <f t="shared" si="378"/>
        <v>1.7647058823529412E-2</v>
      </c>
      <c r="O2746" s="11">
        <f t="shared" si="379"/>
        <v>4.83</v>
      </c>
      <c r="P2746" s="11">
        <v>14.49</v>
      </c>
      <c r="Q2746" s="11">
        <v>0</v>
      </c>
      <c r="R2746" s="8">
        <v>0</v>
      </c>
      <c r="S2746" s="8">
        <v>0</v>
      </c>
      <c r="T2746" s="33" t="str">
        <f t="shared" si="380"/>
        <v/>
      </c>
      <c r="U2746" s="12">
        <f t="shared" si="381"/>
        <v>0</v>
      </c>
      <c r="V2746" s="10">
        <f t="shared" si="382"/>
        <v>0</v>
      </c>
      <c r="W2746" s="11">
        <v>8.5</v>
      </c>
      <c r="X2746" s="8" t="s">
        <v>148</v>
      </c>
      <c r="Y2746" s="8" t="s">
        <v>149</v>
      </c>
      <c r="AA2746">
        <f t="shared" si="383"/>
        <v>4</v>
      </c>
      <c r="AB2746" s="32">
        <f t="shared" si="384"/>
        <v>-14.49</v>
      </c>
      <c r="AC2746" t="str">
        <f t="shared" si="385"/>
        <v>No Sales</v>
      </c>
      <c r="AD2746">
        <f>IFERROR(VLOOKUP(J2746,Product_lookup!$A:$G,5,FALSE),"")</f>
        <v>299</v>
      </c>
      <c r="AE2746">
        <f>IFERROR(VLOOKUP(J2746,Product_lookup!$A:$G,6,FALSE),"")</f>
        <v>114</v>
      </c>
      <c r="AF2746">
        <f>IFERROR(VLOOKUP(J2746,Product_lookup!$A:$G,7,FALSE),"")</f>
        <v>107</v>
      </c>
      <c r="AG2746" s="33">
        <f t="shared" si="386"/>
        <v>0.2608695652173913</v>
      </c>
    </row>
    <row r="2747" spans="1:33" x14ac:dyDescent="0.3">
      <c r="A2747" s="27">
        <v>46291</v>
      </c>
      <c r="B2747" s="8" t="s">
        <v>37</v>
      </c>
      <c r="C2747" s="8" t="s">
        <v>140</v>
      </c>
      <c r="D2747" s="8" t="s">
        <v>141</v>
      </c>
      <c r="E2747" s="8" t="s">
        <v>239</v>
      </c>
      <c r="F2747" s="8" t="s">
        <v>143</v>
      </c>
      <c r="G2747" s="8" t="s">
        <v>240</v>
      </c>
      <c r="H2747" s="8" t="s">
        <v>13</v>
      </c>
      <c r="I2747" s="8" t="s">
        <v>952</v>
      </c>
      <c r="J2747" s="8" t="s">
        <v>242</v>
      </c>
      <c r="K2747" s="8" t="s">
        <v>14</v>
      </c>
      <c r="L2747" s="12">
        <v>410</v>
      </c>
      <c r="M2747" s="9">
        <v>0</v>
      </c>
      <c r="N2747" s="10">
        <f t="shared" si="378"/>
        <v>0</v>
      </c>
      <c r="O2747" s="11" t="str">
        <f t="shared" si="379"/>
        <v/>
      </c>
      <c r="P2747" s="11">
        <v>0</v>
      </c>
      <c r="Q2747" s="11">
        <v>0</v>
      </c>
      <c r="R2747" s="8">
        <v>0</v>
      </c>
      <c r="S2747" s="8">
        <v>0</v>
      </c>
      <c r="T2747" s="33" t="str">
        <f t="shared" si="380"/>
        <v/>
      </c>
      <c r="U2747" s="12" t="str">
        <f t="shared" si="381"/>
        <v/>
      </c>
      <c r="V2747" s="10" t="str">
        <f t="shared" si="382"/>
        <v/>
      </c>
      <c r="W2747" s="11">
        <v>7.5</v>
      </c>
      <c r="X2747" s="8" t="s">
        <v>148</v>
      </c>
      <c r="Y2747" s="8" t="s">
        <v>149</v>
      </c>
      <c r="AA2747">
        <f t="shared" si="383"/>
        <v>4</v>
      </c>
      <c r="AB2747" s="32">
        <f t="shared" si="384"/>
        <v>0</v>
      </c>
      <c r="AC2747" t="str">
        <f t="shared" si="385"/>
        <v>No Spend</v>
      </c>
      <c r="AD2747">
        <f>IFERROR(VLOOKUP(J2747,Product_lookup!$A:$G,5,FALSE),"")</f>
        <v>299</v>
      </c>
      <c r="AE2747">
        <f>IFERROR(VLOOKUP(J2747,Product_lookup!$A:$G,6,FALSE),"")</f>
        <v>114</v>
      </c>
      <c r="AF2747">
        <f>IFERROR(VLOOKUP(J2747,Product_lookup!$A:$G,7,FALSE),"")</f>
        <v>107</v>
      </c>
      <c r="AG2747" s="33">
        <f t="shared" si="386"/>
        <v>0.2608695652173913</v>
      </c>
    </row>
    <row r="2748" spans="1:33" x14ac:dyDescent="0.3">
      <c r="A2748" s="27">
        <v>46291</v>
      </c>
      <c r="B2748" s="8" t="s">
        <v>37</v>
      </c>
      <c r="C2748" s="8" t="s">
        <v>140</v>
      </c>
      <c r="D2748" s="8" t="s">
        <v>141</v>
      </c>
      <c r="E2748" s="8" t="s">
        <v>244</v>
      </c>
      <c r="F2748" s="8" t="s">
        <v>143</v>
      </c>
      <c r="G2748" s="8" t="s">
        <v>245</v>
      </c>
      <c r="H2748" s="8" t="s">
        <v>13</v>
      </c>
      <c r="I2748" s="8" t="s">
        <v>440</v>
      </c>
      <c r="J2748" s="8" t="s">
        <v>247</v>
      </c>
      <c r="K2748" s="8" t="s">
        <v>7</v>
      </c>
      <c r="L2748" s="12">
        <v>391</v>
      </c>
      <c r="M2748" s="9">
        <v>1</v>
      </c>
      <c r="N2748" s="10">
        <f t="shared" si="378"/>
        <v>2.5575447570332483E-3</v>
      </c>
      <c r="O2748" s="11">
        <f t="shared" si="379"/>
        <v>4.5599999999999996</v>
      </c>
      <c r="P2748" s="8">
        <v>4.5599999999999996</v>
      </c>
      <c r="Q2748" s="11">
        <v>0</v>
      </c>
      <c r="R2748" s="8">
        <v>0</v>
      </c>
      <c r="S2748" s="8">
        <v>0</v>
      </c>
      <c r="T2748" s="33" t="str">
        <f t="shared" si="380"/>
        <v/>
      </c>
      <c r="U2748" s="12">
        <f t="shared" si="381"/>
        <v>0</v>
      </c>
      <c r="V2748" s="10">
        <f t="shared" si="382"/>
        <v>0</v>
      </c>
      <c r="W2748" s="11">
        <v>8.5</v>
      </c>
      <c r="X2748" s="8" t="s">
        <v>148</v>
      </c>
      <c r="Y2748" s="8" t="s">
        <v>149</v>
      </c>
      <c r="AA2748">
        <f t="shared" si="383"/>
        <v>4</v>
      </c>
      <c r="AB2748" s="32">
        <f t="shared" si="384"/>
        <v>-4.5599999999999996</v>
      </c>
      <c r="AC2748" t="str">
        <f t="shared" si="385"/>
        <v>No Sales</v>
      </c>
      <c r="AD2748">
        <f>IFERROR(VLOOKUP(J2748,Product_lookup!$A:$G,5,FALSE),"")</f>
        <v>279</v>
      </c>
      <c r="AE2748">
        <f>IFERROR(VLOOKUP(J2748,Product_lookup!$A:$G,6,FALSE),"")</f>
        <v>106</v>
      </c>
      <c r="AF2748">
        <f>IFERROR(VLOOKUP(J2748,Product_lookup!$A:$G,7,FALSE),"")</f>
        <v>105</v>
      </c>
      <c r="AG2748" s="33">
        <f t="shared" si="386"/>
        <v>0.24372759856630824</v>
      </c>
    </row>
    <row r="2749" spans="1:33" x14ac:dyDescent="0.3">
      <c r="A2749" s="27">
        <v>46291</v>
      </c>
      <c r="B2749" s="8" t="s">
        <v>37</v>
      </c>
      <c r="C2749" s="8" t="s">
        <v>140</v>
      </c>
      <c r="D2749" s="8" t="s">
        <v>141</v>
      </c>
      <c r="E2749" s="8" t="s">
        <v>244</v>
      </c>
      <c r="F2749" s="8" t="s">
        <v>143</v>
      </c>
      <c r="G2749" s="8" t="s">
        <v>245</v>
      </c>
      <c r="H2749" s="8" t="s">
        <v>13</v>
      </c>
      <c r="I2749" s="8" t="s">
        <v>248</v>
      </c>
      <c r="J2749" s="8" t="s">
        <v>247</v>
      </c>
      <c r="K2749" s="8" t="s">
        <v>21</v>
      </c>
      <c r="L2749" s="12">
        <v>439</v>
      </c>
      <c r="M2749" s="9">
        <v>14</v>
      </c>
      <c r="N2749" s="10">
        <f t="shared" si="378"/>
        <v>3.1890660592255128E-2</v>
      </c>
      <c r="O2749" s="11">
        <f t="shared" si="379"/>
        <v>6</v>
      </c>
      <c r="P2749" s="8">
        <v>84</v>
      </c>
      <c r="Q2749" s="11">
        <v>837</v>
      </c>
      <c r="R2749" s="8">
        <v>3</v>
      </c>
      <c r="S2749" s="8">
        <v>3</v>
      </c>
      <c r="T2749" s="33">
        <f t="shared" si="380"/>
        <v>0.1003584229390681</v>
      </c>
      <c r="U2749" s="12">
        <f t="shared" si="381"/>
        <v>9.9642857142857135</v>
      </c>
      <c r="V2749" s="10">
        <f t="shared" si="382"/>
        <v>0.21428571428571427</v>
      </c>
      <c r="W2749" s="11">
        <v>6</v>
      </c>
      <c r="X2749" s="8" t="s">
        <v>148</v>
      </c>
      <c r="Y2749" s="8" t="s">
        <v>149</v>
      </c>
      <c r="AA2749">
        <f t="shared" si="383"/>
        <v>4</v>
      </c>
      <c r="AB2749" s="32">
        <f t="shared" si="384"/>
        <v>120</v>
      </c>
      <c r="AC2749" t="str">
        <f t="shared" si="385"/>
        <v>Profitable</v>
      </c>
      <c r="AD2749">
        <f>IFERROR(VLOOKUP(J2749,Product_lookup!$A:$G,5,FALSE),"")</f>
        <v>279</v>
      </c>
      <c r="AE2749">
        <f>IFERROR(VLOOKUP(J2749,Product_lookup!$A:$G,6,FALSE),"")</f>
        <v>106</v>
      </c>
      <c r="AF2749">
        <f>IFERROR(VLOOKUP(J2749,Product_lookup!$A:$G,7,FALSE),"")</f>
        <v>105</v>
      </c>
      <c r="AG2749" s="33">
        <f t="shared" si="386"/>
        <v>0.24372759856630824</v>
      </c>
    </row>
    <row r="2750" spans="1:33" x14ac:dyDescent="0.3">
      <c r="A2750" s="27">
        <v>46291</v>
      </c>
      <c r="B2750" s="8" t="s">
        <v>37</v>
      </c>
      <c r="C2750" s="8" t="s">
        <v>140</v>
      </c>
      <c r="D2750" s="8" t="s">
        <v>141</v>
      </c>
      <c r="E2750" s="8" t="s">
        <v>244</v>
      </c>
      <c r="F2750" s="8" t="s">
        <v>143</v>
      </c>
      <c r="G2750" s="8" t="s">
        <v>245</v>
      </c>
      <c r="H2750" s="8" t="s">
        <v>13</v>
      </c>
      <c r="I2750" s="8" t="s">
        <v>253</v>
      </c>
      <c r="J2750" s="8" t="s">
        <v>247</v>
      </c>
      <c r="K2750" s="8" t="s">
        <v>7</v>
      </c>
      <c r="L2750" s="12">
        <v>456</v>
      </c>
      <c r="M2750" s="9">
        <v>1</v>
      </c>
      <c r="N2750" s="10">
        <f t="shared" si="378"/>
        <v>2.1929824561403508E-3</v>
      </c>
      <c r="O2750" s="11">
        <f t="shared" si="379"/>
        <v>3.87</v>
      </c>
      <c r="P2750" s="8">
        <v>3.87</v>
      </c>
      <c r="Q2750" s="11">
        <v>0</v>
      </c>
      <c r="R2750" s="8">
        <v>0</v>
      </c>
      <c r="S2750" s="8">
        <v>0</v>
      </c>
      <c r="T2750" s="33" t="str">
        <f t="shared" si="380"/>
        <v/>
      </c>
      <c r="U2750" s="12">
        <f t="shared" si="381"/>
        <v>0</v>
      </c>
      <c r="V2750" s="10">
        <f t="shared" si="382"/>
        <v>0</v>
      </c>
      <c r="W2750" s="11">
        <v>5.5</v>
      </c>
      <c r="X2750" s="8" t="s">
        <v>148</v>
      </c>
      <c r="Y2750" s="8" t="s">
        <v>149</v>
      </c>
      <c r="AA2750">
        <f t="shared" si="383"/>
        <v>4</v>
      </c>
      <c r="AB2750" s="32">
        <f t="shared" si="384"/>
        <v>-3.87</v>
      </c>
      <c r="AC2750" t="str">
        <f t="shared" si="385"/>
        <v>No Sales</v>
      </c>
      <c r="AD2750">
        <f>IFERROR(VLOOKUP(J2750,Product_lookup!$A:$G,5,FALSE),"")</f>
        <v>279</v>
      </c>
      <c r="AE2750">
        <f>IFERROR(VLOOKUP(J2750,Product_lookup!$A:$G,6,FALSE),"")</f>
        <v>106</v>
      </c>
      <c r="AF2750">
        <f>IFERROR(VLOOKUP(J2750,Product_lookup!$A:$G,7,FALSE),"")</f>
        <v>105</v>
      </c>
      <c r="AG2750" s="33">
        <f t="shared" si="386"/>
        <v>0.24372759856630824</v>
      </c>
    </row>
    <row r="2751" spans="1:33" x14ac:dyDescent="0.3">
      <c r="A2751" s="27">
        <v>46291</v>
      </c>
      <c r="B2751" s="8" t="s">
        <v>37</v>
      </c>
      <c r="C2751" s="8" t="s">
        <v>140</v>
      </c>
      <c r="D2751" s="8" t="s">
        <v>141</v>
      </c>
      <c r="E2751" s="8" t="s">
        <v>167</v>
      </c>
      <c r="F2751" s="8" t="s">
        <v>143</v>
      </c>
      <c r="G2751" s="8" t="s">
        <v>168</v>
      </c>
      <c r="H2751" s="8" t="s">
        <v>13</v>
      </c>
      <c r="I2751" s="8" t="s">
        <v>343</v>
      </c>
      <c r="J2751" s="8" t="s">
        <v>169</v>
      </c>
      <c r="K2751" s="8" t="s">
        <v>21</v>
      </c>
      <c r="L2751" s="12">
        <v>208</v>
      </c>
      <c r="M2751" s="9">
        <v>3</v>
      </c>
      <c r="N2751" s="10">
        <f t="shared" si="378"/>
        <v>1.4423076923076924E-2</v>
      </c>
      <c r="O2751" s="11">
        <f t="shared" si="379"/>
        <v>6.1700000000000008</v>
      </c>
      <c r="P2751" s="11">
        <v>18.510000000000002</v>
      </c>
      <c r="Q2751" s="11">
        <v>0</v>
      </c>
      <c r="R2751" s="8">
        <v>0</v>
      </c>
      <c r="S2751" s="8">
        <v>0</v>
      </c>
      <c r="T2751" s="33" t="str">
        <f t="shared" si="380"/>
        <v/>
      </c>
      <c r="U2751" s="12">
        <f t="shared" si="381"/>
        <v>0</v>
      </c>
      <c r="V2751" s="10">
        <f t="shared" si="382"/>
        <v>0</v>
      </c>
      <c r="W2751" s="11">
        <v>6.5</v>
      </c>
      <c r="X2751" s="8" t="s">
        <v>148</v>
      </c>
      <c r="Y2751" s="8" t="s">
        <v>149</v>
      </c>
      <c r="AA2751">
        <f t="shared" si="383"/>
        <v>4</v>
      </c>
      <c r="AB2751" s="32">
        <f t="shared" si="384"/>
        <v>-18.510000000000002</v>
      </c>
      <c r="AC2751" t="str">
        <f t="shared" si="385"/>
        <v>No Sales</v>
      </c>
      <c r="AD2751">
        <f>IFERROR(VLOOKUP(J2751,Product_lookup!$A:$G,5,FALSE),"")</f>
        <v>249</v>
      </c>
      <c r="AE2751">
        <f>IFERROR(VLOOKUP(J2751,Product_lookup!$A:$G,6,FALSE),"")</f>
        <v>100</v>
      </c>
      <c r="AF2751">
        <f>IFERROR(VLOOKUP(J2751,Product_lookup!$A:$G,7,FALSE),"")</f>
        <v>102</v>
      </c>
      <c r="AG2751" s="33">
        <f t="shared" si="386"/>
        <v>0.18875502008032127</v>
      </c>
    </row>
    <row r="2752" spans="1:33" x14ac:dyDescent="0.3">
      <c r="A2752" s="27">
        <v>46291</v>
      </c>
      <c r="B2752" s="8" t="s">
        <v>37</v>
      </c>
      <c r="C2752" s="8" t="s">
        <v>140</v>
      </c>
      <c r="D2752" s="8" t="s">
        <v>141</v>
      </c>
      <c r="E2752" s="8" t="s">
        <v>257</v>
      </c>
      <c r="F2752" s="8" t="s">
        <v>143</v>
      </c>
      <c r="G2752" s="8" t="s">
        <v>258</v>
      </c>
      <c r="H2752" s="8" t="s">
        <v>13</v>
      </c>
      <c r="I2752" s="8" t="s">
        <v>258</v>
      </c>
      <c r="J2752" s="8" t="s">
        <v>260</v>
      </c>
      <c r="K2752" s="8" t="s">
        <v>21</v>
      </c>
      <c r="L2752" s="12">
        <v>1146</v>
      </c>
      <c r="M2752" s="9">
        <v>5</v>
      </c>
      <c r="N2752" s="10">
        <f t="shared" si="378"/>
        <v>4.3630017452006981E-3</v>
      </c>
      <c r="O2752" s="11">
        <f t="shared" si="379"/>
        <v>8.73</v>
      </c>
      <c r="P2752" s="11">
        <v>43.65</v>
      </c>
      <c r="Q2752" s="11">
        <v>0</v>
      </c>
      <c r="R2752" s="8">
        <v>0</v>
      </c>
      <c r="S2752" s="8">
        <v>0</v>
      </c>
      <c r="T2752" s="33" t="str">
        <f t="shared" si="380"/>
        <v/>
      </c>
      <c r="U2752" s="12">
        <f t="shared" si="381"/>
        <v>0</v>
      </c>
      <c r="V2752" s="10">
        <f t="shared" si="382"/>
        <v>0</v>
      </c>
      <c r="W2752" s="11">
        <v>9</v>
      </c>
      <c r="X2752" s="8" t="s">
        <v>148</v>
      </c>
      <c r="Y2752" s="8" t="s">
        <v>149</v>
      </c>
      <c r="AA2752">
        <f t="shared" si="383"/>
        <v>4</v>
      </c>
      <c r="AB2752" s="32">
        <f t="shared" si="384"/>
        <v>-43.65</v>
      </c>
      <c r="AC2752" t="str">
        <f t="shared" si="385"/>
        <v>No Sales</v>
      </c>
      <c r="AD2752">
        <f>IFERROR(VLOOKUP(J2752,Product_lookup!$A:$G,5,FALSE),"")</f>
        <v>349</v>
      </c>
      <c r="AE2752">
        <f>IFERROR(VLOOKUP(J2752,Product_lookup!$A:$G,6,FALSE),"")</f>
        <v>133</v>
      </c>
      <c r="AF2752">
        <f>IFERROR(VLOOKUP(J2752,Product_lookup!$A:$G,7,FALSE),"")</f>
        <v>111</v>
      </c>
      <c r="AG2752" s="33">
        <f t="shared" si="386"/>
        <v>0.3008595988538682</v>
      </c>
    </row>
    <row r="2753" spans="1:33" x14ac:dyDescent="0.3">
      <c r="A2753" s="27">
        <v>46291</v>
      </c>
      <c r="B2753" s="8" t="s">
        <v>33</v>
      </c>
      <c r="C2753" s="8" t="s">
        <v>173</v>
      </c>
      <c r="D2753" s="8" t="s">
        <v>141</v>
      </c>
      <c r="E2753" s="8" t="s">
        <v>193</v>
      </c>
      <c r="F2753" s="8" t="s">
        <v>143</v>
      </c>
      <c r="G2753" s="8" t="s">
        <v>194</v>
      </c>
      <c r="H2753" s="8" t="s">
        <v>24</v>
      </c>
      <c r="I2753" s="8" t="s">
        <v>1168</v>
      </c>
      <c r="J2753" s="8" t="s">
        <v>195</v>
      </c>
      <c r="K2753" s="8" t="s">
        <v>14</v>
      </c>
      <c r="L2753" s="12">
        <v>208</v>
      </c>
      <c r="M2753" s="9">
        <v>1</v>
      </c>
      <c r="N2753" s="10">
        <f t="shared" si="378"/>
        <v>4.807692307692308E-3</v>
      </c>
      <c r="O2753" s="11">
        <f t="shared" si="379"/>
        <v>5.5</v>
      </c>
      <c r="P2753" s="11">
        <v>5.5</v>
      </c>
      <c r="Q2753" s="11">
        <v>0</v>
      </c>
      <c r="R2753" s="8">
        <v>0</v>
      </c>
      <c r="S2753" s="8">
        <v>0</v>
      </c>
      <c r="T2753" s="33" t="str">
        <f t="shared" si="380"/>
        <v/>
      </c>
      <c r="U2753" s="12">
        <f t="shared" si="381"/>
        <v>0</v>
      </c>
      <c r="V2753" s="10">
        <f t="shared" si="382"/>
        <v>0</v>
      </c>
      <c r="W2753" s="11">
        <v>9</v>
      </c>
      <c r="X2753" s="8" t="s">
        <v>148</v>
      </c>
      <c r="Y2753" s="8" t="s">
        <v>149</v>
      </c>
      <c r="AA2753">
        <f t="shared" si="383"/>
        <v>4</v>
      </c>
      <c r="AB2753" s="32">
        <f t="shared" si="384"/>
        <v>-5.5</v>
      </c>
      <c r="AC2753" t="str">
        <f t="shared" si="385"/>
        <v>No Sales</v>
      </c>
      <c r="AD2753">
        <f>IFERROR(VLOOKUP(J2753,Product_lookup!$A:$G,5,FALSE),"")</f>
        <v>399</v>
      </c>
      <c r="AE2753">
        <f>IFERROR(VLOOKUP(J2753,Product_lookup!$A:$G,6,FALSE),"")</f>
        <v>148</v>
      </c>
      <c r="AF2753">
        <f>IFERROR(VLOOKUP(J2753,Product_lookup!$A:$G,7,FALSE),"")</f>
        <v>126</v>
      </c>
      <c r="AG2753" s="33">
        <f t="shared" si="386"/>
        <v>0.31328320802005011</v>
      </c>
    </row>
    <row r="2754" spans="1:33" x14ac:dyDescent="0.3">
      <c r="A2754" s="27">
        <v>46291</v>
      </c>
      <c r="B2754" s="8" t="s">
        <v>33</v>
      </c>
      <c r="C2754" s="8" t="s">
        <v>173</v>
      </c>
      <c r="D2754" s="8" t="s">
        <v>141</v>
      </c>
      <c r="E2754" s="8" t="s">
        <v>193</v>
      </c>
      <c r="F2754" s="8" t="s">
        <v>143</v>
      </c>
      <c r="G2754" s="8" t="s">
        <v>194</v>
      </c>
      <c r="H2754" s="8" t="s">
        <v>24</v>
      </c>
      <c r="I2754" s="8" t="s">
        <v>264</v>
      </c>
      <c r="J2754" s="8" t="s">
        <v>195</v>
      </c>
      <c r="K2754" s="8" t="s">
        <v>7</v>
      </c>
      <c r="L2754" s="12">
        <v>979</v>
      </c>
      <c r="M2754" s="9">
        <v>8</v>
      </c>
      <c r="N2754" s="10">
        <f t="shared" ref="N2754:N2817" si="387">IF(L2754=0,"",M2754/L2754)</f>
        <v>8.171603677221655E-3</v>
      </c>
      <c r="O2754" s="11">
        <f t="shared" ref="O2754:O2817" si="388">IF(M2754=0,"",P2754/M2754)</f>
        <v>5.0199999999999996</v>
      </c>
      <c r="P2754" s="11">
        <v>40.159999999999997</v>
      </c>
      <c r="Q2754" s="11">
        <v>0</v>
      </c>
      <c r="R2754" s="8">
        <v>0</v>
      </c>
      <c r="S2754" s="8">
        <v>0</v>
      </c>
      <c r="T2754" s="33" t="str">
        <f t="shared" ref="T2754:T2817" si="389">IF(Q2754=0,"",P2754/Q2754)</f>
        <v/>
      </c>
      <c r="U2754" s="12">
        <f t="shared" ref="U2754:U2817" si="390">IF(P2754=0,"",Q2754/P2754)</f>
        <v>0</v>
      </c>
      <c r="V2754" s="10">
        <f t="shared" ref="V2754:V2817" si="391">IF(M2754=0,"",R2754/M2754)</f>
        <v>0</v>
      </c>
      <c r="W2754" s="11">
        <v>8.5</v>
      </c>
      <c r="X2754" s="8" t="s">
        <v>148</v>
      </c>
      <c r="Y2754" s="8" t="s">
        <v>149</v>
      </c>
      <c r="AA2754">
        <f t="shared" ref="AA2754:AA2817" si="392">IF(OR(A2754&lt;DATE(2026,9,1),A2754&gt;DATE(2026,9,28)),"Check Date",INT((A2754-DATE(2026,9,1))/7)+1)</f>
        <v>4</v>
      </c>
      <c r="AB2754" s="32">
        <f t="shared" ref="AB2754:AB2817" si="393">IF(OR(AD2754="",AE2754="",AF2754=""),"",S2754*(AD2754-AE2754-AF2754)-P2754)</f>
        <v>-40.159999999999997</v>
      </c>
      <c r="AC2754" t="str">
        <f t="shared" ref="AC2754:AC2817" si="394">IF(P2754&lt;0,"Review",IF(OR(AD2754="",AE2754="",AF2754=""),"Cost missing",IF(P2754=0,"No Spend",IF(Q2754=0,"No Sales",IF(P2754/Q2754&lt;AG2754,"Profitable","Losing")))))</f>
        <v>No Sales</v>
      </c>
      <c r="AD2754">
        <f>IFERROR(VLOOKUP(J2754,Product_lookup!$A:$G,5,FALSE),"")</f>
        <v>399</v>
      </c>
      <c r="AE2754">
        <f>IFERROR(VLOOKUP(J2754,Product_lookup!$A:$G,6,FALSE),"")</f>
        <v>148</v>
      </c>
      <c r="AF2754">
        <f>IFERROR(VLOOKUP(J2754,Product_lookup!$A:$G,7,FALSE),"")</f>
        <v>126</v>
      </c>
      <c r="AG2754" s="33">
        <f t="shared" ref="AG2754:AG2817" si="395">IFERROR((AD2754-AE2754-AF2754)/AD2754,"")</f>
        <v>0.31328320802005011</v>
      </c>
    </row>
    <row r="2755" spans="1:33" x14ac:dyDescent="0.3">
      <c r="A2755" s="27">
        <v>46291</v>
      </c>
      <c r="B2755" s="8" t="s">
        <v>33</v>
      </c>
      <c r="C2755" s="8" t="s">
        <v>173</v>
      </c>
      <c r="D2755" s="8" t="s">
        <v>141</v>
      </c>
      <c r="E2755" s="8" t="s">
        <v>193</v>
      </c>
      <c r="F2755" s="8" t="s">
        <v>143</v>
      </c>
      <c r="G2755" s="8" t="s">
        <v>264</v>
      </c>
      <c r="H2755" s="8" t="s">
        <v>24</v>
      </c>
      <c r="I2755" s="8" t="s">
        <v>1193</v>
      </c>
      <c r="J2755" s="8" t="s">
        <v>195</v>
      </c>
      <c r="K2755" s="8" t="s">
        <v>14</v>
      </c>
      <c r="L2755" s="12">
        <v>186</v>
      </c>
      <c r="M2755" s="9">
        <v>1</v>
      </c>
      <c r="N2755" s="10">
        <f t="shared" si="387"/>
        <v>5.3763440860215058E-3</v>
      </c>
      <c r="O2755" s="11">
        <f t="shared" si="388"/>
        <v>6.37</v>
      </c>
      <c r="P2755" s="11">
        <v>6.37</v>
      </c>
      <c r="Q2755" s="11">
        <v>0</v>
      </c>
      <c r="R2755" s="8">
        <v>0</v>
      </c>
      <c r="S2755" s="8">
        <v>0</v>
      </c>
      <c r="T2755" s="33" t="str">
        <f t="shared" si="389"/>
        <v/>
      </c>
      <c r="U2755" s="12">
        <f t="shared" si="390"/>
        <v>0</v>
      </c>
      <c r="V2755" s="10">
        <f t="shared" si="391"/>
        <v>0</v>
      </c>
      <c r="W2755" s="11">
        <v>8.5</v>
      </c>
      <c r="X2755" s="8" t="s">
        <v>148</v>
      </c>
      <c r="Y2755" s="8" t="s">
        <v>149</v>
      </c>
      <c r="AA2755">
        <f t="shared" si="392"/>
        <v>4</v>
      </c>
      <c r="AB2755" s="32">
        <f t="shared" si="393"/>
        <v>-6.37</v>
      </c>
      <c r="AC2755" t="str">
        <f t="shared" si="394"/>
        <v>No Sales</v>
      </c>
      <c r="AD2755">
        <f>IFERROR(VLOOKUP(J2755,Product_lookup!$A:$G,5,FALSE),"")</f>
        <v>399</v>
      </c>
      <c r="AE2755">
        <f>IFERROR(VLOOKUP(J2755,Product_lookup!$A:$G,6,FALSE),"")</f>
        <v>148</v>
      </c>
      <c r="AF2755">
        <f>IFERROR(VLOOKUP(J2755,Product_lookup!$A:$G,7,FALSE),"")</f>
        <v>126</v>
      </c>
      <c r="AG2755" s="33">
        <f t="shared" si="395"/>
        <v>0.31328320802005011</v>
      </c>
    </row>
    <row r="2756" spans="1:33" x14ac:dyDescent="0.3">
      <c r="A2756" s="27">
        <v>46291</v>
      </c>
      <c r="B2756" s="8" t="s">
        <v>33</v>
      </c>
      <c r="C2756" s="8" t="s">
        <v>173</v>
      </c>
      <c r="D2756" s="8" t="s">
        <v>141</v>
      </c>
      <c r="E2756" s="8" t="s">
        <v>200</v>
      </c>
      <c r="F2756" s="8" t="s">
        <v>143</v>
      </c>
      <c r="G2756" s="8" t="s">
        <v>268</v>
      </c>
      <c r="H2756" s="8" t="s">
        <v>24</v>
      </c>
      <c r="I2756" s="8" t="s">
        <v>518</v>
      </c>
      <c r="J2756" s="8" t="s">
        <v>202</v>
      </c>
      <c r="K2756" s="8" t="s">
        <v>14</v>
      </c>
      <c r="L2756" s="12">
        <v>348</v>
      </c>
      <c r="M2756" s="9">
        <v>2</v>
      </c>
      <c r="N2756" s="10">
        <f t="shared" si="387"/>
        <v>5.7471264367816091E-3</v>
      </c>
      <c r="O2756" s="11">
        <f t="shared" si="388"/>
        <v>10.75</v>
      </c>
      <c r="P2756" s="11">
        <v>21.5</v>
      </c>
      <c r="Q2756" s="11">
        <v>0</v>
      </c>
      <c r="R2756" s="8">
        <v>0</v>
      </c>
      <c r="S2756" s="8">
        <v>0</v>
      </c>
      <c r="T2756" s="33" t="str">
        <f t="shared" si="389"/>
        <v/>
      </c>
      <c r="U2756" s="12">
        <f t="shared" si="390"/>
        <v>0</v>
      </c>
      <c r="V2756" s="10">
        <f t="shared" si="391"/>
        <v>0</v>
      </c>
      <c r="W2756" s="11">
        <v>14.5</v>
      </c>
      <c r="X2756" s="8" t="s">
        <v>148</v>
      </c>
      <c r="Y2756" s="8" t="s">
        <v>149</v>
      </c>
      <c r="AA2756">
        <f t="shared" si="392"/>
        <v>4</v>
      </c>
      <c r="AB2756" s="32">
        <f t="shared" si="393"/>
        <v>-21.5</v>
      </c>
      <c r="AC2756" t="str">
        <f t="shared" si="394"/>
        <v>No Sales</v>
      </c>
      <c r="AD2756">
        <f>IFERROR(VLOOKUP(J2756,Product_lookup!$A:$G,5,FALSE),"")</f>
        <v>429</v>
      </c>
      <c r="AE2756">
        <f>IFERROR(VLOOKUP(J2756,Product_lookup!$A:$G,6,FALSE),"")</f>
        <v>159</v>
      </c>
      <c r="AF2756">
        <f>IFERROR(VLOOKUP(J2756,Product_lookup!$A:$G,7,FALSE),"")</f>
        <v>139</v>
      </c>
      <c r="AG2756" s="33">
        <f t="shared" si="395"/>
        <v>0.30536130536130535</v>
      </c>
    </row>
    <row r="2757" spans="1:33" x14ac:dyDescent="0.3">
      <c r="A2757" s="27">
        <v>46291</v>
      </c>
      <c r="B2757" s="8" t="s">
        <v>33</v>
      </c>
      <c r="C2757" s="8" t="s">
        <v>173</v>
      </c>
      <c r="D2757" s="8" t="s">
        <v>141</v>
      </c>
      <c r="E2757" s="8" t="s">
        <v>200</v>
      </c>
      <c r="F2757" s="8" t="s">
        <v>143</v>
      </c>
      <c r="G2757" s="8" t="s">
        <v>270</v>
      </c>
      <c r="H2757" s="8" t="s">
        <v>24</v>
      </c>
      <c r="I2757" s="8" t="s">
        <v>858</v>
      </c>
      <c r="J2757" s="8" t="s">
        <v>202</v>
      </c>
      <c r="K2757" s="8" t="s">
        <v>14</v>
      </c>
      <c r="L2757" s="12">
        <v>275</v>
      </c>
      <c r="M2757" s="9">
        <v>5</v>
      </c>
      <c r="N2757" s="10">
        <f t="shared" si="387"/>
        <v>1.8181818181818181E-2</v>
      </c>
      <c r="O2757" s="11">
        <f t="shared" si="388"/>
        <v>5.88</v>
      </c>
      <c r="P2757" s="11">
        <v>29.4</v>
      </c>
      <c r="Q2757" s="11">
        <v>0</v>
      </c>
      <c r="R2757" s="8">
        <v>0</v>
      </c>
      <c r="S2757" s="8">
        <v>0</v>
      </c>
      <c r="T2757" s="33" t="str">
        <f t="shared" si="389"/>
        <v/>
      </c>
      <c r="U2757" s="12">
        <f t="shared" si="390"/>
        <v>0</v>
      </c>
      <c r="V2757" s="10">
        <f t="shared" si="391"/>
        <v>0</v>
      </c>
      <c r="W2757" s="11">
        <v>10.5</v>
      </c>
      <c r="X2757" s="8" t="s">
        <v>148</v>
      </c>
      <c r="Y2757" s="8" t="s">
        <v>149</v>
      </c>
      <c r="AA2757">
        <f t="shared" si="392"/>
        <v>4</v>
      </c>
      <c r="AB2757" s="32">
        <f t="shared" si="393"/>
        <v>-29.4</v>
      </c>
      <c r="AC2757" t="str">
        <f t="shared" si="394"/>
        <v>No Sales</v>
      </c>
      <c r="AD2757">
        <f>IFERROR(VLOOKUP(J2757,Product_lookup!$A:$G,5,FALSE),"")</f>
        <v>429</v>
      </c>
      <c r="AE2757">
        <f>IFERROR(VLOOKUP(J2757,Product_lookup!$A:$G,6,FALSE),"")</f>
        <v>159</v>
      </c>
      <c r="AF2757">
        <f>IFERROR(VLOOKUP(J2757,Product_lookup!$A:$G,7,FALSE),"")</f>
        <v>139</v>
      </c>
      <c r="AG2757" s="33">
        <f t="shared" si="395"/>
        <v>0.30536130536130535</v>
      </c>
    </row>
    <row r="2758" spans="1:33" x14ac:dyDescent="0.3">
      <c r="A2758" s="27">
        <v>46291</v>
      </c>
      <c r="B2758" s="8" t="s">
        <v>33</v>
      </c>
      <c r="C2758" s="8" t="s">
        <v>173</v>
      </c>
      <c r="D2758" s="8" t="s">
        <v>141</v>
      </c>
      <c r="E2758" s="8" t="s">
        <v>271</v>
      </c>
      <c r="F2758" s="8" t="s">
        <v>143</v>
      </c>
      <c r="G2758" s="8" t="s">
        <v>275</v>
      </c>
      <c r="H2758" s="8" t="s">
        <v>24</v>
      </c>
      <c r="I2758" s="8" t="s">
        <v>272</v>
      </c>
      <c r="J2758" s="8" t="s">
        <v>274</v>
      </c>
      <c r="K2758" s="8" t="s">
        <v>21</v>
      </c>
      <c r="L2758" s="12">
        <v>868</v>
      </c>
      <c r="M2758" s="9">
        <v>10</v>
      </c>
      <c r="N2758" s="10">
        <f t="shared" si="387"/>
        <v>1.1520737327188941E-2</v>
      </c>
      <c r="O2758" s="11">
        <f t="shared" si="388"/>
        <v>12.5</v>
      </c>
      <c r="P2758" s="11">
        <v>125</v>
      </c>
      <c r="Q2758" s="11">
        <v>0</v>
      </c>
      <c r="R2758" s="8">
        <v>0</v>
      </c>
      <c r="S2758" s="8">
        <v>0</v>
      </c>
      <c r="T2758" s="33" t="str">
        <f t="shared" si="389"/>
        <v/>
      </c>
      <c r="U2758" s="12">
        <f t="shared" si="390"/>
        <v>0</v>
      </c>
      <c r="V2758" s="10">
        <f t="shared" si="391"/>
        <v>0</v>
      </c>
      <c r="W2758" s="11">
        <v>12.5</v>
      </c>
      <c r="X2758" s="8" t="s">
        <v>148</v>
      </c>
      <c r="Y2758" s="8" t="s">
        <v>149</v>
      </c>
      <c r="AA2758">
        <f t="shared" si="392"/>
        <v>4</v>
      </c>
      <c r="AB2758" s="32">
        <f t="shared" si="393"/>
        <v>-125</v>
      </c>
      <c r="AC2758" t="str">
        <f t="shared" si="394"/>
        <v>No Sales</v>
      </c>
      <c r="AD2758">
        <f>IFERROR(VLOOKUP(J2758,Product_lookup!$A:$G,5,FALSE),"")</f>
        <v>549</v>
      </c>
      <c r="AE2758">
        <f>IFERROR(VLOOKUP(J2758,Product_lookup!$A:$G,6,FALSE),"")</f>
        <v>198</v>
      </c>
      <c r="AF2758">
        <f>IFERROR(VLOOKUP(J2758,Product_lookup!$A:$G,7,FALSE),"")</f>
        <v>139</v>
      </c>
      <c r="AG2758" s="33">
        <f t="shared" si="395"/>
        <v>0.38615664845173042</v>
      </c>
    </row>
    <row r="2759" spans="1:33" x14ac:dyDescent="0.3">
      <c r="A2759" s="27">
        <v>46291</v>
      </c>
      <c r="B2759" s="8" t="s">
        <v>33</v>
      </c>
      <c r="C2759" s="8" t="s">
        <v>173</v>
      </c>
      <c r="D2759" s="8" t="s">
        <v>141</v>
      </c>
      <c r="E2759" s="8" t="s">
        <v>271</v>
      </c>
      <c r="F2759" s="8" t="s">
        <v>143</v>
      </c>
      <c r="G2759" s="8" t="s">
        <v>275</v>
      </c>
      <c r="H2759" s="8" t="s">
        <v>24</v>
      </c>
      <c r="I2759" s="8" t="s">
        <v>596</v>
      </c>
      <c r="J2759" s="8" t="s">
        <v>274</v>
      </c>
      <c r="K2759" s="8" t="s">
        <v>21</v>
      </c>
      <c r="L2759" s="12">
        <v>332</v>
      </c>
      <c r="M2759" s="9">
        <v>4</v>
      </c>
      <c r="N2759" s="10">
        <f t="shared" si="387"/>
        <v>1.2048192771084338E-2</v>
      </c>
      <c r="O2759" s="11">
        <f t="shared" si="388"/>
        <v>13</v>
      </c>
      <c r="P2759" s="11">
        <v>52</v>
      </c>
      <c r="Q2759" s="11">
        <v>0</v>
      </c>
      <c r="R2759" s="8">
        <v>0</v>
      </c>
      <c r="S2759" s="8">
        <v>0</v>
      </c>
      <c r="T2759" s="33" t="str">
        <f t="shared" si="389"/>
        <v/>
      </c>
      <c r="U2759" s="12">
        <f t="shared" si="390"/>
        <v>0</v>
      </c>
      <c r="V2759" s="10">
        <f t="shared" si="391"/>
        <v>0</v>
      </c>
      <c r="W2759" s="11">
        <v>13</v>
      </c>
      <c r="X2759" s="8" t="s">
        <v>148</v>
      </c>
      <c r="Y2759" s="8" t="s">
        <v>149</v>
      </c>
      <c r="AA2759">
        <f t="shared" si="392"/>
        <v>4</v>
      </c>
      <c r="AB2759" s="32">
        <f t="shared" si="393"/>
        <v>-52</v>
      </c>
      <c r="AC2759" t="str">
        <f t="shared" si="394"/>
        <v>No Sales</v>
      </c>
      <c r="AD2759">
        <f>IFERROR(VLOOKUP(J2759,Product_lookup!$A:$G,5,FALSE),"")</f>
        <v>549</v>
      </c>
      <c r="AE2759">
        <f>IFERROR(VLOOKUP(J2759,Product_lookup!$A:$G,6,FALSE),"")</f>
        <v>198</v>
      </c>
      <c r="AF2759">
        <f>IFERROR(VLOOKUP(J2759,Product_lookup!$A:$G,7,FALSE),"")</f>
        <v>139</v>
      </c>
      <c r="AG2759" s="33">
        <f t="shared" si="395"/>
        <v>0.38615664845173042</v>
      </c>
    </row>
    <row r="2760" spans="1:33" x14ac:dyDescent="0.3">
      <c r="A2760" s="27">
        <v>46291</v>
      </c>
      <c r="B2760" s="8" t="s">
        <v>23</v>
      </c>
      <c r="C2760" s="8" t="s">
        <v>173</v>
      </c>
      <c r="D2760" s="8" t="s">
        <v>141</v>
      </c>
      <c r="E2760" s="8" t="s">
        <v>186</v>
      </c>
      <c r="F2760" s="8" t="s">
        <v>143</v>
      </c>
      <c r="G2760" s="8" t="s">
        <v>279</v>
      </c>
      <c r="H2760" s="8" t="s">
        <v>20</v>
      </c>
      <c r="I2760" s="8" t="s">
        <v>279</v>
      </c>
      <c r="J2760" s="8" t="s">
        <v>188</v>
      </c>
      <c r="K2760" s="8" t="s">
        <v>21</v>
      </c>
      <c r="L2760" s="12">
        <v>310</v>
      </c>
      <c r="M2760" s="9">
        <v>6</v>
      </c>
      <c r="N2760" s="10">
        <f t="shared" si="387"/>
        <v>1.935483870967742E-2</v>
      </c>
      <c r="O2760" s="11">
        <f t="shared" si="388"/>
        <v>7.66</v>
      </c>
      <c r="P2760" s="11">
        <v>45.96</v>
      </c>
      <c r="Q2760" s="11">
        <v>349</v>
      </c>
      <c r="R2760" s="8">
        <v>1</v>
      </c>
      <c r="S2760" s="8">
        <v>1</v>
      </c>
      <c r="T2760" s="33">
        <f t="shared" si="389"/>
        <v>0.13169054441260744</v>
      </c>
      <c r="U2760" s="12">
        <f t="shared" si="390"/>
        <v>7.5935596170583111</v>
      </c>
      <c r="V2760" s="10">
        <f t="shared" si="391"/>
        <v>0.16666666666666666</v>
      </c>
      <c r="W2760" s="11">
        <v>9</v>
      </c>
      <c r="X2760" s="8" t="s">
        <v>148</v>
      </c>
      <c r="Y2760" s="8" t="s">
        <v>149</v>
      </c>
      <c r="AA2760">
        <f t="shared" si="392"/>
        <v>4</v>
      </c>
      <c r="AB2760" s="32">
        <f t="shared" si="393"/>
        <v>49.04</v>
      </c>
      <c r="AC2760" t="str">
        <f t="shared" si="394"/>
        <v>Profitable</v>
      </c>
      <c r="AD2760">
        <f>IFERROR(VLOOKUP(J2760,Product_lookup!$A:$G,5,FALSE),"")</f>
        <v>349</v>
      </c>
      <c r="AE2760">
        <f>IFERROR(VLOOKUP(J2760,Product_lookup!$A:$G,6,FALSE),"")</f>
        <v>133</v>
      </c>
      <c r="AF2760">
        <f>IFERROR(VLOOKUP(J2760,Product_lookup!$A:$G,7,FALSE),"")</f>
        <v>121</v>
      </c>
      <c r="AG2760" s="33">
        <f t="shared" si="395"/>
        <v>0.27220630372492838</v>
      </c>
    </row>
    <row r="2761" spans="1:33" x14ac:dyDescent="0.3">
      <c r="A2761" s="27">
        <v>46291</v>
      </c>
      <c r="B2761" s="8" t="s">
        <v>23</v>
      </c>
      <c r="C2761" s="8" t="s">
        <v>173</v>
      </c>
      <c r="D2761" s="8" t="s">
        <v>141</v>
      </c>
      <c r="E2761" s="8" t="s">
        <v>281</v>
      </c>
      <c r="F2761" s="8" t="s">
        <v>143</v>
      </c>
      <c r="G2761" s="8" t="s">
        <v>282</v>
      </c>
      <c r="H2761" s="8" t="s">
        <v>20</v>
      </c>
      <c r="I2761" s="8" t="s">
        <v>282</v>
      </c>
      <c r="J2761" s="8" t="s">
        <v>283</v>
      </c>
      <c r="K2761" s="8" t="s">
        <v>14</v>
      </c>
      <c r="L2761" s="12">
        <v>1631</v>
      </c>
      <c r="M2761" s="9">
        <v>7</v>
      </c>
      <c r="N2761" s="10">
        <f t="shared" si="387"/>
        <v>4.2918454935622317E-3</v>
      </c>
      <c r="O2761" s="11">
        <f t="shared" si="388"/>
        <v>6.45</v>
      </c>
      <c r="P2761" s="11">
        <v>45.15</v>
      </c>
      <c r="Q2761" s="11">
        <v>0</v>
      </c>
      <c r="R2761" s="8">
        <v>0</v>
      </c>
      <c r="S2761" s="8">
        <v>0</v>
      </c>
      <c r="T2761" s="33" t="str">
        <f t="shared" si="389"/>
        <v/>
      </c>
      <c r="U2761" s="12">
        <f t="shared" si="390"/>
        <v>0</v>
      </c>
      <c r="V2761" s="10">
        <f t="shared" si="391"/>
        <v>0</v>
      </c>
      <c r="W2761" s="11">
        <v>8</v>
      </c>
      <c r="X2761" s="8" t="s">
        <v>148</v>
      </c>
      <c r="Y2761" s="8" t="s">
        <v>149</v>
      </c>
      <c r="Z2761" s="8" t="s">
        <v>609</v>
      </c>
      <c r="AA2761">
        <f t="shared" si="392"/>
        <v>4</v>
      </c>
      <c r="AB2761" s="32">
        <f t="shared" si="393"/>
        <v>-45.15</v>
      </c>
      <c r="AC2761" t="str">
        <f t="shared" si="394"/>
        <v>No Sales</v>
      </c>
      <c r="AD2761">
        <f>IFERROR(VLOOKUP(J2761,Product_lookup!$A:$G,5,FALSE),"")</f>
        <v>299</v>
      </c>
      <c r="AE2761">
        <f>IFERROR(VLOOKUP(J2761,Product_lookup!$A:$G,6,FALSE),"")</f>
        <v>111</v>
      </c>
      <c r="AF2761">
        <f>IFERROR(VLOOKUP(J2761,Product_lookup!$A:$G,7,FALSE),"")</f>
        <v>107</v>
      </c>
      <c r="AG2761" s="33">
        <f t="shared" si="395"/>
        <v>0.2709030100334448</v>
      </c>
    </row>
    <row r="2762" spans="1:33" x14ac:dyDescent="0.3">
      <c r="A2762" s="27">
        <v>46291</v>
      </c>
      <c r="B2762" s="8" t="s">
        <v>23</v>
      </c>
      <c r="C2762" s="8" t="s">
        <v>173</v>
      </c>
      <c r="D2762" s="8" t="s">
        <v>141</v>
      </c>
      <c r="E2762" s="8" t="s">
        <v>281</v>
      </c>
      <c r="F2762" s="8" t="s">
        <v>143</v>
      </c>
      <c r="G2762" s="8" t="s">
        <v>478</v>
      </c>
      <c r="H2762" s="8" t="s">
        <v>20</v>
      </c>
      <c r="I2762" s="8" t="s">
        <v>478</v>
      </c>
      <c r="J2762" s="8" t="s">
        <v>283</v>
      </c>
      <c r="K2762" s="8" t="s">
        <v>21</v>
      </c>
      <c r="L2762" s="12">
        <v>463</v>
      </c>
      <c r="M2762" s="9">
        <v>2</v>
      </c>
      <c r="N2762" s="10">
        <f t="shared" si="387"/>
        <v>4.3196544276457886E-3</v>
      </c>
      <c r="O2762" s="11">
        <f t="shared" si="388"/>
        <v>7.79</v>
      </c>
      <c r="P2762" s="11">
        <v>15.58</v>
      </c>
      <c r="Q2762" s="11">
        <v>0</v>
      </c>
      <c r="R2762" s="8">
        <v>0</v>
      </c>
      <c r="S2762" s="8">
        <v>0</v>
      </c>
      <c r="T2762" s="33" t="str">
        <f t="shared" si="389"/>
        <v/>
      </c>
      <c r="U2762" s="12">
        <f t="shared" si="390"/>
        <v>0</v>
      </c>
      <c r="V2762" s="10">
        <f t="shared" si="391"/>
        <v>0</v>
      </c>
      <c r="W2762" s="11">
        <v>8.5</v>
      </c>
      <c r="X2762" s="8" t="s">
        <v>148</v>
      </c>
      <c r="Y2762" s="8" t="s">
        <v>149</v>
      </c>
      <c r="AA2762">
        <f t="shared" si="392"/>
        <v>4</v>
      </c>
      <c r="AB2762" s="32">
        <f t="shared" si="393"/>
        <v>-15.58</v>
      </c>
      <c r="AC2762" t="str">
        <f t="shared" si="394"/>
        <v>No Sales</v>
      </c>
      <c r="AD2762">
        <f>IFERROR(VLOOKUP(J2762,Product_lookup!$A:$G,5,FALSE),"")</f>
        <v>299</v>
      </c>
      <c r="AE2762">
        <f>IFERROR(VLOOKUP(J2762,Product_lookup!$A:$G,6,FALSE),"")</f>
        <v>111</v>
      </c>
      <c r="AF2762">
        <f>IFERROR(VLOOKUP(J2762,Product_lookup!$A:$G,7,FALSE),"")</f>
        <v>107</v>
      </c>
      <c r="AG2762" s="33">
        <f t="shared" si="395"/>
        <v>0.2709030100334448</v>
      </c>
    </row>
    <row r="2763" spans="1:33" x14ac:dyDescent="0.3">
      <c r="A2763" s="27">
        <v>46291</v>
      </c>
      <c r="B2763" s="8" t="s">
        <v>23</v>
      </c>
      <c r="C2763" s="8" t="s">
        <v>173</v>
      </c>
      <c r="D2763" s="8" t="s">
        <v>141</v>
      </c>
      <c r="E2763" s="8" t="s">
        <v>281</v>
      </c>
      <c r="F2763" s="8" t="s">
        <v>143</v>
      </c>
      <c r="G2763" s="8" t="s">
        <v>779</v>
      </c>
      <c r="H2763" s="8" t="s">
        <v>20</v>
      </c>
      <c r="I2763" s="8" t="s">
        <v>779</v>
      </c>
      <c r="J2763" s="8" t="s">
        <v>283</v>
      </c>
      <c r="K2763" s="8" t="s">
        <v>7</v>
      </c>
      <c r="L2763" s="12">
        <v>778</v>
      </c>
      <c r="M2763" s="9">
        <v>8</v>
      </c>
      <c r="N2763" s="10">
        <f t="shared" si="387"/>
        <v>1.0282776349614395E-2</v>
      </c>
      <c r="O2763" s="11">
        <f t="shared" si="388"/>
        <v>6.45</v>
      </c>
      <c r="P2763" s="11">
        <v>51.6</v>
      </c>
      <c r="Q2763" s="11">
        <v>0</v>
      </c>
      <c r="R2763" s="8">
        <v>0</v>
      </c>
      <c r="S2763" s="8">
        <v>0</v>
      </c>
      <c r="T2763" s="33" t="str">
        <f t="shared" si="389"/>
        <v/>
      </c>
      <c r="U2763" s="12">
        <f t="shared" si="390"/>
        <v>0</v>
      </c>
      <c r="V2763" s="10">
        <f t="shared" si="391"/>
        <v>0</v>
      </c>
      <c r="W2763" s="11">
        <v>9</v>
      </c>
      <c r="X2763" s="8" t="s">
        <v>148</v>
      </c>
      <c r="Y2763" s="8" t="s">
        <v>149</v>
      </c>
      <c r="AA2763">
        <f t="shared" si="392"/>
        <v>4</v>
      </c>
      <c r="AB2763" s="32">
        <f t="shared" si="393"/>
        <v>-51.6</v>
      </c>
      <c r="AC2763" t="str">
        <f t="shared" si="394"/>
        <v>No Sales</v>
      </c>
      <c r="AD2763">
        <f>IFERROR(VLOOKUP(J2763,Product_lookup!$A:$G,5,FALSE),"")</f>
        <v>299</v>
      </c>
      <c r="AE2763">
        <f>IFERROR(VLOOKUP(J2763,Product_lookup!$A:$G,6,FALSE),"")</f>
        <v>111</v>
      </c>
      <c r="AF2763">
        <f>IFERROR(VLOOKUP(J2763,Product_lookup!$A:$G,7,FALSE),"")</f>
        <v>107</v>
      </c>
      <c r="AG2763" s="33">
        <f t="shared" si="395"/>
        <v>0.2709030100334448</v>
      </c>
    </row>
    <row r="2764" spans="1:33" x14ac:dyDescent="0.3">
      <c r="A2764" s="27">
        <v>46291</v>
      </c>
      <c r="B2764" s="8" t="s">
        <v>23</v>
      </c>
      <c r="C2764" s="8" t="s">
        <v>173</v>
      </c>
      <c r="D2764" s="8" t="s">
        <v>141</v>
      </c>
      <c r="E2764" s="8" t="s">
        <v>285</v>
      </c>
      <c r="F2764" s="8" t="s">
        <v>143</v>
      </c>
      <c r="G2764" s="8" t="s">
        <v>286</v>
      </c>
      <c r="H2764" s="8" t="s">
        <v>20</v>
      </c>
      <c r="I2764" s="8" t="s">
        <v>286</v>
      </c>
      <c r="J2764" s="8" t="s">
        <v>287</v>
      </c>
      <c r="K2764" s="8" t="s">
        <v>14</v>
      </c>
      <c r="L2764" s="9">
        <v>1468</v>
      </c>
      <c r="M2764" s="9">
        <v>9</v>
      </c>
      <c r="N2764" s="10">
        <f t="shared" si="387"/>
        <v>6.1307901907356951E-3</v>
      </c>
      <c r="O2764" s="11">
        <f t="shared" si="388"/>
        <v>7.4499999999999993</v>
      </c>
      <c r="P2764" s="11">
        <v>67.05</v>
      </c>
      <c r="Q2764" s="11">
        <v>0</v>
      </c>
      <c r="R2764" s="8">
        <v>0</v>
      </c>
      <c r="S2764" s="8">
        <v>0</v>
      </c>
      <c r="T2764" s="33" t="str">
        <f t="shared" si="389"/>
        <v/>
      </c>
      <c r="U2764" s="12">
        <f t="shared" si="390"/>
        <v>0</v>
      </c>
      <c r="V2764" s="10">
        <f t="shared" si="391"/>
        <v>0</v>
      </c>
      <c r="W2764" s="11">
        <v>9.5</v>
      </c>
      <c r="X2764" s="8" t="s">
        <v>148</v>
      </c>
      <c r="Y2764" s="8" t="s">
        <v>149</v>
      </c>
      <c r="AA2764">
        <f t="shared" si="392"/>
        <v>4</v>
      </c>
      <c r="AB2764" s="32">
        <f t="shared" si="393"/>
        <v>-67.05</v>
      </c>
      <c r="AC2764" t="str">
        <f t="shared" si="394"/>
        <v>No Sales</v>
      </c>
      <c r="AD2764">
        <f>IFERROR(VLOOKUP(J2764,Product_lookup!$A:$G,5,FALSE),"")</f>
        <v>249</v>
      </c>
      <c r="AE2764">
        <f>IFERROR(VLOOKUP(J2764,Product_lookup!$A:$G,6,FALSE),"")</f>
        <v>95</v>
      </c>
      <c r="AF2764">
        <f>IFERROR(VLOOKUP(J2764,Product_lookup!$A:$G,7,FALSE),"")</f>
        <v>92</v>
      </c>
      <c r="AG2764" s="33">
        <f t="shared" si="395"/>
        <v>0.24899598393574296</v>
      </c>
    </row>
    <row r="2765" spans="1:33" x14ac:dyDescent="0.3">
      <c r="A2765" s="27">
        <v>46291</v>
      </c>
      <c r="B2765" s="8" t="s">
        <v>23</v>
      </c>
      <c r="C2765" s="8" t="s">
        <v>173</v>
      </c>
      <c r="D2765" s="8" t="s">
        <v>141</v>
      </c>
      <c r="E2765" s="8" t="s">
        <v>285</v>
      </c>
      <c r="F2765" s="8" t="s">
        <v>143</v>
      </c>
      <c r="G2765" s="8" t="s">
        <v>480</v>
      </c>
      <c r="H2765" s="8" t="s">
        <v>20</v>
      </c>
      <c r="I2765" s="8" t="s">
        <v>480</v>
      </c>
      <c r="J2765" s="8" t="s">
        <v>287</v>
      </c>
      <c r="K2765" s="8" t="s">
        <v>21</v>
      </c>
      <c r="L2765" s="12">
        <v>381</v>
      </c>
      <c r="M2765" s="9">
        <v>7</v>
      </c>
      <c r="N2765" s="10">
        <f t="shared" si="387"/>
        <v>1.8372703412073491E-2</v>
      </c>
      <c r="O2765" s="11">
        <f t="shared" si="388"/>
        <v>7.3400000000000007</v>
      </c>
      <c r="P2765" s="11">
        <v>51.38</v>
      </c>
      <c r="Q2765" s="11">
        <v>0</v>
      </c>
      <c r="R2765" s="8">
        <v>0</v>
      </c>
      <c r="S2765" s="8">
        <v>0</v>
      </c>
      <c r="T2765" s="33" t="str">
        <f t="shared" si="389"/>
        <v/>
      </c>
      <c r="U2765" s="12">
        <f t="shared" si="390"/>
        <v>0</v>
      </c>
      <c r="V2765" s="10">
        <f t="shared" si="391"/>
        <v>0</v>
      </c>
      <c r="W2765" s="11">
        <v>8.5</v>
      </c>
      <c r="X2765" s="8" t="s">
        <v>148</v>
      </c>
      <c r="Y2765" s="8" t="s">
        <v>149</v>
      </c>
      <c r="AA2765">
        <f t="shared" si="392"/>
        <v>4</v>
      </c>
      <c r="AB2765" s="32">
        <f t="shared" si="393"/>
        <v>-51.38</v>
      </c>
      <c r="AC2765" t="str">
        <f t="shared" si="394"/>
        <v>No Sales</v>
      </c>
      <c r="AD2765">
        <f>IFERROR(VLOOKUP(J2765,Product_lookup!$A:$G,5,FALSE),"")</f>
        <v>249</v>
      </c>
      <c r="AE2765">
        <f>IFERROR(VLOOKUP(J2765,Product_lookup!$A:$G,6,FALSE),"")</f>
        <v>95</v>
      </c>
      <c r="AF2765">
        <f>IFERROR(VLOOKUP(J2765,Product_lookup!$A:$G,7,FALSE),"")</f>
        <v>92</v>
      </c>
      <c r="AG2765" s="33">
        <f t="shared" si="395"/>
        <v>0.24899598393574296</v>
      </c>
    </row>
    <row r="2766" spans="1:33" x14ac:dyDescent="0.3">
      <c r="A2766" s="27">
        <v>46291</v>
      </c>
      <c r="B2766" s="8" t="s">
        <v>43</v>
      </c>
      <c r="C2766" s="8" t="s">
        <v>140</v>
      </c>
      <c r="D2766" s="8" t="s">
        <v>141</v>
      </c>
      <c r="E2766" s="8" t="s">
        <v>142</v>
      </c>
      <c r="F2766" s="8" t="s">
        <v>143</v>
      </c>
      <c r="G2766" s="8" t="s">
        <v>1595</v>
      </c>
      <c r="H2766" s="8" t="s">
        <v>27</v>
      </c>
      <c r="I2766" s="8" t="s">
        <v>840</v>
      </c>
      <c r="J2766" s="8" t="s">
        <v>147</v>
      </c>
      <c r="K2766" s="8" t="s">
        <v>7</v>
      </c>
      <c r="L2766" s="12">
        <v>510</v>
      </c>
      <c r="M2766" s="9">
        <v>4</v>
      </c>
      <c r="N2766" s="10">
        <f t="shared" si="387"/>
        <v>7.8431372549019607E-3</v>
      </c>
      <c r="O2766" s="11">
        <f t="shared" si="388"/>
        <v>9.3699999999999992</v>
      </c>
      <c r="P2766" s="11">
        <v>37.479999999999997</v>
      </c>
      <c r="Q2766" s="11">
        <v>0</v>
      </c>
      <c r="R2766" s="8">
        <v>0</v>
      </c>
      <c r="S2766" s="8">
        <v>0</v>
      </c>
      <c r="T2766" s="33" t="str">
        <f t="shared" si="389"/>
        <v/>
      </c>
      <c r="U2766" s="12">
        <f t="shared" si="390"/>
        <v>0</v>
      </c>
      <c r="V2766" s="10">
        <f t="shared" si="391"/>
        <v>0</v>
      </c>
      <c r="W2766" s="11">
        <v>17</v>
      </c>
      <c r="X2766" s="8" t="s">
        <v>148</v>
      </c>
      <c r="Y2766" s="8" t="s">
        <v>149</v>
      </c>
      <c r="AA2766">
        <f t="shared" si="392"/>
        <v>4</v>
      </c>
      <c r="AB2766" s="32">
        <f t="shared" si="393"/>
        <v>-37.479999999999997</v>
      </c>
      <c r="AC2766" t="str">
        <f t="shared" si="394"/>
        <v>No Sales</v>
      </c>
      <c r="AD2766">
        <f>IFERROR(VLOOKUP(J2766,Product_lookup!$A:$G,5,FALSE),"")</f>
        <v>599</v>
      </c>
      <c r="AE2766">
        <f>IFERROR(VLOOKUP(J2766,Product_lookup!$A:$G,6,FALSE),"")</f>
        <v>216</v>
      </c>
      <c r="AF2766">
        <f>IFERROR(VLOOKUP(J2766,Product_lookup!$A:$G,7,FALSE),"")</f>
        <v>144</v>
      </c>
      <c r="AG2766" s="33">
        <f t="shared" si="395"/>
        <v>0.39899833055091821</v>
      </c>
    </row>
    <row r="2767" spans="1:33" x14ac:dyDescent="0.3">
      <c r="A2767" s="27">
        <v>46291</v>
      </c>
      <c r="B2767" s="8" t="s">
        <v>43</v>
      </c>
      <c r="C2767" s="8" t="s">
        <v>140</v>
      </c>
      <c r="D2767" s="8" t="s">
        <v>141</v>
      </c>
      <c r="E2767" s="8" t="s">
        <v>142</v>
      </c>
      <c r="F2767" s="8" t="s">
        <v>143</v>
      </c>
      <c r="G2767" s="8" t="s">
        <v>1584</v>
      </c>
      <c r="H2767" s="8" t="s">
        <v>27</v>
      </c>
      <c r="I2767" s="8" t="s">
        <v>556</v>
      </c>
      <c r="J2767" s="8" t="s">
        <v>147</v>
      </c>
      <c r="K2767" s="8" t="s">
        <v>7</v>
      </c>
      <c r="L2767" s="12">
        <v>1402</v>
      </c>
      <c r="M2767" s="9">
        <v>4</v>
      </c>
      <c r="N2767" s="10">
        <f t="shared" si="387"/>
        <v>2.8530670470756064E-3</v>
      </c>
      <c r="O2767" s="11">
        <f t="shared" si="388"/>
        <v>9.84</v>
      </c>
      <c r="P2767" s="11">
        <v>39.36</v>
      </c>
      <c r="Q2767" s="11">
        <v>599</v>
      </c>
      <c r="R2767" s="8">
        <v>1</v>
      </c>
      <c r="S2767" s="8">
        <v>1</v>
      </c>
      <c r="T2767" s="33">
        <f t="shared" si="389"/>
        <v>6.5709515859766282E-2</v>
      </c>
      <c r="U2767" s="12">
        <f t="shared" si="390"/>
        <v>15.21849593495935</v>
      </c>
      <c r="V2767" s="10">
        <f t="shared" si="391"/>
        <v>0.25</v>
      </c>
      <c r="W2767" s="11">
        <v>12.5</v>
      </c>
      <c r="X2767" s="8" t="s">
        <v>148</v>
      </c>
      <c r="Y2767" s="8" t="s">
        <v>149</v>
      </c>
      <c r="AA2767">
        <f t="shared" si="392"/>
        <v>4</v>
      </c>
      <c r="AB2767" s="32">
        <f t="shared" si="393"/>
        <v>199.64</v>
      </c>
      <c r="AC2767" t="str">
        <f t="shared" si="394"/>
        <v>Profitable</v>
      </c>
      <c r="AD2767">
        <f>IFERROR(VLOOKUP(J2767,Product_lookup!$A:$G,5,FALSE),"")</f>
        <v>599</v>
      </c>
      <c r="AE2767">
        <f>IFERROR(VLOOKUP(J2767,Product_lookup!$A:$G,6,FALSE),"")</f>
        <v>216</v>
      </c>
      <c r="AF2767">
        <f>IFERROR(VLOOKUP(J2767,Product_lookup!$A:$G,7,FALSE),"")</f>
        <v>144</v>
      </c>
      <c r="AG2767" s="33">
        <f t="shared" si="395"/>
        <v>0.39899833055091821</v>
      </c>
    </row>
    <row r="2768" spans="1:33" x14ac:dyDescent="0.3">
      <c r="A2768" s="27">
        <v>46278</v>
      </c>
      <c r="B2768" s="8" t="s">
        <v>12</v>
      </c>
      <c r="C2768" s="8" t="s">
        <v>140</v>
      </c>
      <c r="D2768" s="8" t="s">
        <v>141</v>
      </c>
      <c r="E2768" s="8" t="s">
        <v>164</v>
      </c>
      <c r="F2768" s="8" t="s">
        <v>143</v>
      </c>
      <c r="G2768" s="8" t="s">
        <v>144</v>
      </c>
      <c r="H2768" s="8" t="s">
        <v>6</v>
      </c>
      <c r="I2768" s="8" t="s">
        <v>509</v>
      </c>
      <c r="J2768" s="8" t="s">
        <v>166</v>
      </c>
      <c r="K2768" s="8" t="s">
        <v>14</v>
      </c>
      <c r="L2768" s="12">
        <v>46</v>
      </c>
      <c r="M2768" s="9">
        <v>59</v>
      </c>
      <c r="N2768" s="10">
        <f t="shared" si="387"/>
        <v>1.2826086956521738</v>
      </c>
      <c r="O2768" s="11">
        <f t="shared" si="388"/>
        <v>5.51</v>
      </c>
      <c r="P2768" s="11">
        <v>325.08999999999997</v>
      </c>
      <c r="Q2768" s="11">
        <v>0</v>
      </c>
      <c r="R2768" s="8">
        <v>0</v>
      </c>
      <c r="S2768" s="8">
        <v>0</v>
      </c>
      <c r="T2768" s="33" t="str">
        <f t="shared" si="389"/>
        <v/>
      </c>
      <c r="U2768" s="12">
        <f t="shared" si="390"/>
        <v>0</v>
      </c>
      <c r="V2768" s="10">
        <f t="shared" si="391"/>
        <v>0</v>
      </c>
      <c r="W2768" s="11">
        <v>9.5</v>
      </c>
      <c r="X2768" s="8" t="s">
        <v>148</v>
      </c>
      <c r="Y2768" s="8" t="s">
        <v>149</v>
      </c>
      <c r="AA2768">
        <f t="shared" si="392"/>
        <v>2</v>
      </c>
      <c r="AB2768" s="32">
        <f t="shared" si="393"/>
        <v>-325.08999999999997</v>
      </c>
      <c r="AC2768" t="str">
        <f t="shared" si="394"/>
        <v>No Sales</v>
      </c>
      <c r="AD2768">
        <f>IFERROR(VLOOKUP(J2768,Product_lookup!$A:$G,5,FALSE),"")</f>
        <v>449</v>
      </c>
      <c r="AE2768">
        <f>IFERROR(VLOOKUP(J2768,Product_lookup!$A:$G,6,FALSE),"")</f>
        <v>162</v>
      </c>
      <c r="AF2768">
        <f>IFERROR(VLOOKUP(J2768,Product_lookup!$A:$G,7,FALSE),"")</f>
        <v>130</v>
      </c>
      <c r="AG2768" s="33">
        <f t="shared" si="395"/>
        <v>0.34966592427616927</v>
      </c>
    </row>
    <row r="2769" spans="1:33" x14ac:dyDescent="0.3">
      <c r="A2769" s="27">
        <v>46291</v>
      </c>
      <c r="B2769" s="8" t="s">
        <v>43</v>
      </c>
      <c r="C2769" s="8" t="s">
        <v>140</v>
      </c>
      <c r="D2769" s="8" t="s">
        <v>141</v>
      </c>
      <c r="E2769" s="8" t="s">
        <v>164</v>
      </c>
      <c r="F2769" s="8" t="s">
        <v>143</v>
      </c>
      <c r="G2769" s="8" t="s">
        <v>1570</v>
      </c>
      <c r="H2769" s="8" t="s">
        <v>27</v>
      </c>
      <c r="I2769" s="8" t="s">
        <v>300</v>
      </c>
      <c r="J2769" s="8" t="s">
        <v>166</v>
      </c>
      <c r="K2769" s="8" t="s">
        <v>21</v>
      </c>
      <c r="L2769" s="12">
        <v>463</v>
      </c>
      <c r="M2769" s="9">
        <v>4</v>
      </c>
      <c r="N2769" s="10">
        <f t="shared" si="387"/>
        <v>8.6393088552915772E-3</v>
      </c>
      <c r="O2769" s="11">
        <f t="shared" si="388"/>
        <v>10.69</v>
      </c>
      <c r="P2769" s="11">
        <v>42.76</v>
      </c>
      <c r="Q2769" s="11">
        <v>0</v>
      </c>
      <c r="R2769" s="8">
        <v>0</v>
      </c>
      <c r="S2769" s="8">
        <v>0</v>
      </c>
      <c r="T2769" s="33" t="str">
        <f t="shared" si="389"/>
        <v/>
      </c>
      <c r="U2769" s="12">
        <f t="shared" si="390"/>
        <v>0</v>
      </c>
      <c r="V2769" s="10">
        <f t="shared" si="391"/>
        <v>0</v>
      </c>
      <c r="W2769" s="11">
        <v>11</v>
      </c>
      <c r="X2769" s="8" t="s">
        <v>148</v>
      </c>
      <c r="Y2769" s="8" t="s">
        <v>149</v>
      </c>
      <c r="AA2769">
        <f t="shared" si="392"/>
        <v>4</v>
      </c>
      <c r="AB2769" s="32">
        <f t="shared" si="393"/>
        <v>-42.76</v>
      </c>
      <c r="AC2769" t="str">
        <f t="shared" si="394"/>
        <v>No Sales</v>
      </c>
      <c r="AD2769">
        <f>IFERROR(VLOOKUP(J2769,Product_lookup!$A:$G,5,FALSE),"")</f>
        <v>449</v>
      </c>
      <c r="AE2769">
        <f>IFERROR(VLOOKUP(J2769,Product_lookup!$A:$G,6,FALSE),"")</f>
        <v>162</v>
      </c>
      <c r="AF2769">
        <f>IFERROR(VLOOKUP(J2769,Product_lookup!$A:$G,7,FALSE),"")</f>
        <v>130</v>
      </c>
      <c r="AG2769" s="33">
        <f t="shared" si="395"/>
        <v>0.34966592427616927</v>
      </c>
    </row>
    <row r="2770" spans="1:33" x14ac:dyDescent="0.3">
      <c r="A2770" s="27">
        <v>46291</v>
      </c>
      <c r="B2770" s="8" t="s">
        <v>43</v>
      </c>
      <c r="C2770" s="8" t="s">
        <v>140</v>
      </c>
      <c r="D2770" s="8" t="s">
        <v>141</v>
      </c>
      <c r="E2770" s="8" t="s">
        <v>164</v>
      </c>
      <c r="F2770" s="8" t="s">
        <v>143</v>
      </c>
      <c r="G2770" s="8" t="s">
        <v>1602</v>
      </c>
      <c r="H2770" s="8" t="s">
        <v>27</v>
      </c>
      <c r="I2770" s="8" t="s">
        <v>1073</v>
      </c>
      <c r="J2770" s="8" t="s">
        <v>166</v>
      </c>
      <c r="K2770" s="8" t="s">
        <v>7</v>
      </c>
      <c r="L2770" s="12">
        <v>155</v>
      </c>
      <c r="M2770" s="9">
        <v>1</v>
      </c>
      <c r="N2770" s="10">
        <f t="shared" si="387"/>
        <v>6.4516129032258064E-3</v>
      </c>
      <c r="O2770" s="11">
        <f t="shared" si="388"/>
        <v>4.3899999999999997</v>
      </c>
      <c r="P2770" s="11">
        <v>4.3899999999999997</v>
      </c>
      <c r="Q2770" s="11">
        <v>0</v>
      </c>
      <c r="R2770" s="8">
        <v>0</v>
      </c>
      <c r="S2770" s="8">
        <v>0</v>
      </c>
      <c r="T2770" s="33" t="str">
        <f t="shared" si="389"/>
        <v/>
      </c>
      <c r="U2770" s="12">
        <f t="shared" si="390"/>
        <v>0</v>
      </c>
      <c r="V2770" s="10">
        <f t="shared" si="391"/>
        <v>0</v>
      </c>
      <c r="W2770" s="11">
        <v>8</v>
      </c>
      <c r="X2770" s="8" t="s">
        <v>148</v>
      </c>
      <c r="Y2770" s="8" t="s">
        <v>149</v>
      </c>
      <c r="AA2770">
        <f t="shared" si="392"/>
        <v>4</v>
      </c>
      <c r="AB2770" s="32">
        <f t="shared" si="393"/>
        <v>-4.3899999999999997</v>
      </c>
      <c r="AC2770" t="str">
        <f t="shared" si="394"/>
        <v>No Sales</v>
      </c>
      <c r="AD2770">
        <f>IFERROR(VLOOKUP(J2770,Product_lookup!$A:$G,5,FALSE),"")</f>
        <v>449</v>
      </c>
      <c r="AE2770">
        <f>IFERROR(VLOOKUP(J2770,Product_lookup!$A:$G,6,FALSE),"")</f>
        <v>162</v>
      </c>
      <c r="AF2770">
        <f>IFERROR(VLOOKUP(J2770,Product_lookup!$A:$G,7,FALSE),"")</f>
        <v>130</v>
      </c>
      <c r="AG2770" s="33">
        <f t="shared" si="395"/>
        <v>0.34966592427616927</v>
      </c>
    </row>
    <row r="2771" spans="1:33" x14ac:dyDescent="0.3">
      <c r="A2771" s="27">
        <v>46291</v>
      </c>
      <c r="B2771" s="8" t="s">
        <v>43</v>
      </c>
      <c r="C2771" s="8" t="s">
        <v>140</v>
      </c>
      <c r="D2771" s="8" t="s">
        <v>141</v>
      </c>
      <c r="E2771" s="8" t="s">
        <v>239</v>
      </c>
      <c r="F2771" s="8" t="s">
        <v>143</v>
      </c>
      <c r="G2771" s="8" t="s">
        <v>1598</v>
      </c>
      <c r="H2771" s="8" t="s">
        <v>27</v>
      </c>
      <c r="I2771" s="8" t="s">
        <v>846</v>
      </c>
      <c r="J2771" s="8" t="s">
        <v>242</v>
      </c>
      <c r="K2771" s="8" t="s">
        <v>7</v>
      </c>
      <c r="L2771" s="12">
        <v>1003</v>
      </c>
      <c r="M2771" s="9">
        <v>6</v>
      </c>
      <c r="N2771" s="10">
        <f t="shared" si="387"/>
        <v>5.9820538384845467E-3</v>
      </c>
      <c r="O2771" s="11">
        <f t="shared" si="388"/>
        <v>5.62</v>
      </c>
      <c r="P2771" s="11">
        <v>33.72</v>
      </c>
      <c r="Q2771" s="11">
        <v>0</v>
      </c>
      <c r="R2771" s="8">
        <v>0</v>
      </c>
      <c r="S2771" s="8">
        <v>0</v>
      </c>
      <c r="T2771" s="33" t="str">
        <f t="shared" si="389"/>
        <v/>
      </c>
      <c r="U2771" s="12">
        <f t="shared" si="390"/>
        <v>0</v>
      </c>
      <c r="V2771" s="10">
        <f t="shared" si="391"/>
        <v>0</v>
      </c>
      <c r="W2771" s="11">
        <v>8.5</v>
      </c>
      <c r="X2771" s="8" t="s">
        <v>148</v>
      </c>
      <c r="Y2771" s="8" t="s">
        <v>149</v>
      </c>
      <c r="AA2771">
        <f t="shared" si="392"/>
        <v>4</v>
      </c>
      <c r="AB2771" s="32">
        <f t="shared" si="393"/>
        <v>-33.72</v>
      </c>
      <c r="AC2771" t="str">
        <f t="shared" si="394"/>
        <v>No Sales</v>
      </c>
      <c r="AD2771">
        <f>IFERROR(VLOOKUP(J2771,Product_lookup!$A:$G,5,FALSE),"")</f>
        <v>299</v>
      </c>
      <c r="AE2771">
        <f>IFERROR(VLOOKUP(J2771,Product_lookup!$A:$G,6,FALSE),"")</f>
        <v>114</v>
      </c>
      <c r="AF2771">
        <f>IFERROR(VLOOKUP(J2771,Product_lookup!$A:$G,7,FALSE),"")</f>
        <v>107</v>
      </c>
      <c r="AG2771" s="33">
        <f t="shared" si="395"/>
        <v>0.2608695652173913</v>
      </c>
    </row>
    <row r="2772" spans="1:33" x14ac:dyDescent="0.3">
      <c r="A2772" s="27">
        <v>46291</v>
      </c>
      <c r="B2772" s="8" t="s">
        <v>43</v>
      </c>
      <c r="C2772" s="8" t="s">
        <v>140</v>
      </c>
      <c r="D2772" s="8" t="s">
        <v>141</v>
      </c>
      <c r="E2772" s="8" t="s">
        <v>239</v>
      </c>
      <c r="F2772" s="8" t="s">
        <v>143</v>
      </c>
      <c r="G2772" s="8" t="s">
        <v>1576</v>
      </c>
      <c r="H2772" s="8" t="s">
        <v>27</v>
      </c>
      <c r="I2772" s="8" t="s">
        <v>314</v>
      </c>
      <c r="J2772" s="8" t="s">
        <v>242</v>
      </c>
      <c r="K2772" s="8" t="s">
        <v>7</v>
      </c>
      <c r="L2772" s="12">
        <v>1664</v>
      </c>
      <c r="M2772" s="9">
        <v>7</v>
      </c>
      <c r="N2772" s="10">
        <f t="shared" si="387"/>
        <v>4.206730769230769E-3</v>
      </c>
      <c r="O2772" s="11">
        <f t="shared" si="388"/>
        <v>4.1399999999999997</v>
      </c>
      <c r="P2772" s="11">
        <v>28.98</v>
      </c>
      <c r="Q2772" s="11">
        <v>0</v>
      </c>
      <c r="R2772" s="8">
        <v>0</v>
      </c>
      <c r="S2772" s="8">
        <v>0</v>
      </c>
      <c r="T2772" s="33" t="str">
        <f t="shared" si="389"/>
        <v/>
      </c>
      <c r="U2772" s="12">
        <f t="shared" si="390"/>
        <v>0</v>
      </c>
      <c r="V2772" s="10">
        <f t="shared" si="391"/>
        <v>0</v>
      </c>
      <c r="W2772" s="11">
        <v>6.5</v>
      </c>
      <c r="X2772" s="8" t="s">
        <v>148</v>
      </c>
      <c r="Y2772" s="8" t="s">
        <v>149</v>
      </c>
      <c r="AA2772">
        <f t="shared" si="392"/>
        <v>4</v>
      </c>
      <c r="AB2772" s="32">
        <f t="shared" si="393"/>
        <v>-28.98</v>
      </c>
      <c r="AC2772" t="str">
        <f t="shared" si="394"/>
        <v>No Sales</v>
      </c>
      <c r="AD2772">
        <f>IFERROR(VLOOKUP(J2772,Product_lookup!$A:$G,5,FALSE),"")</f>
        <v>299</v>
      </c>
      <c r="AE2772">
        <f>IFERROR(VLOOKUP(J2772,Product_lookup!$A:$G,6,FALSE),"")</f>
        <v>114</v>
      </c>
      <c r="AF2772">
        <f>IFERROR(VLOOKUP(J2772,Product_lookup!$A:$G,7,FALSE),"")</f>
        <v>107</v>
      </c>
      <c r="AG2772" s="33">
        <f t="shared" si="395"/>
        <v>0.2608695652173913</v>
      </c>
    </row>
    <row r="2773" spans="1:33" x14ac:dyDescent="0.3">
      <c r="A2773" s="27">
        <v>46291</v>
      </c>
      <c r="B2773" s="8" t="s">
        <v>43</v>
      </c>
      <c r="C2773" s="8" t="s">
        <v>140</v>
      </c>
      <c r="D2773" s="8" t="s">
        <v>141</v>
      </c>
      <c r="E2773" s="8" t="s">
        <v>239</v>
      </c>
      <c r="F2773" s="8" t="s">
        <v>143</v>
      </c>
      <c r="G2773" s="8" t="s">
        <v>1578</v>
      </c>
      <c r="H2773" s="8" t="s">
        <v>27</v>
      </c>
      <c r="I2773" s="8" t="s">
        <v>319</v>
      </c>
      <c r="J2773" s="8" t="s">
        <v>242</v>
      </c>
      <c r="K2773" s="8" t="s">
        <v>7</v>
      </c>
      <c r="L2773" s="12">
        <v>660</v>
      </c>
      <c r="M2773" s="9">
        <v>4</v>
      </c>
      <c r="N2773" s="10">
        <f t="shared" si="387"/>
        <v>6.0606060606060606E-3</v>
      </c>
      <c r="O2773" s="11">
        <f t="shared" si="388"/>
        <v>3.59</v>
      </c>
      <c r="P2773" s="11">
        <v>14.36</v>
      </c>
      <c r="Q2773" s="11">
        <v>0</v>
      </c>
      <c r="R2773" s="8">
        <v>0</v>
      </c>
      <c r="S2773" s="8">
        <v>0</v>
      </c>
      <c r="T2773" s="33" t="str">
        <f t="shared" si="389"/>
        <v/>
      </c>
      <c r="U2773" s="12">
        <f t="shared" si="390"/>
        <v>0</v>
      </c>
      <c r="V2773" s="10">
        <f t="shared" si="391"/>
        <v>0</v>
      </c>
      <c r="W2773" s="11">
        <v>7</v>
      </c>
      <c r="X2773" s="8" t="s">
        <v>148</v>
      </c>
      <c r="Y2773" s="8" t="s">
        <v>149</v>
      </c>
      <c r="AA2773">
        <f t="shared" si="392"/>
        <v>4</v>
      </c>
      <c r="AB2773" s="32">
        <f t="shared" si="393"/>
        <v>-14.36</v>
      </c>
      <c r="AC2773" t="str">
        <f t="shared" si="394"/>
        <v>No Sales</v>
      </c>
      <c r="AD2773">
        <f>IFERROR(VLOOKUP(J2773,Product_lookup!$A:$G,5,FALSE),"")</f>
        <v>299</v>
      </c>
      <c r="AE2773">
        <f>IFERROR(VLOOKUP(J2773,Product_lookup!$A:$G,6,FALSE),"")</f>
        <v>114</v>
      </c>
      <c r="AF2773">
        <f>IFERROR(VLOOKUP(J2773,Product_lookup!$A:$G,7,FALSE),"")</f>
        <v>107</v>
      </c>
      <c r="AG2773" s="33">
        <f t="shared" si="395"/>
        <v>0.2608695652173913</v>
      </c>
    </row>
    <row r="2774" spans="1:33" x14ac:dyDescent="0.3">
      <c r="A2774" s="27">
        <v>46291</v>
      </c>
      <c r="B2774" s="8" t="s">
        <v>43</v>
      </c>
      <c r="C2774" s="8" t="s">
        <v>140</v>
      </c>
      <c r="D2774" s="8" t="s">
        <v>141</v>
      </c>
      <c r="E2774" s="8" t="s">
        <v>239</v>
      </c>
      <c r="F2774" s="8" t="s">
        <v>143</v>
      </c>
      <c r="G2774" s="8" t="s">
        <v>1577</v>
      </c>
      <c r="H2774" s="8" t="s">
        <v>27</v>
      </c>
      <c r="I2774" s="8" t="s">
        <v>317</v>
      </c>
      <c r="J2774" s="8" t="s">
        <v>242</v>
      </c>
      <c r="K2774" s="8" t="s">
        <v>14</v>
      </c>
      <c r="L2774" s="12">
        <v>736</v>
      </c>
      <c r="M2774" s="9">
        <v>3</v>
      </c>
      <c r="N2774" s="10">
        <f t="shared" si="387"/>
        <v>4.076086956521739E-3</v>
      </c>
      <c r="O2774" s="11">
        <f t="shared" si="388"/>
        <v>5.01</v>
      </c>
      <c r="P2774" s="11">
        <v>15.03</v>
      </c>
      <c r="Q2774" s="11">
        <v>0</v>
      </c>
      <c r="R2774" s="8">
        <v>0</v>
      </c>
      <c r="S2774" s="8">
        <v>0</v>
      </c>
      <c r="T2774" s="33" t="str">
        <f t="shared" si="389"/>
        <v/>
      </c>
      <c r="U2774" s="12">
        <f t="shared" si="390"/>
        <v>0</v>
      </c>
      <c r="V2774" s="10">
        <f t="shared" si="391"/>
        <v>0</v>
      </c>
      <c r="W2774" s="11">
        <v>8.5</v>
      </c>
      <c r="X2774" s="8" t="s">
        <v>148</v>
      </c>
      <c r="Y2774" s="8" t="s">
        <v>149</v>
      </c>
      <c r="AA2774">
        <f t="shared" si="392"/>
        <v>4</v>
      </c>
      <c r="AB2774" s="32">
        <f t="shared" si="393"/>
        <v>-15.03</v>
      </c>
      <c r="AC2774" t="str">
        <f t="shared" si="394"/>
        <v>No Sales</v>
      </c>
      <c r="AD2774">
        <f>IFERROR(VLOOKUP(J2774,Product_lookup!$A:$G,5,FALSE),"")</f>
        <v>299</v>
      </c>
      <c r="AE2774">
        <f>IFERROR(VLOOKUP(J2774,Product_lookup!$A:$G,6,FALSE),"")</f>
        <v>114</v>
      </c>
      <c r="AF2774">
        <f>IFERROR(VLOOKUP(J2774,Product_lookup!$A:$G,7,FALSE),"")</f>
        <v>107</v>
      </c>
      <c r="AG2774" s="33">
        <f t="shared" si="395"/>
        <v>0.2608695652173913</v>
      </c>
    </row>
    <row r="2775" spans="1:33" x14ac:dyDescent="0.3">
      <c r="A2775" s="27">
        <v>46291</v>
      </c>
      <c r="B2775" s="8" t="s">
        <v>43</v>
      </c>
      <c r="C2775" s="8" t="s">
        <v>140</v>
      </c>
      <c r="D2775" s="8" t="s">
        <v>141</v>
      </c>
      <c r="E2775" s="8" t="s">
        <v>239</v>
      </c>
      <c r="F2775" s="8" t="s">
        <v>143</v>
      </c>
      <c r="G2775" s="8" t="s">
        <v>1591</v>
      </c>
      <c r="H2775" s="8" t="s">
        <v>27</v>
      </c>
      <c r="I2775" s="8" t="s">
        <v>738</v>
      </c>
      <c r="J2775" s="8" t="s">
        <v>242</v>
      </c>
      <c r="K2775" s="8" t="s">
        <v>7</v>
      </c>
      <c r="L2775" s="12">
        <v>241</v>
      </c>
      <c r="M2775" s="9">
        <v>2</v>
      </c>
      <c r="N2775" s="10">
        <f t="shared" si="387"/>
        <v>8.2987551867219917E-3</v>
      </c>
      <c r="O2775" s="11">
        <f t="shared" si="388"/>
        <v>5.47</v>
      </c>
      <c r="P2775" s="11">
        <v>10.94</v>
      </c>
      <c r="Q2775" s="11">
        <v>0</v>
      </c>
      <c r="R2775" s="8">
        <v>0</v>
      </c>
      <c r="S2775" s="8">
        <v>0</v>
      </c>
      <c r="T2775" s="33" t="str">
        <f t="shared" si="389"/>
        <v/>
      </c>
      <c r="U2775" s="12">
        <f t="shared" si="390"/>
        <v>0</v>
      </c>
      <c r="V2775" s="10">
        <f t="shared" si="391"/>
        <v>0</v>
      </c>
      <c r="W2775" s="11">
        <v>8</v>
      </c>
      <c r="X2775" s="8" t="s">
        <v>148</v>
      </c>
      <c r="Y2775" s="8" t="s">
        <v>149</v>
      </c>
      <c r="AA2775">
        <f t="shared" si="392"/>
        <v>4</v>
      </c>
      <c r="AB2775" s="32">
        <f t="shared" si="393"/>
        <v>-10.94</v>
      </c>
      <c r="AC2775" t="str">
        <f t="shared" si="394"/>
        <v>No Sales</v>
      </c>
      <c r="AD2775">
        <f>IFERROR(VLOOKUP(J2775,Product_lookup!$A:$G,5,FALSE),"")</f>
        <v>299</v>
      </c>
      <c r="AE2775">
        <f>IFERROR(VLOOKUP(J2775,Product_lookup!$A:$G,6,FALSE),"")</f>
        <v>114</v>
      </c>
      <c r="AF2775">
        <f>IFERROR(VLOOKUP(J2775,Product_lookup!$A:$G,7,FALSE),"")</f>
        <v>107</v>
      </c>
      <c r="AG2775" s="33">
        <f t="shared" si="395"/>
        <v>0.2608695652173913</v>
      </c>
    </row>
    <row r="2776" spans="1:33" x14ac:dyDescent="0.3">
      <c r="A2776" s="27">
        <v>46291</v>
      </c>
      <c r="B2776" s="8" t="s">
        <v>34</v>
      </c>
      <c r="C2776" s="8" t="s">
        <v>140</v>
      </c>
      <c r="D2776" s="8" t="s">
        <v>141</v>
      </c>
      <c r="E2776" s="8" t="s">
        <v>322</v>
      </c>
      <c r="F2776" s="8" t="s">
        <v>143</v>
      </c>
      <c r="G2776" s="8" t="s">
        <v>323</v>
      </c>
      <c r="H2776" s="8" t="s">
        <v>20</v>
      </c>
      <c r="I2776" s="8" t="s">
        <v>323</v>
      </c>
      <c r="J2776" s="8" t="s">
        <v>324</v>
      </c>
      <c r="K2776" s="8" t="s">
        <v>21</v>
      </c>
      <c r="L2776" s="12">
        <v>782</v>
      </c>
      <c r="M2776" s="9">
        <v>9</v>
      </c>
      <c r="N2776" s="10">
        <f t="shared" si="387"/>
        <v>1.1508951406649617E-2</v>
      </c>
      <c r="O2776" s="11">
        <f t="shared" si="388"/>
        <v>11.5</v>
      </c>
      <c r="P2776" s="11">
        <v>103.5</v>
      </c>
      <c r="Q2776" s="11">
        <v>0</v>
      </c>
      <c r="R2776" s="8">
        <v>0</v>
      </c>
      <c r="S2776" s="8">
        <v>0</v>
      </c>
      <c r="T2776" s="33" t="str">
        <f t="shared" si="389"/>
        <v/>
      </c>
      <c r="U2776" s="12">
        <f t="shared" si="390"/>
        <v>0</v>
      </c>
      <c r="V2776" s="10">
        <f t="shared" si="391"/>
        <v>0</v>
      </c>
      <c r="W2776" s="11">
        <v>11.5</v>
      </c>
      <c r="X2776" s="8" t="s">
        <v>148</v>
      </c>
      <c r="Y2776" s="8" t="s">
        <v>149</v>
      </c>
      <c r="AA2776">
        <f t="shared" si="392"/>
        <v>4</v>
      </c>
      <c r="AB2776" s="32">
        <f t="shared" si="393"/>
        <v>-103.5</v>
      </c>
      <c r="AC2776" t="str">
        <f t="shared" si="394"/>
        <v>No Sales</v>
      </c>
      <c r="AD2776">
        <f>IFERROR(VLOOKUP(J2776,Product_lookup!$A:$G,5,FALSE),"")</f>
        <v>499</v>
      </c>
      <c r="AE2776">
        <f>IFERROR(VLOOKUP(J2776,Product_lookup!$A:$G,6,FALSE),"")</f>
        <v>180</v>
      </c>
      <c r="AF2776">
        <f>IFERROR(VLOOKUP(J2776,Product_lookup!$A:$G,7,FALSE),"")</f>
        <v>125</v>
      </c>
      <c r="AG2776" s="33">
        <f t="shared" si="395"/>
        <v>0.38877755511022044</v>
      </c>
    </row>
    <row r="2777" spans="1:33" x14ac:dyDescent="0.3">
      <c r="A2777" s="27">
        <v>46291</v>
      </c>
      <c r="B2777" s="8" t="s">
        <v>34</v>
      </c>
      <c r="C2777" s="8" t="s">
        <v>140</v>
      </c>
      <c r="D2777" s="8" t="s">
        <v>141</v>
      </c>
      <c r="E2777" s="8" t="s">
        <v>322</v>
      </c>
      <c r="F2777" s="8" t="s">
        <v>143</v>
      </c>
      <c r="G2777" s="8" t="s">
        <v>421</v>
      </c>
      <c r="H2777" s="8" t="s">
        <v>20</v>
      </c>
      <c r="I2777" s="8" t="s">
        <v>421</v>
      </c>
      <c r="J2777" s="8" t="s">
        <v>324</v>
      </c>
      <c r="K2777" s="8" t="s">
        <v>7</v>
      </c>
      <c r="L2777" s="12">
        <v>916</v>
      </c>
      <c r="M2777" s="9">
        <v>9</v>
      </c>
      <c r="N2777" s="10">
        <f t="shared" si="387"/>
        <v>9.8253275109170309E-3</v>
      </c>
      <c r="O2777" s="11">
        <f t="shared" si="388"/>
        <v>7.79</v>
      </c>
      <c r="P2777" s="11">
        <v>70.11</v>
      </c>
      <c r="Q2777" s="11">
        <v>0</v>
      </c>
      <c r="R2777" s="8">
        <v>0</v>
      </c>
      <c r="S2777" s="8">
        <v>0</v>
      </c>
      <c r="T2777" s="33" t="str">
        <f t="shared" si="389"/>
        <v/>
      </c>
      <c r="U2777" s="12">
        <f t="shared" si="390"/>
        <v>0</v>
      </c>
      <c r="V2777" s="10">
        <f t="shared" si="391"/>
        <v>0</v>
      </c>
      <c r="W2777" s="11">
        <v>15</v>
      </c>
      <c r="X2777" s="8" t="s">
        <v>148</v>
      </c>
      <c r="Y2777" s="8" t="s">
        <v>149</v>
      </c>
      <c r="Z2777" s="8" t="s">
        <v>609</v>
      </c>
      <c r="AA2777">
        <f t="shared" si="392"/>
        <v>4</v>
      </c>
      <c r="AB2777" s="32">
        <f t="shared" si="393"/>
        <v>-70.11</v>
      </c>
      <c r="AC2777" t="str">
        <f t="shared" si="394"/>
        <v>No Sales</v>
      </c>
      <c r="AD2777">
        <f>IFERROR(VLOOKUP(J2777,Product_lookup!$A:$G,5,FALSE),"")</f>
        <v>499</v>
      </c>
      <c r="AE2777">
        <f>IFERROR(VLOOKUP(J2777,Product_lookup!$A:$G,6,FALSE),"")</f>
        <v>180</v>
      </c>
      <c r="AF2777">
        <f>IFERROR(VLOOKUP(J2777,Product_lookup!$A:$G,7,FALSE),"")</f>
        <v>125</v>
      </c>
      <c r="AG2777" s="33">
        <f t="shared" si="395"/>
        <v>0.38877755511022044</v>
      </c>
    </row>
    <row r="2778" spans="1:33" x14ac:dyDescent="0.3">
      <c r="A2778" s="27">
        <v>46291</v>
      </c>
      <c r="B2778" s="8" t="s">
        <v>34</v>
      </c>
      <c r="C2778" s="8" t="s">
        <v>140</v>
      </c>
      <c r="D2778" s="8" t="s">
        <v>141</v>
      </c>
      <c r="E2778" s="8" t="s">
        <v>322</v>
      </c>
      <c r="F2778" s="8" t="s">
        <v>143</v>
      </c>
      <c r="G2778" s="8" t="s">
        <v>560</v>
      </c>
      <c r="H2778" s="8" t="s">
        <v>20</v>
      </c>
      <c r="I2778" s="8" t="s">
        <v>560</v>
      </c>
      <c r="J2778" s="8" t="s">
        <v>324</v>
      </c>
      <c r="K2778" s="8" t="s">
        <v>21</v>
      </c>
      <c r="L2778" s="12">
        <v>255</v>
      </c>
      <c r="M2778" s="9">
        <v>5</v>
      </c>
      <c r="N2778" s="10">
        <f t="shared" si="387"/>
        <v>1.9607843137254902E-2</v>
      </c>
      <c r="O2778" s="11">
        <f t="shared" si="388"/>
        <v>16.009999999999998</v>
      </c>
      <c r="P2778" s="11">
        <v>80.05</v>
      </c>
      <c r="Q2778" s="11">
        <v>998</v>
      </c>
      <c r="R2778" s="8">
        <v>1</v>
      </c>
      <c r="S2778" s="8">
        <v>2</v>
      </c>
      <c r="T2778" s="33">
        <f t="shared" si="389"/>
        <v>8.0210420841683366E-2</v>
      </c>
      <c r="U2778" s="12">
        <f t="shared" si="390"/>
        <v>12.467207995003124</v>
      </c>
      <c r="V2778" s="10">
        <f t="shared" si="391"/>
        <v>0.2</v>
      </c>
      <c r="W2778" s="11">
        <v>19</v>
      </c>
      <c r="X2778" s="8" t="s">
        <v>148</v>
      </c>
      <c r="Y2778" s="8" t="s">
        <v>149</v>
      </c>
      <c r="AA2778">
        <f t="shared" si="392"/>
        <v>4</v>
      </c>
      <c r="AB2778" s="32">
        <f t="shared" si="393"/>
        <v>307.95</v>
      </c>
      <c r="AC2778" t="str">
        <f t="shared" si="394"/>
        <v>Profitable</v>
      </c>
      <c r="AD2778">
        <f>IFERROR(VLOOKUP(J2778,Product_lookup!$A:$G,5,FALSE),"")</f>
        <v>499</v>
      </c>
      <c r="AE2778">
        <f>IFERROR(VLOOKUP(J2778,Product_lookup!$A:$G,6,FALSE),"")</f>
        <v>180</v>
      </c>
      <c r="AF2778">
        <f>IFERROR(VLOOKUP(J2778,Product_lookup!$A:$G,7,FALSE),"")</f>
        <v>125</v>
      </c>
      <c r="AG2778" s="33">
        <f t="shared" si="395"/>
        <v>0.38877755511022044</v>
      </c>
    </row>
    <row r="2779" spans="1:33" x14ac:dyDescent="0.3">
      <c r="A2779" s="27">
        <v>46291</v>
      </c>
      <c r="B2779" s="8" t="s">
        <v>34</v>
      </c>
      <c r="C2779" s="8" t="s">
        <v>140</v>
      </c>
      <c r="D2779" s="8" t="s">
        <v>141</v>
      </c>
      <c r="E2779" s="8" t="s">
        <v>325</v>
      </c>
      <c r="F2779" s="8" t="s">
        <v>143</v>
      </c>
      <c r="G2779" s="8" t="s">
        <v>326</v>
      </c>
      <c r="H2779" s="8" t="s">
        <v>20</v>
      </c>
      <c r="I2779" s="8" t="s">
        <v>326</v>
      </c>
      <c r="J2779" s="8" t="s">
        <v>327</v>
      </c>
      <c r="K2779" s="8" t="s">
        <v>14</v>
      </c>
      <c r="L2779" s="12">
        <v>2260</v>
      </c>
      <c r="M2779" s="9">
        <v>14</v>
      </c>
      <c r="N2779" s="10">
        <f t="shared" si="387"/>
        <v>6.1946902654867256E-3</v>
      </c>
      <c r="O2779" s="11">
        <f t="shared" si="388"/>
        <v>4.37</v>
      </c>
      <c r="P2779" s="11">
        <v>61.18</v>
      </c>
      <c r="Q2779" s="11">
        <v>796</v>
      </c>
      <c r="R2779" s="8">
        <v>3</v>
      </c>
      <c r="S2779" s="8">
        <v>4</v>
      </c>
      <c r="T2779" s="33">
        <f t="shared" si="389"/>
        <v>7.6859296482412062E-2</v>
      </c>
      <c r="U2779" s="12">
        <f t="shared" si="390"/>
        <v>13.010787839163125</v>
      </c>
      <c r="V2779" s="10">
        <f t="shared" si="391"/>
        <v>0.21428571428571427</v>
      </c>
      <c r="W2779" s="11">
        <v>6</v>
      </c>
      <c r="X2779" s="8" t="s">
        <v>148</v>
      </c>
      <c r="Y2779" s="8" t="s">
        <v>149</v>
      </c>
      <c r="AA2779">
        <f t="shared" si="392"/>
        <v>4</v>
      </c>
      <c r="AB2779" s="32">
        <f t="shared" si="393"/>
        <v>78.819999999999993</v>
      </c>
      <c r="AC2779" t="str">
        <f t="shared" si="394"/>
        <v>Profitable</v>
      </c>
      <c r="AD2779">
        <f>IFERROR(VLOOKUP(J2779,Product_lookup!$A:$G,5,FALSE),"")</f>
        <v>199</v>
      </c>
      <c r="AE2779">
        <f>IFERROR(VLOOKUP(J2779,Product_lookup!$A:$G,6,FALSE),"")</f>
        <v>76</v>
      </c>
      <c r="AF2779">
        <f>IFERROR(VLOOKUP(J2779,Product_lookup!$A:$G,7,FALSE),"")</f>
        <v>88</v>
      </c>
      <c r="AG2779" s="33">
        <f t="shared" si="395"/>
        <v>0.17587939698492464</v>
      </c>
    </row>
    <row r="2780" spans="1:33" x14ac:dyDescent="0.3">
      <c r="A2780" s="27">
        <v>46291</v>
      </c>
      <c r="B2780" s="8" t="s">
        <v>34</v>
      </c>
      <c r="C2780" s="8" t="s">
        <v>140</v>
      </c>
      <c r="D2780" s="8" t="s">
        <v>141</v>
      </c>
      <c r="E2780" s="8" t="s">
        <v>328</v>
      </c>
      <c r="F2780" s="8" t="s">
        <v>143</v>
      </c>
      <c r="G2780" s="8" t="s">
        <v>329</v>
      </c>
      <c r="H2780" s="8" t="s">
        <v>20</v>
      </c>
      <c r="I2780" s="8" t="s">
        <v>329</v>
      </c>
      <c r="J2780" s="8" t="s">
        <v>330</v>
      </c>
      <c r="K2780" s="8" t="s">
        <v>7</v>
      </c>
      <c r="L2780" s="12">
        <v>4329</v>
      </c>
      <c r="M2780" s="9">
        <v>40</v>
      </c>
      <c r="N2780" s="10">
        <f t="shared" si="387"/>
        <v>9.2400092400092403E-3</v>
      </c>
      <c r="O2780" s="11">
        <f t="shared" si="388"/>
        <v>5.5200000000000005</v>
      </c>
      <c r="P2780" s="11">
        <v>220.8</v>
      </c>
      <c r="Q2780" s="11">
        <v>0</v>
      </c>
      <c r="R2780" s="8">
        <v>0</v>
      </c>
      <c r="S2780" s="8">
        <v>0</v>
      </c>
      <c r="T2780" s="33" t="str">
        <f t="shared" si="389"/>
        <v/>
      </c>
      <c r="U2780" s="12">
        <f t="shared" si="390"/>
        <v>0</v>
      </c>
      <c r="V2780" s="10">
        <f t="shared" si="391"/>
        <v>0</v>
      </c>
      <c r="W2780" s="11">
        <v>10</v>
      </c>
      <c r="X2780" s="8" t="s">
        <v>148</v>
      </c>
      <c r="Y2780" s="8" t="s">
        <v>149</v>
      </c>
      <c r="AA2780">
        <f t="shared" si="392"/>
        <v>4</v>
      </c>
      <c r="AB2780" s="32">
        <f t="shared" si="393"/>
        <v>-220.8</v>
      </c>
      <c r="AC2780" t="str">
        <f t="shared" si="394"/>
        <v>No Sales</v>
      </c>
      <c r="AD2780">
        <f>IFERROR(VLOOKUP(J2780,Product_lookup!$A:$G,5,FALSE),"")</f>
        <v>299</v>
      </c>
      <c r="AE2780">
        <f>IFERROR(VLOOKUP(J2780,Product_lookup!$A:$G,6,FALSE),"")</f>
        <v>114</v>
      </c>
      <c r="AF2780">
        <f>IFERROR(VLOOKUP(J2780,Product_lookup!$A:$G,7,FALSE),"")</f>
        <v>97</v>
      </c>
      <c r="AG2780" s="33">
        <f t="shared" si="395"/>
        <v>0.29431438127090304</v>
      </c>
    </row>
    <row r="2781" spans="1:33" x14ac:dyDescent="0.3">
      <c r="A2781" s="27">
        <v>46291</v>
      </c>
      <c r="B2781" s="8" t="s">
        <v>34</v>
      </c>
      <c r="C2781" s="8" t="s">
        <v>140</v>
      </c>
      <c r="D2781" s="8" t="s">
        <v>141</v>
      </c>
      <c r="E2781" s="8" t="s">
        <v>328</v>
      </c>
      <c r="F2781" s="8" t="s">
        <v>143</v>
      </c>
      <c r="G2781" s="8" t="s">
        <v>491</v>
      </c>
      <c r="H2781" s="8" t="s">
        <v>20</v>
      </c>
      <c r="I2781" s="8" t="s">
        <v>491</v>
      </c>
      <c r="J2781" s="8" t="s">
        <v>330</v>
      </c>
      <c r="K2781" s="8" t="s">
        <v>21</v>
      </c>
      <c r="L2781" s="12">
        <v>370</v>
      </c>
      <c r="M2781" s="9">
        <v>4</v>
      </c>
      <c r="N2781" s="10">
        <f t="shared" si="387"/>
        <v>1.0810810810810811E-2</v>
      </c>
      <c r="O2781" s="11">
        <f t="shared" si="388"/>
        <v>7.25</v>
      </c>
      <c r="P2781" s="11">
        <v>29</v>
      </c>
      <c r="Q2781" s="11">
        <v>0</v>
      </c>
      <c r="R2781" s="8">
        <v>0</v>
      </c>
      <c r="S2781" s="8">
        <v>0</v>
      </c>
      <c r="T2781" s="33" t="str">
        <f t="shared" si="389"/>
        <v/>
      </c>
      <c r="U2781" s="12">
        <f t="shared" si="390"/>
        <v>0</v>
      </c>
      <c r="V2781" s="10">
        <f t="shared" si="391"/>
        <v>0</v>
      </c>
      <c r="W2781" s="11">
        <v>9</v>
      </c>
      <c r="X2781" s="8" t="s">
        <v>148</v>
      </c>
      <c r="Y2781" s="8" t="s">
        <v>149</v>
      </c>
      <c r="AA2781">
        <f t="shared" si="392"/>
        <v>4</v>
      </c>
      <c r="AB2781" s="32">
        <f t="shared" si="393"/>
        <v>-29</v>
      </c>
      <c r="AC2781" t="str">
        <f t="shared" si="394"/>
        <v>No Sales</v>
      </c>
      <c r="AD2781">
        <f>IFERROR(VLOOKUP(J2781,Product_lookup!$A:$G,5,FALSE),"")</f>
        <v>299</v>
      </c>
      <c r="AE2781">
        <f>IFERROR(VLOOKUP(J2781,Product_lookup!$A:$G,6,FALSE),"")</f>
        <v>114</v>
      </c>
      <c r="AF2781">
        <f>IFERROR(VLOOKUP(J2781,Product_lookup!$A:$G,7,FALSE),"")</f>
        <v>97</v>
      </c>
      <c r="AG2781" s="33">
        <f t="shared" si="395"/>
        <v>0.29431438127090304</v>
      </c>
    </row>
    <row r="2782" spans="1:33" x14ac:dyDescent="0.3">
      <c r="A2782" s="27">
        <v>46291</v>
      </c>
      <c r="B2782" s="8" t="s">
        <v>34</v>
      </c>
      <c r="C2782" s="8" t="s">
        <v>140</v>
      </c>
      <c r="D2782" s="8" t="s">
        <v>141</v>
      </c>
      <c r="E2782" s="8" t="s">
        <v>328</v>
      </c>
      <c r="F2782" s="8" t="s">
        <v>143</v>
      </c>
      <c r="G2782" s="8" t="s">
        <v>427</v>
      </c>
      <c r="H2782" s="8" t="s">
        <v>20</v>
      </c>
      <c r="I2782" s="8" t="s">
        <v>427</v>
      </c>
      <c r="J2782" s="8" t="s">
        <v>330</v>
      </c>
      <c r="K2782" s="8" t="s">
        <v>21</v>
      </c>
      <c r="L2782" s="12">
        <v>373</v>
      </c>
      <c r="M2782" s="9">
        <v>3</v>
      </c>
      <c r="N2782" s="10">
        <f t="shared" si="387"/>
        <v>8.0428954423592495E-3</v>
      </c>
      <c r="O2782" s="11">
        <f t="shared" si="388"/>
        <v>12</v>
      </c>
      <c r="P2782" s="11">
        <v>36</v>
      </c>
      <c r="Q2782" s="11">
        <v>0</v>
      </c>
      <c r="R2782" s="8">
        <v>0</v>
      </c>
      <c r="S2782" s="8">
        <v>0</v>
      </c>
      <c r="T2782" s="33" t="str">
        <f t="shared" si="389"/>
        <v/>
      </c>
      <c r="U2782" s="12">
        <f t="shared" si="390"/>
        <v>0</v>
      </c>
      <c r="V2782" s="10">
        <f t="shared" si="391"/>
        <v>0</v>
      </c>
      <c r="W2782" s="11">
        <v>12</v>
      </c>
      <c r="X2782" s="8" t="s">
        <v>148</v>
      </c>
      <c r="Y2782" s="8" t="s">
        <v>149</v>
      </c>
      <c r="AA2782">
        <f t="shared" si="392"/>
        <v>4</v>
      </c>
      <c r="AB2782" s="32">
        <f t="shared" si="393"/>
        <v>-36</v>
      </c>
      <c r="AC2782" t="str">
        <f t="shared" si="394"/>
        <v>No Sales</v>
      </c>
      <c r="AD2782">
        <f>IFERROR(VLOOKUP(J2782,Product_lookup!$A:$G,5,FALSE),"")</f>
        <v>299</v>
      </c>
      <c r="AE2782">
        <f>IFERROR(VLOOKUP(J2782,Product_lookup!$A:$G,6,FALSE),"")</f>
        <v>114</v>
      </c>
      <c r="AF2782">
        <f>IFERROR(VLOOKUP(J2782,Product_lookup!$A:$G,7,FALSE),"")</f>
        <v>97</v>
      </c>
      <c r="AG2782" s="33">
        <f t="shared" si="395"/>
        <v>0.29431438127090304</v>
      </c>
    </row>
    <row r="2783" spans="1:33" x14ac:dyDescent="0.3">
      <c r="A2783" s="27">
        <v>46291</v>
      </c>
      <c r="B2783" s="8" t="s">
        <v>34</v>
      </c>
      <c r="C2783" s="8" t="s">
        <v>140</v>
      </c>
      <c r="D2783" s="8" t="s">
        <v>141</v>
      </c>
      <c r="E2783" s="8" t="s">
        <v>328</v>
      </c>
      <c r="F2783" s="8" t="s">
        <v>143</v>
      </c>
      <c r="G2783" s="8" t="s">
        <v>331</v>
      </c>
      <c r="H2783" s="8" t="s">
        <v>20</v>
      </c>
      <c r="I2783" s="8" t="s">
        <v>331</v>
      </c>
      <c r="J2783" s="8" t="s">
        <v>330</v>
      </c>
      <c r="K2783" s="8" t="s">
        <v>14</v>
      </c>
      <c r="L2783" s="12">
        <v>520</v>
      </c>
      <c r="M2783" s="9">
        <v>0</v>
      </c>
      <c r="N2783" s="10">
        <f t="shared" si="387"/>
        <v>0</v>
      </c>
      <c r="O2783" s="11" t="str">
        <f t="shared" si="388"/>
        <v/>
      </c>
      <c r="P2783" s="11">
        <v>0</v>
      </c>
      <c r="Q2783" s="11">
        <v>0</v>
      </c>
      <c r="R2783" s="8">
        <v>0</v>
      </c>
      <c r="S2783" s="8">
        <v>0</v>
      </c>
      <c r="T2783" s="33" t="str">
        <f t="shared" si="389"/>
        <v/>
      </c>
      <c r="U2783" s="12" t="str">
        <f t="shared" si="390"/>
        <v/>
      </c>
      <c r="V2783" s="10" t="str">
        <f t="shared" si="391"/>
        <v/>
      </c>
      <c r="W2783" s="11">
        <v>10</v>
      </c>
      <c r="X2783" s="8" t="s">
        <v>148</v>
      </c>
      <c r="Y2783" s="8" t="s">
        <v>149</v>
      </c>
      <c r="AA2783">
        <f t="shared" si="392"/>
        <v>4</v>
      </c>
      <c r="AB2783" s="32">
        <f t="shared" si="393"/>
        <v>0</v>
      </c>
      <c r="AC2783" t="str">
        <f t="shared" si="394"/>
        <v>No Spend</v>
      </c>
      <c r="AD2783">
        <f>IFERROR(VLOOKUP(J2783,Product_lookup!$A:$G,5,FALSE),"")</f>
        <v>299</v>
      </c>
      <c r="AE2783">
        <f>IFERROR(VLOOKUP(J2783,Product_lookup!$A:$G,6,FALSE),"")</f>
        <v>114</v>
      </c>
      <c r="AF2783">
        <f>IFERROR(VLOOKUP(J2783,Product_lookup!$A:$G,7,FALSE),"")</f>
        <v>97</v>
      </c>
      <c r="AG2783" s="33">
        <f t="shared" si="395"/>
        <v>0.29431438127090304</v>
      </c>
    </row>
    <row r="2784" spans="1:33" x14ac:dyDescent="0.3">
      <c r="A2784" s="27">
        <v>46291</v>
      </c>
      <c r="B2784" s="8" t="s">
        <v>34</v>
      </c>
      <c r="C2784" s="8" t="s">
        <v>140</v>
      </c>
      <c r="D2784" s="8" t="s">
        <v>141</v>
      </c>
      <c r="E2784" s="8" t="s">
        <v>328</v>
      </c>
      <c r="F2784" s="8" t="s">
        <v>143</v>
      </c>
      <c r="G2784" s="8" t="s">
        <v>426</v>
      </c>
      <c r="H2784" s="8" t="s">
        <v>20</v>
      </c>
      <c r="I2784" s="8" t="s">
        <v>426</v>
      </c>
      <c r="J2784" s="8" t="s">
        <v>330</v>
      </c>
      <c r="K2784" s="8" t="s">
        <v>7</v>
      </c>
      <c r="L2784" s="12">
        <v>401</v>
      </c>
      <c r="M2784" s="9">
        <v>4</v>
      </c>
      <c r="N2784" s="10">
        <f t="shared" si="387"/>
        <v>9.9750623441396506E-3</v>
      </c>
      <c r="O2784" s="11">
        <f t="shared" si="388"/>
        <v>5.33</v>
      </c>
      <c r="P2784" s="11">
        <v>21.32</v>
      </c>
      <c r="Q2784" s="11">
        <v>0</v>
      </c>
      <c r="R2784" s="8">
        <v>0</v>
      </c>
      <c r="S2784" s="8">
        <v>0</v>
      </c>
      <c r="T2784" s="33" t="str">
        <f t="shared" si="389"/>
        <v/>
      </c>
      <c r="U2784" s="12">
        <f t="shared" si="390"/>
        <v>0</v>
      </c>
      <c r="V2784" s="10">
        <f t="shared" si="391"/>
        <v>0</v>
      </c>
      <c r="W2784" s="11">
        <v>10</v>
      </c>
      <c r="X2784" s="8" t="s">
        <v>148</v>
      </c>
      <c r="Y2784" s="8" t="s">
        <v>149</v>
      </c>
      <c r="AA2784">
        <f t="shared" si="392"/>
        <v>4</v>
      </c>
      <c r="AB2784" s="32">
        <f t="shared" si="393"/>
        <v>-21.32</v>
      </c>
      <c r="AC2784" t="str">
        <f t="shared" si="394"/>
        <v>No Sales</v>
      </c>
      <c r="AD2784">
        <f>IFERROR(VLOOKUP(J2784,Product_lookup!$A:$G,5,FALSE),"")</f>
        <v>299</v>
      </c>
      <c r="AE2784">
        <f>IFERROR(VLOOKUP(J2784,Product_lookup!$A:$G,6,FALSE),"")</f>
        <v>114</v>
      </c>
      <c r="AF2784">
        <f>IFERROR(VLOOKUP(J2784,Product_lookup!$A:$G,7,FALSE),"")</f>
        <v>97</v>
      </c>
      <c r="AG2784" s="33">
        <f t="shared" si="395"/>
        <v>0.29431438127090304</v>
      </c>
    </row>
    <row r="2785" spans="1:33" x14ac:dyDescent="0.3">
      <c r="A2785" s="27">
        <v>46291</v>
      </c>
      <c r="B2785" s="8" t="s">
        <v>19</v>
      </c>
      <c r="C2785" s="8" t="s">
        <v>249</v>
      </c>
      <c r="D2785" s="8" t="s">
        <v>141</v>
      </c>
      <c r="E2785" s="8" t="s">
        <v>142</v>
      </c>
      <c r="F2785" s="8" t="s">
        <v>143</v>
      </c>
      <c r="G2785" s="8" t="s">
        <v>344</v>
      </c>
      <c r="H2785" s="8" t="s">
        <v>20</v>
      </c>
      <c r="I2785" s="8" t="s">
        <v>344</v>
      </c>
      <c r="J2785" s="8" t="s">
        <v>147</v>
      </c>
      <c r="K2785" s="8" t="s">
        <v>21</v>
      </c>
      <c r="L2785" s="12">
        <v>131</v>
      </c>
      <c r="M2785" s="9">
        <v>3</v>
      </c>
      <c r="N2785" s="10">
        <f t="shared" si="387"/>
        <v>2.2900763358778626E-2</v>
      </c>
      <c r="O2785" s="11">
        <f t="shared" si="388"/>
        <v>5.8900000000000006</v>
      </c>
      <c r="P2785" s="8">
        <v>17.670000000000002</v>
      </c>
      <c r="Q2785" s="11">
        <v>0</v>
      </c>
      <c r="R2785" s="8">
        <v>0</v>
      </c>
      <c r="S2785" s="8">
        <v>0</v>
      </c>
      <c r="T2785" s="33" t="str">
        <f t="shared" si="389"/>
        <v/>
      </c>
      <c r="U2785" s="12">
        <f t="shared" si="390"/>
        <v>0</v>
      </c>
      <c r="V2785" s="10">
        <f t="shared" si="391"/>
        <v>0</v>
      </c>
      <c r="W2785" s="11">
        <v>7.5</v>
      </c>
      <c r="X2785" s="8" t="s">
        <v>148</v>
      </c>
      <c r="Y2785" s="8" t="s">
        <v>149</v>
      </c>
      <c r="AA2785">
        <f t="shared" si="392"/>
        <v>4</v>
      </c>
      <c r="AB2785" s="32">
        <f t="shared" si="393"/>
        <v>-17.670000000000002</v>
      </c>
      <c r="AC2785" t="str">
        <f t="shared" si="394"/>
        <v>No Sales</v>
      </c>
      <c r="AD2785">
        <f>IFERROR(VLOOKUP(J2785,Product_lookup!$A:$G,5,FALSE),"")</f>
        <v>599</v>
      </c>
      <c r="AE2785">
        <f>IFERROR(VLOOKUP(J2785,Product_lookup!$A:$G,6,FALSE),"")</f>
        <v>216</v>
      </c>
      <c r="AF2785">
        <f>IFERROR(VLOOKUP(J2785,Product_lookup!$A:$G,7,FALSE),"")</f>
        <v>144</v>
      </c>
      <c r="AG2785" s="33">
        <f t="shared" si="395"/>
        <v>0.39899833055091821</v>
      </c>
    </row>
    <row r="2786" spans="1:33" x14ac:dyDescent="0.3">
      <c r="A2786" s="27">
        <v>46291</v>
      </c>
      <c r="B2786" s="8" t="s">
        <v>19</v>
      </c>
      <c r="C2786" s="8" t="s">
        <v>249</v>
      </c>
      <c r="D2786" s="8" t="s">
        <v>141</v>
      </c>
      <c r="E2786" s="8" t="s">
        <v>164</v>
      </c>
      <c r="F2786" s="8" t="s">
        <v>143</v>
      </c>
      <c r="G2786" s="8" t="s">
        <v>431</v>
      </c>
      <c r="H2786" s="8" t="s">
        <v>20</v>
      </c>
      <c r="I2786" s="8" t="s">
        <v>431</v>
      </c>
      <c r="J2786" s="8" t="s">
        <v>166</v>
      </c>
      <c r="K2786" s="8" t="s">
        <v>14</v>
      </c>
      <c r="L2786" s="12">
        <v>459</v>
      </c>
      <c r="M2786" s="9">
        <v>8</v>
      </c>
      <c r="N2786" s="10">
        <f t="shared" si="387"/>
        <v>1.7429193899782137E-2</v>
      </c>
      <c r="O2786" s="11">
        <f t="shared" si="388"/>
        <v>3.67</v>
      </c>
      <c r="P2786" s="11">
        <v>29.36</v>
      </c>
      <c r="Q2786" s="11">
        <v>449</v>
      </c>
      <c r="R2786" s="8">
        <v>1</v>
      </c>
      <c r="S2786" s="8">
        <v>1</v>
      </c>
      <c r="T2786" s="33">
        <f t="shared" si="389"/>
        <v>6.538975501113585E-2</v>
      </c>
      <c r="U2786" s="12">
        <f t="shared" si="390"/>
        <v>15.292915531335151</v>
      </c>
      <c r="V2786" s="10">
        <f t="shared" si="391"/>
        <v>0.125</v>
      </c>
      <c r="W2786" s="11">
        <v>5.5</v>
      </c>
      <c r="X2786" s="8" t="s">
        <v>148</v>
      </c>
      <c r="Y2786" s="8" t="s">
        <v>149</v>
      </c>
      <c r="AA2786">
        <f t="shared" si="392"/>
        <v>4</v>
      </c>
      <c r="AB2786" s="32">
        <f t="shared" si="393"/>
        <v>127.64</v>
      </c>
      <c r="AC2786" t="str">
        <f t="shared" si="394"/>
        <v>Profitable</v>
      </c>
      <c r="AD2786">
        <f>IFERROR(VLOOKUP(J2786,Product_lookup!$A:$G,5,FALSE),"")</f>
        <v>449</v>
      </c>
      <c r="AE2786">
        <f>IFERROR(VLOOKUP(J2786,Product_lookup!$A:$G,6,FALSE),"")</f>
        <v>162</v>
      </c>
      <c r="AF2786">
        <f>IFERROR(VLOOKUP(J2786,Product_lookup!$A:$G,7,FALSE),"")</f>
        <v>130</v>
      </c>
      <c r="AG2786" s="33">
        <f t="shared" si="395"/>
        <v>0.34966592427616927</v>
      </c>
    </row>
    <row r="2787" spans="1:33" x14ac:dyDescent="0.3">
      <c r="A2787" s="27">
        <v>46291</v>
      </c>
      <c r="B2787" s="8" t="s">
        <v>19</v>
      </c>
      <c r="C2787" s="8" t="s">
        <v>249</v>
      </c>
      <c r="D2787" s="8" t="s">
        <v>141</v>
      </c>
      <c r="E2787" s="8" t="s">
        <v>164</v>
      </c>
      <c r="F2787" s="8" t="s">
        <v>143</v>
      </c>
      <c r="G2787" s="8" t="s">
        <v>347</v>
      </c>
      <c r="H2787" s="8" t="s">
        <v>20</v>
      </c>
      <c r="I2787" s="8" t="s">
        <v>347</v>
      </c>
      <c r="J2787" s="8" t="s">
        <v>166</v>
      </c>
      <c r="K2787" s="8" t="s">
        <v>21</v>
      </c>
      <c r="L2787" s="12">
        <v>123</v>
      </c>
      <c r="M2787" s="9">
        <v>2</v>
      </c>
      <c r="N2787" s="10">
        <f t="shared" si="387"/>
        <v>1.6260162601626018E-2</v>
      </c>
      <c r="O2787" s="11">
        <f t="shared" si="388"/>
        <v>5</v>
      </c>
      <c r="P2787" s="11">
        <v>10</v>
      </c>
      <c r="Q2787" s="11">
        <v>0</v>
      </c>
      <c r="R2787" s="8">
        <v>0</v>
      </c>
      <c r="S2787" s="8">
        <v>0</v>
      </c>
      <c r="T2787" s="33" t="str">
        <f t="shared" si="389"/>
        <v/>
      </c>
      <c r="U2787" s="12">
        <f t="shared" si="390"/>
        <v>0</v>
      </c>
      <c r="V2787" s="10">
        <f t="shared" si="391"/>
        <v>0</v>
      </c>
      <c r="W2787" s="11">
        <v>5</v>
      </c>
      <c r="X2787" s="8" t="s">
        <v>148</v>
      </c>
      <c r="Y2787" s="8" t="s">
        <v>149</v>
      </c>
      <c r="AA2787">
        <f t="shared" si="392"/>
        <v>4</v>
      </c>
      <c r="AB2787" s="32">
        <f t="shared" si="393"/>
        <v>-10</v>
      </c>
      <c r="AC2787" t="str">
        <f t="shared" si="394"/>
        <v>No Sales</v>
      </c>
      <c r="AD2787">
        <f>IFERROR(VLOOKUP(J2787,Product_lookup!$A:$G,5,FALSE),"")</f>
        <v>449</v>
      </c>
      <c r="AE2787">
        <f>IFERROR(VLOOKUP(J2787,Product_lookup!$A:$G,6,FALSE),"")</f>
        <v>162</v>
      </c>
      <c r="AF2787">
        <f>IFERROR(VLOOKUP(J2787,Product_lookup!$A:$G,7,FALSE),"")</f>
        <v>130</v>
      </c>
      <c r="AG2787" s="33">
        <f t="shared" si="395"/>
        <v>0.34966592427616927</v>
      </c>
    </row>
    <row r="2788" spans="1:33" x14ac:dyDescent="0.3">
      <c r="A2788" s="27">
        <v>46291</v>
      </c>
      <c r="B2788" s="8" t="s">
        <v>19</v>
      </c>
      <c r="C2788" s="8" t="s">
        <v>249</v>
      </c>
      <c r="D2788" s="8" t="s">
        <v>141</v>
      </c>
      <c r="E2788" s="8" t="s">
        <v>164</v>
      </c>
      <c r="F2788" s="8" t="s">
        <v>143</v>
      </c>
      <c r="G2788" s="8" t="s">
        <v>349</v>
      </c>
      <c r="H2788" s="8" t="s">
        <v>20</v>
      </c>
      <c r="I2788" s="8" t="s">
        <v>349</v>
      </c>
      <c r="J2788" s="8" t="s">
        <v>166</v>
      </c>
      <c r="K2788" s="8" t="s">
        <v>14</v>
      </c>
      <c r="L2788" s="12">
        <v>372</v>
      </c>
      <c r="M2788" s="9">
        <v>3</v>
      </c>
      <c r="N2788" s="10">
        <f t="shared" si="387"/>
        <v>8.0645161290322578E-3</v>
      </c>
      <c r="O2788" s="11">
        <f t="shared" si="388"/>
        <v>5.14</v>
      </c>
      <c r="P2788" s="11">
        <v>15.42</v>
      </c>
      <c r="Q2788" s="11">
        <v>449</v>
      </c>
      <c r="R2788" s="8">
        <v>1</v>
      </c>
      <c r="S2788" s="8">
        <v>1</v>
      </c>
      <c r="T2788" s="33">
        <f t="shared" si="389"/>
        <v>3.4342984409799555E-2</v>
      </c>
      <c r="U2788" s="12">
        <f t="shared" si="390"/>
        <v>29.118028534370946</v>
      </c>
      <c r="V2788" s="10">
        <f t="shared" si="391"/>
        <v>0.33333333333333331</v>
      </c>
      <c r="W2788" s="11">
        <v>6.5</v>
      </c>
      <c r="X2788" s="8" t="s">
        <v>148</v>
      </c>
      <c r="Y2788" s="8" t="s">
        <v>149</v>
      </c>
      <c r="AA2788">
        <f t="shared" si="392"/>
        <v>4</v>
      </c>
      <c r="AB2788" s="32">
        <f t="shared" si="393"/>
        <v>141.58000000000001</v>
      </c>
      <c r="AC2788" t="str">
        <f t="shared" si="394"/>
        <v>Profitable</v>
      </c>
      <c r="AD2788">
        <f>IFERROR(VLOOKUP(J2788,Product_lookup!$A:$G,5,FALSE),"")</f>
        <v>449</v>
      </c>
      <c r="AE2788">
        <f>IFERROR(VLOOKUP(J2788,Product_lookup!$A:$G,6,FALSE),"")</f>
        <v>162</v>
      </c>
      <c r="AF2788">
        <f>IFERROR(VLOOKUP(J2788,Product_lookup!$A:$G,7,FALSE),"")</f>
        <v>130</v>
      </c>
      <c r="AG2788" s="33">
        <f t="shared" si="395"/>
        <v>0.34966592427616927</v>
      </c>
    </row>
    <row r="2789" spans="1:33" x14ac:dyDescent="0.3">
      <c r="A2789" s="27">
        <v>46291</v>
      </c>
      <c r="B2789" s="8" t="s">
        <v>19</v>
      </c>
      <c r="C2789" s="8" t="s">
        <v>249</v>
      </c>
      <c r="D2789" s="8" t="s">
        <v>141</v>
      </c>
      <c r="E2789" s="8" t="s">
        <v>351</v>
      </c>
      <c r="F2789" s="8" t="s">
        <v>143</v>
      </c>
      <c r="G2789" s="8" t="s">
        <v>706</v>
      </c>
      <c r="H2789" s="8" t="s">
        <v>20</v>
      </c>
      <c r="I2789" s="8" t="s">
        <v>706</v>
      </c>
      <c r="J2789" s="8" t="s">
        <v>353</v>
      </c>
      <c r="K2789" s="8" t="s">
        <v>7</v>
      </c>
      <c r="L2789" s="12">
        <v>355</v>
      </c>
      <c r="M2789" s="9">
        <v>4</v>
      </c>
      <c r="N2789" s="10">
        <f t="shared" si="387"/>
        <v>1.1267605633802818E-2</v>
      </c>
      <c r="O2789" s="11">
        <f t="shared" si="388"/>
        <v>9.66</v>
      </c>
      <c r="P2789" s="11">
        <v>38.64</v>
      </c>
      <c r="Q2789" s="11">
        <v>0</v>
      </c>
      <c r="R2789" s="8">
        <v>0</v>
      </c>
      <c r="S2789" s="8">
        <v>0</v>
      </c>
      <c r="T2789" s="33" t="str">
        <f t="shared" si="389"/>
        <v/>
      </c>
      <c r="U2789" s="12">
        <f t="shared" si="390"/>
        <v>0</v>
      </c>
      <c r="V2789" s="10">
        <f t="shared" si="391"/>
        <v>0</v>
      </c>
      <c r="W2789" s="11">
        <v>15.5</v>
      </c>
      <c r="X2789" s="8" t="s">
        <v>148</v>
      </c>
      <c r="Y2789" s="8" t="s">
        <v>149</v>
      </c>
      <c r="AA2789">
        <f t="shared" si="392"/>
        <v>4</v>
      </c>
      <c r="AB2789" s="32" t="str">
        <f t="shared" si="393"/>
        <v/>
      </c>
      <c r="AC2789" t="str">
        <f t="shared" si="394"/>
        <v>Cost missing</v>
      </c>
      <c r="AD2789" t="str">
        <f>IFERROR(VLOOKUP(J2789,Product_lookup!$A:$G,5,FALSE),"")</f>
        <v/>
      </c>
      <c r="AE2789" t="str">
        <f>IFERROR(VLOOKUP(J2789,Product_lookup!$A:$G,6,FALSE),"")</f>
        <v/>
      </c>
      <c r="AF2789" t="str">
        <f>IFERROR(VLOOKUP(J2789,Product_lookup!$A:$G,7,FALSE),"")</f>
        <v/>
      </c>
      <c r="AG2789" s="33" t="str">
        <f t="shared" si="395"/>
        <v/>
      </c>
    </row>
    <row r="2790" spans="1:33" x14ac:dyDescent="0.3">
      <c r="A2790" s="27">
        <v>46291</v>
      </c>
      <c r="B2790" s="8" t="s">
        <v>19</v>
      </c>
      <c r="C2790" s="8" t="s">
        <v>249</v>
      </c>
      <c r="D2790" s="8" t="s">
        <v>141</v>
      </c>
      <c r="E2790" s="8" t="s">
        <v>351</v>
      </c>
      <c r="F2790" s="8" t="s">
        <v>143</v>
      </c>
      <c r="G2790" s="8" t="s">
        <v>707</v>
      </c>
      <c r="H2790" s="8" t="s">
        <v>20</v>
      </c>
      <c r="I2790" s="8" t="s">
        <v>707</v>
      </c>
      <c r="J2790" s="8" t="s">
        <v>353</v>
      </c>
      <c r="K2790" s="8" t="s">
        <v>7</v>
      </c>
      <c r="L2790" s="12">
        <v>172</v>
      </c>
      <c r="M2790" s="9">
        <v>4</v>
      </c>
      <c r="N2790" s="10">
        <f t="shared" si="387"/>
        <v>2.3255813953488372E-2</v>
      </c>
      <c r="O2790" s="11">
        <f t="shared" si="388"/>
        <v>12.55</v>
      </c>
      <c r="P2790" s="11">
        <v>50.2</v>
      </c>
      <c r="Q2790" s="11">
        <v>0</v>
      </c>
      <c r="R2790" s="8">
        <v>0</v>
      </c>
      <c r="S2790" s="8">
        <v>0</v>
      </c>
      <c r="T2790" s="33" t="str">
        <f t="shared" si="389"/>
        <v/>
      </c>
      <c r="U2790" s="12">
        <f t="shared" si="390"/>
        <v>0</v>
      </c>
      <c r="V2790" s="10">
        <f t="shared" si="391"/>
        <v>0</v>
      </c>
      <c r="W2790" s="11">
        <v>21.5</v>
      </c>
      <c r="X2790" s="8" t="s">
        <v>148</v>
      </c>
      <c r="Y2790" s="8" t="s">
        <v>149</v>
      </c>
      <c r="AA2790">
        <f t="shared" si="392"/>
        <v>4</v>
      </c>
      <c r="AB2790" s="32" t="str">
        <f t="shared" si="393"/>
        <v/>
      </c>
      <c r="AC2790" t="str">
        <f t="shared" si="394"/>
        <v>Cost missing</v>
      </c>
      <c r="AD2790" t="str">
        <f>IFERROR(VLOOKUP(J2790,Product_lookup!$A:$G,5,FALSE),"")</f>
        <v/>
      </c>
      <c r="AE2790" t="str">
        <f>IFERROR(VLOOKUP(J2790,Product_lookup!$A:$G,6,FALSE),"")</f>
        <v/>
      </c>
      <c r="AF2790" t="str">
        <f>IFERROR(VLOOKUP(J2790,Product_lookup!$A:$G,7,FALSE),"")</f>
        <v/>
      </c>
      <c r="AG2790" s="33" t="str">
        <f t="shared" si="395"/>
        <v/>
      </c>
    </row>
    <row r="2791" spans="1:33" x14ac:dyDescent="0.3">
      <c r="A2791" s="27">
        <v>46292</v>
      </c>
      <c r="B2791" s="8" t="s">
        <v>12</v>
      </c>
      <c r="C2791" s="8" t="s">
        <v>140</v>
      </c>
      <c r="D2791" s="8" t="s">
        <v>141</v>
      </c>
      <c r="E2791" s="8" t="s">
        <v>142</v>
      </c>
      <c r="F2791" s="8" t="s">
        <v>143</v>
      </c>
      <c r="G2791" s="8" t="s">
        <v>144</v>
      </c>
      <c r="H2791" s="8" t="s">
        <v>6</v>
      </c>
      <c r="I2791" s="8" t="s">
        <v>524</v>
      </c>
      <c r="J2791" s="8" t="s">
        <v>147</v>
      </c>
      <c r="K2791" s="8" t="s">
        <v>7</v>
      </c>
      <c r="L2791" s="12">
        <v>348</v>
      </c>
      <c r="M2791" s="9">
        <v>1</v>
      </c>
      <c r="N2791" s="10">
        <f t="shared" si="387"/>
        <v>2.8735632183908046E-3</v>
      </c>
      <c r="O2791" s="11">
        <f t="shared" si="388"/>
        <v>12.44</v>
      </c>
      <c r="P2791" s="11">
        <v>12.44</v>
      </c>
      <c r="Q2791" s="11">
        <v>0</v>
      </c>
      <c r="R2791" s="8">
        <v>0</v>
      </c>
      <c r="S2791" s="8">
        <v>0</v>
      </c>
      <c r="T2791" s="33" t="str">
        <f t="shared" si="389"/>
        <v/>
      </c>
      <c r="U2791" s="12">
        <f t="shared" si="390"/>
        <v>0</v>
      </c>
      <c r="V2791" s="10">
        <f t="shared" si="391"/>
        <v>0</v>
      </c>
      <c r="W2791" s="11">
        <v>18</v>
      </c>
      <c r="X2791" s="8" t="s">
        <v>148</v>
      </c>
      <c r="Y2791" s="8" t="s">
        <v>149</v>
      </c>
      <c r="AA2791">
        <f t="shared" si="392"/>
        <v>4</v>
      </c>
      <c r="AB2791" s="32">
        <f t="shared" si="393"/>
        <v>-12.44</v>
      </c>
      <c r="AC2791" t="str">
        <f t="shared" si="394"/>
        <v>No Sales</v>
      </c>
      <c r="AD2791">
        <f>IFERROR(VLOOKUP(J2791,Product_lookup!$A:$G,5,FALSE),"")</f>
        <v>599</v>
      </c>
      <c r="AE2791">
        <f>IFERROR(VLOOKUP(J2791,Product_lookup!$A:$G,6,FALSE),"")</f>
        <v>216</v>
      </c>
      <c r="AF2791">
        <f>IFERROR(VLOOKUP(J2791,Product_lookup!$A:$G,7,FALSE),"")</f>
        <v>144</v>
      </c>
      <c r="AG2791" s="33">
        <f t="shared" si="395"/>
        <v>0.39899833055091821</v>
      </c>
    </row>
    <row r="2792" spans="1:33" x14ac:dyDescent="0.3">
      <c r="A2792" s="27">
        <v>46292</v>
      </c>
      <c r="B2792" s="8" t="s">
        <v>12</v>
      </c>
      <c r="C2792" s="8" t="s">
        <v>140</v>
      </c>
      <c r="D2792" s="8" t="s">
        <v>141</v>
      </c>
      <c r="E2792" s="8" t="s">
        <v>142</v>
      </c>
      <c r="F2792" s="8" t="s">
        <v>143</v>
      </c>
      <c r="G2792" s="8" t="s">
        <v>144</v>
      </c>
      <c r="H2792" s="8" t="s">
        <v>6</v>
      </c>
      <c r="I2792" s="8" t="s">
        <v>653</v>
      </c>
      <c r="J2792" s="8" t="s">
        <v>147</v>
      </c>
      <c r="K2792" s="8" t="s">
        <v>7</v>
      </c>
      <c r="L2792" s="12">
        <v>502</v>
      </c>
      <c r="M2792" s="9">
        <v>5</v>
      </c>
      <c r="N2792" s="10">
        <f t="shared" si="387"/>
        <v>9.9601593625498006E-3</v>
      </c>
      <c r="O2792" s="11">
        <f t="shared" si="388"/>
        <v>11.5</v>
      </c>
      <c r="P2792" s="11">
        <v>57.5</v>
      </c>
      <c r="Q2792" s="11">
        <v>0</v>
      </c>
      <c r="R2792" s="8">
        <v>0</v>
      </c>
      <c r="S2792" s="8">
        <v>0</v>
      </c>
      <c r="T2792" s="33" t="str">
        <f t="shared" si="389"/>
        <v/>
      </c>
      <c r="U2792" s="12">
        <f t="shared" si="390"/>
        <v>0</v>
      </c>
      <c r="V2792" s="10">
        <f t="shared" si="391"/>
        <v>0</v>
      </c>
      <c r="W2792" s="11">
        <v>18</v>
      </c>
      <c r="X2792" s="8" t="s">
        <v>148</v>
      </c>
      <c r="Y2792" s="8" t="s">
        <v>149</v>
      </c>
      <c r="AA2792">
        <f t="shared" si="392"/>
        <v>4</v>
      </c>
      <c r="AB2792" s="32">
        <f t="shared" si="393"/>
        <v>-57.5</v>
      </c>
      <c r="AC2792" t="str">
        <f t="shared" si="394"/>
        <v>No Sales</v>
      </c>
      <c r="AD2792">
        <f>IFERROR(VLOOKUP(J2792,Product_lookup!$A:$G,5,FALSE),"")</f>
        <v>599</v>
      </c>
      <c r="AE2792">
        <f>IFERROR(VLOOKUP(J2792,Product_lookup!$A:$G,6,FALSE),"")</f>
        <v>216</v>
      </c>
      <c r="AF2792">
        <f>IFERROR(VLOOKUP(J2792,Product_lookup!$A:$G,7,FALSE),"")</f>
        <v>144</v>
      </c>
      <c r="AG2792" s="33">
        <f t="shared" si="395"/>
        <v>0.39899833055091821</v>
      </c>
    </row>
    <row r="2793" spans="1:33" x14ac:dyDescent="0.3">
      <c r="A2793" s="27">
        <v>46292</v>
      </c>
      <c r="B2793" s="8" t="s">
        <v>12</v>
      </c>
      <c r="C2793" s="8" t="s">
        <v>140</v>
      </c>
      <c r="D2793" s="8" t="s">
        <v>141</v>
      </c>
      <c r="E2793" s="8" t="s">
        <v>150</v>
      </c>
      <c r="F2793" s="8" t="s">
        <v>143</v>
      </c>
      <c r="G2793" s="8" t="s">
        <v>144</v>
      </c>
      <c r="H2793" s="8" t="s">
        <v>6</v>
      </c>
      <c r="I2793" s="8" t="s">
        <v>374</v>
      </c>
      <c r="J2793" s="8" t="s">
        <v>153</v>
      </c>
      <c r="K2793" s="8" t="s">
        <v>14</v>
      </c>
      <c r="L2793" s="12">
        <v>1305</v>
      </c>
      <c r="M2793" s="9">
        <v>10</v>
      </c>
      <c r="N2793" s="10">
        <f t="shared" si="387"/>
        <v>7.6628352490421452E-3</v>
      </c>
      <c r="O2793" s="11">
        <f t="shared" si="388"/>
        <v>7.15</v>
      </c>
      <c r="P2793" s="11">
        <v>71.5</v>
      </c>
      <c r="Q2793" s="11">
        <v>549</v>
      </c>
      <c r="R2793" s="8">
        <v>1</v>
      </c>
      <c r="S2793" s="8">
        <v>1</v>
      </c>
      <c r="T2793" s="33">
        <f t="shared" si="389"/>
        <v>0.13023679417122039</v>
      </c>
      <c r="U2793" s="12">
        <f t="shared" si="390"/>
        <v>7.6783216783216783</v>
      </c>
      <c r="V2793" s="10">
        <f t="shared" si="391"/>
        <v>0.1</v>
      </c>
      <c r="W2793" s="11">
        <v>12.5</v>
      </c>
      <c r="X2793" s="8" t="s">
        <v>148</v>
      </c>
      <c r="Y2793" s="8" t="s">
        <v>149</v>
      </c>
      <c r="AA2793">
        <f t="shared" si="392"/>
        <v>4</v>
      </c>
      <c r="AB2793" s="32">
        <f t="shared" si="393"/>
        <v>146.5</v>
      </c>
      <c r="AC2793" t="str">
        <f t="shared" si="394"/>
        <v>Profitable</v>
      </c>
      <c r="AD2793">
        <f>IFERROR(VLOOKUP(J2793,Product_lookup!$A:$G,5,FALSE),"")</f>
        <v>549</v>
      </c>
      <c r="AE2793">
        <f>IFERROR(VLOOKUP(J2793,Product_lookup!$A:$G,6,FALSE),"")</f>
        <v>192</v>
      </c>
      <c r="AF2793">
        <f>IFERROR(VLOOKUP(J2793,Product_lookup!$A:$G,7,FALSE),"")</f>
        <v>139</v>
      </c>
      <c r="AG2793" s="33">
        <f t="shared" si="395"/>
        <v>0.39708561020036431</v>
      </c>
    </row>
    <row r="2794" spans="1:33" x14ac:dyDescent="0.3">
      <c r="A2794" s="27">
        <v>46292</v>
      </c>
      <c r="B2794" s="8" t="s">
        <v>12</v>
      </c>
      <c r="C2794" s="8" t="s">
        <v>140</v>
      </c>
      <c r="D2794" s="8" t="s">
        <v>141</v>
      </c>
      <c r="E2794" s="8" t="s">
        <v>150</v>
      </c>
      <c r="F2794" s="8" t="s">
        <v>143</v>
      </c>
      <c r="G2794" s="8" t="s">
        <v>144</v>
      </c>
      <c r="H2794" s="8" t="s">
        <v>6</v>
      </c>
      <c r="I2794" s="8" t="s">
        <v>210</v>
      </c>
      <c r="J2794" s="8" t="s">
        <v>153</v>
      </c>
      <c r="K2794" s="8" t="s">
        <v>21</v>
      </c>
      <c r="L2794" s="12">
        <v>1208</v>
      </c>
      <c r="M2794" s="9">
        <v>22</v>
      </c>
      <c r="N2794" s="10">
        <f t="shared" si="387"/>
        <v>1.8211920529801324E-2</v>
      </c>
      <c r="O2794" s="11">
        <f t="shared" si="388"/>
        <v>8.4</v>
      </c>
      <c r="P2794" s="11">
        <v>184.8</v>
      </c>
      <c r="Q2794" s="11">
        <v>0</v>
      </c>
      <c r="R2794" s="8">
        <v>0</v>
      </c>
      <c r="S2794" s="8">
        <v>0</v>
      </c>
      <c r="T2794" s="33" t="str">
        <f t="shared" si="389"/>
        <v/>
      </c>
      <c r="U2794" s="12">
        <f t="shared" si="390"/>
        <v>0</v>
      </c>
      <c r="V2794" s="10">
        <f t="shared" si="391"/>
        <v>0</v>
      </c>
      <c r="W2794" s="11">
        <v>10</v>
      </c>
      <c r="X2794" s="8" t="s">
        <v>148</v>
      </c>
      <c r="Y2794" s="8" t="s">
        <v>149</v>
      </c>
      <c r="AA2794">
        <f t="shared" si="392"/>
        <v>4</v>
      </c>
      <c r="AB2794" s="32">
        <f t="shared" si="393"/>
        <v>-184.8</v>
      </c>
      <c r="AC2794" t="str">
        <f t="shared" si="394"/>
        <v>No Sales</v>
      </c>
      <c r="AD2794">
        <f>IFERROR(VLOOKUP(J2794,Product_lookup!$A:$G,5,FALSE),"")</f>
        <v>549</v>
      </c>
      <c r="AE2794">
        <f>IFERROR(VLOOKUP(J2794,Product_lookup!$A:$G,6,FALSE),"")</f>
        <v>192</v>
      </c>
      <c r="AF2794">
        <f>IFERROR(VLOOKUP(J2794,Product_lookup!$A:$G,7,FALSE),"")</f>
        <v>139</v>
      </c>
      <c r="AG2794" s="33">
        <f t="shared" si="395"/>
        <v>0.39708561020036431</v>
      </c>
    </row>
    <row r="2795" spans="1:33" x14ac:dyDescent="0.3">
      <c r="A2795" s="27">
        <v>46292</v>
      </c>
      <c r="B2795" s="8" t="s">
        <v>12</v>
      </c>
      <c r="C2795" s="8" t="s">
        <v>140</v>
      </c>
      <c r="D2795" s="8" t="s">
        <v>141</v>
      </c>
      <c r="E2795" s="8" t="s">
        <v>150</v>
      </c>
      <c r="F2795" s="8" t="s">
        <v>143</v>
      </c>
      <c r="G2795" s="8" t="s">
        <v>151</v>
      </c>
      <c r="H2795" s="8" t="s">
        <v>6</v>
      </c>
      <c r="I2795" s="8" t="s">
        <v>1197</v>
      </c>
      <c r="J2795" s="8" t="s">
        <v>153</v>
      </c>
      <c r="K2795" s="8" t="s">
        <v>14</v>
      </c>
      <c r="L2795" s="12">
        <v>784</v>
      </c>
      <c r="M2795" s="9">
        <v>2</v>
      </c>
      <c r="N2795" s="10">
        <f t="shared" si="387"/>
        <v>2.5510204081632651E-3</v>
      </c>
      <c r="O2795" s="11">
        <f t="shared" si="388"/>
        <v>11.48</v>
      </c>
      <c r="P2795" s="11">
        <v>22.96</v>
      </c>
      <c r="Q2795" s="11">
        <v>0</v>
      </c>
      <c r="R2795" s="8">
        <v>0</v>
      </c>
      <c r="S2795" s="8">
        <v>0</v>
      </c>
      <c r="T2795" s="33" t="str">
        <f t="shared" si="389"/>
        <v/>
      </c>
      <c r="U2795" s="12">
        <f t="shared" si="390"/>
        <v>0</v>
      </c>
      <c r="V2795" s="10">
        <f t="shared" si="391"/>
        <v>0</v>
      </c>
      <c r="W2795" s="11">
        <v>13.5</v>
      </c>
      <c r="X2795" s="8" t="s">
        <v>148</v>
      </c>
      <c r="Y2795" s="8" t="s">
        <v>149</v>
      </c>
      <c r="AA2795">
        <f t="shared" si="392"/>
        <v>4</v>
      </c>
      <c r="AB2795" s="32">
        <f t="shared" si="393"/>
        <v>-22.96</v>
      </c>
      <c r="AC2795" t="str">
        <f t="shared" si="394"/>
        <v>No Sales</v>
      </c>
      <c r="AD2795">
        <f>IFERROR(VLOOKUP(J2795,Product_lookup!$A:$G,5,FALSE),"")</f>
        <v>549</v>
      </c>
      <c r="AE2795">
        <f>IFERROR(VLOOKUP(J2795,Product_lookup!$A:$G,6,FALSE),"")</f>
        <v>192</v>
      </c>
      <c r="AF2795">
        <f>IFERROR(VLOOKUP(J2795,Product_lookup!$A:$G,7,FALSE),"")</f>
        <v>139</v>
      </c>
      <c r="AG2795" s="33">
        <f t="shared" si="395"/>
        <v>0.39708561020036431</v>
      </c>
    </row>
    <row r="2796" spans="1:33" x14ac:dyDescent="0.3">
      <c r="A2796" s="27">
        <v>46292</v>
      </c>
      <c r="B2796" s="8" t="s">
        <v>12</v>
      </c>
      <c r="C2796" s="8" t="s">
        <v>140</v>
      </c>
      <c r="D2796" s="8" t="s">
        <v>141</v>
      </c>
      <c r="E2796" s="8" t="s">
        <v>157</v>
      </c>
      <c r="F2796" s="8" t="s">
        <v>143</v>
      </c>
      <c r="G2796" s="8" t="s">
        <v>144</v>
      </c>
      <c r="H2796" s="8" t="s">
        <v>6</v>
      </c>
      <c r="I2796" s="8" t="s">
        <v>162</v>
      </c>
      <c r="J2796" s="8" t="s">
        <v>159</v>
      </c>
      <c r="K2796" s="8" t="s">
        <v>14</v>
      </c>
      <c r="L2796" s="12">
        <v>3627</v>
      </c>
      <c r="M2796" s="9">
        <v>22</v>
      </c>
      <c r="N2796" s="10">
        <f t="shared" si="387"/>
        <v>6.0656189688447753E-3</v>
      </c>
      <c r="O2796" s="11">
        <f t="shared" si="388"/>
        <v>7.98</v>
      </c>
      <c r="P2796" s="11">
        <v>175.56</v>
      </c>
      <c r="Q2796" s="11">
        <v>399</v>
      </c>
      <c r="R2796" s="8">
        <v>1</v>
      </c>
      <c r="S2796" s="8">
        <v>1</v>
      </c>
      <c r="T2796" s="33">
        <f t="shared" si="389"/>
        <v>0.44</v>
      </c>
      <c r="U2796" s="12">
        <f t="shared" si="390"/>
        <v>2.2727272727272725</v>
      </c>
      <c r="V2796" s="10">
        <f t="shared" si="391"/>
        <v>4.5454545454545456E-2</v>
      </c>
      <c r="W2796" s="11">
        <v>12</v>
      </c>
      <c r="X2796" s="8" t="s">
        <v>148</v>
      </c>
      <c r="Y2796" s="8" t="s">
        <v>149</v>
      </c>
      <c r="AA2796">
        <f t="shared" si="392"/>
        <v>4</v>
      </c>
      <c r="AB2796" s="32">
        <f t="shared" si="393"/>
        <v>-50.56</v>
      </c>
      <c r="AC2796" t="str">
        <f t="shared" si="394"/>
        <v>Losing</v>
      </c>
      <c r="AD2796">
        <f>IFERROR(VLOOKUP(J2796,Product_lookup!$A:$G,5,FALSE),"")</f>
        <v>399</v>
      </c>
      <c r="AE2796">
        <f>IFERROR(VLOOKUP(J2796,Product_lookup!$A:$G,6,FALSE),"")</f>
        <v>148</v>
      </c>
      <c r="AF2796">
        <f>IFERROR(VLOOKUP(J2796,Product_lookup!$A:$G,7,FALSE),"")</f>
        <v>126</v>
      </c>
      <c r="AG2796" s="33">
        <f t="shared" si="395"/>
        <v>0.31328320802005011</v>
      </c>
    </row>
    <row r="2797" spans="1:33" x14ac:dyDescent="0.3">
      <c r="A2797" s="27">
        <v>46292</v>
      </c>
      <c r="B2797" s="8" t="s">
        <v>12</v>
      </c>
      <c r="C2797" s="8" t="s">
        <v>140</v>
      </c>
      <c r="D2797" s="8" t="s">
        <v>141</v>
      </c>
      <c r="E2797" s="8" t="s">
        <v>157</v>
      </c>
      <c r="F2797" s="8" t="s">
        <v>143</v>
      </c>
      <c r="G2797" s="8" t="s">
        <v>170</v>
      </c>
      <c r="H2797" s="8" t="s">
        <v>6</v>
      </c>
      <c r="I2797" s="8" t="s">
        <v>237</v>
      </c>
      <c r="J2797" s="8" t="s">
        <v>159</v>
      </c>
      <c r="K2797" s="8" t="s">
        <v>21</v>
      </c>
      <c r="L2797" s="12">
        <v>883</v>
      </c>
      <c r="M2797" s="9">
        <v>9</v>
      </c>
      <c r="N2797" s="10">
        <f t="shared" si="387"/>
        <v>1.0192525481313703E-2</v>
      </c>
      <c r="O2797" s="11">
        <f t="shared" si="388"/>
        <v>9.5</v>
      </c>
      <c r="P2797" s="11">
        <v>85.5</v>
      </c>
      <c r="Q2797" s="11">
        <v>0</v>
      </c>
      <c r="R2797" s="8">
        <v>0</v>
      </c>
      <c r="S2797" s="8">
        <v>0</v>
      </c>
      <c r="T2797" s="33" t="str">
        <f t="shared" si="389"/>
        <v/>
      </c>
      <c r="U2797" s="12">
        <f t="shared" si="390"/>
        <v>0</v>
      </c>
      <c r="V2797" s="10">
        <f t="shared" si="391"/>
        <v>0</v>
      </c>
      <c r="W2797" s="11">
        <v>9.5</v>
      </c>
      <c r="X2797" s="8" t="s">
        <v>148</v>
      </c>
      <c r="Y2797" s="8" t="s">
        <v>149</v>
      </c>
      <c r="AA2797">
        <f t="shared" si="392"/>
        <v>4</v>
      </c>
      <c r="AB2797" s="32">
        <f t="shared" si="393"/>
        <v>-85.5</v>
      </c>
      <c r="AC2797" t="str">
        <f t="shared" si="394"/>
        <v>No Sales</v>
      </c>
      <c r="AD2797">
        <f>IFERROR(VLOOKUP(J2797,Product_lookup!$A:$G,5,FALSE),"")</f>
        <v>399</v>
      </c>
      <c r="AE2797">
        <f>IFERROR(VLOOKUP(J2797,Product_lookup!$A:$G,6,FALSE),"")</f>
        <v>148</v>
      </c>
      <c r="AF2797">
        <f>IFERROR(VLOOKUP(J2797,Product_lookup!$A:$G,7,FALSE),"")</f>
        <v>126</v>
      </c>
      <c r="AG2797" s="33">
        <f t="shared" si="395"/>
        <v>0.31328320802005011</v>
      </c>
    </row>
    <row r="2798" spans="1:33" x14ac:dyDescent="0.3">
      <c r="A2798" s="27">
        <v>46292</v>
      </c>
      <c r="B2798" s="8" t="s">
        <v>12</v>
      </c>
      <c r="C2798" s="8" t="s">
        <v>140</v>
      </c>
      <c r="D2798" s="8" t="s">
        <v>141</v>
      </c>
      <c r="E2798" s="8" t="s">
        <v>157</v>
      </c>
      <c r="F2798" s="8" t="s">
        <v>143</v>
      </c>
      <c r="G2798" s="8" t="s">
        <v>151</v>
      </c>
      <c r="H2798" s="8" t="s">
        <v>6</v>
      </c>
      <c r="I2798" s="8" t="s">
        <v>158</v>
      </c>
      <c r="J2798" s="8" t="s">
        <v>159</v>
      </c>
      <c r="K2798" s="8" t="s">
        <v>21</v>
      </c>
      <c r="L2798" s="12">
        <v>133</v>
      </c>
      <c r="M2798" s="9">
        <v>1</v>
      </c>
      <c r="N2798" s="10">
        <f t="shared" si="387"/>
        <v>7.5187969924812026E-3</v>
      </c>
      <c r="O2798" s="11">
        <f t="shared" si="388"/>
        <v>11.44</v>
      </c>
      <c r="P2798" s="11">
        <v>11.44</v>
      </c>
      <c r="Q2798" s="11">
        <v>0</v>
      </c>
      <c r="R2798" s="8">
        <v>0</v>
      </c>
      <c r="S2798" s="8">
        <v>0</v>
      </c>
      <c r="T2798" s="33" t="str">
        <f t="shared" si="389"/>
        <v/>
      </c>
      <c r="U2798" s="12">
        <f t="shared" si="390"/>
        <v>0</v>
      </c>
      <c r="V2798" s="10">
        <f t="shared" si="391"/>
        <v>0</v>
      </c>
      <c r="W2798" s="11">
        <v>12</v>
      </c>
      <c r="X2798" s="8" t="s">
        <v>148</v>
      </c>
      <c r="Y2798" s="8" t="s">
        <v>149</v>
      </c>
      <c r="AA2798">
        <f t="shared" si="392"/>
        <v>4</v>
      </c>
      <c r="AB2798" s="32">
        <f t="shared" si="393"/>
        <v>-11.44</v>
      </c>
      <c r="AC2798" t="str">
        <f t="shared" si="394"/>
        <v>No Sales</v>
      </c>
      <c r="AD2798">
        <f>IFERROR(VLOOKUP(J2798,Product_lookup!$A:$G,5,FALSE),"")</f>
        <v>399</v>
      </c>
      <c r="AE2798">
        <f>IFERROR(VLOOKUP(J2798,Product_lookup!$A:$G,6,FALSE),"")</f>
        <v>148</v>
      </c>
      <c r="AF2798">
        <f>IFERROR(VLOOKUP(J2798,Product_lookup!$A:$G,7,FALSE),"")</f>
        <v>126</v>
      </c>
      <c r="AG2798" s="33">
        <f t="shared" si="395"/>
        <v>0.31328320802005011</v>
      </c>
    </row>
    <row r="2799" spans="1:33" x14ac:dyDescent="0.3">
      <c r="A2799" s="27">
        <v>46292</v>
      </c>
      <c r="B2799" s="8" t="s">
        <v>12</v>
      </c>
      <c r="C2799" s="8" t="s">
        <v>140</v>
      </c>
      <c r="D2799" s="8" t="s">
        <v>141</v>
      </c>
      <c r="E2799" s="8" t="s">
        <v>164</v>
      </c>
      <c r="F2799" s="8" t="s">
        <v>143</v>
      </c>
      <c r="G2799" s="8" t="s">
        <v>151</v>
      </c>
      <c r="H2799" s="8" t="s">
        <v>6</v>
      </c>
      <c r="I2799" s="8" t="s">
        <v>228</v>
      </c>
      <c r="J2799" s="8" t="s">
        <v>166</v>
      </c>
      <c r="K2799" s="8" t="s">
        <v>21</v>
      </c>
      <c r="L2799" s="12">
        <v>600</v>
      </c>
      <c r="M2799" s="9">
        <v>10</v>
      </c>
      <c r="N2799" s="10">
        <f t="shared" si="387"/>
        <v>1.6666666666666666E-2</v>
      </c>
      <c r="O2799" s="11">
        <f t="shared" si="388"/>
        <v>14</v>
      </c>
      <c r="P2799" s="11">
        <v>140</v>
      </c>
      <c r="Q2799" s="11">
        <v>0</v>
      </c>
      <c r="R2799" s="8">
        <v>0</v>
      </c>
      <c r="S2799" s="8">
        <v>0</v>
      </c>
      <c r="T2799" s="33" t="str">
        <f t="shared" si="389"/>
        <v/>
      </c>
      <c r="U2799" s="12">
        <f t="shared" si="390"/>
        <v>0</v>
      </c>
      <c r="V2799" s="10">
        <f t="shared" si="391"/>
        <v>0</v>
      </c>
      <c r="W2799" s="11">
        <v>14</v>
      </c>
      <c r="X2799" s="8" t="s">
        <v>148</v>
      </c>
      <c r="Y2799" s="8" t="s">
        <v>149</v>
      </c>
      <c r="AA2799">
        <f t="shared" si="392"/>
        <v>4</v>
      </c>
      <c r="AB2799" s="32">
        <f t="shared" si="393"/>
        <v>-140</v>
      </c>
      <c r="AC2799" t="str">
        <f t="shared" si="394"/>
        <v>No Sales</v>
      </c>
      <c r="AD2799">
        <f>IFERROR(VLOOKUP(J2799,Product_lookup!$A:$G,5,FALSE),"")</f>
        <v>449</v>
      </c>
      <c r="AE2799">
        <f>IFERROR(VLOOKUP(J2799,Product_lookup!$A:$G,6,FALSE),"")</f>
        <v>162</v>
      </c>
      <c r="AF2799">
        <f>IFERROR(VLOOKUP(J2799,Product_lookup!$A:$G,7,FALSE),"")</f>
        <v>130</v>
      </c>
      <c r="AG2799" s="33">
        <f t="shared" si="395"/>
        <v>0.34966592427616927</v>
      </c>
    </row>
    <row r="2800" spans="1:33" x14ac:dyDescent="0.3">
      <c r="A2800" s="27">
        <v>46281</v>
      </c>
      <c r="B2800" s="8" t="s">
        <v>37</v>
      </c>
      <c r="C2800" s="8" t="s">
        <v>140</v>
      </c>
      <c r="D2800" s="8" t="s">
        <v>141</v>
      </c>
      <c r="E2800" s="8" t="s">
        <v>157</v>
      </c>
      <c r="F2800" s="8" t="s">
        <v>143</v>
      </c>
      <c r="G2800" s="8" t="s">
        <v>162</v>
      </c>
      <c r="H2800" s="8" t="s">
        <v>13</v>
      </c>
      <c r="I2800" s="8" t="s">
        <v>676</v>
      </c>
      <c r="J2800" s="8" t="s">
        <v>159</v>
      </c>
      <c r="K2800" s="8" t="s">
        <v>7</v>
      </c>
      <c r="L2800" s="12">
        <v>0</v>
      </c>
      <c r="M2800" s="9">
        <v>0</v>
      </c>
      <c r="N2800" s="10" t="str">
        <f t="shared" si="387"/>
        <v/>
      </c>
      <c r="O2800" s="11" t="str">
        <f t="shared" si="388"/>
        <v/>
      </c>
      <c r="P2800" s="11">
        <v>28.39</v>
      </c>
      <c r="Q2800" s="11">
        <v>0</v>
      </c>
      <c r="R2800" s="8">
        <v>0</v>
      </c>
      <c r="S2800" s="8">
        <v>0</v>
      </c>
      <c r="T2800" s="33" t="str">
        <f t="shared" si="389"/>
        <v/>
      </c>
      <c r="U2800" s="12">
        <f t="shared" si="390"/>
        <v>0</v>
      </c>
      <c r="V2800" s="10" t="str">
        <f t="shared" si="391"/>
        <v/>
      </c>
      <c r="W2800" s="11">
        <v>9.5</v>
      </c>
      <c r="X2800" s="8" t="s">
        <v>148</v>
      </c>
      <c r="Y2800" s="8" t="s">
        <v>149</v>
      </c>
      <c r="AA2800">
        <f t="shared" si="392"/>
        <v>3</v>
      </c>
      <c r="AB2800" s="32">
        <f t="shared" si="393"/>
        <v>-28.39</v>
      </c>
      <c r="AC2800" t="str">
        <f t="shared" si="394"/>
        <v>No Sales</v>
      </c>
      <c r="AD2800">
        <f>IFERROR(VLOOKUP(J2800,Product_lookup!$A:$G,5,FALSE),"")</f>
        <v>399</v>
      </c>
      <c r="AE2800">
        <f>IFERROR(VLOOKUP(J2800,Product_lookup!$A:$G,6,FALSE),"")</f>
        <v>148</v>
      </c>
      <c r="AF2800">
        <f>IFERROR(VLOOKUP(J2800,Product_lookup!$A:$G,7,FALSE),"")</f>
        <v>126</v>
      </c>
      <c r="AG2800" s="33">
        <f t="shared" si="395"/>
        <v>0.31328320802005011</v>
      </c>
    </row>
    <row r="2801" spans="1:33" x14ac:dyDescent="0.3">
      <c r="A2801" s="27">
        <v>46292</v>
      </c>
      <c r="B2801" s="8" t="s">
        <v>12</v>
      </c>
      <c r="C2801" s="8" t="s">
        <v>140</v>
      </c>
      <c r="D2801" s="8" t="s">
        <v>141</v>
      </c>
      <c r="E2801" s="8" t="s">
        <v>164</v>
      </c>
      <c r="F2801" s="8" t="s">
        <v>143</v>
      </c>
      <c r="G2801" s="8" t="s">
        <v>151</v>
      </c>
      <c r="H2801" s="8" t="s">
        <v>6</v>
      </c>
      <c r="I2801" s="8" t="s">
        <v>359</v>
      </c>
      <c r="J2801" s="8" t="s">
        <v>166</v>
      </c>
      <c r="K2801" s="8" t="s">
        <v>21</v>
      </c>
      <c r="L2801" s="12">
        <v>483</v>
      </c>
      <c r="M2801" s="9">
        <v>3</v>
      </c>
      <c r="N2801" s="10">
        <f t="shared" si="387"/>
        <v>6.2111801242236021E-3</v>
      </c>
      <c r="O2801" s="11">
        <f t="shared" si="388"/>
        <v>8</v>
      </c>
      <c r="P2801" s="11">
        <v>24</v>
      </c>
      <c r="Q2801" s="11">
        <v>0</v>
      </c>
      <c r="R2801" s="8">
        <v>0</v>
      </c>
      <c r="S2801" s="8">
        <v>0</v>
      </c>
      <c r="T2801" s="33" t="str">
        <f t="shared" si="389"/>
        <v/>
      </c>
      <c r="U2801" s="12">
        <f t="shared" si="390"/>
        <v>0</v>
      </c>
      <c r="V2801" s="10">
        <f t="shared" si="391"/>
        <v>0</v>
      </c>
      <c r="W2801" s="11">
        <v>8</v>
      </c>
      <c r="X2801" s="8" t="s">
        <v>148</v>
      </c>
      <c r="Y2801" s="8" t="s">
        <v>149</v>
      </c>
      <c r="AA2801">
        <f t="shared" si="392"/>
        <v>4</v>
      </c>
      <c r="AB2801" s="32">
        <f t="shared" si="393"/>
        <v>-24</v>
      </c>
      <c r="AC2801" t="str">
        <f t="shared" si="394"/>
        <v>No Sales</v>
      </c>
      <c r="AD2801">
        <f>IFERROR(VLOOKUP(J2801,Product_lookup!$A:$G,5,FALSE),"")</f>
        <v>449</v>
      </c>
      <c r="AE2801">
        <f>IFERROR(VLOOKUP(J2801,Product_lookup!$A:$G,6,FALSE),"")</f>
        <v>162</v>
      </c>
      <c r="AF2801">
        <f>IFERROR(VLOOKUP(J2801,Product_lookup!$A:$G,7,FALSE),"")</f>
        <v>130</v>
      </c>
      <c r="AG2801" s="33">
        <f t="shared" si="395"/>
        <v>0.34966592427616927</v>
      </c>
    </row>
    <row r="2802" spans="1:33" x14ac:dyDescent="0.3">
      <c r="A2802" s="27">
        <v>46292</v>
      </c>
      <c r="B2802" s="8" t="s">
        <v>12</v>
      </c>
      <c r="C2802" s="8" t="s">
        <v>140</v>
      </c>
      <c r="D2802" s="8" t="s">
        <v>141</v>
      </c>
      <c r="E2802" s="8" t="s">
        <v>167</v>
      </c>
      <c r="F2802" s="8" t="s">
        <v>143</v>
      </c>
      <c r="G2802" s="8" t="s">
        <v>144</v>
      </c>
      <c r="H2802" s="8" t="s">
        <v>6</v>
      </c>
      <c r="I2802" s="8" t="s">
        <v>893</v>
      </c>
      <c r="J2802" s="8" t="s">
        <v>169</v>
      </c>
      <c r="K2802" s="8" t="s">
        <v>14</v>
      </c>
      <c r="L2802" s="12">
        <v>621</v>
      </c>
      <c r="M2802" s="9">
        <v>6</v>
      </c>
      <c r="N2802" s="10">
        <f t="shared" si="387"/>
        <v>9.6618357487922701E-3</v>
      </c>
      <c r="O2802" s="11">
        <f t="shared" si="388"/>
        <v>5.7399999999999993</v>
      </c>
      <c r="P2802" s="11">
        <v>34.44</v>
      </c>
      <c r="Q2802" s="11">
        <v>0</v>
      </c>
      <c r="R2802" s="8">
        <v>0</v>
      </c>
      <c r="S2802" s="8">
        <v>0</v>
      </c>
      <c r="T2802" s="33" t="str">
        <f t="shared" si="389"/>
        <v/>
      </c>
      <c r="U2802" s="12">
        <f t="shared" si="390"/>
        <v>0</v>
      </c>
      <c r="V2802" s="10">
        <f t="shared" si="391"/>
        <v>0</v>
      </c>
      <c r="W2802" s="11">
        <v>7.5</v>
      </c>
      <c r="X2802" s="8" t="s">
        <v>148</v>
      </c>
      <c r="Y2802" s="8" t="s">
        <v>149</v>
      </c>
      <c r="AA2802">
        <f t="shared" si="392"/>
        <v>4</v>
      </c>
      <c r="AB2802" s="32">
        <f t="shared" si="393"/>
        <v>-34.44</v>
      </c>
      <c r="AC2802" t="str">
        <f t="shared" si="394"/>
        <v>No Sales</v>
      </c>
      <c r="AD2802">
        <f>IFERROR(VLOOKUP(J2802,Product_lookup!$A:$G,5,FALSE),"")</f>
        <v>249</v>
      </c>
      <c r="AE2802">
        <f>IFERROR(VLOOKUP(J2802,Product_lookup!$A:$G,6,FALSE),"")</f>
        <v>100</v>
      </c>
      <c r="AF2802">
        <f>IFERROR(VLOOKUP(J2802,Product_lookup!$A:$G,7,FALSE),"")</f>
        <v>102</v>
      </c>
      <c r="AG2802" s="33">
        <f t="shared" si="395"/>
        <v>0.18875502008032127</v>
      </c>
    </row>
    <row r="2803" spans="1:33" x14ac:dyDescent="0.3">
      <c r="A2803" s="27">
        <v>46292</v>
      </c>
      <c r="B2803" s="8" t="s">
        <v>12</v>
      </c>
      <c r="C2803" s="8" t="s">
        <v>140</v>
      </c>
      <c r="D2803" s="8" t="s">
        <v>141</v>
      </c>
      <c r="E2803" s="8" t="s">
        <v>167</v>
      </c>
      <c r="F2803" s="8" t="s">
        <v>143</v>
      </c>
      <c r="G2803" s="8" t="s">
        <v>151</v>
      </c>
      <c r="H2803" s="8" t="s">
        <v>6</v>
      </c>
      <c r="I2803" s="8" t="s">
        <v>906</v>
      </c>
      <c r="J2803" s="8" t="s">
        <v>169</v>
      </c>
      <c r="K2803" s="8" t="s">
        <v>14</v>
      </c>
      <c r="L2803" s="12">
        <v>340</v>
      </c>
      <c r="M2803" s="9">
        <v>2</v>
      </c>
      <c r="N2803" s="10">
        <f t="shared" si="387"/>
        <v>5.8823529411764705E-3</v>
      </c>
      <c r="O2803" s="11">
        <f t="shared" si="388"/>
        <v>2.76</v>
      </c>
      <c r="P2803" s="11">
        <v>5.52</v>
      </c>
      <c r="Q2803" s="11">
        <v>0</v>
      </c>
      <c r="R2803" s="8">
        <v>0</v>
      </c>
      <c r="S2803" s="8">
        <v>0</v>
      </c>
      <c r="T2803" s="33" t="str">
        <f t="shared" si="389"/>
        <v/>
      </c>
      <c r="U2803" s="12">
        <f t="shared" si="390"/>
        <v>0</v>
      </c>
      <c r="V2803" s="10">
        <f t="shared" si="391"/>
        <v>0</v>
      </c>
      <c r="W2803" s="11">
        <v>5</v>
      </c>
      <c r="X2803" s="8" t="s">
        <v>148</v>
      </c>
      <c r="Y2803" s="8" t="s">
        <v>149</v>
      </c>
      <c r="AA2803">
        <f t="shared" si="392"/>
        <v>4</v>
      </c>
      <c r="AB2803" s="32">
        <f t="shared" si="393"/>
        <v>-5.52</v>
      </c>
      <c r="AC2803" t="str">
        <f t="shared" si="394"/>
        <v>No Sales</v>
      </c>
      <c r="AD2803">
        <f>IFERROR(VLOOKUP(J2803,Product_lookup!$A:$G,5,FALSE),"")</f>
        <v>249</v>
      </c>
      <c r="AE2803">
        <f>IFERROR(VLOOKUP(J2803,Product_lookup!$A:$G,6,FALSE),"")</f>
        <v>100</v>
      </c>
      <c r="AF2803">
        <f>IFERROR(VLOOKUP(J2803,Product_lookup!$A:$G,7,FALSE),"")</f>
        <v>102</v>
      </c>
      <c r="AG2803" s="33">
        <f t="shared" si="395"/>
        <v>0.18875502008032127</v>
      </c>
    </row>
    <row r="2804" spans="1:33" x14ac:dyDescent="0.3">
      <c r="A2804" s="27">
        <v>46292</v>
      </c>
      <c r="B2804" s="8" t="s">
        <v>5</v>
      </c>
      <c r="C2804" s="8" t="s">
        <v>173</v>
      </c>
      <c r="D2804" s="8" t="s">
        <v>141</v>
      </c>
      <c r="E2804" s="8" t="s">
        <v>174</v>
      </c>
      <c r="F2804" s="8" t="s">
        <v>143</v>
      </c>
      <c r="G2804" s="8" t="s">
        <v>170</v>
      </c>
      <c r="H2804" s="8" t="s">
        <v>6</v>
      </c>
      <c r="I2804" s="8" t="s">
        <v>615</v>
      </c>
      <c r="J2804" s="8" t="s">
        <v>176</v>
      </c>
      <c r="K2804" s="8" t="s">
        <v>14</v>
      </c>
      <c r="L2804" s="12">
        <v>796</v>
      </c>
      <c r="M2804" s="9">
        <v>1</v>
      </c>
      <c r="N2804" s="10">
        <f t="shared" si="387"/>
        <v>1.2562814070351759E-3</v>
      </c>
      <c r="O2804" s="11">
        <f t="shared" si="388"/>
        <v>8.51</v>
      </c>
      <c r="P2804" s="11">
        <v>8.51</v>
      </c>
      <c r="Q2804" s="11">
        <v>0</v>
      </c>
      <c r="R2804" s="8">
        <v>0</v>
      </c>
      <c r="S2804" s="8">
        <v>0</v>
      </c>
      <c r="T2804" s="33" t="str">
        <f t="shared" si="389"/>
        <v/>
      </c>
      <c r="U2804" s="12">
        <f t="shared" si="390"/>
        <v>0</v>
      </c>
      <c r="V2804" s="10">
        <f t="shared" si="391"/>
        <v>0</v>
      </c>
      <c r="W2804" s="11">
        <v>13</v>
      </c>
      <c r="X2804" s="8" t="s">
        <v>148</v>
      </c>
      <c r="Y2804" s="8" t="s">
        <v>149</v>
      </c>
      <c r="AA2804">
        <f t="shared" si="392"/>
        <v>4</v>
      </c>
      <c r="AB2804" s="32">
        <f t="shared" si="393"/>
        <v>-8.51</v>
      </c>
      <c r="AC2804" t="str">
        <f t="shared" si="394"/>
        <v>No Sales</v>
      </c>
      <c r="AD2804">
        <f>IFERROR(VLOOKUP(J2804,Product_lookup!$A:$G,5,FALSE),"")</f>
        <v>449</v>
      </c>
      <c r="AE2804">
        <f>IFERROR(VLOOKUP(J2804,Product_lookup!$A:$G,6,FALSE),"")</f>
        <v>166</v>
      </c>
      <c r="AF2804">
        <f>IFERROR(VLOOKUP(J2804,Product_lookup!$A:$G,7,FALSE),"")</f>
        <v>140</v>
      </c>
      <c r="AG2804" s="33">
        <f t="shared" si="395"/>
        <v>0.31848552338530067</v>
      </c>
    </row>
    <row r="2805" spans="1:33" x14ac:dyDescent="0.3">
      <c r="A2805" s="27">
        <v>46292</v>
      </c>
      <c r="B2805" s="8" t="s">
        <v>5</v>
      </c>
      <c r="C2805" s="8" t="s">
        <v>173</v>
      </c>
      <c r="D2805" s="8" t="s">
        <v>141</v>
      </c>
      <c r="E2805" s="8" t="s">
        <v>174</v>
      </c>
      <c r="F2805" s="8" t="s">
        <v>143</v>
      </c>
      <c r="G2805" s="8" t="s">
        <v>144</v>
      </c>
      <c r="H2805" s="8" t="s">
        <v>6</v>
      </c>
      <c r="I2805" s="8" t="s">
        <v>614</v>
      </c>
      <c r="J2805" s="8" t="s">
        <v>176</v>
      </c>
      <c r="K2805" s="8" t="s">
        <v>14</v>
      </c>
      <c r="L2805" s="12">
        <v>642</v>
      </c>
      <c r="M2805" s="9">
        <v>5</v>
      </c>
      <c r="N2805" s="10">
        <f t="shared" si="387"/>
        <v>7.7881619937694704E-3</v>
      </c>
      <c r="O2805" s="11">
        <f t="shared" si="388"/>
        <v>5.55</v>
      </c>
      <c r="P2805" s="11">
        <v>27.75</v>
      </c>
      <c r="Q2805" s="11">
        <v>0</v>
      </c>
      <c r="R2805" s="8">
        <v>0</v>
      </c>
      <c r="S2805" s="8">
        <v>0</v>
      </c>
      <c r="T2805" s="33" t="str">
        <f t="shared" si="389"/>
        <v/>
      </c>
      <c r="U2805" s="12">
        <f t="shared" si="390"/>
        <v>0</v>
      </c>
      <c r="V2805" s="10">
        <f t="shared" si="391"/>
        <v>0</v>
      </c>
      <c r="W2805" s="11">
        <v>9</v>
      </c>
      <c r="X2805" s="8" t="s">
        <v>148</v>
      </c>
      <c r="Y2805" s="8" t="s">
        <v>149</v>
      </c>
      <c r="AA2805">
        <f t="shared" si="392"/>
        <v>4</v>
      </c>
      <c r="AB2805" s="32">
        <f t="shared" si="393"/>
        <v>-27.75</v>
      </c>
      <c r="AC2805" t="str">
        <f t="shared" si="394"/>
        <v>No Sales</v>
      </c>
      <c r="AD2805">
        <f>IFERROR(VLOOKUP(J2805,Product_lookup!$A:$G,5,FALSE),"")</f>
        <v>449</v>
      </c>
      <c r="AE2805">
        <f>IFERROR(VLOOKUP(J2805,Product_lookup!$A:$G,6,FALSE),"")</f>
        <v>166</v>
      </c>
      <c r="AF2805">
        <f>IFERROR(VLOOKUP(J2805,Product_lookup!$A:$G,7,FALSE),"")</f>
        <v>140</v>
      </c>
      <c r="AG2805" s="33">
        <f t="shared" si="395"/>
        <v>0.31848552338530067</v>
      </c>
    </row>
    <row r="2806" spans="1:33" x14ac:dyDescent="0.3">
      <c r="A2806" s="27">
        <v>46292</v>
      </c>
      <c r="B2806" s="8" t="s">
        <v>5</v>
      </c>
      <c r="C2806" s="8" t="s">
        <v>173</v>
      </c>
      <c r="D2806" s="8" t="s">
        <v>141</v>
      </c>
      <c r="E2806" s="8" t="s">
        <v>174</v>
      </c>
      <c r="F2806" s="8" t="s">
        <v>143</v>
      </c>
      <c r="G2806" s="8" t="s">
        <v>151</v>
      </c>
      <c r="H2806" s="8" t="s">
        <v>6</v>
      </c>
      <c r="I2806" s="8" t="s">
        <v>408</v>
      </c>
      <c r="J2806" s="8" t="s">
        <v>176</v>
      </c>
      <c r="K2806" s="8" t="s">
        <v>21</v>
      </c>
      <c r="L2806" s="9">
        <v>1961</v>
      </c>
      <c r="M2806" s="9">
        <v>33</v>
      </c>
      <c r="N2806" s="10">
        <f t="shared" si="387"/>
        <v>1.6828148903620603E-2</v>
      </c>
      <c r="O2806" s="11">
        <f t="shared" si="388"/>
        <v>13.29</v>
      </c>
      <c r="P2806" s="11">
        <v>438.57</v>
      </c>
      <c r="Q2806" s="11">
        <v>0</v>
      </c>
      <c r="R2806" s="8">
        <v>0</v>
      </c>
      <c r="S2806" s="8">
        <v>0</v>
      </c>
      <c r="T2806" s="33" t="str">
        <f t="shared" si="389"/>
        <v/>
      </c>
      <c r="U2806" s="12">
        <f t="shared" si="390"/>
        <v>0</v>
      </c>
      <c r="V2806" s="10">
        <f t="shared" si="391"/>
        <v>0</v>
      </c>
      <c r="W2806" s="11">
        <v>14</v>
      </c>
      <c r="X2806" s="8" t="s">
        <v>148</v>
      </c>
      <c r="Y2806" s="8" t="s">
        <v>149</v>
      </c>
      <c r="AA2806">
        <f t="shared" si="392"/>
        <v>4</v>
      </c>
      <c r="AB2806" s="32">
        <f t="shared" si="393"/>
        <v>-438.57</v>
      </c>
      <c r="AC2806" t="str">
        <f t="shared" si="394"/>
        <v>No Sales</v>
      </c>
      <c r="AD2806">
        <f>IFERROR(VLOOKUP(J2806,Product_lookup!$A:$G,5,FALSE),"")</f>
        <v>449</v>
      </c>
      <c r="AE2806">
        <f>IFERROR(VLOOKUP(J2806,Product_lookup!$A:$G,6,FALSE),"")</f>
        <v>166</v>
      </c>
      <c r="AF2806">
        <f>IFERROR(VLOOKUP(J2806,Product_lookup!$A:$G,7,FALSE),"")</f>
        <v>140</v>
      </c>
      <c r="AG2806" s="33">
        <f t="shared" si="395"/>
        <v>0.31848552338530067</v>
      </c>
    </row>
    <row r="2807" spans="1:33" x14ac:dyDescent="0.3">
      <c r="A2807" s="27">
        <v>46292</v>
      </c>
      <c r="B2807" s="8" t="s">
        <v>5</v>
      </c>
      <c r="C2807" s="8" t="s">
        <v>173</v>
      </c>
      <c r="D2807" s="8" t="s">
        <v>141</v>
      </c>
      <c r="E2807" s="8" t="s">
        <v>186</v>
      </c>
      <c r="F2807" s="8" t="s">
        <v>143</v>
      </c>
      <c r="G2807" s="8" t="s">
        <v>144</v>
      </c>
      <c r="H2807" s="8" t="s">
        <v>6</v>
      </c>
      <c r="I2807" s="8" t="s">
        <v>412</v>
      </c>
      <c r="J2807" s="8" t="s">
        <v>188</v>
      </c>
      <c r="K2807" s="8" t="s">
        <v>14</v>
      </c>
      <c r="L2807" s="12">
        <v>988</v>
      </c>
      <c r="M2807" s="9">
        <v>9</v>
      </c>
      <c r="N2807" s="10">
        <f t="shared" si="387"/>
        <v>9.1093117408906875E-3</v>
      </c>
      <c r="O2807" s="11">
        <f t="shared" si="388"/>
        <v>5.37</v>
      </c>
      <c r="P2807" s="11">
        <v>48.33</v>
      </c>
      <c r="Q2807" s="11">
        <v>0</v>
      </c>
      <c r="R2807" s="8">
        <v>0</v>
      </c>
      <c r="S2807" s="8">
        <v>0</v>
      </c>
      <c r="T2807" s="33" t="str">
        <f t="shared" si="389"/>
        <v/>
      </c>
      <c r="U2807" s="12">
        <f t="shared" si="390"/>
        <v>0</v>
      </c>
      <c r="V2807" s="10">
        <f t="shared" si="391"/>
        <v>0</v>
      </c>
      <c r="W2807" s="11">
        <v>7</v>
      </c>
      <c r="X2807" s="8" t="s">
        <v>148</v>
      </c>
      <c r="Y2807" s="8" t="s">
        <v>149</v>
      </c>
      <c r="AA2807">
        <f t="shared" si="392"/>
        <v>4</v>
      </c>
      <c r="AB2807" s="32">
        <f t="shared" si="393"/>
        <v>-48.33</v>
      </c>
      <c r="AC2807" t="str">
        <f t="shared" si="394"/>
        <v>No Sales</v>
      </c>
      <c r="AD2807">
        <f>IFERROR(VLOOKUP(J2807,Product_lookup!$A:$G,5,FALSE),"")</f>
        <v>349</v>
      </c>
      <c r="AE2807">
        <f>IFERROR(VLOOKUP(J2807,Product_lookup!$A:$G,6,FALSE),"")</f>
        <v>133</v>
      </c>
      <c r="AF2807">
        <f>IFERROR(VLOOKUP(J2807,Product_lookup!$A:$G,7,FALSE),"")</f>
        <v>121</v>
      </c>
      <c r="AG2807" s="33">
        <f t="shared" si="395"/>
        <v>0.27220630372492838</v>
      </c>
    </row>
    <row r="2808" spans="1:33" x14ac:dyDescent="0.3">
      <c r="A2808" s="27">
        <v>46292</v>
      </c>
      <c r="B2808" s="8" t="s">
        <v>5</v>
      </c>
      <c r="C2808" s="8" t="s">
        <v>173</v>
      </c>
      <c r="D2808" s="8" t="s">
        <v>141</v>
      </c>
      <c r="E2808" s="8" t="s">
        <v>186</v>
      </c>
      <c r="F2808" s="8" t="s">
        <v>143</v>
      </c>
      <c r="G2808" s="8" t="s">
        <v>144</v>
      </c>
      <c r="H2808" s="8" t="s">
        <v>6</v>
      </c>
      <c r="I2808" s="8" t="s">
        <v>189</v>
      </c>
      <c r="J2808" s="8" t="s">
        <v>188</v>
      </c>
      <c r="K2808" s="8" t="s">
        <v>21</v>
      </c>
      <c r="L2808" s="12">
        <v>726</v>
      </c>
      <c r="M2808" s="9">
        <v>7</v>
      </c>
      <c r="N2808" s="10">
        <f t="shared" si="387"/>
        <v>9.6418732782369149E-3</v>
      </c>
      <c r="O2808" s="11">
        <f t="shared" si="388"/>
        <v>6.8999999999999995</v>
      </c>
      <c r="P2808" s="11">
        <v>48.3</v>
      </c>
      <c r="Q2808" s="11">
        <v>0</v>
      </c>
      <c r="R2808" s="8">
        <v>0</v>
      </c>
      <c r="S2808" s="8">
        <v>0</v>
      </c>
      <c r="T2808" s="33" t="str">
        <f t="shared" si="389"/>
        <v/>
      </c>
      <c r="U2808" s="12">
        <f t="shared" si="390"/>
        <v>0</v>
      </c>
      <c r="V2808" s="10">
        <f t="shared" si="391"/>
        <v>0</v>
      </c>
      <c r="W2808" s="11">
        <v>8.5</v>
      </c>
      <c r="X2808" s="8" t="s">
        <v>148</v>
      </c>
      <c r="Y2808" s="8" t="s">
        <v>149</v>
      </c>
      <c r="AA2808">
        <f t="shared" si="392"/>
        <v>4</v>
      </c>
      <c r="AB2808" s="32">
        <f t="shared" si="393"/>
        <v>-48.3</v>
      </c>
      <c r="AC2808" t="str">
        <f t="shared" si="394"/>
        <v>No Sales</v>
      </c>
      <c r="AD2808">
        <f>IFERROR(VLOOKUP(J2808,Product_lookup!$A:$G,5,FALSE),"")</f>
        <v>349</v>
      </c>
      <c r="AE2808">
        <f>IFERROR(VLOOKUP(J2808,Product_lookup!$A:$G,6,FALSE),"")</f>
        <v>133</v>
      </c>
      <c r="AF2808">
        <f>IFERROR(VLOOKUP(J2808,Product_lookup!$A:$G,7,FALSE),"")</f>
        <v>121</v>
      </c>
      <c r="AG2808" s="33">
        <f t="shared" si="395"/>
        <v>0.27220630372492838</v>
      </c>
    </row>
    <row r="2809" spans="1:33" x14ac:dyDescent="0.3">
      <c r="A2809" s="27">
        <v>46292</v>
      </c>
      <c r="B2809" s="8" t="s">
        <v>36</v>
      </c>
      <c r="C2809" s="8" t="s">
        <v>140</v>
      </c>
      <c r="D2809" s="8" t="s">
        <v>180</v>
      </c>
      <c r="E2809" s="8" t="s">
        <v>337</v>
      </c>
      <c r="F2809" s="8" t="s">
        <v>143</v>
      </c>
      <c r="G2809" s="8" t="s">
        <v>341</v>
      </c>
      <c r="H2809" s="8" t="s">
        <v>13</v>
      </c>
      <c r="I2809" s="8" t="s">
        <v>237</v>
      </c>
      <c r="J2809" s="8" t="s">
        <v>340</v>
      </c>
      <c r="K2809" s="8" t="s">
        <v>21</v>
      </c>
      <c r="L2809" s="12">
        <v>1300</v>
      </c>
      <c r="M2809" s="9">
        <v>10</v>
      </c>
      <c r="N2809" s="10">
        <f t="shared" si="387"/>
        <v>7.6923076923076927E-3</v>
      </c>
      <c r="O2809" s="11">
        <f t="shared" si="388"/>
        <v>9.91</v>
      </c>
      <c r="P2809" s="11">
        <v>99.1</v>
      </c>
      <c r="Q2809" s="11">
        <v>0</v>
      </c>
      <c r="R2809" s="8">
        <v>0</v>
      </c>
      <c r="S2809" s="8">
        <v>0</v>
      </c>
      <c r="T2809" s="33" t="str">
        <f t="shared" si="389"/>
        <v/>
      </c>
      <c r="U2809" s="12">
        <f t="shared" si="390"/>
        <v>0</v>
      </c>
      <c r="V2809" s="10">
        <f t="shared" si="391"/>
        <v>0</v>
      </c>
      <c r="W2809" s="11">
        <v>6</v>
      </c>
      <c r="X2809" s="8" t="s">
        <v>148</v>
      </c>
      <c r="Y2809" s="8" t="s">
        <v>149</v>
      </c>
      <c r="AA2809">
        <f t="shared" si="392"/>
        <v>4</v>
      </c>
      <c r="AB2809" s="32">
        <f t="shared" si="393"/>
        <v>-99.1</v>
      </c>
      <c r="AC2809" t="str">
        <f t="shared" si="394"/>
        <v>No Sales</v>
      </c>
      <c r="AD2809">
        <f>IFERROR(VLOOKUP(J2809,Product_lookup!$A:$G,5,FALSE),"")</f>
        <v>249</v>
      </c>
      <c r="AE2809">
        <f>IFERROR(VLOOKUP(J2809,Product_lookup!$A:$G,6,FALSE),"")</f>
        <v>100</v>
      </c>
      <c r="AF2809">
        <f>IFERROR(VLOOKUP(J2809,Product_lookup!$A:$G,7,FALSE),"")</f>
        <v>112</v>
      </c>
      <c r="AG2809" s="33">
        <f t="shared" si="395"/>
        <v>0.14859437751004015</v>
      </c>
    </row>
    <row r="2810" spans="1:33" x14ac:dyDescent="0.3">
      <c r="A2810" s="27">
        <v>46292</v>
      </c>
      <c r="B2810" s="8" t="s">
        <v>5</v>
      </c>
      <c r="C2810" s="8" t="s">
        <v>173</v>
      </c>
      <c r="D2810" s="8" t="s">
        <v>141</v>
      </c>
      <c r="E2810" s="8" t="s">
        <v>193</v>
      </c>
      <c r="F2810" s="8" t="s">
        <v>143</v>
      </c>
      <c r="G2810" s="8" t="s">
        <v>151</v>
      </c>
      <c r="H2810" s="8" t="s">
        <v>6</v>
      </c>
      <c r="I2810" s="8" t="s">
        <v>199</v>
      </c>
      <c r="J2810" s="8" t="s">
        <v>195</v>
      </c>
      <c r="K2810" s="8" t="s">
        <v>21</v>
      </c>
      <c r="L2810" s="12">
        <v>251</v>
      </c>
      <c r="M2810" s="9">
        <v>1</v>
      </c>
      <c r="N2810" s="10">
        <f t="shared" si="387"/>
        <v>3.9840637450199202E-3</v>
      </c>
      <c r="O2810" s="11">
        <f t="shared" si="388"/>
        <v>12.07</v>
      </c>
      <c r="P2810" s="11">
        <v>12.07</v>
      </c>
      <c r="Q2810" s="11">
        <v>0</v>
      </c>
      <c r="R2810" s="8">
        <v>0</v>
      </c>
      <c r="S2810" s="8">
        <v>0</v>
      </c>
      <c r="T2810" s="33" t="str">
        <f t="shared" si="389"/>
        <v/>
      </c>
      <c r="U2810" s="12">
        <f t="shared" si="390"/>
        <v>0</v>
      </c>
      <c r="V2810" s="10">
        <f t="shared" si="391"/>
        <v>0</v>
      </c>
      <c r="W2810" s="11">
        <v>12.5</v>
      </c>
      <c r="X2810" s="8" t="s">
        <v>148</v>
      </c>
      <c r="Y2810" s="8" t="s">
        <v>149</v>
      </c>
      <c r="AA2810">
        <f t="shared" si="392"/>
        <v>4</v>
      </c>
      <c r="AB2810" s="32">
        <f t="shared" si="393"/>
        <v>-12.07</v>
      </c>
      <c r="AC2810" t="str">
        <f t="shared" si="394"/>
        <v>No Sales</v>
      </c>
      <c r="AD2810">
        <f>IFERROR(VLOOKUP(J2810,Product_lookup!$A:$G,5,FALSE),"")</f>
        <v>399</v>
      </c>
      <c r="AE2810">
        <f>IFERROR(VLOOKUP(J2810,Product_lookup!$A:$G,6,FALSE),"")</f>
        <v>148</v>
      </c>
      <c r="AF2810">
        <f>IFERROR(VLOOKUP(J2810,Product_lookup!$A:$G,7,FALSE),"")</f>
        <v>126</v>
      </c>
      <c r="AG2810" s="33">
        <f t="shared" si="395"/>
        <v>0.31328320802005011</v>
      </c>
    </row>
    <row r="2811" spans="1:33" x14ac:dyDescent="0.3">
      <c r="A2811" s="27">
        <v>46292</v>
      </c>
      <c r="B2811" s="8" t="s">
        <v>5</v>
      </c>
      <c r="C2811" s="8" t="s">
        <v>173</v>
      </c>
      <c r="D2811" s="8" t="s">
        <v>141</v>
      </c>
      <c r="E2811" s="8" t="s">
        <v>193</v>
      </c>
      <c r="F2811" s="8" t="s">
        <v>143</v>
      </c>
      <c r="G2811" s="8" t="s">
        <v>144</v>
      </c>
      <c r="H2811" s="8" t="s">
        <v>6</v>
      </c>
      <c r="I2811" s="8" t="s">
        <v>264</v>
      </c>
      <c r="J2811" s="8" t="s">
        <v>195</v>
      </c>
      <c r="K2811" s="8" t="s">
        <v>21</v>
      </c>
      <c r="L2811" s="12">
        <v>514</v>
      </c>
      <c r="M2811" s="9">
        <v>13</v>
      </c>
      <c r="N2811" s="10">
        <f t="shared" si="387"/>
        <v>2.5291828793774319E-2</v>
      </c>
      <c r="O2811" s="11">
        <f t="shared" si="388"/>
        <v>9</v>
      </c>
      <c r="P2811" s="11">
        <v>117</v>
      </c>
      <c r="Q2811" s="11">
        <v>0</v>
      </c>
      <c r="R2811" s="8">
        <v>0</v>
      </c>
      <c r="S2811" s="8">
        <v>0</v>
      </c>
      <c r="T2811" s="33" t="str">
        <f t="shared" si="389"/>
        <v/>
      </c>
      <c r="U2811" s="12">
        <f t="shared" si="390"/>
        <v>0</v>
      </c>
      <c r="V2811" s="10">
        <f t="shared" si="391"/>
        <v>0</v>
      </c>
      <c r="W2811" s="11">
        <v>9</v>
      </c>
      <c r="X2811" s="8" t="s">
        <v>148</v>
      </c>
      <c r="Y2811" s="8" t="s">
        <v>149</v>
      </c>
      <c r="AA2811">
        <f t="shared" si="392"/>
        <v>4</v>
      </c>
      <c r="AB2811" s="32">
        <f t="shared" si="393"/>
        <v>-117</v>
      </c>
      <c r="AC2811" t="str">
        <f t="shared" si="394"/>
        <v>No Sales</v>
      </c>
      <c r="AD2811">
        <f>IFERROR(VLOOKUP(J2811,Product_lookup!$A:$G,5,FALSE),"")</f>
        <v>399</v>
      </c>
      <c r="AE2811">
        <f>IFERROR(VLOOKUP(J2811,Product_lookup!$A:$G,6,FALSE),"")</f>
        <v>148</v>
      </c>
      <c r="AF2811">
        <f>IFERROR(VLOOKUP(J2811,Product_lookup!$A:$G,7,FALSE),"")</f>
        <v>126</v>
      </c>
      <c r="AG2811" s="33">
        <f t="shared" si="395"/>
        <v>0.31328320802005011</v>
      </c>
    </row>
    <row r="2812" spans="1:33" x14ac:dyDescent="0.3">
      <c r="A2812" s="27">
        <v>46292</v>
      </c>
      <c r="B2812" s="8" t="s">
        <v>5</v>
      </c>
      <c r="C2812" s="8" t="s">
        <v>173</v>
      </c>
      <c r="D2812" s="8" t="s">
        <v>141</v>
      </c>
      <c r="E2812" s="8" t="s">
        <v>200</v>
      </c>
      <c r="F2812" s="8" t="s">
        <v>143</v>
      </c>
      <c r="G2812" s="8" t="s">
        <v>144</v>
      </c>
      <c r="H2812" s="8" t="s">
        <v>6</v>
      </c>
      <c r="I2812" s="8" t="s">
        <v>978</v>
      </c>
      <c r="J2812" s="8" t="s">
        <v>202</v>
      </c>
      <c r="K2812" s="8" t="s">
        <v>7</v>
      </c>
      <c r="L2812" s="12">
        <v>356</v>
      </c>
      <c r="M2812" s="9">
        <v>1</v>
      </c>
      <c r="N2812" s="10">
        <f t="shared" si="387"/>
        <v>2.8089887640449437E-3</v>
      </c>
      <c r="O2812" s="11">
        <f t="shared" si="388"/>
        <v>6.78</v>
      </c>
      <c r="P2812" s="11">
        <v>6.78</v>
      </c>
      <c r="Q2812" s="11">
        <v>0</v>
      </c>
      <c r="R2812" s="8">
        <v>0</v>
      </c>
      <c r="S2812" s="8">
        <v>0</v>
      </c>
      <c r="T2812" s="33" t="str">
        <f t="shared" si="389"/>
        <v/>
      </c>
      <c r="U2812" s="12">
        <f t="shared" si="390"/>
        <v>0</v>
      </c>
      <c r="V2812" s="10">
        <f t="shared" si="391"/>
        <v>0</v>
      </c>
      <c r="W2812" s="11">
        <v>12</v>
      </c>
      <c r="X2812" s="8" t="s">
        <v>148</v>
      </c>
      <c r="Y2812" s="8" t="s">
        <v>149</v>
      </c>
      <c r="AA2812">
        <f t="shared" si="392"/>
        <v>4</v>
      </c>
      <c r="AB2812" s="32">
        <f t="shared" si="393"/>
        <v>-6.78</v>
      </c>
      <c r="AC2812" t="str">
        <f t="shared" si="394"/>
        <v>No Sales</v>
      </c>
      <c r="AD2812">
        <f>IFERROR(VLOOKUP(J2812,Product_lookup!$A:$G,5,FALSE),"")</f>
        <v>429</v>
      </c>
      <c r="AE2812">
        <f>IFERROR(VLOOKUP(J2812,Product_lookup!$A:$G,6,FALSE),"")</f>
        <v>159</v>
      </c>
      <c r="AF2812">
        <f>IFERROR(VLOOKUP(J2812,Product_lookup!$A:$G,7,FALSE),"")</f>
        <v>139</v>
      </c>
      <c r="AG2812" s="33">
        <f t="shared" si="395"/>
        <v>0.30536130536130535</v>
      </c>
    </row>
    <row r="2813" spans="1:33" x14ac:dyDescent="0.3">
      <c r="A2813" s="27">
        <v>46292</v>
      </c>
      <c r="B2813" s="8" t="s">
        <v>5</v>
      </c>
      <c r="C2813" s="8" t="s">
        <v>173</v>
      </c>
      <c r="D2813" s="8" t="s">
        <v>141</v>
      </c>
      <c r="E2813" s="8" t="s">
        <v>200</v>
      </c>
      <c r="F2813" s="8" t="s">
        <v>143</v>
      </c>
      <c r="G2813" s="8" t="s">
        <v>151</v>
      </c>
      <c r="H2813" s="8" t="s">
        <v>6</v>
      </c>
      <c r="I2813" s="8" t="s">
        <v>201</v>
      </c>
      <c r="J2813" s="8" t="s">
        <v>202</v>
      </c>
      <c r="K2813" s="8" t="s">
        <v>14</v>
      </c>
      <c r="L2813" s="12">
        <v>673</v>
      </c>
      <c r="M2813" s="9">
        <v>4</v>
      </c>
      <c r="N2813" s="10">
        <f t="shared" si="387"/>
        <v>5.9435364041604752E-3</v>
      </c>
      <c r="O2813" s="11">
        <f t="shared" si="388"/>
        <v>6.6</v>
      </c>
      <c r="P2813" s="11">
        <v>26.4</v>
      </c>
      <c r="Q2813" s="11">
        <v>0</v>
      </c>
      <c r="R2813" s="8">
        <v>0</v>
      </c>
      <c r="S2813" s="8">
        <v>0</v>
      </c>
      <c r="T2813" s="33" t="str">
        <f t="shared" si="389"/>
        <v/>
      </c>
      <c r="U2813" s="12">
        <f t="shared" si="390"/>
        <v>0</v>
      </c>
      <c r="V2813" s="10">
        <f t="shared" si="391"/>
        <v>0</v>
      </c>
      <c r="W2813" s="11">
        <v>9</v>
      </c>
      <c r="X2813" s="8" t="s">
        <v>148</v>
      </c>
      <c r="Y2813" s="8" t="s">
        <v>149</v>
      </c>
      <c r="AA2813">
        <f t="shared" si="392"/>
        <v>4</v>
      </c>
      <c r="AB2813" s="32">
        <f t="shared" si="393"/>
        <v>-26.4</v>
      </c>
      <c r="AC2813" t="str">
        <f t="shared" si="394"/>
        <v>No Sales</v>
      </c>
      <c r="AD2813">
        <f>IFERROR(VLOOKUP(J2813,Product_lookup!$A:$G,5,FALSE),"")</f>
        <v>429</v>
      </c>
      <c r="AE2813">
        <f>IFERROR(VLOOKUP(J2813,Product_lookup!$A:$G,6,FALSE),"")</f>
        <v>159</v>
      </c>
      <c r="AF2813">
        <f>IFERROR(VLOOKUP(J2813,Product_lookup!$A:$G,7,FALSE),"")</f>
        <v>139</v>
      </c>
      <c r="AG2813" s="33">
        <f t="shared" si="395"/>
        <v>0.30536130536130535</v>
      </c>
    </row>
    <row r="2814" spans="1:33" x14ac:dyDescent="0.3">
      <c r="A2814" s="27">
        <v>46292</v>
      </c>
      <c r="B2814" s="8" t="s">
        <v>32</v>
      </c>
      <c r="C2814" s="8" t="s">
        <v>140</v>
      </c>
      <c r="D2814" s="8" t="s">
        <v>141</v>
      </c>
      <c r="E2814" s="8" t="s">
        <v>142</v>
      </c>
      <c r="F2814" s="8" t="s">
        <v>143</v>
      </c>
      <c r="G2814" s="8" t="s">
        <v>207</v>
      </c>
      <c r="H2814" s="8" t="s">
        <v>20</v>
      </c>
      <c r="I2814" s="8" t="s">
        <v>207</v>
      </c>
      <c r="J2814" s="8" t="s">
        <v>147</v>
      </c>
      <c r="K2814" s="8" t="s">
        <v>21</v>
      </c>
      <c r="L2814" s="12">
        <v>351</v>
      </c>
      <c r="M2814" s="9">
        <v>4</v>
      </c>
      <c r="N2814" s="10">
        <f t="shared" si="387"/>
        <v>1.1396011396011397E-2</v>
      </c>
      <c r="O2814" s="11">
        <f t="shared" si="388"/>
        <v>14.2</v>
      </c>
      <c r="P2814" s="11">
        <v>56.8</v>
      </c>
      <c r="Q2814" s="11">
        <v>0</v>
      </c>
      <c r="R2814" s="8">
        <v>0</v>
      </c>
      <c r="S2814" s="8">
        <v>0</v>
      </c>
      <c r="T2814" s="33" t="str">
        <f t="shared" si="389"/>
        <v/>
      </c>
      <c r="U2814" s="12">
        <f t="shared" si="390"/>
        <v>0</v>
      </c>
      <c r="V2814" s="10">
        <f t="shared" si="391"/>
        <v>0</v>
      </c>
      <c r="W2814" s="11">
        <v>15.5</v>
      </c>
      <c r="X2814" s="8" t="s">
        <v>148</v>
      </c>
      <c r="Y2814" s="8" t="s">
        <v>149</v>
      </c>
      <c r="AA2814">
        <f t="shared" si="392"/>
        <v>4</v>
      </c>
      <c r="AB2814" s="32">
        <f t="shared" si="393"/>
        <v>-56.8</v>
      </c>
      <c r="AC2814" t="str">
        <f t="shared" si="394"/>
        <v>No Sales</v>
      </c>
      <c r="AD2814">
        <f>IFERROR(VLOOKUP(J2814,Product_lookup!$A:$G,5,FALSE),"")</f>
        <v>599</v>
      </c>
      <c r="AE2814">
        <f>IFERROR(VLOOKUP(J2814,Product_lookup!$A:$G,6,FALSE),"")</f>
        <v>216</v>
      </c>
      <c r="AF2814">
        <f>IFERROR(VLOOKUP(J2814,Product_lookup!$A:$G,7,FALSE),"")</f>
        <v>144</v>
      </c>
      <c r="AG2814" s="33">
        <f t="shared" si="395"/>
        <v>0.39899833055091821</v>
      </c>
    </row>
    <row r="2815" spans="1:33" x14ac:dyDescent="0.3">
      <c r="A2815" s="27">
        <v>46292</v>
      </c>
      <c r="B2815" s="8" t="s">
        <v>32</v>
      </c>
      <c r="C2815" s="8" t="s">
        <v>140</v>
      </c>
      <c r="D2815" s="8" t="s">
        <v>141</v>
      </c>
      <c r="E2815" s="8" t="s">
        <v>142</v>
      </c>
      <c r="F2815" s="8" t="s">
        <v>143</v>
      </c>
      <c r="G2815" s="8" t="s">
        <v>524</v>
      </c>
      <c r="H2815" s="8" t="s">
        <v>20</v>
      </c>
      <c r="I2815" s="8" t="s">
        <v>524</v>
      </c>
      <c r="J2815" s="8" t="s">
        <v>147</v>
      </c>
      <c r="K2815" s="8" t="s">
        <v>21</v>
      </c>
      <c r="L2815" s="12">
        <v>517</v>
      </c>
      <c r="M2815" s="9">
        <v>8</v>
      </c>
      <c r="N2815" s="10">
        <f t="shared" si="387"/>
        <v>1.5473887814313346E-2</v>
      </c>
      <c r="O2815" s="11">
        <f t="shared" si="388"/>
        <v>17.79</v>
      </c>
      <c r="P2815" s="8">
        <v>142.32</v>
      </c>
      <c r="Q2815" s="11">
        <v>599</v>
      </c>
      <c r="R2815" s="8">
        <v>1</v>
      </c>
      <c r="S2815" s="8">
        <v>1</v>
      </c>
      <c r="T2815" s="33">
        <f t="shared" si="389"/>
        <v>0.23759599332220366</v>
      </c>
      <c r="U2815" s="12">
        <f t="shared" si="390"/>
        <v>4.208825182686903</v>
      </c>
      <c r="V2815" s="10">
        <f t="shared" si="391"/>
        <v>0.125</v>
      </c>
      <c r="W2815" s="11">
        <v>22</v>
      </c>
      <c r="X2815" s="8" t="s">
        <v>148</v>
      </c>
      <c r="Y2815" s="8" t="s">
        <v>149</v>
      </c>
      <c r="AA2815">
        <f t="shared" si="392"/>
        <v>4</v>
      </c>
      <c r="AB2815" s="32">
        <f t="shared" si="393"/>
        <v>96.68</v>
      </c>
      <c r="AC2815" t="str">
        <f t="shared" si="394"/>
        <v>Profitable</v>
      </c>
      <c r="AD2815">
        <f>IFERROR(VLOOKUP(J2815,Product_lookup!$A:$G,5,FALSE),"")</f>
        <v>599</v>
      </c>
      <c r="AE2815">
        <f>IFERROR(VLOOKUP(J2815,Product_lookup!$A:$G,6,FALSE),"")</f>
        <v>216</v>
      </c>
      <c r="AF2815">
        <f>IFERROR(VLOOKUP(J2815,Product_lookup!$A:$G,7,FALSE),"")</f>
        <v>144</v>
      </c>
      <c r="AG2815" s="33">
        <f t="shared" si="395"/>
        <v>0.39899833055091821</v>
      </c>
    </row>
    <row r="2816" spans="1:33" x14ac:dyDescent="0.3">
      <c r="A2816" s="27">
        <v>46292</v>
      </c>
      <c r="B2816" s="8" t="s">
        <v>32</v>
      </c>
      <c r="C2816" s="8" t="s">
        <v>140</v>
      </c>
      <c r="D2816" s="8" t="s">
        <v>141</v>
      </c>
      <c r="E2816" s="8" t="s">
        <v>142</v>
      </c>
      <c r="F2816" s="8" t="s">
        <v>143</v>
      </c>
      <c r="G2816" s="8" t="s">
        <v>205</v>
      </c>
      <c r="H2816" s="8" t="s">
        <v>20</v>
      </c>
      <c r="I2816" s="8" t="s">
        <v>205</v>
      </c>
      <c r="J2816" s="8" t="s">
        <v>147</v>
      </c>
      <c r="K2816" s="8" t="s">
        <v>14</v>
      </c>
      <c r="L2816" s="12">
        <v>1167</v>
      </c>
      <c r="M2816" s="9">
        <v>5</v>
      </c>
      <c r="N2816" s="10">
        <f t="shared" si="387"/>
        <v>4.2844901456726651E-3</v>
      </c>
      <c r="O2816" s="11">
        <f t="shared" si="388"/>
        <v>10.43</v>
      </c>
      <c r="P2816" s="11">
        <v>52.15</v>
      </c>
      <c r="Q2816" s="11">
        <v>0</v>
      </c>
      <c r="R2816" s="8">
        <v>0</v>
      </c>
      <c r="S2816" s="8">
        <v>0</v>
      </c>
      <c r="T2816" s="33" t="str">
        <f t="shared" si="389"/>
        <v/>
      </c>
      <c r="U2816" s="12">
        <f t="shared" si="390"/>
        <v>0</v>
      </c>
      <c r="V2816" s="10">
        <f t="shared" si="391"/>
        <v>0</v>
      </c>
      <c r="W2816" s="11">
        <v>14</v>
      </c>
      <c r="X2816" s="8" t="s">
        <v>148</v>
      </c>
      <c r="Y2816" s="8" t="s">
        <v>149</v>
      </c>
      <c r="AA2816">
        <f t="shared" si="392"/>
        <v>4</v>
      </c>
      <c r="AB2816" s="32">
        <f t="shared" si="393"/>
        <v>-52.15</v>
      </c>
      <c r="AC2816" t="str">
        <f t="shared" si="394"/>
        <v>No Sales</v>
      </c>
      <c r="AD2816">
        <f>IFERROR(VLOOKUP(J2816,Product_lookup!$A:$G,5,FALSE),"")</f>
        <v>599</v>
      </c>
      <c r="AE2816">
        <f>IFERROR(VLOOKUP(J2816,Product_lookup!$A:$G,6,FALSE),"")</f>
        <v>216</v>
      </c>
      <c r="AF2816">
        <f>IFERROR(VLOOKUP(J2816,Product_lookup!$A:$G,7,FALSE),"")</f>
        <v>144</v>
      </c>
      <c r="AG2816" s="33">
        <f t="shared" si="395"/>
        <v>0.39899833055091821</v>
      </c>
    </row>
    <row r="2817" spans="1:33" x14ac:dyDescent="0.3">
      <c r="A2817" s="27">
        <v>46292</v>
      </c>
      <c r="B2817" s="8" t="s">
        <v>32</v>
      </c>
      <c r="C2817" s="8" t="s">
        <v>140</v>
      </c>
      <c r="D2817" s="8" t="s">
        <v>141</v>
      </c>
      <c r="E2817" s="8" t="s">
        <v>150</v>
      </c>
      <c r="F2817" s="8" t="s">
        <v>143</v>
      </c>
      <c r="G2817" s="8" t="s">
        <v>374</v>
      </c>
      <c r="H2817" s="8" t="s">
        <v>20</v>
      </c>
      <c r="I2817" s="8" t="s">
        <v>374</v>
      </c>
      <c r="J2817" s="8" t="s">
        <v>153</v>
      </c>
      <c r="K2817" s="8" t="s">
        <v>14</v>
      </c>
      <c r="L2817" s="12">
        <v>1638</v>
      </c>
      <c r="M2817" s="9">
        <v>12</v>
      </c>
      <c r="N2817" s="10">
        <f t="shared" si="387"/>
        <v>7.326007326007326E-3</v>
      </c>
      <c r="O2817" s="11">
        <f t="shared" si="388"/>
        <v>14.31</v>
      </c>
      <c r="P2817" s="11">
        <v>171.72</v>
      </c>
      <c r="Q2817" s="11">
        <v>549</v>
      </c>
      <c r="R2817" s="8">
        <v>1</v>
      </c>
      <c r="S2817" s="8">
        <v>1</v>
      </c>
      <c r="T2817" s="33">
        <f t="shared" si="389"/>
        <v>0.31278688524590165</v>
      </c>
      <c r="U2817" s="12">
        <f t="shared" si="390"/>
        <v>3.1970649895178198</v>
      </c>
      <c r="V2817" s="10">
        <f t="shared" si="391"/>
        <v>8.3333333333333329E-2</v>
      </c>
      <c r="W2817" s="11">
        <v>20</v>
      </c>
      <c r="X2817" s="8" t="s">
        <v>148</v>
      </c>
      <c r="Y2817" s="8" t="s">
        <v>149</v>
      </c>
      <c r="AA2817">
        <f t="shared" si="392"/>
        <v>4</v>
      </c>
      <c r="AB2817" s="32">
        <f t="shared" si="393"/>
        <v>46.28</v>
      </c>
      <c r="AC2817" t="str">
        <f t="shared" si="394"/>
        <v>Profitable</v>
      </c>
      <c r="AD2817">
        <f>IFERROR(VLOOKUP(J2817,Product_lookup!$A:$G,5,FALSE),"")</f>
        <v>549</v>
      </c>
      <c r="AE2817">
        <f>IFERROR(VLOOKUP(J2817,Product_lookup!$A:$G,6,FALSE),"")</f>
        <v>192</v>
      </c>
      <c r="AF2817">
        <f>IFERROR(VLOOKUP(J2817,Product_lookup!$A:$G,7,FALSE),"")</f>
        <v>139</v>
      </c>
      <c r="AG2817" s="33">
        <f t="shared" si="395"/>
        <v>0.39708561020036431</v>
      </c>
    </row>
    <row r="2818" spans="1:33" x14ac:dyDescent="0.3">
      <c r="A2818" s="27">
        <v>46292</v>
      </c>
      <c r="B2818" s="8" t="s">
        <v>32</v>
      </c>
      <c r="C2818" s="8" t="s">
        <v>140</v>
      </c>
      <c r="D2818" s="8" t="s">
        <v>141</v>
      </c>
      <c r="E2818" s="8" t="s">
        <v>150</v>
      </c>
      <c r="F2818" s="8" t="s">
        <v>143</v>
      </c>
      <c r="G2818" s="8" t="s">
        <v>519</v>
      </c>
      <c r="H2818" s="8" t="s">
        <v>20</v>
      </c>
      <c r="I2818" s="8" t="s">
        <v>519</v>
      </c>
      <c r="J2818" s="8" t="s">
        <v>153</v>
      </c>
      <c r="K2818" s="8" t="s">
        <v>7</v>
      </c>
      <c r="L2818" s="12">
        <v>1029</v>
      </c>
      <c r="M2818" s="9">
        <v>5</v>
      </c>
      <c r="N2818" s="10">
        <f t="shared" ref="N2818:N2881" si="396">IF(L2818=0,"",M2818/L2818)</f>
        <v>4.859086491739553E-3</v>
      </c>
      <c r="O2818" s="11">
        <f t="shared" ref="O2818:O2881" si="397">IF(M2818=0,"",P2818/M2818)</f>
        <v>13.280000000000001</v>
      </c>
      <c r="P2818" s="11">
        <v>66.400000000000006</v>
      </c>
      <c r="Q2818" s="11">
        <v>0</v>
      </c>
      <c r="R2818" s="8">
        <v>0</v>
      </c>
      <c r="S2818" s="8">
        <v>0</v>
      </c>
      <c r="T2818" s="33" t="str">
        <f t="shared" ref="T2818:T2881" si="398">IF(Q2818=0,"",P2818/Q2818)</f>
        <v/>
      </c>
      <c r="U2818" s="12">
        <f t="shared" ref="U2818:U2881" si="399">IF(P2818=0,"",Q2818/P2818)</f>
        <v>0</v>
      </c>
      <c r="V2818" s="10">
        <f t="shared" ref="V2818:V2881" si="400">IF(M2818=0,"",R2818/M2818)</f>
        <v>0</v>
      </c>
      <c r="W2818" s="11">
        <v>16.5</v>
      </c>
      <c r="X2818" s="8" t="s">
        <v>148</v>
      </c>
      <c r="Y2818" s="8" t="s">
        <v>149</v>
      </c>
      <c r="AA2818">
        <f t="shared" ref="AA2818:AA2881" si="401">IF(OR(A2818&lt;DATE(2026,9,1),A2818&gt;DATE(2026,9,28)),"Check Date",INT((A2818-DATE(2026,9,1))/7)+1)</f>
        <v>4</v>
      </c>
      <c r="AB2818" s="32">
        <f t="shared" ref="AB2818:AB2881" si="402">IF(OR(AD2818="",AE2818="",AF2818=""),"",S2818*(AD2818-AE2818-AF2818)-P2818)</f>
        <v>-66.400000000000006</v>
      </c>
      <c r="AC2818" t="str">
        <f t="shared" ref="AC2818:AC2881" si="403">IF(P2818&lt;0,"Review",IF(OR(AD2818="",AE2818="",AF2818=""),"Cost missing",IF(P2818=0,"No Spend",IF(Q2818=0,"No Sales",IF(P2818/Q2818&lt;AG2818,"Profitable","Losing")))))</f>
        <v>No Sales</v>
      </c>
      <c r="AD2818">
        <f>IFERROR(VLOOKUP(J2818,Product_lookup!$A:$G,5,FALSE),"")</f>
        <v>549</v>
      </c>
      <c r="AE2818">
        <f>IFERROR(VLOOKUP(J2818,Product_lookup!$A:$G,6,FALSE),"")</f>
        <v>192</v>
      </c>
      <c r="AF2818">
        <f>IFERROR(VLOOKUP(J2818,Product_lookup!$A:$G,7,FALSE),"")</f>
        <v>139</v>
      </c>
      <c r="AG2818" s="33">
        <f t="shared" ref="AG2818:AG2881" si="404">IFERROR((AD2818-AE2818-AF2818)/AD2818,"")</f>
        <v>0.39708561020036431</v>
      </c>
    </row>
    <row r="2819" spans="1:33" x14ac:dyDescent="0.3">
      <c r="A2819" s="27">
        <v>46292</v>
      </c>
      <c r="B2819" s="8" t="s">
        <v>32</v>
      </c>
      <c r="C2819" s="8" t="s">
        <v>140</v>
      </c>
      <c r="D2819" s="8" t="s">
        <v>141</v>
      </c>
      <c r="E2819" s="8" t="s">
        <v>150</v>
      </c>
      <c r="F2819" s="8" t="s">
        <v>143</v>
      </c>
      <c r="G2819" s="8" t="s">
        <v>156</v>
      </c>
      <c r="H2819" s="8" t="s">
        <v>20</v>
      </c>
      <c r="I2819" s="8" t="s">
        <v>156</v>
      </c>
      <c r="J2819" s="8" t="s">
        <v>153</v>
      </c>
      <c r="K2819" s="8" t="s">
        <v>7</v>
      </c>
      <c r="L2819" s="12">
        <v>354</v>
      </c>
      <c r="M2819" s="9">
        <v>2</v>
      </c>
      <c r="N2819" s="10">
        <f t="shared" si="396"/>
        <v>5.6497175141242938E-3</v>
      </c>
      <c r="O2819" s="11">
        <f t="shared" si="397"/>
        <v>8.91</v>
      </c>
      <c r="P2819" s="11">
        <v>17.82</v>
      </c>
      <c r="Q2819" s="11">
        <v>0</v>
      </c>
      <c r="R2819" s="8">
        <v>0</v>
      </c>
      <c r="S2819" s="8">
        <v>0</v>
      </c>
      <c r="T2819" s="33" t="str">
        <f t="shared" si="398"/>
        <v/>
      </c>
      <c r="U2819" s="12">
        <f t="shared" si="399"/>
        <v>0</v>
      </c>
      <c r="V2819" s="10">
        <f t="shared" si="400"/>
        <v>0</v>
      </c>
      <c r="W2819" s="11">
        <v>15</v>
      </c>
      <c r="X2819" s="8" t="s">
        <v>148</v>
      </c>
      <c r="Y2819" s="8" t="s">
        <v>149</v>
      </c>
      <c r="AA2819">
        <f t="shared" si="401"/>
        <v>4</v>
      </c>
      <c r="AB2819" s="32">
        <f t="shared" si="402"/>
        <v>-17.82</v>
      </c>
      <c r="AC2819" t="str">
        <f t="shared" si="403"/>
        <v>No Sales</v>
      </c>
      <c r="AD2819">
        <f>IFERROR(VLOOKUP(J2819,Product_lookup!$A:$G,5,FALSE),"")</f>
        <v>549</v>
      </c>
      <c r="AE2819">
        <f>IFERROR(VLOOKUP(J2819,Product_lookup!$A:$G,6,FALSE),"")</f>
        <v>192</v>
      </c>
      <c r="AF2819">
        <f>IFERROR(VLOOKUP(J2819,Product_lookup!$A:$G,7,FALSE),"")</f>
        <v>139</v>
      </c>
      <c r="AG2819" s="33">
        <f t="shared" si="404"/>
        <v>0.39708561020036431</v>
      </c>
    </row>
    <row r="2820" spans="1:33" x14ac:dyDescent="0.3">
      <c r="A2820" s="27">
        <v>46292</v>
      </c>
      <c r="B2820" s="8" t="s">
        <v>32</v>
      </c>
      <c r="C2820" s="8" t="s">
        <v>140</v>
      </c>
      <c r="D2820" s="8" t="s">
        <v>141</v>
      </c>
      <c r="E2820" s="8" t="s">
        <v>150</v>
      </c>
      <c r="F2820" s="8" t="s">
        <v>143</v>
      </c>
      <c r="G2820" s="8" t="s">
        <v>152</v>
      </c>
      <c r="H2820" s="8" t="s">
        <v>20</v>
      </c>
      <c r="I2820" s="8" t="s">
        <v>152</v>
      </c>
      <c r="J2820" s="8" t="s">
        <v>153</v>
      </c>
      <c r="K2820" s="8" t="s">
        <v>21</v>
      </c>
      <c r="L2820" s="12">
        <v>383</v>
      </c>
      <c r="M2820" s="9">
        <v>5</v>
      </c>
      <c r="N2820" s="10">
        <f t="shared" si="396"/>
        <v>1.3054830287206266E-2</v>
      </c>
      <c r="O2820" s="11">
        <f t="shared" si="397"/>
        <v>15.5</v>
      </c>
      <c r="P2820" s="8">
        <v>77.5</v>
      </c>
      <c r="Q2820" s="11">
        <v>0</v>
      </c>
      <c r="R2820" s="8">
        <v>0</v>
      </c>
      <c r="S2820" s="8">
        <v>0</v>
      </c>
      <c r="T2820" s="33" t="str">
        <f t="shared" si="398"/>
        <v/>
      </c>
      <c r="U2820" s="12">
        <f t="shared" si="399"/>
        <v>0</v>
      </c>
      <c r="V2820" s="10">
        <f t="shared" si="400"/>
        <v>0</v>
      </c>
      <c r="W2820" s="11">
        <v>15.5</v>
      </c>
      <c r="X2820" s="8" t="s">
        <v>148</v>
      </c>
      <c r="Y2820" s="8" t="s">
        <v>149</v>
      </c>
      <c r="AA2820">
        <f t="shared" si="401"/>
        <v>4</v>
      </c>
      <c r="AB2820" s="32">
        <f t="shared" si="402"/>
        <v>-77.5</v>
      </c>
      <c r="AC2820" t="str">
        <f t="shared" si="403"/>
        <v>No Sales</v>
      </c>
      <c r="AD2820">
        <f>IFERROR(VLOOKUP(J2820,Product_lookup!$A:$G,5,FALSE),"")</f>
        <v>549</v>
      </c>
      <c r="AE2820">
        <f>IFERROR(VLOOKUP(J2820,Product_lookup!$A:$G,6,FALSE),"")</f>
        <v>192</v>
      </c>
      <c r="AF2820">
        <f>IFERROR(VLOOKUP(J2820,Product_lookup!$A:$G,7,FALSE),"")</f>
        <v>139</v>
      </c>
      <c r="AG2820" s="33">
        <f t="shared" si="404"/>
        <v>0.39708561020036431</v>
      </c>
    </row>
    <row r="2821" spans="1:33" x14ac:dyDescent="0.3">
      <c r="A2821" s="27">
        <v>46292</v>
      </c>
      <c r="B2821" s="8" t="s">
        <v>32</v>
      </c>
      <c r="C2821" s="8" t="s">
        <v>140</v>
      </c>
      <c r="D2821" s="8" t="s">
        <v>141</v>
      </c>
      <c r="E2821" s="8" t="s">
        <v>211</v>
      </c>
      <c r="F2821" s="8" t="s">
        <v>143</v>
      </c>
      <c r="G2821" s="8" t="s">
        <v>723</v>
      </c>
      <c r="H2821" s="8" t="s">
        <v>20</v>
      </c>
      <c r="I2821" s="8" t="s">
        <v>723</v>
      </c>
      <c r="J2821" s="8" t="s">
        <v>214</v>
      </c>
      <c r="K2821" s="8" t="s">
        <v>14</v>
      </c>
      <c r="L2821" s="12">
        <v>271</v>
      </c>
      <c r="M2821" s="9">
        <v>2</v>
      </c>
      <c r="N2821" s="10">
        <f t="shared" si="396"/>
        <v>7.3800738007380072E-3</v>
      </c>
      <c r="O2821" s="11">
        <f t="shared" si="397"/>
        <v>10.66</v>
      </c>
      <c r="P2821" s="11">
        <v>21.32</v>
      </c>
      <c r="Q2821" s="11">
        <v>649</v>
      </c>
      <c r="R2821" s="8">
        <v>1</v>
      </c>
      <c r="S2821" s="8">
        <v>1</v>
      </c>
      <c r="T2821" s="33">
        <f t="shared" si="398"/>
        <v>3.2850539291217257E-2</v>
      </c>
      <c r="U2821" s="12">
        <f t="shared" si="399"/>
        <v>30.44090056285178</v>
      </c>
      <c r="V2821" s="10">
        <f t="shared" si="400"/>
        <v>0.5</v>
      </c>
      <c r="W2821" s="11">
        <v>17</v>
      </c>
      <c r="X2821" s="8" t="s">
        <v>148</v>
      </c>
      <c r="Y2821" s="8" t="s">
        <v>149</v>
      </c>
      <c r="AA2821">
        <f t="shared" si="401"/>
        <v>4</v>
      </c>
      <c r="AB2821" s="32">
        <f t="shared" si="402"/>
        <v>245.68</v>
      </c>
      <c r="AC2821" t="str">
        <f t="shared" si="403"/>
        <v>Profitable</v>
      </c>
      <c r="AD2821">
        <f>IFERROR(VLOOKUP(J2821,Product_lookup!$A:$G,5,FALSE),"")</f>
        <v>649</v>
      </c>
      <c r="AE2821">
        <f>IFERROR(VLOOKUP(J2821,Product_lookup!$A:$G,6,FALSE),"")</f>
        <v>234</v>
      </c>
      <c r="AF2821">
        <f>IFERROR(VLOOKUP(J2821,Product_lookup!$A:$G,7,FALSE),"")</f>
        <v>148</v>
      </c>
      <c r="AG2821" s="33">
        <f t="shared" si="404"/>
        <v>0.41140215716486905</v>
      </c>
    </row>
    <row r="2822" spans="1:33" x14ac:dyDescent="0.3">
      <c r="A2822" s="27">
        <v>46292</v>
      </c>
      <c r="B2822" s="8" t="s">
        <v>32</v>
      </c>
      <c r="C2822" s="8" t="s">
        <v>140</v>
      </c>
      <c r="D2822" s="8" t="s">
        <v>141</v>
      </c>
      <c r="E2822" s="8" t="s">
        <v>211</v>
      </c>
      <c r="F2822" s="8" t="s">
        <v>143</v>
      </c>
      <c r="G2822" s="8" t="s">
        <v>212</v>
      </c>
      <c r="H2822" s="8" t="s">
        <v>20</v>
      </c>
      <c r="I2822" s="8" t="s">
        <v>212</v>
      </c>
      <c r="J2822" s="8" t="s">
        <v>214</v>
      </c>
      <c r="K2822" s="8" t="s">
        <v>7</v>
      </c>
      <c r="L2822" s="12">
        <v>405</v>
      </c>
      <c r="M2822" s="9">
        <v>1</v>
      </c>
      <c r="N2822" s="10">
        <f t="shared" si="396"/>
        <v>2.4691358024691358E-3</v>
      </c>
      <c r="O2822" s="11">
        <f t="shared" si="397"/>
        <v>14.36</v>
      </c>
      <c r="P2822" s="11">
        <v>14.36</v>
      </c>
      <c r="Q2822" s="11">
        <v>0</v>
      </c>
      <c r="R2822" s="8">
        <v>0</v>
      </c>
      <c r="S2822" s="8">
        <v>0</v>
      </c>
      <c r="T2822" s="33" t="str">
        <f t="shared" si="398"/>
        <v/>
      </c>
      <c r="U2822" s="12">
        <f t="shared" si="399"/>
        <v>0</v>
      </c>
      <c r="V2822" s="10">
        <f t="shared" si="400"/>
        <v>0</v>
      </c>
      <c r="W2822" s="11">
        <v>24</v>
      </c>
      <c r="X2822" s="8" t="s">
        <v>148</v>
      </c>
      <c r="Y2822" s="8" t="s">
        <v>149</v>
      </c>
      <c r="AA2822">
        <f t="shared" si="401"/>
        <v>4</v>
      </c>
      <c r="AB2822" s="32">
        <f t="shared" si="402"/>
        <v>-14.36</v>
      </c>
      <c r="AC2822" t="str">
        <f t="shared" si="403"/>
        <v>No Sales</v>
      </c>
      <c r="AD2822">
        <f>IFERROR(VLOOKUP(J2822,Product_lookup!$A:$G,5,FALSE),"")</f>
        <v>649</v>
      </c>
      <c r="AE2822">
        <f>IFERROR(VLOOKUP(J2822,Product_lookup!$A:$G,6,FALSE),"")</f>
        <v>234</v>
      </c>
      <c r="AF2822">
        <f>IFERROR(VLOOKUP(J2822,Product_lookup!$A:$G,7,FALSE),"")</f>
        <v>148</v>
      </c>
      <c r="AG2822" s="33">
        <f t="shared" si="404"/>
        <v>0.41140215716486905</v>
      </c>
    </row>
    <row r="2823" spans="1:33" x14ac:dyDescent="0.3">
      <c r="A2823" s="27">
        <v>46292</v>
      </c>
      <c r="B2823" s="8" t="s">
        <v>32</v>
      </c>
      <c r="C2823" s="8" t="s">
        <v>140</v>
      </c>
      <c r="D2823" s="8" t="s">
        <v>141</v>
      </c>
      <c r="E2823" s="8" t="s">
        <v>211</v>
      </c>
      <c r="F2823" s="8" t="s">
        <v>143</v>
      </c>
      <c r="G2823" s="8" t="s">
        <v>215</v>
      </c>
      <c r="H2823" s="8" t="s">
        <v>20</v>
      </c>
      <c r="I2823" s="8" t="s">
        <v>215</v>
      </c>
      <c r="J2823" s="8" t="s">
        <v>214</v>
      </c>
      <c r="K2823" s="8" t="s">
        <v>14</v>
      </c>
      <c r="L2823" s="12">
        <v>1339</v>
      </c>
      <c r="M2823" s="9">
        <v>13</v>
      </c>
      <c r="N2823" s="10">
        <f t="shared" si="396"/>
        <v>9.7087378640776691E-3</v>
      </c>
      <c r="O2823" s="11">
        <f t="shared" si="397"/>
        <v>17.13</v>
      </c>
      <c r="P2823" s="11">
        <v>222.69</v>
      </c>
      <c r="Q2823" s="11">
        <v>649</v>
      </c>
      <c r="R2823" s="8">
        <v>1</v>
      </c>
      <c r="S2823" s="8">
        <v>1</v>
      </c>
      <c r="T2823" s="33">
        <f t="shared" si="398"/>
        <v>0.34312788906009245</v>
      </c>
      <c r="U2823" s="12">
        <f t="shared" si="399"/>
        <v>2.9143652611253312</v>
      </c>
      <c r="V2823" s="10">
        <f t="shared" si="400"/>
        <v>7.6923076923076927E-2</v>
      </c>
      <c r="W2823" s="11">
        <v>25</v>
      </c>
      <c r="X2823" s="8" t="s">
        <v>148</v>
      </c>
      <c r="Y2823" s="8" t="s">
        <v>149</v>
      </c>
      <c r="AA2823">
        <f t="shared" si="401"/>
        <v>4</v>
      </c>
      <c r="AB2823" s="32">
        <f t="shared" si="402"/>
        <v>44.31</v>
      </c>
      <c r="AC2823" t="str">
        <f t="shared" si="403"/>
        <v>Profitable</v>
      </c>
      <c r="AD2823">
        <f>IFERROR(VLOOKUP(J2823,Product_lookup!$A:$G,5,FALSE),"")</f>
        <v>649</v>
      </c>
      <c r="AE2823">
        <f>IFERROR(VLOOKUP(J2823,Product_lookup!$A:$G,6,FALSE),"")</f>
        <v>234</v>
      </c>
      <c r="AF2823">
        <f>IFERROR(VLOOKUP(J2823,Product_lookup!$A:$G,7,FALSE),"")</f>
        <v>148</v>
      </c>
      <c r="AG2823" s="33">
        <f t="shared" si="404"/>
        <v>0.41140215716486905</v>
      </c>
    </row>
    <row r="2824" spans="1:33" x14ac:dyDescent="0.3">
      <c r="A2824" s="27">
        <v>46292</v>
      </c>
      <c r="B2824" s="8" t="s">
        <v>32</v>
      </c>
      <c r="C2824" s="8" t="s">
        <v>140</v>
      </c>
      <c r="D2824" s="8" t="s">
        <v>141</v>
      </c>
      <c r="E2824" s="8" t="s">
        <v>211</v>
      </c>
      <c r="F2824" s="8" t="s">
        <v>143</v>
      </c>
      <c r="G2824" s="8" t="s">
        <v>225</v>
      </c>
      <c r="H2824" s="8" t="s">
        <v>20</v>
      </c>
      <c r="I2824" s="8" t="s">
        <v>225</v>
      </c>
      <c r="J2824" s="8" t="s">
        <v>214</v>
      </c>
      <c r="K2824" s="8" t="s">
        <v>21</v>
      </c>
      <c r="L2824" s="12">
        <v>1849</v>
      </c>
      <c r="M2824" s="9">
        <v>31</v>
      </c>
      <c r="N2824" s="10">
        <f t="shared" si="396"/>
        <v>1.6765819361817199E-2</v>
      </c>
      <c r="O2824" s="11">
        <f t="shared" si="397"/>
        <v>19.5</v>
      </c>
      <c r="P2824" s="11">
        <v>604.5</v>
      </c>
      <c r="Q2824" s="11">
        <v>649</v>
      </c>
      <c r="R2824" s="8">
        <v>1</v>
      </c>
      <c r="S2824" s="8">
        <v>1</v>
      </c>
      <c r="T2824" s="33">
        <f t="shared" si="398"/>
        <v>0.93143297380585521</v>
      </c>
      <c r="U2824" s="12">
        <f t="shared" si="399"/>
        <v>1.0736145574855251</v>
      </c>
      <c r="V2824" s="10">
        <f t="shared" si="400"/>
        <v>3.2258064516129031E-2</v>
      </c>
      <c r="W2824" s="11">
        <v>19.5</v>
      </c>
      <c r="X2824" s="8" t="s">
        <v>148</v>
      </c>
      <c r="Y2824" s="8" t="s">
        <v>149</v>
      </c>
      <c r="AA2824">
        <f t="shared" si="401"/>
        <v>4</v>
      </c>
      <c r="AB2824" s="32">
        <f t="shared" si="402"/>
        <v>-337.5</v>
      </c>
      <c r="AC2824" t="str">
        <f t="shared" si="403"/>
        <v>Losing</v>
      </c>
      <c r="AD2824">
        <f>IFERROR(VLOOKUP(J2824,Product_lookup!$A:$G,5,FALSE),"")</f>
        <v>649</v>
      </c>
      <c r="AE2824">
        <f>IFERROR(VLOOKUP(J2824,Product_lookup!$A:$G,6,FALSE),"")</f>
        <v>234</v>
      </c>
      <c r="AF2824">
        <f>IFERROR(VLOOKUP(J2824,Product_lookup!$A:$G,7,FALSE),"")</f>
        <v>148</v>
      </c>
      <c r="AG2824" s="33">
        <f t="shared" si="404"/>
        <v>0.41140215716486905</v>
      </c>
    </row>
    <row r="2825" spans="1:33" x14ac:dyDescent="0.3">
      <c r="A2825" s="27">
        <v>46292</v>
      </c>
      <c r="B2825" s="8" t="s">
        <v>32</v>
      </c>
      <c r="C2825" s="8" t="s">
        <v>140</v>
      </c>
      <c r="D2825" s="8" t="s">
        <v>141</v>
      </c>
      <c r="E2825" s="8" t="s">
        <v>211</v>
      </c>
      <c r="F2825" s="8" t="s">
        <v>143</v>
      </c>
      <c r="G2825" s="8" t="s">
        <v>368</v>
      </c>
      <c r="H2825" s="8" t="s">
        <v>20</v>
      </c>
      <c r="I2825" s="8" t="s">
        <v>368</v>
      </c>
      <c r="J2825" s="8" t="s">
        <v>214</v>
      </c>
      <c r="K2825" s="8" t="s">
        <v>7</v>
      </c>
      <c r="L2825" s="12">
        <v>335</v>
      </c>
      <c r="M2825" s="9">
        <v>3</v>
      </c>
      <c r="N2825" s="10">
        <f t="shared" si="396"/>
        <v>8.9552238805970154E-3</v>
      </c>
      <c r="O2825" s="11">
        <f t="shared" si="397"/>
        <v>13.56</v>
      </c>
      <c r="P2825" s="11">
        <v>40.68</v>
      </c>
      <c r="Q2825" s="11">
        <v>0</v>
      </c>
      <c r="R2825" s="8">
        <v>0</v>
      </c>
      <c r="S2825" s="8">
        <v>0</v>
      </c>
      <c r="T2825" s="33" t="str">
        <f t="shared" si="398"/>
        <v/>
      </c>
      <c r="U2825" s="12">
        <f t="shared" si="399"/>
        <v>0</v>
      </c>
      <c r="V2825" s="10">
        <f t="shared" si="400"/>
        <v>0</v>
      </c>
      <c r="W2825" s="11">
        <v>20.5</v>
      </c>
      <c r="X2825" s="8" t="s">
        <v>148</v>
      </c>
      <c r="Y2825" s="8" t="s">
        <v>149</v>
      </c>
      <c r="AA2825">
        <f t="shared" si="401"/>
        <v>4</v>
      </c>
      <c r="AB2825" s="32">
        <f t="shared" si="402"/>
        <v>-40.68</v>
      </c>
      <c r="AC2825" t="str">
        <f t="shared" si="403"/>
        <v>No Sales</v>
      </c>
      <c r="AD2825">
        <f>IFERROR(VLOOKUP(J2825,Product_lookup!$A:$G,5,FALSE),"")</f>
        <v>649</v>
      </c>
      <c r="AE2825">
        <f>IFERROR(VLOOKUP(J2825,Product_lookup!$A:$G,6,FALSE),"")</f>
        <v>234</v>
      </c>
      <c r="AF2825">
        <f>IFERROR(VLOOKUP(J2825,Product_lookup!$A:$G,7,FALSE),"")</f>
        <v>148</v>
      </c>
      <c r="AG2825" s="33">
        <f t="shared" si="404"/>
        <v>0.41140215716486905</v>
      </c>
    </row>
    <row r="2826" spans="1:33" x14ac:dyDescent="0.3">
      <c r="A2826" s="27">
        <v>46292</v>
      </c>
      <c r="B2826" s="8" t="s">
        <v>32</v>
      </c>
      <c r="C2826" s="8" t="s">
        <v>140</v>
      </c>
      <c r="D2826" s="8" t="s">
        <v>141</v>
      </c>
      <c r="E2826" s="8" t="s">
        <v>217</v>
      </c>
      <c r="F2826" s="8" t="s">
        <v>143</v>
      </c>
      <c r="G2826" s="8" t="s">
        <v>449</v>
      </c>
      <c r="H2826" s="8" t="s">
        <v>20</v>
      </c>
      <c r="I2826" s="8" t="s">
        <v>449</v>
      </c>
      <c r="J2826" s="8" t="s">
        <v>219</v>
      </c>
      <c r="K2826" s="8" t="s">
        <v>7</v>
      </c>
      <c r="L2826" s="12">
        <v>482</v>
      </c>
      <c r="M2826" s="9">
        <v>2</v>
      </c>
      <c r="N2826" s="10">
        <f t="shared" si="396"/>
        <v>4.1493775933609959E-3</v>
      </c>
      <c r="O2826" s="11">
        <f t="shared" si="397"/>
        <v>11.76</v>
      </c>
      <c r="P2826" s="11">
        <v>23.52</v>
      </c>
      <c r="Q2826" s="11">
        <v>0</v>
      </c>
      <c r="R2826" s="8">
        <v>0</v>
      </c>
      <c r="S2826" s="8">
        <v>0</v>
      </c>
      <c r="T2826" s="33" t="str">
        <f t="shared" si="398"/>
        <v/>
      </c>
      <c r="U2826" s="12">
        <f t="shared" si="399"/>
        <v>0</v>
      </c>
      <c r="V2826" s="10">
        <f t="shared" si="400"/>
        <v>0</v>
      </c>
      <c r="W2826" s="11">
        <v>22.5</v>
      </c>
      <c r="X2826" s="8" t="s">
        <v>148</v>
      </c>
      <c r="Y2826" s="8" t="s">
        <v>149</v>
      </c>
      <c r="AA2826">
        <f t="shared" si="401"/>
        <v>4</v>
      </c>
      <c r="AB2826" s="32">
        <f t="shared" si="402"/>
        <v>-23.52</v>
      </c>
      <c r="AC2826" t="str">
        <f t="shared" si="403"/>
        <v>No Sales</v>
      </c>
      <c r="AD2826">
        <f>IFERROR(VLOOKUP(J2826,Product_lookup!$A:$G,5,FALSE),"")</f>
        <v>799</v>
      </c>
      <c r="AE2826">
        <f>IFERROR(VLOOKUP(J2826,Product_lookup!$A:$G,6,FALSE),"")</f>
        <v>272</v>
      </c>
      <c r="AF2826">
        <f>IFERROR(VLOOKUP(J2826,Product_lookup!$A:$G,7,FALSE),"")</f>
        <v>162</v>
      </c>
      <c r="AG2826" s="33">
        <f t="shared" si="404"/>
        <v>0.45682102628285359</v>
      </c>
    </row>
    <row r="2827" spans="1:33" x14ac:dyDescent="0.3">
      <c r="A2827" s="27">
        <v>46292</v>
      </c>
      <c r="B2827" s="8" t="s">
        <v>32</v>
      </c>
      <c r="C2827" s="8" t="s">
        <v>140</v>
      </c>
      <c r="D2827" s="8" t="s">
        <v>141</v>
      </c>
      <c r="E2827" s="8" t="s">
        <v>217</v>
      </c>
      <c r="F2827" s="8" t="s">
        <v>143</v>
      </c>
      <c r="G2827" s="8" t="s">
        <v>447</v>
      </c>
      <c r="H2827" s="8" t="s">
        <v>20</v>
      </c>
      <c r="I2827" s="8" t="s">
        <v>447</v>
      </c>
      <c r="J2827" s="8" t="s">
        <v>219</v>
      </c>
      <c r="K2827" s="8" t="s">
        <v>21</v>
      </c>
      <c r="L2827" s="12">
        <v>709</v>
      </c>
      <c r="M2827" s="9">
        <v>9</v>
      </c>
      <c r="N2827" s="10">
        <f t="shared" si="396"/>
        <v>1.2693935119887164E-2</v>
      </c>
      <c r="O2827" s="11">
        <f t="shared" si="397"/>
        <v>18.100000000000001</v>
      </c>
      <c r="P2827" s="11">
        <v>162.9</v>
      </c>
      <c r="Q2827" s="11">
        <v>799</v>
      </c>
      <c r="R2827" s="8">
        <v>1</v>
      </c>
      <c r="S2827" s="8">
        <v>1</v>
      </c>
      <c r="T2827" s="33">
        <f t="shared" si="398"/>
        <v>0.20387984981226534</v>
      </c>
      <c r="U2827" s="12">
        <f t="shared" si="399"/>
        <v>4.9048496009821978</v>
      </c>
      <c r="V2827" s="10">
        <f t="shared" si="400"/>
        <v>0.1111111111111111</v>
      </c>
      <c r="W2827" s="11">
        <v>20.5</v>
      </c>
      <c r="X2827" s="8" t="s">
        <v>148</v>
      </c>
      <c r="Y2827" s="8" t="s">
        <v>149</v>
      </c>
      <c r="AA2827">
        <f t="shared" si="401"/>
        <v>4</v>
      </c>
      <c r="AB2827" s="32">
        <f t="shared" si="402"/>
        <v>202.1</v>
      </c>
      <c r="AC2827" t="str">
        <f t="shared" si="403"/>
        <v>Profitable</v>
      </c>
      <c r="AD2827">
        <f>IFERROR(VLOOKUP(J2827,Product_lookup!$A:$G,5,FALSE),"")</f>
        <v>799</v>
      </c>
      <c r="AE2827">
        <f>IFERROR(VLOOKUP(J2827,Product_lookup!$A:$G,6,FALSE),"")</f>
        <v>272</v>
      </c>
      <c r="AF2827">
        <f>IFERROR(VLOOKUP(J2827,Product_lookup!$A:$G,7,FALSE),"")</f>
        <v>162</v>
      </c>
      <c r="AG2827" s="33">
        <f t="shared" si="404"/>
        <v>0.45682102628285359</v>
      </c>
    </row>
    <row r="2828" spans="1:33" x14ac:dyDescent="0.3">
      <c r="A2828" s="27">
        <v>46292</v>
      </c>
      <c r="B2828" s="8" t="s">
        <v>32</v>
      </c>
      <c r="C2828" s="8" t="s">
        <v>140</v>
      </c>
      <c r="D2828" s="8" t="s">
        <v>141</v>
      </c>
      <c r="E2828" s="8" t="s">
        <v>217</v>
      </c>
      <c r="F2828" s="8" t="s">
        <v>143</v>
      </c>
      <c r="G2828" s="8" t="s">
        <v>451</v>
      </c>
      <c r="H2828" s="8" t="s">
        <v>20</v>
      </c>
      <c r="I2828" s="8" t="s">
        <v>451</v>
      </c>
      <c r="J2828" s="8" t="s">
        <v>219</v>
      </c>
      <c r="K2828" s="8" t="s">
        <v>21</v>
      </c>
      <c r="L2828" s="12">
        <v>633</v>
      </c>
      <c r="M2828" s="9">
        <v>5</v>
      </c>
      <c r="N2828" s="10">
        <f t="shared" si="396"/>
        <v>7.8988941548183249E-3</v>
      </c>
      <c r="O2828" s="11">
        <f t="shared" si="397"/>
        <v>21.5</v>
      </c>
      <c r="P2828" s="11">
        <v>107.5</v>
      </c>
      <c r="Q2828" s="11">
        <v>0</v>
      </c>
      <c r="R2828" s="8">
        <v>0</v>
      </c>
      <c r="S2828" s="8">
        <v>0</v>
      </c>
      <c r="T2828" s="33" t="str">
        <f t="shared" si="398"/>
        <v/>
      </c>
      <c r="U2828" s="12">
        <f t="shared" si="399"/>
        <v>0</v>
      </c>
      <c r="V2828" s="10">
        <f t="shared" si="400"/>
        <v>0</v>
      </c>
      <c r="W2828" s="11">
        <v>21.5</v>
      </c>
      <c r="X2828" s="8" t="s">
        <v>148</v>
      </c>
      <c r="Y2828" s="8" t="s">
        <v>149</v>
      </c>
      <c r="AA2828">
        <f t="shared" si="401"/>
        <v>4</v>
      </c>
      <c r="AB2828" s="32">
        <f t="shared" si="402"/>
        <v>-107.5</v>
      </c>
      <c r="AC2828" t="str">
        <f t="shared" si="403"/>
        <v>No Sales</v>
      </c>
      <c r="AD2828">
        <f>IFERROR(VLOOKUP(J2828,Product_lookup!$A:$G,5,FALSE),"")</f>
        <v>799</v>
      </c>
      <c r="AE2828">
        <f>IFERROR(VLOOKUP(J2828,Product_lookup!$A:$G,6,FALSE),"")</f>
        <v>272</v>
      </c>
      <c r="AF2828">
        <f>IFERROR(VLOOKUP(J2828,Product_lookup!$A:$G,7,FALSE),"")</f>
        <v>162</v>
      </c>
      <c r="AG2828" s="33">
        <f t="shared" si="404"/>
        <v>0.45682102628285359</v>
      </c>
    </row>
    <row r="2829" spans="1:33" x14ac:dyDescent="0.3">
      <c r="A2829" s="27">
        <v>46292</v>
      </c>
      <c r="B2829" s="8" t="s">
        <v>26</v>
      </c>
      <c r="C2829" s="8" t="s">
        <v>140</v>
      </c>
      <c r="D2829" s="8" t="s">
        <v>141</v>
      </c>
      <c r="E2829" s="8" t="s">
        <v>142</v>
      </c>
      <c r="F2829" s="8" t="s">
        <v>143</v>
      </c>
      <c r="G2829" s="8" t="s">
        <v>205</v>
      </c>
      <c r="H2829" s="8" t="s">
        <v>13</v>
      </c>
      <c r="I2829" s="8" t="s">
        <v>584</v>
      </c>
      <c r="J2829" s="8" t="s">
        <v>147</v>
      </c>
      <c r="K2829" s="8" t="s">
        <v>14</v>
      </c>
      <c r="L2829" s="12">
        <v>574</v>
      </c>
      <c r="M2829" s="9">
        <v>3</v>
      </c>
      <c r="N2829" s="10">
        <f t="shared" si="396"/>
        <v>5.2264808362369342E-3</v>
      </c>
      <c r="O2829" s="11">
        <f t="shared" si="397"/>
        <v>10.74</v>
      </c>
      <c r="P2829" s="11">
        <v>32.22</v>
      </c>
      <c r="Q2829" s="11">
        <v>0</v>
      </c>
      <c r="R2829" s="8">
        <v>0</v>
      </c>
      <c r="S2829" s="8">
        <v>0</v>
      </c>
      <c r="T2829" s="33" t="str">
        <f t="shared" si="398"/>
        <v/>
      </c>
      <c r="U2829" s="12">
        <f t="shared" si="399"/>
        <v>0</v>
      </c>
      <c r="V2829" s="10">
        <f t="shared" si="400"/>
        <v>0</v>
      </c>
      <c r="W2829" s="11">
        <v>18.5</v>
      </c>
      <c r="X2829" s="8" t="s">
        <v>148</v>
      </c>
      <c r="Y2829" s="8" t="s">
        <v>149</v>
      </c>
      <c r="AA2829">
        <f t="shared" si="401"/>
        <v>4</v>
      </c>
      <c r="AB2829" s="32">
        <f t="shared" si="402"/>
        <v>-32.22</v>
      </c>
      <c r="AC2829" t="str">
        <f t="shared" si="403"/>
        <v>No Sales</v>
      </c>
      <c r="AD2829">
        <f>IFERROR(VLOOKUP(J2829,Product_lookup!$A:$G,5,FALSE),"")</f>
        <v>599</v>
      </c>
      <c r="AE2829">
        <f>IFERROR(VLOOKUP(J2829,Product_lookup!$A:$G,6,FALSE),"")</f>
        <v>216</v>
      </c>
      <c r="AF2829">
        <f>IFERROR(VLOOKUP(J2829,Product_lookup!$A:$G,7,FALSE),"")</f>
        <v>144</v>
      </c>
      <c r="AG2829" s="33">
        <f t="shared" si="404"/>
        <v>0.39899833055091821</v>
      </c>
    </row>
    <row r="2830" spans="1:33" x14ac:dyDescent="0.3">
      <c r="A2830" s="27">
        <v>46292</v>
      </c>
      <c r="B2830" s="8" t="s">
        <v>26</v>
      </c>
      <c r="C2830" s="8" t="s">
        <v>140</v>
      </c>
      <c r="D2830" s="8" t="s">
        <v>141</v>
      </c>
      <c r="E2830" s="8" t="s">
        <v>142</v>
      </c>
      <c r="F2830" s="8" t="s">
        <v>143</v>
      </c>
      <c r="G2830" s="8" t="s">
        <v>454</v>
      </c>
      <c r="H2830" s="8" t="s">
        <v>13</v>
      </c>
      <c r="I2830" s="8" t="s">
        <v>526</v>
      </c>
      <c r="J2830" s="8" t="s">
        <v>147</v>
      </c>
      <c r="K2830" s="8" t="s">
        <v>7</v>
      </c>
      <c r="L2830" s="12">
        <v>763</v>
      </c>
      <c r="M2830" s="9">
        <v>3</v>
      </c>
      <c r="N2830" s="10">
        <f t="shared" si="396"/>
        <v>3.9318479685452159E-3</v>
      </c>
      <c r="O2830" s="11">
        <f t="shared" si="397"/>
        <v>9.83</v>
      </c>
      <c r="P2830" s="11">
        <v>29.49</v>
      </c>
      <c r="Q2830" s="11">
        <v>0</v>
      </c>
      <c r="R2830" s="8">
        <v>0</v>
      </c>
      <c r="S2830" s="8">
        <v>0</v>
      </c>
      <c r="T2830" s="33" t="str">
        <f t="shared" si="398"/>
        <v/>
      </c>
      <c r="U2830" s="12">
        <f t="shared" si="399"/>
        <v>0</v>
      </c>
      <c r="V2830" s="10">
        <f t="shared" si="400"/>
        <v>0</v>
      </c>
      <c r="W2830" s="11">
        <v>13</v>
      </c>
      <c r="X2830" s="8" t="s">
        <v>148</v>
      </c>
      <c r="Y2830" s="8" t="s">
        <v>149</v>
      </c>
      <c r="AA2830">
        <f t="shared" si="401"/>
        <v>4</v>
      </c>
      <c r="AB2830" s="32">
        <f t="shared" si="402"/>
        <v>-29.49</v>
      </c>
      <c r="AC2830" t="str">
        <f t="shared" si="403"/>
        <v>No Sales</v>
      </c>
      <c r="AD2830">
        <f>IFERROR(VLOOKUP(J2830,Product_lookup!$A:$G,5,FALSE),"")</f>
        <v>599</v>
      </c>
      <c r="AE2830">
        <f>IFERROR(VLOOKUP(J2830,Product_lookup!$A:$G,6,FALSE),"")</f>
        <v>216</v>
      </c>
      <c r="AF2830">
        <f>IFERROR(VLOOKUP(J2830,Product_lookup!$A:$G,7,FALSE),"")</f>
        <v>144</v>
      </c>
      <c r="AG2830" s="33">
        <f t="shared" si="404"/>
        <v>0.39899833055091821</v>
      </c>
    </row>
    <row r="2831" spans="1:33" x14ac:dyDescent="0.3">
      <c r="A2831" s="27">
        <v>46292</v>
      </c>
      <c r="B2831" s="8" t="s">
        <v>26</v>
      </c>
      <c r="C2831" s="8" t="s">
        <v>140</v>
      </c>
      <c r="D2831" s="8" t="s">
        <v>141</v>
      </c>
      <c r="E2831" s="8" t="s">
        <v>142</v>
      </c>
      <c r="F2831" s="8" t="s">
        <v>143</v>
      </c>
      <c r="G2831" s="8" t="s">
        <v>454</v>
      </c>
      <c r="H2831" s="8" t="s">
        <v>13</v>
      </c>
      <c r="I2831" s="8" t="s">
        <v>205</v>
      </c>
      <c r="J2831" s="8" t="s">
        <v>147</v>
      </c>
      <c r="K2831" s="8" t="s">
        <v>14</v>
      </c>
      <c r="L2831" s="12">
        <v>1321</v>
      </c>
      <c r="M2831" s="9">
        <v>14</v>
      </c>
      <c r="N2831" s="10">
        <f t="shared" si="396"/>
        <v>1.0598031794095382E-2</v>
      </c>
      <c r="O2831" s="11">
        <f t="shared" si="397"/>
        <v>14.06</v>
      </c>
      <c r="P2831" s="11">
        <v>196.84</v>
      </c>
      <c r="Q2831" s="11">
        <v>0</v>
      </c>
      <c r="R2831" s="8">
        <v>0</v>
      </c>
      <c r="S2831" s="8">
        <v>0</v>
      </c>
      <c r="T2831" s="33" t="str">
        <f t="shared" si="398"/>
        <v/>
      </c>
      <c r="U2831" s="12">
        <f t="shared" si="399"/>
        <v>0</v>
      </c>
      <c r="V2831" s="10">
        <f t="shared" si="400"/>
        <v>0</v>
      </c>
      <c r="W2831" s="11">
        <v>16.5</v>
      </c>
      <c r="X2831" s="8" t="s">
        <v>148</v>
      </c>
      <c r="Y2831" s="8" t="s">
        <v>149</v>
      </c>
      <c r="AA2831">
        <f t="shared" si="401"/>
        <v>4</v>
      </c>
      <c r="AB2831" s="32">
        <f t="shared" si="402"/>
        <v>-196.84</v>
      </c>
      <c r="AC2831" t="str">
        <f t="shared" si="403"/>
        <v>No Sales</v>
      </c>
      <c r="AD2831">
        <f>IFERROR(VLOOKUP(J2831,Product_lookup!$A:$G,5,FALSE),"")</f>
        <v>599</v>
      </c>
      <c r="AE2831">
        <f>IFERROR(VLOOKUP(J2831,Product_lookup!$A:$G,6,FALSE),"")</f>
        <v>216</v>
      </c>
      <c r="AF2831">
        <f>IFERROR(VLOOKUP(J2831,Product_lookup!$A:$G,7,FALSE),"")</f>
        <v>144</v>
      </c>
      <c r="AG2831" s="33">
        <f t="shared" si="404"/>
        <v>0.39899833055091821</v>
      </c>
    </row>
    <row r="2832" spans="1:33" x14ac:dyDescent="0.3">
      <c r="A2832" s="27">
        <v>46292</v>
      </c>
      <c r="B2832" s="8" t="s">
        <v>26</v>
      </c>
      <c r="C2832" s="8" t="s">
        <v>140</v>
      </c>
      <c r="D2832" s="8" t="s">
        <v>141</v>
      </c>
      <c r="E2832" s="8" t="s">
        <v>142</v>
      </c>
      <c r="F2832" s="8" t="s">
        <v>143</v>
      </c>
      <c r="G2832" s="8" t="s">
        <v>205</v>
      </c>
      <c r="H2832" s="8" t="s">
        <v>13</v>
      </c>
      <c r="I2832" s="8" t="s">
        <v>203</v>
      </c>
      <c r="J2832" s="8" t="s">
        <v>147</v>
      </c>
      <c r="K2832" s="8" t="s">
        <v>14</v>
      </c>
      <c r="L2832" s="12">
        <v>850</v>
      </c>
      <c r="M2832" s="9">
        <v>8</v>
      </c>
      <c r="N2832" s="10">
        <f t="shared" si="396"/>
        <v>9.4117647058823521E-3</v>
      </c>
      <c r="O2832" s="11">
        <f t="shared" si="397"/>
        <v>9.98</v>
      </c>
      <c r="P2832" s="11">
        <v>79.84</v>
      </c>
      <c r="Q2832" s="11">
        <v>599</v>
      </c>
      <c r="R2832" s="8">
        <v>1</v>
      </c>
      <c r="S2832" s="8">
        <v>1</v>
      </c>
      <c r="T2832" s="33">
        <f t="shared" si="398"/>
        <v>0.13328881469115192</v>
      </c>
      <c r="U2832" s="12">
        <f t="shared" si="399"/>
        <v>7.5025050100200401</v>
      </c>
      <c r="V2832" s="10">
        <f t="shared" si="400"/>
        <v>0.125</v>
      </c>
      <c r="W2832" s="11">
        <v>14</v>
      </c>
      <c r="X2832" s="8" t="s">
        <v>148</v>
      </c>
      <c r="Y2832" s="8" t="s">
        <v>149</v>
      </c>
      <c r="AA2832">
        <f t="shared" si="401"/>
        <v>4</v>
      </c>
      <c r="AB2832" s="32">
        <f t="shared" si="402"/>
        <v>159.16</v>
      </c>
      <c r="AC2832" t="str">
        <f t="shared" si="403"/>
        <v>Profitable</v>
      </c>
      <c r="AD2832">
        <f>IFERROR(VLOOKUP(J2832,Product_lookup!$A:$G,5,FALSE),"")</f>
        <v>599</v>
      </c>
      <c r="AE2832">
        <f>IFERROR(VLOOKUP(J2832,Product_lookup!$A:$G,6,FALSE),"")</f>
        <v>216</v>
      </c>
      <c r="AF2832">
        <f>IFERROR(VLOOKUP(J2832,Product_lookup!$A:$G,7,FALSE),"")</f>
        <v>144</v>
      </c>
      <c r="AG2832" s="33">
        <f t="shared" si="404"/>
        <v>0.39899833055091821</v>
      </c>
    </row>
    <row r="2833" spans="1:33" x14ac:dyDescent="0.3">
      <c r="A2833" s="27">
        <v>46292</v>
      </c>
      <c r="B2833" s="8" t="s">
        <v>26</v>
      </c>
      <c r="C2833" s="8" t="s">
        <v>140</v>
      </c>
      <c r="D2833" s="8" t="s">
        <v>141</v>
      </c>
      <c r="E2833" s="8" t="s">
        <v>150</v>
      </c>
      <c r="F2833" s="8" t="s">
        <v>143</v>
      </c>
      <c r="G2833" s="8" t="s">
        <v>210</v>
      </c>
      <c r="H2833" s="8" t="s">
        <v>13</v>
      </c>
      <c r="I2833" s="8" t="s">
        <v>261</v>
      </c>
      <c r="J2833" s="8" t="s">
        <v>153</v>
      </c>
      <c r="K2833" s="8" t="s">
        <v>14</v>
      </c>
      <c r="L2833" s="12">
        <v>540</v>
      </c>
      <c r="M2833" s="9">
        <v>4</v>
      </c>
      <c r="N2833" s="10">
        <f t="shared" si="396"/>
        <v>7.4074074074074077E-3</v>
      </c>
      <c r="O2833" s="11">
        <f t="shared" si="397"/>
        <v>11.35</v>
      </c>
      <c r="P2833" s="11">
        <v>45.4</v>
      </c>
      <c r="Q2833" s="11">
        <v>0</v>
      </c>
      <c r="R2833" s="8">
        <v>0</v>
      </c>
      <c r="S2833" s="8">
        <v>0</v>
      </c>
      <c r="T2833" s="33" t="str">
        <f t="shared" si="398"/>
        <v/>
      </c>
      <c r="U2833" s="12">
        <f t="shared" si="399"/>
        <v>0</v>
      </c>
      <c r="V2833" s="10">
        <f t="shared" si="400"/>
        <v>0</v>
      </c>
      <c r="W2833" s="11">
        <v>15.5</v>
      </c>
      <c r="X2833" s="8" t="s">
        <v>148</v>
      </c>
      <c r="Y2833" s="8" t="s">
        <v>149</v>
      </c>
      <c r="AA2833">
        <f t="shared" si="401"/>
        <v>4</v>
      </c>
      <c r="AB2833" s="32">
        <f t="shared" si="402"/>
        <v>-45.4</v>
      </c>
      <c r="AC2833" t="str">
        <f t="shared" si="403"/>
        <v>No Sales</v>
      </c>
      <c r="AD2833">
        <f>IFERROR(VLOOKUP(J2833,Product_lookup!$A:$G,5,FALSE),"")</f>
        <v>549</v>
      </c>
      <c r="AE2833">
        <f>IFERROR(VLOOKUP(J2833,Product_lookup!$A:$G,6,FALSE),"")</f>
        <v>192</v>
      </c>
      <c r="AF2833">
        <f>IFERROR(VLOOKUP(J2833,Product_lookup!$A:$G,7,FALSE),"")</f>
        <v>139</v>
      </c>
      <c r="AG2833" s="33">
        <f t="shared" si="404"/>
        <v>0.39708561020036431</v>
      </c>
    </row>
    <row r="2834" spans="1:33" x14ac:dyDescent="0.3">
      <c r="A2834" s="27">
        <v>46292</v>
      </c>
      <c r="B2834" s="8" t="s">
        <v>26</v>
      </c>
      <c r="C2834" s="8" t="s">
        <v>140</v>
      </c>
      <c r="D2834" s="8" t="s">
        <v>141</v>
      </c>
      <c r="E2834" s="8" t="s">
        <v>211</v>
      </c>
      <c r="F2834" s="8" t="s">
        <v>143</v>
      </c>
      <c r="G2834" s="8" t="s">
        <v>225</v>
      </c>
      <c r="H2834" s="8" t="s">
        <v>13</v>
      </c>
      <c r="I2834" s="8" t="s">
        <v>225</v>
      </c>
      <c r="J2834" s="8" t="s">
        <v>214</v>
      </c>
      <c r="K2834" s="8" t="s">
        <v>21</v>
      </c>
      <c r="L2834" s="12">
        <v>1223</v>
      </c>
      <c r="M2834" s="9">
        <v>11</v>
      </c>
      <c r="N2834" s="10">
        <f t="shared" si="396"/>
        <v>8.9942763695829934E-3</v>
      </c>
      <c r="O2834" s="11">
        <f t="shared" si="397"/>
        <v>16</v>
      </c>
      <c r="P2834" s="11">
        <v>176</v>
      </c>
      <c r="Q2834" s="11">
        <v>1947</v>
      </c>
      <c r="R2834" s="8">
        <v>3</v>
      </c>
      <c r="S2834" s="8">
        <v>3</v>
      </c>
      <c r="T2834" s="33">
        <f t="shared" si="398"/>
        <v>9.03954802259887E-2</v>
      </c>
      <c r="U2834" s="12">
        <f t="shared" si="399"/>
        <v>11.0625</v>
      </c>
      <c r="V2834" s="10">
        <f t="shared" si="400"/>
        <v>0.27272727272727271</v>
      </c>
      <c r="W2834" s="11">
        <v>16</v>
      </c>
      <c r="X2834" s="8" t="s">
        <v>148</v>
      </c>
      <c r="Y2834" s="8" t="s">
        <v>149</v>
      </c>
      <c r="AA2834">
        <f t="shared" si="401"/>
        <v>4</v>
      </c>
      <c r="AB2834" s="32">
        <f t="shared" si="402"/>
        <v>625</v>
      </c>
      <c r="AC2834" t="str">
        <f t="shared" si="403"/>
        <v>Profitable</v>
      </c>
      <c r="AD2834">
        <f>IFERROR(VLOOKUP(J2834,Product_lookup!$A:$G,5,FALSE),"")</f>
        <v>649</v>
      </c>
      <c r="AE2834">
        <f>IFERROR(VLOOKUP(J2834,Product_lookup!$A:$G,6,FALSE),"")</f>
        <v>234</v>
      </c>
      <c r="AF2834">
        <f>IFERROR(VLOOKUP(J2834,Product_lookup!$A:$G,7,FALSE),"")</f>
        <v>148</v>
      </c>
      <c r="AG2834" s="33">
        <f t="shared" si="404"/>
        <v>0.41140215716486905</v>
      </c>
    </row>
    <row r="2835" spans="1:33" x14ac:dyDescent="0.3">
      <c r="A2835" s="27">
        <v>46292</v>
      </c>
      <c r="B2835" s="8" t="s">
        <v>26</v>
      </c>
      <c r="C2835" s="8" t="s">
        <v>140</v>
      </c>
      <c r="D2835" s="8" t="s">
        <v>141</v>
      </c>
      <c r="E2835" s="8" t="s">
        <v>211</v>
      </c>
      <c r="F2835" s="8" t="s">
        <v>143</v>
      </c>
      <c r="G2835" s="8" t="s">
        <v>215</v>
      </c>
      <c r="H2835" s="8" t="s">
        <v>13</v>
      </c>
      <c r="I2835" s="8" t="s">
        <v>440</v>
      </c>
      <c r="J2835" s="8" t="s">
        <v>214</v>
      </c>
      <c r="K2835" s="8" t="s">
        <v>7</v>
      </c>
      <c r="L2835" s="12">
        <v>774</v>
      </c>
      <c r="M2835" s="9">
        <v>3</v>
      </c>
      <c r="N2835" s="10">
        <f t="shared" si="396"/>
        <v>3.875968992248062E-3</v>
      </c>
      <c r="O2835" s="11">
        <f t="shared" si="397"/>
        <v>11.63</v>
      </c>
      <c r="P2835" s="11">
        <v>34.89</v>
      </c>
      <c r="Q2835" s="11">
        <v>0</v>
      </c>
      <c r="R2835" s="8">
        <v>0</v>
      </c>
      <c r="S2835" s="8">
        <v>0</v>
      </c>
      <c r="T2835" s="33" t="str">
        <f t="shared" si="398"/>
        <v/>
      </c>
      <c r="U2835" s="12">
        <f t="shared" si="399"/>
        <v>0</v>
      </c>
      <c r="V2835" s="10">
        <f t="shared" si="400"/>
        <v>0</v>
      </c>
      <c r="W2835" s="11">
        <v>16.5</v>
      </c>
      <c r="X2835" s="8" t="s">
        <v>148</v>
      </c>
      <c r="Y2835" s="8" t="s">
        <v>149</v>
      </c>
      <c r="AA2835">
        <f t="shared" si="401"/>
        <v>4</v>
      </c>
      <c r="AB2835" s="32">
        <f t="shared" si="402"/>
        <v>-34.89</v>
      </c>
      <c r="AC2835" t="str">
        <f t="shared" si="403"/>
        <v>No Sales</v>
      </c>
      <c r="AD2835">
        <f>IFERROR(VLOOKUP(J2835,Product_lookup!$A:$G,5,FALSE),"")</f>
        <v>649</v>
      </c>
      <c r="AE2835">
        <f>IFERROR(VLOOKUP(J2835,Product_lookup!$A:$G,6,FALSE),"")</f>
        <v>234</v>
      </c>
      <c r="AF2835">
        <f>IFERROR(VLOOKUP(J2835,Product_lookup!$A:$G,7,FALSE),"")</f>
        <v>148</v>
      </c>
      <c r="AG2835" s="33">
        <f t="shared" si="404"/>
        <v>0.41140215716486905</v>
      </c>
    </row>
    <row r="2836" spans="1:33" x14ac:dyDescent="0.3">
      <c r="A2836" s="27">
        <v>46292</v>
      </c>
      <c r="B2836" s="8" t="s">
        <v>26</v>
      </c>
      <c r="C2836" s="8" t="s">
        <v>140</v>
      </c>
      <c r="D2836" s="8" t="s">
        <v>141</v>
      </c>
      <c r="E2836" s="8" t="s">
        <v>211</v>
      </c>
      <c r="F2836" s="8" t="s">
        <v>143</v>
      </c>
      <c r="G2836" s="8" t="s">
        <v>225</v>
      </c>
      <c r="H2836" s="8" t="s">
        <v>13</v>
      </c>
      <c r="I2836" s="8" t="s">
        <v>1550</v>
      </c>
      <c r="J2836" s="8" t="s">
        <v>214</v>
      </c>
      <c r="K2836" s="8" t="s">
        <v>14</v>
      </c>
      <c r="L2836" s="12">
        <v>842</v>
      </c>
      <c r="M2836" s="9">
        <v>4</v>
      </c>
      <c r="N2836" s="10">
        <f t="shared" si="396"/>
        <v>4.7505938242280287E-3</v>
      </c>
      <c r="O2836" s="11">
        <f t="shared" si="397"/>
        <v>8.7899999999999991</v>
      </c>
      <c r="P2836" s="11">
        <v>35.159999999999997</v>
      </c>
      <c r="Q2836" s="11">
        <v>0</v>
      </c>
      <c r="R2836" s="8">
        <v>0</v>
      </c>
      <c r="S2836" s="8">
        <v>0</v>
      </c>
      <c r="T2836" s="33" t="str">
        <f t="shared" si="398"/>
        <v/>
      </c>
      <c r="U2836" s="12">
        <f t="shared" si="399"/>
        <v>0</v>
      </c>
      <c r="V2836" s="10">
        <f t="shared" si="400"/>
        <v>0</v>
      </c>
      <c r="W2836" s="11">
        <v>16</v>
      </c>
      <c r="X2836" s="8" t="s">
        <v>148</v>
      </c>
      <c r="Y2836" s="8" t="s">
        <v>149</v>
      </c>
      <c r="AA2836">
        <f t="shared" si="401"/>
        <v>4</v>
      </c>
      <c r="AB2836" s="32">
        <f t="shared" si="402"/>
        <v>-35.159999999999997</v>
      </c>
      <c r="AC2836" t="str">
        <f t="shared" si="403"/>
        <v>No Sales</v>
      </c>
      <c r="AD2836">
        <f>IFERROR(VLOOKUP(J2836,Product_lookup!$A:$G,5,FALSE),"")</f>
        <v>649</v>
      </c>
      <c r="AE2836">
        <f>IFERROR(VLOOKUP(J2836,Product_lookup!$A:$G,6,FALSE),"")</f>
        <v>234</v>
      </c>
      <c r="AF2836">
        <f>IFERROR(VLOOKUP(J2836,Product_lookup!$A:$G,7,FALSE),"")</f>
        <v>148</v>
      </c>
      <c r="AG2836" s="33">
        <f t="shared" si="404"/>
        <v>0.41140215716486905</v>
      </c>
    </row>
    <row r="2837" spans="1:33" x14ac:dyDescent="0.3">
      <c r="A2837" s="27">
        <v>46292</v>
      </c>
      <c r="B2837" s="8" t="s">
        <v>26</v>
      </c>
      <c r="C2837" s="8" t="s">
        <v>140</v>
      </c>
      <c r="D2837" s="8" t="s">
        <v>141</v>
      </c>
      <c r="E2837" s="8" t="s">
        <v>211</v>
      </c>
      <c r="F2837" s="8" t="s">
        <v>143</v>
      </c>
      <c r="G2837" s="8" t="s">
        <v>215</v>
      </c>
      <c r="H2837" s="8" t="s">
        <v>13</v>
      </c>
      <c r="I2837" s="8" t="s">
        <v>224</v>
      </c>
      <c r="J2837" s="8" t="s">
        <v>214</v>
      </c>
      <c r="K2837" s="8" t="s">
        <v>21</v>
      </c>
      <c r="L2837" s="12">
        <v>302</v>
      </c>
      <c r="M2837" s="9">
        <v>4</v>
      </c>
      <c r="N2837" s="10">
        <f t="shared" si="396"/>
        <v>1.3245033112582781E-2</v>
      </c>
      <c r="O2837" s="11">
        <f t="shared" si="397"/>
        <v>14.5</v>
      </c>
      <c r="P2837" s="11">
        <v>58</v>
      </c>
      <c r="Q2837" s="11">
        <v>0</v>
      </c>
      <c r="R2837" s="8">
        <v>0</v>
      </c>
      <c r="S2837" s="8">
        <v>0</v>
      </c>
      <c r="T2837" s="33" t="str">
        <f t="shared" si="398"/>
        <v/>
      </c>
      <c r="U2837" s="12">
        <f t="shared" si="399"/>
        <v>0</v>
      </c>
      <c r="V2837" s="10">
        <f t="shared" si="400"/>
        <v>0</v>
      </c>
      <c r="W2837" s="11">
        <v>14.5</v>
      </c>
      <c r="X2837" s="8" t="s">
        <v>148</v>
      </c>
      <c r="Y2837" s="8" t="s">
        <v>149</v>
      </c>
      <c r="AA2837">
        <f t="shared" si="401"/>
        <v>4</v>
      </c>
      <c r="AB2837" s="32">
        <f t="shared" si="402"/>
        <v>-58</v>
      </c>
      <c r="AC2837" t="str">
        <f t="shared" si="403"/>
        <v>No Sales</v>
      </c>
      <c r="AD2837">
        <f>IFERROR(VLOOKUP(J2837,Product_lookup!$A:$G,5,FALSE),"")</f>
        <v>649</v>
      </c>
      <c r="AE2837">
        <f>IFERROR(VLOOKUP(J2837,Product_lookup!$A:$G,6,FALSE),"")</f>
        <v>234</v>
      </c>
      <c r="AF2837">
        <f>IFERROR(VLOOKUP(J2837,Product_lookup!$A:$G,7,FALSE),"")</f>
        <v>148</v>
      </c>
      <c r="AG2837" s="33">
        <f t="shared" si="404"/>
        <v>0.41140215716486905</v>
      </c>
    </row>
    <row r="2838" spans="1:33" x14ac:dyDescent="0.3">
      <c r="A2838" s="27">
        <v>46292</v>
      </c>
      <c r="B2838" s="8" t="s">
        <v>26</v>
      </c>
      <c r="C2838" s="8" t="s">
        <v>140</v>
      </c>
      <c r="D2838" s="8" t="s">
        <v>141</v>
      </c>
      <c r="E2838" s="8" t="s">
        <v>211</v>
      </c>
      <c r="F2838" s="8" t="s">
        <v>143</v>
      </c>
      <c r="G2838" s="8" t="s">
        <v>225</v>
      </c>
      <c r="H2838" s="8" t="s">
        <v>13</v>
      </c>
      <c r="I2838" s="8" t="s">
        <v>368</v>
      </c>
      <c r="J2838" s="8" t="s">
        <v>214</v>
      </c>
      <c r="K2838" s="8" t="s">
        <v>14</v>
      </c>
      <c r="L2838" s="12">
        <v>775</v>
      </c>
      <c r="M2838" s="9">
        <v>8</v>
      </c>
      <c r="N2838" s="10">
        <f t="shared" si="396"/>
        <v>1.032258064516129E-2</v>
      </c>
      <c r="O2838" s="11">
        <f t="shared" si="397"/>
        <v>13.85</v>
      </c>
      <c r="P2838" s="11">
        <v>110.8</v>
      </c>
      <c r="Q2838" s="11">
        <v>0</v>
      </c>
      <c r="R2838" s="8">
        <v>0</v>
      </c>
      <c r="S2838" s="8">
        <v>0</v>
      </c>
      <c r="T2838" s="33" t="str">
        <f t="shared" si="398"/>
        <v/>
      </c>
      <c r="U2838" s="12">
        <f t="shared" si="399"/>
        <v>0</v>
      </c>
      <c r="V2838" s="10">
        <f t="shared" si="400"/>
        <v>0</v>
      </c>
      <c r="W2838" s="11">
        <v>18</v>
      </c>
      <c r="X2838" s="8" t="s">
        <v>148</v>
      </c>
      <c r="Y2838" s="8" t="s">
        <v>149</v>
      </c>
      <c r="AA2838">
        <f t="shared" si="401"/>
        <v>4</v>
      </c>
      <c r="AB2838" s="32">
        <f t="shared" si="402"/>
        <v>-110.8</v>
      </c>
      <c r="AC2838" t="str">
        <f t="shared" si="403"/>
        <v>No Sales</v>
      </c>
      <c r="AD2838">
        <f>IFERROR(VLOOKUP(J2838,Product_lookup!$A:$G,5,FALSE),"")</f>
        <v>649</v>
      </c>
      <c r="AE2838">
        <f>IFERROR(VLOOKUP(J2838,Product_lookup!$A:$G,6,FALSE),"")</f>
        <v>234</v>
      </c>
      <c r="AF2838">
        <f>IFERROR(VLOOKUP(J2838,Product_lookup!$A:$G,7,FALSE),"")</f>
        <v>148</v>
      </c>
      <c r="AG2838" s="33">
        <f t="shared" si="404"/>
        <v>0.41140215716486905</v>
      </c>
    </row>
    <row r="2839" spans="1:33" x14ac:dyDescent="0.3">
      <c r="A2839" s="27">
        <v>46292</v>
      </c>
      <c r="B2839" s="8" t="s">
        <v>26</v>
      </c>
      <c r="C2839" s="8" t="s">
        <v>140</v>
      </c>
      <c r="D2839" s="8" t="s">
        <v>141</v>
      </c>
      <c r="E2839" s="8" t="s">
        <v>211</v>
      </c>
      <c r="F2839" s="8" t="s">
        <v>143</v>
      </c>
      <c r="G2839" s="8" t="s">
        <v>215</v>
      </c>
      <c r="H2839" s="8" t="s">
        <v>13</v>
      </c>
      <c r="I2839" s="8" t="s">
        <v>261</v>
      </c>
      <c r="J2839" s="8" t="s">
        <v>214</v>
      </c>
      <c r="K2839" s="8" t="s">
        <v>14</v>
      </c>
      <c r="L2839" s="12">
        <v>609</v>
      </c>
      <c r="M2839" s="9">
        <v>1</v>
      </c>
      <c r="N2839" s="10">
        <f t="shared" si="396"/>
        <v>1.6420361247947454E-3</v>
      </c>
      <c r="O2839" s="11">
        <f t="shared" si="397"/>
        <v>10.64</v>
      </c>
      <c r="P2839" s="11">
        <v>10.64</v>
      </c>
      <c r="Q2839" s="11">
        <v>0</v>
      </c>
      <c r="R2839" s="8">
        <v>0</v>
      </c>
      <c r="S2839" s="8">
        <v>0</v>
      </c>
      <c r="T2839" s="33" t="str">
        <f t="shared" si="398"/>
        <v/>
      </c>
      <c r="U2839" s="12">
        <f t="shared" si="399"/>
        <v>0</v>
      </c>
      <c r="V2839" s="10">
        <f t="shared" si="400"/>
        <v>0</v>
      </c>
      <c r="W2839" s="11">
        <v>15</v>
      </c>
      <c r="X2839" s="8" t="s">
        <v>148</v>
      </c>
      <c r="Y2839" s="8" t="s">
        <v>149</v>
      </c>
      <c r="AA2839">
        <f t="shared" si="401"/>
        <v>4</v>
      </c>
      <c r="AB2839" s="32">
        <f t="shared" si="402"/>
        <v>-10.64</v>
      </c>
      <c r="AC2839" t="str">
        <f t="shared" si="403"/>
        <v>No Sales</v>
      </c>
      <c r="AD2839">
        <f>IFERROR(VLOOKUP(J2839,Product_lookup!$A:$G,5,FALSE),"")</f>
        <v>649</v>
      </c>
      <c r="AE2839">
        <f>IFERROR(VLOOKUP(J2839,Product_lookup!$A:$G,6,FALSE),"")</f>
        <v>234</v>
      </c>
      <c r="AF2839">
        <f>IFERROR(VLOOKUP(J2839,Product_lookup!$A:$G,7,FALSE),"")</f>
        <v>148</v>
      </c>
      <c r="AG2839" s="33">
        <f t="shared" si="404"/>
        <v>0.41140215716486905</v>
      </c>
    </row>
    <row r="2840" spans="1:33" x14ac:dyDescent="0.3">
      <c r="A2840" s="27">
        <v>46292</v>
      </c>
      <c r="B2840" s="8" t="s">
        <v>42</v>
      </c>
      <c r="C2840" s="8" t="s">
        <v>140</v>
      </c>
      <c r="D2840" s="8" t="s">
        <v>141</v>
      </c>
      <c r="E2840" s="8" t="s">
        <v>164</v>
      </c>
      <c r="F2840" s="8" t="s">
        <v>143</v>
      </c>
      <c r="G2840" s="8" t="s">
        <v>228</v>
      </c>
      <c r="H2840" s="8" t="s">
        <v>24</v>
      </c>
      <c r="I2840" s="8" t="s">
        <v>228</v>
      </c>
      <c r="J2840" s="8" t="s">
        <v>166</v>
      </c>
      <c r="K2840" s="8" t="s">
        <v>7</v>
      </c>
      <c r="L2840" s="12">
        <v>901</v>
      </c>
      <c r="M2840" s="9">
        <v>10</v>
      </c>
      <c r="N2840" s="10">
        <f t="shared" si="396"/>
        <v>1.1098779134295227E-2</v>
      </c>
      <c r="O2840" s="11">
        <f t="shared" si="397"/>
        <v>10.34</v>
      </c>
      <c r="P2840" s="11">
        <v>103.4</v>
      </c>
      <c r="Q2840" s="11">
        <v>0</v>
      </c>
      <c r="R2840" s="8">
        <v>0</v>
      </c>
      <c r="S2840" s="8">
        <v>0</v>
      </c>
      <c r="T2840" s="33" t="str">
        <f t="shared" si="398"/>
        <v/>
      </c>
      <c r="U2840" s="12">
        <f t="shared" si="399"/>
        <v>0</v>
      </c>
      <c r="V2840" s="10">
        <f t="shared" si="400"/>
        <v>0</v>
      </c>
      <c r="W2840" s="11">
        <v>15</v>
      </c>
      <c r="X2840" s="8" t="s">
        <v>148</v>
      </c>
      <c r="Y2840" s="8" t="s">
        <v>149</v>
      </c>
      <c r="AA2840">
        <f t="shared" si="401"/>
        <v>4</v>
      </c>
      <c r="AB2840" s="32">
        <f t="shared" si="402"/>
        <v>-103.4</v>
      </c>
      <c r="AC2840" t="str">
        <f t="shared" si="403"/>
        <v>No Sales</v>
      </c>
      <c r="AD2840">
        <f>IFERROR(VLOOKUP(J2840,Product_lookup!$A:$G,5,FALSE),"")</f>
        <v>449</v>
      </c>
      <c r="AE2840">
        <f>IFERROR(VLOOKUP(J2840,Product_lookup!$A:$G,6,FALSE),"")</f>
        <v>162</v>
      </c>
      <c r="AF2840">
        <f>IFERROR(VLOOKUP(J2840,Product_lookup!$A:$G,7,FALSE),"")</f>
        <v>130</v>
      </c>
      <c r="AG2840" s="33">
        <f t="shared" si="404"/>
        <v>0.34966592427616927</v>
      </c>
    </row>
    <row r="2841" spans="1:33" x14ac:dyDescent="0.3">
      <c r="A2841" s="27">
        <v>46292</v>
      </c>
      <c r="B2841" s="8" t="s">
        <v>42</v>
      </c>
      <c r="C2841" s="8" t="s">
        <v>140</v>
      </c>
      <c r="D2841" s="8" t="s">
        <v>141</v>
      </c>
      <c r="E2841" s="8" t="s">
        <v>164</v>
      </c>
      <c r="F2841" s="8" t="s">
        <v>143</v>
      </c>
      <c r="G2841" s="8" t="s">
        <v>165</v>
      </c>
      <c r="H2841" s="8" t="s">
        <v>24</v>
      </c>
      <c r="I2841" s="8" t="s">
        <v>807</v>
      </c>
      <c r="J2841" s="8" t="s">
        <v>166</v>
      </c>
      <c r="K2841" s="8" t="s">
        <v>7</v>
      </c>
      <c r="L2841" s="12">
        <v>658</v>
      </c>
      <c r="M2841" s="9">
        <v>3</v>
      </c>
      <c r="N2841" s="10">
        <f t="shared" si="396"/>
        <v>4.559270516717325E-3</v>
      </c>
      <c r="O2841" s="11">
        <f t="shared" si="397"/>
        <v>6.21</v>
      </c>
      <c r="P2841" s="11">
        <v>18.63</v>
      </c>
      <c r="Q2841" s="11">
        <v>0</v>
      </c>
      <c r="R2841" s="8">
        <v>0</v>
      </c>
      <c r="S2841" s="8">
        <v>0</v>
      </c>
      <c r="T2841" s="33" t="str">
        <f t="shared" si="398"/>
        <v/>
      </c>
      <c r="U2841" s="12">
        <f t="shared" si="399"/>
        <v>0</v>
      </c>
      <c r="V2841" s="10">
        <f t="shared" si="400"/>
        <v>0</v>
      </c>
      <c r="W2841" s="11">
        <v>10</v>
      </c>
      <c r="X2841" s="8" t="s">
        <v>148</v>
      </c>
      <c r="Y2841" s="8" t="s">
        <v>149</v>
      </c>
      <c r="AA2841">
        <f t="shared" si="401"/>
        <v>4</v>
      </c>
      <c r="AB2841" s="32">
        <f t="shared" si="402"/>
        <v>-18.63</v>
      </c>
      <c r="AC2841" t="str">
        <f t="shared" si="403"/>
        <v>No Sales</v>
      </c>
      <c r="AD2841">
        <f>IFERROR(VLOOKUP(J2841,Product_lookup!$A:$G,5,FALSE),"")</f>
        <v>449</v>
      </c>
      <c r="AE2841">
        <f>IFERROR(VLOOKUP(J2841,Product_lookup!$A:$G,6,FALSE),"")</f>
        <v>162</v>
      </c>
      <c r="AF2841">
        <f>IFERROR(VLOOKUP(J2841,Product_lookup!$A:$G,7,FALSE),"")</f>
        <v>130</v>
      </c>
      <c r="AG2841" s="33">
        <f t="shared" si="404"/>
        <v>0.34966592427616927</v>
      </c>
    </row>
    <row r="2842" spans="1:33" x14ac:dyDescent="0.3">
      <c r="A2842" s="27">
        <v>46292</v>
      </c>
      <c r="B2842" s="8" t="s">
        <v>42</v>
      </c>
      <c r="C2842" s="8" t="s">
        <v>140</v>
      </c>
      <c r="D2842" s="8" t="s">
        <v>141</v>
      </c>
      <c r="E2842" s="8" t="s">
        <v>377</v>
      </c>
      <c r="F2842" s="8" t="s">
        <v>143</v>
      </c>
      <c r="G2842" s="8" t="s">
        <v>381</v>
      </c>
      <c r="H2842" s="8" t="s">
        <v>24</v>
      </c>
      <c r="I2842" s="8" t="s">
        <v>465</v>
      </c>
      <c r="J2842" s="8" t="s">
        <v>380</v>
      </c>
      <c r="K2842" s="8" t="s">
        <v>7</v>
      </c>
      <c r="L2842" s="12">
        <v>231</v>
      </c>
      <c r="M2842" s="9">
        <v>2</v>
      </c>
      <c r="N2842" s="10">
        <f t="shared" si="396"/>
        <v>8.658008658008658E-3</v>
      </c>
      <c r="O2842" s="11">
        <f t="shared" si="397"/>
        <v>13.45</v>
      </c>
      <c r="P2842" s="11">
        <v>26.9</v>
      </c>
      <c r="Q2842" s="11">
        <v>0</v>
      </c>
      <c r="R2842" s="8">
        <v>0</v>
      </c>
      <c r="S2842" s="8">
        <v>0</v>
      </c>
      <c r="T2842" s="33" t="str">
        <f t="shared" si="398"/>
        <v/>
      </c>
      <c r="U2842" s="12">
        <f t="shared" si="399"/>
        <v>0</v>
      </c>
      <c r="V2842" s="10">
        <f t="shared" si="400"/>
        <v>0</v>
      </c>
      <c r="W2842" s="11">
        <v>17.5</v>
      </c>
      <c r="X2842" s="8" t="s">
        <v>148</v>
      </c>
      <c r="Y2842" s="8" t="s">
        <v>149</v>
      </c>
      <c r="AA2842">
        <f t="shared" si="401"/>
        <v>4</v>
      </c>
      <c r="AB2842" s="32">
        <f t="shared" si="402"/>
        <v>-26.9</v>
      </c>
      <c r="AC2842" t="str">
        <f t="shared" si="403"/>
        <v>No Sales</v>
      </c>
      <c r="AD2842">
        <f>IFERROR(VLOOKUP(J2842,Product_lookup!$A:$G,5,FALSE),"")</f>
        <v>549</v>
      </c>
      <c r="AE2842">
        <f>IFERROR(VLOOKUP(J2842,Product_lookup!$A:$G,6,FALSE),"")</f>
        <v>203</v>
      </c>
      <c r="AF2842">
        <f>IFERROR(VLOOKUP(J2842,Product_lookup!$A:$G,7,FALSE),"")</f>
        <v>139</v>
      </c>
      <c r="AG2842" s="33">
        <f t="shared" si="404"/>
        <v>0.37704918032786883</v>
      </c>
    </row>
    <row r="2843" spans="1:33" x14ac:dyDescent="0.3">
      <c r="A2843" s="27">
        <v>46292</v>
      </c>
      <c r="B2843" s="8" t="s">
        <v>42</v>
      </c>
      <c r="C2843" s="8" t="s">
        <v>140</v>
      </c>
      <c r="D2843" s="8" t="s">
        <v>141</v>
      </c>
      <c r="E2843" s="8" t="s">
        <v>377</v>
      </c>
      <c r="F2843" s="8" t="s">
        <v>143</v>
      </c>
      <c r="G2843" s="8" t="s">
        <v>378</v>
      </c>
      <c r="H2843" s="8" t="s">
        <v>24</v>
      </c>
      <c r="I2843" s="8" t="s">
        <v>381</v>
      </c>
      <c r="J2843" s="8" t="s">
        <v>380</v>
      </c>
      <c r="K2843" s="8" t="s">
        <v>14</v>
      </c>
      <c r="L2843" s="12">
        <v>2262</v>
      </c>
      <c r="M2843" s="9">
        <v>19</v>
      </c>
      <c r="N2843" s="10">
        <f t="shared" si="396"/>
        <v>8.3996463306808128E-3</v>
      </c>
      <c r="O2843" s="11">
        <f t="shared" si="397"/>
        <v>7.74</v>
      </c>
      <c r="P2843" s="11">
        <v>147.06</v>
      </c>
      <c r="Q2843" s="11">
        <v>549</v>
      </c>
      <c r="R2843" s="8">
        <v>1</v>
      </c>
      <c r="S2843" s="8">
        <v>1</v>
      </c>
      <c r="T2843" s="33">
        <f t="shared" si="398"/>
        <v>0.26786885245901637</v>
      </c>
      <c r="U2843" s="12">
        <f t="shared" si="399"/>
        <v>3.733170134638923</v>
      </c>
      <c r="V2843" s="10">
        <f t="shared" si="400"/>
        <v>5.2631578947368418E-2</v>
      </c>
      <c r="W2843" s="11">
        <v>12</v>
      </c>
      <c r="X2843" s="8" t="s">
        <v>148</v>
      </c>
      <c r="Y2843" s="8" t="s">
        <v>149</v>
      </c>
      <c r="AA2843">
        <f t="shared" si="401"/>
        <v>4</v>
      </c>
      <c r="AB2843" s="32">
        <f t="shared" si="402"/>
        <v>59.94</v>
      </c>
      <c r="AC2843" t="str">
        <f t="shared" si="403"/>
        <v>Profitable</v>
      </c>
      <c r="AD2843">
        <f>IFERROR(VLOOKUP(J2843,Product_lookup!$A:$G,5,FALSE),"")</f>
        <v>549</v>
      </c>
      <c r="AE2843">
        <f>IFERROR(VLOOKUP(J2843,Product_lookup!$A:$G,6,FALSE),"")</f>
        <v>203</v>
      </c>
      <c r="AF2843">
        <f>IFERROR(VLOOKUP(J2843,Product_lookup!$A:$G,7,FALSE),"")</f>
        <v>139</v>
      </c>
      <c r="AG2843" s="33">
        <f t="shared" si="404"/>
        <v>0.37704918032786883</v>
      </c>
    </row>
    <row r="2844" spans="1:33" x14ac:dyDescent="0.3">
      <c r="A2844" s="27">
        <v>46292</v>
      </c>
      <c r="B2844" s="8" t="s">
        <v>37</v>
      </c>
      <c r="C2844" s="8" t="s">
        <v>140</v>
      </c>
      <c r="D2844" s="8" t="s">
        <v>141</v>
      </c>
      <c r="E2844" s="8" t="s">
        <v>157</v>
      </c>
      <c r="F2844" s="8" t="s">
        <v>143</v>
      </c>
      <c r="G2844" s="8" t="s">
        <v>234</v>
      </c>
      <c r="H2844" s="8" t="s">
        <v>13</v>
      </c>
      <c r="I2844" s="8" t="s">
        <v>235</v>
      </c>
      <c r="J2844" s="8" t="s">
        <v>159</v>
      </c>
      <c r="K2844" s="8" t="s">
        <v>21</v>
      </c>
      <c r="L2844" s="12">
        <v>451</v>
      </c>
      <c r="M2844" s="9">
        <v>6</v>
      </c>
      <c r="N2844" s="10">
        <f t="shared" si="396"/>
        <v>1.3303769401330377E-2</v>
      </c>
      <c r="O2844" s="11">
        <f t="shared" si="397"/>
        <v>8.92</v>
      </c>
      <c r="P2844" s="11">
        <v>53.52</v>
      </c>
      <c r="Q2844" s="11">
        <v>0</v>
      </c>
      <c r="R2844" s="8">
        <v>0</v>
      </c>
      <c r="S2844" s="8">
        <v>0</v>
      </c>
      <c r="T2844" s="33" t="str">
        <f t="shared" si="398"/>
        <v/>
      </c>
      <c r="U2844" s="12">
        <f t="shared" si="399"/>
        <v>0</v>
      </c>
      <c r="V2844" s="10">
        <f t="shared" si="400"/>
        <v>0</v>
      </c>
      <c r="W2844" s="11">
        <v>9</v>
      </c>
      <c r="X2844" s="8" t="s">
        <v>148</v>
      </c>
      <c r="Y2844" s="8" t="s">
        <v>149</v>
      </c>
      <c r="AA2844">
        <f t="shared" si="401"/>
        <v>4</v>
      </c>
      <c r="AB2844" s="32">
        <f t="shared" si="402"/>
        <v>-53.52</v>
      </c>
      <c r="AC2844" t="str">
        <f t="shared" si="403"/>
        <v>No Sales</v>
      </c>
      <c r="AD2844">
        <f>IFERROR(VLOOKUP(J2844,Product_lookup!$A:$G,5,FALSE),"")</f>
        <v>399</v>
      </c>
      <c r="AE2844">
        <f>IFERROR(VLOOKUP(J2844,Product_lookup!$A:$G,6,FALSE),"")</f>
        <v>148</v>
      </c>
      <c r="AF2844">
        <f>IFERROR(VLOOKUP(J2844,Product_lookup!$A:$G,7,FALSE),"")</f>
        <v>126</v>
      </c>
      <c r="AG2844" s="33">
        <f t="shared" si="404"/>
        <v>0.31328320802005011</v>
      </c>
    </row>
    <row r="2845" spans="1:33" x14ac:dyDescent="0.3">
      <c r="A2845" s="27">
        <v>46292</v>
      </c>
      <c r="B2845" s="8" t="s">
        <v>37</v>
      </c>
      <c r="C2845" s="8" t="s">
        <v>140</v>
      </c>
      <c r="D2845" s="8" t="s">
        <v>141</v>
      </c>
      <c r="E2845" s="8" t="s">
        <v>157</v>
      </c>
      <c r="F2845" s="8" t="s">
        <v>143</v>
      </c>
      <c r="G2845" s="8" t="s">
        <v>162</v>
      </c>
      <c r="H2845" s="8" t="s">
        <v>13</v>
      </c>
      <c r="I2845" s="8" t="s">
        <v>375</v>
      </c>
      <c r="J2845" s="8" t="s">
        <v>159</v>
      </c>
      <c r="K2845" s="8" t="s">
        <v>21</v>
      </c>
      <c r="L2845" s="12">
        <v>547</v>
      </c>
      <c r="M2845" s="9">
        <v>8</v>
      </c>
      <c r="N2845" s="10">
        <f t="shared" si="396"/>
        <v>1.4625228519195612E-2</v>
      </c>
      <c r="O2845" s="11">
        <f t="shared" si="397"/>
        <v>11.02</v>
      </c>
      <c r="P2845" s="11">
        <v>88.16</v>
      </c>
      <c r="Q2845" s="11">
        <v>798</v>
      </c>
      <c r="R2845" s="8">
        <v>2</v>
      </c>
      <c r="S2845" s="8">
        <v>2</v>
      </c>
      <c r="T2845" s="33">
        <f t="shared" si="398"/>
        <v>0.11047619047619048</v>
      </c>
      <c r="U2845" s="12">
        <f t="shared" si="399"/>
        <v>9.0517241379310356</v>
      </c>
      <c r="V2845" s="10">
        <f t="shared" si="400"/>
        <v>0.25</v>
      </c>
      <c r="W2845" s="11">
        <v>11.5</v>
      </c>
      <c r="X2845" s="8" t="s">
        <v>148</v>
      </c>
      <c r="Y2845" s="8" t="s">
        <v>149</v>
      </c>
      <c r="AA2845">
        <f t="shared" si="401"/>
        <v>4</v>
      </c>
      <c r="AB2845" s="32">
        <f t="shared" si="402"/>
        <v>161.84</v>
      </c>
      <c r="AC2845" t="str">
        <f t="shared" si="403"/>
        <v>Profitable</v>
      </c>
      <c r="AD2845">
        <f>IFERROR(VLOOKUP(J2845,Product_lookup!$A:$G,5,FALSE),"")</f>
        <v>399</v>
      </c>
      <c r="AE2845">
        <f>IFERROR(VLOOKUP(J2845,Product_lookup!$A:$G,6,FALSE),"")</f>
        <v>148</v>
      </c>
      <c r="AF2845">
        <f>IFERROR(VLOOKUP(J2845,Product_lookup!$A:$G,7,FALSE),"")</f>
        <v>126</v>
      </c>
      <c r="AG2845" s="33">
        <f t="shared" si="404"/>
        <v>0.31328320802005011</v>
      </c>
    </row>
    <row r="2846" spans="1:33" x14ac:dyDescent="0.3">
      <c r="A2846" s="27">
        <v>46292</v>
      </c>
      <c r="B2846" s="8" t="s">
        <v>37</v>
      </c>
      <c r="C2846" s="8" t="s">
        <v>140</v>
      </c>
      <c r="D2846" s="8" t="s">
        <v>141</v>
      </c>
      <c r="E2846" s="8" t="s">
        <v>239</v>
      </c>
      <c r="F2846" s="8" t="s">
        <v>143</v>
      </c>
      <c r="G2846" s="8" t="s">
        <v>240</v>
      </c>
      <c r="H2846" s="8" t="s">
        <v>13</v>
      </c>
      <c r="I2846" s="8" t="s">
        <v>388</v>
      </c>
      <c r="J2846" s="8" t="s">
        <v>242</v>
      </c>
      <c r="K2846" s="8" t="s">
        <v>21</v>
      </c>
      <c r="L2846" s="12">
        <v>1383</v>
      </c>
      <c r="M2846" s="9">
        <v>13</v>
      </c>
      <c r="N2846" s="10">
        <f t="shared" si="396"/>
        <v>9.3998553868402026E-3</v>
      </c>
      <c r="O2846" s="11">
        <f t="shared" si="397"/>
        <v>9</v>
      </c>
      <c r="P2846" s="11">
        <v>117</v>
      </c>
      <c r="Q2846" s="11">
        <v>0</v>
      </c>
      <c r="R2846" s="8">
        <v>0</v>
      </c>
      <c r="S2846" s="8">
        <v>0</v>
      </c>
      <c r="T2846" s="33" t="str">
        <f t="shared" si="398"/>
        <v/>
      </c>
      <c r="U2846" s="12">
        <f t="shared" si="399"/>
        <v>0</v>
      </c>
      <c r="V2846" s="10">
        <f t="shared" si="400"/>
        <v>0</v>
      </c>
      <c r="W2846" s="11">
        <v>9</v>
      </c>
      <c r="X2846" s="8" t="s">
        <v>148</v>
      </c>
      <c r="Y2846" s="8" t="s">
        <v>149</v>
      </c>
      <c r="AA2846">
        <f t="shared" si="401"/>
        <v>4</v>
      </c>
      <c r="AB2846" s="32">
        <f t="shared" si="402"/>
        <v>-117</v>
      </c>
      <c r="AC2846" t="str">
        <f t="shared" si="403"/>
        <v>No Sales</v>
      </c>
      <c r="AD2846">
        <f>IFERROR(VLOOKUP(J2846,Product_lookup!$A:$G,5,FALSE),"")</f>
        <v>299</v>
      </c>
      <c r="AE2846">
        <f>IFERROR(VLOOKUP(J2846,Product_lookup!$A:$G,6,FALSE),"")</f>
        <v>114</v>
      </c>
      <c r="AF2846">
        <f>IFERROR(VLOOKUP(J2846,Product_lookup!$A:$G,7,FALSE),"")</f>
        <v>107</v>
      </c>
      <c r="AG2846" s="33">
        <f t="shared" si="404"/>
        <v>0.2608695652173913</v>
      </c>
    </row>
    <row r="2847" spans="1:33" x14ac:dyDescent="0.3">
      <c r="A2847" s="27">
        <v>46292</v>
      </c>
      <c r="B2847" s="8" t="s">
        <v>37</v>
      </c>
      <c r="C2847" s="8" t="s">
        <v>140</v>
      </c>
      <c r="D2847" s="8" t="s">
        <v>141</v>
      </c>
      <c r="E2847" s="8" t="s">
        <v>244</v>
      </c>
      <c r="F2847" s="8" t="s">
        <v>143</v>
      </c>
      <c r="G2847" s="8" t="s">
        <v>245</v>
      </c>
      <c r="H2847" s="8" t="s">
        <v>13</v>
      </c>
      <c r="I2847" s="8" t="s">
        <v>245</v>
      </c>
      <c r="J2847" s="8" t="s">
        <v>247</v>
      </c>
      <c r="K2847" s="8" t="s">
        <v>21</v>
      </c>
      <c r="L2847" s="12">
        <v>558</v>
      </c>
      <c r="M2847" s="9">
        <v>7</v>
      </c>
      <c r="N2847" s="10">
        <f t="shared" si="396"/>
        <v>1.2544802867383513E-2</v>
      </c>
      <c r="O2847" s="11">
        <f t="shared" si="397"/>
        <v>6.46</v>
      </c>
      <c r="P2847" s="11">
        <v>45.22</v>
      </c>
      <c r="Q2847" s="11">
        <v>279</v>
      </c>
      <c r="R2847" s="8">
        <v>1</v>
      </c>
      <c r="S2847" s="8">
        <v>1</v>
      </c>
      <c r="T2847" s="33">
        <f t="shared" si="398"/>
        <v>0.16207885304659497</v>
      </c>
      <c r="U2847" s="12">
        <f t="shared" si="399"/>
        <v>6.1698363555948701</v>
      </c>
      <c r="V2847" s="10">
        <f t="shared" si="400"/>
        <v>0.14285714285714285</v>
      </c>
      <c r="W2847" s="11">
        <v>8</v>
      </c>
      <c r="X2847" s="8" t="s">
        <v>148</v>
      </c>
      <c r="Y2847" s="8" t="s">
        <v>149</v>
      </c>
      <c r="AA2847">
        <f t="shared" si="401"/>
        <v>4</v>
      </c>
      <c r="AB2847" s="32">
        <f t="shared" si="402"/>
        <v>22.78</v>
      </c>
      <c r="AC2847" t="str">
        <f t="shared" si="403"/>
        <v>Profitable</v>
      </c>
      <c r="AD2847">
        <f>IFERROR(VLOOKUP(J2847,Product_lookup!$A:$G,5,FALSE),"")</f>
        <v>279</v>
      </c>
      <c r="AE2847">
        <f>IFERROR(VLOOKUP(J2847,Product_lookup!$A:$G,6,FALSE),"")</f>
        <v>106</v>
      </c>
      <c r="AF2847">
        <f>IFERROR(VLOOKUP(J2847,Product_lookup!$A:$G,7,FALSE),"")</f>
        <v>105</v>
      </c>
      <c r="AG2847" s="33">
        <f t="shared" si="404"/>
        <v>0.24372759856630824</v>
      </c>
    </row>
    <row r="2848" spans="1:33" x14ac:dyDescent="0.3">
      <c r="A2848" s="27">
        <v>46292</v>
      </c>
      <c r="B2848" s="8" t="s">
        <v>37</v>
      </c>
      <c r="C2848" s="8" t="s">
        <v>140</v>
      </c>
      <c r="D2848" s="8" t="s">
        <v>141</v>
      </c>
      <c r="E2848" s="8" t="s">
        <v>244</v>
      </c>
      <c r="F2848" s="8" t="s">
        <v>143</v>
      </c>
      <c r="G2848" s="8" t="s">
        <v>245</v>
      </c>
      <c r="H2848" s="8" t="s">
        <v>13</v>
      </c>
      <c r="I2848" s="8" t="s">
        <v>633</v>
      </c>
      <c r="J2848" s="8" t="s">
        <v>247</v>
      </c>
      <c r="K2848" s="8" t="s">
        <v>7</v>
      </c>
      <c r="L2848" s="12">
        <v>464</v>
      </c>
      <c r="M2848" s="9">
        <v>10</v>
      </c>
      <c r="N2848" s="10">
        <f t="shared" si="396"/>
        <v>2.1551724137931036E-2</v>
      </c>
      <c r="O2848" s="11">
        <f t="shared" si="397"/>
        <v>6.04</v>
      </c>
      <c r="P2848" s="11">
        <v>60.4</v>
      </c>
      <c r="Q2848" s="11">
        <v>0</v>
      </c>
      <c r="R2848" s="8">
        <v>0</v>
      </c>
      <c r="S2848" s="8">
        <v>0</v>
      </c>
      <c r="T2848" s="33" t="str">
        <f t="shared" si="398"/>
        <v/>
      </c>
      <c r="U2848" s="12">
        <f t="shared" si="399"/>
        <v>0</v>
      </c>
      <c r="V2848" s="10">
        <f t="shared" si="400"/>
        <v>0</v>
      </c>
      <c r="W2848" s="11">
        <v>8.5</v>
      </c>
      <c r="X2848" s="8" t="s">
        <v>148</v>
      </c>
      <c r="Y2848" s="8" t="s">
        <v>149</v>
      </c>
      <c r="AA2848">
        <f t="shared" si="401"/>
        <v>4</v>
      </c>
      <c r="AB2848" s="32">
        <f t="shared" si="402"/>
        <v>-60.4</v>
      </c>
      <c r="AC2848" t="str">
        <f t="shared" si="403"/>
        <v>No Sales</v>
      </c>
      <c r="AD2848">
        <f>IFERROR(VLOOKUP(J2848,Product_lookup!$A:$G,5,FALSE),"")</f>
        <v>279</v>
      </c>
      <c r="AE2848">
        <f>IFERROR(VLOOKUP(J2848,Product_lookup!$A:$G,6,FALSE),"")</f>
        <v>106</v>
      </c>
      <c r="AF2848">
        <f>IFERROR(VLOOKUP(J2848,Product_lookup!$A:$G,7,FALSE),"")</f>
        <v>105</v>
      </c>
      <c r="AG2848" s="33">
        <f t="shared" si="404"/>
        <v>0.24372759856630824</v>
      </c>
    </row>
    <row r="2849" spans="1:33" x14ac:dyDescent="0.3">
      <c r="A2849" s="27">
        <v>46292</v>
      </c>
      <c r="B2849" s="8" t="s">
        <v>37</v>
      </c>
      <c r="C2849" s="8" t="s">
        <v>140</v>
      </c>
      <c r="D2849" s="8" t="s">
        <v>141</v>
      </c>
      <c r="E2849" s="8" t="s">
        <v>167</v>
      </c>
      <c r="F2849" s="8" t="s">
        <v>143</v>
      </c>
      <c r="G2849" s="8" t="s">
        <v>168</v>
      </c>
      <c r="H2849" s="8" t="s">
        <v>13</v>
      </c>
      <c r="I2849" s="8" t="s">
        <v>468</v>
      </c>
      <c r="J2849" s="8" t="s">
        <v>169</v>
      </c>
      <c r="K2849" s="8" t="s">
        <v>21</v>
      </c>
      <c r="L2849" s="12">
        <v>132</v>
      </c>
      <c r="M2849" s="9">
        <v>2</v>
      </c>
      <c r="N2849" s="10">
        <f t="shared" si="396"/>
        <v>1.5151515151515152E-2</v>
      </c>
      <c r="O2849" s="11">
        <f t="shared" si="397"/>
        <v>7</v>
      </c>
      <c r="P2849" s="11">
        <v>14</v>
      </c>
      <c r="Q2849" s="11">
        <v>0</v>
      </c>
      <c r="R2849" s="8">
        <v>0</v>
      </c>
      <c r="S2849" s="8">
        <v>0</v>
      </c>
      <c r="T2849" s="33" t="str">
        <f t="shared" si="398"/>
        <v/>
      </c>
      <c r="U2849" s="12">
        <f t="shared" si="399"/>
        <v>0</v>
      </c>
      <c r="V2849" s="10">
        <f t="shared" si="400"/>
        <v>0</v>
      </c>
      <c r="W2849" s="11">
        <v>7</v>
      </c>
      <c r="X2849" s="8" t="s">
        <v>148</v>
      </c>
      <c r="Y2849" s="8" t="s">
        <v>149</v>
      </c>
      <c r="AA2849">
        <f t="shared" si="401"/>
        <v>4</v>
      </c>
      <c r="AB2849" s="32">
        <f t="shared" si="402"/>
        <v>-14</v>
      </c>
      <c r="AC2849" t="str">
        <f t="shared" si="403"/>
        <v>No Sales</v>
      </c>
      <c r="AD2849">
        <f>IFERROR(VLOOKUP(J2849,Product_lookup!$A:$G,5,FALSE),"")</f>
        <v>249</v>
      </c>
      <c r="AE2849">
        <f>IFERROR(VLOOKUP(J2849,Product_lookup!$A:$G,6,FALSE),"")</f>
        <v>100</v>
      </c>
      <c r="AF2849">
        <f>IFERROR(VLOOKUP(J2849,Product_lookup!$A:$G,7,FALSE),"")</f>
        <v>102</v>
      </c>
      <c r="AG2849" s="33">
        <f t="shared" si="404"/>
        <v>0.18875502008032127</v>
      </c>
    </row>
    <row r="2850" spans="1:33" x14ac:dyDescent="0.3">
      <c r="A2850" s="27">
        <v>46292</v>
      </c>
      <c r="B2850" s="8" t="s">
        <v>37</v>
      </c>
      <c r="C2850" s="8" t="s">
        <v>140</v>
      </c>
      <c r="D2850" s="8" t="s">
        <v>141</v>
      </c>
      <c r="E2850" s="8" t="s">
        <v>167</v>
      </c>
      <c r="F2850" s="8" t="s">
        <v>143</v>
      </c>
      <c r="G2850" s="8" t="s">
        <v>255</v>
      </c>
      <c r="H2850" s="8" t="s">
        <v>13</v>
      </c>
      <c r="I2850" s="8" t="s">
        <v>255</v>
      </c>
      <c r="J2850" s="8" t="s">
        <v>169</v>
      </c>
      <c r="K2850" s="8" t="s">
        <v>21</v>
      </c>
      <c r="L2850" s="12">
        <v>294</v>
      </c>
      <c r="M2850" s="9">
        <v>5</v>
      </c>
      <c r="N2850" s="10">
        <f t="shared" si="396"/>
        <v>1.7006802721088437E-2</v>
      </c>
      <c r="O2850" s="11">
        <f t="shared" si="397"/>
        <v>6</v>
      </c>
      <c r="P2850" s="11">
        <v>30</v>
      </c>
      <c r="Q2850" s="11">
        <v>0</v>
      </c>
      <c r="R2850" s="8">
        <v>0</v>
      </c>
      <c r="S2850" s="8">
        <v>0</v>
      </c>
      <c r="T2850" s="33" t="str">
        <f t="shared" si="398"/>
        <v/>
      </c>
      <c r="U2850" s="12">
        <f t="shared" si="399"/>
        <v>0</v>
      </c>
      <c r="V2850" s="10">
        <f t="shared" si="400"/>
        <v>0</v>
      </c>
      <c r="W2850" s="11">
        <v>6</v>
      </c>
      <c r="X2850" s="8" t="s">
        <v>148</v>
      </c>
      <c r="Y2850" s="8" t="s">
        <v>149</v>
      </c>
      <c r="AA2850">
        <f t="shared" si="401"/>
        <v>4</v>
      </c>
      <c r="AB2850" s="32">
        <f t="shared" si="402"/>
        <v>-30</v>
      </c>
      <c r="AC2850" t="str">
        <f t="shared" si="403"/>
        <v>No Sales</v>
      </c>
      <c r="AD2850">
        <f>IFERROR(VLOOKUP(J2850,Product_lookup!$A:$G,5,FALSE),"")</f>
        <v>249</v>
      </c>
      <c r="AE2850">
        <f>IFERROR(VLOOKUP(J2850,Product_lookup!$A:$G,6,FALSE),"")</f>
        <v>100</v>
      </c>
      <c r="AF2850">
        <f>IFERROR(VLOOKUP(J2850,Product_lookup!$A:$G,7,FALSE),"")</f>
        <v>102</v>
      </c>
      <c r="AG2850" s="33">
        <f t="shared" si="404"/>
        <v>0.18875502008032127</v>
      </c>
    </row>
    <row r="2851" spans="1:33" x14ac:dyDescent="0.3">
      <c r="A2851" s="27">
        <v>46292</v>
      </c>
      <c r="B2851" s="8" t="s">
        <v>37</v>
      </c>
      <c r="C2851" s="8" t="s">
        <v>140</v>
      </c>
      <c r="D2851" s="8" t="s">
        <v>141</v>
      </c>
      <c r="E2851" s="8" t="s">
        <v>167</v>
      </c>
      <c r="F2851" s="8" t="s">
        <v>143</v>
      </c>
      <c r="G2851" s="8" t="s">
        <v>168</v>
      </c>
      <c r="H2851" s="8" t="s">
        <v>13</v>
      </c>
      <c r="I2851" s="8" t="s">
        <v>343</v>
      </c>
      <c r="J2851" s="8" t="s">
        <v>169</v>
      </c>
      <c r="K2851" s="8" t="s">
        <v>21</v>
      </c>
      <c r="L2851" s="12">
        <v>154</v>
      </c>
      <c r="M2851" s="9">
        <v>2</v>
      </c>
      <c r="N2851" s="10">
        <f t="shared" si="396"/>
        <v>1.2987012987012988E-2</v>
      </c>
      <c r="O2851" s="11">
        <f t="shared" si="397"/>
        <v>6.5</v>
      </c>
      <c r="P2851" s="8">
        <v>13</v>
      </c>
      <c r="Q2851" s="11">
        <v>0</v>
      </c>
      <c r="R2851" s="8">
        <v>0</v>
      </c>
      <c r="S2851" s="8">
        <v>0</v>
      </c>
      <c r="T2851" s="33" t="str">
        <f t="shared" si="398"/>
        <v/>
      </c>
      <c r="U2851" s="12">
        <f t="shared" si="399"/>
        <v>0</v>
      </c>
      <c r="V2851" s="10">
        <f t="shared" si="400"/>
        <v>0</v>
      </c>
      <c r="W2851" s="11">
        <v>6.5</v>
      </c>
      <c r="X2851" s="8" t="s">
        <v>148</v>
      </c>
      <c r="Y2851" s="8" t="s">
        <v>149</v>
      </c>
      <c r="AA2851">
        <f t="shared" si="401"/>
        <v>4</v>
      </c>
      <c r="AB2851" s="32">
        <f t="shared" si="402"/>
        <v>-13</v>
      </c>
      <c r="AC2851" t="str">
        <f t="shared" si="403"/>
        <v>No Sales</v>
      </c>
      <c r="AD2851">
        <f>IFERROR(VLOOKUP(J2851,Product_lookup!$A:$G,5,FALSE),"")</f>
        <v>249</v>
      </c>
      <c r="AE2851">
        <f>IFERROR(VLOOKUP(J2851,Product_lookup!$A:$G,6,FALSE),"")</f>
        <v>100</v>
      </c>
      <c r="AF2851">
        <f>IFERROR(VLOOKUP(J2851,Product_lookup!$A:$G,7,FALSE),"")</f>
        <v>102</v>
      </c>
      <c r="AG2851" s="33">
        <f t="shared" si="404"/>
        <v>0.18875502008032127</v>
      </c>
    </row>
    <row r="2852" spans="1:33" x14ac:dyDescent="0.3">
      <c r="A2852" s="27">
        <v>46292</v>
      </c>
      <c r="B2852" s="8" t="s">
        <v>37</v>
      </c>
      <c r="C2852" s="8" t="s">
        <v>140</v>
      </c>
      <c r="D2852" s="8" t="s">
        <v>141</v>
      </c>
      <c r="E2852" s="8" t="s">
        <v>167</v>
      </c>
      <c r="F2852" s="8" t="s">
        <v>143</v>
      </c>
      <c r="G2852" s="8" t="s">
        <v>168</v>
      </c>
      <c r="H2852" s="8" t="s">
        <v>13</v>
      </c>
      <c r="I2852" s="8" t="s">
        <v>511</v>
      </c>
      <c r="J2852" s="8" t="s">
        <v>169</v>
      </c>
      <c r="K2852" s="8" t="s">
        <v>14</v>
      </c>
      <c r="L2852" s="12">
        <v>379</v>
      </c>
      <c r="M2852" s="9">
        <v>2</v>
      </c>
      <c r="N2852" s="10">
        <f t="shared" si="396"/>
        <v>5.2770448548812663E-3</v>
      </c>
      <c r="O2852" s="11">
        <f t="shared" si="397"/>
        <v>5.12</v>
      </c>
      <c r="P2852" s="11">
        <v>10.24</v>
      </c>
      <c r="Q2852" s="11">
        <v>0</v>
      </c>
      <c r="R2852" s="8">
        <v>0</v>
      </c>
      <c r="S2852" s="8">
        <v>0</v>
      </c>
      <c r="T2852" s="33" t="str">
        <f t="shared" si="398"/>
        <v/>
      </c>
      <c r="U2852" s="12">
        <f t="shared" si="399"/>
        <v>0</v>
      </c>
      <c r="V2852" s="10">
        <f t="shared" si="400"/>
        <v>0</v>
      </c>
      <c r="W2852" s="11">
        <v>6.5</v>
      </c>
      <c r="X2852" s="8" t="s">
        <v>148</v>
      </c>
      <c r="Y2852" s="8" t="s">
        <v>149</v>
      </c>
      <c r="AA2852">
        <f t="shared" si="401"/>
        <v>4</v>
      </c>
      <c r="AB2852" s="32">
        <f t="shared" si="402"/>
        <v>-10.24</v>
      </c>
      <c r="AC2852" t="str">
        <f t="shared" si="403"/>
        <v>No Sales</v>
      </c>
      <c r="AD2852">
        <f>IFERROR(VLOOKUP(J2852,Product_lookup!$A:$G,5,FALSE),"")</f>
        <v>249</v>
      </c>
      <c r="AE2852">
        <f>IFERROR(VLOOKUP(J2852,Product_lookup!$A:$G,6,FALSE),"")</f>
        <v>100</v>
      </c>
      <c r="AF2852">
        <f>IFERROR(VLOOKUP(J2852,Product_lookup!$A:$G,7,FALSE),"")</f>
        <v>102</v>
      </c>
      <c r="AG2852" s="33">
        <f t="shared" si="404"/>
        <v>0.18875502008032127</v>
      </c>
    </row>
    <row r="2853" spans="1:33" x14ac:dyDescent="0.3">
      <c r="A2853" s="27">
        <v>46292</v>
      </c>
      <c r="B2853" s="8" t="s">
        <v>37</v>
      </c>
      <c r="C2853" s="8" t="s">
        <v>140</v>
      </c>
      <c r="D2853" s="8" t="s">
        <v>141</v>
      </c>
      <c r="E2853" s="8" t="s">
        <v>167</v>
      </c>
      <c r="F2853" s="8" t="s">
        <v>143</v>
      </c>
      <c r="G2853" s="8" t="s">
        <v>255</v>
      </c>
      <c r="H2853" s="8" t="s">
        <v>13</v>
      </c>
      <c r="I2853" s="8" t="s">
        <v>256</v>
      </c>
      <c r="J2853" s="8" t="s">
        <v>169</v>
      </c>
      <c r="K2853" s="8" t="s">
        <v>14</v>
      </c>
      <c r="L2853" s="12">
        <v>1127</v>
      </c>
      <c r="M2853" s="9">
        <v>5</v>
      </c>
      <c r="N2853" s="10">
        <f t="shared" si="396"/>
        <v>4.4365572315882874E-3</v>
      </c>
      <c r="O2853" s="11">
        <f t="shared" si="397"/>
        <v>3.34</v>
      </c>
      <c r="P2853" s="11">
        <v>16.7</v>
      </c>
      <c r="Q2853" s="11">
        <v>0</v>
      </c>
      <c r="R2853" s="8">
        <v>0</v>
      </c>
      <c r="S2853" s="8">
        <v>0</v>
      </c>
      <c r="T2853" s="33" t="str">
        <f t="shared" si="398"/>
        <v/>
      </c>
      <c r="U2853" s="12">
        <f t="shared" si="399"/>
        <v>0</v>
      </c>
      <c r="V2853" s="10">
        <f t="shared" si="400"/>
        <v>0</v>
      </c>
      <c r="W2853" s="11">
        <v>6</v>
      </c>
      <c r="X2853" s="8" t="s">
        <v>148</v>
      </c>
      <c r="Y2853" s="8" t="s">
        <v>149</v>
      </c>
      <c r="AA2853">
        <f t="shared" si="401"/>
        <v>4</v>
      </c>
      <c r="AB2853" s="32">
        <f t="shared" si="402"/>
        <v>-16.7</v>
      </c>
      <c r="AC2853" t="str">
        <f t="shared" si="403"/>
        <v>No Sales</v>
      </c>
      <c r="AD2853">
        <f>IFERROR(VLOOKUP(J2853,Product_lookup!$A:$G,5,FALSE),"")</f>
        <v>249</v>
      </c>
      <c r="AE2853">
        <f>IFERROR(VLOOKUP(J2853,Product_lookup!$A:$G,6,FALSE),"")</f>
        <v>100</v>
      </c>
      <c r="AF2853">
        <f>IFERROR(VLOOKUP(J2853,Product_lookup!$A:$G,7,FALSE),"")</f>
        <v>102</v>
      </c>
      <c r="AG2853" s="33">
        <f t="shared" si="404"/>
        <v>0.18875502008032127</v>
      </c>
    </row>
    <row r="2854" spans="1:33" x14ac:dyDescent="0.3">
      <c r="A2854" s="27">
        <v>46292</v>
      </c>
      <c r="B2854" s="8" t="s">
        <v>37</v>
      </c>
      <c r="C2854" s="8" t="s">
        <v>140</v>
      </c>
      <c r="D2854" s="8" t="s">
        <v>141</v>
      </c>
      <c r="E2854" s="8" t="s">
        <v>257</v>
      </c>
      <c r="F2854" s="8" t="s">
        <v>143</v>
      </c>
      <c r="G2854" s="8" t="s">
        <v>262</v>
      </c>
      <c r="H2854" s="8" t="s">
        <v>13</v>
      </c>
      <c r="I2854" s="8" t="s">
        <v>399</v>
      </c>
      <c r="J2854" s="8" t="s">
        <v>260</v>
      </c>
      <c r="K2854" s="8" t="s">
        <v>7</v>
      </c>
      <c r="L2854" s="12">
        <v>495</v>
      </c>
      <c r="M2854" s="9">
        <v>6</v>
      </c>
      <c r="N2854" s="10">
        <f t="shared" si="396"/>
        <v>1.2121212121212121E-2</v>
      </c>
      <c r="O2854" s="11">
        <f t="shared" si="397"/>
        <v>3.8699999999999997</v>
      </c>
      <c r="P2854" s="8">
        <v>23.22</v>
      </c>
      <c r="Q2854" s="11">
        <v>0</v>
      </c>
      <c r="R2854" s="8">
        <v>0</v>
      </c>
      <c r="S2854" s="8">
        <v>0</v>
      </c>
      <c r="T2854" s="33" t="str">
        <f t="shared" si="398"/>
        <v/>
      </c>
      <c r="U2854" s="12">
        <f t="shared" si="399"/>
        <v>0</v>
      </c>
      <c r="V2854" s="10">
        <f t="shared" si="400"/>
        <v>0</v>
      </c>
      <c r="W2854" s="11">
        <v>7</v>
      </c>
      <c r="X2854" s="8" t="s">
        <v>148</v>
      </c>
      <c r="Y2854" s="8" t="s">
        <v>149</v>
      </c>
      <c r="AA2854">
        <f t="shared" si="401"/>
        <v>4</v>
      </c>
      <c r="AB2854" s="32">
        <f t="shared" si="402"/>
        <v>-23.22</v>
      </c>
      <c r="AC2854" t="str">
        <f t="shared" si="403"/>
        <v>No Sales</v>
      </c>
      <c r="AD2854">
        <f>IFERROR(VLOOKUP(J2854,Product_lookup!$A:$G,5,FALSE),"")</f>
        <v>349</v>
      </c>
      <c r="AE2854">
        <f>IFERROR(VLOOKUP(J2854,Product_lookup!$A:$G,6,FALSE),"")</f>
        <v>133</v>
      </c>
      <c r="AF2854">
        <f>IFERROR(VLOOKUP(J2854,Product_lookup!$A:$G,7,FALSE),"")</f>
        <v>111</v>
      </c>
      <c r="AG2854" s="33">
        <f t="shared" si="404"/>
        <v>0.3008595988538682</v>
      </c>
    </row>
    <row r="2855" spans="1:33" x14ac:dyDescent="0.3">
      <c r="A2855" s="27">
        <v>46292</v>
      </c>
      <c r="B2855" s="8" t="s">
        <v>37</v>
      </c>
      <c r="C2855" s="8" t="s">
        <v>140</v>
      </c>
      <c r="D2855" s="8" t="s">
        <v>141</v>
      </c>
      <c r="E2855" s="8" t="s">
        <v>257</v>
      </c>
      <c r="F2855" s="8" t="s">
        <v>143</v>
      </c>
      <c r="G2855" s="8" t="s">
        <v>262</v>
      </c>
      <c r="H2855" s="8" t="s">
        <v>13</v>
      </c>
      <c r="I2855" s="8" t="s">
        <v>1043</v>
      </c>
      <c r="J2855" s="8" t="s">
        <v>260</v>
      </c>
      <c r="K2855" s="8" t="s">
        <v>7</v>
      </c>
      <c r="L2855" s="12">
        <v>641</v>
      </c>
      <c r="M2855" s="9">
        <v>2</v>
      </c>
      <c r="N2855" s="10">
        <f t="shared" si="396"/>
        <v>3.1201248049921998E-3</v>
      </c>
      <c r="O2855" s="11">
        <f t="shared" si="397"/>
        <v>5.84</v>
      </c>
      <c r="P2855" s="11">
        <v>11.68</v>
      </c>
      <c r="Q2855" s="11">
        <v>0</v>
      </c>
      <c r="R2855" s="8">
        <v>0</v>
      </c>
      <c r="S2855" s="8">
        <v>0</v>
      </c>
      <c r="T2855" s="33" t="str">
        <f t="shared" si="398"/>
        <v/>
      </c>
      <c r="U2855" s="12">
        <f t="shared" si="399"/>
        <v>0</v>
      </c>
      <c r="V2855" s="10">
        <f t="shared" si="400"/>
        <v>0</v>
      </c>
      <c r="W2855" s="11">
        <v>10.5</v>
      </c>
      <c r="X2855" s="8" t="s">
        <v>148</v>
      </c>
      <c r="Y2855" s="8" t="s">
        <v>149</v>
      </c>
      <c r="AA2855">
        <f t="shared" si="401"/>
        <v>4</v>
      </c>
      <c r="AB2855" s="32">
        <f t="shared" si="402"/>
        <v>-11.68</v>
      </c>
      <c r="AC2855" t="str">
        <f t="shared" si="403"/>
        <v>No Sales</v>
      </c>
      <c r="AD2855">
        <f>IFERROR(VLOOKUP(J2855,Product_lookup!$A:$G,5,FALSE),"")</f>
        <v>349</v>
      </c>
      <c r="AE2855">
        <f>IFERROR(VLOOKUP(J2855,Product_lookup!$A:$G,6,FALSE),"")</f>
        <v>133</v>
      </c>
      <c r="AF2855">
        <f>IFERROR(VLOOKUP(J2855,Product_lookup!$A:$G,7,FALSE),"")</f>
        <v>111</v>
      </c>
      <c r="AG2855" s="33">
        <f t="shared" si="404"/>
        <v>0.3008595988538682</v>
      </c>
    </row>
    <row r="2856" spans="1:33" x14ac:dyDescent="0.3">
      <c r="A2856" s="27">
        <v>46292</v>
      </c>
      <c r="B2856" s="8" t="s">
        <v>37</v>
      </c>
      <c r="C2856" s="8" t="s">
        <v>140</v>
      </c>
      <c r="D2856" s="8" t="s">
        <v>141</v>
      </c>
      <c r="E2856" s="8" t="s">
        <v>257</v>
      </c>
      <c r="F2856" s="8" t="s">
        <v>143</v>
      </c>
      <c r="G2856" s="8" t="s">
        <v>262</v>
      </c>
      <c r="H2856" s="8" t="s">
        <v>13</v>
      </c>
      <c r="I2856" s="8" t="s">
        <v>1207</v>
      </c>
      <c r="J2856" s="8" t="s">
        <v>260</v>
      </c>
      <c r="K2856" s="8" t="s">
        <v>7</v>
      </c>
      <c r="L2856" s="12">
        <v>682</v>
      </c>
      <c r="M2856" s="9">
        <v>7</v>
      </c>
      <c r="N2856" s="10">
        <f t="shared" si="396"/>
        <v>1.0263929618768328E-2</v>
      </c>
      <c r="O2856" s="11">
        <f t="shared" si="397"/>
        <v>4.26</v>
      </c>
      <c r="P2856" s="11">
        <v>29.82</v>
      </c>
      <c r="Q2856" s="11">
        <v>0</v>
      </c>
      <c r="R2856" s="8">
        <v>0</v>
      </c>
      <c r="S2856" s="8">
        <v>0</v>
      </c>
      <c r="T2856" s="33" t="str">
        <f t="shared" si="398"/>
        <v/>
      </c>
      <c r="U2856" s="12">
        <f t="shared" si="399"/>
        <v>0</v>
      </c>
      <c r="V2856" s="10">
        <f t="shared" si="400"/>
        <v>0</v>
      </c>
      <c r="W2856" s="11">
        <v>7.5</v>
      </c>
      <c r="X2856" s="8" t="s">
        <v>148</v>
      </c>
      <c r="Y2856" s="8" t="s">
        <v>149</v>
      </c>
      <c r="AA2856">
        <f t="shared" si="401"/>
        <v>4</v>
      </c>
      <c r="AB2856" s="32">
        <f t="shared" si="402"/>
        <v>-29.82</v>
      </c>
      <c r="AC2856" t="str">
        <f t="shared" si="403"/>
        <v>No Sales</v>
      </c>
      <c r="AD2856">
        <f>IFERROR(VLOOKUP(J2856,Product_lookup!$A:$G,5,FALSE),"")</f>
        <v>349</v>
      </c>
      <c r="AE2856">
        <f>IFERROR(VLOOKUP(J2856,Product_lookup!$A:$G,6,FALSE),"")</f>
        <v>133</v>
      </c>
      <c r="AF2856">
        <f>IFERROR(VLOOKUP(J2856,Product_lookup!$A:$G,7,FALSE),"")</f>
        <v>111</v>
      </c>
      <c r="AG2856" s="33">
        <f t="shared" si="404"/>
        <v>0.3008595988538682</v>
      </c>
    </row>
    <row r="2857" spans="1:33" x14ac:dyDescent="0.3">
      <c r="A2857" s="27">
        <v>46292</v>
      </c>
      <c r="B2857" s="8" t="s">
        <v>37</v>
      </c>
      <c r="C2857" s="8" t="s">
        <v>140</v>
      </c>
      <c r="D2857" s="8" t="s">
        <v>141</v>
      </c>
      <c r="E2857" s="8" t="s">
        <v>257</v>
      </c>
      <c r="F2857" s="8" t="s">
        <v>143</v>
      </c>
      <c r="G2857" s="8" t="s">
        <v>262</v>
      </c>
      <c r="H2857" s="8" t="s">
        <v>13</v>
      </c>
      <c r="I2857" s="8" t="s">
        <v>237</v>
      </c>
      <c r="J2857" s="8" t="s">
        <v>260</v>
      </c>
      <c r="K2857" s="8" t="s">
        <v>14</v>
      </c>
      <c r="L2857" s="12">
        <v>381</v>
      </c>
      <c r="M2857" s="9">
        <v>2</v>
      </c>
      <c r="N2857" s="10">
        <f t="shared" si="396"/>
        <v>5.2493438320209973E-3</v>
      </c>
      <c r="O2857" s="11">
        <f t="shared" si="397"/>
        <v>5.97</v>
      </c>
      <c r="P2857" s="11">
        <v>11.94</v>
      </c>
      <c r="Q2857" s="11">
        <v>0</v>
      </c>
      <c r="R2857" s="8">
        <v>0</v>
      </c>
      <c r="S2857" s="8">
        <v>0</v>
      </c>
      <c r="T2857" s="33" t="str">
        <f t="shared" si="398"/>
        <v/>
      </c>
      <c r="U2857" s="12">
        <f t="shared" si="399"/>
        <v>0</v>
      </c>
      <c r="V2857" s="10">
        <f t="shared" si="400"/>
        <v>0</v>
      </c>
      <c r="W2857" s="11">
        <v>10.5</v>
      </c>
      <c r="X2857" s="8" t="s">
        <v>148</v>
      </c>
      <c r="Y2857" s="8" t="s">
        <v>149</v>
      </c>
      <c r="AA2857">
        <f t="shared" si="401"/>
        <v>4</v>
      </c>
      <c r="AB2857" s="32">
        <f t="shared" si="402"/>
        <v>-11.94</v>
      </c>
      <c r="AC2857" t="str">
        <f t="shared" si="403"/>
        <v>No Sales</v>
      </c>
      <c r="AD2857">
        <f>IFERROR(VLOOKUP(J2857,Product_lookup!$A:$G,5,FALSE),"")</f>
        <v>349</v>
      </c>
      <c r="AE2857">
        <f>IFERROR(VLOOKUP(J2857,Product_lookup!$A:$G,6,FALSE),"")</f>
        <v>133</v>
      </c>
      <c r="AF2857">
        <f>IFERROR(VLOOKUP(J2857,Product_lookup!$A:$G,7,FALSE),"")</f>
        <v>111</v>
      </c>
      <c r="AG2857" s="33">
        <f t="shared" si="404"/>
        <v>0.3008595988538682</v>
      </c>
    </row>
    <row r="2858" spans="1:33" x14ac:dyDescent="0.3">
      <c r="A2858" s="27">
        <v>46292</v>
      </c>
      <c r="B2858" s="8" t="s">
        <v>33</v>
      </c>
      <c r="C2858" s="8" t="s">
        <v>173</v>
      </c>
      <c r="D2858" s="8" t="s">
        <v>141</v>
      </c>
      <c r="E2858" s="8" t="s">
        <v>193</v>
      </c>
      <c r="F2858" s="8" t="s">
        <v>143</v>
      </c>
      <c r="G2858" s="8" t="s">
        <v>264</v>
      </c>
      <c r="H2858" s="8" t="s">
        <v>24</v>
      </c>
      <c r="I2858" s="8" t="s">
        <v>856</v>
      </c>
      <c r="J2858" s="8" t="s">
        <v>195</v>
      </c>
      <c r="K2858" s="8" t="s">
        <v>21</v>
      </c>
      <c r="L2858" s="12">
        <v>117</v>
      </c>
      <c r="M2858" s="9">
        <v>6</v>
      </c>
      <c r="N2858" s="10">
        <f t="shared" si="396"/>
        <v>5.128205128205128E-2</v>
      </c>
      <c r="O2858" s="11">
        <f t="shared" si="397"/>
        <v>10.5</v>
      </c>
      <c r="P2858" s="11">
        <v>63</v>
      </c>
      <c r="Q2858" s="11">
        <v>0</v>
      </c>
      <c r="R2858" s="8">
        <v>0</v>
      </c>
      <c r="S2858" s="8">
        <v>0</v>
      </c>
      <c r="T2858" s="33" t="str">
        <f t="shared" si="398"/>
        <v/>
      </c>
      <c r="U2858" s="12">
        <f t="shared" si="399"/>
        <v>0</v>
      </c>
      <c r="V2858" s="10">
        <f t="shared" si="400"/>
        <v>0</v>
      </c>
      <c r="W2858" s="11">
        <v>10.5</v>
      </c>
      <c r="X2858" s="8" t="s">
        <v>148</v>
      </c>
      <c r="Y2858" s="8" t="s">
        <v>149</v>
      </c>
      <c r="AA2858">
        <f t="shared" si="401"/>
        <v>4</v>
      </c>
      <c r="AB2858" s="32">
        <f t="shared" si="402"/>
        <v>-63</v>
      </c>
      <c r="AC2858" t="str">
        <f t="shared" si="403"/>
        <v>No Sales</v>
      </c>
      <c r="AD2858">
        <f>IFERROR(VLOOKUP(J2858,Product_lookup!$A:$G,5,FALSE),"")</f>
        <v>399</v>
      </c>
      <c r="AE2858">
        <f>IFERROR(VLOOKUP(J2858,Product_lookup!$A:$G,6,FALSE),"")</f>
        <v>148</v>
      </c>
      <c r="AF2858">
        <f>IFERROR(VLOOKUP(J2858,Product_lookup!$A:$G,7,FALSE),"")</f>
        <v>126</v>
      </c>
      <c r="AG2858" s="33">
        <f t="shared" si="404"/>
        <v>0.31328320802005011</v>
      </c>
    </row>
    <row r="2859" spans="1:33" x14ac:dyDescent="0.3">
      <c r="A2859" s="27">
        <v>46292</v>
      </c>
      <c r="B2859" s="8" t="s">
        <v>33</v>
      </c>
      <c r="C2859" s="8" t="s">
        <v>173</v>
      </c>
      <c r="D2859" s="8" t="s">
        <v>141</v>
      </c>
      <c r="E2859" s="8" t="s">
        <v>193</v>
      </c>
      <c r="F2859" s="8" t="s">
        <v>143</v>
      </c>
      <c r="G2859" s="8" t="s">
        <v>194</v>
      </c>
      <c r="H2859" s="8" t="s">
        <v>24</v>
      </c>
      <c r="I2859" s="8" t="s">
        <v>574</v>
      </c>
      <c r="J2859" s="8" t="s">
        <v>195</v>
      </c>
      <c r="K2859" s="8" t="s">
        <v>14</v>
      </c>
      <c r="L2859" s="8">
        <v>452</v>
      </c>
      <c r="M2859" s="9">
        <v>0</v>
      </c>
      <c r="N2859" s="10">
        <f t="shared" si="396"/>
        <v>0</v>
      </c>
      <c r="O2859" s="11" t="str">
        <f t="shared" si="397"/>
        <v/>
      </c>
      <c r="P2859" s="11">
        <v>0</v>
      </c>
      <c r="Q2859" s="11">
        <v>0</v>
      </c>
      <c r="R2859" s="8">
        <v>0</v>
      </c>
      <c r="S2859" s="8">
        <v>0</v>
      </c>
      <c r="T2859" s="33" t="str">
        <f t="shared" si="398"/>
        <v/>
      </c>
      <c r="U2859" s="12" t="str">
        <f t="shared" si="399"/>
        <v/>
      </c>
      <c r="V2859" s="10" t="str">
        <f t="shared" si="400"/>
        <v/>
      </c>
      <c r="W2859" s="11">
        <v>10.5</v>
      </c>
      <c r="X2859" s="8" t="s">
        <v>148</v>
      </c>
      <c r="Y2859" s="8" t="s">
        <v>149</v>
      </c>
      <c r="AA2859">
        <f t="shared" si="401"/>
        <v>4</v>
      </c>
      <c r="AB2859" s="32">
        <f t="shared" si="402"/>
        <v>0</v>
      </c>
      <c r="AC2859" t="str">
        <f t="shared" si="403"/>
        <v>No Spend</v>
      </c>
      <c r="AD2859">
        <f>IFERROR(VLOOKUP(J2859,Product_lookup!$A:$G,5,FALSE),"")</f>
        <v>399</v>
      </c>
      <c r="AE2859">
        <f>IFERROR(VLOOKUP(J2859,Product_lookup!$A:$G,6,FALSE),"")</f>
        <v>148</v>
      </c>
      <c r="AF2859">
        <f>IFERROR(VLOOKUP(J2859,Product_lookup!$A:$G,7,FALSE),"")</f>
        <v>126</v>
      </c>
      <c r="AG2859" s="33">
        <f t="shared" si="404"/>
        <v>0.31328320802005011</v>
      </c>
    </row>
    <row r="2860" spans="1:33" x14ac:dyDescent="0.3">
      <c r="A2860" s="27">
        <v>46292</v>
      </c>
      <c r="B2860" s="8" t="s">
        <v>33</v>
      </c>
      <c r="C2860" s="8" t="s">
        <v>173</v>
      </c>
      <c r="D2860" s="8" t="s">
        <v>141</v>
      </c>
      <c r="E2860" s="8" t="s">
        <v>193</v>
      </c>
      <c r="F2860" s="8" t="s">
        <v>143</v>
      </c>
      <c r="G2860" s="8" t="s">
        <v>264</v>
      </c>
      <c r="H2860" s="8" t="s">
        <v>24</v>
      </c>
      <c r="I2860" s="8" t="s">
        <v>516</v>
      </c>
      <c r="J2860" s="8" t="s">
        <v>195</v>
      </c>
      <c r="K2860" s="8" t="s">
        <v>7</v>
      </c>
      <c r="L2860" s="12">
        <v>664</v>
      </c>
      <c r="M2860" s="9">
        <v>7</v>
      </c>
      <c r="N2860" s="10">
        <f t="shared" si="396"/>
        <v>1.0542168674698794E-2</v>
      </c>
      <c r="O2860" s="11">
        <f t="shared" si="397"/>
        <v>7.42</v>
      </c>
      <c r="P2860" s="11">
        <v>51.94</v>
      </c>
      <c r="Q2860" s="11">
        <v>0</v>
      </c>
      <c r="R2860" s="8">
        <v>0</v>
      </c>
      <c r="S2860" s="8">
        <v>0</v>
      </c>
      <c r="T2860" s="33" t="str">
        <f t="shared" si="398"/>
        <v/>
      </c>
      <c r="U2860" s="12">
        <f t="shared" si="399"/>
        <v>0</v>
      </c>
      <c r="V2860" s="10">
        <f t="shared" si="400"/>
        <v>0</v>
      </c>
      <c r="W2860" s="11">
        <v>10</v>
      </c>
      <c r="X2860" s="8" t="s">
        <v>148</v>
      </c>
      <c r="Y2860" s="8" t="s">
        <v>149</v>
      </c>
      <c r="AA2860">
        <f t="shared" si="401"/>
        <v>4</v>
      </c>
      <c r="AB2860" s="32">
        <f t="shared" si="402"/>
        <v>-51.94</v>
      </c>
      <c r="AC2860" t="str">
        <f t="shared" si="403"/>
        <v>No Sales</v>
      </c>
      <c r="AD2860">
        <f>IFERROR(VLOOKUP(J2860,Product_lookup!$A:$G,5,FALSE),"")</f>
        <v>399</v>
      </c>
      <c r="AE2860">
        <f>IFERROR(VLOOKUP(J2860,Product_lookup!$A:$G,6,FALSE),"")</f>
        <v>148</v>
      </c>
      <c r="AF2860">
        <f>IFERROR(VLOOKUP(J2860,Product_lookup!$A:$G,7,FALSE),"")</f>
        <v>126</v>
      </c>
      <c r="AG2860" s="33">
        <f t="shared" si="404"/>
        <v>0.31328320802005011</v>
      </c>
    </row>
    <row r="2861" spans="1:33" x14ac:dyDescent="0.3">
      <c r="A2861" s="27">
        <v>46292</v>
      </c>
      <c r="B2861" s="8" t="s">
        <v>33</v>
      </c>
      <c r="C2861" s="8" t="s">
        <v>173</v>
      </c>
      <c r="D2861" s="8" t="s">
        <v>141</v>
      </c>
      <c r="E2861" s="8" t="s">
        <v>200</v>
      </c>
      <c r="F2861" s="8" t="s">
        <v>143</v>
      </c>
      <c r="G2861" s="8" t="s">
        <v>268</v>
      </c>
      <c r="H2861" s="8" t="s">
        <v>24</v>
      </c>
      <c r="I2861" s="8" t="s">
        <v>199</v>
      </c>
      <c r="J2861" s="8" t="s">
        <v>202</v>
      </c>
      <c r="K2861" s="8" t="s">
        <v>21</v>
      </c>
      <c r="L2861" s="12">
        <v>512</v>
      </c>
      <c r="M2861" s="9">
        <v>7</v>
      </c>
      <c r="N2861" s="10">
        <f t="shared" si="396"/>
        <v>1.3671875E-2</v>
      </c>
      <c r="O2861" s="11">
        <f t="shared" si="397"/>
        <v>11.5</v>
      </c>
      <c r="P2861" s="11">
        <v>80.5</v>
      </c>
      <c r="Q2861" s="11">
        <v>0</v>
      </c>
      <c r="R2861" s="8">
        <v>0</v>
      </c>
      <c r="S2861" s="8">
        <v>0</v>
      </c>
      <c r="T2861" s="33" t="str">
        <f t="shared" si="398"/>
        <v/>
      </c>
      <c r="U2861" s="12">
        <f t="shared" si="399"/>
        <v>0</v>
      </c>
      <c r="V2861" s="10">
        <f t="shared" si="400"/>
        <v>0</v>
      </c>
      <c r="W2861" s="11">
        <v>11.5</v>
      </c>
      <c r="X2861" s="8" t="s">
        <v>148</v>
      </c>
      <c r="Y2861" s="8" t="s">
        <v>149</v>
      </c>
      <c r="AA2861">
        <f t="shared" si="401"/>
        <v>4</v>
      </c>
      <c r="AB2861" s="32">
        <f t="shared" si="402"/>
        <v>-80.5</v>
      </c>
      <c r="AC2861" t="str">
        <f t="shared" si="403"/>
        <v>No Sales</v>
      </c>
      <c r="AD2861">
        <f>IFERROR(VLOOKUP(J2861,Product_lookup!$A:$G,5,FALSE),"")</f>
        <v>429</v>
      </c>
      <c r="AE2861">
        <f>IFERROR(VLOOKUP(J2861,Product_lookup!$A:$G,6,FALSE),"")</f>
        <v>159</v>
      </c>
      <c r="AF2861">
        <f>IFERROR(VLOOKUP(J2861,Product_lookup!$A:$G,7,FALSE),"")</f>
        <v>139</v>
      </c>
      <c r="AG2861" s="33">
        <f t="shared" si="404"/>
        <v>0.30536130536130535</v>
      </c>
    </row>
    <row r="2862" spans="1:33" x14ac:dyDescent="0.3">
      <c r="A2862" s="27">
        <v>46292</v>
      </c>
      <c r="B2862" s="8" t="s">
        <v>33</v>
      </c>
      <c r="C2862" s="8" t="s">
        <v>173</v>
      </c>
      <c r="D2862" s="8" t="s">
        <v>141</v>
      </c>
      <c r="E2862" s="8" t="s">
        <v>200</v>
      </c>
      <c r="F2862" s="8" t="s">
        <v>143</v>
      </c>
      <c r="G2862" s="8" t="s">
        <v>268</v>
      </c>
      <c r="H2862" s="8" t="s">
        <v>24</v>
      </c>
      <c r="I2862" s="8" t="s">
        <v>1210</v>
      </c>
      <c r="J2862" s="8" t="s">
        <v>202</v>
      </c>
      <c r="K2862" s="8" t="s">
        <v>7</v>
      </c>
      <c r="L2862" s="12">
        <v>177</v>
      </c>
      <c r="M2862" s="9">
        <v>2</v>
      </c>
      <c r="N2862" s="10">
        <f t="shared" si="396"/>
        <v>1.1299435028248588E-2</v>
      </c>
      <c r="O2862" s="11">
        <f t="shared" si="397"/>
        <v>8.57</v>
      </c>
      <c r="P2862" s="11">
        <v>17.14</v>
      </c>
      <c r="Q2862" s="11">
        <v>429</v>
      </c>
      <c r="R2862" s="8">
        <v>1</v>
      </c>
      <c r="S2862" s="8">
        <v>1</v>
      </c>
      <c r="T2862" s="33">
        <f t="shared" si="398"/>
        <v>3.9953379953379956E-2</v>
      </c>
      <c r="U2862" s="12">
        <f t="shared" si="399"/>
        <v>25.029171528588098</v>
      </c>
      <c r="V2862" s="10">
        <f t="shared" si="400"/>
        <v>0.5</v>
      </c>
      <c r="W2862" s="11">
        <v>11</v>
      </c>
      <c r="X2862" s="8" t="s">
        <v>148</v>
      </c>
      <c r="Y2862" s="8" t="s">
        <v>149</v>
      </c>
      <c r="AA2862">
        <f t="shared" si="401"/>
        <v>4</v>
      </c>
      <c r="AB2862" s="32">
        <f t="shared" si="402"/>
        <v>113.86</v>
      </c>
      <c r="AC2862" t="str">
        <f t="shared" si="403"/>
        <v>Profitable</v>
      </c>
      <c r="AD2862">
        <f>IFERROR(VLOOKUP(J2862,Product_lookup!$A:$G,5,FALSE),"")</f>
        <v>429</v>
      </c>
      <c r="AE2862">
        <f>IFERROR(VLOOKUP(J2862,Product_lookup!$A:$G,6,FALSE),"")</f>
        <v>159</v>
      </c>
      <c r="AF2862">
        <f>IFERROR(VLOOKUP(J2862,Product_lookup!$A:$G,7,FALSE),"")</f>
        <v>139</v>
      </c>
      <c r="AG2862" s="33">
        <f t="shared" si="404"/>
        <v>0.30536130536130535</v>
      </c>
    </row>
    <row r="2863" spans="1:33" x14ac:dyDescent="0.3">
      <c r="A2863" s="27">
        <v>46292</v>
      </c>
      <c r="B2863" s="8" t="s">
        <v>33</v>
      </c>
      <c r="C2863" s="8" t="s">
        <v>173</v>
      </c>
      <c r="D2863" s="8" t="s">
        <v>141</v>
      </c>
      <c r="E2863" s="8" t="s">
        <v>271</v>
      </c>
      <c r="F2863" s="8" t="s">
        <v>143</v>
      </c>
      <c r="G2863" s="8" t="s">
        <v>275</v>
      </c>
      <c r="H2863" s="8" t="s">
        <v>24</v>
      </c>
      <c r="I2863" s="8" t="s">
        <v>1211</v>
      </c>
      <c r="J2863" s="8" t="s">
        <v>274</v>
      </c>
      <c r="K2863" s="8" t="s">
        <v>14</v>
      </c>
      <c r="L2863" s="12">
        <v>300</v>
      </c>
      <c r="M2863" s="9">
        <v>0</v>
      </c>
      <c r="N2863" s="10">
        <f t="shared" si="396"/>
        <v>0</v>
      </c>
      <c r="O2863" s="11" t="str">
        <f t="shared" si="397"/>
        <v/>
      </c>
      <c r="P2863" s="11">
        <v>0</v>
      </c>
      <c r="Q2863" s="11">
        <v>0</v>
      </c>
      <c r="R2863" s="8">
        <v>0</v>
      </c>
      <c r="S2863" s="8">
        <v>0</v>
      </c>
      <c r="T2863" s="33" t="str">
        <f t="shared" si="398"/>
        <v/>
      </c>
      <c r="U2863" s="12" t="str">
        <f t="shared" si="399"/>
        <v/>
      </c>
      <c r="V2863" s="10" t="str">
        <f t="shared" si="400"/>
        <v/>
      </c>
      <c r="W2863" s="11">
        <v>19</v>
      </c>
      <c r="X2863" s="8" t="s">
        <v>148</v>
      </c>
      <c r="Y2863" s="8" t="s">
        <v>149</v>
      </c>
      <c r="AA2863">
        <f t="shared" si="401"/>
        <v>4</v>
      </c>
      <c r="AB2863" s="32">
        <f t="shared" si="402"/>
        <v>0</v>
      </c>
      <c r="AC2863" t="str">
        <f t="shared" si="403"/>
        <v>No Spend</v>
      </c>
      <c r="AD2863">
        <f>IFERROR(VLOOKUP(J2863,Product_lookup!$A:$G,5,FALSE),"")</f>
        <v>549</v>
      </c>
      <c r="AE2863">
        <f>IFERROR(VLOOKUP(J2863,Product_lookup!$A:$G,6,FALSE),"")</f>
        <v>198</v>
      </c>
      <c r="AF2863">
        <f>IFERROR(VLOOKUP(J2863,Product_lookup!$A:$G,7,FALSE),"")</f>
        <v>139</v>
      </c>
      <c r="AG2863" s="33">
        <f t="shared" si="404"/>
        <v>0.38615664845173042</v>
      </c>
    </row>
    <row r="2864" spans="1:33" x14ac:dyDescent="0.3">
      <c r="A2864" s="27">
        <v>46292</v>
      </c>
      <c r="B2864" s="8" t="s">
        <v>33</v>
      </c>
      <c r="C2864" s="8" t="s">
        <v>173</v>
      </c>
      <c r="D2864" s="8" t="s">
        <v>141</v>
      </c>
      <c r="E2864" s="8" t="s">
        <v>271</v>
      </c>
      <c r="F2864" s="8" t="s">
        <v>143</v>
      </c>
      <c r="G2864" s="8" t="s">
        <v>275</v>
      </c>
      <c r="H2864" s="8" t="s">
        <v>24</v>
      </c>
      <c r="I2864" s="8" t="s">
        <v>199</v>
      </c>
      <c r="J2864" s="8" t="s">
        <v>274</v>
      </c>
      <c r="K2864" s="8" t="s">
        <v>14</v>
      </c>
      <c r="L2864" s="12">
        <v>264</v>
      </c>
      <c r="M2864" s="9">
        <v>0</v>
      </c>
      <c r="N2864" s="10">
        <f t="shared" si="396"/>
        <v>0</v>
      </c>
      <c r="O2864" s="11" t="str">
        <f t="shared" si="397"/>
        <v/>
      </c>
      <c r="P2864" s="11">
        <v>0</v>
      </c>
      <c r="Q2864" s="11">
        <v>0</v>
      </c>
      <c r="R2864" s="8">
        <v>0</v>
      </c>
      <c r="S2864" s="8">
        <v>0</v>
      </c>
      <c r="T2864" s="33" t="str">
        <f t="shared" si="398"/>
        <v/>
      </c>
      <c r="U2864" s="12" t="str">
        <f t="shared" si="399"/>
        <v/>
      </c>
      <c r="V2864" s="10" t="str">
        <f t="shared" si="400"/>
        <v/>
      </c>
      <c r="W2864" s="11">
        <v>11</v>
      </c>
      <c r="X2864" s="8" t="s">
        <v>148</v>
      </c>
      <c r="Y2864" s="8" t="s">
        <v>149</v>
      </c>
      <c r="AA2864">
        <f t="shared" si="401"/>
        <v>4</v>
      </c>
      <c r="AB2864" s="32">
        <f t="shared" si="402"/>
        <v>0</v>
      </c>
      <c r="AC2864" t="str">
        <f t="shared" si="403"/>
        <v>No Spend</v>
      </c>
      <c r="AD2864">
        <f>IFERROR(VLOOKUP(J2864,Product_lookup!$A:$G,5,FALSE),"")</f>
        <v>549</v>
      </c>
      <c r="AE2864">
        <f>IFERROR(VLOOKUP(J2864,Product_lookup!$A:$G,6,FALSE),"")</f>
        <v>198</v>
      </c>
      <c r="AF2864">
        <f>IFERROR(VLOOKUP(J2864,Product_lookup!$A:$G,7,FALSE),"")</f>
        <v>139</v>
      </c>
      <c r="AG2864" s="33">
        <f t="shared" si="404"/>
        <v>0.38615664845173042</v>
      </c>
    </row>
    <row r="2865" spans="1:33" x14ac:dyDescent="0.3">
      <c r="A2865" s="27">
        <v>46292</v>
      </c>
      <c r="B2865" s="8" t="s">
        <v>23</v>
      </c>
      <c r="C2865" s="8" t="s">
        <v>173</v>
      </c>
      <c r="D2865" s="8" t="s">
        <v>141</v>
      </c>
      <c r="E2865" s="8" t="s">
        <v>174</v>
      </c>
      <c r="F2865" s="8" t="s">
        <v>143</v>
      </c>
      <c r="G2865" s="8" t="s">
        <v>408</v>
      </c>
      <c r="H2865" s="8" t="s">
        <v>20</v>
      </c>
      <c r="I2865" s="8" t="s">
        <v>408</v>
      </c>
      <c r="J2865" s="8" t="s">
        <v>176</v>
      </c>
      <c r="K2865" s="8" t="s">
        <v>14</v>
      </c>
      <c r="L2865" s="12">
        <v>2098</v>
      </c>
      <c r="M2865" s="9">
        <v>15</v>
      </c>
      <c r="N2865" s="10">
        <f t="shared" si="396"/>
        <v>7.1496663489037183E-3</v>
      </c>
      <c r="O2865" s="11">
        <f t="shared" si="397"/>
        <v>13.05</v>
      </c>
      <c r="P2865" s="11">
        <v>195.75</v>
      </c>
      <c r="Q2865" s="11">
        <v>0</v>
      </c>
      <c r="R2865" s="8">
        <v>0</v>
      </c>
      <c r="S2865" s="8">
        <v>0</v>
      </c>
      <c r="T2865" s="33" t="str">
        <f t="shared" si="398"/>
        <v/>
      </c>
      <c r="U2865" s="12">
        <f t="shared" si="399"/>
        <v>0</v>
      </c>
      <c r="V2865" s="10">
        <f t="shared" si="400"/>
        <v>0</v>
      </c>
      <c r="W2865" s="11">
        <v>15.5</v>
      </c>
      <c r="X2865" s="8" t="s">
        <v>148</v>
      </c>
      <c r="Y2865" s="8" t="s">
        <v>149</v>
      </c>
      <c r="AA2865">
        <f t="shared" si="401"/>
        <v>4</v>
      </c>
      <c r="AB2865" s="32">
        <f t="shared" si="402"/>
        <v>-195.75</v>
      </c>
      <c r="AC2865" t="str">
        <f t="shared" si="403"/>
        <v>No Sales</v>
      </c>
      <c r="AD2865">
        <f>IFERROR(VLOOKUP(J2865,Product_lookup!$A:$G,5,FALSE),"")</f>
        <v>449</v>
      </c>
      <c r="AE2865">
        <f>IFERROR(VLOOKUP(J2865,Product_lookup!$A:$G,6,FALSE),"")</f>
        <v>166</v>
      </c>
      <c r="AF2865">
        <f>IFERROR(VLOOKUP(J2865,Product_lookup!$A:$G,7,FALSE),"")</f>
        <v>140</v>
      </c>
      <c r="AG2865" s="33">
        <f t="shared" si="404"/>
        <v>0.31848552338530067</v>
      </c>
    </row>
    <row r="2866" spans="1:33" x14ac:dyDescent="0.3">
      <c r="A2866" s="27">
        <v>46292</v>
      </c>
      <c r="B2866" s="8" t="s">
        <v>23</v>
      </c>
      <c r="C2866" s="8" t="s">
        <v>173</v>
      </c>
      <c r="D2866" s="8" t="s">
        <v>141</v>
      </c>
      <c r="E2866" s="8" t="s">
        <v>174</v>
      </c>
      <c r="F2866" s="8" t="s">
        <v>143</v>
      </c>
      <c r="G2866" s="8" t="s">
        <v>411</v>
      </c>
      <c r="H2866" s="8" t="s">
        <v>20</v>
      </c>
      <c r="I2866" s="8" t="s">
        <v>411</v>
      </c>
      <c r="J2866" s="8" t="s">
        <v>176</v>
      </c>
      <c r="K2866" s="8" t="s">
        <v>14</v>
      </c>
      <c r="L2866" s="12">
        <v>5288</v>
      </c>
      <c r="M2866" s="9">
        <v>47</v>
      </c>
      <c r="N2866" s="10">
        <f t="shared" si="396"/>
        <v>8.8880484114977308E-3</v>
      </c>
      <c r="O2866" s="11">
        <f t="shared" si="397"/>
        <v>8.5399999999999991</v>
      </c>
      <c r="P2866" s="11">
        <v>401.38</v>
      </c>
      <c r="Q2866" s="11">
        <v>898</v>
      </c>
      <c r="R2866" s="8">
        <v>2</v>
      </c>
      <c r="S2866" s="8">
        <v>2</v>
      </c>
      <c r="T2866" s="33">
        <f t="shared" si="398"/>
        <v>0.44697104677060134</v>
      </c>
      <c r="U2866" s="12">
        <f t="shared" si="399"/>
        <v>2.2372813792416166</v>
      </c>
      <c r="V2866" s="10">
        <f t="shared" si="400"/>
        <v>4.2553191489361701E-2</v>
      </c>
      <c r="W2866" s="11">
        <v>14.5</v>
      </c>
      <c r="X2866" s="8" t="s">
        <v>148</v>
      </c>
      <c r="Y2866" s="8" t="s">
        <v>149</v>
      </c>
      <c r="AA2866">
        <f t="shared" si="401"/>
        <v>4</v>
      </c>
      <c r="AB2866" s="32">
        <f t="shared" si="402"/>
        <v>-115.38</v>
      </c>
      <c r="AC2866" t="str">
        <f t="shared" si="403"/>
        <v>Losing</v>
      </c>
      <c r="AD2866">
        <f>IFERROR(VLOOKUP(J2866,Product_lookup!$A:$G,5,FALSE),"")</f>
        <v>449</v>
      </c>
      <c r="AE2866">
        <f>IFERROR(VLOOKUP(J2866,Product_lookup!$A:$G,6,FALSE),"")</f>
        <v>166</v>
      </c>
      <c r="AF2866">
        <f>IFERROR(VLOOKUP(J2866,Product_lookup!$A:$G,7,FALSE),"")</f>
        <v>140</v>
      </c>
      <c r="AG2866" s="33">
        <f t="shared" si="404"/>
        <v>0.31848552338530067</v>
      </c>
    </row>
    <row r="2867" spans="1:33" x14ac:dyDescent="0.3">
      <c r="A2867" s="27">
        <v>46292</v>
      </c>
      <c r="B2867" s="8" t="s">
        <v>23</v>
      </c>
      <c r="C2867" s="8" t="s">
        <v>173</v>
      </c>
      <c r="D2867" s="8" t="s">
        <v>141</v>
      </c>
      <c r="E2867" s="8" t="s">
        <v>186</v>
      </c>
      <c r="F2867" s="8" t="s">
        <v>143</v>
      </c>
      <c r="G2867" s="8" t="s">
        <v>189</v>
      </c>
      <c r="H2867" s="8" t="s">
        <v>20</v>
      </c>
      <c r="I2867" s="8" t="s">
        <v>189</v>
      </c>
      <c r="J2867" s="8" t="s">
        <v>188</v>
      </c>
      <c r="K2867" s="8" t="s">
        <v>14</v>
      </c>
      <c r="L2867" s="12">
        <v>2303</v>
      </c>
      <c r="M2867" s="9">
        <v>14</v>
      </c>
      <c r="N2867" s="10">
        <f t="shared" si="396"/>
        <v>6.0790273556231003E-3</v>
      </c>
      <c r="O2867" s="11">
        <f t="shared" si="397"/>
        <v>5.05</v>
      </c>
      <c r="P2867" s="11">
        <v>70.7</v>
      </c>
      <c r="Q2867" s="11">
        <v>0</v>
      </c>
      <c r="R2867" s="8">
        <v>0</v>
      </c>
      <c r="S2867" s="8">
        <v>0</v>
      </c>
      <c r="T2867" s="33" t="str">
        <f t="shared" si="398"/>
        <v/>
      </c>
      <c r="U2867" s="12">
        <f t="shared" si="399"/>
        <v>0</v>
      </c>
      <c r="V2867" s="10">
        <f t="shared" si="400"/>
        <v>0</v>
      </c>
      <c r="W2867" s="11">
        <v>8.5</v>
      </c>
      <c r="X2867" s="8" t="s">
        <v>148</v>
      </c>
      <c r="Y2867" s="8" t="s">
        <v>149</v>
      </c>
      <c r="AA2867">
        <f t="shared" si="401"/>
        <v>4</v>
      </c>
      <c r="AB2867" s="32">
        <f t="shared" si="402"/>
        <v>-70.7</v>
      </c>
      <c r="AC2867" t="str">
        <f t="shared" si="403"/>
        <v>No Sales</v>
      </c>
      <c r="AD2867">
        <f>IFERROR(VLOOKUP(J2867,Product_lookup!$A:$G,5,FALSE),"")</f>
        <v>349</v>
      </c>
      <c r="AE2867">
        <f>IFERROR(VLOOKUP(J2867,Product_lookup!$A:$G,6,FALSE),"")</f>
        <v>133</v>
      </c>
      <c r="AF2867">
        <f>IFERROR(VLOOKUP(J2867,Product_lookup!$A:$G,7,FALSE),"")</f>
        <v>121</v>
      </c>
      <c r="AG2867" s="33">
        <f t="shared" si="404"/>
        <v>0.27220630372492838</v>
      </c>
    </row>
    <row r="2868" spans="1:33" x14ac:dyDescent="0.3">
      <c r="A2868" s="27">
        <v>46292</v>
      </c>
      <c r="B2868" s="8" t="s">
        <v>23</v>
      </c>
      <c r="C2868" s="8" t="s">
        <v>173</v>
      </c>
      <c r="D2868" s="8" t="s">
        <v>141</v>
      </c>
      <c r="E2868" s="8" t="s">
        <v>186</v>
      </c>
      <c r="F2868" s="8" t="s">
        <v>143</v>
      </c>
      <c r="G2868" s="8" t="s">
        <v>279</v>
      </c>
      <c r="H2868" s="8" t="s">
        <v>20</v>
      </c>
      <c r="I2868" s="8" t="s">
        <v>279</v>
      </c>
      <c r="J2868" s="8" t="s">
        <v>188</v>
      </c>
      <c r="K2868" s="8" t="s">
        <v>21</v>
      </c>
      <c r="L2868" s="12">
        <v>500</v>
      </c>
      <c r="M2868" s="9">
        <v>9</v>
      </c>
      <c r="N2868" s="10">
        <f t="shared" si="396"/>
        <v>1.7999999999999999E-2</v>
      </c>
      <c r="O2868" s="11">
        <f t="shared" si="397"/>
        <v>7.0500000000000007</v>
      </c>
      <c r="P2868" s="11">
        <v>63.45</v>
      </c>
      <c r="Q2868" s="11">
        <v>0</v>
      </c>
      <c r="R2868" s="8">
        <v>0</v>
      </c>
      <c r="S2868" s="8">
        <v>0</v>
      </c>
      <c r="T2868" s="33" t="str">
        <f t="shared" si="398"/>
        <v/>
      </c>
      <c r="U2868" s="12">
        <f t="shared" si="399"/>
        <v>0</v>
      </c>
      <c r="V2868" s="10">
        <f t="shared" si="400"/>
        <v>0</v>
      </c>
      <c r="W2868" s="11">
        <v>9</v>
      </c>
      <c r="X2868" s="8" t="s">
        <v>148</v>
      </c>
      <c r="Y2868" s="8" t="s">
        <v>149</v>
      </c>
      <c r="AA2868">
        <f t="shared" si="401"/>
        <v>4</v>
      </c>
      <c r="AB2868" s="32">
        <f t="shared" si="402"/>
        <v>-63.45</v>
      </c>
      <c r="AC2868" t="str">
        <f t="shared" si="403"/>
        <v>No Sales</v>
      </c>
      <c r="AD2868">
        <f>IFERROR(VLOOKUP(J2868,Product_lookup!$A:$G,5,FALSE),"")</f>
        <v>349</v>
      </c>
      <c r="AE2868">
        <f>IFERROR(VLOOKUP(J2868,Product_lookup!$A:$G,6,FALSE),"")</f>
        <v>133</v>
      </c>
      <c r="AF2868">
        <f>IFERROR(VLOOKUP(J2868,Product_lookup!$A:$G,7,FALSE),"")</f>
        <v>121</v>
      </c>
      <c r="AG2868" s="33">
        <f t="shared" si="404"/>
        <v>0.27220630372492838</v>
      </c>
    </row>
    <row r="2869" spans="1:33" x14ac:dyDescent="0.3">
      <c r="A2869" s="27">
        <v>46292</v>
      </c>
      <c r="B2869" s="8" t="s">
        <v>23</v>
      </c>
      <c r="C2869" s="8" t="s">
        <v>173</v>
      </c>
      <c r="D2869" s="8" t="s">
        <v>141</v>
      </c>
      <c r="E2869" s="8" t="s">
        <v>186</v>
      </c>
      <c r="F2869" s="8" t="s">
        <v>143</v>
      </c>
      <c r="G2869" s="8" t="s">
        <v>412</v>
      </c>
      <c r="H2869" s="8" t="s">
        <v>20</v>
      </c>
      <c r="I2869" s="8" t="s">
        <v>412</v>
      </c>
      <c r="J2869" s="8" t="s">
        <v>188</v>
      </c>
      <c r="K2869" s="8" t="s">
        <v>14</v>
      </c>
      <c r="L2869" s="12">
        <v>949</v>
      </c>
      <c r="M2869" s="9">
        <v>11</v>
      </c>
      <c r="N2869" s="10">
        <f t="shared" si="396"/>
        <v>1.1591148577449948E-2</v>
      </c>
      <c r="O2869" s="11">
        <f t="shared" si="397"/>
        <v>5.17</v>
      </c>
      <c r="P2869" s="11">
        <v>56.87</v>
      </c>
      <c r="Q2869" s="11">
        <v>0</v>
      </c>
      <c r="R2869" s="8">
        <v>0</v>
      </c>
      <c r="S2869" s="8">
        <v>0</v>
      </c>
      <c r="T2869" s="33" t="str">
        <f t="shared" si="398"/>
        <v/>
      </c>
      <c r="U2869" s="12">
        <f t="shared" si="399"/>
        <v>0</v>
      </c>
      <c r="V2869" s="10">
        <f t="shared" si="400"/>
        <v>0</v>
      </c>
      <c r="W2869" s="11">
        <v>8.5</v>
      </c>
      <c r="X2869" s="8" t="s">
        <v>148</v>
      </c>
      <c r="Y2869" s="8" t="s">
        <v>149</v>
      </c>
      <c r="AA2869">
        <f t="shared" si="401"/>
        <v>4</v>
      </c>
      <c r="AB2869" s="32">
        <f t="shared" si="402"/>
        <v>-56.87</v>
      </c>
      <c r="AC2869" t="str">
        <f t="shared" si="403"/>
        <v>No Sales</v>
      </c>
      <c r="AD2869">
        <f>IFERROR(VLOOKUP(J2869,Product_lookup!$A:$G,5,FALSE),"")</f>
        <v>349</v>
      </c>
      <c r="AE2869">
        <f>IFERROR(VLOOKUP(J2869,Product_lookup!$A:$G,6,FALSE),"")</f>
        <v>133</v>
      </c>
      <c r="AF2869">
        <f>IFERROR(VLOOKUP(J2869,Product_lookup!$A:$G,7,FALSE),"")</f>
        <v>121</v>
      </c>
      <c r="AG2869" s="33">
        <f t="shared" si="404"/>
        <v>0.27220630372492838</v>
      </c>
    </row>
    <row r="2870" spans="1:33" x14ac:dyDescent="0.3">
      <c r="A2870" s="27">
        <v>46292</v>
      </c>
      <c r="B2870" s="8" t="s">
        <v>23</v>
      </c>
      <c r="C2870" s="8" t="s">
        <v>173</v>
      </c>
      <c r="D2870" s="8" t="s">
        <v>141</v>
      </c>
      <c r="E2870" s="8" t="s">
        <v>186</v>
      </c>
      <c r="F2870" s="8" t="s">
        <v>143</v>
      </c>
      <c r="G2870" s="8" t="s">
        <v>280</v>
      </c>
      <c r="H2870" s="8" t="s">
        <v>20</v>
      </c>
      <c r="I2870" s="8" t="s">
        <v>280</v>
      </c>
      <c r="J2870" s="8" t="s">
        <v>188</v>
      </c>
      <c r="K2870" s="8" t="s">
        <v>21</v>
      </c>
      <c r="L2870" s="12">
        <v>319</v>
      </c>
      <c r="M2870" s="9">
        <v>3</v>
      </c>
      <c r="N2870" s="10">
        <f t="shared" si="396"/>
        <v>9.4043887147335428E-3</v>
      </c>
      <c r="O2870" s="11">
        <f t="shared" si="397"/>
        <v>11.659999999999998</v>
      </c>
      <c r="P2870" s="11">
        <v>34.979999999999997</v>
      </c>
      <c r="Q2870" s="11">
        <v>349</v>
      </c>
      <c r="R2870" s="8">
        <v>1</v>
      </c>
      <c r="S2870" s="8">
        <v>1</v>
      </c>
      <c r="T2870" s="33">
        <f t="shared" si="398"/>
        <v>0.10022922636103151</v>
      </c>
      <c r="U2870" s="12">
        <f t="shared" si="399"/>
        <v>9.9771297884505437</v>
      </c>
      <c r="V2870" s="10">
        <f t="shared" si="400"/>
        <v>0.33333333333333331</v>
      </c>
      <c r="W2870" s="11">
        <v>13</v>
      </c>
      <c r="X2870" s="8" t="s">
        <v>148</v>
      </c>
      <c r="Y2870" s="8" t="s">
        <v>149</v>
      </c>
      <c r="AA2870">
        <f t="shared" si="401"/>
        <v>4</v>
      </c>
      <c r="AB2870" s="32">
        <f t="shared" si="402"/>
        <v>60.02</v>
      </c>
      <c r="AC2870" t="str">
        <f t="shared" si="403"/>
        <v>Profitable</v>
      </c>
      <c r="AD2870">
        <f>IFERROR(VLOOKUP(J2870,Product_lookup!$A:$G,5,FALSE),"")</f>
        <v>349</v>
      </c>
      <c r="AE2870">
        <f>IFERROR(VLOOKUP(J2870,Product_lookup!$A:$G,6,FALSE),"")</f>
        <v>133</v>
      </c>
      <c r="AF2870">
        <f>IFERROR(VLOOKUP(J2870,Product_lookup!$A:$G,7,FALSE),"")</f>
        <v>121</v>
      </c>
      <c r="AG2870" s="33">
        <f t="shared" si="404"/>
        <v>0.27220630372492838</v>
      </c>
    </row>
    <row r="2871" spans="1:33" x14ac:dyDescent="0.3">
      <c r="A2871" s="27">
        <v>46292</v>
      </c>
      <c r="B2871" s="8" t="s">
        <v>23</v>
      </c>
      <c r="C2871" s="8" t="s">
        <v>173</v>
      </c>
      <c r="D2871" s="8" t="s">
        <v>141</v>
      </c>
      <c r="E2871" s="8" t="s">
        <v>186</v>
      </c>
      <c r="F2871" s="8" t="s">
        <v>143</v>
      </c>
      <c r="G2871" s="8" t="s">
        <v>191</v>
      </c>
      <c r="H2871" s="8" t="s">
        <v>20</v>
      </c>
      <c r="I2871" s="8" t="s">
        <v>191</v>
      </c>
      <c r="J2871" s="8" t="s">
        <v>188</v>
      </c>
      <c r="K2871" s="8" t="s">
        <v>7</v>
      </c>
      <c r="L2871" s="12">
        <v>265</v>
      </c>
      <c r="M2871" s="9">
        <v>2</v>
      </c>
      <c r="N2871" s="10">
        <f t="shared" si="396"/>
        <v>7.5471698113207548E-3</v>
      </c>
      <c r="O2871" s="11">
        <f t="shared" si="397"/>
        <v>8.85</v>
      </c>
      <c r="P2871" s="11">
        <v>17.7</v>
      </c>
      <c r="Q2871" s="11">
        <v>0</v>
      </c>
      <c r="R2871" s="8">
        <v>0</v>
      </c>
      <c r="S2871" s="8">
        <v>0</v>
      </c>
      <c r="T2871" s="33" t="str">
        <f t="shared" si="398"/>
        <v/>
      </c>
      <c r="U2871" s="12">
        <f t="shared" si="399"/>
        <v>0</v>
      </c>
      <c r="V2871" s="10">
        <f t="shared" si="400"/>
        <v>0</v>
      </c>
      <c r="W2871" s="11">
        <v>12</v>
      </c>
      <c r="X2871" s="8" t="s">
        <v>148</v>
      </c>
      <c r="Y2871" s="8" t="s">
        <v>149</v>
      </c>
      <c r="AA2871">
        <f t="shared" si="401"/>
        <v>4</v>
      </c>
      <c r="AB2871" s="32">
        <f t="shared" si="402"/>
        <v>-17.7</v>
      </c>
      <c r="AC2871" t="str">
        <f t="shared" si="403"/>
        <v>No Sales</v>
      </c>
      <c r="AD2871">
        <f>IFERROR(VLOOKUP(J2871,Product_lookup!$A:$G,5,FALSE),"")</f>
        <v>349</v>
      </c>
      <c r="AE2871">
        <f>IFERROR(VLOOKUP(J2871,Product_lookup!$A:$G,6,FALSE),"")</f>
        <v>133</v>
      </c>
      <c r="AF2871">
        <f>IFERROR(VLOOKUP(J2871,Product_lookup!$A:$G,7,FALSE),"")</f>
        <v>121</v>
      </c>
      <c r="AG2871" s="33">
        <f t="shared" si="404"/>
        <v>0.27220630372492838</v>
      </c>
    </row>
    <row r="2872" spans="1:33" x14ac:dyDescent="0.3">
      <c r="A2872" s="27">
        <v>46292</v>
      </c>
      <c r="B2872" s="8" t="s">
        <v>23</v>
      </c>
      <c r="C2872" s="8" t="s">
        <v>173</v>
      </c>
      <c r="D2872" s="8" t="s">
        <v>141</v>
      </c>
      <c r="E2872" s="8" t="s">
        <v>186</v>
      </c>
      <c r="F2872" s="8" t="s">
        <v>143</v>
      </c>
      <c r="G2872" s="8" t="s">
        <v>413</v>
      </c>
      <c r="H2872" s="8" t="s">
        <v>20</v>
      </c>
      <c r="I2872" s="8" t="s">
        <v>413</v>
      </c>
      <c r="J2872" s="8" t="s">
        <v>188</v>
      </c>
      <c r="K2872" s="8" t="s">
        <v>7</v>
      </c>
      <c r="L2872" s="12">
        <v>609</v>
      </c>
      <c r="M2872" s="9">
        <v>6</v>
      </c>
      <c r="N2872" s="10">
        <f t="shared" si="396"/>
        <v>9.852216748768473E-3</v>
      </c>
      <c r="O2872" s="11">
        <f t="shared" si="397"/>
        <v>4.68</v>
      </c>
      <c r="P2872" s="11">
        <v>28.08</v>
      </c>
      <c r="Q2872" s="11">
        <v>698</v>
      </c>
      <c r="R2872" s="8">
        <v>2</v>
      </c>
      <c r="S2872" s="8">
        <v>2</v>
      </c>
      <c r="T2872" s="33">
        <f t="shared" si="398"/>
        <v>4.0229226361031517E-2</v>
      </c>
      <c r="U2872" s="12">
        <f t="shared" si="399"/>
        <v>24.857549857549859</v>
      </c>
      <c r="V2872" s="10">
        <f t="shared" si="400"/>
        <v>0.33333333333333331</v>
      </c>
      <c r="W2872" s="11">
        <v>9</v>
      </c>
      <c r="X2872" s="8" t="s">
        <v>148</v>
      </c>
      <c r="Y2872" s="8" t="s">
        <v>149</v>
      </c>
      <c r="AA2872">
        <f t="shared" si="401"/>
        <v>4</v>
      </c>
      <c r="AB2872" s="32">
        <f t="shared" si="402"/>
        <v>161.92000000000002</v>
      </c>
      <c r="AC2872" t="str">
        <f t="shared" si="403"/>
        <v>Profitable</v>
      </c>
      <c r="AD2872">
        <f>IFERROR(VLOOKUP(J2872,Product_lookup!$A:$G,5,FALSE),"")</f>
        <v>349</v>
      </c>
      <c r="AE2872">
        <f>IFERROR(VLOOKUP(J2872,Product_lookup!$A:$G,6,FALSE),"")</f>
        <v>133</v>
      </c>
      <c r="AF2872">
        <f>IFERROR(VLOOKUP(J2872,Product_lookup!$A:$G,7,FALSE),"")</f>
        <v>121</v>
      </c>
      <c r="AG2872" s="33">
        <f t="shared" si="404"/>
        <v>0.27220630372492838</v>
      </c>
    </row>
    <row r="2873" spans="1:33" x14ac:dyDescent="0.3">
      <c r="A2873" s="27">
        <v>46292</v>
      </c>
      <c r="B2873" s="8" t="s">
        <v>23</v>
      </c>
      <c r="C2873" s="8" t="s">
        <v>173</v>
      </c>
      <c r="D2873" s="8" t="s">
        <v>141</v>
      </c>
      <c r="E2873" s="8" t="s">
        <v>285</v>
      </c>
      <c r="F2873" s="8" t="s">
        <v>143</v>
      </c>
      <c r="G2873" s="8" t="s">
        <v>286</v>
      </c>
      <c r="H2873" s="8" t="s">
        <v>20</v>
      </c>
      <c r="I2873" s="8" t="s">
        <v>286</v>
      </c>
      <c r="J2873" s="8" t="s">
        <v>287</v>
      </c>
      <c r="K2873" s="8" t="s">
        <v>21</v>
      </c>
      <c r="L2873" s="12">
        <v>445</v>
      </c>
      <c r="M2873" s="9">
        <v>8</v>
      </c>
      <c r="N2873" s="10">
        <f t="shared" si="396"/>
        <v>1.7977528089887642E-2</v>
      </c>
      <c r="O2873" s="11">
        <f t="shared" si="397"/>
        <v>9.5</v>
      </c>
      <c r="P2873" s="11">
        <v>76</v>
      </c>
      <c r="Q2873" s="11">
        <v>0</v>
      </c>
      <c r="R2873" s="8">
        <v>0</v>
      </c>
      <c r="S2873" s="8">
        <v>0</v>
      </c>
      <c r="T2873" s="33" t="str">
        <f t="shared" si="398"/>
        <v/>
      </c>
      <c r="U2873" s="12">
        <f t="shared" si="399"/>
        <v>0</v>
      </c>
      <c r="V2873" s="10">
        <f t="shared" si="400"/>
        <v>0</v>
      </c>
      <c r="W2873" s="11">
        <v>9.5</v>
      </c>
      <c r="X2873" s="8" t="s">
        <v>148</v>
      </c>
      <c r="Y2873" s="8" t="s">
        <v>149</v>
      </c>
      <c r="AA2873">
        <f t="shared" si="401"/>
        <v>4</v>
      </c>
      <c r="AB2873" s="32">
        <f t="shared" si="402"/>
        <v>-76</v>
      </c>
      <c r="AC2873" t="str">
        <f t="shared" si="403"/>
        <v>No Sales</v>
      </c>
      <c r="AD2873">
        <f>IFERROR(VLOOKUP(J2873,Product_lookup!$A:$G,5,FALSE),"")</f>
        <v>249</v>
      </c>
      <c r="AE2873">
        <f>IFERROR(VLOOKUP(J2873,Product_lookup!$A:$G,6,FALSE),"")</f>
        <v>95</v>
      </c>
      <c r="AF2873">
        <f>IFERROR(VLOOKUP(J2873,Product_lookup!$A:$G,7,FALSE),"")</f>
        <v>92</v>
      </c>
      <c r="AG2873" s="33">
        <f t="shared" si="404"/>
        <v>0.24899598393574296</v>
      </c>
    </row>
    <row r="2874" spans="1:33" x14ac:dyDescent="0.3">
      <c r="A2874" s="27">
        <v>46292</v>
      </c>
      <c r="B2874" s="8" t="s">
        <v>23</v>
      </c>
      <c r="C2874" s="8" t="s">
        <v>173</v>
      </c>
      <c r="D2874" s="8" t="s">
        <v>141</v>
      </c>
      <c r="E2874" s="8" t="s">
        <v>285</v>
      </c>
      <c r="F2874" s="8" t="s">
        <v>143</v>
      </c>
      <c r="G2874" s="8" t="s">
        <v>288</v>
      </c>
      <c r="H2874" s="8" t="s">
        <v>20</v>
      </c>
      <c r="I2874" s="8" t="s">
        <v>288</v>
      </c>
      <c r="J2874" s="8" t="s">
        <v>287</v>
      </c>
      <c r="K2874" s="8" t="s">
        <v>21</v>
      </c>
      <c r="L2874" s="12">
        <v>588</v>
      </c>
      <c r="M2874" s="9">
        <v>16</v>
      </c>
      <c r="N2874" s="10">
        <f t="shared" si="396"/>
        <v>2.7210884353741496E-2</v>
      </c>
      <c r="O2874" s="11">
        <f t="shared" si="397"/>
        <v>5.0999999999999996</v>
      </c>
      <c r="P2874" s="11">
        <v>81.599999999999994</v>
      </c>
      <c r="Q2874" s="11">
        <v>0</v>
      </c>
      <c r="R2874" s="8">
        <v>0</v>
      </c>
      <c r="S2874" s="8">
        <v>0</v>
      </c>
      <c r="T2874" s="33" t="str">
        <f t="shared" si="398"/>
        <v/>
      </c>
      <c r="U2874" s="12">
        <f t="shared" si="399"/>
        <v>0</v>
      </c>
      <c r="V2874" s="10">
        <f t="shared" si="400"/>
        <v>0</v>
      </c>
      <c r="W2874" s="11">
        <v>6</v>
      </c>
      <c r="X2874" s="8" t="s">
        <v>148</v>
      </c>
      <c r="Y2874" s="8" t="s">
        <v>149</v>
      </c>
      <c r="AA2874">
        <f t="shared" si="401"/>
        <v>4</v>
      </c>
      <c r="AB2874" s="32">
        <f t="shared" si="402"/>
        <v>-81.599999999999994</v>
      </c>
      <c r="AC2874" t="str">
        <f t="shared" si="403"/>
        <v>No Sales</v>
      </c>
      <c r="AD2874">
        <f>IFERROR(VLOOKUP(J2874,Product_lookup!$A:$G,5,FALSE),"")</f>
        <v>249</v>
      </c>
      <c r="AE2874">
        <f>IFERROR(VLOOKUP(J2874,Product_lookup!$A:$G,6,FALSE),"")</f>
        <v>95</v>
      </c>
      <c r="AF2874">
        <f>IFERROR(VLOOKUP(J2874,Product_lookup!$A:$G,7,FALSE),"")</f>
        <v>92</v>
      </c>
      <c r="AG2874" s="33">
        <f t="shared" si="404"/>
        <v>0.24899598393574296</v>
      </c>
    </row>
    <row r="2875" spans="1:33" x14ac:dyDescent="0.3">
      <c r="A2875" s="27">
        <v>46292</v>
      </c>
      <c r="B2875" s="8" t="s">
        <v>43</v>
      </c>
      <c r="C2875" s="8" t="s">
        <v>140</v>
      </c>
      <c r="D2875" s="8" t="s">
        <v>141</v>
      </c>
      <c r="E2875" s="8" t="s">
        <v>142</v>
      </c>
      <c r="F2875" s="8" t="s">
        <v>143</v>
      </c>
      <c r="G2875" s="8" t="s">
        <v>1568</v>
      </c>
      <c r="H2875" s="8" t="s">
        <v>27</v>
      </c>
      <c r="I2875" s="8" t="s">
        <v>295</v>
      </c>
      <c r="J2875" s="8" t="s">
        <v>147</v>
      </c>
      <c r="K2875" s="8" t="s">
        <v>14</v>
      </c>
      <c r="L2875" s="12">
        <v>3687</v>
      </c>
      <c r="M2875" s="9">
        <v>14</v>
      </c>
      <c r="N2875" s="10">
        <f t="shared" si="396"/>
        <v>3.7971250339029019E-3</v>
      </c>
      <c r="O2875" s="11">
        <f t="shared" si="397"/>
        <v>9.7200000000000006</v>
      </c>
      <c r="P2875" s="11">
        <v>136.08000000000001</v>
      </c>
      <c r="Q2875" s="11">
        <v>0</v>
      </c>
      <c r="R2875" s="8">
        <v>0</v>
      </c>
      <c r="S2875" s="8">
        <v>0</v>
      </c>
      <c r="T2875" s="33" t="str">
        <f t="shared" si="398"/>
        <v/>
      </c>
      <c r="U2875" s="12">
        <f t="shared" si="399"/>
        <v>0</v>
      </c>
      <c r="V2875" s="10">
        <f t="shared" si="400"/>
        <v>0</v>
      </c>
      <c r="W2875" s="11">
        <v>12</v>
      </c>
      <c r="X2875" s="8" t="s">
        <v>148</v>
      </c>
      <c r="Y2875" s="8" t="s">
        <v>149</v>
      </c>
      <c r="AA2875">
        <f t="shared" si="401"/>
        <v>4</v>
      </c>
      <c r="AB2875" s="32">
        <f t="shared" si="402"/>
        <v>-136.08000000000001</v>
      </c>
      <c r="AC2875" t="str">
        <f t="shared" si="403"/>
        <v>No Sales</v>
      </c>
      <c r="AD2875">
        <f>IFERROR(VLOOKUP(J2875,Product_lookup!$A:$G,5,FALSE),"")</f>
        <v>599</v>
      </c>
      <c r="AE2875">
        <f>IFERROR(VLOOKUP(J2875,Product_lookup!$A:$G,6,FALSE),"")</f>
        <v>216</v>
      </c>
      <c r="AF2875">
        <f>IFERROR(VLOOKUP(J2875,Product_lookup!$A:$G,7,FALSE),"")</f>
        <v>144</v>
      </c>
      <c r="AG2875" s="33">
        <f t="shared" si="404"/>
        <v>0.39899833055091821</v>
      </c>
    </row>
    <row r="2876" spans="1:33" x14ac:dyDescent="0.3">
      <c r="A2876" s="27">
        <v>46292</v>
      </c>
      <c r="B2876" s="8" t="s">
        <v>43</v>
      </c>
      <c r="C2876" s="8" t="s">
        <v>140</v>
      </c>
      <c r="D2876" s="8" t="s">
        <v>141</v>
      </c>
      <c r="E2876" s="8" t="s">
        <v>239</v>
      </c>
      <c r="F2876" s="8" t="s">
        <v>143</v>
      </c>
      <c r="G2876" s="8" t="s">
        <v>1573</v>
      </c>
      <c r="H2876" s="8" t="s">
        <v>27</v>
      </c>
      <c r="I2876" s="8" t="s">
        <v>308</v>
      </c>
      <c r="J2876" s="8" t="s">
        <v>242</v>
      </c>
      <c r="K2876" s="8" t="s">
        <v>7</v>
      </c>
      <c r="L2876" s="12">
        <v>1783</v>
      </c>
      <c r="M2876" s="9">
        <v>6</v>
      </c>
      <c r="N2876" s="10">
        <f t="shared" si="396"/>
        <v>3.3651149747616375E-3</v>
      </c>
      <c r="O2876" s="11">
        <f t="shared" si="397"/>
        <v>4.13</v>
      </c>
      <c r="P2876" s="11">
        <v>24.78</v>
      </c>
      <c r="Q2876" s="11">
        <v>0</v>
      </c>
      <c r="R2876" s="8">
        <v>0</v>
      </c>
      <c r="S2876" s="8">
        <v>0</v>
      </c>
      <c r="T2876" s="33" t="str">
        <f t="shared" si="398"/>
        <v/>
      </c>
      <c r="U2876" s="12">
        <f t="shared" si="399"/>
        <v>0</v>
      </c>
      <c r="V2876" s="10">
        <f t="shared" si="400"/>
        <v>0</v>
      </c>
      <c r="W2876" s="11">
        <v>5.5</v>
      </c>
      <c r="X2876" s="8" t="s">
        <v>148</v>
      </c>
      <c r="Y2876" s="8" t="s">
        <v>149</v>
      </c>
      <c r="AA2876">
        <f t="shared" si="401"/>
        <v>4</v>
      </c>
      <c r="AB2876" s="32">
        <f t="shared" si="402"/>
        <v>-24.78</v>
      </c>
      <c r="AC2876" t="str">
        <f t="shared" si="403"/>
        <v>No Sales</v>
      </c>
      <c r="AD2876">
        <f>IFERROR(VLOOKUP(J2876,Product_lookup!$A:$G,5,FALSE),"")</f>
        <v>299</v>
      </c>
      <c r="AE2876">
        <f>IFERROR(VLOOKUP(J2876,Product_lookup!$A:$G,6,FALSE),"")</f>
        <v>114</v>
      </c>
      <c r="AF2876">
        <f>IFERROR(VLOOKUP(J2876,Product_lookup!$A:$G,7,FALSE),"")</f>
        <v>107</v>
      </c>
      <c r="AG2876" s="33">
        <f t="shared" si="404"/>
        <v>0.2608695652173913</v>
      </c>
    </row>
    <row r="2877" spans="1:33" x14ac:dyDescent="0.3">
      <c r="A2877" s="27">
        <v>46292</v>
      </c>
      <c r="B2877" s="8" t="s">
        <v>34</v>
      </c>
      <c r="C2877" s="8" t="s">
        <v>140</v>
      </c>
      <c r="D2877" s="8" t="s">
        <v>141</v>
      </c>
      <c r="E2877" s="8" t="s">
        <v>322</v>
      </c>
      <c r="F2877" s="8" t="s">
        <v>143</v>
      </c>
      <c r="G2877" s="8" t="s">
        <v>323</v>
      </c>
      <c r="H2877" s="8" t="s">
        <v>20</v>
      </c>
      <c r="I2877" s="8" t="s">
        <v>323</v>
      </c>
      <c r="J2877" s="8" t="s">
        <v>324</v>
      </c>
      <c r="K2877" s="8" t="s">
        <v>7</v>
      </c>
      <c r="L2877" s="12">
        <v>797</v>
      </c>
      <c r="M2877" s="9">
        <v>2</v>
      </c>
      <c r="N2877" s="10">
        <f t="shared" si="396"/>
        <v>2.509410288582183E-3</v>
      </c>
      <c r="O2877" s="11">
        <f t="shared" si="397"/>
        <v>7.18</v>
      </c>
      <c r="P2877" s="11">
        <v>14.36</v>
      </c>
      <c r="Q2877" s="11">
        <v>499</v>
      </c>
      <c r="R2877" s="8">
        <v>1</v>
      </c>
      <c r="S2877" s="8">
        <v>1</v>
      </c>
      <c r="T2877" s="33">
        <f t="shared" si="398"/>
        <v>2.877755511022044E-2</v>
      </c>
      <c r="U2877" s="12">
        <f t="shared" si="399"/>
        <v>34.749303621169915</v>
      </c>
      <c r="V2877" s="10">
        <f t="shared" si="400"/>
        <v>0.5</v>
      </c>
      <c r="W2877" s="11">
        <v>11.5</v>
      </c>
      <c r="X2877" s="8" t="s">
        <v>148</v>
      </c>
      <c r="Y2877" s="8" t="s">
        <v>149</v>
      </c>
      <c r="AA2877">
        <f t="shared" si="401"/>
        <v>4</v>
      </c>
      <c r="AB2877" s="32">
        <f t="shared" si="402"/>
        <v>179.64</v>
      </c>
      <c r="AC2877" t="str">
        <f t="shared" si="403"/>
        <v>Profitable</v>
      </c>
      <c r="AD2877">
        <f>IFERROR(VLOOKUP(J2877,Product_lookup!$A:$G,5,FALSE),"")</f>
        <v>499</v>
      </c>
      <c r="AE2877">
        <f>IFERROR(VLOOKUP(J2877,Product_lookup!$A:$G,6,FALSE),"")</f>
        <v>180</v>
      </c>
      <c r="AF2877">
        <f>IFERROR(VLOOKUP(J2877,Product_lookup!$A:$G,7,FALSE),"")</f>
        <v>125</v>
      </c>
      <c r="AG2877" s="33">
        <f t="shared" si="404"/>
        <v>0.38877755511022044</v>
      </c>
    </row>
    <row r="2878" spans="1:33" x14ac:dyDescent="0.3">
      <c r="A2878" s="27">
        <v>46292</v>
      </c>
      <c r="B2878" s="8" t="s">
        <v>34</v>
      </c>
      <c r="C2878" s="8" t="s">
        <v>140</v>
      </c>
      <c r="D2878" s="8" t="s">
        <v>141</v>
      </c>
      <c r="E2878" s="8" t="s">
        <v>322</v>
      </c>
      <c r="F2878" s="8" t="s">
        <v>143</v>
      </c>
      <c r="G2878" s="8" t="s">
        <v>560</v>
      </c>
      <c r="H2878" s="8" t="s">
        <v>20</v>
      </c>
      <c r="I2878" s="8" t="s">
        <v>560</v>
      </c>
      <c r="J2878" s="8" t="s">
        <v>324</v>
      </c>
      <c r="K2878" s="8" t="s">
        <v>21</v>
      </c>
      <c r="L2878" s="12">
        <v>626</v>
      </c>
      <c r="M2878" s="9">
        <v>3</v>
      </c>
      <c r="N2878" s="10">
        <f t="shared" si="396"/>
        <v>4.7923322683706068E-3</v>
      </c>
      <c r="O2878" s="11">
        <f t="shared" si="397"/>
        <v>17.330000000000002</v>
      </c>
      <c r="P2878" s="11">
        <v>51.99</v>
      </c>
      <c r="Q2878" s="11">
        <v>0</v>
      </c>
      <c r="R2878" s="8">
        <v>0</v>
      </c>
      <c r="S2878" s="8">
        <v>0</v>
      </c>
      <c r="T2878" s="33" t="str">
        <f t="shared" si="398"/>
        <v/>
      </c>
      <c r="U2878" s="12">
        <f t="shared" si="399"/>
        <v>0</v>
      </c>
      <c r="V2878" s="10">
        <f t="shared" si="400"/>
        <v>0</v>
      </c>
      <c r="W2878" s="11">
        <v>19</v>
      </c>
      <c r="X2878" s="8" t="s">
        <v>148</v>
      </c>
      <c r="Y2878" s="8" t="s">
        <v>149</v>
      </c>
      <c r="AA2878">
        <f t="shared" si="401"/>
        <v>4</v>
      </c>
      <c r="AB2878" s="32">
        <f t="shared" si="402"/>
        <v>-51.99</v>
      </c>
      <c r="AC2878" t="str">
        <f t="shared" si="403"/>
        <v>No Sales</v>
      </c>
      <c r="AD2878">
        <f>IFERROR(VLOOKUP(J2878,Product_lookup!$A:$G,5,FALSE),"")</f>
        <v>499</v>
      </c>
      <c r="AE2878">
        <f>IFERROR(VLOOKUP(J2878,Product_lookup!$A:$G,6,FALSE),"")</f>
        <v>180</v>
      </c>
      <c r="AF2878">
        <f>IFERROR(VLOOKUP(J2878,Product_lookup!$A:$G,7,FALSE),"")</f>
        <v>125</v>
      </c>
      <c r="AG2878" s="33">
        <f t="shared" si="404"/>
        <v>0.38877755511022044</v>
      </c>
    </row>
    <row r="2879" spans="1:33" x14ac:dyDescent="0.3">
      <c r="A2879" s="27">
        <v>46292</v>
      </c>
      <c r="B2879" s="8" t="s">
        <v>34</v>
      </c>
      <c r="C2879" s="8" t="s">
        <v>140</v>
      </c>
      <c r="D2879" s="8" t="s">
        <v>141</v>
      </c>
      <c r="E2879" s="8" t="s">
        <v>322</v>
      </c>
      <c r="F2879" s="8" t="s">
        <v>143</v>
      </c>
      <c r="G2879" s="8" t="s">
        <v>608</v>
      </c>
      <c r="H2879" s="8" t="s">
        <v>20</v>
      </c>
      <c r="I2879" s="8" t="s">
        <v>608</v>
      </c>
      <c r="J2879" s="8" t="s">
        <v>324</v>
      </c>
      <c r="K2879" s="8" t="s">
        <v>21</v>
      </c>
      <c r="L2879" s="12">
        <v>861</v>
      </c>
      <c r="M2879" s="9">
        <v>25</v>
      </c>
      <c r="N2879" s="10">
        <f t="shared" si="396"/>
        <v>2.9036004645760744E-2</v>
      </c>
      <c r="O2879" s="11">
        <f t="shared" si="397"/>
        <v>19.5</v>
      </c>
      <c r="P2879" s="11">
        <v>487.5</v>
      </c>
      <c r="Q2879" s="11">
        <v>0</v>
      </c>
      <c r="R2879" s="8">
        <v>0</v>
      </c>
      <c r="S2879" s="8">
        <v>0</v>
      </c>
      <c r="T2879" s="33" t="str">
        <f t="shared" si="398"/>
        <v/>
      </c>
      <c r="U2879" s="12">
        <f t="shared" si="399"/>
        <v>0</v>
      </c>
      <c r="V2879" s="10">
        <f t="shared" si="400"/>
        <v>0</v>
      </c>
      <c r="W2879" s="11">
        <v>19.5</v>
      </c>
      <c r="X2879" s="8" t="s">
        <v>148</v>
      </c>
      <c r="Y2879" s="8" t="s">
        <v>149</v>
      </c>
      <c r="AA2879">
        <f t="shared" si="401"/>
        <v>4</v>
      </c>
      <c r="AB2879" s="32">
        <f t="shared" si="402"/>
        <v>-487.5</v>
      </c>
      <c r="AC2879" t="str">
        <f t="shared" si="403"/>
        <v>No Sales</v>
      </c>
      <c r="AD2879">
        <f>IFERROR(VLOOKUP(J2879,Product_lookup!$A:$G,5,FALSE),"")</f>
        <v>499</v>
      </c>
      <c r="AE2879">
        <f>IFERROR(VLOOKUP(J2879,Product_lookup!$A:$G,6,FALSE),"")</f>
        <v>180</v>
      </c>
      <c r="AF2879">
        <f>IFERROR(VLOOKUP(J2879,Product_lookup!$A:$G,7,FALSE),"")</f>
        <v>125</v>
      </c>
      <c r="AG2879" s="33">
        <f t="shared" si="404"/>
        <v>0.38877755511022044</v>
      </c>
    </row>
    <row r="2880" spans="1:33" x14ac:dyDescent="0.3">
      <c r="A2880" s="27">
        <v>46292</v>
      </c>
      <c r="B2880" s="8" t="s">
        <v>34</v>
      </c>
      <c r="C2880" s="8" t="s">
        <v>140</v>
      </c>
      <c r="D2880" s="8" t="s">
        <v>141</v>
      </c>
      <c r="E2880" s="8" t="s">
        <v>325</v>
      </c>
      <c r="F2880" s="8" t="s">
        <v>143</v>
      </c>
      <c r="G2880" s="8" t="s">
        <v>326</v>
      </c>
      <c r="H2880" s="8" t="s">
        <v>20</v>
      </c>
      <c r="I2880" s="8" t="s">
        <v>326</v>
      </c>
      <c r="J2880" s="8" t="s">
        <v>327</v>
      </c>
      <c r="K2880" s="8" t="s">
        <v>14</v>
      </c>
      <c r="L2880" s="12">
        <v>1442</v>
      </c>
      <c r="M2880" s="9">
        <v>14</v>
      </c>
      <c r="N2880" s="10">
        <f t="shared" si="396"/>
        <v>9.7087378640776691E-3</v>
      </c>
      <c r="O2880" s="11">
        <f t="shared" si="397"/>
        <v>4.2</v>
      </c>
      <c r="P2880" s="11">
        <v>58.8</v>
      </c>
      <c r="Q2880" s="11">
        <v>199</v>
      </c>
      <c r="R2880" s="8">
        <v>1</v>
      </c>
      <c r="S2880" s="8">
        <v>1</v>
      </c>
      <c r="T2880" s="33">
        <f t="shared" si="398"/>
        <v>0.29547738693467335</v>
      </c>
      <c r="U2880" s="12">
        <f t="shared" si="399"/>
        <v>3.3843537414965987</v>
      </c>
      <c r="V2880" s="10">
        <f t="shared" si="400"/>
        <v>7.1428571428571425E-2</v>
      </c>
      <c r="W2880" s="11">
        <v>6</v>
      </c>
      <c r="X2880" s="8" t="s">
        <v>148</v>
      </c>
      <c r="Y2880" s="8" t="s">
        <v>149</v>
      </c>
      <c r="Z2880" s="8" t="s">
        <v>609</v>
      </c>
      <c r="AA2880">
        <f t="shared" si="401"/>
        <v>4</v>
      </c>
      <c r="AB2880" s="32">
        <f t="shared" si="402"/>
        <v>-23.799999999999997</v>
      </c>
      <c r="AC2880" t="str">
        <f t="shared" si="403"/>
        <v>Losing</v>
      </c>
      <c r="AD2880">
        <f>IFERROR(VLOOKUP(J2880,Product_lookup!$A:$G,5,FALSE),"")</f>
        <v>199</v>
      </c>
      <c r="AE2880">
        <f>IFERROR(VLOOKUP(J2880,Product_lookup!$A:$G,6,FALSE),"")</f>
        <v>76</v>
      </c>
      <c r="AF2880">
        <f>IFERROR(VLOOKUP(J2880,Product_lookup!$A:$G,7,FALSE),"")</f>
        <v>88</v>
      </c>
      <c r="AG2880" s="33">
        <f t="shared" si="404"/>
        <v>0.17587939698492464</v>
      </c>
    </row>
    <row r="2881" spans="1:33" x14ac:dyDescent="0.3">
      <c r="A2881" s="27">
        <v>46292</v>
      </c>
      <c r="B2881" s="8" t="s">
        <v>34</v>
      </c>
      <c r="C2881" s="8" t="s">
        <v>140</v>
      </c>
      <c r="D2881" s="8" t="s">
        <v>141</v>
      </c>
      <c r="E2881" s="8" t="s">
        <v>325</v>
      </c>
      <c r="F2881" s="8" t="s">
        <v>143</v>
      </c>
      <c r="G2881" s="8" t="s">
        <v>696</v>
      </c>
      <c r="H2881" s="8" t="s">
        <v>20</v>
      </c>
      <c r="I2881" s="8" t="s">
        <v>696</v>
      </c>
      <c r="J2881" s="8" t="s">
        <v>327</v>
      </c>
      <c r="K2881" s="8" t="s">
        <v>14</v>
      </c>
      <c r="L2881" s="12">
        <v>1573</v>
      </c>
      <c r="M2881" s="9">
        <v>20</v>
      </c>
      <c r="N2881" s="10">
        <f t="shared" si="396"/>
        <v>1.2714558169103624E-2</v>
      </c>
      <c r="O2881" s="11">
        <f t="shared" si="397"/>
        <v>4.2200000000000006</v>
      </c>
      <c r="P2881" s="11">
        <v>84.4</v>
      </c>
      <c r="Q2881" s="11">
        <v>398</v>
      </c>
      <c r="R2881" s="8">
        <v>2</v>
      </c>
      <c r="S2881" s="8">
        <v>2</v>
      </c>
      <c r="T2881" s="33">
        <f t="shared" si="398"/>
        <v>0.21206030150753771</v>
      </c>
      <c r="U2881" s="12">
        <f t="shared" si="399"/>
        <v>4.7156398104265396</v>
      </c>
      <c r="V2881" s="10">
        <f t="shared" si="400"/>
        <v>0.1</v>
      </c>
      <c r="W2881" s="11">
        <v>7.5</v>
      </c>
      <c r="X2881" s="8" t="s">
        <v>148</v>
      </c>
      <c r="Y2881" s="8" t="s">
        <v>149</v>
      </c>
      <c r="AA2881">
        <f t="shared" si="401"/>
        <v>4</v>
      </c>
      <c r="AB2881" s="32">
        <f t="shared" si="402"/>
        <v>-14.400000000000006</v>
      </c>
      <c r="AC2881" t="str">
        <f t="shared" si="403"/>
        <v>Losing</v>
      </c>
      <c r="AD2881">
        <f>IFERROR(VLOOKUP(J2881,Product_lookup!$A:$G,5,FALSE),"")</f>
        <v>199</v>
      </c>
      <c r="AE2881">
        <f>IFERROR(VLOOKUP(J2881,Product_lookup!$A:$G,6,FALSE),"")</f>
        <v>76</v>
      </c>
      <c r="AF2881">
        <f>IFERROR(VLOOKUP(J2881,Product_lookup!$A:$G,7,FALSE),"")</f>
        <v>88</v>
      </c>
      <c r="AG2881" s="33">
        <f t="shared" si="404"/>
        <v>0.17587939698492464</v>
      </c>
    </row>
    <row r="2882" spans="1:33" x14ac:dyDescent="0.3">
      <c r="A2882" s="27">
        <v>46292</v>
      </c>
      <c r="B2882" s="8" t="s">
        <v>34</v>
      </c>
      <c r="C2882" s="8" t="s">
        <v>140</v>
      </c>
      <c r="D2882" s="8" t="s">
        <v>141</v>
      </c>
      <c r="E2882" s="8" t="s">
        <v>325</v>
      </c>
      <c r="F2882" s="8" t="s">
        <v>143</v>
      </c>
      <c r="G2882" s="8" t="s">
        <v>425</v>
      </c>
      <c r="H2882" s="8" t="s">
        <v>20</v>
      </c>
      <c r="I2882" s="8" t="s">
        <v>425</v>
      </c>
      <c r="J2882" s="8" t="s">
        <v>327</v>
      </c>
      <c r="K2882" s="8" t="s">
        <v>7</v>
      </c>
      <c r="L2882" s="12">
        <v>1213</v>
      </c>
      <c r="M2882" s="9">
        <v>10</v>
      </c>
      <c r="N2882" s="10">
        <f t="shared" ref="N2882:N2945" si="405">IF(L2882=0,"",M2882/L2882)</f>
        <v>8.2440230832646327E-3</v>
      </c>
      <c r="O2882" s="11">
        <f t="shared" ref="O2882:O2945" si="406">IF(M2882=0,"",P2882/M2882)</f>
        <v>4.1500000000000004</v>
      </c>
      <c r="P2882" s="11">
        <v>41.5</v>
      </c>
      <c r="Q2882" s="11">
        <v>0</v>
      </c>
      <c r="R2882" s="8">
        <v>0</v>
      </c>
      <c r="S2882" s="8">
        <v>0</v>
      </c>
      <c r="T2882" s="33" t="str">
        <f t="shared" ref="T2882:T2945" si="407">IF(Q2882=0,"",P2882/Q2882)</f>
        <v/>
      </c>
      <c r="U2882" s="12">
        <f t="shared" ref="U2882:U2945" si="408">IF(P2882=0,"",Q2882/P2882)</f>
        <v>0</v>
      </c>
      <c r="V2882" s="10">
        <f t="shared" ref="V2882:V2945" si="409">IF(M2882=0,"",R2882/M2882)</f>
        <v>0</v>
      </c>
      <c r="W2882" s="11">
        <v>6</v>
      </c>
      <c r="X2882" s="8" t="s">
        <v>148</v>
      </c>
      <c r="Y2882" s="8" t="s">
        <v>149</v>
      </c>
      <c r="AA2882">
        <f t="shared" ref="AA2882:AA2945" si="410">IF(OR(A2882&lt;DATE(2026,9,1),A2882&gt;DATE(2026,9,28)),"Check Date",INT((A2882-DATE(2026,9,1))/7)+1)</f>
        <v>4</v>
      </c>
      <c r="AB2882" s="32">
        <f t="shared" ref="AB2882:AB2945" si="411">IF(OR(AD2882="",AE2882="",AF2882=""),"",S2882*(AD2882-AE2882-AF2882)-P2882)</f>
        <v>-41.5</v>
      </c>
      <c r="AC2882" t="str">
        <f t="shared" ref="AC2882:AC2945" si="412">IF(P2882&lt;0,"Review",IF(OR(AD2882="",AE2882="",AF2882=""),"Cost missing",IF(P2882=0,"No Spend",IF(Q2882=0,"No Sales",IF(P2882/Q2882&lt;AG2882,"Profitable","Losing")))))</f>
        <v>No Sales</v>
      </c>
      <c r="AD2882">
        <f>IFERROR(VLOOKUP(J2882,Product_lookup!$A:$G,5,FALSE),"")</f>
        <v>199</v>
      </c>
      <c r="AE2882">
        <f>IFERROR(VLOOKUP(J2882,Product_lookup!$A:$G,6,FALSE),"")</f>
        <v>76</v>
      </c>
      <c r="AF2882">
        <f>IFERROR(VLOOKUP(J2882,Product_lookup!$A:$G,7,FALSE),"")</f>
        <v>88</v>
      </c>
      <c r="AG2882" s="33">
        <f t="shared" ref="AG2882:AG2945" si="413">IFERROR((AD2882-AE2882-AF2882)/AD2882,"")</f>
        <v>0.17587939698492464</v>
      </c>
    </row>
    <row r="2883" spans="1:33" x14ac:dyDescent="0.3">
      <c r="A2883" s="27">
        <v>46292</v>
      </c>
      <c r="B2883" s="8" t="s">
        <v>34</v>
      </c>
      <c r="C2883" s="8" t="s">
        <v>140</v>
      </c>
      <c r="D2883" s="8" t="s">
        <v>141</v>
      </c>
      <c r="E2883" s="8" t="s">
        <v>325</v>
      </c>
      <c r="F2883" s="8" t="s">
        <v>143</v>
      </c>
      <c r="G2883" s="8" t="s">
        <v>698</v>
      </c>
      <c r="H2883" s="8" t="s">
        <v>20</v>
      </c>
      <c r="I2883" s="8" t="s">
        <v>698</v>
      </c>
      <c r="J2883" s="8" t="s">
        <v>327</v>
      </c>
      <c r="K2883" s="8" t="s">
        <v>21</v>
      </c>
      <c r="L2883" s="12">
        <v>308</v>
      </c>
      <c r="M2883" s="9">
        <v>7</v>
      </c>
      <c r="N2883" s="10">
        <f t="shared" si="405"/>
        <v>2.2727272727272728E-2</v>
      </c>
      <c r="O2883" s="11">
        <f t="shared" si="406"/>
        <v>5.1100000000000003</v>
      </c>
      <c r="P2883" s="11">
        <v>35.770000000000003</v>
      </c>
      <c r="Q2883" s="11">
        <v>597</v>
      </c>
      <c r="R2883" s="8">
        <v>2</v>
      </c>
      <c r="S2883" s="8">
        <v>3</v>
      </c>
      <c r="T2883" s="33">
        <f t="shared" si="407"/>
        <v>5.9916247906197657E-2</v>
      </c>
      <c r="U2883" s="12">
        <f t="shared" si="408"/>
        <v>16.689963656695554</v>
      </c>
      <c r="V2883" s="10">
        <f t="shared" si="409"/>
        <v>0.2857142857142857</v>
      </c>
      <c r="W2883" s="11">
        <v>5.5</v>
      </c>
      <c r="X2883" s="8" t="s">
        <v>148</v>
      </c>
      <c r="Y2883" s="8" t="s">
        <v>149</v>
      </c>
      <c r="AA2883">
        <f t="shared" si="410"/>
        <v>4</v>
      </c>
      <c r="AB2883" s="32">
        <f t="shared" si="411"/>
        <v>69.22999999999999</v>
      </c>
      <c r="AC2883" t="str">
        <f t="shared" si="412"/>
        <v>Profitable</v>
      </c>
      <c r="AD2883">
        <f>IFERROR(VLOOKUP(J2883,Product_lookup!$A:$G,5,FALSE),"")</f>
        <v>199</v>
      </c>
      <c r="AE2883">
        <f>IFERROR(VLOOKUP(J2883,Product_lookup!$A:$G,6,FALSE),"")</f>
        <v>76</v>
      </c>
      <c r="AF2883">
        <f>IFERROR(VLOOKUP(J2883,Product_lookup!$A:$G,7,FALSE),"")</f>
        <v>88</v>
      </c>
      <c r="AG2883" s="33">
        <f t="shared" si="413"/>
        <v>0.17587939698492464</v>
      </c>
    </row>
    <row r="2884" spans="1:33" x14ac:dyDescent="0.3">
      <c r="A2884" s="27">
        <v>46292</v>
      </c>
      <c r="B2884" s="8" t="s">
        <v>34</v>
      </c>
      <c r="C2884" s="8" t="s">
        <v>140</v>
      </c>
      <c r="D2884" s="8" t="s">
        <v>141</v>
      </c>
      <c r="E2884" s="8" t="s">
        <v>325</v>
      </c>
      <c r="F2884" s="8" t="s">
        <v>143</v>
      </c>
      <c r="G2884" s="8" t="s">
        <v>423</v>
      </c>
      <c r="H2884" s="8" t="s">
        <v>20</v>
      </c>
      <c r="I2884" s="8" t="s">
        <v>423</v>
      </c>
      <c r="J2884" s="8" t="s">
        <v>327</v>
      </c>
      <c r="K2884" s="8" t="s">
        <v>7</v>
      </c>
      <c r="L2884" s="12">
        <v>616</v>
      </c>
      <c r="M2884" s="9">
        <v>4</v>
      </c>
      <c r="N2884" s="10">
        <f t="shared" si="405"/>
        <v>6.4935064935064939E-3</v>
      </c>
      <c r="O2884" s="11">
        <f t="shared" si="406"/>
        <v>3.56</v>
      </c>
      <c r="P2884" s="11">
        <v>14.24</v>
      </c>
      <c r="Q2884" s="11">
        <v>0</v>
      </c>
      <c r="R2884" s="8">
        <v>0</v>
      </c>
      <c r="S2884" s="8">
        <v>0</v>
      </c>
      <c r="T2884" s="33" t="str">
        <f t="shared" si="407"/>
        <v/>
      </c>
      <c r="U2884" s="12">
        <f t="shared" si="408"/>
        <v>0</v>
      </c>
      <c r="V2884" s="10">
        <f t="shared" si="409"/>
        <v>0</v>
      </c>
      <c r="W2884" s="11">
        <v>5</v>
      </c>
      <c r="X2884" s="8" t="s">
        <v>148</v>
      </c>
      <c r="Y2884" s="8" t="s">
        <v>149</v>
      </c>
      <c r="AA2884">
        <f t="shared" si="410"/>
        <v>4</v>
      </c>
      <c r="AB2884" s="32">
        <f t="shared" si="411"/>
        <v>-14.24</v>
      </c>
      <c r="AC2884" t="str">
        <f t="shared" si="412"/>
        <v>No Sales</v>
      </c>
      <c r="AD2884">
        <f>IFERROR(VLOOKUP(J2884,Product_lookup!$A:$G,5,FALSE),"")</f>
        <v>199</v>
      </c>
      <c r="AE2884">
        <f>IFERROR(VLOOKUP(J2884,Product_lookup!$A:$G,6,FALSE),"")</f>
        <v>76</v>
      </c>
      <c r="AF2884">
        <f>IFERROR(VLOOKUP(J2884,Product_lookup!$A:$G,7,FALSE),"")</f>
        <v>88</v>
      </c>
      <c r="AG2884" s="33">
        <f t="shared" si="413"/>
        <v>0.17587939698492464</v>
      </c>
    </row>
    <row r="2885" spans="1:33" x14ac:dyDescent="0.3">
      <c r="A2885" s="27">
        <v>46292</v>
      </c>
      <c r="B2885" s="8" t="s">
        <v>34</v>
      </c>
      <c r="C2885" s="8" t="s">
        <v>140</v>
      </c>
      <c r="D2885" s="8" t="s">
        <v>141</v>
      </c>
      <c r="E2885" s="8" t="s">
        <v>328</v>
      </c>
      <c r="F2885" s="8" t="s">
        <v>143</v>
      </c>
      <c r="G2885" s="8" t="s">
        <v>491</v>
      </c>
      <c r="H2885" s="8" t="s">
        <v>20</v>
      </c>
      <c r="I2885" s="8" t="s">
        <v>491</v>
      </c>
      <c r="J2885" s="8" t="s">
        <v>330</v>
      </c>
      <c r="K2885" s="8" t="s">
        <v>21</v>
      </c>
      <c r="L2885" s="12">
        <v>1750</v>
      </c>
      <c r="M2885" s="9">
        <v>22</v>
      </c>
      <c r="N2885" s="10">
        <f t="shared" si="405"/>
        <v>1.2571428571428572E-2</v>
      </c>
      <c r="O2885" s="11">
        <f t="shared" si="406"/>
        <v>8.5299999999999994</v>
      </c>
      <c r="P2885" s="11">
        <v>187.66</v>
      </c>
      <c r="Q2885" s="11">
        <v>598</v>
      </c>
      <c r="R2885" s="8">
        <v>2</v>
      </c>
      <c r="S2885" s="8">
        <v>2</v>
      </c>
      <c r="T2885" s="33">
        <f t="shared" si="407"/>
        <v>0.31381270903010033</v>
      </c>
      <c r="U2885" s="12">
        <f t="shared" si="408"/>
        <v>3.1866140893104551</v>
      </c>
      <c r="V2885" s="10">
        <f t="shared" si="409"/>
        <v>9.0909090909090912E-2</v>
      </c>
      <c r="W2885" s="11">
        <v>9</v>
      </c>
      <c r="X2885" s="8" t="s">
        <v>148</v>
      </c>
      <c r="Y2885" s="8" t="s">
        <v>149</v>
      </c>
      <c r="AA2885">
        <f t="shared" si="410"/>
        <v>4</v>
      </c>
      <c r="AB2885" s="32">
        <f t="shared" si="411"/>
        <v>-11.659999999999997</v>
      </c>
      <c r="AC2885" t="str">
        <f t="shared" si="412"/>
        <v>Losing</v>
      </c>
      <c r="AD2885">
        <f>IFERROR(VLOOKUP(J2885,Product_lookup!$A:$G,5,FALSE),"")</f>
        <v>299</v>
      </c>
      <c r="AE2885">
        <f>IFERROR(VLOOKUP(J2885,Product_lookup!$A:$G,6,FALSE),"")</f>
        <v>114</v>
      </c>
      <c r="AF2885">
        <f>IFERROR(VLOOKUP(J2885,Product_lookup!$A:$G,7,FALSE),"")</f>
        <v>97</v>
      </c>
      <c r="AG2885" s="33">
        <f t="shared" si="413"/>
        <v>0.29431438127090304</v>
      </c>
    </row>
    <row r="2886" spans="1:33" x14ac:dyDescent="0.3">
      <c r="A2886" s="27">
        <v>46292</v>
      </c>
      <c r="B2886" s="8" t="s">
        <v>34</v>
      </c>
      <c r="C2886" s="8" t="s">
        <v>140</v>
      </c>
      <c r="D2886" s="8" t="s">
        <v>141</v>
      </c>
      <c r="E2886" s="8" t="s">
        <v>328</v>
      </c>
      <c r="F2886" s="8" t="s">
        <v>143</v>
      </c>
      <c r="G2886" s="8" t="s">
        <v>329</v>
      </c>
      <c r="H2886" s="8" t="s">
        <v>20</v>
      </c>
      <c r="I2886" s="8" t="s">
        <v>329</v>
      </c>
      <c r="J2886" s="8" t="s">
        <v>330</v>
      </c>
      <c r="K2886" s="8" t="s">
        <v>14</v>
      </c>
      <c r="L2886" s="12">
        <v>2646</v>
      </c>
      <c r="M2886" s="9">
        <v>24</v>
      </c>
      <c r="N2886" s="10">
        <f t="shared" si="405"/>
        <v>9.0702947845804991E-3</v>
      </c>
      <c r="O2886" s="11">
        <f t="shared" si="406"/>
        <v>7</v>
      </c>
      <c r="P2886" s="11">
        <v>168</v>
      </c>
      <c r="Q2886" s="11">
        <v>598</v>
      </c>
      <c r="R2886" s="8">
        <v>1</v>
      </c>
      <c r="S2886" s="8">
        <v>2</v>
      </c>
      <c r="T2886" s="33">
        <f t="shared" si="407"/>
        <v>0.28093645484949831</v>
      </c>
      <c r="U2886" s="12">
        <f t="shared" si="408"/>
        <v>3.5595238095238093</v>
      </c>
      <c r="V2886" s="10">
        <f t="shared" si="409"/>
        <v>4.1666666666666664E-2</v>
      </c>
      <c r="W2886" s="11">
        <v>10</v>
      </c>
      <c r="X2886" s="8" t="s">
        <v>148</v>
      </c>
      <c r="Y2886" s="8" t="s">
        <v>149</v>
      </c>
      <c r="AA2886">
        <f t="shared" si="410"/>
        <v>4</v>
      </c>
      <c r="AB2886" s="32">
        <f t="shared" si="411"/>
        <v>8</v>
      </c>
      <c r="AC2886" t="str">
        <f t="shared" si="412"/>
        <v>Profitable</v>
      </c>
      <c r="AD2886">
        <f>IFERROR(VLOOKUP(J2886,Product_lookup!$A:$G,5,FALSE),"")</f>
        <v>299</v>
      </c>
      <c r="AE2886">
        <f>IFERROR(VLOOKUP(J2886,Product_lookup!$A:$G,6,FALSE),"")</f>
        <v>114</v>
      </c>
      <c r="AF2886">
        <f>IFERROR(VLOOKUP(J2886,Product_lookup!$A:$G,7,FALSE),"")</f>
        <v>97</v>
      </c>
      <c r="AG2886" s="33">
        <f t="shared" si="413"/>
        <v>0.29431438127090304</v>
      </c>
    </row>
    <row r="2887" spans="1:33" x14ac:dyDescent="0.3">
      <c r="A2887" s="27">
        <v>46292</v>
      </c>
      <c r="B2887" s="8" t="s">
        <v>34</v>
      </c>
      <c r="C2887" s="8" t="s">
        <v>140</v>
      </c>
      <c r="D2887" s="8" t="s">
        <v>141</v>
      </c>
      <c r="E2887" s="8" t="s">
        <v>328</v>
      </c>
      <c r="F2887" s="8" t="s">
        <v>143</v>
      </c>
      <c r="G2887" s="8" t="s">
        <v>699</v>
      </c>
      <c r="H2887" s="8" t="s">
        <v>20</v>
      </c>
      <c r="I2887" s="8" t="s">
        <v>699</v>
      </c>
      <c r="J2887" s="8" t="s">
        <v>330</v>
      </c>
      <c r="K2887" s="8" t="s">
        <v>7</v>
      </c>
      <c r="L2887" s="12">
        <v>1114</v>
      </c>
      <c r="M2887" s="9">
        <v>4</v>
      </c>
      <c r="N2887" s="10">
        <f t="shared" si="405"/>
        <v>3.5906642728904849E-3</v>
      </c>
      <c r="O2887" s="11">
        <f t="shared" si="406"/>
        <v>4.78</v>
      </c>
      <c r="P2887" s="11">
        <v>19.12</v>
      </c>
      <c r="Q2887" s="11">
        <v>0</v>
      </c>
      <c r="R2887" s="8">
        <v>0</v>
      </c>
      <c r="S2887" s="8">
        <v>0</v>
      </c>
      <c r="T2887" s="33" t="str">
        <f t="shared" si="407"/>
        <v/>
      </c>
      <c r="U2887" s="12">
        <f t="shared" si="408"/>
        <v>0</v>
      </c>
      <c r="V2887" s="10">
        <f t="shared" si="409"/>
        <v>0</v>
      </c>
      <c r="W2887" s="11">
        <v>8</v>
      </c>
      <c r="X2887" s="8" t="s">
        <v>148</v>
      </c>
      <c r="Y2887" s="8" t="s">
        <v>149</v>
      </c>
      <c r="AA2887">
        <f t="shared" si="410"/>
        <v>4</v>
      </c>
      <c r="AB2887" s="32">
        <f t="shared" si="411"/>
        <v>-19.12</v>
      </c>
      <c r="AC2887" t="str">
        <f t="shared" si="412"/>
        <v>No Sales</v>
      </c>
      <c r="AD2887">
        <f>IFERROR(VLOOKUP(J2887,Product_lookup!$A:$G,5,FALSE),"")</f>
        <v>299</v>
      </c>
      <c r="AE2887">
        <f>IFERROR(VLOOKUP(J2887,Product_lookup!$A:$G,6,FALSE),"")</f>
        <v>114</v>
      </c>
      <c r="AF2887">
        <f>IFERROR(VLOOKUP(J2887,Product_lookup!$A:$G,7,FALSE),"")</f>
        <v>97</v>
      </c>
      <c r="AG2887" s="33">
        <f t="shared" si="413"/>
        <v>0.29431438127090304</v>
      </c>
    </row>
    <row r="2888" spans="1:33" x14ac:dyDescent="0.3">
      <c r="A2888" s="27">
        <v>46292</v>
      </c>
      <c r="B2888" s="8" t="s">
        <v>34</v>
      </c>
      <c r="C2888" s="8" t="s">
        <v>140</v>
      </c>
      <c r="D2888" s="8" t="s">
        <v>141</v>
      </c>
      <c r="E2888" s="8" t="s">
        <v>328</v>
      </c>
      <c r="F2888" s="8" t="s">
        <v>143</v>
      </c>
      <c r="G2888" s="8" t="s">
        <v>332</v>
      </c>
      <c r="H2888" s="8" t="s">
        <v>20</v>
      </c>
      <c r="I2888" s="8" t="s">
        <v>332</v>
      </c>
      <c r="J2888" s="8" t="s">
        <v>330</v>
      </c>
      <c r="K2888" s="8" t="s">
        <v>21</v>
      </c>
      <c r="L2888" s="12">
        <v>2176</v>
      </c>
      <c r="M2888" s="9">
        <v>23</v>
      </c>
      <c r="N2888" s="10">
        <f t="shared" si="405"/>
        <v>1.0569852941176471E-2</v>
      </c>
      <c r="O2888" s="11">
        <f t="shared" si="406"/>
        <v>10.39</v>
      </c>
      <c r="P2888" s="11">
        <v>238.97</v>
      </c>
      <c r="Q2888" s="11">
        <v>1196</v>
      </c>
      <c r="R2888" s="8">
        <v>2</v>
      </c>
      <c r="S2888" s="8">
        <v>4</v>
      </c>
      <c r="T2888" s="33">
        <f t="shared" si="407"/>
        <v>0.1998076923076923</v>
      </c>
      <c r="U2888" s="12">
        <f t="shared" si="408"/>
        <v>5.0048123195380176</v>
      </c>
      <c r="V2888" s="10">
        <f t="shared" si="409"/>
        <v>8.6956521739130432E-2</v>
      </c>
      <c r="W2888" s="11">
        <v>12</v>
      </c>
      <c r="X2888" s="8" t="s">
        <v>148</v>
      </c>
      <c r="Y2888" s="8" t="s">
        <v>149</v>
      </c>
      <c r="AA2888">
        <f t="shared" si="410"/>
        <v>4</v>
      </c>
      <c r="AB2888" s="32">
        <f t="shared" si="411"/>
        <v>113.03</v>
      </c>
      <c r="AC2888" t="str">
        <f t="shared" si="412"/>
        <v>Profitable</v>
      </c>
      <c r="AD2888">
        <f>IFERROR(VLOOKUP(J2888,Product_lookup!$A:$G,5,FALSE),"")</f>
        <v>299</v>
      </c>
      <c r="AE2888">
        <f>IFERROR(VLOOKUP(J2888,Product_lookup!$A:$G,6,FALSE),"")</f>
        <v>114</v>
      </c>
      <c r="AF2888">
        <f>IFERROR(VLOOKUP(J2888,Product_lookup!$A:$G,7,FALSE),"")</f>
        <v>97</v>
      </c>
      <c r="AG2888" s="33">
        <f t="shared" si="413"/>
        <v>0.29431438127090304</v>
      </c>
    </row>
    <row r="2889" spans="1:33" x14ac:dyDescent="0.3">
      <c r="A2889" s="27">
        <v>46292</v>
      </c>
      <c r="B2889" s="8" t="s">
        <v>19</v>
      </c>
      <c r="C2889" s="8" t="s">
        <v>249</v>
      </c>
      <c r="D2889" s="8" t="s">
        <v>141</v>
      </c>
      <c r="E2889" s="8" t="s">
        <v>142</v>
      </c>
      <c r="F2889" s="8" t="s">
        <v>143</v>
      </c>
      <c r="G2889" s="8" t="s">
        <v>250</v>
      </c>
      <c r="H2889" s="8" t="s">
        <v>20</v>
      </c>
      <c r="I2889" s="8" t="s">
        <v>250</v>
      </c>
      <c r="J2889" s="8" t="s">
        <v>147</v>
      </c>
      <c r="K2889" s="8" t="s">
        <v>21</v>
      </c>
      <c r="L2889" s="12">
        <v>183</v>
      </c>
      <c r="M2889" s="9">
        <v>5</v>
      </c>
      <c r="N2889" s="10">
        <f t="shared" si="405"/>
        <v>2.7322404371584699E-2</v>
      </c>
      <c r="O2889" s="11">
        <f t="shared" si="406"/>
        <v>7.31</v>
      </c>
      <c r="P2889" s="11">
        <v>36.549999999999997</v>
      </c>
      <c r="Q2889" s="11">
        <v>599</v>
      </c>
      <c r="R2889" s="8">
        <v>1</v>
      </c>
      <c r="S2889" s="8">
        <v>1</v>
      </c>
      <c r="T2889" s="33">
        <f t="shared" si="407"/>
        <v>6.1018363939899831E-2</v>
      </c>
      <c r="U2889" s="12">
        <f t="shared" si="408"/>
        <v>16.388508891928865</v>
      </c>
      <c r="V2889" s="10">
        <f t="shared" si="409"/>
        <v>0.2</v>
      </c>
      <c r="W2889" s="11">
        <v>8</v>
      </c>
      <c r="X2889" s="8" t="s">
        <v>148</v>
      </c>
      <c r="Y2889" s="8" t="s">
        <v>149</v>
      </c>
      <c r="AA2889">
        <f t="shared" si="410"/>
        <v>4</v>
      </c>
      <c r="AB2889" s="32">
        <f t="shared" si="411"/>
        <v>202.45</v>
      </c>
      <c r="AC2889" t="str">
        <f t="shared" si="412"/>
        <v>Profitable</v>
      </c>
      <c r="AD2889">
        <f>IFERROR(VLOOKUP(J2889,Product_lookup!$A:$G,5,FALSE),"")</f>
        <v>599</v>
      </c>
      <c r="AE2889">
        <f>IFERROR(VLOOKUP(J2889,Product_lookup!$A:$G,6,FALSE),"")</f>
        <v>216</v>
      </c>
      <c r="AF2889">
        <f>IFERROR(VLOOKUP(J2889,Product_lookup!$A:$G,7,FALSE),"")</f>
        <v>144</v>
      </c>
      <c r="AG2889" s="33">
        <f t="shared" si="413"/>
        <v>0.39899833055091821</v>
      </c>
    </row>
    <row r="2890" spans="1:33" x14ac:dyDescent="0.3">
      <c r="A2890" s="27">
        <v>46292</v>
      </c>
      <c r="B2890" s="8" t="s">
        <v>19</v>
      </c>
      <c r="C2890" s="8" t="s">
        <v>249</v>
      </c>
      <c r="D2890" s="8" t="s">
        <v>141</v>
      </c>
      <c r="E2890" s="8" t="s">
        <v>142</v>
      </c>
      <c r="F2890" s="8" t="s">
        <v>143</v>
      </c>
      <c r="G2890" s="8" t="s">
        <v>496</v>
      </c>
      <c r="H2890" s="8" t="s">
        <v>20</v>
      </c>
      <c r="I2890" s="8" t="s">
        <v>496</v>
      </c>
      <c r="J2890" s="8" t="s">
        <v>147</v>
      </c>
      <c r="K2890" s="8" t="s">
        <v>14</v>
      </c>
      <c r="L2890" s="12">
        <v>442</v>
      </c>
      <c r="M2890" s="9">
        <v>8</v>
      </c>
      <c r="N2890" s="10">
        <f t="shared" si="405"/>
        <v>1.8099547511312219E-2</v>
      </c>
      <c r="O2890" s="11">
        <f t="shared" si="406"/>
        <v>6.05</v>
      </c>
      <c r="P2890" s="11">
        <v>48.4</v>
      </c>
      <c r="Q2890" s="11">
        <v>0</v>
      </c>
      <c r="R2890" s="8">
        <v>0</v>
      </c>
      <c r="S2890" s="8">
        <v>0</v>
      </c>
      <c r="T2890" s="33" t="str">
        <f t="shared" si="407"/>
        <v/>
      </c>
      <c r="U2890" s="12">
        <f t="shared" si="408"/>
        <v>0</v>
      </c>
      <c r="V2890" s="10">
        <f t="shared" si="409"/>
        <v>0</v>
      </c>
      <c r="W2890" s="11">
        <v>8</v>
      </c>
      <c r="X2890" s="8" t="s">
        <v>148</v>
      </c>
      <c r="Y2890" s="8" t="s">
        <v>149</v>
      </c>
      <c r="AA2890">
        <f t="shared" si="410"/>
        <v>4</v>
      </c>
      <c r="AB2890" s="32">
        <f t="shared" si="411"/>
        <v>-48.4</v>
      </c>
      <c r="AC2890" t="str">
        <f t="shared" si="412"/>
        <v>No Sales</v>
      </c>
      <c r="AD2890">
        <f>IFERROR(VLOOKUP(J2890,Product_lookup!$A:$G,5,FALSE),"")</f>
        <v>599</v>
      </c>
      <c r="AE2890">
        <f>IFERROR(VLOOKUP(J2890,Product_lookup!$A:$G,6,FALSE),"")</f>
        <v>216</v>
      </c>
      <c r="AF2890">
        <f>IFERROR(VLOOKUP(J2890,Product_lookup!$A:$G,7,FALSE),"")</f>
        <v>144</v>
      </c>
      <c r="AG2890" s="33">
        <f t="shared" si="413"/>
        <v>0.39899833055091821</v>
      </c>
    </row>
    <row r="2891" spans="1:33" x14ac:dyDescent="0.3">
      <c r="A2891" s="27">
        <v>46292</v>
      </c>
      <c r="B2891" s="8" t="s">
        <v>19</v>
      </c>
      <c r="C2891" s="8" t="s">
        <v>249</v>
      </c>
      <c r="D2891" s="8" t="s">
        <v>141</v>
      </c>
      <c r="E2891" s="8" t="s">
        <v>142</v>
      </c>
      <c r="F2891" s="8" t="s">
        <v>143</v>
      </c>
      <c r="G2891" s="8" t="s">
        <v>345</v>
      </c>
      <c r="H2891" s="8" t="s">
        <v>20</v>
      </c>
      <c r="I2891" s="8" t="s">
        <v>345</v>
      </c>
      <c r="J2891" s="8" t="s">
        <v>147</v>
      </c>
      <c r="K2891" s="8" t="s">
        <v>14</v>
      </c>
      <c r="L2891" s="12">
        <v>329</v>
      </c>
      <c r="M2891" s="9">
        <v>8</v>
      </c>
      <c r="N2891" s="10">
        <f t="shared" si="405"/>
        <v>2.4316109422492401E-2</v>
      </c>
      <c r="O2891" s="11">
        <f t="shared" si="406"/>
        <v>4.07</v>
      </c>
      <c r="P2891" s="11">
        <v>32.56</v>
      </c>
      <c r="Q2891" s="11">
        <v>1198</v>
      </c>
      <c r="R2891" s="8">
        <v>2</v>
      </c>
      <c r="S2891" s="8">
        <v>2</v>
      </c>
      <c r="T2891" s="33">
        <f t="shared" si="407"/>
        <v>2.7178631051752923E-2</v>
      </c>
      <c r="U2891" s="12">
        <f t="shared" si="408"/>
        <v>36.793611793611788</v>
      </c>
      <c r="V2891" s="10">
        <f t="shared" si="409"/>
        <v>0.25</v>
      </c>
      <c r="W2891" s="11">
        <v>6.5</v>
      </c>
      <c r="X2891" s="8" t="s">
        <v>148</v>
      </c>
      <c r="Y2891" s="8" t="s">
        <v>149</v>
      </c>
      <c r="AA2891">
        <f t="shared" si="410"/>
        <v>4</v>
      </c>
      <c r="AB2891" s="32">
        <f t="shared" si="411"/>
        <v>445.44</v>
      </c>
      <c r="AC2891" t="str">
        <f t="shared" si="412"/>
        <v>Profitable</v>
      </c>
      <c r="AD2891">
        <f>IFERROR(VLOOKUP(J2891,Product_lookup!$A:$G,5,FALSE),"")</f>
        <v>599</v>
      </c>
      <c r="AE2891">
        <f>IFERROR(VLOOKUP(J2891,Product_lookup!$A:$G,6,FALSE),"")</f>
        <v>216</v>
      </c>
      <c r="AF2891">
        <f>IFERROR(VLOOKUP(J2891,Product_lookup!$A:$G,7,FALSE),"")</f>
        <v>144</v>
      </c>
      <c r="AG2891" s="33">
        <f t="shared" si="413"/>
        <v>0.39899833055091821</v>
      </c>
    </row>
    <row r="2892" spans="1:33" x14ac:dyDescent="0.3">
      <c r="A2892" s="27">
        <v>46292</v>
      </c>
      <c r="B2892" s="8" t="s">
        <v>19</v>
      </c>
      <c r="C2892" s="8" t="s">
        <v>249</v>
      </c>
      <c r="D2892" s="8" t="s">
        <v>141</v>
      </c>
      <c r="E2892" s="8" t="s">
        <v>142</v>
      </c>
      <c r="F2892" s="8" t="s">
        <v>143</v>
      </c>
      <c r="G2892" s="8" t="s">
        <v>350</v>
      </c>
      <c r="H2892" s="8" t="s">
        <v>20</v>
      </c>
      <c r="I2892" s="8" t="s">
        <v>350</v>
      </c>
      <c r="J2892" s="8" t="s">
        <v>147</v>
      </c>
      <c r="K2892" s="8" t="s">
        <v>7</v>
      </c>
      <c r="L2892" s="12">
        <v>274</v>
      </c>
      <c r="M2892" s="9">
        <v>3</v>
      </c>
      <c r="N2892" s="10">
        <f t="shared" si="405"/>
        <v>1.0948905109489052E-2</v>
      </c>
      <c r="O2892" s="11">
        <f t="shared" si="406"/>
        <v>5.8299999999999992</v>
      </c>
      <c r="P2892" s="11">
        <v>17.489999999999998</v>
      </c>
      <c r="Q2892" s="11">
        <v>599</v>
      </c>
      <c r="R2892" s="8">
        <v>1</v>
      </c>
      <c r="S2892" s="8">
        <v>1</v>
      </c>
      <c r="T2892" s="33">
        <f t="shared" si="407"/>
        <v>2.9198664440734556E-2</v>
      </c>
      <c r="U2892" s="12">
        <f t="shared" si="408"/>
        <v>34.248141795311611</v>
      </c>
      <c r="V2892" s="10">
        <f t="shared" si="409"/>
        <v>0.33333333333333331</v>
      </c>
      <c r="W2892" s="11">
        <v>8.5</v>
      </c>
      <c r="X2892" s="8" t="s">
        <v>148</v>
      </c>
      <c r="Y2892" s="8" t="s">
        <v>149</v>
      </c>
      <c r="AA2892">
        <f t="shared" si="410"/>
        <v>4</v>
      </c>
      <c r="AB2892" s="32">
        <f t="shared" si="411"/>
        <v>221.51</v>
      </c>
      <c r="AC2892" t="str">
        <f t="shared" si="412"/>
        <v>Profitable</v>
      </c>
      <c r="AD2892">
        <f>IFERROR(VLOOKUP(J2892,Product_lookup!$A:$G,5,FALSE),"")</f>
        <v>599</v>
      </c>
      <c r="AE2892">
        <f>IFERROR(VLOOKUP(J2892,Product_lookup!$A:$G,6,FALSE),"")</f>
        <v>216</v>
      </c>
      <c r="AF2892">
        <f>IFERROR(VLOOKUP(J2892,Product_lookup!$A:$G,7,FALSE),"")</f>
        <v>144</v>
      </c>
      <c r="AG2892" s="33">
        <f t="shared" si="413"/>
        <v>0.39899833055091821</v>
      </c>
    </row>
    <row r="2893" spans="1:33" x14ac:dyDescent="0.3">
      <c r="A2893" s="27">
        <v>46292</v>
      </c>
      <c r="B2893" s="8" t="s">
        <v>19</v>
      </c>
      <c r="C2893" s="8" t="s">
        <v>249</v>
      </c>
      <c r="D2893" s="8" t="s">
        <v>141</v>
      </c>
      <c r="E2893" s="8" t="s">
        <v>142</v>
      </c>
      <c r="F2893" s="8" t="s">
        <v>143</v>
      </c>
      <c r="G2893" s="8" t="s">
        <v>346</v>
      </c>
      <c r="H2893" s="8" t="s">
        <v>20</v>
      </c>
      <c r="I2893" s="8" t="s">
        <v>346</v>
      </c>
      <c r="J2893" s="8" t="s">
        <v>147</v>
      </c>
      <c r="K2893" s="8" t="s">
        <v>7</v>
      </c>
      <c r="L2893" s="8">
        <v>290</v>
      </c>
      <c r="M2893" s="9">
        <v>1</v>
      </c>
      <c r="N2893" s="10">
        <f t="shared" si="405"/>
        <v>3.4482758620689655E-3</v>
      </c>
      <c r="O2893" s="11">
        <f t="shared" si="406"/>
        <v>4.84</v>
      </c>
      <c r="P2893" s="11">
        <v>4.84</v>
      </c>
      <c r="Q2893" s="11">
        <v>0</v>
      </c>
      <c r="R2893" s="8">
        <v>0</v>
      </c>
      <c r="S2893" s="8">
        <v>0</v>
      </c>
      <c r="T2893" s="33" t="str">
        <f t="shared" si="407"/>
        <v/>
      </c>
      <c r="U2893" s="12">
        <f t="shared" si="408"/>
        <v>0</v>
      </c>
      <c r="V2893" s="10">
        <f t="shared" si="409"/>
        <v>0</v>
      </c>
      <c r="W2893" s="11">
        <v>9</v>
      </c>
      <c r="X2893" s="8" t="s">
        <v>148</v>
      </c>
      <c r="Y2893" s="8" t="s">
        <v>149</v>
      </c>
      <c r="Z2893" s="8" t="s">
        <v>404</v>
      </c>
      <c r="AA2893">
        <f t="shared" si="410"/>
        <v>4</v>
      </c>
      <c r="AB2893" s="32">
        <f t="shared" si="411"/>
        <v>-4.84</v>
      </c>
      <c r="AC2893" t="str">
        <f t="shared" si="412"/>
        <v>No Sales</v>
      </c>
      <c r="AD2893">
        <f>IFERROR(VLOOKUP(J2893,Product_lookup!$A:$G,5,FALSE),"")</f>
        <v>599</v>
      </c>
      <c r="AE2893">
        <f>IFERROR(VLOOKUP(J2893,Product_lookup!$A:$G,6,FALSE),"")</f>
        <v>216</v>
      </c>
      <c r="AF2893">
        <f>IFERROR(VLOOKUP(J2893,Product_lookup!$A:$G,7,FALSE),"")</f>
        <v>144</v>
      </c>
      <c r="AG2893" s="33">
        <f t="shared" si="413"/>
        <v>0.39899833055091821</v>
      </c>
    </row>
    <row r="2894" spans="1:33" x14ac:dyDescent="0.3">
      <c r="A2894" s="27">
        <v>46292</v>
      </c>
      <c r="B2894" s="8" t="s">
        <v>19</v>
      </c>
      <c r="C2894" s="8" t="s">
        <v>249</v>
      </c>
      <c r="D2894" s="8" t="s">
        <v>141</v>
      </c>
      <c r="E2894" s="8" t="s">
        <v>351</v>
      </c>
      <c r="F2894" s="8" t="s">
        <v>143</v>
      </c>
      <c r="G2894" s="8" t="s">
        <v>354</v>
      </c>
      <c r="H2894" s="8" t="s">
        <v>20</v>
      </c>
      <c r="I2894" s="8" t="s">
        <v>354</v>
      </c>
      <c r="J2894" s="8" t="s">
        <v>353</v>
      </c>
      <c r="K2894" s="8" t="s">
        <v>21</v>
      </c>
      <c r="L2894" s="12">
        <v>98</v>
      </c>
      <c r="M2894" s="9">
        <v>5</v>
      </c>
      <c r="N2894" s="10">
        <f t="shared" si="405"/>
        <v>5.1020408163265307E-2</v>
      </c>
      <c r="O2894" s="11">
        <f t="shared" si="406"/>
        <v>13.580000000000002</v>
      </c>
      <c r="P2894" s="11">
        <v>67.900000000000006</v>
      </c>
      <c r="Q2894" s="11">
        <v>0</v>
      </c>
      <c r="R2894" s="8">
        <v>0</v>
      </c>
      <c r="S2894" s="8">
        <v>0</v>
      </c>
      <c r="T2894" s="33" t="str">
        <f t="shared" si="407"/>
        <v/>
      </c>
      <c r="U2894" s="12">
        <f t="shared" si="408"/>
        <v>0</v>
      </c>
      <c r="V2894" s="10">
        <f t="shared" si="409"/>
        <v>0</v>
      </c>
      <c r="W2894" s="11">
        <v>16</v>
      </c>
      <c r="X2894" s="8" t="s">
        <v>148</v>
      </c>
      <c r="Y2894" s="8" t="s">
        <v>149</v>
      </c>
      <c r="AA2894">
        <f t="shared" si="410"/>
        <v>4</v>
      </c>
      <c r="AB2894" s="32" t="str">
        <f t="shared" si="411"/>
        <v/>
      </c>
      <c r="AC2894" t="str">
        <f t="shared" si="412"/>
        <v>Cost missing</v>
      </c>
      <c r="AD2894" t="str">
        <f>IFERROR(VLOOKUP(J2894,Product_lookup!$A:$G,5,FALSE),"")</f>
        <v/>
      </c>
      <c r="AE2894" t="str">
        <f>IFERROR(VLOOKUP(J2894,Product_lookup!$A:$G,6,FALSE),"")</f>
        <v/>
      </c>
      <c r="AF2894" t="str">
        <f>IFERROR(VLOOKUP(J2894,Product_lookup!$A:$G,7,FALSE),"")</f>
        <v/>
      </c>
      <c r="AG2894" s="33" t="str">
        <f t="shared" si="413"/>
        <v/>
      </c>
    </row>
    <row r="2895" spans="1:33" x14ac:dyDescent="0.3">
      <c r="A2895" s="27">
        <v>46292</v>
      </c>
      <c r="B2895" s="8" t="s">
        <v>19</v>
      </c>
      <c r="C2895" s="8" t="s">
        <v>249</v>
      </c>
      <c r="D2895" s="8" t="s">
        <v>141</v>
      </c>
      <c r="E2895" s="8" t="s">
        <v>351</v>
      </c>
      <c r="F2895" s="8" t="s">
        <v>143</v>
      </c>
      <c r="G2895" s="8" t="s">
        <v>434</v>
      </c>
      <c r="H2895" s="8" t="s">
        <v>20</v>
      </c>
      <c r="I2895" s="8" t="s">
        <v>434</v>
      </c>
      <c r="J2895" s="8" t="s">
        <v>353</v>
      </c>
      <c r="K2895" s="8" t="s">
        <v>21</v>
      </c>
      <c r="L2895" s="12">
        <v>373</v>
      </c>
      <c r="M2895" s="9">
        <v>17</v>
      </c>
      <c r="N2895" s="10">
        <f t="shared" si="405"/>
        <v>4.5576407506702415E-2</v>
      </c>
      <c r="O2895" s="11">
        <f t="shared" si="406"/>
        <v>15.5</v>
      </c>
      <c r="P2895" s="11">
        <v>263.5</v>
      </c>
      <c r="Q2895" s="11">
        <v>3897</v>
      </c>
      <c r="R2895" s="8">
        <v>2</v>
      </c>
      <c r="S2895" s="8">
        <v>3</v>
      </c>
      <c r="T2895" s="33">
        <f t="shared" si="407"/>
        <v>6.761611496022582E-2</v>
      </c>
      <c r="U2895" s="12">
        <f t="shared" si="408"/>
        <v>14.789373814041745</v>
      </c>
      <c r="V2895" s="10">
        <f t="shared" si="409"/>
        <v>0.11764705882352941</v>
      </c>
      <c r="W2895" s="11">
        <v>15.5</v>
      </c>
      <c r="X2895" s="8" t="s">
        <v>148</v>
      </c>
      <c r="Y2895" s="8" t="s">
        <v>149</v>
      </c>
      <c r="AA2895">
        <f t="shared" si="410"/>
        <v>4</v>
      </c>
      <c r="AB2895" s="32" t="str">
        <f t="shared" si="411"/>
        <v/>
      </c>
      <c r="AC2895" t="str">
        <f t="shared" si="412"/>
        <v>Cost missing</v>
      </c>
      <c r="AD2895" t="str">
        <f>IFERROR(VLOOKUP(J2895,Product_lookup!$A:$G,5,FALSE),"")</f>
        <v/>
      </c>
      <c r="AE2895" t="str">
        <f>IFERROR(VLOOKUP(J2895,Product_lookup!$A:$G,6,FALSE),"")</f>
        <v/>
      </c>
      <c r="AF2895" t="str">
        <f>IFERROR(VLOOKUP(J2895,Product_lookup!$A:$G,7,FALSE),"")</f>
        <v/>
      </c>
      <c r="AG2895" s="33" t="str">
        <f t="shared" si="413"/>
        <v/>
      </c>
    </row>
    <row r="2896" spans="1:33" x14ac:dyDescent="0.3">
      <c r="A2896" s="27">
        <v>46293</v>
      </c>
      <c r="B2896" s="8" t="s">
        <v>12</v>
      </c>
      <c r="C2896" s="8" t="s">
        <v>140</v>
      </c>
      <c r="D2896" s="8" t="s">
        <v>141</v>
      </c>
      <c r="E2896" s="8" t="s">
        <v>142</v>
      </c>
      <c r="F2896" s="8" t="s">
        <v>143</v>
      </c>
      <c r="G2896" s="8" t="s">
        <v>151</v>
      </c>
      <c r="H2896" s="8" t="s">
        <v>6</v>
      </c>
      <c r="I2896" s="8" t="s">
        <v>207</v>
      </c>
      <c r="J2896" s="8" t="s">
        <v>147</v>
      </c>
      <c r="K2896" s="8" t="s">
        <v>21</v>
      </c>
      <c r="L2896" s="12">
        <v>231</v>
      </c>
      <c r="M2896" s="9">
        <v>3</v>
      </c>
      <c r="N2896" s="10">
        <f t="shared" si="405"/>
        <v>1.2987012987012988E-2</v>
      </c>
      <c r="O2896" s="11">
        <f t="shared" si="406"/>
        <v>18.5</v>
      </c>
      <c r="P2896" s="11">
        <v>55.5</v>
      </c>
      <c r="Q2896" s="11">
        <v>0</v>
      </c>
      <c r="R2896" s="8">
        <v>0</v>
      </c>
      <c r="S2896" s="8">
        <v>0</v>
      </c>
      <c r="T2896" s="33" t="str">
        <f t="shared" si="407"/>
        <v/>
      </c>
      <c r="U2896" s="12">
        <f t="shared" si="408"/>
        <v>0</v>
      </c>
      <c r="V2896" s="10">
        <f t="shared" si="409"/>
        <v>0</v>
      </c>
      <c r="W2896" s="11">
        <v>18.5</v>
      </c>
      <c r="X2896" s="8" t="s">
        <v>148</v>
      </c>
      <c r="Y2896" s="8" t="s">
        <v>149</v>
      </c>
      <c r="AA2896">
        <f t="shared" si="410"/>
        <v>4</v>
      </c>
      <c r="AB2896" s="32">
        <f t="shared" si="411"/>
        <v>-55.5</v>
      </c>
      <c r="AC2896" t="str">
        <f t="shared" si="412"/>
        <v>No Sales</v>
      </c>
      <c r="AD2896">
        <f>IFERROR(VLOOKUP(J2896,Product_lookup!$A:$G,5,FALSE),"")</f>
        <v>599</v>
      </c>
      <c r="AE2896">
        <f>IFERROR(VLOOKUP(J2896,Product_lookup!$A:$G,6,FALSE),"")</f>
        <v>216</v>
      </c>
      <c r="AF2896">
        <f>IFERROR(VLOOKUP(J2896,Product_lookup!$A:$G,7,FALSE),"")</f>
        <v>144</v>
      </c>
      <c r="AG2896" s="33">
        <f t="shared" si="413"/>
        <v>0.39899833055091821</v>
      </c>
    </row>
    <row r="2897" spans="1:33" x14ac:dyDescent="0.3">
      <c r="A2897" s="27">
        <v>46293</v>
      </c>
      <c r="B2897" s="8" t="s">
        <v>12</v>
      </c>
      <c r="C2897" s="8" t="s">
        <v>140</v>
      </c>
      <c r="D2897" s="8" t="s">
        <v>141</v>
      </c>
      <c r="E2897" s="8" t="s">
        <v>142</v>
      </c>
      <c r="F2897" s="8" t="s">
        <v>143</v>
      </c>
      <c r="G2897" s="8" t="s">
        <v>144</v>
      </c>
      <c r="H2897" s="8" t="s">
        <v>6</v>
      </c>
      <c r="I2897" s="8" t="s">
        <v>524</v>
      </c>
      <c r="J2897" s="8" t="s">
        <v>147</v>
      </c>
      <c r="K2897" s="8" t="s">
        <v>21</v>
      </c>
      <c r="L2897" s="12">
        <v>439</v>
      </c>
      <c r="M2897" s="9">
        <v>9</v>
      </c>
      <c r="N2897" s="10">
        <f t="shared" si="405"/>
        <v>2.0501138952164009E-2</v>
      </c>
      <c r="O2897" s="11">
        <f t="shared" si="406"/>
        <v>18</v>
      </c>
      <c r="P2897" s="11">
        <v>162</v>
      </c>
      <c r="Q2897" s="11">
        <v>1797</v>
      </c>
      <c r="R2897" s="8">
        <v>3</v>
      </c>
      <c r="S2897" s="8">
        <v>3</v>
      </c>
      <c r="T2897" s="33">
        <f t="shared" si="407"/>
        <v>9.0150250417362271E-2</v>
      </c>
      <c r="U2897" s="12">
        <f t="shared" si="408"/>
        <v>11.092592592592593</v>
      </c>
      <c r="V2897" s="10">
        <f t="shared" si="409"/>
        <v>0.33333333333333331</v>
      </c>
      <c r="W2897" s="11">
        <v>18</v>
      </c>
      <c r="X2897" s="8" t="s">
        <v>148</v>
      </c>
      <c r="Y2897" s="8" t="s">
        <v>149</v>
      </c>
      <c r="AA2897">
        <f t="shared" si="410"/>
        <v>4</v>
      </c>
      <c r="AB2897" s="32">
        <f t="shared" si="411"/>
        <v>555</v>
      </c>
      <c r="AC2897" t="str">
        <f t="shared" si="412"/>
        <v>Profitable</v>
      </c>
      <c r="AD2897">
        <f>IFERROR(VLOOKUP(J2897,Product_lookup!$A:$G,5,FALSE),"")</f>
        <v>599</v>
      </c>
      <c r="AE2897">
        <f>IFERROR(VLOOKUP(J2897,Product_lookup!$A:$G,6,FALSE),"")</f>
        <v>216</v>
      </c>
      <c r="AF2897">
        <f>IFERROR(VLOOKUP(J2897,Product_lookup!$A:$G,7,FALSE),"")</f>
        <v>144</v>
      </c>
      <c r="AG2897" s="33">
        <f t="shared" si="413"/>
        <v>0.39899833055091821</v>
      </c>
    </row>
    <row r="2898" spans="1:33" x14ac:dyDescent="0.3">
      <c r="A2898" s="27">
        <v>46293</v>
      </c>
      <c r="B2898" s="8" t="s">
        <v>12</v>
      </c>
      <c r="C2898" s="8" t="s">
        <v>140</v>
      </c>
      <c r="D2898" s="8" t="s">
        <v>141</v>
      </c>
      <c r="E2898" s="8" t="s">
        <v>142</v>
      </c>
      <c r="F2898" s="8" t="s">
        <v>143</v>
      </c>
      <c r="G2898" s="8" t="s">
        <v>170</v>
      </c>
      <c r="H2898" s="8" t="s">
        <v>6</v>
      </c>
      <c r="I2898" s="8" t="s">
        <v>584</v>
      </c>
      <c r="J2898" s="8" t="s">
        <v>147</v>
      </c>
      <c r="K2898" s="8" t="s">
        <v>7</v>
      </c>
      <c r="L2898" s="12">
        <v>805</v>
      </c>
      <c r="M2898" s="9">
        <v>5</v>
      </c>
      <c r="N2898" s="10">
        <f t="shared" si="405"/>
        <v>6.2111801242236021E-3</v>
      </c>
      <c r="O2898" s="11">
        <f t="shared" si="406"/>
        <v>6.95</v>
      </c>
      <c r="P2898" s="11">
        <v>34.75</v>
      </c>
      <c r="Q2898" s="11">
        <v>0</v>
      </c>
      <c r="R2898" s="8">
        <v>0</v>
      </c>
      <c r="S2898" s="8">
        <v>0</v>
      </c>
      <c r="T2898" s="33" t="str">
        <f t="shared" si="407"/>
        <v/>
      </c>
      <c r="U2898" s="12">
        <f t="shared" si="408"/>
        <v>0</v>
      </c>
      <c r="V2898" s="10">
        <f t="shared" si="409"/>
        <v>0</v>
      </c>
      <c r="W2898" s="11">
        <v>13.5</v>
      </c>
      <c r="X2898" s="8" t="s">
        <v>148</v>
      </c>
      <c r="Y2898" s="8" t="s">
        <v>149</v>
      </c>
      <c r="AA2898">
        <f t="shared" si="410"/>
        <v>4</v>
      </c>
      <c r="AB2898" s="32">
        <f t="shared" si="411"/>
        <v>-34.75</v>
      </c>
      <c r="AC2898" t="str">
        <f t="shared" si="412"/>
        <v>No Sales</v>
      </c>
      <c r="AD2898">
        <f>IFERROR(VLOOKUP(J2898,Product_lookup!$A:$G,5,FALSE),"")</f>
        <v>599</v>
      </c>
      <c r="AE2898">
        <f>IFERROR(VLOOKUP(J2898,Product_lookup!$A:$G,6,FALSE),"")</f>
        <v>216</v>
      </c>
      <c r="AF2898">
        <f>IFERROR(VLOOKUP(J2898,Product_lookup!$A:$G,7,FALSE),"")</f>
        <v>144</v>
      </c>
      <c r="AG2898" s="33">
        <f t="shared" si="413"/>
        <v>0.39899833055091821</v>
      </c>
    </row>
    <row r="2899" spans="1:33" x14ac:dyDescent="0.3">
      <c r="A2899" s="27">
        <v>46293</v>
      </c>
      <c r="B2899" s="8" t="s">
        <v>12</v>
      </c>
      <c r="C2899" s="8" t="s">
        <v>140</v>
      </c>
      <c r="D2899" s="8" t="s">
        <v>141</v>
      </c>
      <c r="E2899" s="8" t="s">
        <v>142</v>
      </c>
      <c r="F2899" s="8" t="s">
        <v>143</v>
      </c>
      <c r="G2899" s="8" t="s">
        <v>144</v>
      </c>
      <c r="H2899" s="8" t="s">
        <v>6</v>
      </c>
      <c r="I2899" s="8" t="s">
        <v>435</v>
      </c>
      <c r="J2899" s="8" t="s">
        <v>147</v>
      </c>
      <c r="K2899" s="8" t="s">
        <v>21</v>
      </c>
      <c r="L2899" s="12">
        <v>144</v>
      </c>
      <c r="M2899" s="9">
        <v>2</v>
      </c>
      <c r="N2899" s="10">
        <f t="shared" si="405"/>
        <v>1.3888888888888888E-2</v>
      </c>
      <c r="O2899" s="11">
        <f t="shared" si="406"/>
        <v>11</v>
      </c>
      <c r="P2899" s="11">
        <v>22</v>
      </c>
      <c r="Q2899" s="11">
        <v>599</v>
      </c>
      <c r="R2899" s="8">
        <v>1</v>
      </c>
      <c r="S2899" s="8">
        <v>1</v>
      </c>
      <c r="T2899" s="33">
        <f t="shared" si="407"/>
        <v>3.6727879799666109E-2</v>
      </c>
      <c r="U2899" s="12">
        <f t="shared" si="408"/>
        <v>27.227272727272727</v>
      </c>
      <c r="V2899" s="10">
        <f t="shared" si="409"/>
        <v>0.5</v>
      </c>
      <c r="W2899" s="11">
        <v>11</v>
      </c>
      <c r="X2899" s="8" t="s">
        <v>148</v>
      </c>
      <c r="Y2899" s="8" t="s">
        <v>149</v>
      </c>
      <c r="AA2899">
        <f t="shared" si="410"/>
        <v>4</v>
      </c>
      <c r="AB2899" s="32">
        <f t="shared" si="411"/>
        <v>217</v>
      </c>
      <c r="AC2899" t="str">
        <f t="shared" si="412"/>
        <v>Profitable</v>
      </c>
      <c r="AD2899">
        <f>IFERROR(VLOOKUP(J2899,Product_lookup!$A:$G,5,FALSE),"")</f>
        <v>599</v>
      </c>
      <c r="AE2899">
        <f>IFERROR(VLOOKUP(J2899,Product_lookup!$A:$G,6,FALSE),"")</f>
        <v>216</v>
      </c>
      <c r="AF2899">
        <f>IFERROR(VLOOKUP(J2899,Product_lookup!$A:$G,7,FALSE),"")</f>
        <v>144</v>
      </c>
      <c r="AG2899" s="33">
        <f t="shared" si="413"/>
        <v>0.39899833055091821</v>
      </c>
    </row>
    <row r="2900" spans="1:33" x14ac:dyDescent="0.3">
      <c r="A2900" s="27">
        <v>46293</v>
      </c>
      <c r="B2900" s="8" t="s">
        <v>12</v>
      </c>
      <c r="C2900" s="8" t="s">
        <v>140</v>
      </c>
      <c r="D2900" s="8" t="s">
        <v>141</v>
      </c>
      <c r="E2900" s="8" t="s">
        <v>150</v>
      </c>
      <c r="F2900" s="8" t="s">
        <v>143</v>
      </c>
      <c r="G2900" s="8" t="s">
        <v>144</v>
      </c>
      <c r="H2900" s="8" t="s">
        <v>6</v>
      </c>
      <c r="I2900" s="8" t="s">
        <v>210</v>
      </c>
      <c r="J2900" s="8" t="s">
        <v>153</v>
      </c>
      <c r="K2900" s="8" t="s">
        <v>21</v>
      </c>
      <c r="L2900" s="12">
        <v>941</v>
      </c>
      <c r="M2900" s="9">
        <v>14</v>
      </c>
      <c r="N2900" s="10">
        <f t="shared" si="405"/>
        <v>1.487778958554729E-2</v>
      </c>
      <c r="O2900" s="11">
        <f t="shared" si="406"/>
        <v>10</v>
      </c>
      <c r="P2900" s="11">
        <v>140</v>
      </c>
      <c r="Q2900" s="11">
        <v>0</v>
      </c>
      <c r="R2900" s="8">
        <v>0</v>
      </c>
      <c r="S2900" s="8">
        <v>0</v>
      </c>
      <c r="T2900" s="33" t="str">
        <f t="shared" si="407"/>
        <v/>
      </c>
      <c r="U2900" s="12">
        <f t="shared" si="408"/>
        <v>0</v>
      </c>
      <c r="V2900" s="10">
        <f t="shared" si="409"/>
        <v>0</v>
      </c>
      <c r="W2900" s="11">
        <v>10</v>
      </c>
      <c r="X2900" s="8" t="s">
        <v>148</v>
      </c>
      <c r="Y2900" s="8" t="s">
        <v>149</v>
      </c>
      <c r="AA2900">
        <f t="shared" si="410"/>
        <v>4</v>
      </c>
      <c r="AB2900" s="32">
        <f t="shared" si="411"/>
        <v>-140</v>
      </c>
      <c r="AC2900" t="str">
        <f t="shared" si="412"/>
        <v>No Sales</v>
      </c>
      <c r="AD2900">
        <f>IFERROR(VLOOKUP(J2900,Product_lookup!$A:$G,5,FALSE),"")</f>
        <v>549</v>
      </c>
      <c r="AE2900">
        <f>IFERROR(VLOOKUP(J2900,Product_lookup!$A:$G,6,FALSE),"")</f>
        <v>192</v>
      </c>
      <c r="AF2900">
        <f>IFERROR(VLOOKUP(J2900,Product_lookup!$A:$G,7,FALSE),"")</f>
        <v>139</v>
      </c>
      <c r="AG2900" s="33">
        <f t="shared" si="413"/>
        <v>0.39708561020036431</v>
      </c>
    </row>
    <row r="2901" spans="1:33" x14ac:dyDescent="0.3">
      <c r="A2901" s="27">
        <v>46293</v>
      </c>
      <c r="B2901" s="8" t="s">
        <v>12</v>
      </c>
      <c r="C2901" s="8" t="s">
        <v>140</v>
      </c>
      <c r="D2901" s="8" t="s">
        <v>141</v>
      </c>
      <c r="E2901" s="8" t="s">
        <v>157</v>
      </c>
      <c r="F2901" s="8" t="s">
        <v>143</v>
      </c>
      <c r="G2901" s="8" t="s">
        <v>151</v>
      </c>
      <c r="H2901" s="8" t="s">
        <v>6</v>
      </c>
      <c r="I2901" s="8" t="s">
        <v>386</v>
      </c>
      <c r="J2901" s="8" t="s">
        <v>159</v>
      </c>
      <c r="K2901" s="8" t="s">
        <v>21</v>
      </c>
      <c r="L2901" s="12">
        <v>98</v>
      </c>
      <c r="M2901" s="9">
        <v>5</v>
      </c>
      <c r="N2901" s="10">
        <f t="shared" si="405"/>
        <v>5.1020408163265307E-2</v>
      </c>
      <c r="O2901" s="11">
        <f t="shared" si="406"/>
        <v>10.73</v>
      </c>
      <c r="P2901" s="11">
        <v>53.65</v>
      </c>
      <c r="Q2901" s="11">
        <v>0</v>
      </c>
      <c r="R2901" s="8">
        <v>0</v>
      </c>
      <c r="S2901" s="8">
        <v>0</v>
      </c>
      <c r="T2901" s="33" t="str">
        <f t="shared" si="407"/>
        <v/>
      </c>
      <c r="U2901" s="12">
        <f t="shared" si="408"/>
        <v>0</v>
      </c>
      <c r="V2901" s="10">
        <f t="shared" si="409"/>
        <v>0</v>
      </c>
      <c r="W2901" s="11">
        <v>11</v>
      </c>
      <c r="X2901" s="8" t="s">
        <v>148</v>
      </c>
      <c r="Y2901" s="8" t="s">
        <v>149</v>
      </c>
      <c r="AA2901">
        <f t="shared" si="410"/>
        <v>4</v>
      </c>
      <c r="AB2901" s="32">
        <f t="shared" si="411"/>
        <v>-53.65</v>
      </c>
      <c r="AC2901" t="str">
        <f t="shared" si="412"/>
        <v>No Sales</v>
      </c>
      <c r="AD2901">
        <f>IFERROR(VLOOKUP(J2901,Product_lookup!$A:$G,5,FALSE),"")</f>
        <v>399</v>
      </c>
      <c r="AE2901">
        <f>IFERROR(VLOOKUP(J2901,Product_lookup!$A:$G,6,FALSE),"")</f>
        <v>148</v>
      </c>
      <c r="AF2901">
        <f>IFERROR(VLOOKUP(J2901,Product_lookup!$A:$G,7,FALSE),"")</f>
        <v>126</v>
      </c>
      <c r="AG2901" s="33">
        <f t="shared" si="413"/>
        <v>0.31328320802005011</v>
      </c>
    </row>
    <row r="2902" spans="1:33" x14ac:dyDescent="0.3">
      <c r="A2902" s="27">
        <v>46293</v>
      </c>
      <c r="B2902" s="8" t="s">
        <v>12</v>
      </c>
      <c r="C2902" s="8" t="s">
        <v>140</v>
      </c>
      <c r="D2902" s="8" t="s">
        <v>141</v>
      </c>
      <c r="E2902" s="8" t="s">
        <v>157</v>
      </c>
      <c r="F2902" s="8" t="s">
        <v>143</v>
      </c>
      <c r="G2902" s="8" t="s">
        <v>144</v>
      </c>
      <c r="H2902" s="8" t="s">
        <v>6</v>
      </c>
      <c r="I2902" s="8" t="s">
        <v>162</v>
      </c>
      <c r="J2902" s="8" t="s">
        <v>159</v>
      </c>
      <c r="K2902" s="8" t="s">
        <v>14</v>
      </c>
      <c r="L2902" s="12">
        <v>1433</v>
      </c>
      <c r="M2902" s="9">
        <v>16</v>
      </c>
      <c r="N2902" s="10">
        <f t="shared" si="405"/>
        <v>1.1165387299371946E-2</v>
      </c>
      <c r="O2902" s="11">
        <f t="shared" si="406"/>
        <v>7.75</v>
      </c>
      <c r="P2902" s="11">
        <v>124</v>
      </c>
      <c r="Q2902" s="11">
        <v>399</v>
      </c>
      <c r="R2902" s="8">
        <v>1</v>
      </c>
      <c r="S2902" s="8">
        <v>1</v>
      </c>
      <c r="T2902" s="33">
        <f t="shared" si="407"/>
        <v>0.31077694235588971</v>
      </c>
      <c r="U2902" s="12">
        <f t="shared" si="408"/>
        <v>3.217741935483871</v>
      </c>
      <c r="V2902" s="10">
        <f t="shared" si="409"/>
        <v>6.25E-2</v>
      </c>
      <c r="W2902" s="11">
        <v>12</v>
      </c>
      <c r="X2902" s="8" t="s">
        <v>148</v>
      </c>
      <c r="Y2902" s="8" t="s">
        <v>149</v>
      </c>
      <c r="AA2902">
        <f t="shared" si="410"/>
        <v>4</v>
      </c>
      <c r="AB2902" s="32">
        <f t="shared" si="411"/>
        <v>1</v>
      </c>
      <c r="AC2902" t="str">
        <f t="shared" si="412"/>
        <v>Profitable</v>
      </c>
      <c r="AD2902">
        <f>IFERROR(VLOOKUP(J2902,Product_lookup!$A:$G,5,FALSE),"")</f>
        <v>399</v>
      </c>
      <c r="AE2902">
        <f>IFERROR(VLOOKUP(J2902,Product_lookup!$A:$G,6,FALSE),"")</f>
        <v>148</v>
      </c>
      <c r="AF2902">
        <f>IFERROR(VLOOKUP(J2902,Product_lookup!$A:$G,7,FALSE),"")</f>
        <v>126</v>
      </c>
      <c r="AG2902" s="33">
        <f t="shared" si="413"/>
        <v>0.31328320802005011</v>
      </c>
    </row>
    <row r="2903" spans="1:33" x14ac:dyDescent="0.3">
      <c r="A2903" s="27">
        <v>46293</v>
      </c>
      <c r="B2903" s="8" t="s">
        <v>12</v>
      </c>
      <c r="C2903" s="8" t="s">
        <v>140</v>
      </c>
      <c r="D2903" s="8" t="s">
        <v>141</v>
      </c>
      <c r="E2903" s="8" t="s">
        <v>164</v>
      </c>
      <c r="F2903" s="8" t="s">
        <v>143</v>
      </c>
      <c r="G2903" s="8" t="s">
        <v>144</v>
      </c>
      <c r="H2903" s="8" t="s">
        <v>6</v>
      </c>
      <c r="I2903" s="8" t="s">
        <v>458</v>
      </c>
      <c r="J2903" s="8" t="s">
        <v>166</v>
      </c>
      <c r="K2903" s="8" t="s">
        <v>14</v>
      </c>
      <c r="L2903" s="12">
        <v>346</v>
      </c>
      <c r="M2903" s="9">
        <v>3</v>
      </c>
      <c r="N2903" s="10">
        <f t="shared" si="405"/>
        <v>8.670520231213872E-3</v>
      </c>
      <c r="O2903" s="11">
        <f t="shared" si="406"/>
        <v>8.11</v>
      </c>
      <c r="P2903" s="11">
        <v>24.33</v>
      </c>
      <c r="Q2903" s="11">
        <v>0</v>
      </c>
      <c r="R2903" s="8">
        <v>0</v>
      </c>
      <c r="S2903" s="8">
        <v>0</v>
      </c>
      <c r="T2903" s="33" t="str">
        <f t="shared" si="407"/>
        <v/>
      </c>
      <c r="U2903" s="12">
        <f t="shared" si="408"/>
        <v>0</v>
      </c>
      <c r="V2903" s="10">
        <f t="shared" si="409"/>
        <v>0</v>
      </c>
      <c r="W2903" s="11">
        <v>13</v>
      </c>
      <c r="X2903" s="8" t="s">
        <v>148</v>
      </c>
      <c r="Y2903" s="8" t="s">
        <v>149</v>
      </c>
      <c r="AA2903">
        <f t="shared" si="410"/>
        <v>4</v>
      </c>
      <c r="AB2903" s="32">
        <f t="shared" si="411"/>
        <v>-24.33</v>
      </c>
      <c r="AC2903" t="str">
        <f t="shared" si="412"/>
        <v>No Sales</v>
      </c>
      <c r="AD2903">
        <f>IFERROR(VLOOKUP(J2903,Product_lookup!$A:$G,5,FALSE),"")</f>
        <v>449</v>
      </c>
      <c r="AE2903">
        <f>IFERROR(VLOOKUP(J2903,Product_lookup!$A:$G,6,FALSE),"")</f>
        <v>162</v>
      </c>
      <c r="AF2903">
        <f>IFERROR(VLOOKUP(J2903,Product_lookup!$A:$G,7,FALSE),"")</f>
        <v>130</v>
      </c>
      <c r="AG2903" s="33">
        <f t="shared" si="413"/>
        <v>0.34966592427616927</v>
      </c>
    </row>
    <row r="2904" spans="1:33" x14ac:dyDescent="0.3">
      <c r="A2904" s="27">
        <v>46293</v>
      </c>
      <c r="B2904" s="8" t="s">
        <v>12</v>
      </c>
      <c r="C2904" s="8" t="s">
        <v>140</v>
      </c>
      <c r="D2904" s="8" t="s">
        <v>141</v>
      </c>
      <c r="E2904" s="8" t="s">
        <v>239</v>
      </c>
      <c r="F2904" s="8" t="s">
        <v>143</v>
      </c>
      <c r="G2904" s="8" t="s">
        <v>178</v>
      </c>
      <c r="H2904" s="8" t="s">
        <v>6</v>
      </c>
      <c r="I2904" s="8" t="s">
        <v>713</v>
      </c>
      <c r="J2904" s="8" t="s">
        <v>242</v>
      </c>
      <c r="K2904" s="8" t="s">
        <v>7</v>
      </c>
      <c r="L2904" s="12">
        <v>231</v>
      </c>
      <c r="M2904" s="9">
        <v>0</v>
      </c>
      <c r="N2904" s="10">
        <f t="shared" si="405"/>
        <v>0</v>
      </c>
      <c r="O2904" s="11" t="str">
        <f t="shared" si="406"/>
        <v/>
      </c>
      <c r="P2904" s="11">
        <v>0</v>
      </c>
      <c r="Q2904" s="11">
        <v>0</v>
      </c>
      <c r="R2904" s="8">
        <v>0</v>
      </c>
      <c r="S2904" s="8">
        <v>0</v>
      </c>
      <c r="T2904" s="33" t="str">
        <f t="shared" si="407"/>
        <v/>
      </c>
      <c r="U2904" s="12" t="str">
        <f t="shared" si="408"/>
        <v/>
      </c>
      <c r="V2904" s="10" t="str">
        <f t="shared" si="409"/>
        <v/>
      </c>
      <c r="W2904" s="11">
        <v>5.5</v>
      </c>
      <c r="X2904" s="8" t="s">
        <v>148</v>
      </c>
      <c r="Y2904" s="8" t="s">
        <v>149</v>
      </c>
      <c r="AA2904">
        <f t="shared" si="410"/>
        <v>4</v>
      </c>
      <c r="AB2904" s="32">
        <f t="shared" si="411"/>
        <v>0</v>
      </c>
      <c r="AC2904" t="str">
        <f t="shared" si="412"/>
        <v>No Spend</v>
      </c>
      <c r="AD2904">
        <f>IFERROR(VLOOKUP(J2904,Product_lookup!$A:$G,5,FALSE),"")</f>
        <v>299</v>
      </c>
      <c r="AE2904">
        <f>IFERROR(VLOOKUP(J2904,Product_lookup!$A:$G,6,FALSE),"")</f>
        <v>114</v>
      </c>
      <c r="AF2904">
        <f>IFERROR(VLOOKUP(J2904,Product_lookup!$A:$G,7,FALSE),"")</f>
        <v>107</v>
      </c>
      <c r="AG2904" s="33">
        <f t="shared" si="413"/>
        <v>0.2608695652173913</v>
      </c>
    </row>
    <row r="2905" spans="1:33" x14ac:dyDescent="0.3">
      <c r="A2905" s="27">
        <v>46293</v>
      </c>
      <c r="B2905" s="8" t="s">
        <v>12</v>
      </c>
      <c r="C2905" s="8" t="s">
        <v>140</v>
      </c>
      <c r="D2905" s="8" t="s">
        <v>141</v>
      </c>
      <c r="E2905" s="8" t="s">
        <v>239</v>
      </c>
      <c r="F2905" s="8" t="s">
        <v>143</v>
      </c>
      <c r="G2905" s="8" t="s">
        <v>144</v>
      </c>
      <c r="H2905" s="8" t="s">
        <v>6</v>
      </c>
      <c r="I2905" s="8" t="s">
        <v>588</v>
      </c>
      <c r="J2905" s="8" t="s">
        <v>242</v>
      </c>
      <c r="K2905" s="8" t="s">
        <v>7</v>
      </c>
      <c r="L2905" s="12">
        <v>264</v>
      </c>
      <c r="M2905" s="9">
        <v>0</v>
      </c>
      <c r="N2905" s="10">
        <f t="shared" si="405"/>
        <v>0</v>
      </c>
      <c r="O2905" s="11" t="str">
        <f t="shared" si="406"/>
        <v/>
      </c>
      <c r="P2905" s="11">
        <v>0</v>
      </c>
      <c r="Q2905" s="11">
        <v>0</v>
      </c>
      <c r="R2905" s="8">
        <v>0</v>
      </c>
      <c r="S2905" s="8">
        <v>0</v>
      </c>
      <c r="T2905" s="33" t="str">
        <f t="shared" si="407"/>
        <v/>
      </c>
      <c r="U2905" s="12" t="str">
        <f t="shared" si="408"/>
        <v/>
      </c>
      <c r="V2905" s="10" t="str">
        <f t="shared" si="409"/>
        <v/>
      </c>
      <c r="W2905" s="11">
        <v>6</v>
      </c>
      <c r="X2905" s="8" t="s">
        <v>148</v>
      </c>
      <c r="Y2905" s="8" t="s">
        <v>149</v>
      </c>
      <c r="AA2905">
        <f t="shared" si="410"/>
        <v>4</v>
      </c>
      <c r="AB2905" s="32">
        <f t="shared" si="411"/>
        <v>0</v>
      </c>
      <c r="AC2905" t="str">
        <f t="shared" si="412"/>
        <v>No Spend</v>
      </c>
      <c r="AD2905">
        <f>IFERROR(VLOOKUP(J2905,Product_lookup!$A:$G,5,FALSE),"")</f>
        <v>299</v>
      </c>
      <c r="AE2905">
        <f>IFERROR(VLOOKUP(J2905,Product_lookup!$A:$G,6,FALSE),"")</f>
        <v>114</v>
      </c>
      <c r="AF2905">
        <f>IFERROR(VLOOKUP(J2905,Product_lookup!$A:$G,7,FALSE),"")</f>
        <v>107</v>
      </c>
      <c r="AG2905" s="33">
        <f t="shared" si="413"/>
        <v>0.2608695652173913</v>
      </c>
    </row>
    <row r="2906" spans="1:33" x14ac:dyDescent="0.3">
      <c r="A2906" s="27">
        <v>46293</v>
      </c>
      <c r="B2906" s="8" t="s">
        <v>12</v>
      </c>
      <c r="C2906" s="8" t="s">
        <v>140</v>
      </c>
      <c r="D2906" s="8" t="s">
        <v>141</v>
      </c>
      <c r="E2906" s="8" t="s">
        <v>239</v>
      </c>
      <c r="F2906" s="8" t="s">
        <v>143</v>
      </c>
      <c r="G2906" s="8" t="s">
        <v>144</v>
      </c>
      <c r="H2906" s="8" t="s">
        <v>6</v>
      </c>
      <c r="I2906" s="8" t="s">
        <v>240</v>
      </c>
      <c r="J2906" s="8" t="s">
        <v>242</v>
      </c>
      <c r="K2906" s="8" t="s">
        <v>21</v>
      </c>
      <c r="L2906" s="12">
        <v>453</v>
      </c>
      <c r="M2906" s="9">
        <v>14</v>
      </c>
      <c r="N2906" s="10">
        <f t="shared" si="405"/>
        <v>3.0905077262693158E-2</v>
      </c>
      <c r="O2906" s="11">
        <f t="shared" si="406"/>
        <v>6</v>
      </c>
      <c r="P2906" s="11">
        <v>84</v>
      </c>
      <c r="Q2906" s="11">
        <v>0</v>
      </c>
      <c r="R2906" s="8">
        <v>0</v>
      </c>
      <c r="S2906" s="8">
        <v>0</v>
      </c>
      <c r="T2906" s="33" t="str">
        <f t="shared" si="407"/>
        <v/>
      </c>
      <c r="U2906" s="12">
        <f t="shared" si="408"/>
        <v>0</v>
      </c>
      <c r="V2906" s="10">
        <f t="shared" si="409"/>
        <v>0</v>
      </c>
      <c r="W2906" s="11">
        <v>6</v>
      </c>
      <c r="X2906" s="8" t="s">
        <v>148</v>
      </c>
      <c r="Y2906" s="8" t="s">
        <v>149</v>
      </c>
      <c r="AA2906">
        <f t="shared" si="410"/>
        <v>4</v>
      </c>
      <c r="AB2906" s="32">
        <f t="shared" si="411"/>
        <v>-84</v>
      </c>
      <c r="AC2906" t="str">
        <f t="shared" si="412"/>
        <v>No Sales</v>
      </c>
      <c r="AD2906">
        <f>IFERROR(VLOOKUP(J2906,Product_lookup!$A:$G,5,FALSE),"")</f>
        <v>299</v>
      </c>
      <c r="AE2906">
        <f>IFERROR(VLOOKUP(J2906,Product_lookup!$A:$G,6,FALSE),"")</f>
        <v>114</v>
      </c>
      <c r="AF2906">
        <f>IFERROR(VLOOKUP(J2906,Product_lookup!$A:$G,7,FALSE),"")</f>
        <v>107</v>
      </c>
      <c r="AG2906" s="33">
        <f t="shared" si="413"/>
        <v>0.2608695652173913</v>
      </c>
    </row>
    <row r="2907" spans="1:33" x14ac:dyDescent="0.3">
      <c r="A2907" s="27">
        <v>46293</v>
      </c>
      <c r="B2907" s="8" t="s">
        <v>12</v>
      </c>
      <c r="C2907" s="8" t="s">
        <v>140</v>
      </c>
      <c r="D2907" s="8" t="s">
        <v>141</v>
      </c>
      <c r="E2907" s="8" t="s">
        <v>239</v>
      </c>
      <c r="F2907" s="8" t="s">
        <v>143</v>
      </c>
      <c r="G2907" s="8" t="s">
        <v>151</v>
      </c>
      <c r="H2907" s="8" t="s">
        <v>6</v>
      </c>
      <c r="I2907" s="8" t="s">
        <v>361</v>
      </c>
      <c r="J2907" s="8" t="s">
        <v>242</v>
      </c>
      <c r="K2907" s="8" t="s">
        <v>7</v>
      </c>
      <c r="L2907" s="8">
        <v>465</v>
      </c>
      <c r="M2907" s="9">
        <v>1</v>
      </c>
      <c r="N2907" s="10">
        <f t="shared" si="405"/>
        <v>2.1505376344086021E-3</v>
      </c>
      <c r="O2907" s="11">
        <f t="shared" si="406"/>
        <v>5.08</v>
      </c>
      <c r="P2907" s="11">
        <v>5.08</v>
      </c>
      <c r="Q2907" s="11">
        <v>0</v>
      </c>
      <c r="R2907" s="8">
        <v>0</v>
      </c>
      <c r="S2907" s="8">
        <v>0</v>
      </c>
      <c r="T2907" s="33" t="str">
        <f t="shared" si="407"/>
        <v/>
      </c>
      <c r="U2907" s="12">
        <f t="shared" si="408"/>
        <v>0</v>
      </c>
      <c r="V2907" s="10">
        <f t="shared" si="409"/>
        <v>0</v>
      </c>
      <c r="W2907" s="11">
        <v>8.5</v>
      </c>
      <c r="X2907" s="8" t="s">
        <v>148</v>
      </c>
      <c r="Y2907" s="8" t="s">
        <v>149</v>
      </c>
      <c r="AA2907">
        <f t="shared" si="410"/>
        <v>4</v>
      </c>
      <c r="AB2907" s="32">
        <f t="shared" si="411"/>
        <v>-5.08</v>
      </c>
      <c r="AC2907" t="str">
        <f t="shared" si="412"/>
        <v>No Sales</v>
      </c>
      <c r="AD2907">
        <f>IFERROR(VLOOKUP(J2907,Product_lookup!$A:$G,5,FALSE),"")</f>
        <v>299</v>
      </c>
      <c r="AE2907">
        <f>IFERROR(VLOOKUP(J2907,Product_lookup!$A:$G,6,FALSE),"")</f>
        <v>114</v>
      </c>
      <c r="AF2907">
        <f>IFERROR(VLOOKUP(J2907,Product_lookup!$A:$G,7,FALSE),"")</f>
        <v>107</v>
      </c>
      <c r="AG2907" s="33">
        <f t="shared" si="413"/>
        <v>0.2608695652173913</v>
      </c>
    </row>
    <row r="2908" spans="1:33" x14ac:dyDescent="0.3">
      <c r="A2908" s="27">
        <v>46293</v>
      </c>
      <c r="B2908" s="8" t="s">
        <v>12</v>
      </c>
      <c r="C2908" s="8" t="s">
        <v>140</v>
      </c>
      <c r="D2908" s="8" t="s">
        <v>141</v>
      </c>
      <c r="E2908" s="8" t="s">
        <v>167</v>
      </c>
      <c r="F2908" s="8" t="s">
        <v>143</v>
      </c>
      <c r="G2908" s="8" t="s">
        <v>144</v>
      </c>
      <c r="H2908" s="8" t="s">
        <v>6</v>
      </c>
      <c r="I2908" s="8" t="s">
        <v>255</v>
      </c>
      <c r="J2908" s="8" t="s">
        <v>169</v>
      </c>
      <c r="K2908" s="8" t="s">
        <v>14</v>
      </c>
      <c r="L2908" s="12">
        <v>1723</v>
      </c>
      <c r="M2908" s="9">
        <v>8</v>
      </c>
      <c r="N2908" s="10">
        <f t="shared" si="405"/>
        <v>4.6430644225188625E-3</v>
      </c>
      <c r="O2908" s="11">
        <f t="shared" si="406"/>
        <v>3.87</v>
      </c>
      <c r="P2908" s="11">
        <v>30.96</v>
      </c>
      <c r="Q2908" s="11">
        <v>0</v>
      </c>
      <c r="R2908" s="8">
        <v>0</v>
      </c>
      <c r="S2908" s="8">
        <v>0</v>
      </c>
      <c r="T2908" s="33" t="str">
        <f t="shared" si="407"/>
        <v/>
      </c>
      <c r="U2908" s="12">
        <f t="shared" si="408"/>
        <v>0</v>
      </c>
      <c r="V2908" s="10">
        <f t="shared" si="409"/>
        <v>0</v>
      </c>
      <c r="W2908" s="11">
        <v>6</v>
      </c>
      <c r="X2908" s="8" t="s">
        <v>148</v>
      </c>
      <c r="Y2908" s="8" t="s">
        <v>149</v>
      </c>
      <c r="AA2908">
        <f t="shared" si="410"/>
        <v>4</v>
      </c>
      <c r="AB2908" s="32">
        <f t="shared" si="411"/>
        <v>-30.96</v>
      </c>
      <c r="AC2908" t="str">
        <f t="shared" si="412"/>
        <v>No Sales</v>
      </c>
      <c r="AD2908">
        <f>IFERROR(VLOOKUP(J2908,Product_lookup!$A:$G,5,FALSE),"")</f>
        <v>249</v>
      </c>
      <c r="AE2908">
        <f>IFERROR(VLOOKUP(J2908,Product_lookup!$A:$G,6,FALSE),"")</f>
        <v>100</v>
      </c>
      <c r="AF2908">
        <f>IFERROR(VLOOKUP(J2908,Product_lookup!$A:$G,7,FALSE),"")</f>
        <v>102</v>
      </c>
      <c r="AG2908" s="33">
        <f t="shared" si="413"/>
        <v>0.18875502008032127</v>
      </c>
    </row>
    <row r="2909" spans="1:33" x14ac:dyDescent="0.3">
      <c r="A2909" s="27">
        <v>46293</v>
      </c>
      <c r="B2909" s="8" t="s">
        <v>12</v>
      </c>
      <c r="C2909" s="8" t="s">
        <v>140</v>
      </c>
      <c r="D2909" s="8" t="s">
        <v>141</v>
      </c>
      <c r="E2909" s="8" t="s">
        <v>167</v>
      </c>
      <c r="F2909" s="8" t="s">
        <v>143</v>
      </c>
      <c r="G2909" s="8" t="s">
        <v>144</v>
      </c>
      <c r="H2909" s="8" t="s">
        <v>6</v>
      </c>
      <c r="I2909" s="8" t="s">
        <v>256</v>
      </c>
      <c r="J2909" s="8" t="s">
        <v>169</v>
      </c>
      <c r="K2909" s="8" t="s">
        <v>21</v>
      </c>
      <c r="L2909" s="12">
        <v>267</v>
      </c>
      <c r="M2909" s="9">
        <v>4</v>
      </c>
      <c r="N2909" s="10">
        <f t="shared" si="405"/>
        <v>1.4981273408239701E-2</v>
      </c>
      <c r="O2909" s="11">
        <f t="shared" si="406"/>
        <v>6.5</v>
      </c>
      <c r="P2909" s="11">
        <v>26</v>
      </c>
      <c r="Q2909" s="11">
        <v>498</v>
      </c>
      <c r="R2909" s="8">
        <v>2</v>
      </c>
      <c r="S2909" s="8">
        <v>2</v>
      </c>
      <c r="T2909" s="33">
        <f t="shared" si="407"/>
        <v>5.2208835341365459E-2</v>
      </c>
      <c r="U2909" s="12">
        <f t="shared" si="408"/>
        <v>19.153846153846153</v>
      </c>
      <c r="V2909" s="10">
        <f t="shared" si="409"/>
        <v>0.5</v>
      </c>
      <c r="W2909" s="11">
        <v>6.5</v>
      </c>
      <c r="X2909" s="8" t="s">
        <v>148</v>
      </c>
      <c r="Y2909" s="8" t="s">
        <v>149</v>
      </c>
      <c r="AA2909">
        <f t="shared" si="410"/>
        <v>4</v>
      </c>
      <c r="AB2909" s="32">
        <f t="shared" si="411"/>
        <v>68</v>
      </c>
      <c r="AC2909" t="str">
        <f t="shared" si="412"/>
        <v>Profitable</v>
      </c>
      <c r="AD2909">
        <f>IFERROR(VLOOKUP(J2909,Product_lookup!$A:$G,5,FALSE),"")</f>
        <v>249</v>
      </c>
      <c r="AE2909">
        <f>IFERROR(VLOOKUP(J2909,Product_lookup!$A:$G,6,FALSE),"")</f>
        <v>100</v>
      </c>
      <c r="AF2909">
        <f>IFERROR(VLOOKUP(J2909,Product_lookup!$A:$G,7,FALSE),"")</f>
        <v>102</v>
      </c>
      <c r="AG2909" s="33">
        <f t="shared" si="413"/>
        <v>0.18875502008032127</v>
      </c>
    </row>
    <row r="2910" spans="1:33" x14ac:dyDescent="0.3">
      <c r="A2910" s="27">
        <v>46293</v>
      </c>
      <c r="B2910" s="8" t="s">
        <v>12</v>
      </c>
      <c r="C2910" s="8" t="s">
        <v>140</v>
      </c>
      <c r="D2910" s="8" t="s">
        <v>141</v>
      </c>
      <c r="E2910" s="8" t="s">
        <v>167</v>
      </c>
      <c r="F2910" s="8" t="s">
        <v>143</v>
      </c>
      <c r="G2910" s="8" t="s">
        <v>151</v>
      </c>
      <c r="H2910" s="8" t="s">
        <v>6</v>
      </c>
      <c r="I2910" s="8" t="s">
        <v>237</v>
      </c>
      <c r="J2910" s="8" t="s">
        <v>169</v>
      </c>
      <c r="K2910" s="8" t="s">
        <v>14</v>
      </c>
      <c r="L2910" s="12">
        <v>319</v>
      </c>
      <c r="M2910" s="9">
        <v>1</v>
      </c>
      <c r="N2910" s="10">
        <f t="shared" si="405"/>
        <v>3.134796238244514E-3</v>
      </c>
      <c r="O2910" s="11">
        <f t="shared" si="406"/>
        <v>5.03</v>
      </c>
      <c r="P2910" s="11">
        <v>5.03</v>
      </c>
      <c r="Q2910" s="11">
        <v>0</v>
      </c>
      <c r="R2910" s="8">
        <v>0</v>
      </c>
      <c r="S2910" s="8">
        <v>0</v>
      </c>
      <c r="T2910" s="33" t="str">
        <f t="shared" si="407"/>
        <v/>
      </c>
      <c r="U2910" s="12">
        <f t="shared" si="408"/>
        <v>0</v>
      </c>
      <c r="V2910" s="10">
        <f t="shared" si="409"/>
        <v>0</v>
      </c>
      <c r="W2910" s="11">
        <v>6</v>
      </c>
      <c r="X2910" s="8" t="s">
        <v>148</v>
      </c>
      <c r="Y2910" s="8" t="s">
        <v>149</v>
      </c>
      <c r="AA2910">
        <f t="shared" si="410"/>
        <v>4</v>
      </c>
      <c r="AB2910" s="32">
        <f t="shared" si="411"/>
        <v>-5.03</v>
      </c>
      <c r="AC2910" t="str">
        <f t="shared" si="412"/>
        <v>No Sales</v>
      </c>
      <c r="AD2910">
        <f>IFERROR(VLOOKUP(J2910,Product_lookup!$A:$G,5,FALSE),"")</f>
        <v>249</v>
      </c>
      <c r="AE2910">
        <f>IFERROR(VLOOKUP(J2910,Product_lookup!$A:$G,6,FALSE),"")</f>
        <v>100</v>
      </c>
      <c r="AF2910">
        <f>IFERROR(VLOOKUP(J2910,Product_lookup!$A:$G,7,FALSE),"")</f>
        <v>102</v>
      </c>
      <c r="AG2910" s="33">
        <f t="shared" si="413"/>
        <v>0.18875502008032127</v>
      </c>
    </row>
    <row r="2911" spans="1:33" x14ac:dyDescent="0.3">
      <c r="A2911" s="27">
        <v>46293</v>
      </c>
      <c r="B2911" s="8" t="s">
        <v>12</v>
      </c>
      <c r="C2911" s="8" t="s">
        <v>140</v>
      </c>
      <c r="D2911" s="8" t="s">
        <v>141</v>
      </c>
      <c r="E2911" s="8" t="s">
        <v>167</v>
      </c>
      <c r="F2911" s="8" t="s">
        <v>143</v>
      </c>
      <c r="G2911" s="8" t="s">
        <v>151</v>
      </c>
      <c r="H2911" s="8" t="s">
        <v>6</v>
      </c>
      <c r="I2911" s="8" t="s">
        <v>956</v>
      </c>
      <c r="J2911" s="8" t="s">
        <v>169</v>
      </c>
      <c r="K2911" s="8" t="s">
        <v>21</v>
      </c>
      <c r="L2911" s="12">
        <v>322</v>
      </c>
      <c r="M2911" s="9">
        <v>10</v>
      </c>
      <c r="N2911" s="10">
        <f t="shared" si="405"/>
        <v>3.1055900621118012E-2</v>
      </c>
      <c r="O2911" s="11">
        <f t="shared" si="406"/>
        <v>5.5</v>
      </c>
      <c r="P2911" s="11">
        <v>55</v>
      </c>
      <c r="Q2911" s="11">
        <v>0</v>
      </c>
      <c r="R2911" s="8">
        <v>0</v>
      </c>
      <c r="S2911" s="8">
        <v>0</v>
      </c>
      <c r="T2911" s="33" t="str">
        <f t="shared" si="407"/>
        <v/>
      </c>
      <c r="U2911" s="12">
        <f t="shared" si="408"/>
        <v>0</v>
      </c>
      <c r="V2911" s="10">
        <f t="shared" si="409"/>
        <v>0</v>
      </c>
      <c r="W2911" s="11">
        <v>5.5</v>
      </c>
      <c r="X2911" s="8" t="s">
        <v>148</v>
      </c>
      <c r="Y2911" s="8" t="s">
        <v>149</v>
      </c>
      <c r="AA2911">
        <f t="shared" si="410"/>
        <v>4</v>
      </c>
      <c r="AB2911" s="32">
        <f t="shared" si="411"/>
        <v>-55</v>
      </c>
      <c r="AC2911" t="str">
        <f t="shared" si="412"/>
        <v>No Sales</v>
      </c>
      <c r="AD2911">
        <f>IFERROR(VLOOKUP(J2911,Product_lookup!$A:$G,5,FALSE),"")</f>
        <v>249</v>
      </c>
      <c r="AE2911">
        <f>IFERROR(VLOOKUP(J2911,Product_lookup!$A:$G,6,FALSE),"")</f>
        <v>100</v>
      </c>
      <c r="AF2911">
        <f>IFERROR(VLOOKUP(J2911,Product_lookup!$A:$G,7,FALSE),"")</f>
        <v>102</v>
      </c>
      <c r="AG2911" s="33">
        <f t="shared" si="413"/>
        <v>0.18875502008032127</v>
      </c>
    </row>
    <row r="2912" spans="1:33" x14ac:dyDescent="0.3">
      <c r="A2912" s="27">
        <v>46293</v>
      </c>
      <c r="B2912" s="8" t="s">
        <v>5</v>
      </c>
      <c r="C2912" s="8" t="s">
        <v>173</v>
      </c>
      <c r="D2912" s="8" t="s">
        <v>141</v>
      </c>
      <c r="E2912" s="8" t="s">
        <v>174</v>
      </c>
      <c r="F2912" s="8" t="s">
        <v>143</v>
      </c>
      <c r="G2912" s="8" t="s">
        <v>151</v>
      </c>
      <c r="H2912" s="8" t="s">
        <v>6</v>
      </c>
      <c r="I2912" s="8" t="s">
        <v>476</v>
      </c>
      <c r="J2912" s="8" t="s">
        <v>176</v>
      </c>
      <c r="K2912" s="8" t="s">
        <v>21</v>
      </c>
      <c r="L2912" s="12">
        <v>88</v>
      </c>
      <c r="M2912" s="9">
        <v>1</v>
      </c>
      <c r="N2912" s="10">
        <f t="shared" si="405"/>
        <v>1.1363636363636364E-2</v>
      </c>
      <c r="O2912" s="11">
        <f t="shared" si="406"/>
        <v>12.53</v>
      </c>
      <c r="P2912" s="11">
        <v>12.53</v>
      </c>
      <c r="Q2912" s="11">
        <v>0</v>
      </c>
      <c r="R2912" s="8">
        <v>0</v>
      </c>
      <c r="S2912" s="8">
        <v>0</v>
      </c>
      <c r="T2912" s="33" t="str">
        <f t="shared" si="407"/>
        <v/>
      </c>
      <c r="U2912" s="12">
        <f t="shared" si="408"/>
        <v>0</v>
      </c>
      <c r="V2912" s="10">
        <f t="shared" si="409"/>
        <v>0</v>
      </c>
      <c r="W2912" s="11">
        <v>13</v>
      </c>
      <c r="X2912" s="8" t="s">
        <v>148</v>
      </c>
      <c r="Y2912" s="8" t="s">
        <v>149</v>
      </c>
      <c r="AA2912">
        <f t="shared" si="410"/>
        <v>4</v>
      </c>
      <c r="AB2912" s="32">
        <f t="shared" si="411"/>
        <v>-12.53</v>
      </c>
      <c r="AC2912" t="str">
        <f t="shared" si="412"/>
        <v>No Sales</v>
      </c>
      <c r="AD2912">
        <f>IFERROR(VLOOKUP(J2912,Product_lookup!$A:$G,5,FALSE),"")</f>
        <v>449</v>
      </c>
      <c r="AE2912">
        <f>IFERROR(VLOOKUP(J2912,Product_lookup!$A:$G,6,FALSE),"")</f>
        <v>166</v>
      </c>
      <c r="AF2912">
        <f>IFERROR(VLOOKUP(J2912,Product_lookup!$A:$G,7,FALSE),"")</f>
        <v>140</v>
      </c>
      <c r="AG2912" s="33">
        <f t="shared" si="413"/>
        <v>0.31848552338530067</v>
      </c>
    </row>
    <row r="2913" spans="1:33" x14ac:dyDescent="0.3">
      <c r="A2913" s="27">
        <v>46293</v>
      </c>
      <c r="B2913" s="8" t="s">
        <v>5</v>
      </c>
      <c r="C2913" s="8" t="s">
        <v>173</v>
      </c>
      <c r="D2913" s="8" t="s">
        <v>141</v>
      </c>
      <c r="E2913" s="8" t="s">
        <v>174</v>
      </c>
      <c r="F2913" s="8" t="s">
        <v>143</v>
      </c>
      <c r="G2913" s="8" t="s">
        <v>151</v>
      </c>
      <c r="H2913" s="8" t="s">
        <v>6</v>
      </c>
      <c r="I2913" s="8" t="s">
        <v>411</v>
      </c>
      <c r="J2913" s="8" t="s">
        <v>176</v>
      </c>
      <c r="K2913" s="8" t="s">
        <v>7</v>
      </c>
      <c r="L2913" s="12">
        <v>1074</v>
      </c>
      <c r="M2913" s="9">
        <v>11</v>
      </c>
      <c r="N2913" s="10">
        <f t="shared" si="405"/>
        <v>1.0242085661080074E-2</v>
      </c>
      <c r="O2913" s="11">
        <f t="shared" si="406"/>
        <v>4.76</v>
      </c>
      <c r="P2913" s="11">
        <v>52.36</v>
      </c>
      <c r="Q2913" s="11">
        <v>449</v>
      </c>
      <c r="R2913" s="8">
        <v>1</v>
      </c>
      <c r="S2913" s="8">
        <v>1</v>
      </c>
      <c r="T2913" s="33">
        <f t="shared" si="407"/>
        <v>0.11661469933184855</v>
      </c>
      <c r="U2913" s="12">
        <f t="shared" si="408"/>
        <v>8.5752482811306336</v>
      </c>
      <c r="V2913" s="10">
        <f t="shared" si="409"/>
        <v>9.0909090909090912E-2</v>
      </c>
      <c r="W2913" s="11">
        <v>9</v>
      </c>
      <c r="X2913" s="8" t="s">
        <v>148</v>
      </c>
      <c r="Y2913" s="8" t="s">
        <v>149</v>
      </c>
      <c r="AA2913">
        <f t="shared" si="410"/>
        <v>4</v>
      </c>
      <c r="AB2913" s="32">
        <f t="shared" si="411"/>
        <v>90.64</v>
      </c>
      <c r="AC2913" t="str">
        <f t="shared" si="412"/>
        <v>Profitable</v>
      </c>
      <c r="AD2913">
        <f>IFERROR(VLOOKUP(J2913,Product_lookup!$A:$G,5,FALSE),"")</f>
        <v>449</v>
      </c>
      <c r="AE2913">
        <f>IFERROR(VLOOKUP(J2913,Product_lookup!$A:$G,6,FALSE),"")</f>
        <v>166</v>
      </c>
      <c r="AF2913">
        <f>IFERROR(VLOOKUP(J2913,Product_lookup!$A:$G,7,FALSE),"")</f>
        <v>140</v>
      </c>
      <c r="AG2913" s="33">
        <f t="shared" si="413"/>
        <v>0.31848552338530067</v>
      </c>
    </row>
    <row r="2914" spans="1:33" x14ac:dyDescent="0.3">
      <c r="A2914" s="27">
        <v>46293</v>
      </c>
      <c r="B2914" s="8" t="s">
        <v>5</v>
      </c>
      <c r="C2914" s="8" t="s">
        <v>173</v>
      </c>
      <c r="D2914" s="8" t="s">
        <v>141</v>
      </c>
      <c r="E2914" s="8" t="s">
        <v>186</v>
      </c>
      <c r="F2914" s="8" t="s">
        <v>143</v>
      </c>
      <c r="G2914" s="8" t="s">
        <v>144</v>
      </c>
      <c r="H2914" s="8" t="s">
        <v>6</v>
      </c>
      <c r="I2914" s="8" t="s">
        <v>189</v>
      </c>
      <c r="J2914" s="8" t="s">
        <v>188</v>
      </c>
      <c r="K2914" s="8" t="s">
        <v>7</v>
      </c>
      <c r="L2914" s="12">
        <v>1450</v>
      </c>
      <c r="M2914" s="9">
        <v>12</v>
      </c>
      <c r="N2914" s="10">
        <f t="shared" si="405"/>
        <v>8.2758620689655175E-3</v>
      </c>
      <c r="O2914" s="11">
        <f t="shared" si="406"/>
        <v>4.67</v>
      </c>
      <c r="P2914" s="11">
        <v>56.04</v>
      </c>
      <c r="Q2914" s="11">
        <v>0</v>
      </c>
      <c r="R2914" s="8">
        <v>0</v>
      </c>
      <c r="S2914" s="8">
        <v>0</v>
      </c>
      <c r="T2914" s="33" t="str">
        <f t="shared" si="407"/>
        <v/>
      </c>
      <c r="U2914" s="12">
        <f t="shared" si="408"/>
        <v>0</v>
      </c>
      <c r="V2914" s="10">
        <f t="shared" si="409"/>
        <v>0</v>
      </c>
      <c r="W2914" s="11">
        <v>8.5</v>
      </c>
      <c r="X2914" s="8" t="s">
        <v>148</v>
      </c>
      <c r="Y2914" s="8" t="s">
        <v>149</v>
      </c>
      <c r="AA2914">
        <f t="shared" si="410"/>
        <v>4</v>
      </c>
      <c r="AB2914" s="32">
        <f t="shared" si="411"/>
        <v>-56.04</v>
      </c>
      <c r="AC2914" t="str">
        <f t="shared" si="412"/>
        <v>No Sales</v>
      </c>
      <c r="AD2914">
        <f>IFERROR(VLOOKUP(J2914,Product_lookup!$A:$G,5,FALSE),"")</f>
        <v>349</v>
      </c>
      <c r="AE2914">
        <f>IFERROR(VLOOKUP(J2914,Product_lookup!$A:$G,6,FALSE),"")</f>
        <v>133</v>
      </c>
      <c r="AF2914">
        <f>IFERROR(VLOOKUP(J2914,Product_lookup!$A:$G,7,FALSE),"")</f>
        <v>121</v>
      </c>
      <c r="AG2914" s="33">
        <f t="shared" si="413"/>
        <v>0.27220630372492838</v>
      </c>
    </row>
    <row r="2915" spans="1:33" x14ac:dyDescent="0.3">
      <c r="A2915" s="27">
        <v>46293</v>
      </c>
      <c r="B2915" s="8" t="s">
        <v>5</v>
      </c>
      <c r="C2915" s="8" t="s">
        <v>173</v>
      </c>
      <c r="D2915" s="8" t="s">
        <v>141</v>
      </c>
      <c r="E2915" s="8" t="s">
        <v>186</v>
      </c>
      <c r="F2915" s="8" t="s">
        <v>143</v>
      </c>
      <c r="G2915" s="8" t="s">
        <v>144</v>
      </c>
      <c r="H2915" s="8" t="s">
        <v>6</v>
      </c>
      <c r="I2915" s="8" t="s">
        <v>1221</v>
      </c>
      <c r="J2915" s="8" t="s">
        <v>188</v>
      </c>
      <c r="K2915" s="8" t="s">
        <v>7</v>
      </c>
      <c r="L2915" s="12">
        <v>247</v>
      </c>
      <c r="M2915" s="9">
        <v>2</v>
      </c>
      <c r="N2915" s="10">
        <f t="shared" si="405"/>
        <v>8.0971659919028341E-3</v>
      </c>
      <c r="O2915" s="11">
        <f t="shared" si="406"/>
        <v>5.87</v>
      </c>
      <c r="P2915" s="11">
        <v>11.74</v>
      </c>
      <c r="Q2915" s="11">
        <v>0</v>
      </c>
      <c r="R2915" s="8">
        <v>0</v>
      </c>
      <c r="S2915" s="8">
        <v>0</v>
      </c>
      <c r="T2915" s="33" t="str">
        <f t="shared" si="407"/>
        <v/>
      </c>
      <c r="U2915" s="12">
        <f t="shared" si="408"/>
        <v>0</v>
      </c>
      <c r="V2915" s="10">
        <f t="shared" si="409"/>
        <v>0</v>
      </c>
      <c r="W2915" s="11">
        <v>11</v>
      </c>
      <c r="X2915" s="8" t="s">
        <v>148</v>
      </c>
      <c r="Y2915" s="8" t="s">
        <v>149</v>
      </c>
      <c r="AA2915">
        <f t="shared" si="410"/>
        <v>4</v>
      </c>
      <c r="AB2915" s="32">
        <f t="shared" si="411"/>
        <v>-11.74</v>
      </c>
      <c r="AC2915" t="str">
        <f t="shared" si="412"/>
        <v>No Sales</v>
      </c>
      <c r="AD2915">
        <f>IFERROR(VLOOKUP(J2915,Product_lookup!$A:$G,5,FALSE),"")</f>
        <v>349</v>
      </c>
      <c r="AE2915">
        <f>IFERROR(VLOOKUP(J2915,Product_lookup!$A:$G,6,FALSE),"")</f>
        <v>133</v>
      </c>
      <c r="AF2915">
        <f>IFERROR(VLOOKUP(J2915,Product_lookup!$A:$G,7,FALSE),"")</f>
        <v>121</v>
      </c>
      <c r="AG2915" s="33">
        <f t="shared" si="413"/>
        <v>0.27220630372492838</v>
      </c>
    </row>
    <row r="2916" spans="1:33" x14ac:dyDescent="0.3">
      <c r="A2916" s="27">
        <v>46293</v>
      </c>
      <c r="B2916" s="8" t="s">
        <v>5</v>
      </c>
      <c r="C2916" s="8" t="s">
        <v>173</v>
      </c>
      <c r="D2916" s="8" t="s">
        <v>141</v>
      </c>
      <c r="E2916" s="8" t="s">
        <v>186</v>
      </c>
      <c r="F2916" s="8" t="s">
        <v>143</v>
      </c>
      <c r="G2916" s="8" t="s">
        <v>144</v>
      </c>
      <c r="H2916" s="8" t="s">
        <v>6</v>
      </c>
      <c r="I2916" s="8" t="s">
        <v>280</v>
      </c>
      <c r="J2916" s="8" t="s">
        <v>188</v>
      </c>
      <c r="K2916" s="8" t="s">
        <v>14</v>
      </c>
      <c r="L2916" s="12">
        <v>1686</v>
      </c>
      <c r="M2916" s="9">
        <v>22</v>
      </c>
      <c r="N2916" s="10">
        <f t="shared" si="405"/>
        <v>1.3048635824436536E-2</v>
      </c>
      <c r="O2916" s="11">
        <f t="shared" si="406"/>
        <v>3.9600000000000004</v>
      </c>
      <c r="P2916" s="11">
        <v>87.12</v>
      </c>
      <c r="Q2916" s="11">
        <v>0</v>
      </c>
      <c r="R2916" s="8">
        <v>0</v>
      </c>
      <c r="S2916" s="8">
        <v>0</v>
      </c>
      <c r="T2916" s="33" t="str">
        <f t="shared" si="407"/>
        <v/>
      </c>
      <c r="U2916" s="12">
        <f t="shared" si="408"/>
        <v>0</v>
      </c>
      <c r="V2916" s="10">
        <f t="shared" si="409"/>
        <v>0</v>
      </c>
      <c r="W2916" s="11">
        <v>7</v>
      </c>
      <c r="X2916" s="8" t="s">
        <v>148</v>
      </c>
      <c r="Y2916" s="8" t="s">
        <v>149</v>
      </c>
      <c r="AA2916">
        <f t="shared" si="410"/>
        <v>4</v>
      </c>
      <c r="AB2916" s="32">
        <f t="shared" si="411"/>
        <v>-87.12</v>
      </c>
      <c r="AC2916" t="str">
        <f t="shared" si="412"/>
        <v>No Sales</v>
      </c>
      <c r="AD2916">
        <f>IFERROR(VLOOKUP(J2916,Product_lookup!$A:$G,5,FALSE),"")</f>
        <v>349</v>
      </c>
      <c r="AE2916">
        <f>IFERROR(VLOOKUP(J2916,Product_lookup!$A:$G,6,FALSE),"")</f>
        <v>133</v>
      </c>
      <c r="AF2916">
        <f>IFERROR(VLOOKUP(J2916,Product_lookup!$A:$G,7,FALSE),"")</f>
        <v>121</v>
      </c>
      <c r="AG2916" s="33">
        <f t="shared" si="413"/>
        <v>0.27220630372492838</v>
      </c>
    </row>
    <row r="2917" spans="1:33" x14ac:dyDescent="0.3">
      <c r="A2917" s="27">
        <v>46293</v>
      </c>
      <c r="B2917" s="8" t="s">
        <v>5</v>
      </c>
      <c r="C2917" s="8" t="s">
        <v>173</v>
      </c>
      <c r="D2917" s="8" t="s">
        <v>141</v>
      </c>
      <c r="E2917" s="8" t="s">
        <v>186</v>
      </c>
      <c r="F2917" s="8" t="s">
        <v>143</v>
      </c>
      <c r="G2917" s="8" t="s">
        <v>144</v>
      </c>
      <c r="H2917" s="8" t="s">
        <v>6</v>
      </c>
      <c r="I2917" s="8" t="s">
        <v>1222</v>
      </c>
      <c r="J2917" s="8" t="s">
        <v>188</v>
      </c>
      <c r="K2917" s="8" t="s">
        <v>21</v>
      </c>
      <c r="L2917" s="12">
        <v>102</v>
      </c>
      <c r="M2917" s="9">
        <v>2</v>
      </c>
      <c r="N2917" s="10">
        <f t="shared" si="405"/>
        <v>1.9607843137254902E-2</v>
      </c>
      <c r="O2917" s="11">
        <f t="shared" si="406"/>
        <v>9.5</v>
      </c>
      <c r="P2917" s="8">
        <v>19</v>
      </c>
      <c r="Q2917" s="11">
        <v>0</v>
      </c>
      <c r="R2917" s="8">
        <v>0</v>
      </c>
      <c r="S2917" s="8">
        <v>0</v>
      </c>
      <c r="T2917" s="33" t="str">
        <f t="shared" si="407"/>
        <v/>
      </c>
      <c r="U2917" s="12">
        <f t="shared" si="408"/>
        <v>0</v>
      </c>
      <c r="V2917" s="10">
        <f t="shared" si="409"/>
        <v>0</v>
      </c>
      <c r="W2917" s="11">
        <v>9.5</v>
      </c>
      <c r="X2917" s="8" t="s">
        <v>148</v>
      </c>
      <c r="Y2917" s="8" t="s">
        <v>149</v>
      </c>
      <c r="AA2917">
        <f t="shared" si="410"/>
        <v>4</v>
      </c>
      <c r="AB2917" s="32">
        <f t="shared" si="411"/>
        <v>-19</v>
      </c>
      <c r="AC2917" t="str">
        <f t="shared" si="412"/>
        <v>No Sales</v>
      </c>
      <c r="AD2917">
        <f>IFERROR(VLOOKUP(J2917,Product_lookup!$A:$G,5,FALSE),"")</f>
        <v>349</v>
      </c>
      <c r="AE2917">
        <f>IFERROR(VLOOKUP(J2917,Product_lookup!$A:$G,6,FALSE),"")</f>
        <v>133</v>
      </c>
      <c r="AF2917">
        <f>IFERROR(VLOOKUP(J2917,Product_lookup!$A:$G,7,FALSE),"")</f>
        <v>121</v>
      </c>
      <c r="AG2917" s="33">
        <f t="shared" si="413"/>
        <v>0.27220630372492838</v>
      </c>
    </row>
    <row r="2918" spans="1:33" x14ac:dyDescent="0.3">
      <c r="A2918" s="27">
        <v>46293</v>
      </c>
      <c r="B2918" s="8" t="s">
        <v>5</v>
      </c>
      <c r="C2918" s="8" t="s">
        <v>173</v>
      </c>
      <c r="D2918" s="8" t="s">
        <v>141</v>
      </c>
      <c r="E2918" s="8" t="s">
        <v>186</v>
      </c>
      <c r="F2918" s="8" t="s">
        <v>143</v>
      </c>
      <c r="G2918" s="8" t="s">
        <v>144</v>
      </c>
      <c r="H2918" s="8" t="s">
        <v>6</v>
      </c>
      <c r="I2918" s="8" t="s">
        <v>412</v>
      </c>
      <c r="J2918" s="8" t="s">
        <v>188</v>
      </c>
      <c r="K2918" s="8" t="s">
        <v>21</v>
      </c>
      <c r="L2918" s="12">
        <v>345</v>
      </c>
      <c r="M2918" s="9">
        <v>6</v>
      </c>
      <c r="N2918" s="10">
        <f t="shared" si="405"/>
        <v>1.7391304347826087E-2</v>
      </c>
      <c r="O2918" s="11">
        <f t="shared" si="406"/>
        <v>7</v>
      </c>
      <c r="P2918" s="11">
        <v>42</v>
      </c>
      <c r="Q2918" s="11">
        <v>0</v>
      </c>
      <c r="R2918" s="8">
        <v>0</v>
      </c>
      <c r="S2918" s="8">
        <v>0</v>
      </c>
      <c r="T2918" s="33" t="str">
        <f t="shared" si="407"/>
        <v/>
      </c>
      <c r="U2918" s="12">
        <f t="shared" si="408"/>
        <v>0</v>
      </c>
      <c r="V2918" s="10">
        <f t="shared" si="409"/>
        <v>0</v>
      </c>
      <c r="W2918" s="11">
        <v>7</v>
      </c>
      <c r="X2918" s="8" t="s">
        <v>148</v>
      </c>
      <c r="Y2918" s="8" t="s">
        <v>149</v>
      </c>
      <c r="AA2918">
        <f t="shared" si="410"/>
        <v>4</v>
      </c>
      <c r="AB2918" s="32">
        <f t="shared" si="411"/>
        <v>-42</v>
      </c>
      <c r="AC2918" t="str">
        <f t="shared" si="412"/>
        <v>No Sales</v>
      </c>
      <c r="AD2918">
        <f>IFERROR(VLOOKUP(J2918,Product_lookup!$A:$G,5,FALSE),"")</f>
        <v>349</v>
      </c>
      <c r="AE2918">
        <f>IFERROR(VLOOKUP(J2918,Product_lookup!$A:$G,6,FALSE),"")</f>
        <v>133</v>
      </c>
      <c r="AF2918">
        <f>IFERROR(VLOOKUP(J2918,Product_lookup!$A:$G,7,FALSE),"")</f>
        <v>121</v>
      </c>
      <c r="AG2918" s="33">
        <f t="shared" si="413"/>
        <v>0.27220630372492838</v>
      </c>
    </row>
    <row r="2919" spans="1:33" x14ac:dyDescent="0.3">
      <c r="A2919" s="27">
        <v>46293</v>
      </c>
      <c r="B2919" s="8" t="s">
        <v>5</v>
      </c>
      <c r="C2919" s="8" t="s">
        <v>173</v>
      </c>
      <c r="D2919" s="8" t="s">
        <v>141</v>
      </c>
      <c r="E2919" s="8" t="s">
        <v>200</v>
      </c>
      <c r="F2919" s="8" t="s">
        <v>143</v>
      </c>
      <c r="G2919" s="8" t="s">
        <v>144</v>
      </c>
      <c r="H2919" s="8" t="s">
        <v>6</v>
      </c>
      <c r="I2919" s="8" t="s">
        <v>858</v>
      </c>
      <c r="J2919" s="8" t="s">
        <v>202</v>
      </c>
      <c r="K2919" s="8" t="s">
        <v>21</v>
      </c>
      <c r="L2919" s="12">
        <v>120</v>
      </c>
      <c r="M2919" s="9">
        <v>2</v>
      </c>
      <c r="N2919" s="10">
        <f t="shared" si="405"/>
        <v>1.6666666666666666E-2</v>
      </c>
      <c r="O2919" s="11">
        <f t="shared" si="406"/>
        <v>8</v>
      </c>
      <c r="P2919" s="11">
        <v>16</v>
      </c>
      <c r="Q2919" s="11">
        <v>0</v>
      </c>
      <c r="R2919" s="8">
        <v>0</v>
      </c>
      <c r="S2919" s="8">
        <v>0</v>
      </c>
      <c r="T2919" s="33" t="str">
        <f t="shared" si="407"/>
        <v/>
      </c>
      <c r="U2919" s="12">
        <f t="shared" si="408"/>
        <v>0</v>
      </c>
      <c r="V2919" s="10">
        <f t="shared" si="409"/>
        <v>0</v>
      </c>
      <c r="W2919" s="11">
        <v>8</v>
      </c>
      <c r="X2919" s="8" t="s">
        <v>148</v>
      </c>
      <c r="Y2919" s="8" t="s">
        <v>149</v>
      </c>
      <c r="AA2919">
        <f t="shared" si="410"/>
        <v>4</v>
      </c>
      <c r="AB2919" s="32">
        <f t="shared" si="411"/>
        <v>-16</v>
      </c>
      <c r="AC2919" t="str">
        <f t="shared" si="412"/>
        <v>No Sales</v>
      </c>
      <c r="AD2919">
        <f>IFERROR(VLOOKUP(J2919,Product_lookup!$A:$G,5,FALSE),"")</f>
        <v>429</v>
      </c>
      <c r="AE2919">
        <f>IFERROR(VLOOKUP(J2919,Product_lookup!$A:$G,6,FALSE),"")</f>
        <v>159</v>
      </c>
      <c r="AF2919">
        <f>IFERROR(VLOOKUP(J2919,Product_lookup!$A:$G,7,FALSE),"")</f>
        <v>139</v>
      </c>
      <c r="AG2919" s="33">
        <f t="shared" si="413"/>
        <v>0.30536130536130535</v>
      </c>
    </row>
    <row r="2920" spans="1:33" x14ac:dyDescent="0.3">
      <c r="A2920" s="27">
        <v>46293</v>
      </c>
      <c r="B2920" s="8" t="s">
        <v>32</v>
      </c>
      <c r="C2920" s="8" t="s">
        <v>140</v>
      </c>
      <c r="D2920" s="8" t="s">
        <v>141</v>
      </c>
      <c r="E2920" s="8" t="s">
        <v>142</v>
      </c>
      <c r="F2920" s="8" t="s">
        <v>143</v>
      </c>
      <c r="G2920" s="8" t="s">
        <v>454</v>
      </c>
      <c r="H2920" s="8" t="s">
        <v>20</v>
      </c>
      <c r="I2920" s="8" t="s">
        <v>454</v>
      </c>
      <c r="J2920" s="8" t="s">
        <v>147</v>
      </c>
      <c r="K2920" s="8" t="s">
        <v>21</v>
      </c>
      <c r="L2920" s="12">
        <v>2350</v>
      </c>
      <c r="M2920" s="9">
        <v>33</v>
      </c>
      <c r="N2920" s="10">
        <f t="shared" si="405"/>
        <v>1.4042553191489362E-2</v>
      </c>
      <c r="O2920" s="11">
        <f t="shared" si="406"/>
        <v>17.66</v>
      </c>
      <c r="P2920" s="8">
        <v>582.78</v>
      </c>
      <c r="Q2920" s="11">
        <v>0</v>
      </c>
      <c r="R2920" s="8">
        <v>0</v>
      </c>
      <c r="S2920" s="8">
        <v>0</v>
      </c>
      <c r="T2920" s="33" t="str">
        <f t="shared" si="407"/>
        <v/>
      </c>
      <c r="U2920" s="12">
        <f t="shared" si="408"/>
        <v>0</v>
      </c>
      <c r="V2920" s="10">
        <f t="shared" si="409"/>
        <v>0</v>
      </c>
      <c r="W2920" s="11">
        <v>19.5</v>
      </c>
      <c r="X2920" s="8" t="s">
        <v>148</v>
      </c>
      <c r="Y2920" s="8" t="s">
        <v>149</v>
      </c>
      <c r="AA2920">
        <f t="shared" si="410"/>
        <v>4</v>
      </c>
      <c r="AB2920" s="32">
        <f t="shared" si="411"/>
        <v>-582.78</v>
      </c>
      <c r="AC2920" t="str">
        <f t="shared" si="412"/>
        <v>No Sales</v>
      </c>
      <c r="AD2920">
        <f>IFERROR(VLOOKUP(J2920,Product_lookup!$A:$G,5,FALSE),"")</f>
        <v>599</v>
      </c>
      <c r="AE2920">
        <f>IFERROR(VLOOKUP(J2920,Product_lookup!$A:$G,6,FALSE),"")</f>
        <v>216</v>
      </c>
      <c r="AF2920">
        <f>IFERROR(VLOOKUP(J2920,Product_lookup!$A:$G,7,FALSE),"")</f>
        <v>144</v>
      </c>
      <c r="AG2920" s="33">
        <f t="shared" si="413"/>
        <v>0.39899833055091821</v>
      </c>
    </row>
    <row r="2921" spans="1:33" x14ac:dyDescent="0.3">
      <c r="A2921" s="27">
        <v>46293</v>
      </c>
      <c r="B2921" s="8" t="s">
        <v>32</v>
      </c>
      <c r="C2921" s="8" t="s">
        <v>140</v>
      </c>
      <c r="D2921" s="8" t="s">
        <v>141</v>
      </c>
      <c r="E2921" s="8" t="s">
        <v>150</v>
      </c>
      <c r="F2921" s="8" t="s">
        <v>143</v>
      </c>
      <c r="G2921" s="8" t="s">
        <v>519</v>
      </c>
      <c r="H2921" s="8" t="s">
        <v>20</v>
      </c>
      <c r="I2921" s="8" t="s">
        <v>519</v>
      </c>
      <c r="J2921" s="8" t="s">
        <v>153</v>
      </c>
      <c r="K2921" s="8" t="s">
        <v>21</v>
      </c>
      <c r="L2921" s="12">
        <v>343</v>
      </c>
      <c r="M2921" s="9">
        <v>2</v>
      </c>
      <c r="N2921" s="10">
        <f t="shared" si="405"/>
        <v>5.8309037900874635E-3</v>
      </c>
      <c r="O2921" s="11">
        <f t="shared" si="406"/>
        <v>13.8</v>
      </c>
      <c r="P2921" s="11">
        <v>27.6</v>
      </c>
      <c r="Q2921" s="11">
        <v>0</v>
      </c>
      <c r="R2921" s="8">
        <v>0</v>
      </c>
      <c r="S2921" s="8">
        <v>0</v>
      </c>
      <c r="T2921" s="33" t="str">
        <f t="shared" si="407"/>
        <v/>
      </c>
      <c r="U2921" s="12">
        <f t="shared" si="408"/>
        <v>0</v>
      </c>
      <c r="V2921" s="10">
        <f t="shared" si="409"/>
        <v>0</v>
      </c>
      <c r="W2921" s="11">
        <v>16.5</v>
      </c>
      <c r="X2921" s="8" t="s">
        <v>148</v>
      </c>
      <c r="Y2921" s="8" t="s">
        <v>149</v>
      </c>
      <c r="AA2921">
        <f t="shared" si="410"/>
        <v>4</v>
      </c>
      <c r="AB2921" s="32">
        <f t="shared" si="411"/>
        <v>-27.6</v>
      </c>
      <c r="AC2921" t="str">
        <f t="shared" si="412"/>
        <v>No Sales</v>
      </c>
      <c r="AD2921">
        <f>IFERROR(VLOOKUP(J2921,Product_lookup!$A:$G,5,FALSE),"")</f>
        <v>549</v>
      </c>
      <c r="AE2921">
        <f>IFERROR(VLOOKUP(J2921,Product_lookup!$A:$G,6,FALSE),"")</f>
        <v>192</v>
      </c>
      <c r="AF2921">
        <f>IFERROR(VLOOKUP(J2921,Product_lookup!$A:$G,7,FALSE),"")</f>
        <v>139</v>
      </c>
      <c r="AG2921" s="33">
        <f t="shared" si="413"/>
        <v>0.39708561020036431</v>
      </c>
    </row>
    <row r="2922" spans="1:33" x14ac:dyDescent="0.3">
      <c r="A2922" s="27">
        <v>46293</v>
      </c>
      <c r="B2922" s="8" t="s">
        <v>32</v>
      </c>
      <c r="C2922" s="8" t="s">
        <v>140</v>
      </c>
      <c r="D2922" s="8" t="s">
        <v>141</v>
      </c>
      <c r="E2922" s="8" t="s">
        <v>211</v>
      </c>
      <c r="F2922" s="8" t="s">
        <v>143</v>
      </c>
      <c r="G2922" s="8" t="s">
        <v>619</v>
      </c>
      <c r="H2922" s="8" t="s">
        <v>20</v>
      </c>
      <c r="I2922" s="8" t="s">
        <v>619</v>
      </c>
      <c r="J2922" s="8" t="s">
        <v>214</v>
      </c>
      <c r="K2922" s="8" t="s">
        <v>14</v>
      </c>
      <c r="L2922" s="12">
        <v>570</v>
      </c>
      <c r="M2922" s="9">
        <v>5</v>
      </c>
      <c r="N2922" s="10">
        <f t="shared" si="405"/>
        <v>8.771929824561403E-3</v>
      </c>
      <c r="O2922" s="11">
        <f t="shared" si="406"/>
        <v>14.530000000000001</v>
      </c>
      <c r="P2922" s="11">
        <v>72.650000000000006</v>
      </c>
      <c r="Q2922" s="11">
        <v>0</v>
      </c>
      <c r="R2922" s="8">
        <v>0</v>
      </c>
      <c r="S2922" s="8">
        <v>0</v>
      </c>
      <c r="T2922" s="33" t="str">
        <f t="shared" si="407"/>
        <v/>
      </c>
      <c r="U2922" s="12">
        <f t="shared" si="408"/>
        <v>0</v>
      </c>
      <c r="V2922" s="10">
        <f t="shared" si="409"/>
        <v>0</v>
      </c>
      <c r="W2922" s="11">
        <v>18.5</v>
      </c>
      <c r="X2922" s="8" t="s">
        <v>148</v>
      </c>
      <c r="Y2922" s="8" t="s">
        <v>149</v>
      </c>
      <c r="AA2922">
        <f t="shared" si="410"/>
        <v>4</v>
      </c>
      <c r="AB2922" s="32">
        <f t="shared" si="411"/>
        <v>-72.650000000000006</v>
      </c>
      <c r="AC2922" t="str">
        <f t="shared" si="412"/>
        <v>No Sales</v>
      </c>
      <c r="AD2922">
        <f>IFERROR(VLOOKUP(J2922,Product_lookup!$A:$G,5,FALSE),"")</f>
        <v>649</v>
      </c>
      <c r="AE2922">
        <f>IFERROR(VLOOKUP(J2922,Product_lookup!$A:$G,6,FALSE),"")</f>
        <v>234</v>
      </c>
      <c r="AF2922">
        <f>IFERROR(VLOOKUP(J2922,Product_lookup!$A:$G,7,FALSE),"")</f>
        <v>148</v>
      </c>
      <c r="AG2922" s="33">
        <f t="shared" si="413"/>
        <v>0.41140215716486905</v>
      </c>
    </row>
    <row r="2923" spans="1:33" x14ac:dyDescent="0.3">
      <c r="A2923" s="27">
        <v>46293</v>
      </c>
      <c r="B2923" s="8" t="s">
        <v>32</v>
      </c>
      <c r="C2923" s="8" t="s">
        <v>140</v>
      </c>
      <c r="D2923" s="8" t="s">
        <v>141</v>
      </c>
      <c r="E2923" s="8" t="s">
        <v>217</v>
      </c>
      <c r="F2923" s="8" t="s">
        <v>143</v>
      </c>
      <c r="G2923" s="8" t="s">
        <v>449</v>
      </c>
      <c r="H2923" s="8" t="s">
        <v>20</v>
      </c>
      <c r="I2923" s="8" t="s">
        <v>449</v>
      </c>
      <c r="J2923" s="8" t="s">
        <v>219</v>
      </c>
      <c r="K2923" s="8" t="s">
        <v>7</v>
      </c>
      <c r="L2923" s="12">
        <v>799</v>
      </c>
      <c r="M2923" s="9">
        <v>5</v>
      </c>
      <c r="N2923" s="10">
        <f t="shared" si="405"/>
        <v>6.2578222778473091E-3</v>
      </c>
      <c r="O2923" s="11">
        <f t="shared" si="406"/>
        <v>13.41</v>
      </c>
      <c r="P2923" s="11">
        <v>67.05</v>
      </c>
      <c r="Q2923" s="11">
        <v>0</v>
      </c>
      <c r="R2923" s="8">
        <v>0</v>
      </c>
      <c r="S2923" s="8">
        <v>0</v>
      </c>
      <c r="T2923" s="33" t="str">
        <f t="shared" si="407"/>
        <v/>
      </c>
      <c r="U2923" s="12">
        <f t="shared" si="408"/>
        <v>0</v>
      </c>
      <c r="V2923" s="10">
        <f t="shared" si="409"/>
        <v>0</v>
      </c>
      <c r="W2923" s="11">
        <v>22.5</v>
      </c>
      <c r="X2923" s="8" t="s">
        <v>148</v>
      </c>
      <c r="Y2923" s="8" t="s">
        <v>149</v>
      </c>
      <c r="AA2923">
        <f t="shared" si="410"/>
        <v>4</v>
      </c>
      <c r="AB2923" s="32">
        <f t="shared" si="411"/>
        <v>-67.05</v>
      </c>
      <c r="AC2923" t="str">
        <f t="shared" si="412"/>
        <v>No Sales</v>
      </c>
      <c r="AD2923">
        <f>IFERROR(VLOOKUP(J2923,Product_lookup!$A:$G,5,FALSE),"")</f>
        <v>799</v>
      </c>
      <c r="AE2923">
        <f>IFERROR(VLOOKUP(J2923,Product_lookup!$A:$G,6,FALSE),"")</f>
        <v>272</v>
      </c>
      <c r="AF2923">
        <f>IFERROR(VLOOKUP(J2923,Product_lookup!$A:$G,7,FALSE),"")</f>
        <v>162</v>
      </c>
      <c r="AG2923" s="33">
        <f t="shared" si="413"/>
        <v>0.45682102628285359</v>
      </c>
    </row>
    <row r="2924" spans="1:33" x14ac:dyDescent="0.3">
      <c r="A2924" s="27">
        <v>46293</v>
      </c>
      <c r="B2924" s="8" t="s">
        <v>32</v>
      </c>
      <c r="C2924" s="8" t="s">
        <v>140</v>
      </c>
      <c r="D2924" s="8" t="s">
        <v>141</v>
      </c>
      <c r="E2924" s="8" t="s">
        <v>217</v>
      </c>
      <c r="F2924" s="8" t="s">
        <v>143</v>
      </c>
      <c r="G2924" s="8" t="s">
        <v>451</v>
      </c>
      <c r="H2924" s="8" t="s">
        <v>20</v>
      </c>
      <c r="I2924" s="8" t="s">
        <v>451</v>
      </c>
      <c r="J2924" s="8" t="s">
        <v>219</v>
      </c>
      <c r="K2924" s="8" t="s">
        <v>7</v>
      </c>
      <c r="L2924" s="12">
        <v>1191</v>
      </c>
      <c r="M2924" s="9">
        <v>7</v>
      </c>
      <c r="N2924" s="10">
        <f t="shared" si="405"/>
        <v>5.8774139378673382E-3</v>
      </c>
      <c r="O2924" s="11">
        <f t="shared" si="406"/>
        <v>13.950000000000001</v>
      </c>
      <c r="P2924" s="11">
        <v>97.65</v>
      </c>
      <c r="Q2924" s="11">
        <v>0</v>
      </c>
      <c r="R2924" s="8">
        <v>0</v>
      </c>
      <c r="S2924" s="8">
        <v>0</v>
      </c>
      <c r="T2924" s="33" t="str">
        <f t="shared" si="407"/>
        <v/>
      </c>
      <c r="U2924" s="12">
        <f t="shared" si="408"/>
        <v>0</v>
      </c>
      <c r="V2924" s="10">
        <f t="shared" si="409"/>
        <v>0</v>
      </c>
      <c r="W2924" s="11">
        <v>21.5</v>
      </c>
      <c r="X2924" s="8" t="s">
        <v>148</v>
      </c>
      <c r="Y2924" s="8" t="s">
        <v>149</v>
      </c>
      <c r="AA2924">
        <f t="shared" si="410"/>
        <v>4</v>
      </c>
      <c r="AB2924" s="32">
        <f t="shared" si="411"/>
        <v>-97.65</v>
      </c>
      <c r="AC2924" t="str">
        <f t="shared" si="412"/>
        <v>No Sales</v>
      </c>
      <c r="AD2924">
        <f>IFERROR(VLOOKUP(J2924,Product_lookup!$A:$G,5,FALSE),"")</f>
        <v>799</v>
      </c>
      <c r="AE2924">
        <f>IFERROR(VLOOKUP(J2924,Product_lookup!$A:$G,6,FALSE),"")</f>
        <v>272</v>
      </c>
      <c r="AF2924">
        <f>IFERROR(VLOOKUP(J2924,Product_lookup!$A:$G,7,FALSE),"")</f>
        <v>162</v>
      </c>
      <c r="AG2924" s="33">
        <f t="shared" si="413"/>
        <v>0.45682102628285359</v>
      </c>
    </row>
    <row r="2925" spans="1:33" x14ac:dyDescent="0.3">
      <c r="A2925" s="27">
        <v>46293</v>
      </c>
      <c r="B2925" s="8" t="s">
        <v>26</v>
      </c>
      <c r="C2925" s="8" t="s">
        <v>140</v>
      </c>
      <c r="D2925" s="8" t="s">
        <v>141</v>
      </c>
      <c r="E2925" s="8" t="s">
        <v>142</v>
      </c>
      <c r="F2925" s="8" t="s">
        <v>143</v>
      </c>
      <c r="G2925" s="8" t="s">
        <v>205</v>
      </c>
      <c r="H2925" s="8" t="s">
        <v>13</v>
      </c>
      <c r="I2925" s="8" t="s">
        <v>1225</v>
      </c>
      <c r="J2925" s="8" t="s">
        <v>147</v>
      </c>
      <c r="K2925" s="8" t="s">
        <v>14</v>
      </c>
      <c r="L2925" s="12">
        <v>400</v>
      </c>
      <c r="M2925" s="9">
        <v>2</v>
      </c>
      <c r="N2925" s="10">
        <f t="shared" si="405"/>
        <v>5.0000000000000001E-3</v>
      </c>
      <c r="O2925" s="11">
        <f t="shared" si="406"/>
        <v>10.89</v>
      </c>
      <c r="P2925" s="11">
        <v>21.78</v>
      </c>
      <c r="Q2925" s="11">
        <v>0</v>
      </c>
      <c r="R2925" s="8">
        <v>0</v>
      </c>
      <c r="S2925" s="8">
        <v>0</v>
      </c>
      <c r="T2925" s="33" t="str">
        <f t="shared" si="407"/>
        <v/>
      </c>
      <c r="U2925" s="12">
        <f t="shared" si="408"/>
        <v>0</v>
      </c>
      <c r="V2925" s="10">
        <f t="shared" si="409"/>
        <v>0</v>
      </c>
      <c r="W2925" s="11">
        <v>14</v>
      </c>
      <c r="X2925" s="8" t="s">
        <v>148</v>
      </c>
      <c r="Y2925" s="8" t="s">
        <v>149</v>
      </c>
      <c r="AA2925">
        <f t="shared" si="410"/>
        <v>4</v>
      </c>
      <c r="AB2925" s="32">
        <f t="shared" si="411"/>
        <v>-21.78</v>
      </c>
      <c r="AC2925" t="str">
        <f t="shared" si="412"/>
        <v>No Sales</v>
      </c>
      <c r="AD2925">
        <f>IFERROR(VLOOKUP(J2925,Product_lookup!$A:$G,5,FALSE),"")</f>
        <v>599</v>
      </c>
      <c r="AE2925">
        <f>IFERROR(VLOOKUP(J2925,Product_lookup!$A:$G,6,FALSE),"")</f>
        <v>216</v>
      </c>
      <c r="AF2925">
        <f>IFERROR(VLOOKUP(J2925,Product_lookup!$A:$G,7,FALSE),"")</f>
        <v>144</v>
      </c>
      <c r="AG2925" s="33">
        <f t="shared" si="413"/>
        <v>0.39899833055091821</v>
      </c>
    </row>
    <row r="2926" spans="1:33" x14ac:dyDescent="0.3">
      <c r="A2926" s="27">
        <v>46293</v>
      </c>
      <c r="B2926" s="8" t="s">
        <v>26</v>
      </c>
      <c r="C2926" s="8" t="s">
        <v>140</v>
      </c>
      <c r="D2926" s="8" t="s">
        <v>141</v>
      </c>
      <c r="E2926" s="8" t="s">
        <v>142</v>
      </c>
      <c r="F2926" s="8" t="s">
        <v>143</v>
      </c>
      <c r="G2926" s="8" t="s">
        <v>454</v>
      </c>
      <c r="H2926" s="8" t="s">
        <v>13</v>
      </c>
      <c r="I2926" s="8" t="s">
        <v>205</v>
      </c>
      <c r="J2926" s="8" t="s">
        <v>147</v>
      </c>
      <c r="K2926" s="8" t="s">
        <v>21</v>
      </c>
      <c r="L2926" s="12">
        <v>251</v>
      </c>
      <c r="M2926" s="9">
        <v>5</v>
      </c>
      <c r="N2926" s="10">
        <f t="shared" si="405"/>
        <v>1.9920318725099601E-2</v>
      </c>
      <c r="O2926" s="11">
        <f t="shared" si="406"/>
        <v>13.680000000000001</v>
      </c>
      <c r="P2926" s="11">
        <v>68.400000000000006</v>
      </c>
      <c r="Q2926" s="11">
        <v>599</v>
      </c>
      <c r="R2926" s="8">
        <v>1</v>
      </c>
      <c r="S2926" s="8">
        <v>1</v>
      </c>
      <c r="T2926" s="33">
        <f t="shared" si="407"/>
        <v>0.11419031719532555</v>
      </c>
      <c r="U2926" s="12">
        <f t="shared" si="408"/>
        <v>8.7573099415204663</v>
      </c>
      <c r="V2926" s="10">
        <f t="shared" si="409"/>
        <v>0.2</v>
      </c>
      <c r="W2926" s="11">
        <v>16.5</v>
      </c>
      <c r="X2926" s="8" t="s">
        <v>148</v>
      </c>
      <c r="Y2926" s="8" t="s">
        <v>149</v>
      </c>
      <c r="AA2926">
        <f t="shared" si="410"/>
        <v>4</v>
      </c>
      <c r="AB2926" s="32">
        <f t="shared" si="411"/>
        <v>170.6</v>
      </c>
      <c r="AC2926" t="str">
        <f t="shared" si="412"/>
        <v>Profitable</v>
      </c>
      <c r="AD2926">
        <f>IFERROR(VLOOKUP(J2926,Product_lookup!$A:$G,5,FALSE),"")</f>
        <v>599</v>
      </c>
      <c r="AE2926">
        <f>IFERROR(VLOOKUP(J2926,Product_lookup!$A:$G,6,FALSE),"")</f>
        <v>216</v>
      </c>
      <c r="AF2926">
        <f>IFERROR(VLOOKUP(J2926,Product_lookup!$A:$G,7,FALSE),"")</f>
        <v>144</v>
      </c>
      <c r="AG2926" s="33">
        <f t="shared" si="413"/>
        <v>0.39899833055091821</v>
      </c>
    </row>
    <row r="2927" spans="1:33" x14ac:dyDescent="0.3">
      <c r="A2927" s="27">
        <v>46293</v>
      </c>
      <c r="B2927" s="8" t="s">
        <v>26</v>
      </c>
      <c r="C2927" s="8" t="s">
        <v>140</v>
      </c>
      <c r="D2927" s="8" t="s">
        <v>141</v>
      </c>
      <c r="E2927" s="8" t="s">
        <v>142</v>
      </c>
      <c r="F2927" s="8" t="s">
        <v>143</v>
      </c>
      <c r="G2927" s="8" t="s">
        <v>205</v>
      </c>
      <c r="H2927" s="8" t="s">
        <v>13</v>
      </c>
      <c r="I2927" s="8" t="s">
        <v>805</v>
      </c>
      <c r="J2927" s="8" t="s">
        <v>147</v>
      </c>
      <c r="K2927" s="8" t="s">
        <v>7</v>
      </c>
      <c r="L2927" s="12">
        <v>126</v>
      </c>
      <c r="M2927" s="9">
        <v>1</v>
      </c>
      <c r="N2927" s="10">
        <f t="shared" si="405"/>
        <v>7.9365079365079361E-3</v>
      </c>
      <c r="O2927" s="11">
        <f t="shared" si="406"/>
        <v>7.17</v>
      </c>
      <c r="P2927" s="11">
        <v>7.17</v>
      </c>
      <c r="Q2927" s="11">
        <v>0</v>
      </c>
      <c r="R2927" s="8">
        <v>0</v>
      </c>
      <c r="S2927" s="8">
        <v>0</v>
      </c>
      <c r="T2927" s="33" t="str">
        <f t="shared" si="407"/>
        <v/>
      </c>
      <c r="U2927" s="12">
        <f t="shared" si="408"/>
        <v>0</v>
      </c>
      <c r="V2927" s="10">
        <f t="shared" si="409"/>
        <v>0</v>
      </c>
      <c r="W2927" s="11">
        <v>12</v>
      </c>
      <c r="X2927" s="8" t="s">
        <v>148</v>
      </c>
      <c r="Y2927" s="8" t="s">
        <v>149</v>
      </c>
      <c r="AA2927">
        <f t="shared" si="410"/>
        <v>4</v>
      </c>
      <c r="AB2927" s="32">
        <f t="shared" si="411"/>
        <v>-7.17</v>
      </c>
      <c r="AC2927" t="str">
        <f t="shared" si="412"/>
        <v>No Sales</v>
      </c>
      <c r="AD2927">
        <f>IFERROR(VLOOKUP(J2927,Product_lookup!$A:$G,5,FALSE),"")</f>
        <v>599</v>
      </c>
      <c r="AE2927">
        <f>IFERROR(VLOOKUP(J2927,Product_lookup!$A:$G,6,FALSE),"")</f>
        <v>216</v>
      </c>
      <c r="AF2927">
        <f>IFERROR(VLOOKUP(J2927,Product_lookup!$A:$G,7,FALSE),"")</f>
        <v>144</v>
      </c>
      <c r="AG2927" s="33">
        <f t="shared" si="413"/>
        <v>0.39899833055091821</v>
      </c>
    </row>
    <row r="2928" spans="1:33" x14ac:dyDescent="0.3">
      <c r="A2928" s="27">
        <v>46293</v>
      </c>
      <c r="B2928" s="8" t="s">
        <v>26</v>
      </c>
      <c r="C2928" s="8" t="s">
        <v>140</v>
      </c>
      <c r="D2928" s="8" t="s">
        <v>141</v>
      </c>
      <c r="E2928" s="8" t="s">
        <v>142</v>
      </c>
      <c r="F2928" s="8" t="s">
        <v>143</v>
      </c>
      <c r="G2928" s="8" t="s">
        <v>205</v>
      </c>
      <c r="H2928" s="8" t="s">
        <v>13</v>
      </c>
      <c r="I2928" s="8" t="s">
        <v>171</v>
      </c>
      <c r="J2928" s="8" t="s">
        <v>147</v>
      </c>
      <c r="K2928" s="8" t="s">
        <v>14</v>
      </c>
      <c r="L2928" s="12">
        <v>1746</v>
      </c>
      <c r="M2928" s="9">
        <v>7</v>
      </c>
      <c r="N2928" s="10">
        <f t="shared" si="405"/>
        <v>4.0091638029782356E-3</v>
      </c>
      <c r="O2928" s="11">
        <f t="shared" si="406"/>
        <v>8.19</v>
      </c>
      <c r="P2928" s="11">
        <v>57.33</v>
      </c>
      <c r="Q2928" s="11">
        <v>0</v>
      </c>
      <c r="R2928" s="8">
        <v>0</v>
      </c>
      <c r="S2928" s="8">
        <v>0</v>
      </c>
      <c r="T2928" s="33" t="str">
        <f t="shared" si="407"/>
        <v/>
      </c>
      <c r="U2928" s="12">
        <f t="shared" si="408"/>
        <v>0</v>
      </c>
      <c r="V2928" s="10">
        <f t="shared" si="409"/>
        <v>0</v>
      </c>
      <c r="W2928" s="11">
        <v>13.5</v>
      </c>
      <c r="X2928" s="8" t="s">
        <v>148</v>
      </c>
      <c r="Y2928" s="8" t="s">
        <v>149</v>
      </c>
      <c r="AA2928">
        <f t="shared" si="410"/>
        <v>4</v>
      </c>
      <c r="AB2928" s="32">
        <f t="shared" si="411"/>
        <v>-57.33</v>
      </c>
      <c r="AC2928" t="str">
        <f t="shared" si="412"/>
        <v>No Sales</v>
      </c>
      <c r="AD2928">
        <f>IFERROR(VLOOKUP(J2928,Product_lookup!$A:$G,5,FALSE),"")</f>
        <v>599</v>
      </c>
      <c r="AE2928">
        <f>IFERROR(VLOOKUP(J2928,Product_lookup!$A:$G,6,FALSE),"")</f>
        <v>216</v>
      </c>
      <c r="AF2928">
        <f>IFERROR(VLOOKUP(J2928,Product_lookup!$A:$G,7,FALSE),"")</f>
        <v>144</v>
      </c>
      <c r="AG2928" s="33">
        <f t="shared" si="413"/>
        <v>0.39899833055091821</v>
      </c>
    </row>
    <row r="2929" spans="1:33" x14ac:dyDescent="0.3">
      <c r="A2929" s="27">
        <v>46293</v>
      </c>
      <c r="B2929" s="8" t="s">
        <v>26</v>
      </c>
      <c r="C2929" s="8" t="s">
        <v>140</v>
      </c>
      <c r="D2929" s="8" t="s">
        <v>141</v>
      </c>
      <c r="E2929" s="8" t="s">
        <v>150</v>
      </c>
      <c r="F2929" s="8" t="s">
        <v>143</v>
      </c>
      <c r="G2929" s="8" t="s">
        <v>156</v>
      </c>
      <c r="H2929" s="8" t="s">
        <v>13</v>
      </c>
      <c r="I2929" s="8" t="s">
        <v>576</v>
      </c>
      <c r="J2929" s="8" t="s">
        <v>153</v>
      </c>
      <c r="K2929" s="8" t="s">
        <v>21</v>
      </c>
      <c r="L2929" s="12">
        <v>390</v>
      </c>
      <c r="M2929" s="9">
        <v>4</v>
      </c>
      <c r="N2929" s="10">
        <f t="shared" si="405"/>
        <v>1.0256410256410256E-2</v>
      </c>
      <c r="O2929" s="11">
        <f t="shared" si="406"/>
        <v>10.5</v>
      </c>
      <c r="P2929" s="11">
        <v>42</v>
      </c>
      <c r="Q2929" s="11">
        <v>0</v>
      </c>
      <c r="R2929" s="8">
        <v>0</v>
      </c>
      <c r="S2929" s="8">
        <v>0</v>
      </c>
      <c r="T2929" s="33" t="str">
        <f t="shared" si="407"/>
        <v/>
      </c>
      <c r="U2929" s="12">
        <f t="shared" si="408"/>
        <v>0</v>
      </c>
      <c r="V2929" s="10">
        <f t="shared" si="409"/>
        <v>0</v>
      </c>
      <c r="W2929" s="11">
        <v>10.5</v>
      </c>
      <c r="X2929" s="8" t="s">
        <v>148</v>
      </c>
      <c r="Y2929" s="8" t="s">
        <v>149</v>
      </c>
      <c r="AA2929">
        <f t="shared" si="410"/>
        <v>4</v>
      </c>
      <c r="AB2929" s="32">
        <f t="shared" si="411"/>
        <v>-42</v>
      </c>
      <c r="AC2929" t="str">
        <f t="shared" si="412"/>
        <v>No Sales</v>
      </c>
      <c r="AD2929">
        <f>IFERROR(VLOOKUP(J2929,Product_lookup!$A:$G,5,FALSE),"")</f>
        <v>549</v>
      </c>
      <c r="AE2929">
        <f>IFERROR(VLOOKUP(J2929,Product_lookup!$A:$G,6,FALSE),"")</f>
        <v>192</v>
      </c>
      <c r="AF2929">
        <f>IFERROR(VLOOKUP(J2929,Product_lookup!$A:$G,7,FALSE),"")</f>
        <v>139</v>
      </c>
      <c r="AG2929" s="33">
        <f t="shared" si="413"/>
        <v>0.39708561020036431</v>
      </c>
    </row>
    <row r="2930" spans="1:33" x14ac:dyDescent="0.3">
      <c r="A2930" s="27">
        <v>46293</v>
      </c>
      <c r="B2930" s="8" t="s">
        <v>26</v>
      </c>
      <c r="C2930" s="8" t="s">
        <v>140</v>
      </c>
      <c r="D2930" s="8" t="s">
        <v>141</v>
      </c>
      <c r="E2930" s="8" t="s">
        <v>150</v>
      </c>
      <c r="F2930" s="8" t="s">
        <v>143</v>
      </c>
      <c r="G2930" s="8" t="s">
        <v>210</v>
      </c>
      <c r="H2930" s="8" t="s">
        <v>13</v>
      </c>
      <c r="I2930" s="8" t="s">
        <v>724</v>
      </c>
      <c r="J2930" s="8" t="s">
        <v>153</v>
      </c>
      <c r="K2930" s="8" t="s">
        <v>7</v>
      </c>
      <c r="L2930" s="12">
        <v>648</v>
      </c>
      <c r="M2930" s="9">
        <v>1</v>
      </c>
      <c r="N2930" s="10">
        <f t="shared" si="405"/>
        <v>1.5432098765432098E-3</v>
      </c>
      <c r="O2930" s="11">
        <f t="shared" si="406"/>
        <v>8.61</v>
      </c>
      <c r="P2930" s="11">
        <v>8.61</v>
      </c>
      <c r="Q2930" s="11">
        <v>0</v>
      </c>
      <c r="R2930" s="8">
        <v>0</v>
      </c>
      <c r="S2930" s="8">
        <v>0</v>
      </c>
      <c r="T2930" s="33" t="str">
        <f t="shared" si="407"/>
        <v/>
      </c>
      <c r="U2930" s="12">
        <f t="shared" si="408"/>
        <v>0</v>
      </c>
      <c r="V2930" s="10">
        <f t="shared" si="409"/>
        <v>0</v>
      </c>
      <c r="W2930" s="11">
        <v>12.5</v>
      </c>
      <c r="X2930" s="8" t="s">
        <v>148</v>
      </c>
      <c r="Y2930" s="8" t="s">
        <v>149</v>
      </c>
      <c r="AA2930">
        <f t="shared" si="410"/>
        <v>4</v>
      </c>
      <c r="AB2930" s="32">
        <f t="shared" si="411"/>
        <v>-8.61</v>
      </c>
      <c r="AC2930" t="str">
        <f t="shared" si="412"/>
        <v>No Sales</v>
      </c>
      <c r="AD2930">
        <f>IFERROR(VLOOKUP(J2930,Product_lookup!$A:$G,5,FALSE),"")</f>
        <v>549</v>
      </c>
      <c r="AE2930">
        <f>IFERROR(VLOOKUP(J2930,Product_lookup!$A:$G,6,FALSE),"")</f>
        <v>192</v>
      </c>
      <c r="AF2930">
        <f>IFERROR(VLOOKUP(J2930,Product_lookup!$A:$G,7,FALSE),"")</f>
        <v>139</v>
      </c>
      <c r="AG2930" s="33">
        <f t="shared" si="413"/>
        <v>0.39708561020036431</v>
      </c>
    </row>
    <row r="2931" spans="1:33" x14ac:dyDescent="0.3">
      <c r="A2931" s="27">
        <v>46293</v>
      </c>
      <c r="B2931" s="8" t="s">
        <v>26</v>
      </c>
      <c r="C2931" s="8" t="s">
        <v>140</v>
      </c>
      <c r="D2931" s="8" t="s">
        <v>141</v>
      </c>
      <c r="E2931" s="8" t="s">
        <v>150</v>
      </c>
      <c r="F2931" s="8" t="s">
        <v>143</v>
      </c>
      <c r="G2931" s="8" t="s">
        <v>210</v>
      </c>
      <c r="H2931" s="8" t="s">
        <v>13</v>
      </c>
      <c r="I2931" s="8" t="s">
        <v>152</v>
      </c>
      <c r="J2931" s="8" t="s">
        <v>153</v>
      </c>
      <c r="K2931" s="8" t="s">
        <v>21</v>
      </c>
      <c r="L2931" s="12">
        <v>396</v>
      </c>
      <c r="M2931" s="9">
        <v>3</v>
      </c>
      <c r="N2931" s="10">
        <f t="shared" si="405"/>
        <v>7.575757575757576E-3</v>
      </c>
      <c r="O2931" s="11">
        <f t="shared" si="406"/>
        <v>12</v>
      </c>
      <c r="P2931" s="11">
        <v>36</v>
      </c>
      <c r="Q2931" s="11">
        <v>0</v>
      </c>
      <c r="R2931" s="8">
        <v>0</v>
      </c>
      <c r="S2931" s="8">
        <v>0</v>
      </c>
      <c r="T2931" s="33" t="str">
        <f t="shared" si="407"/>
        <v/>
      </c>
      <c r="U2931" s="12">
        <f t="shared" si="408"/>
        <v>0</v>
      </c>
      <c r="V2931" s="10">
        <f t="shared" si="409"/>
        <v>0</v>
      </c>
      <c r="W2931" s="11">
        <v>12</v>
      </c>
      <c r="X2931" s="8" t="s">
        <v>148</v>
      </c>
      <c r="Y2931" s="8" t="s">
        <v>149</v>
      </c>
      <c r="AA2931">
        <f t="shared" si="410"/>
        <v>4</v>
      </c>
      <c r="AB2931" s="32">
        <f t="shared" si="411"/>
        <v>-36</v>
      </c>
      <c r="AC2931" t="str">
        <f t="shared" si="412"/>
        <v>No Sales</v>
      </c>
      <c r="AD2931">
        <f>IFERROR(VLOOKUP(J2931,Product_lookup!$A:$G,5,FALSE),"")</f>
        <v>549</v>
      </c>
      <c r="AE2931">
        <f>IFERROR(VLOOKUP(J2931,Product_lookup!$A:$G,6,FALSE),"")</f>
        <v>192</v>
      </c>
      <c r="AF2931">
        <f>IFERROR(VLOOKUP(J2931,Product_lookup!$A:$G,7,FALSE),"")</f>
        <v>139</v>
      </c>
      <c r="AG2931" s="33">
        <f t="shared" si="413"/>
        <v>0.39708561020036431</v>
      </c>
    </row>
    <row r="2932" spans="1:33" x14ac:dyDescent="0.3">
      <c r="A2932" s="27">
        <v>46293</v>
      </c>
      <c r="B2932" s="8" t="s">
        <v>26</v>
      </c>
      <c r="C2932" s="8" t="s">
        <v>140</v>
      </c>
      <c r="D2932" s="8" t="s">
        <v>141</v>
      </c>
      <c r="E2932" s="8" t="s">
        <v>211</v>
      </c>
      <c r="F2932" s="8" t="s">
        <v>143</v>
      </c>
      <c r="G2932" s="8" t="s">
        <v>215</v>
      </c>
      <c r="H2932" s="8" t="s">
        <v>13</v>
      </c>
      <c r="I2932" s="8" t="s">
        <v>224</v>
      </c>
      <c r="J2932" s="8" t="s">
        <v>214</v>
      </c>
      <c r="K2932" s="8" t="s">
        <v>7</v>
      </c>
      <c r="L2932" s="12">
        <v>1089</v>
      </c>
      <c r="M2932" s="9">
        <v>10</v>
      </c>
      <c r="N2932" s="10">
        <f t="shared" si="405"/>
        <v>9.1827364554637279E-3</v>
      </c>
      <c r="O2932" s="11">
        <f t="shared" si="406"/>
        <v>7.62</v>
      </c>
      <c r="P2932" s="11">
        <v>76.2</v>
      </c>
      <c r="Q2932" s="11">
        <v>0</v>
      </c>
      <c r="R2932" s="8">
        <v>0</v>
      </c>
      <c r="S2932" s="8">
        <v>0</v>
      </c>
      <c r="T2932" s="33" t="str">
        <f t="shared" si="407"/>
        <v/>
      </c>
      <c r="U2932" s="12">
        <f t="shared" si="408"/>
        <v>0</v>
      </c>
      <c r="V2932" s="10">
        <f t="shared" si="409"/>
        <v>0</v>
      </c>
      <c r="W2932" s="11">
        <v>14.5</v>
      </c>
      <c r="X2932" s="8" t="s">
        <v>148</v>
      </c>
      <c r="Y2932" s="8" t="s">
        <v>149</v>
      </c>
      <c r="AA2932">
        <f t="shared" si="410"/>
        <v>4</v>
      </c>
      <c r="AB2932" s="32">
        <f t="shared" si="411"/>
        <v>-76.2</v>
      </c>
      <c r="AC2932" t="str">
        <f t="shared" si="412"/>
        <v>No Sales</v>
      </c>
      <c r="AD2932">
        <f>IFERROR(VLOOKUP(J2932,Product_lookup!$A:$G,5,FALSE),"")</f>
        <v>649</v>
      </c>
      <c r="AE2932">
        <f>IFERROR(VLOOKUP(J2932,Product_lookup!$A:$G,6,FALSE),"")</f>
        <v>234</v>
      </c>
      <c r="AF2932">
        <f>IFERROR(VLOOKUP(J2932,Product_lookup!$A:$G,7,FALSE),"")</f>
        <v>148</v>
      </c>
      <c r="AG2932" s="33">
        <f t="shared" si="413"/>
        <v>0.41140215716486905</v>
      </c>
    </row>
    <row r="2933" spans="1:33" x14ac:dyDescent="0.3">
      <c r="A2933" s="27">
        <v>46293</v>
      </c>
      <c r="B2933" s="8" t="s">
        <v>26</v>
      </c>
      <c r="C2933" s="8" t="s">
        <v>140</v>
      </c>
      <c r="D2933" s="8" t="s">
        <v>141</v>
      </c>
      <c r="E2933" s="8" t="s">
        <v>211</v>
      </c>
      <c r="F2933" s="8" t="s">
        <v>143</v>
      </c>
      <c r="G2933" s="8" t="s">
        <v>215</v>
      </c>
      <c r="H2933" s="8" t="s">
        <v>13</v>
      </c>
      <c r="I2933" s="8" t="s">
        <v>1089</v>
      </c>
      <c r="J2933" s="8" t="s">
        <v>214</v>
      </c>
      <c r="K2933" s="8" t="s">
        <v>14</v>
      </c>
      <c r="L2933" s="12">
        <v>242</v>
      </c>
      <c r="M2933" s="9">
        <v>1</v>
      </c>
      <c r="N2933" s="10">
        <f t="shared" si="405"/>
        <v>4.1322314049586778E-3</v>
      </c>
      <c r="O2933" s="11">
        <f t="shared" si="406"/>
        <v>7.67</v>
      </c>
      <c r="P2933" s="11">
        <v>7.67</v>
      </c>
      <c r="Q2933" s="11">
        <v>0</v>
      </c>
      <c r="R2933" s="8">
        <v>0</v>
      </c>
      <c r="S2933" s="8">
        <v>0</v>
      </c>
      <c r="T2933" s="33" t="str">
        <f t="shared" si="407"/>
        <v/>
      </c>
      <c r="U2933" s="12">
        <f t="shared" si="408"/>
        <v>0</v>
      </c>
      <c r="V2933" s="10">
        <f t="shared" si="409"/>
        <v>0</v>
      </c>
      <c r="W2933" s="11">
        <v>14</v>
      </c>
      <c r="X2933" s="8" t="s">
        <v>148</v>
      </c>
      <c r="Y2933" s="8" t="s">
        <v>149</v>
      </c>
      <c r="AA2933">
        <f t="shared" si="410"/>
        <v>4</v>
      </c>
      <c r="AB2933" s="32">
        <f t="shared" si="411"/>
        <v>-7.67</v>
      </c>
      <c r="AC2933" t="str">
        <f t="shared" si="412"/>
        <v>No Sales</v>
      </c>
      <c r="AD2933">
        <f>IFERROR(VLOOKUP(J2933,Product_lookup!$A:$G,5,FALSE),"")</f>
        <v>649</v>
      </c>
      <c r="AE2933">
        <f>IFERROR(VLOOKUP(J2933,Product_lookup!$A:$G,6,FALSE),"")</f>
        <v>234</v>
      </c>
      <c r="AF2933">
        <f>IFERROR(VLOOKUP(J2933,Product_lookup!$A:$G,7,FALSE),"")</f>
        <v>148</v>
      </c>
      <c r="AG2933" s="33">
        <f t="shared" si="413"/>
        <v>0.41140215716486905</v>
      </c>
    </row>
    <row r="2934" spans="1:33" x14ac:dyDescent="0.3">
      <c r="A2934" s="27">
        <v>46293</v>
      </c>
      <c r="B2934" s="8" t="s">
        <v>42</v>
      </c>
      <c r="C2934" s="8" t="s">
        <v>140</v>
      </c>
      <c r="D2934" s="8" t="s">
        <v>141</v>
      </c>
      <c r="E2934" s="8" t="s">
        <v>164</v>
      </c>
      <c r="F2934" s="8" t="s">
        <v>143</v>
      </c>
      <c r="G2934" s="8" t="s">
        <v>228</v>
      </c>
      <c r="H2934" s="8" t="s">
        <v>24</v>
      </c>
      <c r="I2934" s="8" t="s">
        <v>376</v>
      </c>
      <c r="J2934" s="8" t="s">
        <v>166</v>
      </c>
      <c r="K2934" s="8" t="s">
        <v>7</v>
      </c>
      <c r="L2934" s="12">
        <v>556</v>
      </c>
      <c r="M2934" s="9">
        <v>6</v>
      </c>
      <c r="N2934" s="10">
        <f t="shared" si="405"/>
        <v>1.0791366906474821E-2</v>
      </c>
      <c r="O2934" s="11">
        <f t="shared" si="406"/>
        <v>7.8299999999999992</v>
      </c>
      <c r="P2934" s="11">
        <v>46.98</v>
      </c>
      <c r="Q2934" s="11">
        <v>0</v>
      </c>
      <c r="R2934" s="8">
        <v>0</v>
      </c>
      <c r="S2934" s="8">
        <v>0</v>
      </c>
      <c r="T2934" s="33" t="str">
        <f t="shared" si="407"/>
        <v/>
      </c>
      <c r="U2934" s="12">
        <f t="shared" si="408"/>
        <v>0</v>
      </c>
      <c r="V2934" s="10">
        <f t="shared" si="409"/>
        <v>0</v>
      </c>
      <c r="W2934" s="11">
        <v>13</v>
      </c>
      <c r="X2934" s="8" t="s">
        <v>148</v>
      </c>
      <c r="Y2934" s="8" t="s">
        <v>149</v>
      </c>
      <c r="AA2934">
        <f t="shared" si="410"/>
        <v>4</v>
      </c>
      <c r="AB2934" s="32">
        <f t="shared" si="411"/>
        <v>-46.98</v>
      </c>
      <c r="AC2934" t="str">
        <f t="shared" si="412"/>
        <v>No Sales</v>
      </c>
      <c r="AD2934">
        <f>IFERROR(VLOOKUP(J2934,Product_lookup!$A:$G,5,FALSE),"")</f>
        <v>449</v>
      </c>
      <c r="AE2934">
        <f>IFERROR(VLOOKUP(J2934,Product_lookup!$A:$G,6,FALSE),"")</f>
        <v>162</v>
      </c>
      <c r="AF2934">
        <f>IFERROR(VLOOKUP(J2934,Product_lookup!$A:$G,7,FALSE),"")</f>
        <v>130</v>
      </c>
      <c r="AG2934" s="33">
        <f t="shared" si="413"/>
        <v>0.34966592427616927</v>
      </c>
    </row>
    <row r="2935" spans="1:33" x14ac:dyDescent="0.3">
      <c r="A2935" s="27">
        <v>46293</v>
      </c>
      <c r="B2935" s="8" t="s">
        <v>42</v>
      </c>
      <c r="C2935" s="8" t="s">
        <v>140</v>
      </c>
      <c r="D2935" s="8" t="s">
        <v>141</v>
      </c>
      <c r="E2935" s="8" t="s">
        <v>164</v>
      </c>
      <c r="F2935" s="8" t="s">
        <v>143</v>
      </c>
      <c r="G2935" s="8" t="s">
        <v>165</v>
      </c>
      <c r="H2935" s="8" t="s">
        <v>24</v>
      </c>
      <c r="I2935" s="8" t="s">
        <v>1228</v>
      </c>
      <c r="J2935" s="8" t="s">
        <v>166</v>
      </c>
      <c r="K2935" s="8" t="s">
        <v>14</v>
      </c>
      <c r="L2935" s="12">
        <v>145</v>
      </c>
      <c r="M2935" s="9">
        <v>3</v>
      </c>
      <c r="N2935" s="10">
        <f t="shared" si="405"/>
        <v>2.0689655172413793E-2</v>
      </c>
      <c r="O2935" s="11">
        <f t="shared" si="406"/>
        <v>7.77</v>
      </c>
      <c r="P2935" s="11">
        <v>23.31</v>
      </c>
      <c r="Q2935" s="11">
        <v>0</v>
      </c>
      <c r="R2935" s="8">
        <v>0</v>
      </c>
      <c r="S2935" s="8">
        <v>0</v>
      </c>
      <c r="T2935" s="33" t="str">
        <f t="shared" si="407"/>
        <v/>
      </c>
      <c r="U2935" s="12">
        <f t="shared" si="408"/>
        <v>0</v>
      </c>
      <c r="V2935" s="10">
        <f t="shared" si="409"/>
        <v>0</v>
      </c>
      <c r="W2935" s="11">
        <v>12</v>
      </c>
      <c r="X2935" s="8" t="s">
        <v>148</v>
      </c>
      <c r="Y2935" s="8" t="s">
        <v>149</v>
      </c>
      <c r="AA2935">
        <f t="shared" si="410"/>
        <v>4</v>
      </c>
      <c r="AB2935" s="32">
        <f t="shared" si="411"/>
        <v>-23.31</v>
      </c>
      <c r="AC2935" t="str">
        <f t="shared" si="412"/>
        <v>No Sales</v>
      </c>
      <c r="AD2935">
        <f>IFERROR(VLOOKUP(J2935,Product_lookup!$A:$G,5,FALSE),"")</f>
        <v>449</v>
      </c>
      <c r="AE2935">
        <f>IFERROR(VLOOKUP(J2935,Product_lookup!$A:$G,6,FALSE),"")</f>
        <v>162</v>
      </c>
      <c r="AF2935">
        <f>IFERROR(VLOOKUP(J2935,Product_lookup!$A:$G,7,FALSE),"")</f>
        <v>130</v>
      </c>
      <c r="AG2935" s="33">
        <f t="shared" si="413"/>
        <v>0.34966592427616927</v>
      </c>
    </row>
    <row r="2936" spans="1:33" x14ac:dyDescent="0.3">
      <c r="A2936" s="27">
        <v>46293</v>
      </c>
      <c r="B2936" s="8" t="s">
        <v>42</v>
      </c>
      <c r="C2936" s="8" t="s">
        <v>140</v>
      </c>
      <c r="D2936" s="8" t="s">
        <v>141</v>
      </c>
      <c r="E2936" s="8" t="s">
        <v>164</v>
      </c>
      <c r="F2936" s="8" t="s">
        <v>143</v>
      </c>
      <c r="G2936" s="8" t="s">
        <v>165</v>
      </c>
      <c r="H2936" s="8" t="s">
        <v>24</v>
      </c>
      <c r="I2936" s="8" t="s">
        <v>1008</v>
      </c>
      <c r="J2936" s="8" t="s">
        <v>166</v>
      </c>
      <c r="K2936" s="8" t="s">
        <v>21</v>
      </c>
      <c r="L2936" s="12">
        <v>50</v>
      </c>
      <c r="M2936" s="9">
        <v>3</v>
      </c>
      <c r="N2936" s="10">
        <f t="shared" si="405"/>
        <v>0.06</v>
      </c>
      <c r="O2936" s="11">
        <f t="shared" si="406"/>
        <v>13.08</v>
      </c>
      <c r="P2936" s="11">
        <v>39.24</v>
      </c>
      <c r="Q2936" s="11">
        <v>0</v>
      </c>
      <c r="R2936" s="8">
        <v>0</v>
      </c>
      <c r="S2936" s="8">
        <v>0</v>
      </c>
      <c r="T2936" s="33" t="str">
        <f t="shared" si="407"/>
        <v/>
      </c>
      <c r="U2936" s="12">
        <f t="shared" si="408"/>
        <v>0</v>
      </c>
      <c r="V2936" s="10">
        <f t="shared" si="409"/>
        <v>0</v>
      </c>
      <c r="W2936" s="11">
        <v>14.5</v>
      </c>
      <c r="X2936" s="8" t="s">
        <v>148</v>
      </c>
      <c r="Y2936" s="8" t="s">
        <v>149</v>
      </c>
      <c r="AA2936">
        <f t="shared" si="410"/>
        <v>4</v>
      </c>
      <c r="AB2936" s="32">
        <f t="shared" si="411"/>
        <v>-39.24</v>
      </c>
      <c r="AC2936" t="str">
        <f t="shared" si="412"/>
        <v>No Sales</v>
      </c>
      <c r="AD2936">
        <f>IFERROR(VLOOKUP(J2936,Product_lookup!$A:$G,5,FALSE),"")</f>
        <v>449</v>
      </c>
      <c r="AE2936">
        <f>IFERROR(VLOOKUP(J2936,Product_lookup!$A:$G,6,FALSE),"")</f>
        <v>162</v>
      </c>
      <c r="AF2936">
        <f>IFERROR(VLOOKUP(J2936,Product_lookup!$A:$G,7,FALSE),"")</f>
        <v>130</v>
      </c>
      <c r="AG2936" s="33">
        <f t="shared" si="413"/>
        <v>0.34966592427616927</v>
      </c>
    </row>
    <row r="2937" spans="1:33" x14ac:dyDescent="0.3">
      <c r="A2937" s="27">
        <v>46293</v>
      </c>
      <c r="B2937" s="8" t="s">
        <v>42</v>
      </c>
      <c r="C2937" s="8" t="s">
        <v>140</v>
      </c>
      <c r="D2937" s="8" t="s">
        <v>141</v>
      </c>
      <c r="E2937" s="8" t="s">
        <v>164</v>
      </c>
      <c r="F2937" s="8" t="s">
        <v>143</v>
      </c>
      <c r="G2937" s="8" t="s">
        <v>228</v>
      </c>
      <c r="H2937" s="8" t="s">
        <v>24</v>
      </c>
      <c r="I2937" s="8" t="s">
        <v>165</v>
      </c>
      <c r="J2937" s="8" t="s">
        <v>166</v>
      </c>
      <c r="K2937" s="8" t="s">
        <v>14</v>
      </c>
      <c r="L2937" s="12">
        <v>2262</v>
      </c>
      <c r="M2937" s="9">
        <v>11</v>
      </c>
      <c r="N2937" s="10">
        <f t="shared" si="405"/>
        <v>4.8629531388152082E-3</v>
      </c>
      <c r="O2937" s="11">
        <f t="shared" si="406"/>
        <v>9.3800000000000008</v>
      </c>
      <c r="P2937" s="11">
        <v>103.18</v>
      </c>
      <c r="Q2937" s="11">
        <v>0</v>
      </c>
      <c r="R2937" s="8">
        <v>0</v>
      </c>
      <c r="S2937" s="8">
        <v>0</v>
      </c>
      <c r="T2937" s="33" t="str">
        <f t="shared" si="407"/>
        <v/>
      </c>
      <c r="U2937" s="12">
        <f t="shared" si="408"/>
        <v>0</v>
      </c>
      <c r="V2937" s="10">
        <f t="shared" si="409"/>
        <v>0</v>
      </c>
      <c r="W2937" s="11">
        <v>11</v>
      </c>
      <c r="X2937" s="8" t="s">
        <v>148</v>
      </c>
      <c r="Y2937" s="8" t="s">
        <v>149</v>
      </c>
      <c r="AA2937">
        <f t="shared" si="410"/>
        <v>4</v>
      </c>
      <c r="AB2937" s="32">
        <f t="shared" si="411"/>
        <v>-103.18</v>
      </c>
      <c r="AC2937" t="str">
        <f t="shared" si="412"/>
        <v>No Sales</v>
      </c>
      <c r="AD2937">
        <f>IFERROR(VLOOKUP(J2937,Product_lookup!$A:$G,5,FALSE),"")</f>
        <v>449</v>
      </c>
      <c r="AE2937">
        <f>IFERROR(VLOOKUP(J2937,Product_lookup!$A:$G,6,FALSE),"")</f>
        <v>162</v>
      </c>
      <c r="AF2937">
        <f>IFERROR(VLOOKUP(J2937,Product_lookup!$A:$G,7,FALSE),"")</f>
        <v>130</v>
      </c>
      <c r="AG2937" s="33">
        <f t="shared" si="413"/>
        <v>0.34966592427616927</v>
      </c>
    </row>
    <row r="2938" spans="1:33" x14ac:dyDescent="0.3">
      <c r="A2938" s="27">
        <v>46293</v>
      </c>
      <c r="B2938" s="8" t="s">
        <v>42</v>
      </c>
      <c r="C2938" s="8" t="s">
        <v>140</v>
      </c>
      <c r="D2938" s="8" t="s">
        <v>141</v>
      </c>
      <c r="E2938" s="8" t="s">
        <v>377</v>
      </c>
      <c r="F2938" s="8" t="s">
        <v>143</v>
      </c>
      <c r="G2938" s="8" t="s">
        <v>378</v>
      </c>
      <c r="H2938" s="8" t="s">
        <v>24</v>
      </c>
      <c r="I2938" s="8" t="s">
        <v>727</v>
      </c>
      <c r="J2938" s="8" t="s">
        <v>380</v>
      </c>
      <c r="K2938" s="8" t="s">
        <v>7</v>
      </c>
      <c r="L2938" s="12">
        <v>411</v>
      </c>
      <c r="M2938" s="9">
        <v>1</v>
      </c>
      <c r="N2938" s="10">
        <f t="shared" si="405"/>
        <v>2.4330900243309003E-3</v>
      </c>
      <c r="O2938" s="11">
        <f t="shared" si="406"/>
        <v>8.89</v>
      </c>
      <c r="P2938" s="11">
        <v>8.89</v>
      </c>
      <c r="Q2938" s="11">
        <v>0</v>
      </c>
      <c r="R2938" s="8">
        <v>0</v>
      </c>
      <c r="S2938" s="8">
        <v>0</v>
      </c>
      <c r="T2938" s="33" t="str">
        <f t="shared" si="407"/>
        <v/>
      </c>
      <c r="U2938" s="12">
        <f t="shared" si="408"/>
        <v>0</v>
      </c>
      <c r="V2938" s="10">
        <f t="shared" si="409"/>
        <v>0</v>
      </c>
      <c r="W2938" s="11">
        <v>13</v>
      </c>
      <c r="X2938" s="8" t="s">
        <v>148</v>
      </c>
      <c r="Y2938" s="8" t="s">
        <v>149</v>
      </c>
      <c r="AA2938">
        <f t="shared" si="410"/>
        <v>4</v>
      </c>
      <c r="AB2938" s="32">
        <f t="shared" si="411"/>
        <v>-8.89</v>
      </c>
      <c r="AC2938" t="str">
        <f t="shared" si="412"/>
        <v>No Sales</v>
      </c>
      <c r="AD2938">
        <f>IFERROR(VLOOKUP(J2938,Product_lookup!$A:$G,5,FALSE),"")</f>
        <v>549</v>
      </c>
      <c r="AE2938">
        <f>IFERROR(VLOOKUP(J2938,Product_lookup!$A:$G,6,FALSE),"")</f>
        <v>203</v>
      </c>
      <c r="AF2938">
        <f>IFERROR(VLOOKUP(J2938,Product_lookup!$A:$G,7,FALSE),"")</f>
        <v>139</v>
      </c>
      <c r="AG2938" s="33">
        <f t="shared" si="413"/>
        <v>0.37704918032786883</v>
      </c>
    </row>
    <row r="2939" spans="1:33" x14ac:dyDescent="0.3">
      <c r="A2939" s="27">
        <v>46293</v>
      </c>
      <c r="B2939" s="8" t="s">
        <v>37</v>
      </c>
      <c r="C2939" s="8" t="s">
        <v>140</v>
      </c>
      <c r="D2939" s="8" t="s">
        <v>141</v>
      </c>
      <c r="E2939" s="8" t="s">
        <v>157</v>
      </c>
      <c r="F2939" s="8" t="s">
        <v>143</v>
      </c>
      <c r="G2939" s="8" t="s">
        <v>162</v>
      </c>
      <c r="H2939" s="8" t="s">
        <v>13</v>
      </c>
      <c r="I2939" s="8" t="s">
        <v>1110</v>
      </c>
      <c r="J2939" s="8" t="s">
        <v>159</v>
      </c>
      <c r="K2939" s="8" t="s">
        <v>21</v>
      </c>
      <c r="L2939" s="12">
        <v>100</v>
      </c>
      <c r="M2939" s="9">
        <v>2</v>
      </c>
      <c r="N2939" s="10">
        <f t="shared" si="405"/>
        <v>0.02</v>
      </c>
      <c r="O2939" s="11">
        <f t="shared" si="406"/>
        <v>12</v>
      </c>
      <c r="P2939" s="11">
        <v>24</v>
      </c>
      <c r="Q2939" s="11">
        <v>0</v>
      </c>
      <c r="R2939" s="8">
        <v>0</v>
      </c>
      <c r="S2939" s="8">
        <v>0</v>
      </c>
      <c r="T2939" s="33" t="str">
        <f t="shared" si="407"/>
        <v/>
      </c>
      <c r="U2939" s="12">
        <f t="shared" si="408"/>
        <v>0</v>
      </c>
      <c r="V2939" s="10">
        <f t="shared" si="409"/>
        <v>0</v>
      </c>
      <c r="W2939" s="11">
        <v>12</v>
      </c>
      <c r="X2939" s="8" t="s">
        <v>148</v>
      </c>
      <c r="Y2939" s="8" t="s">
        <v>149</v>
      </c>
      <c r="Z2939" s="8" t="s">
        <v>836</v>
      </c>
      <c r="AA2939">
        <f t="shared" si="410"/>
        <v>4</v>
      </c>
      <c r="AB2939" s="32">
        <f t="shared" si="411"/>
        <v>-24</v>
      </c>
      <c r="AC2939" t="str">
        <f t="shared" si="412"/>
        <v>No Sales</v>
      </c>
      <c r="AD2939">
        <f>IFERROR(VLOOKUP(J2939,Product_lookup!$A:$G,5,FALSE),"")</f>
        <v>399</v>
      </c>
      <c r="AE2939">
        <f>IFERROR(VLOOKUP(J2939,Product_lookup!$A:$G,6,FALSE),"")</f>
        <v>148</v>
      </c>
      <c r="AF2939">
        <f>IFERROR(VLOOKUP(J2939,Product_lookup!$A:$G,7,FALSE),"")</f>
        <v>126</v>
      </c>
      <c r="AG2939" s="33">
        <f t="shared" si="413"/>
        <v>0.31328320802005011</v>
      </c>
    </row>
    <row r="2940" spans="1:33" x14ac:dyDescent="0.3">
      <c r="A2940" s="27">
        <v>46293</v>
      </c>
      <c r="B2940" s="8" t="s">
        <v>37</v>
      </c>
      <c r="C2940" s="8" t="s">
        <v>140</v>
      </c>
      <c r="D2940" s="8" t="s">
        <v>141</v>
      </c>
      <c r="E2940" s="8" t="s">
        <v>157</v>
      </c>
      <c r="F2940" s="8" t="s">
        <v>143</v>
      </c>
      <c r="G2940" s="8" t="s">
        <v>234</v>
      </c>
      <c r="H2940" s="8" t="s">
        <v>13</v>
      </c>
      <c r="I2940" s="8" t="s">
        <v>440</v>
      </c>
      <c r="J2940" s="8" t="s">
        <v>159</v>
      </c>
      <c r="K2940" s="8" t="s">
        <v>14</v>
      </c>
      <c r="L2940" s="12">
        <v>315</v>
      </c>
      <c r="M2940" s="9">
        <v>1</v>
      </c>
      <c r="N2940" s="10">
        <f t="shared" si="405"/>
        <v>3.1746031746031746E-3</v>
      </c>
      <c r="O2940" s="11">
        <f t="shared" si="406"/>
        <v>8.3800000000000008</v>
      </c>
      <c r="P2940" s="11">
        <v>8.3800000000000008</v>
      </c>
      <c r="Q2940" s="11">
        <v>0</v>
      </c>
      <c r="R2940" s="8">
        <v>0</v>
      </c>
      <c r="S2940" s="8">
        <v>0</v>
      </c>
      <c r="T2940" s="33" t="str">
        <f t="shared" si="407"/>
        <v/>
      </c>
      <c r="U2940" s="12">
        <f t="shared" si="408"/>
        <v>0</v>
      </c>
      <c r="V2940" s="10">
        <f t="shared" si="409"/>
        <v>0</v>
      </c>
      <c r="W2940" s="11">
        <v>10</v>
      </c>
      <c r="X2940" s="8" t="s">
        <v>148</v>
      </c>
      <c r="Y2940" s="8" t="s">
        <v>149</v>
      </c>
      <c r="AA2940">
        <f t="shared" si="410"/>
        <v>4</v>
      </c>
      <c r="AB2940" s="32">
        <f t="shared" si="411"/>
        <v>-8.3800000000000008</v>
      </c>
      <c r="AC2940" t="str">
        <f t="shared" si="412"/>
        <v>No Sales</v>
      </c>
      <c r="AD2940">
        <f>IFERROR(VLOOKUP(J2940,Product_lookup!$A:$G,5,FALSE),"")</f>
        <v>399</v>
      </c>
      <c r="AE2940">
        <f>IFERROR(VLOOKUP(J2940,Product_lookup!$A:$G,6,FALSE),"")</f>
        <v>148</v>
      </c>
      <c r="AF2940">
        <f>IFERROR(VLOOKUP(J2940,Product_lookup!$A:$G,7,FALSE),"")</f>
        <v>126</v>
      </c>
      <c r="AG2940" s="33">
        <f t="shared" si="413"/>
        <v>0.31328320802005011</v>
      </c>
    </row>
    <row r="2941" spans="1:33" x14ac:dyDescent="0.3">
      <c r="A2941" s="27">
        <v>46273</v>
      </c>
      <c r="B2941" s="8" t="s">
        <v>34</v>
      </c>
      <c r="C2941" s="8" t="s">
        <v>140</v>
      </c>
      <c r="D2941" s="8" t="s">
        <v>141</v>
      </c>
      <c r="E2941" s="8" t="s">
        <v>328</v>
      </c>
      <c r="F2941" s="8" t="s">
        <v>143</v>
      </c>
      <c r="G2941" s="8" t="s">
        <v>699</v>
      </c>
      <c r="H2941" s="8" t="s">
        <v>20</v>
      </c>
      <c r="J2941" s="8" t="s">
        <v>330</v>
      </c>
      <c r="K2941" s="8" t="s">
        <v>14</v>
      </c>
      <c r="L2941" s="12">
        <v>1154</v>
      </c>
      <c r="M2941" s="9">
        <v>6</v>
      </c>
      <c r="N2941" s="10">
        <f t="shared" si="405"/>
        <v>5.1993067590987872E-3</v>
      </c>
      <c r="O2941" s="11">
        <f t="shared" si="406"/>
        <v>6.69</v>
      </c>
      <c r="P2941" s="11">
        <v>40.14</v>
      </c>
      <c r="Q2941" s="11">
        <v>299</v>
      </c>
      <c r="R2941" s="8">
        <v>1</v>
      </c>
      <c r="S2941" s="8">
        <v>1</v>
      </c>
      <c r="T2941" s="33">
        <f t="shared" si="407"/>
        <v>0.13424749163879598</v>
      </c>
      <c r="U2941" s="12">
        <f t="shared" si="408"/>
        <v>7.4489287493771794</v>
      </c>
      <c r="V2941" s="10">
        <f t="shared" si="409"/>
        <v>0.16666666666666666</v>
      </c>
      <c r="W2941" s="11">
        <v>8</v>
      </c>
      <c r="X2941" s="8" t="s">
        <v>148</v>
      </c>
      <c r="Y2941" s="8" t="s">
        <v>149</v>
      </c>
      <c r="AA2941">
        <f t="shared" si="410"/>
        <v>2</v>
      </c>
      <c r="AB2941" s="32">
        <f t="shared" si="411"/>
        <v>47.86</v>
      </c>
      <c r="AC2941" t="str">
        <f t="shared" si="412"/>
        <v>Profitable</v>
      </c>
      <c r="AD2941">
        <f>IFERROR(VLOOKUP(J2941,Product_lookup!$A:$G,5,FALSE),"")</f>
        <v>299</v>
      </c>
      <c r="AE2941">
        <f>IFERROR(VLOOKUP(J2941,Product_lookup!$A:$G,6,FALSE),"")</f>
        <v>114</v>
      </c>
      <c r="AF2941">
        <f>IFERROR(VLOOKUP(J2941,Product_lookup!$A:$G,7,FALSE),"")</f>
        <v>97</v>
      </c>
      <c r="AG2941" s="33">
        <f t="shared" si="413"/>
        <v>0.29431438127090304</v>
      </c>
    </row>
    <row r="2942" spans="1:33" x14ac:dyDescent="0.3">
      <c r="A2942" s="27">
        <v>46293</v>
      </c>
      <c r="B2942" s="8" t="s">
        <v>37</v>
      </c>
      <c r="C2942" s="8" t="s">
        <v>140</v>
      </c>
      <c r="D2942" s="8" t="s">
        <v>141</v>
      </c>
      <c r="E2942" s="8" t="s">
        <v>157</v>
      </c>
      <c r="F2942" s="8" t="s">
        <v>143</v>
      </c>
      <c r="G2942" s="8" t="s">
        <v>162</v>
      </c>
      <c r="H2942" s="8" t="s">
        <v>13</v>
      </c>
      <c r="I2942" s="8" t="s">
        <v>162</v>
      </c>
      <c r="J2942" s="8" t="s">
        <v>159</v>
      </c>
      <c r="K2942" s="8" t="s">
        <v>21</v>
      </c>
      <c r="L2942" s="12">
        <v>1389</v>
      </c>
      <c r="M2942" s="9">
        <v>21</v>
      </c>
      <c r="N2942" s="10">
        <f t="shared" si="405"/>
        <v>1.511879049676026E-2</v>
      </c>
      <c r="O2942" s="11">
        <f t="shared" si="406"/>
        <v>10</v>
      </c>
      <c r="P2942" s="11">
        <v>210</v>
      </c>
      <c r="Q2942" s="11">
        <v>1197</v>
      </c>
      <c r="R2942" s="8">
        <v>3</v>
      </c>
      <c r="S2942" s="8">
        <v>3</v>
      </c>
      <c r="T2942" s="33">
        <f t="shared" si="407"/>
        <v>0.17543859649122806</v>
      </c>
      <c r="U2942" s="12">
        <f t="shared" si="408"/>
        <v>5.7</v>
      </c>
      <c r="V2942" s="10">
        <f t="shared" si="409"/>
        <v>0.14285714285714285</v>
      </c>
      <c r="W2942" s="11">
        <v>10</v>
      </c>
      <c r="X2942" s="8" t="s">
        <v>148</v>
      </c>
      <c r="Y2942" s="8" t="s">
        <v>149</v>
      </c>
      <c r="AA2942">
        <f t="shared" si="410"/>
        <v>4</v>
      </c>
      <c r="AB2942" s="32">
        <f t="shared" si="411"/>
        <v>165</v>
      </c>
      <c r="AC2942" t="str">
        <f t="shared" si="412"/>
        <v>Profitable</v>
      </c>
      <c r="AD2942">
        <f>IFERROR(VLOOKUP(J2942,Product_lookup!$A:$G,5,FALSE),"")</f>
        <v>399</v>
      </c>
      <c r="AE2942">
        <f>IFERROR(VLOOKUP(J2942,Product_lookup!$A:$G,6,FALSE),"")</f>
        <v>148</v>
      </c>
      <c r="AF2942">
        <f>IFERROR(VLOOKUP(J2942,Product_lookup!$A:$G,7,FALSE),"")</f>
        <v>126</v>
      </c>
      <c r="AG2942" s="33">
        <f t="shared" si="413"/>
        <v>0.31328320802005011</v>
      </c>
    </row>
    <row r="2943" spans="1:33" x14ac:dyDescent="0.3">
      <c r="A2943" s="27">
        <v>46293</v>
      </c>
      <c r="B2943" s="8" t="s">
        <v>37</v>
      </c>
      <c r="C2943" s="8" t="s">
        <v>140</v>
      </c>
      <c r="D2943" s="8" t="s">
        <v>141</v>
      </c>
      <c r="E2943" s="8" t="s">
        <v>157</v>
      </c>
      <c r="F2943" s="8" t="s">
        <v>143</v>
      </c>
      <c r="G2943" s="8" t="s">
        <v>234</v>
      </c>
      <c r="H2943" s="8" t="s">
        <v>13</v>
      </c>
      <c r="I2943" s="8" t="s">
        <v>386</v>
      </c>
      <c r="J2943" s="8" t="s">
        <v>159</v>
      </c>
      <c r="K2943" s="8" t="s">
        <v>7</v>
      </c>
      <c r="L2943" s="12">
        <v>960</v>
      </c>
      <c r="M2943" s="9">
        <v>4</v>
      </c>
      <c r="N2943" s="10">
        <f t="shared" si="405"/>
        <v>4.1666666666666666E-3</v>
      </c>
      <c r="O2943" s="11">
        <f t="shared" si="406"/>
        <v>8.66</v>
      </c>
      <c r="P2943" s="11">
        <v>34.64</v>
      </c>
      <c r="Q2943" s="11">
        <v>399</v>
      </c>
      <c r="R2943" s="8">
        <v>1</v>
      </c>
      <c r="S2943" s="8">
        <v>1</v>
      </c>
      <c r="T2943" s="33">
        <f t="shared" si="407"/>
        <v>8.6817042606516293E-2</v>
      </c>
      <c r="U2943" s="12">
        <f t="shared" si="408"/>
        <v>11.518475750577368</v>
      </c>
      <c r="V2943" s="10">
        <f t="shared" si="409"/>
        <v>0.25</v>
      </c>
      <c r="W2943" s="11">
        <v>11</v>
      </c>
      <c r="X2943" s="8" t="s">
        <v>148</v>
      </c>
      <c r="Y2943" s="8" t="s">
        <v>149</v>
      </c>
      <c r="AA2943">
        <f t="shared" si="410"/>
        <v>4</v>
      </c>
      <c r="AB2943" s="32">
        <f t="shared" si="411"/>
        <v>90.36</v>
      </c>
      <c r="AC2943" t="str">
        <f t="shared" si="412"/>
        <v>Profitable</v>
      </c>
      <c r="AD2943">
        <f>IFERROR(VLOOKUP(J2943,Product_lookup!$A:$G,5,FALSE),"")</f>
        <v>399</v>
      </c>
      <c r="AE2943">
        <f>IFERROR(VLOOKUP(J2943,Product_lookup!$A:$G,6,FALSE),"")</f>
        <v>148</v>
      </c>
      <c r="AF2943">
        <f>IFERROR(VLOOKUP(J2943,Product_lookup!$A:$G,7,FALSE),"")</f>
        <v>126</v>
      </c>
      <c r="AG2943" s="33">
        <f t="shared" si="413"/>
        <v>0.31328320802005011</v>
      </c>
    </row>
    <row r="2944" spans="1:33" x14ac:dyDescent="0.3">
      <c r="A2944" s="27">
        <v>46293</v>
      </c>
      <c r="B2944" s="8" t="s">
        <v>37</v>
      </c>
      <c r="C2944" s="8" t="s">
        <v>140</v>
      </c>
      <c r="D2944" s="8" t="s">
        <v>141</v>
      </c>
      <c r="E2944" s="8" t="s">
        <v>157</v>
      </c>
      <c r="F2944" s="8" t="s">
        <v>143</v>
      </c>
      <c r="G2944" s="8" t="s">
        <v>162</v>
      </c>
      <c r="H2944" s="8" t="s">
        <v>13</v>
      </c>
      <c r="I2944" s="8" t="s">
        <v>438</v>
      </c>
      <c r="J2944" s="8" t="s">
        <v>159</v>
      </c>
      <c r="K2944" s="8" t="s">
        <v>14</v>
      </c>
      <c r="L2944" s="12">
        <v>1540</v>
      </c>
      <c r="M2944" s="9">
        <v>16</v>
      </c>
      <c r="N2944" s="10">
        <f t="shared" si="405"/>
        <v>1.038961038961039E-2</v>
      </c>
      <c r="O2944" s="11">
        <f t="shared" si="406"/>
        <v>8.61</v>
      </c>
      <c r="P2944" s="11">
        <v>137.76</v>
      </c>
      <c r="Q2944" s="11">
        <v>1596</v>
      </c>
      <c r="R2944" s="8">
        <v>4</v>
      </c>
      <c r="S2944" s="8">
        <v>4</v>
      </c>
      <c r="T2944" s="33">
        <f t="shared" si="407"/>
        <v>8.6315789473684207E-2</v>
      </c>
      <c r="U2944" s="12">
        <f t="shared" si="408"/>
        <v>11.585365853658537</v>
      </c>
      <c r="V2944" s="10">
        <f t="shared" si="409"/>
        <v>0.25</v>
      </c>
      <c r="W2944" s="11">
        <v>10.5</v>
      </c>
      <c r="X2944" s="8" t="s">
        <v>148</v>
      </c>
      <c r="Y2944" s="8" t="s">
        <v>149</v>
      </c>
      <c r="AA2944">
        <f t="shared" si="410"/>
        <v>4</v>
      </c>
      <c r="AB2944" s="32">
        <f t="shared" si="411"/>
        <v>362.24</v>
      </c>
      <c r="AC2944" t="str">
        <f t="shared" si="412"/>
        <v>Profitable</v>
      </c>
      <c r="AD2944">
        <f>IFERROR(VLOOKUP(J2944,Product_lookup!$A:$G,5,FALSE),"")</f>
        <v>399</v>
      </c>
      <c r="AE2944">
        <f>IFERROR(VLOOKUP(J2944,Product_lookup!$A:$G,6,FALSE),"")</f>
        <v>148</v>
      </c>
      <c r="AF2944">
        <f>IFERROR(VLOOKUP(J2944,Product_lookup!$A:$G,7,FALSE),"")</f>
        <v>126</v>
      </c>
      <c r="AG2944" s="33">
        <f t="shared" si="413"/>
        <v>0.31328320802005011</v>
      </c>
    </row>
    <row r="2945" spans="1:33" x14ac:dyDescent="0.3">
      <c r="A2945" s="27">
        <v>46293</v>
      </c>
      <c r="B2945" s="8" t="s">
        <v>37</v>
      </c>
      <c r="C2945" s="8" t="s">
        <v>140</v>
      </c>
      <c r="D2945" s="8" t="s">
        <v>141</v>
      </c>
      <c r="E2945" s="8" t="s">
        <v>157</v>
      </c>
      <c r="F2945" s="8" t="s">
        <v>143</v>
      </c>
      <c r="G2945" s="8" t="s">
        <v>234</v>
      </c>
      <c r="H2945" s="8" t="s">
        <v>13</v>
      </c>
      <c r="I2945" s="8" t="s">
        <v>822</v>
      </c>
      <c r="J2945" s="8" t="s">
        <v>159</v>
      </c>
      <c r="K2945" s="8" t="s">
        <v>7</v>
      </c>
      <c r="L2945" s="12">
        <v>337</v>
      </c>
      <c r="M2945" s="9">
        <v>2</v>
      </c>
      <c r="N2945" s="10">
        <f t="shared" si="405"/>
        <v>5.9347181008902079E-3</v>
      </c>
      <c r="O2945" s="11">
        <f t="shared" si="406"/>
        <v>6.59</v>
      </c>
      <c r="P2945" s="11">
        <v>13.18</v>
      </c>
      <c r="Q2945" s="11">
        <v>0</v>
      </c>
      <c r="R2945" s="8">
        <v>0</v>
      </c>
      <c r="S2945" s="8">
        <v>0</v>
      </c>
      <c r="T2945" s="33" t="str">
        <f t="shared" si="407"/>
        <v/>
      </c>
      <c r="U2945" s="12">
        <f t="shared" si="408"/>
        <v>0</v>
      </c>
      <c r="V2945" s="10">
        <f t="shared" si="409"/>
        <v>0</v>
      </c>
      <c r="W2945" s="11">
        <v>10</v>
      </c>
      <c r="X2945" s="8" t="s">
        <v>148</v>
      </c>
      <c r="Y2945" s="8" t="s">
        <v>149</v>
      </c>
      <c r="AA2945">
        <f t="shared" si="410"/>
        <v>4</v>
      </c>
      <c r="AB2945" s="32">
        <f t="shared" si="411"/>
        <v>-13.18</v>
      </c>
      <c r="AC2945" t="str">
        <f t="shared" si="412"/>
        <v>No Sales</v>
      </c>
      <c r="AD2945">
        <f>IFERROR(VLOOKUP(J2945,Product_lookup!$A:$G,5,FALSE),"")</f>
        <v>399</v>
      </c>
      <c r="AE2945">
        <f>IFERROR(VLOOKUP(J2945,Product_lookup!$A:$G,6,FALSE),"")</f>
        <v>148</v>
      </c>
      <c r="AF2945">
        <f>IFERROR(VLOOKUP(J2945,Product_lookup!$A:$G,7,FALSE),"")</f>
        <v>126</v>
      </c>
      <c r="AG2945" s="33">
        <f t="shared" si="413"/>
        <v>0.31328320802005011</v>
      </c>
    </row>
    <row r="2946" spans="1:33" x14ac:dyDescent="0.3">
      <c r="A2946" s="27">
        <v>46293</v>
      </c>
      <c r="B2946" s="8" t="s">
        <v>37</v>
      </c>
      <c r="C2946" s="8" t="s">
        <v>140</v>
      </c>
      <c r="D2946" s="8" t="s">
        <v>141</v>
      </c>
      <c r="E2946" s="8" t="s">
        <v>157</v>
      </c>
      <c r="F2946" s="8" t="s">
        <v>143</v>
      </c>
      <c r="G2946" s="8" t="s">
        <v>162</v>
      </c>
      <c r="H2946" s="8" t="s">
        <v>13</v>
      </c>
      <c r="I2946" s="8" t="s">
        <v>237</v>
      </c>
      <c r="J2946" s="8" t="s">
        <v>159</v>
      </c>
      <c r="K2946" s="8" t="s">
        <v>7</v>
      </c>
      <c r="L2946" s="12">
        <v>617</v>
      </c>
      <c r="M2946" s="9">
        <v>2</v>
      </c>
      <c r="N2946" s="10">
        <f t="shared" ref="N2946:N3000" si="414">IF(L2946=0,"",M2946/L2946)</f>
        <v>3.2414910858995136E-3</v>
      </c>
      <c r="O2946" s="11">
        <f t="shared" ref="O2946:O3000" si="415">IF(M2946=0,"",P2946/M2946)</f>
        <v>4.76</v>
      </c>
      <c r="P2946" s="11">
        <v>9.52</v>
      </c>
      <c r="Q2946" s="11">
        <v>0</v>
      </c>
      <c r="R2946" s="8">
        <v>0</v>
      </c>
      <c r="S2946" s="8">
        <v>0</v>
      </c>
      <c r="T2946" s="33" t="str">
        <f t="shared" ref="T2946:T3000" si="416">IF(Q2946=0,"",P2946/Q2946)</f>
        <v/>
      </c>
      <c r="U2946" s="12">
        <f t="shared" ref="U2946:U3000" si="417">IF(P2946=0,"",Q2946/P2946)</f>
        <v>0</v>
      </c>
      <c r="V2946" s="10">
        <f t="shared" ref="V2946:V3000" si="418">IF(M2946=0,"",R2946/M2946)</f>
        <v>0</v>
      </c>
      <c r="W2946" s="11">
        <v>7</v>
      </c>
      <c r="X2946" s="8" t="s">
        <v>148</v>
      </c>
      <c r="Y2946" s="8" t="s">
        <v>149</v>
      </c>
      <c r="AA2946">
        <f t="shared" ref="AA2946:AA3000" si="419">IF(OR(A2946&lt;DATE(2026,9,1),A2946&gt;DATE(2026,9,28)),"Check Date",INT((A2946-DATE(2026,9,1))/7)+1)</f>
        <v>4</v>
      </c>
      <c r="AB2946" s="32">
        <f t="shared" ref="AB2946:AB3000" si="420">IF(OR(AD2946="",AE2946="",AF2946=""),"",S2946*(AD2946-AE2946-AF2946)-P2946)</f>
        <v>-9.52</v>
      </c>
      <c r="AC2946" t="str">
        <f t="shared" ref="AC2946:AC3000" si="421">IF(P2946&lt;0,"Review",IF(OR(AD2946="",AE2946="",AF2946=""),"Cost missing",IF(P2946=0,"No Spend",IF(Q2946=0,"No Sales",IF(P2946/Q2946&lt;AG2946,"Profitable","Losing")))))</f>
        <v>No Sales</v>
      </c>
      <c r="AD2946">
        <f>IFERROR(VLOOKUP(J2946,Product_lookup!$A:$G,5,FALSE),"")</f>
        <v>399</v>
      </c>
      <c r="AE2946">
        <f>IFERROR(VLOOKUP(J2946,Product_lookup!$A:$G,6,FALSE),"")</f>
        <v>148</v>
      </c>
      <c r="AF2946">
        <f>IFERROR(VLOOKUP(J2946,Product_lookup!$A:$G,7,FALSE),"")</f>
        <v>126</v>
      </c>
      <c r="AG2946" s="33">
        <f t="shared" ref="AG2946:AG3000" si="422">IFERROR((AD2946-AE2946-AF2946)/AD2946,"")</f>
        <v>0.31328320802005011</v>
      </c>
    </row>
    <row r="2947" spans="1:33" x14ac:dyDescent="0.3">
      <c r="A2947" s="27">
        <v>46293</v>
      </c>
      <c r="B2947" s="8" t="s">
        <v>37</v>
      </c>
      <c r="C2947" s="8" t="s">
        <v>140</v>
      </c>
      <c r="D2947" s="8" t="s">
        <v>141</v>
      </c>
      <c r="E2947" s="8" t="s">
        <v>157</v>
      </c>
      <c r="F2947" s="8" t="s">
        <v>143</v>
      </c>
      <c r="G2947" s="8" t="s">
        <v>234</v>
      </c>
      <c r="H2947" s="8" t="s">
        <v>13</v>
      </c>
      <c r="I2947" s="8" t="s">
        <v>711</v>
      </c>
      <c r="J2947" s="8" t="s">
        <v>159</v>
      </c>
      <c r="K2947" s="8" t="s">
        <v>21</v>
      </c>
      <c r="L2947" s="12">
        <v>70</v>
      </c>
      <c r="M2947" s="9">
        <v>0</v>
      </c>
      <c r="N2947" s="10">
        <f t="shared" si="414"/>
        <v>0</v>
      </c>
      <c r="O2947" s="11" t="str">
        <f t="shared" si="415"/>
        <v/>
      </c>
      <c r="P2947" s="11">
        <v>0</v>
      </c>
      <c r="Q2947" s="11">
        <v>0</v>
      </c>
      <c r="R2947" s="8">
        <v>0</v>
      </c>
      <c r="S2947" s="8">
        <v>0</v>
      </c>
      <c r="T2947" s="33" t="str">
        <f t="shared" si="416"/>
        <v/>
      </c>
      <c r="U2947" s="12" t="str">
        <f t="shared" si="417"/>
        <v/>
      </c>
      <c r="V2947" s="10" t="str">
        <f t="shared" si="418"/>
        <v/>
      </c>
      <c r="W2947" s="11">
        <v>9</v>
      </c>
      <c r="X2947" s="8" t="s">
        <v>148</v>
      </c>
      <c r="Y2947" s="8" t="s">
        <v>149</v>
      </c>
      <c r="AA2947">
        <f t="shared" si="419"/>
        <v>4</v>
      </c>
      <c r="AB2947" s="32">
        <f t="shared" si="420"/>
        <v>0</v>
      </c>
      <c r="AC2947" t="str">
        <f t="shared" si="421"/>
        <v>No Spend</v>
      </c>
      <c r="AD2947">
        <f>IFERROR(VLOOKUP(J2947,Product_lookup!$A:$G,5,FALSE),"")</f>
        <v>399</v>
      </c>
      <c r="AE2947">
        <f>IFERROR(VLOOKUP(J2947,Product_lookup!$A:$G,6,FALSE),"")</f>
        <v>148</v>
      </c>
      <c r="AF2947">
        <f>IFERROR(VLOOKUP(J2947,Product_lookup!$A:$G,7,FALSE),"")</f>
        <v>126</v>
      </c>
      <c r="AG2947" s="33">
        <f t="shared" si="422"/>
        <v>0.31328320802005011</v>
      </c>
    </row>
    <row r="2948" spans="1:33" x14ac:dyDescent="0.3">
      <c r="A2948" s="27">
        <v>46293</v>
      </c>
      <c r="B2948" s="8" t="s">
        <v>37</v>
      </c>
      <c r="C2948" s="8" t="s">
        <v>140</v>
      </c>
      <c r="D2948" s="8" t="s">
        <v>141</v>
      </c>
      <c r="E2948" s="8" t="s">
        <v>157</v>
      </c>
      <c r="F2948" s="8" t="s">
        <v>143</v>
      </c>
      <c r="G2948" s="8" t="s">
        <v>234</v>
      </c>
      <c r="H2948" s="8" t="s">
        <v>13</v>
      </c>
      <c r="I2948" s="8" t="s">
        <v>507</v>
      </c>
      <c r="J2948" s="8" t="s">
        <v>159</v>
      </c>
      <c r="K2948" s="8" t="s">
        <v>21</v>
      </c>
      <c r="L2948" s="12">
        <v>208</v>
      </c>
      <c r="M2948" s="9">
        <v>3</v>
      </c>
      <c r="N2948" s="10">
        <f t="shared" si="414"/>
        <v>1.4423076923076924E-2</v>
      </c>
      <c r="O2948" s="11">
        <f t="shared" si="415"/>
        <v>12</v>
      </c>
      <c r="P2948" s="11">
        <v>36</v>
      </c>
      <c r="Q2948" s="11">
        <v>0</v>
      </c>
      <c r="R2948" s="8">
        <v>0</v>
      </c>
      <c r="S2948" s="8">
        <v>0</v>
      </c>
      <c r="T2948" s="33" t="str">
        <f t="shared" si="416"/>
        <v/>
      </c>
      <c r="U2948" s="12">
        <f t="shared" si="417"/>
        <v>0</v>
      </c>
      <c r="V2948" s="10">
        <f t="shared" si="418"/>
        <v>0</v>
      </c>
      <c r="W2948" s="11">
        <v>12</v>
      </c>
      <c r="X2948" s="8" t="s">
        <v>148</v>
      </c>
      <c r="Y2948" s="8" t="s">
        <v>149</v>
      </c>
      <c r="AA2948">
        <f t="shared" si="419"/>
        <v>4</v>
      </c>
      <c r="AB2948" s="32">
        <f t="shared" si="420"/>
        <v>-36</v>
      </c>
      <c r="AC2948" t="str">
        <f t="shared" si="421"/>
        <v>No Sales</v>
      </c>
      <c r="AD2948">
        <f>IFERROR(VLOOKUP(J2948,Product_lookup!$A:$G,5,FALSE),"")</f>
        <v>399</v>
      </c>
      <c r="AE2948">
        <f>IFERROR(VLOOKUP(J2948,Product_lookup!$A:$G,6,FALSE),"")</f>
        <v>148</v>
      </c>
      <c r="AF2948">
        <f>IFERROR(VLOOKUP(J2948,Product_lookup!$A:$G,7,FALSE),"")</f>
        <v>126</v>
      </c>
      <c r="AG2948" s="33">
        <f t="shared" si="422"/>
        <v>0.31328320802005011</v>
      </c>
    </row>
    <row r="2949" spans="1:33" x14ac:dyDescent="0.3">
      <c r="A2949" s="27">
        <v>46293</v>
      </c>
      <c r="B2949" s="8" t="s">
        <v>37</v>
      </c>
      <c r="C2949" s="8" t="s">
        <v>140</v>
      </c>
      <c r="D2949" s="8" t="s">
        <v>141</v>
      </c>
      <c r="E2949" s="8" t="s">
        <v>239</v>
      </c>
      <c r="F2949" s="8" t="s">
        <v>143</v>
      </c>
      <c r="G2949" s="8" t="s">
        <v>240</v>
      </c>
      <c r="H2949" s="8" t="s">
        <v>13</v>
      </c>
      <c r="I2949" s="8" t="s">
        <v>240</v>
      </c>
      <c r="J2949" s="8" t="s">
        <v>242</v>
      </c>
      <c r="K2949" s="8" t="s">
        <v>21</v>
      </c>
      <c r="L2949" s="12">
        <v>432</v>
      </c>
      <c r="M2949" s="9">
        <v>8</v>
      </c>
      <c r="N2949" s="10">
        <f t="shared" si="414"/>
        <v>1.8518518518518517E-2</v>
      </c>
      <c r="O2949" s="11">
        <f t="shared" si="415"/>
        <v>7.8</v>
      </c>
      <c r="P2949" s="11">
        <v>62.4</v>
      </c>
      <c r="Q2949" s="11">
        <v>0</v>
      </c>
      <c r="R2949" s="8">
        <v>0</v>
      </c>
      <c r="S2949" s="8">
        <v>0</v>
      </c>
      <c r="T2949" s="33" t="str">
        <f t="shared" si="416"/>
        <v/>
      </c>
      <c r="U2949" s="12">
        <f t="shared" si="417"/>
        <v>0</v>
      </c>
      <c r="V2949" s="10">
        <f t="shared" si="418"/>
        <v>0</v>
      </c>
      <c r="W2949" s="11">
        <v>9</v>
      </c>
      <c r="X2949" s="8" t="s">
        <v>148</v>
      </c>
      <c r="Y2949" s="8" t="s">
        <v>149</v>
      </c>
      <c r="AA2949">
        <f t="shared" si="419"/>
        <v>4</v>
      </c>
      <c r="AB2949" s="32">
        <f t="shared" si="420"/>
        <v>-62.4</v>
      </c>
      <c r="AC2949" t="str">
        <f t="shared" si="421"/>
        <v>No Sales</v>
      </c>
      <c r="AD2949">
        <f>IFERROR(VLOOKUP(J2949,Product_lookup!$A:$G,5,FALSE),"")</f>
        <v>299</v>
      </c>
      <c r="AE2949">
        <f>IFERROR(VLOOKUP(J2949,Product_lookup!$A:$G,6,FALSE),"")</f>
        <v>114</v>
      </c>
      <c r="AF2949">
        <f>IFERROR(VLOOKUP(J2949,Product_lookup!$A:$G,7,FALSE),"")</f>
        <v>107</v>
      </c>
      <c r="AG2949" s="33">
        <f t="shared" si="422"/>
        <v>0.2608695652173913</v>
      </c>
    </row>
    <row r="2950" spans="1:33" x14ac:dyDescent="0.3">
      <c r="A2950" s="27">
        <v>46293</v>
      </c>
      <c r="B2950" s="8" t="s">
        <v>37</v>
      </c>
      <c r="C2950" s="8" t="s">
        <v>140</v>
      </c>
      <c r="D2950" s="8" t="s">
        <v>141</v>
      </c>
      <c r="E2950" s="8" t="s">
        <v>244</v>
      </c>
      <c r="F2950" s="8" t="s">
        <v>143</v>
      </c>
      <c r="G2950" s="8" t="s">
        <v>245</v>
      </c>
      <c r="H2950" s="8" t="s">
        <v>13</v>
      </c>
      <c r="I2950" s="8" t="s">
        <v>440</v>
      </c>
      <c r="J2950" s="8" t="s">
        <v>247</v>
      </c>
      <c r="K2950" s="8" t="s">
        <v>14</v>
      </c>
      <c r="L2950" s="12">
        <v>1095</v>
      </c>
      <c r="M2950" s="9">
        <v>6</v>
      </c>
      <c r="N2950" s="10">
        <f t="shared" si="414"/>
        <v>5.4794520547945206E-3</v>
      </c>
      <c r="O2950" s="11">
        <f t="shared" si="415"/>
        <v>4.6900000000000004</v>
      </c>
      <c r="P2950" s="11">
        <v>28.14</v>
      </c>
      <c r="Q2950" s="11">
        <v>0</v>
      </c>
      <c r="R2950" s="8">
        <v>0</v>
      </c>
      <c r="S2950" s="8">
        <v>0</v>
      </c>
      <c r="T2950" s="33" t="str">
        <f t="shared" si="416"/>
        <v/>
      </c>
      <c r="U2950" s="12">
        <f t="shared" si="417"/>
        <v>0</v>
      </c>
      <c r="V2950" s="10">
        <f t="shared" si="418"/>
        <v>0</v>
      </c>
      <c r="W2950" s="11">
        <v>8.5</v>
      </c>
      <c r="X2950" s="8" t="s">
        <v>148</v>
      </c>
      <c r="Y2950" s="8" t="s">
        <v>149</v>
      </c>
      <c r="AA2950">
        <f t="shared" si="419"/>
        <v>4</v>
      </c>
      <c r="AB2950" s="32">
        <f t="shared" si="420"/>
        <v>-28.14</v>
      </c>
      <c r="AC2950" t="str">
        <f t="shared" si="421"/>
        <v>No Sales</v>
      </c>
      <c r="AD2950">
        <f>IFERROR(VLOOKUP(J2950,Product_lookup!$A:$G,5,FALSE),"")</f>
        <v>279</v>
      </c>
      <c r="AE2950">
        <f>IFERROR(VLOOKUP(J2950,Product_lookup!$A:$G,6,FALSE),"")</f>
        <v>106</v>
      </c>
      <c r="AF2950">
        <f>IFERROR(VLOOKUP(J2950,Product_lookup!$A:$G,7,FALSE),"")</f>
        <v>105</v>
      </c>
      <c r="AG2950" s="33">
        <f t="shared" si="422"/>
        <v>0.24372759856630824</v>
      </c>
    </row>
    <row r="2951" spans="1:33" x14ac:dyDescent="0.3">
      <c r="A2951" s="27">
        <v>46293</v>
      </c>
      <c r="B2951" s="8" t="s">
        <v>37</v>
      </c>
      <c r="C2951" s="8" t="s">
        <v>140</v>
      </c>
      <c r="D2951" s="8" t="s">
        <v>141</v>
      </c>
      <c r="E2951" s="8" t="s">
        <v>244</v>
      </c>
      <c r="F2951" s="8" t="s">
        <v>143</v>
      </c>
      <c r="G2951" s="8" t="s">
        <v>245</v>
      </c>
      <c r="H2951" s="8" t="s">
        <v>13</v>
      </c>
      <c r="I2951" s="8" t="s">
        <v>253</v>
      </c>
      <c r="J2951" s="8" t="s">
        <v>247</v>
      </c>
      <c r="K2951" s="8" t="s">
        <v>21</v>
      </c>
      <c r="L2951" s="12">
        <v>207</v>
      </c>
      <c r="M2951" s="9">
        <v>4</v>
      </c>
      <c r="N2951" s="10">
        <f t="shared" si="414"/>
        <v>1.932367149758454E-2</v>
      </c>
      <c r="O2951" s="11">
        <f t="shared" si="415"/>
        <v>4.3099999999999996</v>
      </c>
      <c r="P2951" s="11">
        <v>17.239999999999998</v>
      </c>
      <c r="Q2951" s="11">
        <v>0</v>
      </c>
      <c r="R2951" s="8">
        <v>0</v>
      </c>
      <c r="S2951" s="8">
        <v>0</v>
      </c>
      <c r="T2951" s="33" t="str">
        <f t="shared" si="416"/>
        <v/>
      </c>
      <c r="U2951" s="12">
        <f t="shared" si="417"/>
        <v>0</v>
      </c>
      <c r="V2951" s="10">
        <f t="shared" si="418"/>
        <v>0</v>
      </c>
      <c r="W2951" s="11">
        <v>5.5</v>
      </c>
      <c r="X2951" s="8" t="s">
        <v>148</v>
      </c>
      <c r="Y2951" s="8" t="s">
        <v>149</v>
      </c>
      <c r="AA2951">
        <f t="shared" si="419"/>
        <v>4</v>
      </c>
      <c r="AB2951" s="32">
        <f t="shared" si="420"/>
        <v>-17.239999999999998</v>
      </c>
      <c r="AC2951" t="str">
        <f t="shared" si="421"/>
        <v>No Sales</v>
      </c>
      <c r="AD2951">
        <f>IFERROR(VLOOKUP(J2951,Product_lookup!$A:$G,5,FALSE),"")</f>
        <v>279</v>
      </c>
      <c r="AE2951">
        <f>IFERROR(VLOOKUP(J2951,Product_lookup!$A:$G,6,FALSE),"")</f>
        <v>106</v>
      </c>
      <c r="AF2951">
        <f>IFERROR(VLOOKUP(J2951,Product_lookup!$A:$G,7,FALSE),"")</f>
        <v>105</v>
      </c>
      <c r="AG2951" s="33">
        <f t="shared" si="422"/>
        <v>0.24372759856630824</v>
      </c>
    </row>
    <row r="2952" spans="1:33" x14ac:dyDescent="0.3">
      <c r="A2952" s="27">
        <v>46293</v>
      </c>
      <c r="B2952" s="8" t="s">
        <v>37</v>
      </c>
      <c r="C2952" s="8" t="s">
        <v>140</v>
      </c>
      <c r="D2952" s="8" t="s">
        <v>141</v>
      </c>
      <c r="E2952" s="8" t="s">
        <v>244</v>
      </c>
      <c r="F2952" s="8" t="s">
        <v>143</v>
      </c>
      <c r="G2952" s="8" t="s">
        <v>245</v>
      </c>
      <c r="H2952" s="8" t="s">
        <v>13</v>
      </c>
      <c r="I2952" s="8" t="s">
        <v>542</v>
      </c>
      <c r="J2952" s="8" t="s">
        <v>247</v>
      </c>
      <c r="K2952" s="8" t="s">
        <v>14</v>
      </c>
      <c r="L2952" s="12">
        <v>227</v>
      </c>
      <c r="M2952" s="9">
        <v>1</v>
      </c>
      <c r="N2952" s="10">
        <f t="shared" si="414"/>
        <v>4.4052863436123352E-3</v>
      </c>
      <c r="O2952" s="11">
        <f t="shared" si="415"/>
        <v>3.9</v>
      </c>
      <c r="P2952" s="11">
        <v>3.9</v>
      </c>
      <c r="Q2952" s="11">
        <v>0</v>
      </c>
      <c r="R2952" s="8">
        <v>0</v>
      </c>
      <c r="S2952" s="8">
        <v>0</v>
      </c>
      <c r="T2952" s="33" t="str">
        <f t="shared" si="416"/>
        <v/>
      </c>
      <c r="U2952" s="12">
        <f t="shared" si="417"/>
        <v>0</v>
      </c>
      <c r="V2952" s="10">
        <f t="shared" si="418"/>
        <v>0</v>
      </c>
      <c r="W2952" s="11">
        <v>6.5</v>
      </c>
      <c r="X2952" s="8" t="s">
        <v>148</v>
      </c>
      <c r="Y2952" s="8" t="s">
        <v>149</v>
      </c>
      <c r="AA2952">
        <f t="shared" si="419"/>
        <v>4</v>
      </c>
      <c r="AB2952" s="32">
        <f t="shared" si="420"/>
        <v>-3.9</v>
      </c>
      <c r="AC2952" t="str">
        <f t="shared" si="421"/>
        <v>No Sales</v>
      </c>
      <c r="AD2952">
        <f>IFERROR(VLOOKUP(J2952,Product_lookup!$A:$G,5,FALSE),"")</f>
        <v>279</v>
      </c>
      <c r="AE2952">
        <f>IFERROR(VLOOKUP(J2952,Product_lookup!$A:$G,6,FALSE),"")</f>
        <v>106</v>
      </c>
      <c r="AF2952">
        <f>IFERROR(VLOOKUP(J2952,Product_lookup!$A:$G,7,FALSE),"")</f>
        <v>105</v>
      </c>
      <c r="AG2952" s="33">
        <f t="shared" si="422"/>
        <v>0.24372759856630824</v>
      </c>
    </row>
    <row r="2953" spans="1:33" x14ac:dyDescent="0.3">
      <c r="A2953" s="27">
        <v>46293</v>
      </c>
      <c r="B2953" s="8" t="s">
        <v>37</v>
      </c>
      <c r="C2953" s="8" t="s">
        <v>140</v>
      </c>
      <c r="D2953" s="8" t="s">
        <v>141</v>
      </c>
      <c r="E2953" s="8" t="s">
        <v>244</v>
      </c>
      <c r="F2953" s="8" t="s">
        <v>143</v>
      </c>
      <c r="G2953" s="8" t="s">
        <v>245</v>
      </c>
      <c r="H2953" s="8" t="s">
        <v>13</v>
      </c>
      <c r="I2953" s="8" t="s">
        <v>913</v>
      </c>
      <c r="J2953" s="8" t="s">
        <v>247</v>
      </c>
      <c r="K2953" s="8" t="s">
        <v>14</v>
      </c>
      <c r="L2953" s="12">
        <v>396</v>
      </c>
      <c r="M2953" s="9">
        <v>2</v>
      </c>
      <c r="N2953" s="10">
        <f t="shared" si="414"/>
        <v>5.0505050505050509E-3</v>
      </c>
      <c r="O2953" s="11">
        <f t="shared" si="415"/>
        <v>4.4800000000000004</v>
      </c>
      <c r="P2953" s="11">
        <v>8.9600000000000009</v>
      </c>
      <c r="Q2953" s="11">
        <v>0</v>
      </c>
      <c r="R2953" s="8">
        <v>0</v>
      </c>
      <c r="S2953" s="8">
        <v>0</v>
      </c>
      <c r="T2953" s="33" t="str">
        <f t="shared" si="416"/>
        <v/>
      </c>
      <c r="U2953" s="12">
        <f t="shared" si="417"/>
        <v>0</v>
      </c>
      <c r="V2953" s="10">
        <f t="shared" si="418"/>
        <v>0</v>
      </c>
      <c r="W2953" s="11">
        <v>6.5</v>
      </c>
      <c r="X2953" s="8" t="s">
        <v>148</v>
      </c>
      <c r="Y2953" s="8" t="s">
        <v>149</v>
      </c>
      <c r="AA2953">
        <f t="shared" si="419"/>
        <v>4</v>
      </c>
      <c r="AB2953" s="32">
        <f t="shared" si="420"/>
        <v>-8.9600000000000009</v>
      </c>
      <c r="AC2953" t="str">
        <f t="shared" si="421"/>
        <v>No Sales</v>
      </c>
      <c r="AD2953">
        <f>IFERROR(VLOOKUP(J2953,Product_lookup!$A:$G,5,FALSE),"")</f>
        <v>279</v>
      </c>
      <c r="AE2953">
        <f>IFERROR(VLOOKUP(J2953,Product_lookup!$A:$G,6,FALSE),"")</f>
        <v>106</v>
      </c>
      <c r="AF2953">
        <f>IFERROR(VLOOKUP(J2953,Product_lookup!$A:$G,7,FALSE),"")</f>
        <v>105</v>
      </c>
      <c r="AG2953" s="33">
        <f t="shared" si="422"/>
        <v>0.24372759856630824</v>
      </c>
    </row>
    <row r="2954" spans="1:33" x14ac:dyDescent="0.3">
      <c r="A2954" s="27">
        <v>46293</v>
      </c>
      <c r="B2954" s="8" t="s">
        <v>37</v>
      </c>
      <c r="C2954" s="8" t="s">
        <v>140</v>
      </c>
      <c r="D2954" s="8" t="s">
        <v>141</v>
      </c>
      <c r="E2954" s="8" t="s">
        <v>167</v>
      </c>
      <c r="F2954" s="8" t="s">
        <v>143</v>
      </c>
      <c r="G2954" s="8" t="s">
        <v>168</v>
      </c>
      <c r="H2954" s="8" t="s">
        <v>13</v>
      </c>
      <c r="I2954" s="8" t="s">
        <v>893</v>
      </c>
      <c r="J2954" s="8" t="s">
        <v>169</v>
      </c>
      <c r="K2954" s="8" t="s">
        <v>21</v>
      </c>
      <c r="L2954" s="12">
        <v>321</v>
      </c>
      <c r="M2954" s="9">
        <v>2</v>
      </c>
      <c r="N2954" s="10">
        <f t="shared" si="414"/>
        <v>6.2305295950155761E-3</v>
      </c>
      <c r="O2954" s="11">
        <f t="shared" si="415"/>
        <v>7</v>
      </c>
      <c r="P2954" s="11">
        <v>14</v>
      </c>
      <c r="Q2954" s="11">
        <v>0</v>
      </c>
      <c r="R2954" s="8">
        <v>0</v>
      </c>
      <c r="S2954" s="8">
        <v>0</v>
      </c>
      <c r="T2954" s="33" t="str">
        <f t="shared" si="416"/>
        <v/>
      </c>
      <c r="U2954" s="12">
        <f t="shared" si="417"/>
        <v>0</v>
      </c>
      <c r="V2954" s="10">
        <f t="shared" si="418"/>
        <v>0</v>
      </c>
      <c r="W2954" s="11">
        <v>7</v>
      </c>
      <c r="X2954" s="8" t="s">
        <v>148</v>
      </c>
      <c r="Y2954" s="8" t="s">
        <v>149</v>
      </c>
      <c r="AA2954">
        <f t="shared" si="419"/>
        <v>4</v>
      </c>
      <c r="AB2954" s="32">
        <f t="shared" si="420"/>
        <v>-14</v>
      </c>
      <c r="AC2954" t="str">
        <f t="shared" si="421"/>
        <v>No Sales</v>
      </c>
      <c r="AD2954">
        <f>IFERROR(VLOOKUP(J2954,Product_lookup!$A:$G,5,FALSE),"")</f>
        <v>249</v>
      </c>
      <c r="AE2954">
        <f>IFERROR(VLOOKUP(J2954,Product_lookup!$A:$G,6,FALSE),"")</f>
        <v>100</v>
      </c>
      <c r="AF2954">
        <f>IFERROR(VLOOKUP(J2954,Product_lookup!$A:$G,7,FALSE),"")</f>
        <v>102</v>
      </c>
      <c r="AG2954" s="33">
        <f t="shared" si="422"/>
        <v>0.18875502008032127</v>
      </c>
    </row>
    <row r="2955" spans="1:33" x14ac:dyDescent="0.3">
      <c r="A2955" s="27">
        <v>46293</v>
      </c>
      <c r="B2955" s="8" t="s">
        <v>37</v>
      </c>
      <c r="C2955" s="8" t="s">
        <v>140</v>
      </c>
      <c r="D2955" s="8" t="s">
        <v>141</v>
      </c>
      <c r="E2955" s="8" t="s">
        <v>167</v>
      </c>
      <c r="F2955" s="8" t="s">
        <v>143</v>
      </c>
      <c r="G2955" s="8" t="s">
        <v>255</v>
      </c>
      <c r="H2955" s="8" t="s">
        <v>13</v>
      </c>
      <c r="I2955" s="8" t="s">
        <v>457</v>
      </c>
      <c r="J2955" s="8" t="s">
        <v>169</v>
      </c>
      <c r="K2955" s="8" t="s">
        <v>14</v>
      </c>
      <c r="L2955" s="12">
        <v>491</v>
      </c>
      <c r="M2955" s="9">
        <v>2</v>
      </c>
      <c r="N2955" s="10">
        <f t="shared" si="414"/>
        <v>4.0733197556008143E-3</v>
      </c>
      <c r="O2955" s="11">
        <f t="shared" si="415"/>
        <v>3.27</v>
      </c>
      <c r="P2955" s="11">
        <v>6.54</v>
      </c>
      <c r="Q2955" s="11">
        <v>0</v>
      </c>
      <c r="R2955" s="8">
        <v>0</v>
      </c>
      <c r="S2955" s="8">
        <v>0</v>
      </c>
      <c r="T2955" s="33" t="str">
        <f t="shared" si="416"/>
        <v/>
      </c>
      <c r="U2955" s="12">
        <f t="shared" si="417"/>
        <v>0</v>
      </c>
      <c r="V2955" s="10">
        <f t="shared" si="418"/>
        <v>0</v>
      </c>
      <c r="W2955" s="11">
        <v>5</v>
      </c>
      <c r="X2955" s="8" t="s">
        <v>148</v>
      </c>
      <c r="Y2955" s="8" t="s">
        <v>149</v>
      </c>
      <c r="AA2955">
        <f t="shared" si="419"/>
        <v>4</v>
      </c>
      <c r="AB2955" s="32">
        <f t="shared" si="420"/>
        <v>-6.54</v>
      </c>
      <c r="AC2955" t="str">
        <f t="shared" si="421"/>
        <v>No Sales</v>
      </c>
      <c r="AD2955">
        <f>IFERROR(VLOOKUP(J2955,Product_lookup!$A:$G,5,FALSE),"")</f>
        <v>249</v>
      </c>
      <c r="AE2955">
        <f>IFERROR(VLOOKUP(J2955,Product_lookup!$A:$G,6,FALSE),"")</f>
        <v>100</v>
      </c>
      <c r="AF2955">
        <f>IFERROR(VLOOKUP(J2955,Product_lookup!$A:$G,7,FALSE),"")</f>
        <v>102</v>
      </c>
      <c r="AG2955" s="33">
        <f t="shared" si="422"/>
        <v>0.18875502008032127</v>
      </c>
    </row>
    <row r="2956" spans="1:33" x14ac:dyDescent="0.3">
      <c r="A2956" s="27">
        <v>46293</v>
      </c>
      <c r="B2956" s="8" t="s">
        <v>37</v>
      </c>
      <c r="C2956" s="8" t="s">
        <v>140</v>
      </c>
      <c r="D2956" s="8" t="s">
        <v>141</v>
      </c>
      <c r="E2956" s="8" t="s">
        <v>167</v>
      </c>
      <c r="F2956" s="8" t="s">
        <v>143</v>
      </c>
      <c r="G2956" s="8" t="s">
        <v>255</v>
      </c>
      <c r="H2956" s="8" t="s">
        <v>13</v>
      </c>
      <c r="I2956" s="8" t="s">
        <v>767</v>
      </c>
      <c r="J2956" s="8" t="s">
        <v>169</v>
      </c>
      <c r="K2956" s="8" t="s">
        <v>7</v>
      </c>
      <c r="L2956" s="12">
        <v>189</v>
      </c>
      <c r="M2956" s="9">
        <v>1</v>
      </c>
      <c r="N2956" s="10">
        <f t="shared" si="414"/>
        <v>5.2910052910052907E-3</v>
      </c>
      <c r="O2956" s="11">
        <f t="shared" si="415"/>
        <v>2.87</v>
      </c>
      <c r="P2956" s="11">
        <v>2.87</v>
      </c>
      <c r="Q2956" s="11">
        <v>0</v>
      </c>
      <c r="R2956" s="8">
        <v>0</v>
      </c>
      <c r="S2956" s="8">
        <v>0</v>
      </c>
      <c r="T2956" s="33" t="str">
        <f t="shared" si="416"/>
        <v/>
      </c>
      <c r="U2956" s="12">
        <f t="shared" si="417"/>
        <v>0</v>
      </c>
      <c r="V2956" s="10">
        <f t="shared" si="418"/>
        <v>0</v>
      </c>
      <c r="W2956" s="11">
        <v>4.5</v>
      </c>
      <c r="X2956" s="8" t="s">
        <v>148</v>
      </c>
      <c r="Y2956" s="8" t="s">
        <v>149</v>
      </c>
      <c r="AA2956">
        <f t="shared" si="419"/>
        <v>4</v>
      </c>
      <c r="AB2956" s="32">
        <f t="shared" si="420"/>
        <v>-2.87</v>
      </c>
      <c r="AC2956" t="str">
        <f t="shared" si="421"/>
        <v>No Sales</v>
      </c>
      <c r="AD2956">
        <f>IFERROR(VLOOKUP(J2956,Product_lookup!$A:$G,5,FALSE),"")</f>
        <v>249</v>
      </c>
      <c r="AE2956">
        <f>IFERROR(VLOOKUP(J2956,Product_lookup!$A:$G,6,FALSE),"")</f>
        <v>100</v>
      </c>
      <c r="AF2956">
        <f>IFERROR(VLOOKUP(J2956,Product_lookup!$A:$G,7,FALSE),"")</f>
        <v>102</v>
      </c>
      <c r="AG2956" s="33">
        <f t="shared" si="422"/>
        <v>0.18875502008032127</v>
      </c>
    </row>
    <row r="2957" spans="1:33" x14ac:dyDescent="0.3">
      <c r="A2957" s="27">
        <v>46293</v>
      </c>
      <c r="B2957" s="8" t="s">
        <v>37</v>
      </c>
      <c r="C2957" s="8" t="s">
        <v>140</v>
      </c>
      <c r="D2957" s="8" t="s">
        <v>141</v>
      </c>
      <c r="E2957" s="8" t="s">
        <v>167</v>
      </c>
      <c r="F2957" s="8" t="s">
        <v>143</v>
      </c>
      <c r="G2957" s="8" t="s">
        <v>255</v>
      </c>
      <c r="H2957" s="8" t="s">
        <v>13</v>
      </c>
      <c r="I2957" s="8" t="s">
        <v>255</v>
      </c>
      <c r="J2957" s="8" t="s">
        <v>169</v>
      </c>
      <c r="K2957" s="8" t="s">
        <v>21</v>
      </c>
      <c r="L2957" s="12">
        <v>761</v>
      </c>
      <c r="M2957" s="9">
        <v>8</v>
      </c>
      <c r="N2957" s="10">
        <f t="shared" si="414"/>
        <v>1.0512483574244415E-2</v>
      </c>
      <c r="O2957" s="11">
        <f t="shared" si="415"/>
        <v>6</v>
      </c>
      <c r="P2957" s="11">
        <v>48</v>
      </c>
      <c r="Q2957" s="11">
        <v>0</v>
      </c>
      <c r="R2957" s="8">
        <v>0</v>
      </c>
      <c r="S2957" s="8">
        <v>0</v>
      </c>
      <c r="T2957" s="33" t="str">
        <f t="shared" si="416"/>
        <v/>
      </c>
      <c r="U2957" s="12">
        <f t="shared" si="417"/>
        <v>0</v>
      </c>
      <c r="V2957" s="10">
        <f t="shared" si="418"/>
        <v>0</v>
      </c>
      <c r="W2957" s="11">
        <v>6</v>
      </c>
      <c r="X2957" s="8" t="s">
        <v>148</v>
      </c>
      <c r="Y2957" s="8" t="s">
        <v>149</v>
      </c>
      <c r="AA2957">
        <f t="shared" si="419"/>
        <v>4</v>
      </c>
      <c r="AB2957" s="32">
        <f t="shared" si="420"/>
        <v>-48</v>
      </c>
      <c r="AC2957" t="str">
        <f t="shared" si="421"/>
        <v>No Sales</v>
      </c>
      <c r="AD2957">
        <f>IFERROR(VLOOKUP(J2957,Product_lookup!$A:$G,5,FALSE),"")</f>
        <v>249</v>
      </c>
      <c r="AE2957">
        <f>IFERROR(VLOOKUP(J2957,Product_lookup!$A:$G,6,FALSE),"")</f>
        <v>100</v>
      </c>
      <c r="AF2957">
        <f>IFERROR(VLOOKUP(J2957,Product_lookup!$A:$G,7,FALSE),"")</f>
        <v>102</v>
      </c>
      <c r="AG2957" s="33">
        <f t="shared" si="422"/>
        <v>0.18875502008032127</v>
      </c>
    </row>
    <row r="2958" spans="1:33" x14ac:dyDescent="0.3">
      <c r="A2958" s="27">
        <v>46293</v>
      </c>
      <c r="B2958" s="8" t="s">
        <v>37</v>
      </c>
      <c r="C2958" s="8" t="s">
        <v>140</v>
      </c>
      <c r="D2958" s="8" t="s">
        <v>141</v>
      </c>
      <c r="E2958" s="8" t="s">
        <v>167</v>
      </c>
      <c r="F2958" s="8" t="s">
        <v>143</v>
      </c>
      <c r="G2958" s="8" t="s">
        <v>255</v>
      </c>
      <c r="H2958" s="8" t="s">
        <v>13</v>
      </c>
      <c r="I2958" s="8" t="s">
        <v>837</v>
      </c>
      <c r="J2958" s="8" t="s">
        <v>169</v>
      </c>
      <c r="K2958" s="8" t="s">
        <v>14</v>
      </c>
      <c r="L2958" s="12">
        <v>465</v>
      </c>
      <c r="M2958" s="9">
        <v>3</v>
      </c>
      <c r="N2958" s="10">
        <f t="shared" si="414"/>
        <v>6.4516129032258064E-3</v>
      </c>
      <c r="O2958" s="11">
        <f t="shared" si="415"/>
        <v>4.93</v>
      </c>
      <c r="P2958" s="11">
        <v>14.79</v>
      </c>
      <c r="Q2958" s="11">
        <v>0</v>
      </c>
      <c r="R2958" s="8">
        <v>0</v>
      </c>
      <c r="S2958" s="8">
        <v>0</v>
      </c>
      <c r="T2958" s="33" t="str">
        <f t="shared" si="416"/>
        <v/>
      </c>
      <c r="U2958" s="12">
        <f t="shared" si="417"/>
        <v>0</v>
      </c>
      <c r="V2958" s="10">
        <f t="shared" si="418"/>
        <v>0</v>
      </c>
      <c r="W2958" s="11">
        <v>7</v>
      </c>
      <c r="X2958" s="8" t="s">
        <v>148</v>
      </c>
      <c r="Y2958" s="8" t="s">
        <v>149</v>
      </c>
      <c r="AA2958">
        <f t="shared" si="419"/>
        <v>4</v>
      </c>
      <c r="AB2958" s="32">
        <f t="shared" si="420"/>
        <v>-14.79</v>
      </c>
      <c r="AC2958" t="str">
        <f t="shared" si="421"/>
        <v>No Sales</v>
      </c>
      <c r="AD2958">
        <f>IFERROR(VLOOKUP(J2958,Product_lookup!$A:$G,5,FALSE),"")</f>
        <v>249</v>
      </c>
      <c r="AE2958">
        <f>IFERROR(VLOOKUP(J2958,Product_lookup!$A:$G,6,FALSE),"")</f>
        <v>100</v>
      </c>
      <c r="AF2958">
        <f>IFERROR(VLOOKUP(J2958,Product_lookup!$A:$G,7,FALSE),"")</f>
        <v>102</v>
      </c>
      <c r="AG2958" s="33">
        <f t="shared" si="422"/>
        <v>0.18875502008032127</v>
      </c>
    </row>
    <row r="2959" spans="1:33" x14ac:dyDescent="0.3">
      <c r="A2959" s="27">
        <v>46293</v>
      </c>
      <c r="B2959" s="8" t="s">
        <v>37</v>
      </c>
      <c r="C2959" s="8" t="s">
        <v>140</v>
      </c>
      <c r="D2959" s="8" t="s">
        <v>141</v>
      </c>
      <c r="E2959" s="8" t="s">
        <v>167</v>
      </c>
      <c r="F2959" s="8" t="s">
        <v>143</v>
      </c>
      <c r="G2959" s="8" t="s">
        <v>255</v>
      </c>
      <c r="H2959" s="8" t="s">
        <v>13</v>
      </c>
      <c r="I2959" s="8" t="s">
        <v>168</v>
      </c>
      <c r="J2959" s="8" t="s">
        <v>169</v>
      </c>
      <c r="K2959" s="8" t="s">
        <v>21</v>
      </c>
      <c r="L2959" s="12">
        <v>702</v>
      </c>
      <c r="M2959" s="9">
        <v>8</v>
      </c>
      <c r="N2959" s="10">
        <f t="shared" si="414"/>
        <v>1.1396011396011397E-2</v>
      </c>
      <c r="O2959" s="11">
        <f t="shared" si="415"/>
        <v>3.54</v>
      </c>
      <c r="P2959" s="11">
        <v>28.32</v>
      </c>
      <c r="Q2959" s="11">
        <v>0</v>
      </c>
      <c r="R2959" s="8">
        <v>0</v>
      </c>
      <c r="S2959" s="8">
        <v>0</v>
      </c>
      <c r="T2959" s="33" t="str">
        <f t="shared" si="416"/>
        <v/>
      </c>
      <c r="U2959" s="12">
        <f t="shared" si="417"/>
        <v>0</v>
      </c>
      <c r="V2959" s="10">
        <f t="shared" si="418"/>
        <v>0</v>
      </c>
      <c r="W2959" s="11">
        <v>4.5</v>
      </c>
      <c r="X2959" s="8" t="s">
        <v>148</v>
      </c>
      <c r="Y2959" s="8" t="s">
        <v>149</v>
      </c>
      <c r="AA2959">
        <f t="shared" si="419"/>
        <v>4</v>
      </c>
      <c r="AB2959" s="32">
        <f t="shared" si="420"/>
        <v>-28.32</v>
      </c>
      <c r="AC2959" t="str">
        <f t="shared" si="421"/>
        <v>No Sales</v>
      </c>
      <c r="AD2959">
        <f>IFERROR(VLOOKUP(J2959,Product_lookup!$A:$G,5,FALSE),"")</f>
        <v>249</v>
      </c>
      <c r="AE2959">
        <f>IFERROR(VLOOKUP(J2959,Product_lookup!$A:$G,6,FALSE),"")</f>
        <v>100</v>
      </c>
      <c r="AF2959">
        <f>IFERROR(VLOOKUP(J2959,Product_lookup!$A:$G,7,FALSE),"")</f>
        <v>102</v>
      </c>
      <c r="AG2959" s="33">
        <f t="shared" si="422"/>
        <v>0.18875502008032127</v>
      </c>
    </row>
    <row r="2960" spans="1:33" x14ac:dyDescent="0.3">
      <c r="A2960" s="27">
        <v>46293</v>
      </c>
      <c r="B2960" s="8" t="s">
        <v>37</v>
      </c>
      <c r="C2960" s="8" t="s">
        <v>140</v>
      </c>
      <c r="D2960" s="8" t="s">
        <v>141</v>
      </c>
      <c r="E2960" s="8" t="s">
        <v>167</v>
      </c>
      <c r="F2960" s="8" t="s">
        <v>143</v>
      </c>
      <c r="G2960" s="8" t="s">
        <v>168</v>
      </c>
      <c r="H2960" s="8" t="s">
        <v>13</v>
      </c>
      <c r="I2960" s="8" t="s">
        <v>254</v>
      </c>
      <c r="J2960" s="8" t="s">
        <v>169</v>
      </c>
      <c r="K2960" s="8" t="s">
        <v>21</v>
      </c>
      <c r="L2960" s="12">
        <v>206</v>
      </c>
      <c r="M2960" s="9">
        <v>2</v>
      </c>
      <c r="N2960" s="10">
        <f t="shared" si="414"/>
        <v>9.7087378640776691E-3</v>
      </c>
      <c r="O2960" s="11">
        <f t="shared" si="415"/>
        <v>5.5</v>
      </c>
      <c r="P2960" s="11">
        <v>11</v>
      </c>
      <c r="Q2960" s="11">
        <v>0</v>
      </c>
      <c r="R2960" s="8">
        <v>0</v>
      </c>
      <c r="S2960" s="8">
        <v>0</v>
      </c>
      <c r="T2960" s="33" t="str">
        <f t="shared" si="416"/>
        <v/>
      </c>
      <c r="U2960" s="12">
        <f t="shared" si="417"/>
        <v>0</v>
      </c>
      <c r="V2960" s="10">
        <f t="shared" si="418"/>
        <v>0</v>
      </c>
      <c r="W2960" s="11">
        <v>5.5</v>
      </c>
      <c r="X2960" s="8" t="s">
        <v>148</v>
      </c>
      <c r="Y2960" s="8" t="s">
        <v>149</v>
      </c>
      <c r="AA2960">
        <f t="shared" si="419"/>
        <v>4</v>
      </c>
      <c r="AB2960" s="32">
        <f t="shared" si="420"/>
        <v>-11</v>
      </c>
      <c r="AC2960" t="str">
        <f t="shared" si="421"/>
        <v>No Sales</v>
      </c>
      <c r="AD2960">
        <f>IFERROR(VLOOKUP(J2960,Product_lookup!$A:$G,5,FALSE),"")</f>
        <v>249</v>
      </c>
      <c r="AE2960">
        <f>IFERROR(VLOOKUP(J2960,Product_lookup!$A:$G,6,FALSE),"")</f>
        <v>100</v>
      </c>
      <c r="AF2960">
        <f>IFERROR(VLOOKUP(J2960,Product_lookup!$A:$G,7,FALSE),"")</f>
        <v>102</v>
      </c>
      <c r="AG2960" s="33">
        <f t="shared" si="422"/>
        <v>0.18875502008032127</v>
      </c>
    </row>
    <row r="2961" spans="1:33" x14ac:dyDescent="0.3">
      <c r="A2961" s="27">
        <v>46293</v>
      </c>
      <c r="B2961" s="8" t="s">
        <v>37</v>
      </c>
      <c r="C2961" s="8" t="s">
        <v>140</v>
      </c>
      <c r="D2961" s="8" t="s">
        <v>141</v>
      </c>
      <c r="E2961" s="8" t="s">
        <v>257</v>
      </c>
      <c r="F2961" s="8" t="s">
        <v>143</v>
      </c>
      <c r="G2961" s="8" t="s">
        <v>258</v>
      </c>
      <c r="H2961" s="8" t="s">
        <v>13</v>
      </c>
      <c r="I2961" s="8" t="s">
        <v>259</v>
      </c>
      <c r="J2961" s="8" t="s">
        <v>260</v>
      </c>
      <c r="K2961" s="8" t="s">
        <v>21</v>
      </c>
      <c r="L2961" s="12">
        <v>351</v>
      </c>
      <c r="M2961" s="9">
        <v>7</v>
      </c>
      <c r="N2961" s="10">
        <f t="shared" si="414"/>
        <v>1.9943019943019943E-2</v>
      </c>
      <c r="O2961" s="11">
        <f t="shared" si="415"/>
        <v>10.33</v>
      </c>
      <c r="P2961" s="11">
        <v>72.31</v>
      </c>
      <c r="Q2961" s="11">
        <v>0</v>
      </c>
      <c r="R2961" s="8">
        <v>0</v>
      </c>
      <c r="S2961" s="8">
        <v>0</v>
      </c>
      <c r="T2961" s="33" t="str">
        <f t="shared" si="416"/>
        <v/>
      </c>
      <c r="U2961" s="12">
        <f t="shared" si="417"/>
        <v>0</v>
      </c>
      <c r="V2961" s="10">
        <f t="shared" si="418"/>
        <v>0</v>
      </c>
      <c r="W2961" s="11">
        <v>10.5</v>
      </c>
      <c r="X2961" s="8" t="s">
        <v>148</v>
      </c>
      <c r="Y2961" s="8" t="s">
        <v>149</v>
      </c>
      <c r="AA2961">
        <f t="shared" si="419"/>
        <v>4</v>
      </c>
      <c r="AB2961" s="32">
        <f t="shared" si="420"/>
        <v>-72.31</v>
      </c>
      <c r="AC2961" t="str">
        <f t="shared" si="421"/>
        <v>No Sales</v>
      </c>
      <c r="AD2961">
        <f>IFERROR(VLOOKUP(J2961,Product_lookup!$A:$G,5,FALSE),"")</f>
        <v>349</v>
      </c>
      <c r="AE2961">
        <f>IFERROR(VLOOKUP(J2961,Product_lookup!$A:$G,6,FALSE),"")</f>
        <v>133</v>
      </c>
      <c r="AF2961">
        <f>IFERROR(VLOOKUP(J2961,Product_lookup!$A:$G,7,FALSE),"")</f>
        <v>111</v>
      </c>
      <c r="AG2961" s="33">
        <f t="shared" si="422"/>
        <v>0.3008595988538682</v>
      </c>
    </row>
    <row r="2962" spans="1:33" x14ac:dyDescent="0.3">
      <c r="A2962" s="27">
        <v>46293</v>
      </c>
      <c r="B2962" s="8" t="s">
        <v>33</v>
      </c>
      <c r="C2962" s="8" t="s">
        <v>173</v>
      </c>
      <c r="D2962" s="8" t="s">
        <v>141</v>
      </c>
      <c r="E2962" s="8" t="s">
        <v>193</v>
      </c>
      <c r="F2962" s="8" t="s">
        <v>143</v>
      </c>
      <c r="G2962" s="8" t="s">
        <v>194</v>
      </c>
      <c r="H2962" s="8" t="s">
        <v>24</v>
      </c>
      <c r="I2962" s="8" t="s">
        <v>812</v>
      </c>
      <c r="J2962" s="8" t="s">
        <v>195</v>
      </c>
      <c r="K2962" s="8" t="s">
        <v>21</v>
      </c>
      <c r="L2962" s="12">
        <v>245</v>
      </c>
      <c r="M2962" s="9">
        <v>2</v>
      </c>
      <c r="N2962" s="10">
        <f t="shared" si="414"/>
        <v>8.1632653061224497E-3</v>
      </c>
      <c r="O2962" s="11">
        <f t="shared" si="415"/>
        <v>11.5</v>
      </c>
      <c r="P2962" s="11">
        <v>23</v>
      </c>
      <c r="Q2962" s="11">
        <v>0</v>
      </c>
      <c r="R2962" s="8">
        <v>0</v>
      </c>
      <c r="S2962" s="8">
        <v>0</v>
      </c>
      <c r="T2962" s="33" t="str">
        <f t="shared" si="416"/>
        <v/>
      </c>
      <c r="U2962" s="12">
        <f t="shared" si="417"/>
        <v>0</v>
      </c>
      <c r="V2962" s="10">
        <f t="shared" si="418"/>
        <v>0</v>
      </c>
      <c r="W2962" s="11">
        <v>11.5</v>
      </c>
      <c r="X2962" s="8" t="s">
        <v>148</v>
      </c>
      <c r="Y2962" s="8" t="s">
        <v>149</v>
      </c>
      <c r="AA2962">
        <f t="shared" si="419"/>
        <v>4</v>
      </c>
      <c r="AB2962" s="32">
        <f t="shared" si="420"/>
        <v>-23</v>
      </c>
      <c r="AC2962" t="str">
        <f t="shared" si="421"/>
        <v>No Sales</v>
      </c>
      <c r="AD2962">
        <f>IFERROR(VLOOKUP(J2962,Product_lookup!$A:$G,5,FALSE),"")</f>
        <v>399</v>
      </c>
      <c r="AE2962">
        <f>IFERROR(VLOOKUP(J2962,Product_lookup!$A:$G,6,FALSE),"")</f>
        <v>148</v>
      </c>
      <c r="AF2962">
        <f>IFERROR(VLOOKUP(J2962,Product_lookup!$A:$G,7,FALSE),"")</f>
        <v>126</v>
      </c>
      <c r="AG2962" s="33">
        <f t="shared" si="422"/>
        <v>0.31328320802005011</v>
      </c>
    </row>
    <row r="2963" spans="1:33" x14ac:dyDescent="0.3">
      <c r="A2963" s="27">
        <v>46293</v>
      </c>
      <c r="B2963" s="8" t="s">
        <v>33</v>
      </c>
      <c r="C2963" s="8" t="s">
        <v>173</v>
      </c>
      <c r="D2963" s="8" t="s">
        <v>141</v>
      </c>
      <c r="E2963" s="8" t="s">
        <v>193</v>
      </c>
      <c r="F2963" s="8" t="s">
        <v>143</v>
      </c>
      <c r="G2963" s="8" t="s">
        <v>194</v>
      </c>
      <c r="H2963" s="8" t="s">
        <v>24</v>
      </c>
      <c r="I2963" s="8" t="s">
        <v>264</v>
      </c>
      <c r="J2963" s="8" t="s">
        <v>195</v>
      </c>
      <c r="K2963" s="8" t="s">
        <v>14</v>
      </c>
      <c r="L2963" s="12">
        <v>1272</v>
      </c>
      <c r="M2963" s="9">
        <v>13</v>
      </c>
      <c r="N2963" s="10">
        <f t="shared" si="414"/>
        <v>1.0220125786163521E-2</v>
      </c>
      <c r="O2963" s="11">
        <f t="shared" si="415"/>
        <v>7.21</v>
      </c>
      <c r="P2963" s="11">
        <v>93.73</v>
      </c>
      <c r="Q2963" s="11">
        <v>0</v>
      </c>
      <c r="R2963" s="8">
        <v>0</v>
      </c>
      <c r="S2963" s="8">
        <v>0</v>
      </c>
      <c r="T2963" s="33" t="str">
        <f t="shared" si="416"/>
        <v/>
      </c>
      <c r="U2963" s="12">
        <f t="shared" si="417"/>
        <v>0</v>
      </c>
      <c r="V2963" s="10">
        <f t="shared" si="418"/>
        <v>0</v>
      </c>
      <c r="W2963" s="11">
        <v>8.5</v>
      </c>
      <c r="X2963" s="8" t="s">
        <v>148</v>
      </c>
      <c r="Y2963" s="8" t="s">
        <v>149</v>
      </c>
      <c r="AA2963">
        <f t="shared" si="419"/>
        <v>4</v>
      </c>
      <c r="AB2963" s="32">
        <f t="shared" si="420"/>
        <v>-93.73</v>
      </c>
      <c r="AC2963" t="str">
        <f t="shared" si="421"/>
        <v>No Sales</v>
      </c>
      <c r="AD2963">
        <f>IFERROR(VLOOKUP(J2963,Product_lookup!$A:$G,5,FALSE),"")</f>
        <v>399</v>
      </c>
      <c r="AE2963">
        <f>IFERROR(VLOOKUP(J2963,Product_lookup!$A:$G,6,FALSE),"")</f>
        <v>148</v>
      </c>
      <c r="AF2963">
        <f>IFERROR(VLOOKUP(J2963,Product_lookup!$A:$G,7,FALSE),"")</f>
        <v>126</v>
      </c>
      <c r="AG2963" s="33">
        <f t="shared" si="422"/>
        <v>0.31328320802005011</v>
      </c>
    </row>
    <row r="2964" spans="1:33" x14ac:dyDescent="0.3">
      <c r="A2964" s="27">
        <v>46293</v>
      </c>
      <c r="B2964" s="8" t="s">
        <v>33</v>
      </c>
      <c r="C2964" s="8" t="s">
        <v>173</v>
      </c>
      <c r="D2964" s="8" t="s">
        <v>141</v>
      </c>
      <c r="E2964" s="8" t="s">
        <v>200</v>
      </c>
      <c r="F2964" s="8" t="s">
        <v>143</v>
      </c>
      <c r="G2964" s="8" t="s">
        <v>268</v>
      </c>
      <c r="H2964" s="8" t="s">
        <v>24</v>
      </c>
      <c r="I2964" s="8" t="s">
        <v>471</v>
      </c>
      <c r="J2964" s="8" t="s">
        <v>202</v>
      </c>
      <c r="K2964" s="8" t="s">
        <v>14</v>
      </c>
      <c r="L2964" s="12">
        <v>1566</v>
      </c>
      <c r="M2964" s="9">
        <v>14</v>
      </c>
      <c r="N2964" s="10">
        <f t="shared" si="414"/>
        <v>8.9399744572158362E-3</v>
      </c>
      <c r="O2964" s="11">
        <f t="shared" si="415"/>
        <v>8.1399999999999988</v>
      </c>
      <c r="P2964" s="11">
        <v>113.96</v>
      </c>
      <c r="Q2964" s="11">
        <v>0</v>
      </c>
      <c r="R2964" s="8">
        <v>0</v>
      </c>
      <c r="S2964" s="8">
        <v>0</v>
      </c>
      <c r="T2964" s="33" t="str">
        <f t="shared" si="416"/>
        <v/>
      </c>
      <c r="U2964" s="12">
        <f t="shared" si="417"/>
        <v>0</v>
      </c>
      <c r="V2964" s="10">
        <f t="shared" si="418"/>
        <v>0</v>
      </c>
      <c r="W2964" s="11">
        <v>11</v>
      </c>
      <c r="X2964" s="8" t="s">
        <v>148</v>
      </c>
      <c r="Y2964" s="8" t="s">
        <v>149</v>
      </c>
      <c r="AA2964">
        <f t="shared" si="419"/>
        <v>4</v>
      </c>
      <c r="AB2964" s="32">
        <f t="shared" si="420"/>
        <v>-113.96</v>
      </c>
      <c r="AC2964" t="str">
        <f t="shared" si="421"/>
        <v>No Sales</v>
      </c>
      <c r="AD2964">
        <f>IFERROR(VLOOKUP(J2964,Product_lookup!$A:$G,5,FALSE),"")</f>
        <v>429</v>
      </c>
      <c r="AE2964">
        <f>IFERROR(VLOOKUP(J2964,Product_lookup!$A:$G,6,FALSE),"")</f>
        <v>159</v>
      </c>
      <c r="AF2964">
        <f>IFERROR(VLOOKUP(J2964,Product_lookup!$A:$G,7,FALSE),"")</f>
        <v>139</v>
      </c>
      <c r="AG2964" s="33">
        <f t="shared" si="422"/>
        <v>0.30536130536130535</v>
      </c>
    </row>
    <row r="2965" spans="1:33" x14ac:dyDescent="0.3">
      <c r="A2965" s="27">
        <v>46293</v>
      </c>
      <c r="B2965" s="8" t="s">
        <v>33</v>
      </c>
      <c r="C2965" s="8" t="s">
        <v>173</v>
      </c>
      <c r="D2965" s="8" t="s">
        <v>141</v>
      </c>
      <c r="E2965" s="8" t="s">
        <v>200</v>
      </c>
      <c r="F2965" s="8" t="s">
        <v>143</v>
      </c>
      <c r="G2965" s="8" t="s">
        <v>270</v>
      </c>
      <c r="H2965" s="8" t="s">
        <v>24</v>
      </c>
      <c r="I2965" s="8" t="s">
        <v>550</v>
      </c>
      <c r="J2965" s="8" t="s">
        <v>202</v>
      </c>
      <c r="K2965" s="8" t="s">
        <v>14</v>
      </c>
      <c r="L2965" s="12">
        <v>351</v>
      </c>
      <c r="M2965" s="9">
        <v>2</v>
      </c>
      <c r="N2965" s="10">
        <f t="shared" si="414"/>
        <v>5.6980056980056983E-3</v>
      </c>
      <c r="O2965" s="11">
        <f t="shared" si="415"/>
        <v>6.25</v>
      </c>
      <c r="P2965" s="11">
        <v>12.5</v>
      </c>
      <c r="Q2965" s="11">
        <v>429</v>
      </c>
      <c r="R2965" s="8">
        <v>1</v>
      </c>
      <c r="S2965" s="8">
        <v>1</v>
      </c>
      <c r="T2965" s="33">
        <f t="shared" si="416"/>
        <v>2.9137529137529136E-2</v>
      </c>
      <c r="U2965" s="12">
        <f t="shared" si="417"/>
        <v>34.32</v>
      </c>
      <c r="V2965" s="10">
        <f t="shared" si="418"/>
        <v>0.5</v>
      </c>
      <c r="W2965" s="11">
        <v>9</v>
      </c>
      <c r="X2965" s="8" t="s">
        <v>148</v>
      </c>
      <c r="Y2965" s="8" t="s">
        <v>149</v>
      </c>
      <c r="AA2965">
        <f t="shared" si="419"/>
        <v>4</v>
      </c>
      <c r="AB2965" s="32">
        <f t="shared" si="420"/>
        <v>118.5</v>
      </c>
      <c r="AC2965" t="str">
        <f t="shared" si="421"/>
        <v>Profitable</v>
      </c>
      <c r="AD2965">
        <f>IFERROR(VLOOKUP(J2965,Product_lookup!$A:$G,5,FALSE),"")</f>
        <v>429</v>
      </c>
      <c r="AE2965">
        <f>IFERROR(VLOOKUP(J2965,Product_lookup!$A:$G,6,FALSE),"")</f>
        <v>159</v>
      </c>
      <c r="AF2965">
        <f>IFERROR(VLOOKUP(J2965,Product_lookup!$A:$G,7,FALSE),"")</f>
        <v>139</v>
      </c>
      <c r="AG2965" s="33">
        <f t="shared" si="422"/>
        <v>0.30536130536130535</v>
      </c>
    </row>
    <row r="2966" spans="1:33" x14ac:dyDescent="0.3">
      <c r="A2966" s="27">
        <v>46293</v>
      </c>
      <c r="B2966" s="8" t="s">
        <v>33</v>
      </c>
      <c r="C2966" s="8" t="s">
        <v>173</v>
      </c>
      <c r="D2966" s="8" t="s">
        <v>141</v>
      </c>
      <c r="E2966" s="8" t="s">
        <v>200</v>
      </c>
      <c r="F2966" s="8" t="s">
        <v>143</v>
      </c>
      <c r="G2966" s="8" t="s">
        <v>268</v>
      </c>
      <c r="H2966" s="8" t="s">
        <v>24</v>
      </c>
      <c r="I2966" s="8" t="s">
        <v>270</v>
      </c>
      <c r="J2966" s="8" t="s">
        <v>202</v>
      </c>
      <c r="K2966" s="8" t="s">
        <v>21</v>
      </c>
      <c r="L2966" s="12">
        <v>2308</v>
      </c>
      <c r="M2966" s="9">
        <v>23</v>
      </c>
      <c r="N2966" s="10">
        <f t="shared" si="414"/>
        <v>9.9653379549393406E-3</v>
      </c>
      <c r="O2966" s="11">
        <f t="shared" si="415"/>
        <v>10.5</v>
      </c>
      <c r="P2966" s="11">
        <v>241.5</v>
      </c>
      <c r="Q2966" s="11">
        <v>0</v>
      </c>
      <c r="R2966" s="8">
        <v>0</v>
      </c>
      <c r="S2966" s="8">
        <v>0</v>
      </c>
      <c r="T2966" s="33" t="str">
        <f t="shared" si="416"/>
        <v/>
      </c>
      <c r="U2966" s="12">
        <f t="shared" si="417"/>
        <v>0</v>
      </c>
      <c r="V2966" s="10">
        <f t="shared" si="418"/>
        <v>0</v>
      </c>
      <c r="W2966" s="11">
        <v>10.5</v>
      </c>
      <c r="X2966" s="8" t="s">
        <v>148</v>
      </c>
      <c r="Y2966" s="8" t="s">
        <v>149</v>
      </c>
      <c r="AA2966">
        <f t="shared" si="419"/>
        <v>4</v>
      </c>
      <c r="AB2966" s="32">
        <f t="shared" si="420"/>
        <v>-241.5</v>
      </c>
      <c r="AC2966" t="str">
        <f t="shared" si="421"/>
        <v>No Sales</v>
      </c>
      <c r="AD2966">
        <f>IFERROR(VLOOKUP(J2966,Product_lookup!$A:$G,5,FALSE),"")</f>
        <v>429</v>
      </c>
      <c r="AE2966">
        <f>IFERROR(VLOOKUP(J2966,Product_lookup!$A:$G,6,FALSE),"")</f>
        <v>159</v>
      </c>
      <c r="AF2966">
        <f>IFERROR(VLOOKUP(J2966,Product_lookup!$A:$G,7,FALSE),"")</f>
        <v>139</v>
      </c>
      <c r="AG2966" s="33">
        <f t="shared" si="422"/>
        <v>0.30536130536130535</v>
      </c>
    </row>
    <row r="2967" spans="1:33" x14ac:dyDescent="0.3">
      <c r="A2967" s="27">
        <v>46293</v>
      </c>
      <c r="B2967" s="8" t="s">
        <v>33</v>
      </c>
      <c r="C2967" s="8" t="s">
        <v>173</v>
      </c>
      <c r="D2967" s="8" t="s">
        <v>141</v>
      </c>
      <c r="E2967" s="8" t="s">
        <v>200</v>
      </c>
      <c r="F2967" s="8" t="s">
        <v>143</v>
      </c>
      <c r="G2967" s="8" t="s">
        <v>268</v>
      </c>
      <c r="H2967" s="8" t="s">
        <v>24</v>
      </c>
      <c r="I2967" s="8" t="s">
        <v>575</v>
      </c>
      <c r="J2967" s="8" t="s">
        <v>202</v>
      </c>
      <c r="K2967" s="8" t="s">
        <v>21</v>
      </c>
      <c r="L2967" s="12">
        <v>180</v>
      </c>
      <c r="M2967" s="9">
        <v>1</v>
      </c>
      <c r="N2967" s="10">
        <f t="shared" si="414"/>
        <v>5.5555555555555558E-3</v>
      </c>
      <c r="O2967" s="11">
        <f t="shared" si="415"/>
        <v>8.58</v>
      </c>
      <c r="P2967" s="11">
        <v>8.58</v>
      </c>
      <c r="Q2967" s="11">
        <v>0</v>
      </c>
      <c r="R2967" s="8">
        <v>0</v>
      </c>
      <c r="S2967" s="8">
        <v>0</v>
      </c>
      <c r="T2967" s="33" t="str">
        <f t="shared" si="416"/>
        <v/>
      </c>
      <c r="U2967" s="12">
        <f t="shared" si="417"/>
        <v>0</v>
      </c>
      <c r="V2967" s="10">
        <f t="shared" si="418"/>
        <v>0</v>
      </c>
      <c r="W2967" s="11">
        <v>10.5</v>
      </c>
      <c r="X2967" s="8" t="s">
        <v>148</v>
      </c>
      <c r="Y2967" s="8" t="s">
        <v>149</v>
      </c>
      <c r="AA2967">
        <f t="shared" si="419"/>
        <v>4</v>
      </c>
      <c r="AB2967" s="32">
        <f t="shared" si="420"/>
        <v>-8.58</v>
      </c>
      <c r="AC2967" t="str">
        <f t="shared" si="421"/>
        <v>No Sales</v>
      </c>
      <c r="AD2967">
        <f>IFERROR(VLOOKUP(J2967,Product_lookup!$A:$G,5,FALSE),"")</f>
        <v>429</v>
      </c>
      <c r="AE2967">
        <f>IFERROR(VLOOKUP(J2967,Product_lookup!$A:$G,6,FALSE),"")</f>
        <v>159</v>
      </c>
      <c r="AF2967">
        <f>IFERROR(VLOOKUP(J2967,Product_lookup!$A:$G,7,FALSE),"")</f>
        <v>139</v>
      </c>
      <c r="AG2967" s="33">
        <f t="shared" si="422"/>
        <v>0.30536130536130535</v>
      </c>
    </row>
    <row r="2968" spans="1:33" x14ac:dyDescent="0.3">
      <c r="A2968" s="27">
        <v>46293</v>
      </c>
      <c r="B2968" s="8" t="s">
        <v>33</v>
      </c>
      <c r="C2968" s="8" t="s">
        <v>173</v>
      </c>
      <c r="D2968" s="8" t="s">
        <v>141</v>
      </c>
      <c r="E2968" s="8" t="s">
        <v>200</v>
      </c>
      <c r="F2968" s="8" t="s">
        <v>143</v>
      </c>
      <c r="G2968" s="8" t="s">
        <v>270</v>
      </c>
      <c r="H2968" s="8" t="s">
        <v>24</v>
      </c>
      <c r="I2968" s="8" t="s">
        <v>268</v>
      </c>
      <c r="J2968" s="8" t="s">
        <v>202</v>
      </c>
      <c r="K2968" s="8" t="s">
        <v>21</v>
      </c>
      <c r="L2968" s="12">
        <v>501</v>
      </c>
      <c r="M2968" s="9">
        <v>8</v>
      </c>
      <c r="N2968" s="10">
        <f t="shared" si="414"/>
        <v>1.5968063872255488E-2</v>
      </c>
      <c r="O2968" s="11">
        <f t="shared" si="415"/>
        <v>13.5</v>
      </c>
      <c r="P2968" s="11">
        <v>108</v>
      </c>
      <c r="Q2968" s="11">
        <v>0</v>
      </c>
      <c r="R2968" s="8">
        <v>0</v>
      </c>
      <c r="S2968" s="8">
        <v>0</v>
      </c>
      <c r="T2968" s="33" t="str">
        <f t="shared" si="416"/>
        <v/>
      </c>
      <c r="U2968" s="12">
        <f t="shared" si="417"/>
        <v>0</v>
      </c>
      <c r="V2968" s="10">
        <f t="shared" si="418"/>
        <v>0</v>
      </c>
      <c r="W2968" s="11">
        <v>13.5</v>
      </c>
      <c r="X2968" s="8" t="s">
        <v>148</v>
      </c>
      <c r="Y2968" s="8" t="s">
        <v>149</v>
      </c>
      <c r="AA2968">
        <f t="shared" si="419"/>
        <v>4</v>
      </c>
      <c r="AB2968" s="32">
        <f t="shared" si="420"/>
        <v>-108</v>
      </c>
      <c r="AC2968" t="str">
        <f t="shared" si="421"/>
        <v>No Sales</v>
      </c>
      <c r="AD2968">
        <f>IFERROR(VLOOKUP(J2968,Product_lookup!$A:$G,5,FALSE),"")</f>
        <v>429</v>
      </c>
      <c r="AE2968">
        <f>IFERROR(VLOOKUP(J2968,Product_lookup!$A:$G,6,FALSE),"")</f>
        <v>159</v>
      </c>
      <c r="AF2968">
        <f>IFERROR(VLOOKUP(J2968,Product_lookup!$A:$G,7,FALSE),"")</f>
        <v>139</v>
      </c>
      <c r="AG2968" s="33">
        <f t="shared" si="422"/>
        <v>0.30536130536130535</v>
      </c>
    </row>
    <row r="2969" spans="1:33" x14ac:dyDescent="0.3">
      <c r="A2969" s="27">
        <v>46293</v>
      </c>
      <c r="B2969" s="8" t="s">
        <v>33</v>
      </c>
      <c r="C2969" s="8" t="s">
        <v>173</v>
      </c>
      <c r="D2969" s="8" t="s">
        <v>141</v>
      </c>
      <c r="E2969" s="8" t="s">
        <v>200</v>
      </c>
      <c r="F2969" s="8" t="s">
        <v>143</v>
      </c>
      <c r="G2969" s="8" t="s">
        <v>268</v>
      </c>
      <c r="H2969" s="8" t="s">
        <v>24</v>
      </c>
      <c r="I2969" s="8" t="s">
        <v>775</v>
      </c>
      <c r="J2969" s="8" t="s">
        <v>202</v>
      </c>
      <c r="K2969" s="8" t="s">
        <v>21</v>
      </c>
      <c r="L2969" s="12">
        <v>460</v>
      </c>
      <c r="M2969" s="9">
        <v>8</v>
      </c>
      <c r="N2969" s="10">
        <f t="shared" si="414"/>
        <v>1.7391304347826087E-2</v>
      </c>
      <c r="O2969" s="11">
        <f t="shared" si="415"/>
        <v>12</v>
      </c>
      <c r="P2969" s="11">
        <v>96</v>
      </c>
      <c r="Q2969" s="11">
        <v>0</v>
      </c>
      <c r="R2969" s="8">
        <v>0</v>
      </c>
      <c r="S2969" s="8">
        <v>0</v>
      </c>
      <c r="T2969" s="33" t="str">
        <f t="shared" si="416"/>
        <v/>
      </c>
      <c r="U2969" s="12">
        <f t="shared" si="417"/>
        <v>0</v>
      </c>
      <c r="V2969" s="10">
        <f t="shared" si="418"/>
        <v>0</v>
      </c>
      <c r="W2969" s="11">
        <v>12</v>
      </c>
      <c r="X2969" s="8" t="s">
        <v>148</v>
      </c>
      <c r="Y2969" s="8" t="s">
        <v>149</v>
      </c>
      <c r="AA2969">
        <f t="shared" si="419"/>
        <v>4</v>
      </c>
      <c r="AB2969" s="32">
        <f t="shared" si="420"/>
        <v>-96</v>
      </c>
      <c r="AC2969" t="str">
        <f t="shared" si="421"/>
        <v>No Sales</v>
      </c>
      <c r="AD2969">
        <f>IFERROR(VLOOKUP(J2969,Product_lookup!$A:$G,5,FALSE),"")</f>
        <v>429</v>
      </c>
      <c r="AE2969">
        <f>IFERROR(VLOOKUP(J2969,Product_lookup!$A:$G,6,FALSE),"")</f>
        <v>159</v>
      </c>
      <c r="AF2969">
        <f>IFERROR(VLOOKUP(J2969,Product_lookup!$A:$G,7,FALSE),"")</f>
        <v>139</v>
      </c>
      <c r="AG2969" s="33">
        <f t="shared" si="422"/>
        <v>0.30536130536130535</v>
      </c>
    </row>
    <row r="2970" spans="1:33" x14ac:dyDescent="0.3">
      <c r="A2970" s="27">
        <v>46293</v>
      </c>
      <c r="B2970" s="8" t="s">
        <v>33</v>
      </c>
      <c r="C2970" s="8" t="s">
        <v>173</v>
      </c>
      <c r="D2970" s="8" t="s">
        <v>141</v>
      </c>
      <c r="E2970" s="8" t="s">
        <v>200</v>
      </c>
      <c r="F2970" s="8" t="s">
        <v>143</v>
      </c>
      <c r="G2970" s="8" t="s">
        <v>268</v>
      </c>
      <c r="H2970" s="8" t="s">
        <v>24</v>
      </c>
      <c r="I2970" s="8" t="s">
        <v>1234</v>
      </c>
      <c r="J2970" s="8" t="s">
        <v>202</v>
      </c>
      <c r="K2970" s="8" t="s">
        <v>21</v>
      </c>
      <c r="L2970" s="12">
        <v>154</v>
      </c>
      <c r="M2970" s="9">
        <v>2</v>
      </c>
      <c r="N2970" s="10">
        <f t="shared" si="414"/>
        <v>1.2987012987012988E-2</v>
      </c>
      <c r="O2970" s="11">
        <f t="shared" si="415"/>
        <v>14.5</v>
      </c>
      <c r="P2970" s="11">
        <v>29</v>
      </c>
      <c r="Q2970" s="11">
        <v>0</v>
      </c>
      <c r="R2970" s="8">
        <v>0</v>
      </c>
      <c r="S2970" s="8">
        <v>0</v>
      </c>
      <c r="T2970" s="33" t="str">
        <f t="shared" si="416"/>
        <v/>
      </c>
      <c r="U2970" s="12">
        <f t="shared" si="417"/>
        <v>0</v>
      </c>
      <c r="V2970" s="10">
        <f t="shared" si="418"/>
        <v>0</v>
      </c>
      <c r="W2970" s="11">
        <v>14.5</v>
      </c>
      <c r="X2970" s="8" t="s">
        <v>148</v>
      </c>
      <c r="Y2970" s="8" t="s">
        <v>149</v>
      </c>
      <c r="AA2970">
        <f t="shared" si="419"/>
        <v>4</v>
      </c>
      <c r="AB2970" s="32">
        <f t="shared" si="420"/>
        <v>-29</v>
      </c>
      <c r="AC2970" t="str">
        <f t="shared" si="421"/>
        <v>No Sales</v>
      </c>
      <c r="AD2970">
        <f>IFERROR(VLOOKUP(J2970,Product_lookup!$A:$G,5,FALSE),"")</f>
        <v>429</v>
      </c>
      <c r="AE2970">
        <f>IFERROR(VLOOKUP(J2970,Product_lookup!$A:$G,6,FALSE),"")</f>
        <v>159</v>
      </c>
      <c r="AF2970">
        <f>IFERROR(VLOOKUP(J2970,Product_lookup!$A:$G,7,FALSE),"")</f>
        <v>139</v>
      </c>
      <c r="AG2970" s="33">
        <f t="shared" si="422"/>
        <v>0.30536130536130535</v>
      </c>
    </row>
    <row r="2971" spans="1:33" x14ac:dyDescent="0.3">
      <c r="A2971" s="27">
        <v>46293</v>
      </c>
      <c r="B2971" s="8" t="s">
        <v>33</v>
      </c>
      <c r="C2971" s="8" t="s">
        <v>173</v>
      </c>
      <c r="D2971" s="8" t="s">
        <v>141</v>
      </c>
      <c r="E2971" s="8" t="s">
        <v>200</v>
      </c>
      <c r="F2971" s="8" t="s">
        <v>143</v>
      </c>
      <c r="G2971" s="8" t="s">
        <v>270</v>
      </c>
      <c r="H2971" s="8" t="s">
        <v>24</v>
      </c>
      <c r="I2971" s="8" t="s">
        <v>365</v>
      </c>
      <c r="J2971" s="8" t="s">
        <v>202</v>
      </c>
      <c r="K2971" s="8" t="s">
        <v>7</v>
      </c>
      <c r="L2971" s="12">
        <v>174</v>
      </c>
      <c r="M2971" s="9">
        <v>2</v>
      </c>
      <c r="N2971" s="10">
        <f t="shared" si="414"/>
        <v>1.1494252873563218E-2</v>
      </c>
      <c r="O2971" s="11">
        <f t="shared" si="415"/>
        <v>5.17</v>
      </c>
      <c r="P2971" s="11">
        <v>10.34</v>
      </c>
      <c r="Q2971" s="11">
        <v>0</v>
      </c>
      <c r="R2971" s="8">
        <v>0</v>
      </c>
      <c r="S2971" s="8">
        <v>0</v>
      </c>
      <c r="T2971" s="33" t="str">
        <f t="shared" si="416"/>
        <v/>
      </c>
      <c r="U2971" s="12">
        <f t="shared" si="417"/>
        <v>0</v>
      </c>
      <c r="V2971" s="10">
        <f t="shared" si="418"/>
        <v>0</v>
      </c>
      <c r="W2971" s="11">
        <v>9</v>
      </c>
      <c r="X2971" s="8" t="s">
        <v>148</v>
      </c>
      <c r="Y2971" s="8" t="s">
        <v>149</v>
      </c>
      <c r="AA2971">
        <f t="shared" si="419"/>
        <v>4</v>
      </c>
      <c r="AB2971" s="32">
        <f t="shared" si="420"/>
        <v>-10.34</v>
      </c>
      <c r="AC2971" t="str">
        <f t="shared" si="421"/>
        <v>No Sales</v>
      </c>
      <c r="AD2971">
        <f>IFERROR(VLOOKUP(J2971,Product_lookup!$A:$G,5,FALSE),"")</f>
        <v>429</v>
      </c>
      <c r="AE2971">
        <f>IFERROR(VLOOKUP(J2971,Product_lookup!$A:$G,6,FALSE),"")</f>
        <v>159</v>
      </c>
      <c r="AF2971">
        <f>IFERROR(VLOOKUP(J2971,Product_lookup!$A:$G,7,FALSE),"")</f>
        <v>139</v>
      </c>
      <c r="AG2971" s="33">
        <f t="shared" si="422"/>
        <v>0.30536130536130535</v>
      </c>
    </row>
    <row r="2972" spans="1:33" x14ac:dyDescent="0.3">
      <c r="A2972" s="27">
        <v>46293</v>
      </c>
      <c r="B2972" s="8" t="s">
        <v>33</v>
      </c>
      <c r="C2972" s="8" t="s">
        <v>173</v>
      </c>
      <c r="D2972" s="8" t="s">
        <v>141</v>
      </c>
      <c r="E2972" s="8" t="s">
        <v>271</v>
      </c>
      <c r="F2972" s="8" t="s">
        <v>143</v>
      </c>
      <c r="G2972" s="8" t="s">
        <v>272</v>
      </c>
      <c r="H2972" s="8" t="s">
        <v>24</v>
      </c>
      <c r="I2972" s="8" t="s">
        <v>574</v>
      </c>
      <c r="J2972" s="8" t="s">
        <v>274</v>
      </c>
      <c r="K2972" s="8" t="s">
        <v>21</v>
      </c>
      <c r="L2972" s="12">
        <v>685</v>
      </c>
      <c r="M2972" s="9">
        <v>6</v>
      </c>
      <c r="N2972" s="10">
        <f t="shared" si="414"/>
        <v>8.7591240875912416E-3</v>
      </c>
      <c r="O2972" s="11">
        <f t="shared" si="415"/>
        <v>10.4</v>
      </c>
      <c r="P2972" s="11">
        <v>62.4</v>
      </c>
      <c r="Q2972" s="11">
        <v>0</v>
      </c>
      <c r="R2972" s="8">
        <v>0</v>
      </c>
      <c r="S2972" s="8">
        <v>0</v>
      </c>
      <c r="T2972" s="33" t="str">
        <f t="shared" si="416"/>
        <v/>
      </c>
      <c r="U2972" s="12">
        <f t="shared" si="417"/>
        <v>0</v>
      </c>
      <c r="V2972" s="10">
        <f t="shared" si="418"/>
        <v>0</v>
      </c>
      <c r="W2972" s="11">
        <v>12.5</v>
      </c>
      <c r="X2972" s="8" t="s">
        <v>148</v>
      </c>
      <c r="Y2972" s="8" t="s">
        <v>149</v>
      </c>
      <c r="AA2972">
        <f t="shared" si="419"/>
        <v>4</v>
      </c>
      <c r="AB2972" s="32">
        <f t="shared" si="420"/>
        <v>-62.4</v>
      </c>
      <c r="AC2972" t="str">
        <f t="shared" si="421"/>
        <v>No Sales</v>
      </c>
      <c r="AD2972">
        <f>IFERROR(VLOOKUP(J2972,Product_lookup!$A:$G,5,FALSE),"")</f>
        <v>549</v>
      </c>
      <c r="AE2972">
        <f>IFERROR(VLOOKUP(J2972,Product_lookup!$A:$G,6,FALSE),"")</f>
        <v>198</v>
      </c>
      <c r="AF2972">
        <f>IFERROR(VLOOKUP(J2972,Product_lookup!$A:$G,7,FALSE),"")</f>
        <v>139</v>
      </c>
      <c r="AG2972" s="33">
        <f t="shared" si="422"/>
        <v>0.38615664845173042</v>
      </c>
    </row>
    <row r="2973" spans="1:33" x14ac:dyDescent="0.3">
      <c r="A2973" s="27">
        <v>46293</v>
      </c>
      <c r="B2973" s="8" t="s">
        <v>33</v>
      </c>
      <c r="C2973" s="8" t="s">
        <v>173</v>
      </c>
      <c r="D2973" s="8" t="s">
        <v>141</v>
      </c>
      <c r="E2973" s="8" t="s">
        <v>271</v>
      </c>
      <c r="F2973" s="8" t="s">
        <v>143</v>
      </c>
      <c r="G2973" s="8" t="s">
        <v>272</v>
      </c>
      <c r="H2973" s="8" t="s">
        <v>24</v>
      </c>
      <c r="I2973" s="8" t="s">
        <v>640</v>
      </c>
      <c r="J2973" s="8" t="s">
        <v>274</v>
      </c>
      <c r="K2973" s="8" t="s">
        <v>14</v>
      </c>
      <c r="L2973" s="12">
        <v>249</v>
      </c>
      <c r="M2973" s="9">
        <v>2</v>
      </c>
      <c r="N2973" s="10">
        <f t="shared" si="414"/>
        <v>8.0321285140562242E-3</v>
      </c>
      <c r="O2973" s="11">
        <f t="shared" si="415"/>
        <v>9.23</v>
      </c>
      <c r="P2973" s="11">
        <v>18.46</v>
      </c>
      <c r="Q2973" s="11">
        <v>549</v>
      </c>
      <c r="R2973" s="8">
        <v>1</v>
      </c>
      <c r="S2973" s="8">
        <v>1</v>
      </c>
      <c r="T2973" s="33">
        <f t="shared" si="416"/>
        <v>3.3624772313296906E-2</v>
      </c>
      <c r="U2973" s="12">
        <f t="shared" si="417"/>
        <v>29.739978331527627</v>
      </c>
      <c r="V2973" s="10">
        <f t="shared" si="418"/>
        <v>0.5</v>
      </c>
      <c r="W2973" s="11">
        <v>11</v>
      </c>
      <c r="X2973" s="8" t="s">
        <v>148</v>
      </c>
      <c r="Y2973" s="8" t="s">
        <v>149</v>
      </c>
      <c r="AA2973">
        <f t="shared" si="419"/>
        <v>4</v>
      </c>
      <c r="AB2973" s="32">
        <f t="shared" si="420"/>
        <v>193.54</v>
      </c>
      <c r="AC2973" t="str">
        <f t="shared" si="421"/>
        <v>Profitable</v>
      </c>
      <c r="AD2973">
        <f>IFERROR(VLOOKUP(J2973,Product_lookup!$A:$G,5,FALSE),"")</f>
        <v>549</v>
      </c>
      <c r="AE2973">
        <f>IFERROR(VLOOKUP(J2973,Product_lookup!$A:$G,6,FALSE),"")</f>
        <v>198</v>
      </c>
      <c r="AF2973">
        <f>IFERROR(VLOOKUP(J2973,Product_lookup!$A:$G,7,FALSE),"")</f>
        <v>139</v>
      </c>
      <c r="AG2973" s="33">
        <f t="shared" si="422"/>
        <v>0.38615664845173042</v>
      </c>
    </row>
    <row r="2974" spans="1:33" x14ac:dyDescent="0.3">
      <c r="A2974" s="27">
        <v>46293</v>
      </c>
      <c r="B2974" s="8" t="s">
        <v>33</v>
      </c>
      <c r="C2974" s="8" t="s">
        <v>173</v>
      </c>
      <c r="D2974" s="8" t="s">
        <v>141</v>
      </c>
      <c r="E2974" s="8" t="s">
        <v>271</v>
      </c>
      <c r="F2974" s="8" t="s">
        <v>143</v>
      </c>
      <c r="G2974" s="8" t="s">
        <v>275</v>
      </c>
      <c r="H2974" s="8" t="s">
        <v>24</v>
      </c>
      <c r="I2974" s="8" t="s">
        <v>1554</v>
      </c>
      <c r="J2974" s="8" t="s">
        <v>274</v>
      </c>
      <c r="K2974" s="8" t="s">
        <v>21</v>
      </c>
      <c r="L2974" s="12">
        <v>107</v>
      </c>
      <c r="M2974" s="9">
        <v>1</v>
      </c>
      <c r="N2974" s="10">
        <f t="shared" si="414"/>
        <v>9.3457943925233638E-3</v>
      </c>
      <c r="O2974" s="11">
        <f t="shared" si="415"/>
        <v>14.5</v>
      </c>
      <c r="P2974" s="11">
        <v>14.5</v>
      </c>
      <c r="Q2974" s="11">
        <v>0</v>
      </c>
      <c r="R2974" s="8">
        <v>0</v>
      </c>
      <c r="S2974" s="8">
        <v>0</v>
      </c>
      <c r="T2974" s="33" t="str">
        <f t="shared" si="416"/>
        <v/>
      </c>
      <c r="U2974" s="12">
        <f t="shared" si="417"/>
        <v>0</v>
      </c>
      <c r="V2974" s="10">
        <f t="shared" si="418"/>
        <v>0</v>
      </c>
      <c r="W2974" s="11">
        <v>14.5</v>
      </c>
      <c r="X2974" s="8" t="s">
        <v>148</v>
      </c>
      <c r="Y2974" s="8" t="s">
        <v>149</v>
      </c>
      <c r="AA2974">
        <f t="shared" si="419"/>
        <v>4</v>
      </c>
      <c r="AB2974" s="32">
        <f t="shared" si="420"/>
        <v>-14.5</v>
      </c>
      <c r="AC2974" t="str">
        <f t="shared" si="421"/>
        <v>No Sales</v>
      </c>
      <c r="AD2974">
        <f>IFERROR(VLOOKUP(J2974,Product_lookup!$A:$G,5,FALSE),"")</f>
        <v>549</v>
      </c>
      <c r="AE2974">
        <f>IFERROR(VLOOKUP(J2974,Product_lookup!$A:$G,6,FALSE),"")</f>
        <v>198</v>
      </c>
      <c r="AF2974">
        <f>IFERROR(VLOOKUP(J2974,Product_lookup!$A:$G,7,FALSE),"")</f>
        <v>139</v>
      </c>
      <c r="AG2974" s="33">
        <f t="shared" si="422"/>
        <v>0.38615664845173042</v>
      </c>
    </row>
    <row r="2975" spans="1:33" x14ac:dyDescent="0.3">
      <c r="A2975" s="27">
        <v>46293</v>
      </c>
      <c r="B2975" s="8" t="s">
        <v>33</v>
      </c>
      <c r="C2975" s="8" t="s">
        <v>173</v>
      </c>
      <c r="D2975" s="8" t="s">
        <v>141</v>
      </c>
      <c r="E2975" s="8" t="s">
        <v>271</v>
      </c>
      <c r="F2975" s="8" t="s">
        <v>143</v>
      </c>
      <c r="G2975" s="8" t="s">
        <v>275</v>
      </c>
      <c r="H2975" s="8" t="s">
        <v>24</v>
      </c>
      <c r="I2975" s="8" t="s">
        <v>596</v>
      </c>
      <c r="J2975" s="8" t="s">
        <v>274</v>
      </c>
      <c r="K2975" s="8" t="s">
        <v>14</v>
      </c>
      <c r="L2975" s="8">
        <v>727</v>
      </c>
      <c r="M2975" s="9">
        <v>7</v>
      </c>
      <c r="N2975" s="10">
        <f t="shared" si="414"/>
        <v>9.6286107290233843E-3</v>
      </c>
      <c r="O2975" s="11">
        <f t="shared" si="415"/>
        <v>7.62</v>
      </c>
      <c r="P2975" s="11">
        <v>53.34</v>
      </c>
      <c r="Q2975" s="11">
        <v>1098</v>
      </c>
      <c r="R2975" s="8">
        <v>2</v>
      </c>
      <c r="S2975" s="8">
        <v>2</v>
      </c>
      <c r="T2975" s="33">
        <f t="shared" si="416"/>
        <v>4.8579234972677597E-2</v>
      </c>
      <c r="U2975" s="12">
        <f t="shared" si="417"/>
        <v>20.584926884139481</v>
      </c>
      <c r="V2975" s="10">
        <f t="shared" si="418"/>
        <v>0.2857142857142857</v>
      </c>
      <c r="W2975" s="11">
        <v>13</v>
      </c>
      <c r="X2975" s="8" t="s">
        <v>148</v>
      </c>
      <c r="Y2975" s="8" t="s">
        <v>149</v>
      </c>
      <c r="AA2975">
        <f t="shared" si="419"/>
        <v>4</v>
      </c>
      <c r="AB2975" s="32">
        <f t="shared" si="420"/>
        <v>370.65999999999997</v>
      </c>
      <c r="AC2975" t="str">
        <f t="shared" si="421"/>
        <v>Profitable</v>
      </c>
      <c r="AD2975">
        <f>IFERROR(VLOOKUP(J2975,Product_lookup!$A:$G,5,FALSE),"")</f>
        <v>549</v>
      </c>
      <c r="AE2975">
        <f>IFERROR(VLOOKUP(J2975,Product_lookup!$A:$G,6,FALSE),"")</f>
        <v>198</v>
      </c>
      <c r="AF2975">
        <f>IFERROR(VLOOKUP(J2975,Product_lookup!$A:$G,7,FALSE),"")</f>
        <v>139</v>
      </c>
      <c r="AG2975" s="33">
        <f t="shared" si="422"/>
        <v>0.38615664845173042</v>
      </c>
    </row>
    <row r="2976" spans="1:33" x14ac:dyDescent="0.3">
      <c r="A2976" s="27">
        <v>46293</v>
      </c>
      <c r="B2976" s="8" t="s">
        <v>23</v>
      </c>
      <c r="C2976" s="8" t="s">
        <v>173</v>
      </c>
      <c r="D2976" s="8" t="s">
        <v>141</v>
      </c>
      <c r="E2976" s="8" t="s">
        <v>174</v>
      </c>
      <c r="F2976" s="8" t="s">
        <v>143</v>
      </c>
      <c r="G2976" s="8" t="s">
        <v>407</v>
      </c>
      <c r="H2976" s="8" t="s">
        <v>20</v>
      </c>
      <c r="I2976" s="8" t="s">
        <v>407</v>
      </c>
      <c r="J2976" s="8" t="s">
        <v>176</v>
      </c>
      <c r="K2976" s="8" t="s">
        <v>14</v>
      </c>
      <c r="L2976" s="12">
        <v>732</v>
      </c>
      <c r="M2976" s="9">
        <v>3</v>
      </c>
      <c r="N2976" s="10">
        <f t="shared" si="414"/>
        <v>4.0983606557377051E-3</v>
      </c>
      <c r="O2976" s="11">
        <f t="shared" si="415"/>
        <v>9.86</v>
      </c>
      <c r="P2976" s="11">
        <v>29.58</v>
      </c>
      <c r="Q2976" s="11">
        <v>449</v>
      </c>
      <c r="R2976" s="8">
        <v>1</v>
      </c>
      <c r="S2976" s="8">
        <v>1</v>
      </c>
      <c r="T2976" s="33">
        <f t="shared" si="416"/>
        <v>6.5879732739420938E-2</v>
      </c>
      <c r="U2976" s="12">
        <f t="shared" si="417"/>
        <v>15.179175118323192</v>
      </c>
      <c r="V2976" s="10">
        <f t="shared" si="418"/>
        <v>0.33333333333333331</v>
      </c>
      <c r="W2976" s="11">
        <v>18</v>
      </c>
      <c r="X2976" s="8" t="s">
        <v>148</v>
      </c>
      <c r="Y2976" s="8" t="s">
        <v>149</v>
      </c>
      <c r="AA2976">
        <f t="shared" si="419"/>
        <v>4</v>
      </c>
      <c r="AB2976" s="32">
        <f t="shared" si="420"/>
        <v>113.42</v>
      </c>
      <c r="AC2976" t="str">
        <f t="shared" si="421"/>
        <v>Profitable</v>
      </c>
      <c r="AD2976">
        <f>IFERROR(VLOOKUP(J2976,Product_lookup!$A:$G,5,FALSE),"")</f>
        <v>449</v>
      </c>
      <c r="AE2976">
        <f>IFERROR(VLOOKUP(J2976,Product_lookup!$A:$G,6,FALSE),"")</f>
        <v>166</v>
      </c>
      <c r="AF2976">
        <f>IFERROR(VLOOKUP(J2976,Product_lookup!$A:$G,7,FALSE),"")</f>
        <v>140</v>
      </c>
      <c r="AG2976" s="33">
        <f t="shared" si="422"/>
        <v>0.31848552338530067</v>
      </c>
    </row>
    <row r="2977" spans="1:33" x14ac:dyDescent="0.3">
      <c r="A2977" s="27">
        <v>46293</v>
      </c>
      <c r="B2977" s="8" t="s">
        <v>23</v>
      </c>
      <c r="C2977" s="8" t="s">
        <v>173</v>
      </c>
      <c r="D2977" s="8" t="s">
        <v>141</v>
      </c>
      <c r="E2977" s="8" t="s">
        <v>186</v>
      </c>
      <c r="F2977" s="8" t="s">
        <v>143</v>
      </c>
      <c r="G2977" s="8" t="s">
        <v>363</v>
      </c>
      <c r="H2977" s="8" t="s">
        <v>20</v>
      </c>
      <c r="I2977" s="8" t="s">
        <v>363</v>
      </c>
      <c r="J2977" s="8" t="s">
        <v>188</v>
      </c>
      <c r="K2977" s="8" t="s">
        <v>7</v>
      </c>
      <c r="L2977" s="12">
        <v>339</v>
      </c>
      <c r="M2977" s="9">
        <v>6</v>
      </c>
      <c r="N2977" s="10">
        <f t="shared" si="414"/>
        <v>1.7699115044247787E-2</v>
      </c>
      <c r="O2977" s="11">
        <f t="shared" si="415"/>
        <v>9.26</v>
      </c>
      <c r="P2977" s="11">
        <v>55.56</v>
      </c>
      <c r="Q2977" s="11">
        <v>0</v>
      </c>
      <c r="R2977" s="8">
        <v>0</v>
      </c>
      <c r="S2977" s="8">
        <v>0</v>
      </c>
      <c r="T2977" s="33" t="str">
        <f t="shared" si="416"/>
        <v/>
      </c>
      <c r="U2977" s="12">
        <f t="shared" si="417"/>
        <v>0</v>
      </c>
      <c r="V2977" s="10">
        <f t="shared" si="418"/>
        <v>0</v>
      </c>
      <c r="W2977" s="11">
        <v>13</v>
      </c>
      <c r="X2977" s="8" t="s">
        <v>148</v>
      </c>
      <c r="Y2977" s="8" t="s">
        <v>149</v>
      </c>
      <c r="AA2977">
        <f t="shared" si="419"/>
        <v>4</v>
      </c>
      <c r="AB2977" s="32">
        <f t="shared" si="420"/>
        <v>-55.56</v>
      </c>
      <c r="AC2977" t="str">
        <f t="shared" si="421"/>
        <v>No Sales</v>
      </c>
      <c r="AD2977">
        <f>IFERROR(VLOOKUP(J2977,Product_lookup!$A:$G,5,FALSE),"")</f>
        <v>349</v>
      </c>
      <c r="AE2977">
        <f>IFERROR(VLOOKUP(J2977,Product_lookup!$A:$G,6,FALSE),"")</f>
        <v>133</v>
      </c>
      <c r="AF2977">
        <f>IFERROR(VLOOKUP(J2977,Product_lookup!$A:$G,7,FALSE),"")</f>
        <v>121</v>
      </c>
      <c r="AG2977" s="33">
        <f t="shared" si="422"/>
        <v>0.27220630372492838</v>
      </c>
    </row>
    <row r="2978" spans="1:33" x14ac:dyDescent="0.3">
      <c r="A2978" s="27">
        <v>46293</v>
      </c>
      <c r="B2978" s="8" t="s">
        <v>23</v>
      </c>
      <c r="C2978" s="8" t="s">
        <v>173</v>
      </c>
      <c r="D2978" s="8" t="s">
        <v>141</v>
      </c>
      <c r="E2978" s="8" t="s">
        <v>186</v>
      </c>
      <c r="F2978" s="8" t="s">
        <v>143</v>
      </c>
      <c r="G2978" s="8" t="s">
        <v>190</v>
      </c>
      <c r="H2978" s="8" t="s">
        <v>20</v>
      </c>
      <c r="I2978" s="8" t="s">
        <v>190</v>
      </c>
      <c r="J2978" s="8" t="s">
        <v>188</v>
      </c>
      <c r="K2978" s="8" t="s">
        <v>14</v>
      </c>
      <c r="L2978" s="12">
        <v>451</v>
      </c>
      <c r="M2978" s="9">
        <v>5</v>
      </c>
      <c r="N2978" s="10">
        <f t="shared" si="414"/>
        <v>1.1086474501108648E-2</v>
      </c>
      <c r="O2978" s="11">
        <f t="shared" si="415"/>
        <v>9.82</v>
      </c>
      <c r="P2978" s="11">
        <v>49.1</v>
      </c>
      <c r="Q2978" s="11">
        <v>0</v>
      </c>
      <c r="R2978" s="8">
        <v>0</v>
      </c>
      <c r="S2978" s="8">
        <v>0</v>
      </c>
      <c r="T2978" s="33" t="str">
        <f t="shared" si="416"/>
        <v/>
      </c>
      <c r="U2978" s="12">
        <f t="shared" si="417"/>
        <v>0</v>
      </c>
      <c r="V2978" s="10">
        <f t="shared" si="418"/>
        <v>0</v>
      </c>
      <c r="W2978" s="11">
        <v>12</v>
      </c>
      <c r="X2978" s="8" t="s">
        <v>148</v>
      </c>
      <c r="Y2978" s="8" t="s">
        <v>149</v>
      </c>
      <c r="AA2978">
        <f t="shared" si="419"/>
        <v>4</v>
      </c>
      <c r="AB2978" s="32">
        <f t="shared" si="420"/>
        <v>-49.1</v>
      </c>
      <c r="AC2978" t="str">
        <f t="shared" si="421"/>
        <v>No Sales</v>
      </c>
      <c r="AD2978">
        <f>IFERROR(VLOOKUP(J2978,Product_lookup!$A:$G,5,FALSE),"")</f>
        <v>349</v>
      </c>
      <c r="AE2978">
        <f>IFERROR(VLOOKUP(J2978,Product_lookup!$A:$G,6,FALSE),"")</f>
        <v>133</v>
      </c>
      <c r="AF2978">
        <f>IFERROR(VLOOKUP(J2978,Product_lookup!$A:$G,7,FALSE),"")</f>
        <v>121</v>
      </c>
      <c r="AG2978" s="33">
        <f t="shared" si="422"/>
        <v>0.27220630372492838</v>
      </c>
    </row>
    <row r="2979" spans="1:33" x14ac:dyDescent="0.3">
      <c r="A2979" s="27">
        <v>46293</v>
      </c>
      <c r="B2979" s="8" t="s">
        <v>23</v>
      </c>
      <c r="C2979" s="8" t="s">
        <v>173</v>
      </c>
      <c r="D2979" s="8" t="s">
        <v>141</v>
      </c>
      <c r="E2979" s="8" t="s">
        <v>281</v>
      </c>
      <c r="F2979" s="8" t="s">
        <v>143</v>
      </c>
      <c r="G2979" s="8" t="s">
        <v>598</v>
      </c>
      <c r="H2979" s="8" t="s">
        <v>20</v>
      </c>
      <c r="I2979" s="8" t="s">
        <v>598</v>
      </c>
      <c r="J2979" s="8" t="s">
        <v>283</v>
      </c>
      <c r="K2979" s="8" t="s">
        <v>21</v>
      </c>
      <c r="L2979" s="12">
        <v>355</v>
      </c>
      <c r="M2979" s="9">
        <v>4</v>
      </c>
      <c r="N2979" s="10">
        <f t="shared" si="414"/>
        <v>1.1267605633802818E-2</v>
      </c>
      <c r="O2979" s="11">
        <f t="shared" si="415"/>
        <v>6.73</v>
      </c>
      <c r="P2979" s="11">
        <v>26.92</v>
      </c>
      <c r="Q2979" s="11">
        <v>0</v>
      </c>
      <c r="R2979" s="8">
        <v>0</v>
      </c>
      <c r="S2979" s="8">
        <v>0</v>
      </c>
      <c r="T2979" s="33" t="str">
        <f t="shared" si="416"/>
        <v/>
      </c>
      <c r="U2979" s="12">
        <f t="shared" si="417"/>
        <v>0</v>
      </c>
      <c r="V2979" s="10">
        <f t="shared" si="418"/>
        <v>0</v>
      </c>
      <c r="W2979" s="11">
        <v>8</v>
      </c>
      <c r="X2979" s="8" t="s">
        <v>148</v>
      </c>
      <c r="Y2979" s="8" t="s">
        <v>149</v>
      </c>
      <c r="AA2979">
        <f t="shared" si="419"/>
        <v>4</v>
      </c>
      <c r="AB2979" s="32">
        <f t="shared" si="420"/>
        <v>-26.92</v>
      </c>
      <c r="AC2979" t="str">
        <f t="shared" si="421"/>
        <v>No Sales</v>
      </c>
      <c r="AD2979">
        <f>IFERROR(VLOOKUP(J2979,Product_lookup!$A:$G,5,FALSE),"")</f>
        <v>299</v>
      </c>
      <c r="AE2979">
        <f>IFERROR(VLOOKUP(J2979,Product_lookup!$A:$G,6,FALSE),"")</f>
        <v>111</v>
      </c>
      <c r="AF2979">
        <f>IFERROR(VLOOKUP(J2979,Product_lookup!$A:$G,7,FALSE),"")</f>
        <v>107</v>
      </c>
      <c r="AG2979" s="33">
        <f t="shared" si="422"/>
        <v>0.2709030100334448</v>
      </c>
    </row>
    <row r="2980" spans="1:33" x14ac:dyDescent="0.3">
      <c r="A2980" s="27">
        <v>46293</v>
      </c>
      <c r="B2980" s="8" t="s">
        <v>23</v>
      </c>
      <c r="C2980" s="8" t="s">
        <v>173</v>
      </c>
      <c r="D2980" s="8" t="s">
        <v>141</v>
      </c>
      <c r="E2980" s="8" t="s">
        <v>281</v>
      </c>
      <c r="F2980" s="8" t="s">
        <v>143</v>
      </c>
      <c r="G2980" s="8" t="s">
        <v>478</v>
      </c>
      <c r="H2980" s="8" t="s">
        <v>20</v>
      </c>
      <c r="I2980" s="8" t="s">
        <v>478</v>
      </c>
      <c r="J2980" s="8" t="s">
        <v>283</v>
      </c>
      <c r="K2980" s="8" t="s">
        <v>21</v>
      </c>
      <c r="L2980" s="12">
        <v>168</v>
      </c>
      <c r="M2980" s="9">
        <v>1</v>
      </c>
      <c r="N2980" s="10">
        <f t="shared" si="414"/>
        <v>5.9523809523809521E-3</v>
      </c>
      <c r="O2980" s="11">
        <f t="shared" si="415"/>
        <v>7.03</v>
      </c>
      <c r="P2980" s="11">
        <v>7.03</v>
      </c>
      <c r="Q2980" s="11">
        <v>0</v>
      </c>
      <c r="R2980" s="8">
        <v>0</v>
      </c>
      <c r="S2980" s="8">
        <v>0</v>
      </c>
      <c r="T2980" s="33" t="str">
        <f t="shared" si="416"/>
        <v/>
      </c>
      <c r="U2980" s="12">
        <f t="shared" si="417"/>
        <v>0</v>
      </c>
      <c r="V2980" s="10">
        <f t="shared" si="418"/>
        <v>0</v>
      </c>
      <c r="W2980" s="11">
        <v>8.5</v>
      </c>
      <c r="X2980" s="8" t="s">
        <v>148</v>
      </c>
      <c r="Y2980" s="8" t="s">
        <v>149</v>
      </c>
      <c r="AA2980">
        <f t="shared" si="419"/>
        <v>4</v>
      </c>
      <c r="AB2980" s="32">
        <f t="shared" si="420"/>
        <v>-7.03</v>
      </c>
      <c r="AC2980" t="str">
        <f t="shared" si="421"/>
        <v>No Sales</v>
      </c>
      <c r="AD2980">
        <f>IFERROR(VLOOKUP(J2980,Product_lookup!$A:$G,5,FALSE),"")</f>
        <v>299</v>
      </c>
      <c r="AE2980">
        <f>IFERROR(VLOOKUP(J2980,Product_lookup!$A:$G,6,FALSE),"")</f>
        <v>111</v>
      </c>
      <c r="AF2980">
        <f>IFERROR(VLOOKUP(J2980,Product_lookup!$A:$G,7,FALSE),"")</f>
        <v>107</v>
      </c>
      <c r="AG2980" s="33">
        <f t="shared" si="422"/>
        <v>0.2709030100334448</v>
      </c>
    </row>
    <row r="2981" spans="1:33" x14ac:dyDescent="0.3">
      <c r="A2981" s="27">
        <v>46293</v>
      </c>
      <c r="B2981" s="8" t="s">
        <v>43</v>
      </c>
      <c r="C2981" s="8" t="s">
        <v>140</v>
      </c>
      <c r="D2981" s="8" t="s">
        <v>141</v>
      </c>
      <c r="E2981" s="8" t="s">
        <v>142</v>
      </c>
      <c r="F2981" s="8" t="s">
        <v>143</v>
      </c>
      <c r="G2981" s="8" t="s">
        <v>1567</v>
      </c>
      <c r="H2981" s="8" t="s">
        <v>27</v>
      </c>
      <c r="I2981" s="8" t="s">
        <v>293</v>
      </c>
      <c r="J2981" s="8" t="s">
        <v>147</v>
      </c>
      <c r="K2981" s="8" t="s">
        <v>7</v>
      </c>
      <c r="L2981" s="12">
        <v>362</v>
      </c>
      <c r="M2981" s="9">
        <v>3</v>
      </c>
      <c r="N2981" s="10">
        <f t="shared" si="414"/>
        <v>8.2872928176795577E-3</v>
      </c>
      <c r="O2981" s="11">
        <f t="shared" si="415"/>
        <v>9.01</v>
      </c>
      <c r="P2981" s="11">
        <v>27.03</v>
      </c>
      <c r="Q2981" s="11">
        <v>0</v>
      </c>
      <c r="R2981" s="8">
        <v>0</v>
      </c>
      <c r="S2981" s="8">
        <v>0</v>
      </c>
      <c r="T2981" s="33" t="str">
        <f t="shared" si="416"/>
        <v/>
      </c>
      <c r="U2981" s="12">
        <f t="shared" si="417"/>
        <v>0</v>
      </c>
      <c r="V2981" s="10">
        <f t="shared" si="418"/>
        <v>0</v>
      </c>
      <c r="W2981" s="11">
        <v>15</v>
      </c>
      <c r="X2981" s="8" t="s">
        <v>148</v>
      </c>
      <c r="Y2981" s="8" t="s">
        <v>149</v>
      </c>
      <c r="AA2981">
        <f t="shared" si="419"/>
        <v>4</v>
      </c>
      <c r="AB2981" s="32">
        <f t="shared" si="420"/>
        <v>-27.03</v>
      </c>
      <c r="AC2981" t="str">
        <f t="shared" si="421"/>
        <v>No Sales</v>
      </c>
      <c r="AD2981">
        <f>IFERROR(VLOOKUP(J2981,Product_lookup!$A:$G,5,FALSE),"")</f>
        <v>599</v>
      </c>
      <c r="AE2981">
        <f>IFERROR(VLOOKUP(J2981,Product_lookup!$A:$G,6,FALSE),"")</f>
        <v>216</v>
      </c>
      <c r="AF2981">
        <f>IFERROR(VLOOKUP(J2981,Product_lookup!$A:$G,7,FALSE),"")</f>
        <v>144</v>
      </c>
      <c r="AG2981" s="33">
        <f t="shared" si="422"/>
        <v>0.39899833055091821</v>
      </c>
    </row>
    <row r="2982" spans="1:33" x14ac:dyDescent="0.3">
      <c r="A2982" s="27">
        <v>46293</v>
      </c>
      <c r="B2982" s="8" t="s">
        <v>43</v>
      </c>
      <c r="C2982" s="8" t="s">
        <v>140</v>
      </c>
      <c r="D2982" s="8" t="s">
        <v>141</v>
      </c>
      <c r="E2982" s="8" t="s">
        <v>142</v>
      </c>
      <c r="F2982" s="8" t="s">
        <v>143</v>
      </c>
      <c r="G2982" s="8" t="s">
        <v>1594</v>
      </c>
      <c r="H2982" s="8" t="s">
        <v>27</v>
      </c>
      <c r="I2982" s="8" t="s">
        <v>817</v>
      </c>
      <c r="J2982" s="8" t="s">
        <v>147</v>
      </c>
      <c r="K2982" s="8" t="s">
        <v>7</v>
      </c>
      <c r="L2982" s="12">
        <v>339</v>
      </c>
      <c r="M2982" s="9">
        <v>1</v>
      </c>
      <c r="N2982" s="10">
        <f t="shared" si="414"/>
        <v>2.9498525073746312E-3</v>
      </c>
      <c r="O2982" s="11">
        <f t="shared" si="415"/>
        <v>10.33</v>
      </c>
      <c r="P2982" s="11">
        <v>10.33</v>
      </c>
      <c r="Q2982" s="11">
        <v>0</v>
      </c>
      <c r="R2982" s="8">
        <v>0</v>
      </c>
      <c r="S2982" s="8">
        <v>0</v>
      </c>
      <c r="T2982" s="33" t="str">
        <f t="shared" si="416"/>
        <v/>
      </c>
      <c r="U2982" s="12">
        <f t="shared" si="417"/>
        <v>0</v>
      </c>
      <c r="V2982" s="10">
        <f t="shared" si="418"/>
        <v>0</v>
      </c>
      <c r="W2982" s="11">
        <v>13</v>
      </c>
      <c r="X2982" s="8" t="s">
        <v>148</v>
      </c>
      <c r="Y2982" s="8" t="s">
        <v>149</v>
      </c>
      <c r="AA2982">
        <f t="shared" si="419"/>
        <v>4</v>
      </c>
      <c r="AB2982" s="32">
        <f t="shared" si="420"/>
        <v>-10.33</v>
      </c>
      <c r="AC2982" t="str">
        <f t="shared" si="421"/>
        <v>No Sales</v>
      </c>
      <c r="AD2982">
        <f>IFERROR(VLOOKUP(J2982,Product_lookup!$A:$G,5,FALSE),"")</f>
        <v>599</v>
      </c>
      <c r="AE2982">
        <f>IFERROR(VLOOKUP(J2982,Product_lookup!$A:$G,6,FALSE),"")</f>
        <v>216</v>
      </c>
      <c r="AF2982">
        <f>IFERROR(VLOOKUP(J2982,Product_lookup!$A:$G,7,FALSE),"")</f>
        <v>144</v>
      </c>
      <c r="AG2982" s="33">
        <f t="shared" si="422"/>
        <v>0.39899833055091821</v>
      </c>
    </row>
    <row r="2983" spans="1:33" x14ac:dyDescent="0.3">
      <c r="A2983" s="27">
        <v>46293</v>
      </c>
      <c r="B2983" s="8" t="s">
        <v>43</v>
      </c>
      <c r="C2983" s="8" t="s">
        <v>140</v>
      </c>
      <c r="D2983" s="8" t="s">
        <v>141</v>
      </c>
      <c r="E2983" s="8" t="s">
        <v>142</v>
      </c>
      <c r="F2983" s="8" t="s">
        <v>143</v>
      </c>
      <c r="G2983" s="8" t="s">
        <v>1592</v>
      </c>
      <c r="H2983" s="8" t="s">
        <v>27</v>
      </c>
      <c r="I2983" s="8" t="s">
        <v>783</v>
      </c>
      <c r="J2983" s="8" t="s">
        <v>147</v>
      </c>
      <c r="K2983" s="8" t="s">
        <v>21</v>
      </c>
      <c r="L2983" s="12">
        <v>755</v>
      </c>
      <c r="M2983" s="9">
        <v>5</v>
      </c>
      <c r="N2983" s="10">
        <f t="shared" si="414"/>
        <v>6.6225165562913907E-3</v>
      </c>
      <c r="O2983" s="11">
        <f t="shared" si="415"/>
        <v>13</v>
      </c>
      <c r="P2983" s="11">
        <v>65</v>
      </c>
      <c r="Q2983" s="11">
        <v>0</v>
      </c>
      <c r="R2983" s="8">
        <v>0</v>
      </c>
      <c r="S2983" s="8">
        <v>0</v>
      </c>
      <c r="T2983" s="33" t="str">
        <f t="shared" si="416"/>
        <v/>
      </c>
      <c r="U2983" s="12">
        <f t="shared" si="417"/>
        <v>0</v>
      </c>
      <c r="V2983" s="10">
        <f t="shared" si="418"/>
        <v>0</v>
      </c>
      <c r="W2983" s="11">
        <v>13</v>
      </c>
      <c r="X2983" s="8" t="s">
        <v>148</v>
      </c>
      <c r="Y2983" s="8" t="s">
        <v>149</v>
      </c>
      <c r="AA2983">
        <f t="shared" si="419"/>
        <v>4</v>
      </c>
      <c r="AB2983" s="32">
        <f t="shared" si="420"/>
        <v>-65</v>
      </c>
      <c r="AC2983" t="str">
        <f t="shared" si="421"/>
        <v>No Sales</v>
      </c>
      <c r="AD2983">
        <f>IFERROR(VLOOKUP(J2983,Product_lookup!$A:$G,5,FALSE),"")</f>
        <v>599</v>
      </c>
      <c r="AE2983">
        <f>IFERROR(VLOOKUP(J2983,Product_lookup!$A:$G,6,FALSE),"")</f>
        <v>216</v>
      </c>
      <c r="AF2983">
        <f>IFERROR(VLOOKUP(J2983,Product_lookup!$A:$G,7,FALSE),"")</f>
        <v>144</v>
      </c>
      <c r="AG2983" s="33">
        <f t="shared" si="422"/>
        <v>0.39899833055091821</v>
      </c>
    </row>
    <row r="2984" spans="1:33" x14ac:dyDescent="0.3">
      <c r="A2984" s="27">
        <v>46293</v>
      </c>
      <c r="B2984" s="8" t="s">
        <v>43</v>
      </c>
      <c r="C2984" s="8" t="s">
        <v>140</v>
      </c>
      <c r="D2984" s="8" t="s">
        <v>141</v>
      </c>
      <c r="E2984" s="8" t="s">
        <v>164</v>
      </c>
      <c r="F2984" s="8" t="s">
        <v>143</v>
      </c>
      <c r="G2984" s="8" t="s">
        <v>1587</v>
      </c>
      <c r="H2984" s="8" t="s">
        <v>27</v>
      </c>
      <c r="I2984" s="8" t="s">
        <v>604</v>
      </c>
      <c r="J2984" s="8" t="s">
        <v>166</v>
      </c>
      <c r="K2984" s="8" t="s">
        <v>7</v>
      </c>
      <c r="L2984" s="12">
        <v>591</v>
      </c>
      <c r="M2984" s="9">
        <v>1</v>
      </c>
      <c r="N2984" s="10">
        <f t="shared" si="414"/>
        <v>1.6920473773265651E-3</v>
      </c>
      <c r="O2984" s="11">
        <f t="shared" si="415"/>
        <v>6.42</v>
      </c>
      <c r="P2984" s="11">
        <v>6.42</v>
      </c>
      <c r="Q2984" s="11">
        <v>0</v>
      </c>
      <c r="R2984" s="8">
        <v>0</v>
      </c>
      <c r="S2984" s="8">
        <v>0</v>
      </c>
      <c r="T2984" s="33" t="str">
        <f t="shared" si="416"/>
        <v/>
      </c>
      <c r="U2984" s="12">
        <f t="shared" si="417"/>
        <v>0</v>
      </c>
      <c r="V2984" s="10">
        <f t="shared" si="418"/>
        <v>0</v>
      </c>
      <c r="W2984" s="11">
        <v>11.5</v>
      </c>
      <c r="X2984" s="8" t="s">
        <v>148</v>
      </c>
      <c r="Y2984" s="8" t="s">
        <v>149</v>
      </c>
      <c r="AA2984">
        <f t="shared" si="419"/>
        <v>4</v>
      </c>
      <c r="AB2984" s="32">
        <f t="shared" si="420"/>
        <v>-6.42</v>
      </c>
      <c r="AC2984" t="str">
        <f t="shared" si="421"/>
        <v>No Sales</v>
      </c>
      <c r="AD2984">
        <f>IFERROR(VLOOKUP(J2984,Product_lookup!$A:$G,5,FALSE),"")</f>
        <v>449</v>
      </c>
      <c r="AE2984">
        <f>IFERROR(VLOOKUP(J2984,Product_lookup!$A:$G,6,FALSE),"")</f>
        <v>162</v>
      </c>
      <c r="AF2984">
        <f>IFERROR(VLOOKUP(J2984,Product_lookup!$A:$G,7,FALSE),"")</f>
        <v>130</v>
      </c>
      <c r="AG2984" s="33">
        <f t="shared" si="422"/>
        <v>0.34966592427616927</v>
      </c>
    </row>
    <row r="2985" spans="1:33" x14ac:dyDescent="0.3">
      <c r="A2985" s="27">
        <v>46293</v>
      </c>
      <c r="B2985" s="8" t="s">
        <v>43</v>
      </c>
      <c r="C2985" s="8" t="s">
        <v>140</v>
      </c>
      <c r="D2985" s="8" t="s">
        <v>141</v>
      </c>
      <c r="E2985" s="8" t="s">
        <v>164</v>
      </c>
      <c r="F2985" s="8" t="s">
        <v>143</v>
      </c>
      <c r="G2985" s="8" t="s">
        <v>1589</v>
      </c>
      <c r="H2985" s="8" t="s">
        <v>27</v>
      </c>
      <c r="I2985" s="8" t="s">
        <v>648</v>
      </c>
      <c r="J2985" s="8" t="s">
        <v>166</v>
      </c>
      <c r="K2985" s="8" t="s">
        <v>7</v>
      </c>
      <c r="L2985" s="12">
        <v>380</v>
      </c>
      <c r="M2985" s="9">
        <v>1</v>
      </c>
      <c r="N2985" s="10">
        <f t="shared" si="414"/>
        <v>2.631578947368421E-3</v>
      </c>
      <c r="O2985" s="11">
        <f t="shared" si="415"/>
        <v>7.18</v>
      </c>
      <c r="P2985" s="11">
        <v>7.18</v>
      </c>
      <c r="Q2985" s="11">
        <v>0</v>
      </c>
      <c r="R2985" s="8">
        <v>0</v>
      </c>
      <c r="S2985" s="8">
        <v>0</v>
      </c>
      <c r="T2985" s="33" t="str">
        <f t="shared" si="416"/>
        <v/>
      </c>
      <c r="U2985" s="12">
        <f t="shared" si="417"/>
        <v>0</v>
      </c>
      <c r="V2985" s="10">
        <f t="shared" si="418"/>
        <v>0</v>
      </c>
      <c r="W2985" s="11">
        <v>13</v>
      </c>
      <c r="X2985" s="8" t="s">
        <v>148</v>
      </c>
      <c r="Y2985" s="8" t="s">
        <v>149</v>
      </c>
      <c r="AA2985">
        <f t="shared" si="419"/>
        <v>4</v>
      </c>
      <c r="AB2985" s="32">
        <f t="shared" si="420"/>
        <v>-7.18</v>
      </c>
      <c r="AC2985" t="str">
        <f t="shared" si="421"/>
        <v>No Sales</v>
      </c>
      <c r="AD2985">
        <f>IFERROR(VLOOKUP(J2985,Product_lookup!$A:$G,5,FALSE),"")</f>
        <v>449</v>
      </c>
      <c r="AE2985">
        <f>IFERROR(VLOOKUP(J2985,Product_lookup!$A:$G,6,FALSE),"")</f>
        <v>162</v>
      </c>
      <c r="AF2985">
        <f>IFERROR(VLOOKUP(J2985,Product_lookup!$A:$G,7,FALSE),"")</f>
        <v>130</v>
      </c>
      <c r="AG2985" s="33">
        <f t="shared" si="422"/>
        <v>0.34966592427616927</v>
      </c>
    </row>
    <row r="2986" spans="1:33" x14ac:dyDescent="0.3">
      <c r="A2986" s="27">
        <v>46293</v>
      </c>
      <c r="B2986" s="8" t="s">
        <v>43</v>
      </c>
      <c r="C2986" s="8" t="s">
        <v>140</v>
      </c>
      <c r="D2986" s="8" t="s">
        <v>141</v>
      </c>
      <c r="E2986" s="8" t="s">
        <v>239</v>
      </c>
      <c r="F2986" s="8" t="s">
        <v>143</v>
      </c>
      <c r="G2986" s="8" t="s">
        <v>1601</v>
      </c>
      <c r="H2986" s="8" t="s">
        <v>27</v>
      </c>
      <c r="I2986" s="8" t="s">
        <v>1023</v>
      </c>
      <c r="J2986" s="8" t="s">
        <v>242</v>
      </c>
      <c r="K2986" s="8" t="s">
        <v>7</v>
      </c>
      <c r="L2986" s="12">
        <v>1673</v>
      </c>
      <c r="M2986" s="9">
        <v>4</v>
      </c>
      <c r="N2986" s="10">
        <f t="shared" si="414"/>
        <v>2.390914524805738E-3</v>
      </c>
      <c r="O2986" s="11">
        <f t="shared" si="415"/>
        <v>4.3099999999999996</v>
      </c>
      <c r="P2986" s="8">
        <v>17.239999999999998</v>
      </c>
      <c r="Q2986" s="11">
        <v>0</v>
      </c>
      <c r="R2986" s="8">
        <v>0</v>
      </c>
      <c r="S2986" s="8">
        <v>0</v>
      </c>
      <c r="T2986" s="33" t="str">
        <f t="shared" si="416"/>
        <v/>
      </c>
      <c r="U2986" s="12">
        <f t="shared" si="417"/>
        <v>0</v>
      </c>
      <c r="V2986" s="10">
        <f t="shared" si="418"/>
        <v>0</v>
      </c>
      <c r="W2986" s="11">
        <v>5.5</v>
      </c>
      <c r="X2986" s="8" t="s">
        <v>148</v>
      </c>
      <c r="Y2986" s="8" t="s">
        <v>149</v>
      </c>
      <c r="AA2986">
        <f t="shared" si="419"/>
        <v>4</v>
      </c>
      <c r="AB2986" s="32">
        <f t="shared" si="420"/>
        <v>-17.239999999999998</v>
      </c>
      <c r="AC2986" t="str">
        <f t="shared" si="421"/>
        <v>No Sales</v>
      </c>
      <c r="AD2986">
        <f>IFERROR(VLOOKUP(J2986,Product_lookup!$A:$G,5,FALSE),"")</f>
        <v>299</v>
      </c>
      <c r="AE2986">
        <f>IFERROR(VLOOKUP(J2986,Product_lookup!$A:$G,6,FALSE),"")</f>
        <v>114</v>
      </c>
      <c r="AF2986">
        <f>IFERROR(VLOOKUP(J2986,Product_lookup!$A:$G,7,FALSE),"")</f>
        <v>107</v>
      </c>
      <c r="AG2986" s="33">
        <f t="shared" si="422"/>
        <v>0.2608695652173913</v>
      </c>
    </row>
    <row r="2987" spans="1:33" x14ac:dyDescent="0.3">
      <c r="A2987" s="27">
        <v>46293</v>
      </c>
      <c r="B2987" s="8" t="s">
        <v>43</v>
      </c>
      <c r="C2987" s="8" t="s">
        <v>140</v>
      </c>
      <c r="D2987" s="8" t="s">
        <v>141</v>
      </c>
      <c r="E2987" s="8" t="s">
        <v>239</v>
      </c>
      <c r="F2987" s="8" t="s">
        <v>143</v>
      </c>
      <c r="G2987" s="8" t="s">
        <v>1574</v>
      </c>
      <c r="H2987" s="8" t="s">
        <v>27</v>
      </c>
      <c r="I2987" s="8" t="s">
        <v>310</v>
      </c>
      <c r="J2987" s="8" t="s">
        <v>242</v>
      </c>
      <c r="K2987" s="8" t="s">
        <v>7</v>
      </c>
      <c r="L2987" s="12">
        <v>510</v>
      </c>
      <c r="M2987" s="9">
        <v>0</v>
      </c>
      <c r="N2987" s="10">
        <f t="shared" si="414"/>
        <v>0</v>
      </c>
      <c r="O2987" s="11" t="str">
        <f t="shared" si="415"/>
        <v/>
      </c>
      <c r="P2987" s="11">
        <v>0</v>
      </c>
      <c r="Q2987" s="11">
        <v>0</v>
      </c>
      <c r="R2987" s="8">
        <v>0</v>
      </c>
      <c r="S2987" s="8">
        <v>0</v>
      </c>
      <c r="T2987" s="33" t="str">
        <f t="shared" si="416"/>
        <v/>
      </c>
      <c r="U2987" s="12" t="str">
        <f t="shared" si="417"/>
        <v/>
      </c>
      <c r="V2987" s="10" t="str">
        <f t="shared" si="418"/>
        <v/>
      </c>
      <c r="W2987" s="11">
        <v>6.5</v>
      </c>
      <c r="X2987" s="8" t="s">
        <v>148</v>
      </c>
      <c r="Y2987" s="8" t="s">
        <v>149</v>
      </c>
      <c r="AA2987">
        <f t="shared" si="419"/>
        <v>4</v>
      </c>
      <c r="AB2987" s="32">
        <f t="shared" si="420"/>
        <v>0</v>
      </c>
      <c r="AC2987" t="str">
        <f t="shared" si="421"/>
        <v>No Spend</v>
      </c>
      <c r="AD2987">
        <f>IFERROR(VLOOKUP(J2987,Product_lookup!$A:$G,5,FALSE),"")</f>
        <v>299</v>
      </c>
      <c r="AE2987">
        <f>IFERROR(VLOOKUP(J2987,Product_lookup!$A:$G,6,FALSE),"")</f>
        <v>114</v>
      </c>
      <c r="AF2987">
        <f>IFERROR(VLOOKUP(J2987,Product_lookup!$A:$G,7,FALSE),"")</f>
        <v>107</v>
      </c>
      <c r="AG2987" s="33">
        <f t="shared" si="422"/>
        <v>0.2608695652173913</v>
      </c>
    </row>
    <row r="2988" spans="1:33" x14ac:dyDescent="0.3">
      <c r="A2988" s="27">
        <v>46293</v>
      </c>
      <c r="B2988" s="8" t="s">
        <v>34</v>
      </c>
      <c r="C2988" s="8" t="s">
        <v>140</v>
      </c>
      <c r="D2988" s="8" t="s">
        <v>141</v>
      </c>
      <c r="E2988" s="8" t="s">
        <v>322</v>
      </c>
      <c r="F2988" s="8" t="s">
        <v>143</v>
      </c>
      <c r="G2988" s="8" t="s">
        <v>875</v>
      </c>
      <c r="H2988" s="8" t="s">
        <v>20</v>
      </c>
      <c r="I2988" s="8" t="s">
        <v>875</v>
      </c>
      <c r="J2988" s="8" t="s">
        <v>324</v>
      </c>
      <c r="K2988" s="8" t="s">
        <v>14</v>
      </c>
      <c r="L2988" s="12">
        <v>340</v>
      </c>
      <c r="M2988" s="9">
        <v>3</v>
      </c>
      <c r="N2988" s="10">
        <f t="shared" si="414"/>
        <v>8.8235294117647058E-3</v>
      </c>
      <c r="O2988" s="11">
        <f t="shared" si="415"/>
        <v>9.4700000000000006</v>
      </c>
      <c r="P2988" s="11">
        <v>28.41</v>
      </c>
      <c r="Q2988" s="11">
        <v>0</v>
      </c>
      <c r="R2988" s="8">
        <v>0</v>
      </c>
      <c r="S2988" s="8">
        <v>0</v>
      </c>
      <c r="T2988" s="33" t="str">
        <f t="shared" si="416"/>
        <v/>
      </c>
      <c r="U2988" s="12">
        <f t="shared" si="417"/>
        <v>0</v>
      </c>
      <c r="V2988" s="10">
        <f t="shared" si="418"/>
        <v>0</v>
      </c>
      <c r="W2988" s="11">
        <v>16</v>
      </c>
      <c r="X2988" s="8" t="s">
        <v>148</v>
      </c>
      <c r="Y2988" s="8" t="s">
        <v>149</v>
      </c>
      <c r="AA2988">
        <f t="shared" si="419"/>
        <v>4</v>
      </c>
      <c r="AB2988" s="32">
        <f t="shared" si="420"/>
        <v>-28.41</v>
      </c>
      <c r="AC2988" t="str">
        <f t="shared" si="421"/>
        <v>No Sales</v>
      </c>
      <c r="AD2988">
        <f>IFERROR(VLOOKUP(J2988,Product_lookup!$A:$G,5,FALSE),"")</f>
        <v>499</v>
      </c>
      <c r="AE2988">
        <f>IFERROR(VLOOKUP(J2988,Product_lookup!$A:$G,6,FALSE),"")</f>
        <v>180</v>
      </c>
      <c r="AF2988">
        <f>IFERROR(VLOOKUP(J2988,Product_lookup!$A:$G,7,FALSE),"")</f>
        <v>125</v>
      </c>
      <c r="AG2988" s="33">
        <f t="shared" si="422"/>
        <v>0.38877755511022044</v>
      </c>
    </row>
    <row r="2989" spans="1:33" x14ac:dyDescent="0.3">
      <c r="A2989" s="27">
        <v>46293</v>
      </c>
      <c r="B2989" s="8" t="s">
        <v>34</v>
      </c>
      <c r="C2989" s="8" t="s">
        <v>140</v>
      </c>
      <c r="D2989" s="8" t="s">
        <v>141</v>
      </c>
      <c r="E2989" s="8" t="s">
        <v>322</v>
      </c>
      <c r="F2989" s="8" t="s">
        <v>143</v>
      </c>
      <c r="G2989" s="8" t="s">
        <v>608</v>
      </c>
      <c r="H2989" s="8" t="s">
        <v>20</v>
      </c>
      <c r="I2989" s="8" t="s">
        <v>608</v>
      </c>
      <c r="J2989" s="8" t="s">
        <v>324</v>
      </c>
      <c r="K2989" s="8" t="s">
        <v>21</v>
      </c>
      <c r="L2989" s="12">
        <v>623</v>
      </c>
      <c r="M2989" s="9">
        <v>17</v>
      </c>
      <c r="N2989" s="10">
        <f t="shared" si="414"/>
        <v>2.7287319422150885E-2</v>
      </c>
      <c r="O2989" s="11">
        <f t="shared" si="415"/>
        <v>16.68</v>
      </c>
      <c r="P2989" s="11">
        <v>283.56</v>
      </c>
      <c r="Q2989" s="11">
        <v>499</v>
      </c>
      <c r="R2989" s="8">
        <v>1</v>
      </c>
      <c r="S2989" s="8">
        <v>1</v>
      </c>
      <c r="T2989" s="33">
        <f t="shared" si="416"/>
        <v>0.56825651302605207</v>
      </c>
      <c r="U2989" s="12">
        <f t="shared" si="417"/>
        <v>1.7597686556637042</v>
      </c>
      <c r="V2989" s="10">
        <f t="shared" si="418"/>
        <v>5.8823529411764705E-2</v>
      </c>
      <c r="W2989" s="11">
        <v>19.5</v>
      </c>
      <c r="X2989" s="8" t="s">
        <v>148</v>
      </c>
      <c r="Y2989" s="8" t="s">
        <v>149</v>
      </c>
      <c r="AA2989">
        <f t="shared" si="419"/>
        <v>4</v>
      </c>
      <c r="AB2989" s="32">
        <f t="shared" si="420"/>
        <v>-89.56</v>
      </c>
      <c r="AC2989" t="str">
        <f t="shared" si="421"/>
        <v>Losing</v>
      </c>
      <c r="AD2989">
        <f>IFERROR(VLOOKUP(J2989,Product_lookup!$A:$G,5,FALSE),"")</f>
        <v>499</v>
      </c>
      <c r="AE2989">
        <f>IFERROR(VLOOKUP(J2989,Product_lookup!$A:$G,6,FALSE),"")</f>
        <v>180</v>
      </c>
      <c r="AF2989">
        <f>IFERROR(VLOOKUP(J2989,Product_lookup!$A:$G,7,FALSE),"")</f>
        <v>125</v>
      </c>
      <c r="AG2989" s="33">
        <f t="shared" si="422"/>
        <v>0.38877755511022044</v>
      </c>
    </row>
    <row r="2990" spans="1:33" x14ac:dyDescent="0.3">
      <c r="A2990" s="27">
        <v>46293</v>
      </c>
      <c r="B2990" s="8" t="s">
        <v>34</v>
      </c>
      <c r="C2990" s="8" t="s">
        <v>140</v>
      </c>
      <c r="D2990" s="8" t="s">
        <v>141</v>
      </c>
      <c r="E2990" s="8" t="s">
        <v>322</v>
      </c>
      <c r="F2990" s="8" t="s">
        <v>143</v>
      </c>
      <c r="G2990" s="8" t="s">
        <v>606</v>
      </c>
      <c r="H2990" s="8" t="s">
        <v>20</v>
      </c>
      <c r="I2990" s="8" t="s">
        <v>606</v>
      </c>
      <c r="J2990" s="8" t="s">
        <v>324</v>
      </c>
      <c r="K2990" s="8" t="s">
        <v>14</v>
      </c>
      <c r="L2990" s="12">
        <v>804</v>
      </c>
      <c r="M2990" s="9">
        <v>8</v>
      </c>
      <c r="N2990" s="10">
        <f t="shared" si="414"/>
        <v>9.9502487562189053E-3</v>
      </c>
      <c r="O2990" s="11">
        <f t="shared" si="415"/>
        <v>13.15</v>
      </c>
      <c r="P2990" s="11">
        <v>105.2</v>
      </c>
      <c r="Q2990" s="11">
        <v>0</v>
      </c>
      <c r="R2990" s="8">
        <v>0</v>
      </c>
      <c r="S2990" s="8">
        <v>0</v>
      </c>
      <c r="T2990" s="33" t="str">
        <f t="shared" si="416"/>
        <v/>
      </c>
      <c r="U2990" s="12">
        <f t="shared" si="417"/>
        <v>0</v>
      </c>
      <c r="V2990" s="10">
        <f t="shared" si="418"/>
        <v>0</v>
      </c>
      <c r="W2990" s="11">
        <v>19.5</v>
      </c>
      <c r="X2990" s="8" t="s">
        <v>148</v>
      </c>
      <c r="Y2990" s="8" t="s">
        <v>149</v>
      </c>
      <c r="AA2990">
        <f t="shared" si="419"/>
        <v>4</v>
      </c>
      <c r="AB2990" s="32">
        <f t="shared" si="420"/>
        <v>-105.2</v>
      </c>
      <c r="AC2990" t="str">
        <f t="shared" si="421"/>
        <v>No Sales</v>
      </c>
      <c r="AD2990">
        <f>IFERROR(VLOOKUP(J2990,Product_lookup!$A:$G,5,FALSE),"")</f>
        <v>499</v>
      </c>
      <c r="AE2990">
        <f>IFERROR(VLOOKUP(J2990,Product_lookup!$A:$G,6,FALSE),"")</f>
        <v>180</v>
      </c>
      <c r="AF2990">
        <f>IFERROR(VLOOKUP(J2990,Product_lookup!$A:$G,7,FALSE),"")</f>
        <v>125</v>
      </c>
      <c r="AG2990" s="33">
        <f t="shared" si="422"/>
        <v>0.38877755511022044</v>
      </c>
    </row>
    <row r="2991" spans="1:33" x14ac:dyDescent="0.3">
      <c r="A2991" s="27">
        <v>46293</v>
      </c>
      <c r="B2991" s="8" t="s">
        <v>34</v>
      </c>
      <c r="C2991" s="8" t="s">
        <v>140</v>
      </c>
      <c r="D2991" s="8" t="s">
        <v>141</v>
      </c>
      <c r="E2991" s="8" t="s">
        <v>325</v>
      </c>
      <c r="F2991" s="8" t="s">
        <v>143</v>
      </c>
      <c r="G2991" s="8" t="s">
        <v>696</v>
      </c>
      <c r="H2991" s="8" t="s">
        <v>20</v>
      </c>
      <c r="I2991" s="8" t="s">
        <v>696</v>
      </c>
      <c r="J2991" s="8" t="s">
        <v>327</v>
      </c>
      <c r="K2991" s="8" t="s">
        <v>21</v>
      </c>
      <c r="L2991" s="12">
        <v>448</v>
      </c>
      <c r="M2991" s="9">
        <v>13</v>
      </c>
      <c r="N2991" s="10">
        <f t="shared" si="414"/>
        <v>2.9017857142857144E-2</v>
      </c>
      <c r="O2991" s="11">
        <f t="shared" si="415"/>
        <v>6.37</v>
      </c>
      <c r="P2991" s="11">
        <v>82.81</v>
      </c>
      <c r="Q2991" s="11">
        <v>0</v>
      </c>
      <c r="R2991" s="8">
        <v>0</v>
      </c>
      <c r="S2991" s="8">
        <v>0</v>
      </c>
      <c r="T2991" s="33" t="str">
        <f t="shared" si="416"/>
        <v/>
      </c>
      <c r="U2991" s="12">
        <f t="shared" si="417"/>
        <v>0</v>
      </c>
      <c r="V2991" s="10">
        <f t="shared" si="418"/>
        <v>0</v>
      </c>
      <c r="W2991" s="11">
        <v>7.5</v>
      </c>
      <c r="X2991" s="8" t="s">
        <v>148</v>
      </c>
      <c r="Y2991" s="8" t="s">
        <v>149</v>
      </c>
      <c r="AA2991">
        <f t="shared" si="419"/>
        <v>4</v>
      </c>
      <c r="AB2991" s="32">
        <f t="shared" si="420"/>
        <v>-82.81</v>
      </c>
      <c r="AC2991" t="str">
        <f t="shared" si="421"/>
        <v>No Sales</v>
      </c>
      <c r="AD2991">
        <f>IFERROR(VLOOKUP(J2991,Product_lookup!$A:$G,5,FALSE),"")</f>
        <v>199</v>
      </c>
      <c r="AE2991">
        <f>IFERROR(VLOOKUP(J2991,Product_lookup!$A:$G,6,FALSE),"")</f>
        <v>76</v>
      </c>
      <c r="AF2991">
        <f>IFERROR(VLOOKUP(J2991,Product_lookup!$A:$G,7,FALSE),"")</f>
        <v>88</v>
      </c>
      <c r="AG2991" s="33">
        <f t="shared" si="422"/>
        <v>0.17587939698492464</v>
      </c>
    </row>
    <row r="2992" spans="1:33" x14ac:dyDescent="0.3">
      <c r="A2992" s="27">
        <v>46293</v>
      </c>
      <c r="B2992" s="8" t="s">
        <v>34</v>
      </c>
      <c r="C2992" s="8" t="s">
        <v>140</v>
      </c>
      <c r="D2992" s="8" t="s">
        <v>141</v>
      </c>
      <c r="E2992" s="8" t="s">
        <v>328</v>
      </c>
      <c r="F2992" s="8" t="s">
        <v>143</v>
      </c>
      <c r="G2992" s="8" t="s">
        <v>426</v>
      </c>
      <c r="H2992" s="8" t="s">
        <v>20</v>
      </c>
      <c r="I2992" s="8" t="s">
        <v>426</v>
      </c>
      <c r="J2992" s="8" t="s">
        <v>330</v>
      </c>
      <c r="K2992" s="8" t="s">
        <v>21</v>
      </c>
      <c r="L2992" s="12">
        <v>256</v>
      </c>
      <c r="M2992" s="9">
        <v>4</v>
      </c>
      <c r="N2992" s="10">
        <f t="shared" si="414"/>
        <v>1.5625E-2</v>
      </c>
      <c r="O2992" s="11">
        <f t="shared" si="415"/>
        <v>10</v>
      </c>
      <c r="P2992" s="11">
        <v>40</v>
      </c>
      <c r="Q2992" s="11">
        <v>0</v>
      </c>
      <c r="R2992" s="8">
        <v>0</v>
      </c>
      <c r="S2992" s="8">
        <v>0</v>
      </c>
      <c r="T2992" s="33" t="str">
        <f t="shared" si="416"/>
        <v/>
      </c>
      <c r="U2992" s="12">
        <f t="shared" si="417"/>
        <v>0</v>
      </c>
      <c r="V2992" s="10">
        <f t="shared" si="418"/>
        <v>0</v>
      </c>
      <c r="W2992" s="11">
        <v>10</v>
      </c>
      <c r="X2992" s="8" t="s">
        <v>148</v>
      </c>
      <c r="Y2992" s="8" t="s">
        <v>149</v>
      </c>
      <c r="AA2992">
        <f t="shared" si="419"/>
        <v>4</v>
      </c>
      <c r="AB2992" s="32">
        <f t="shared" si="420"/>
        <v>-40</v>
      </c>
      <c r="AC2992" t="str">
        <f t="shared" si="421"/>
        <v>No Sales</v>
      </c>
      <c r="AD2992">
        <f>IFERROR(VLOOKUP(J2992,Product_lookup!$A:$G,5,FALSE),"")</f>
        <v>299</v>
      </c>
      <c r="AE2992">
        <f>IFERROR(VLOOKUP(J2992,Product_lookup!$A:$G,6,FALSE),"")</f>
        <v>114</v>
      </c>
      <c r="AF2992">
        <f>IFERROR(VLOOKUP(J2992,Product_lookup!$A:$G,7,FALSE),"")</f>
        <v>97</v>
      </c>
      <c r="AG2992" s="33">
        <f t="shared" si="422"/>
        <v>0.29431438127090304</v>
      </c>
    </row>
    <row r="2993" spans="1:33" x14ac:dyDescent="0.3">
      <c r="A2993" s="27">
        <v>46293</v>
      </c>
      <c r="B2993" s="8" t="s">
        <v>34</v>
      </c>
      <c r="C2993" s="8" t="s">
        <v>140</v>
      </c>
      <c r="D2993" s="8" t="s">
        <v>141</v>
      </c>
      <c r="E2993" s="8" t="s">
        <v>328</v>
      </c>
      <c r="F2993" s="8" t="s">
        <v>143</v>
      </c>
      <c r="G2993" s="8" t="s">
        <v>329</v>
      </c>
      <c r="H2993" s="8" t="s">
        <v>20</v>
      </c>
      <c r="I2993" s="8" t="s">
        <v>329</v>
      </c>
      <c r="J2993" s="8" t="s">
        <v>330</v>
      </c>
      <c r="K2993" s="8" t="s">
        <v>14</v>
      </c>
      <c r="L2993" s="12">
        <v>1009</v>
      </c>
      <c r="M2993" s="9">
        <v>9</v>
      </c>
      <c r="N2993" s="10">
        <f t="shared" si="414"/>
        <v>8.9197224975222991E-3</v>
      </c>
      <c r="O2993" s="11">
        <f t="shared" si="415"/>
        <v>5.88</v>
      </c>
      <c r="P2993" s="11">
        <v>52.92</v>
      </c>
      <c r="Q2993" s="11">
        <v>0</v>
      </c>
      <c r="R2993" s="8">
        <v>0</v>
      </c>
      <c r="S2993" s="8">
        <v>0</v>
      </c>
      <c r="T2993" s="33" t="str">
        <f t="shared" si="416"/>
        <v/>
      </c>
      <c r="U2993" s="12">
        <f t="shared" si="417"/>
        <v>0</v>
      </c>
      <c r="V2993" s="10">
        <f t="shared" si="418"/>
        <v>0</v>
      </c>
      <c r="W2993" s="11">
        <v>10</v>
      </c>
      <c r="X2993" s="8" t="s">
        <v>148</v>
      </c>
      <c r="Y2993" s="8" t="s">
        <v>149</v>
      </c>
      <c r="AA2993">
        <f t="shared" si="419"/>
        <v>4</v>
      </c>
      <c r="AB2993" s="32">
        <f t="shared" si="420"/>
        <v>-52.92</v>
      </c>
      <c r="AC2993" t="str">
        <f t="shared" si="421"/>
        <v>No Sales</v>
      </c>
      <c r="AD2993">
        <f>IFERROR(VLOOKUP(J2993,Product_lookup!$A:$G,5,FALSE),"")</f>
        <v>299</v>
      </c>
      <c r="AE2993">
        <f>IFERROR(VLOOKUP(J2993,Product_lookup!$A:$G,6,FALSE),"")</f>
        <v>114</v>
      </c>
      <c r="AF2993">
        <f>IFERROR(VLOOKUP(J2993,Product_lookup!$A:$G,7,FALSE),"")</f>
        <v>97</v>
      </c>
      <c r="AG2993" s="33">
        <f t="shared" si="422"/>
        <v>0.29431438127090304</v>
      </c>
    </row>
    <row r="2994" spans="1:33" x14ac:dyDescent="0.3">
      <c r="A2994" s="27">
        <v>46293</v>
      </c>
      <c r="B2994" s="8" t="s">
        <v>19</v>
      </c>
      <c r="C2994" s="8" t="s">
        <v>249</v>
      </c>
      <c r="D2994" s="8" t="s">
        <v>141</v>
      </c>
      <c r="E2994" s="8" t="s">
        <v>142</v>
      </c>
      <c r="F2994" s="8" t="s">
        <v>143</v>
      </c>
      <c r="G2994" s="8" t="s">
        <v>250</v>
      </c>
      <c r="H2994" s="8" t="s">
        <v>20</v>
      </c>
      <c r="I2994" s="8" t="s">
        <v>250</v>
      </c>
      <c r="J2994" s="8" t="s">
        <v>147</v>
      </c>
      <c r="K2994" s="8" t="s">
        <v>21</v>
      </c>
      <c r="L2994" s="12">
        <v>416</v>
      </c>
      <c r="M2994" s="9">
        <v>22</v>
      </c>
      <c r="N2994" s="10">
        <f t="shared" si="414"/>
        <v>5.2884615384615384E-2</v>
      </c>
      <c r="O2994" s="11">
        <f t="shared" si="415"/>
        <v>7.06</v>
      </c>
      <c r="P2994" s="11">
        <v>155.32</v>
      </c>
      <c r="Q2994" s="11">
        <v>0</v>
      </c>
      <c r="R2994" s="8">
        <v>0</v>
      </c>
      <c r="S2994" s="8">
        <v>0</v>
      </c>
      <c r="T2994" s="33" t="str">
        <f t="shared" si="416"/>
        <v/>
      </c>
      <c r="U2994" s="12">
        <f t="shared" si="417"/>
        <v>0</v>
      </c>
      <c r="V2994" s="10">
        <f t="shared" si="418"/>
        <v>0</v>
      </c>
      <c r="W2994" s="11">
        <v>8</v>
      </c>
      <c r="X2994" s="8" t="s">
        <v>148</v>
      </c>
      <c r="Y2994" s="8" t="s">
        <v>149</v>
      </c>
      <c r="AA2994">
        <f t="shared" si="419"/>
        <v>4</v>
      </c>
      <c r="AB2994" s="32">
        <f t="shared" si="420"/>
        <v>-155.32</v>
      </c>
      <c r="AC2994" t="str">
        <f t="shared" si="421"/>
        <v>No Sales</v>
      </c>
      <c r="AD2994">
        <f>IFERROR(VLOOKUP(J2994,Product_lookup!$A:$G,5,FALSE),"")</f>
        <v>599</v>
      </c>
      <c r="AE2994">
        <f>IFERROR(VLOOKUP(J2994,Product_lookup!$A:$G,6,FALSE),"")</f>
        <v>216</v>
      </c>
      <c r="AF2994">
        <f>IFERROR(VLOOKUP(J2994,Product_lookup!$A:$G,7,FALSE),"")</f>
        <v>144</v>
      </c>
      <c r="AG2994" s="33">
        <f t="shared" si="422"/>
        <v>0.39899833055091821</v>
      </c>
    </row>
    <row r="2995" spans="1:33" x14ac:dyDescent="0.3">
      <c r="A2995" s="27">
        <v>46293</v>
      </c>
      <c r="B2995" s="8" t="s">
        <v>19</v>
      </c>
      <c r="C2995" s="8" t="s">
        <v>249</v>
      </c>
      <c r="D2995" s="8" t="s">
        <v>141</v>
      </c>
      <c r="E2995" s="8" t="s">
        <v>142</v>
      </c>
      <c r="F2995" s="8" t="s">
        <v>143</v>
      </c>
      <c r="G2995" s="8" t="s">
        <v>496</v>
      </c>
      <c r="H2995" s="8" t="s">
        <v>20</v>
      </c>
      <c r="I2995" s="8" t="s">
        <v>496</v>
      </c>
      <c r="J2995" s="8" t="s">
        <v>147</v>
      </c>
      <c r="K2995" s="8" t="s">
        <v>7</v>
      </c>
      <c r="L2995" s="12">
        <v>307</v>
      </c>
      <c r="M2995" s="9">
        <v>11</v>
      </c>
      <c r="N2995" s="10">
        <f t="shared" si="414"/>
        <v>3.5830618892508145E-2</v>
      </c>
      <c r="O2995" s="11">
        <f t="shared" si="415"/>
        <v>4.71</v>
      </c>
      <c r="P2995" s="11">
        <v>51.81</v>
      </c>
      <c r="Q2995" s="11">
        <v>1198</v>
      </c>
      <c r="R2995" s="8">
        <v>2</v>
      </c>
      <c r="S2995" s="8">
        <v>2</v>
      </c>
      <c r="T2995" s="33">
        <f t="shared" si="416"/>
        <v>4.3247078464106845E-2</v>
      </c>
      <c r="U2995" s="12">
        <f t="shared" si="417"/>
        <v>23.122949237598917</v>
      </c>
      <c r="V2995" s="10">
        <f t="shared" si="418"/>
        <v>0.18181818181818182</v>
      </c>
      <c r="W2995" s="11">
        <v>8</v>
      </c>
      <c r="X2995" s="8" t="s">
        <v>148</v>
      </c>
      <c r="Y2995" s="8" t="s">
        <v>149</v>
      </c>
      <c r="AA2995">
        <f t="shared" si="419"/>
        <v>4</v>
      </c>
      <c r="AB2995" s="32">
        <f t="shared" si="420"/>
        <v>426.19</v>
      </c>
      <c r="AC2995" t="str">
        <f t="shared" si="421"/>
        <v>Profitable</v>
      </c>
      <c r="AD2995">
        <f>IFERROR(VLOOKUP(J2995,Product_lookup!$A:$G,5,FALSE),"")</f>
        <v>599</v>
      </c>
      <c r="AE2995">
        <f>IFERROR(VLOOKUP(J2995,Product_lookup!$A:$G,6,FALSE),"")</f>
        <v>216</v>
      </c>
      <c r="AF2995">
        <f>IFERROR(VLOOKUP(J2995,Product_lookup!$A:$G,7,FALSE),"")</f>
        <v>144</v>
      </c>
      <c r="AG2995" s="33">
        <f t="shared" si="422"/>
        <v>0.39899833055091821</v>
      </c>
    </row>
    <row r="2996" spans="1:33" x14ac:dyDescent="0.3">
      <c r="A2996" s="27">
        <v>46293</v>
      </c>
      <c r="B2996" s="8" t="s">
        <v>19</v>
      </c>
      <c r="C2996" s="8" t="s">
        <v>249</v>
      </c>
      <c r="D2996" s="8" t="s">
        <v>141</v>
      </c>
      <c r="E2996" s="8" t="s">
        <v>164</v>
      </c>
      <c r="F2996" s="8" t="s">
        <v>143</v>
      </c>
      <c r="G2996" s="8" t="s">
        <v>350</v>
      </c>
      <c r="H2996" s="8" t="s">
        <v>20</v>
      </c>
      <c r="I2996" s="8" t="s">
        <v>350</v>
      </c>
      <c r="J2996" s="8" t="s">
        <v>166</v>
      </c>
      <c r="K2996" s="8" t="s">
        <v>14</v>
      </c>
      <c r="L2996" s="12">
        <v>283</v>
      </c>
      <c r="M2996" s="9">
        <v>4</v>
      </c>
      <c r="N2996" s="10">
        <f t="shared" si="414"/>
        <v>1.4134275618374558E-2</v>
      </c>
      <c r="O2996" s="11">
        <f t="shared" si="415"/>
        <v>4.3</v>
      </c>
      <c r="P2996" s="11">
        <v>17.2</v>
      </c>
      <c r="Q2996" s="11">
        <v>0</v>
      </c>
      <c r="R2996" s="8">
        <v>0</v>
      </c>
      <c r="S2996" s="8">
        <v>0</v>
      </c>
      <c r="T2996" s="33" t="str">
        <f t="shared" si="416"/>
        <v/>
      </c>
      <c r="U2996" s="12">
        <f t="shared" si="417"/>
        <v>0</v>
      </c>
      <c r="V2996" s="10">
        <f t="shared" si="418"/>
        <v>0</v>
      </c>
      <c r="W2996" s="11">
        <v>7.5</v>
      </c>
      <c r="X2996" s="8" t="s">
        <v>148</v>
      </c>
      <c r="Y2996" s="8" t="s">
        <v>149</v>
      </c>
      <c r="AA2996">
        <f t="shared" si="419"/>
        <v>4</v>
      </c>
      <c r="AB2996" s="32">
        <f t="shared" si="420"/>
        <v>-17.2</v>
      </c>
      <c r="AC2996" t="str">
        <f t="shared" si="421"/>
        <v>No Sales</v>
      </c>
      <c r="AD2996">
        <f>IFERROR(VLOOKUP(J2996,Product_lookup!$A:$G,5,FALSE),"")</f>
        <v>449</v>
      </c>
      <c r="AE2996">
        <f>IFERROR(VLOOKUP(J2996,Product_lookup!$A:$G,6,FALSE),"")</f>
        <v>162</v>
      </c>
      <c r="AF2996">
        <f>IFERROR(VLOOKUP(J2996,Product_lookup!$A:$G,7,FALSE),"")</f>
        <v>130</v>
      </c>
      <c r="AG2996" s="33">
        <f t="shared" si="422"/>
        <v>0.34966592427616927</v>
      </c>
    </row>
    <row r="2997" spans="1:33" x14ac:dyDescent="0.3">
      <c r="A2997" s="27">
        <v>46293</v>
      </c>
      <c r="B2997" s="8" t="s">
        <v>19</v>
      </c>
      <c r="C2997" s="8" t="s">
        <v>249</v>
      </c>
      <c r="D2997" s="8" t="s">
        <v>141</v>
      </c>
      <c r="E2997" s="8" t="s">
        <v>164</v>
      </c>
      <c r="F2997" s="8" t="s">
        <v>143</v>
      </c>
      <c r="G2997" s="8" t="s">
        <v>431</v>
      </c>
      <c r="H2997" s="8" t="s">
        <v>20</v>
      </c>
      <c r="I2997" s="8" t="s">
        <v>431</v>
      </c>
      <c r="J2997" s="8" t="s">
        <v>166</v>
      </c>
      <c r="K2997" s="8" t="s">
        <v>21</v>
      </c>
      <c r="L2997" s="12">
        <v>290</v>
      </c>
      <c r="M2997" s="9">
        <v>13</v>
      </c>
      <c r="N2997" s="10">
        <f t="shared" si="414"/>
        <v>4.4827586206896551E-2</v>
      </c>
      <c r="O2997" s="11">
        <f t="shared" si="415"/>
        <v>5.38</v>
      </c>
      <c r="P2997" s="11">
        <v>69.94</v>
      </c>
      <c r="Q2997" s="11">
        <v>1796</v>
      </c>
      <c r="R2997" s="8">
        <v>4</v>
      </c>
      <c r="S2997" s="8">
        <v>4</v>
      </c>
      <c r="T2997" s="33">
        <f t="shared" si="416"/>
        <v>3.894209354120267E-2</v>
      </c>
      <c r="U2997" s="12">
        <f t="shared" si="417"/>
        <v>25.679153560194454</v>
      </c>
      <c r="V2997" s="10">
        <f t="shared" si="418"/>
        <v>0.30769230769230771</v>
      </c>
      <c r="W2997" s="11">
        <v>5.5</v>
      </c>
      <c r="X2997" s="8" t="s">
        <v>148</v>
      </c>
      <c r="Y2997" s="8" t="s">
        <v>149</v>
      </c>
      <c r="AA2997">
        <f t="shared" si="419"/>
        <v>4</v>
      </c>
      <c r="AB2997" s="32">
        <f t="shared" si="420"/>
        <v>558.05999999999995</v>
      </c>
      <c r="AC2997" t="str">
        <f t="shared" si="421"/>
        <v>Profitable</v>
      </c>
      <c r="AD2997">
        <f>IFERROR(VLOOKUP(J2997,Product_lookup!$A:$G,5,FALSE),"")</f>
        <v>449</v>
      </c>
      <c r="AE2997">
        <f>IFERROR(VLOOKUP(J2997,Product_lookup!$A:$G,6,FALSE),"")</f>
        <v>162</v>
      </c>
      <c r="AF2997">
        <f>IFERROR(VLOOKUP(J2997,Product_lookup!$A:$G,7,FALSE),"")</f>
        <v>130</v>
      </c>
      <c r="AG2997" s="33">
        <f t="shared" si="422"/>
        <v>0.34966592427616927</v>
      </c>
    </row>
    <row r="2998" spans="1:33" x14ac:dyDescent="0.3">
      <c r="A2998" s="27">
        <v>46293</v>
      </c>
      <c r="B2998" s="8" t="s">
        <v>19</v>
      </c>
      <c r="C2998" s="8" t="s">
        <v>249</v>
      </c>
      <c r="D2998" s="8" t="s">
        <v>141</v>
      </c>
      <c r="E2998" s="8" t="s">
        <v>164</v>
      </c>
      <c r="F2998" s="8" t="s">
        <v>143</v>
      </c>
      <c r="G2998" s="8" t="s">
        <v>347</v>
      </c>
      <c r="H2998" s="8" t="s">
        <v>20</v>
      </c>
      <c r="I2998" s="8" t="s">
        <v>347</v>
      </c>
      <c r="J2998" s="8" t="s">
        <v>166</v>
      </c>
      <c r="K2998" s="8" t="s">
        <v>21</v>
      </c>
      <c r="L2998" s="12">
        <v>89</v>
      </c>
      <c r="M2998" s="9">
        <v>3</v>
      </c>
      <c r="N2998" s="10">
        <f t="shared" si="414"/>
        <v>3.3707865168539325E-2</v>
      </c>
      <c r="O2998" s="11">
        <f t="shared" si="415"/>
        <v>6.6000000000000005</v>
      </c>
      <c r="P2998" s="11">
        <v>19.8</v>
      </c>
      <c r="Q2998" s="11">
        <v>0</v>
      </c>
      <c r="R2998" s="8">
        <v>0</v>
      </c>
      <c r="S2998" s="8">
        <v>0</v>
      </c>
      <c r="T2998" s="33" t="str">
        <f t="shared" si="416"/>
        <v/>
      </c>
      <c r="U2998" s="12">
        <f t="shared" si="417"/>
        <v>0</v>
      </c>
      <c r="V2998" s="10">
        <f t="shared" si="418"/>
        <v>0</v>
      </c>
      <c r="W2998" s="11">
        <v>7.5</v>
      </c>
      <c r="X2998" s="8" t="s">
        <v>148</v>
      </c>
      <c r="Y2998" s="8" t="s">
        <v>149</v>
      </c>
      <c r="AA2998">
        <f t="shared" si="419"/>
        <v>4</v>
      </c>
      <c r="AB2998" s="32">
        <f t="shared" si="420"/>
        <v>-19.8</v>
      </c>
      <c r="AC2998" t="str">
        <f t="shared" si="421"/>
        <v>No Sales</v>
      </c>
      <c r="AD2998">
        <f>IFERROR(VLOOKUP(J2998,Product_lookup!$A:$G,5,FALSE),"")</f>
        <v>449</v>
      </c>
      <c r="AE2998">
        <f>IFERROR(VLOOKUP(J2998,Product_lookup!$A:$G,6,FALSE),"")</f>
        <v>162</v>
      </c>
      <c r="AF2998">
        <f>IFERROR(VLOOKUP(J2998,Product_lookup!$A:$G,7,FALSE),"")</f>
        <v>130</v>
      </c>
      <c r="AG2998" s="33">
        <f t="shared" si="422"/>
        <v>0.34966592427616927</v>
      </c>
    </row>
    <row r="2999" spans="1:33" x14ac:dyDescent="0.3">
      <c r="A2999" s="27">
        <v>46293</v>
      </c>
      <c r="B2999" s="8" t="s">
        <v>19</v>
      </c>
      <c r="C2999" s="8" t="s">
        <v>249</v>
      </c>
      <c r="D2999" s="8" t="s">
        <v>141</v>
      </c>
      <c r="E2999" s="8" t="s">
        <v>351</v>
      </c>
      <c r="F2999" s="8" t="s">
        <v>143</v>
      </c>
      <c r="G2999" s="8" t="s">
        <v>706</v>
      </c>
      <c r="H2999" s="8" t="s">
        <v>20</v>
      </c>
      <c r="I2999" s="8" t="s">
        <v>706</v>
      </c>
      <c r="J2999" s="8" t="s">
        <v>353</v>
      </c>
      <c r="K2999" s="8" t="s">
        <v>14</v>
      </c>
      <c r="L2999" s="12">
        <v>255</v>
      </c>
      <c r="M2999" s="9">
        <v>1</v>
      </c>
      <c r="N2999" s="10">
        <f t="shared" si="414"/>
        <v>3.9215686274509803E-3</v>
      </c>
      <c r="O2999" s="11">
        <f t="shared" si="415"/>
        <v>9.69</v>
      </c>
      <c r="P2999" s="11">
        <v>9.69</v>
      </c>
      <c r="Q2999" s="11">
        <v>0</v>
      </c>
      <c r="R2999" s="8">
        <v>0</v>
      </c>
      <c r="S2999" s="8">
        <v>0</v>
      </c>
      <c r="T2999" s="33" t="str">
        <f t="shared" si="416"/>
        <v/>
      </c>
      <c r="U2999" s="12">
        <f t="shared" si="417"/>
        <v>0</v>
      </c>
      <c r="V2999" s="10">
        <f t="shared" si="418"/>
        <v>0</v>
      </c>
      <c r="W2999" s="11">
        <v>15.5</v>
      </c>
      <c r="X2999" s="8" t="s">
        <v>148</v>
      </c>
      <c r="Y2999" s="8" t="s">
        <v>149</v>
      </c>
      <c r="AA2999">
        <f t="shared" si="419"/>
        <v>4</v>
      </c>
      <c r="AB2999" s="32" t="str">
        <f t="shared" si="420"/>
        <v/>
      </c>
      <c r="AC2999" t="str">
        <f t="shared" si="421"/>
        <v>Cost missing</v>
      </c>
      <c r="AD2999" t="str">
        <f>IFERROR(VLOOKUP(J2999,Product_lookup!$A:$G,5,FALSE),"")</f>
        <v/>
      </c>
      <c r="AE2999" t="str">
        <f>IFERROR(VLOOKUP(J2999,Product_lookup!$A:$G,6,FALSE),"")</f>
        <v/>
      </c>
      <c r="AF2999" t="str">
        <f>IFERROR(VLOOKUP(J2999,Product_lookup!$A:$G,7,FALSE),"")</f>
        <v/>
      </c>
      <c r="AG2999" s="33" t="str">
        <f t="shared" si="422"/>
        <v/>
      </c>
    </row>
    <row r="3000" spans="1:33" x14ac:dyDescent="0.3">
      <c r="A3000" s="27">
        <v>46293</v>
      </c>
      <c r="B3000" s="8" t="s">
        <v>19</v>
      </c>
      <c r="C3000" s="8" t="s">
        <v>249</v>
      </c>
      <c r="D3000" s="8" t="s">
        <v>141</v>
      </c>
      <c r="E3000" s="8" t="s">
        <v>351</v>
      </c>
      <c r="F3000" s="8" t="s">
        <v>143</v>
      </c>
      <c r="G3000" s="8" t="s">
        <v>352</v>
      </c>
      <c r="H3000" s="8" t="s">
        <v>20</v>
      </c>
      <c r="I3000" s="8" t="s">
        <v>352</v>
      </c>
      <c r="J3000" s="8" t="s">
        <v>353</v>
      </c>
      <c r="K3000" s="8" t="s">
        <v>7</v>
      </c>
      <c r="L3000" s="12">
        <v>308</v>
      </c>
      <c r="M3000" s="9">
        <v>6</v>
      </c>
      <c r="N3000" s="10">
        <f t="shared" si="414"/>
        <v>1.948051948051948E-2</v>
      </c>
      <c r="O3000" s="11">
        <f t="shared" si="415"/>
        <v>9.4</v>
      </c>
      <c r="P3000" s="11">
        <v>56.4</v>
      </c>
      <c r="Q3000" s="11">
        <v>0</v>
      </c>
      <c r="R3000" s="8">
        <v>0</v>
      </c>
      <c r="S3000" s="8">
        <v>0</v>
      </c>
      <c r="T3000" s="33" t="str">
        <f t="shared" si="416"/>
        <v/>
      </c>
      <c r="U3000" s="12">
        <f t="shared" si="417"/>
        <v>0</v>
      </c>
      <c r="V3000" s="10">
        <f t="shared" si="418"/>
        <v>0</v>
      </c>
      <c r="W3000" s="11">
        <v>16.5</v>
      </c>
      <c r="X3000" s="8" t="s">
        <v>148</v>
      </c>
      <c r="Y3000" s="8" t="s">
        <v>149</v>
      </c>
      <c r="AA3000">
        <f t="shared" si="419"/>
        <v>4</v>
      </c>
      <c r="AB3000" s="32" t="str">
        <f t="shared" si="420"/>
        <v/>
      </c>
      <c r="AC3000" t="str">
        <f t="shared" si="421"/>
        <v>Cost missing</v>
      </c>
      <c r="AD3000" t="str">
        <f>IFERROR(VLOOKUP(J3000,Product_lookup!$A:$G,5,FALSE),"")</f>
        <v/>
      </c>
      <c r="AE3000" t="str">
        <f>IFERROR(VLOOKUP(J3000,Product_lookup!$A:$G,6,FALSE),"")</f>
        <v/>
      </c>
      <c r="AF3000" t="str">
        <f>IFERROR(VLOOKUP(J3000,Product_lookup!$A:$G,7,FALSE),"")</f>
        <v/>
      </c>
      <c r="AG3000" s="33" t="str">
        <f t="shared" si="422"/>
        <v/>
      </c>
    </row>
  </sheetData>
  <autoFilter ref="A1:AG3000" xr:uid="{00000000-0001-0000-0D00-000000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6"/>
  <sheetViews>
    <sheetView workbookViewId="0">
      <selection activeCell="L8" sqref="L8"/>
    </sheetView>
  </sheetViews>
  <sheetFormatPr defaultRowHeight="14.4" x14ac:dyDescent="0.3"/>
  <cols>
    <col min="1" max="1" width="10.77734375" customWidth="1"/>
    <col min="2" max="2" width="16.21875" customWidth="1"/>
    <col min="3" max="3" width="37.88671875" customWidth="1"/>
    <col min="4" max="4" width="14.77734375" customWidth="1"/>
    <col min="5" max="5" width="13.6640625" customWidth="1"/>
    <col min="6" max="6" width="15.88671875" customWidth="1"/>
  </cols>
  <sheetData>
    <row r="1" spans="1:10" ht="39.6" customHeight="1" x14ac:dyDescent="0.3">
      <c r="A1" s="6" t="s">
        <v>117</v>
      </c>
      <c r="B1" s="6" t="s">
        <v>115</v>
      </c>
      <c r="C1" s="6" t="s">
        <v>1242</v>
      </c>
      <c r="D1" s="6" t="s">
        <v>1243</v>
      </c>
      <c r="E1" s="6" t="s">
        <v>1244</v>
      </c>
      <c r="F1" s="6" t="s">
        <v>1245</v>
      </c>
      <c r="G1" s="6" t="s">
        <v>1246</v>
      </c>
      <c r="H1" s="6" t="s">
        <v>1247</v>
      </c>
      <c r="I1" s="6" t="s">
        <v>1248</v>
      </c>
      <c r="J1" s="6" t="s">
        <v>1249</v>
      </c>
    </row>
    <row r="2" spans="1:10" x14ac:dyDescent="0.3">
      <c r="A2" s="14" t="s">
        <v>147</v>
      </c>
      <c r="B2" s="14" t="s">
        <v>1250</v>
      </c>
      <c r="C2" s="14" t="s">
        <v>1251</v>
      </c>
      <c r="D2" s="14" t="s">
        <v>1252</v>
      </c>
      <c r="E2" s="15">
        <v>599</v>
      </c>
      <c r="F2" s="15">
        <v>216</v>
      </c>
      <c r="G2" s="15">
        <v>144</v>
      </c>
      <c r="H2" s="14" t="s">
        <v>1253</v>
      </c>
      <c r="I2" s="14">
        <v>4.5</v>
      </c>
      <c r="J2" s="15">
        <v>2849</v>
      </c>
    </row>
    <row r="3" spans="1:10" x14ac:dyDescent="0.3">
      <c r="A3" s="14" t="s">
        <v>153</v>
      </c>
      <c r="B3" s="14" t="s">
        <v>1254</v>
      </c>
      <c r="C3" s="14" t="s">
        <v>1255</v>
      </c>
      <c r="D3" s="14" t="s">
        <v>1252</v>
      </c>
      <c r="E3" s="15">
        <v>549</v>
      </c>
      <c r="F3" s="15">
        <v>192</v>
      </c>
      <c r="G3" s="15">
        <v>139</v>
      </c>
      <c r="H3" s="14" t="s">
        <v>1253</v>
      </c>
      <c r="I3" s="14">
        <v>4</v>
      </c>
      <c r="J3" s="15">
        <v>1762</v>
      </c>
    </row>
    <row r="4" spans="1:10" x14ac:dyDescent="0.3">
      <c r="A4" s="14" t="s">
        <v>214</v>
      </c>
      <c r="B4" s="14" t="s">
        <v>1256</v>
      </c>
      <c r="C4" s="14" t="s">
        <v>1257</v>
      </c>
      <c r="D4" s="14" t="s">
        <v>1252</v>
      </c>
      <c r="E4" s="15">
        <v>649</v>
      </c>
      <c r="F4" s="15">
        <v>234</v>
      </c>
      <c r="G4" s="15">
        <v>148</v>
      </c>
      <c r="H4" s="14" t="s">
        <v>1253</v>
      </c>
      <c r="I4" s="14">
        <v>4.5</v>
      </c>
      <c r="J4" s="15">
        <v>1122</v>
      </c>
    </row>
    <row r="5" spans="1:10" x14ac:dyDescent="0.3">
      <c r="A5" s="14" t="s">
        <v>219</v>
      </c>
      <c r="B5" s="14" t="s">
        <v>1258</v>
      </c>
      <c r="C5" s="14" t="s">
        <v>1259</v>
      </c>
      <c r="D5" s="14" t="s">
        <v>1260</v>
      </c>
      <c r="E5" s="15">
        <v>799</v>
      </c>
      <c r="F5" s="15">
        <v>272</v>
      </c>
      <c r="G5" s="15">
        <v>162</v>
      </c>
      <c r="H5" s="14" t="s">
        <v>1253</v>
      </c>
      <c r="I5" s="14">
        <v>4.0999999999999996</v>
      </c>
      <c r="J5" s="15">
        <v>4750</v>
      </c>
    </row>
    <row r="6" spans="1:10" x14ac:dyDescent="0.3">
      <c r="A6" s="14" t="s">
        <v>159</v>
      </c>
      <c r="B6" s="14" t="s">
        <v>1261</v>
      </c>
      <c r="C6" s="14" t="s">
        <v>1262</v>
      </c>
      <c r="D6" s="14" t="s">
        <v>1263</v>
      </c>
      <c r="E6" s="15">
        <v>399</v>
      </c>
      <c r="F6" s="15">
        <v>148</v>
      </c>
      <c r="G6" s="15">
        <v>126</v>
      </c>
      <c r="H6" s="14" t="s">
        <v>1253</v>
      </c>
      <c r="I6" s="14">
        <v>4.5999999999999996</v>
      </c>
      <c r="J6" s="15">
        <v>2128</v>
      </c>
    </row>
    <row r="7" spans="1:10" x14ac:dyDescent="0.3">
      <c r="A7" s="14" t="s">
        <v>166</v>
      </c>
      <c r="B7" s="14" t="s">
        <v>1264</v>
      </c>
      <c r="C7" s="14" t="s">
        <v>1265</v>
      </c>
      <c r="D7" s="14" t="s">
        <v>944</v>
      </c>
      <c r="E7" s="15">
        <v>449</v>
      </c>
      <c r="F7" s="15">
        <v>162</v>
      </c>
      <c r="G7" s="15">
        <v>130</v>
      </c>
      <c r="H7" s="14" t="s">
        <v>1253</v>
      </c>
      <c r="I7" s="14">
        <v>4</v>
      </c>
      <c r="J7" s="15">
        <v>4281</v>
      </c>
    </row>
    <row r="8" spans="1:10" x14ac:dyDescent="0.3">
      <c r="A8" s="14" t="s">
        <v>380</v>
      </c>
      <c r="B8" s="14" t="s">
        <v>1266</v>
      </c>
      <c r="C8" s="14" t="s">
        <v>1267</v>
      </c>
      <c r="D8" s="14" t="s">
        <v>944</v>
      </c>
      <c r="E8" s="15">
        <v>549</v>
      </c>
      <c r="F8" s="15">
        <v>203</v>
      </c>
      <c r="G8" s="15">
        <v>139</v>
      </c>
      <c r="H8" s="14" t="s">
        <v>1253</v>
      </c>
      <c r="I8" s="14">
        <v>3.9</v>
      </c>
      <c r="J8" s="15">
        <v>2473</v>
      </c>
    </row>
    <row r="9" spans="1:10" x14ac:dyDescent="0.3">
      <c r="A9" s="14" t="s">
        <v>242</v>
      </c>
      <c r="B9" s="14" t="s">
        <v>1268</v>
      </c>
      <c r="C9" s="14" t="s">
        <v>1269</v>
      </c>
      <c r="D9" s="14" t="s">
        <v>764</v>
      </c>
      <c r="E9" s="15">
        <v>299</v>
      </c>
      <c r="F9" s="15">
        <v>114</v>
      </c>
      <c r="G9" s="15">
        <v>107</v>
      </c>
      <c r="H9" s="14" t="s">
        <v>1253</v>
      </c>
      <c r="I9" s="14">
        <v>3.9</v>
      </c>
      <c r="J9" s="15">
        <v>4252</v>
      </c>
    </row>
    <row r="10" spans="1:10" x14ac:dyDescent="0.3">
      <c r="A10" s="14" t="s">
        <v>247</v>
      </c>
      <c r="B10" s="14" t="s">
        <v>1270</v>
      </c>
      <c r="C10" s="14" t="s">
        <v>1271</v>
      </c>
      <c r="D10" s="14" t="s">
        <v>764</v>
      </c>
      <c r="E10" s="15">
        <v>279</v>
      </c>
      <c r="F10" s="15">
        <v>106</v>
      </c>
      <c r="G10" s="15">
        <v>105</v>
      </c>
      <c r="H10" s="14" t="s">
        <v>1253</v>
      </c>
      <c r="I10" s="14">
        <v>4</v>
      </c>
      <c r="J10" s="15">
        <v>1746</v>
      </c>
    </row>
    <row r="11" spans="1:10" x14ac:dyDescent="0.3">
      <c r="A11" s="14" t="s">
        <v>169</v>
      </c>
      <c r="B11" s="14" t="s">
        <v>1272</v>
      </c>
      <c r="C11" s="14" t="s">
        <v>1273</v>
      </c>
      <c r="D11" s="14" t="s">
        <v>1274</v>
      </c>
      <c r="E11" s="15">
        <v>249</v>
      </c>
      <c r="F11" s="15">
        <v>100</v>
      </c>
      <c r="G11" s="15">
        <v>102</v>
      </c>
      <c r="H11" s="14" t="s">
        <v>1253</v>
      </c>
      <c r="I11" s="14">
        <v>4.3</v>
      </c>
      <c r="J11" s="15">
        <v>3363</v>
      </c>
    </row>
    <row r="12" spans="1:10" x14ac:dyDescent="0.3">
      <c r="A12" s="14" t="s">
        <v>324</v>
      </c>
      <c r="B12" s="14" t="s">
        <v>1275</v>
      </c>
      <c r="C12" s="14" t="s">
        <v>1276</v>
      </c>
      <c r="D12" s="14" t="s">
        <v>1277</v>
      </c>
      <c r="E12" s="15">
        <v>499</v>
      </c>
      <c r="F12" s="15">
        <v>180</v>
      </c>
      <c r="G12" s="15">
        <v>125</v>
      </c>
      <c r="H12" s="14" t="s">
        <v>1253</v>
      </c>
      <c r="I12" s="14">
        <v>4</v>
      </c>
      <c r="J12" s="15">
        <v>2813</v>
      </c>
    </row>
    <row r="13" spans="1:10" x14ac:dyDescent="0.3">
      <c r="A13" s="14" t="s">
        <v>184</v>
      </c>
      <c r="B13" s="14" t="s">
        <v>1278</v>
      </c>
      <c r="C13" s="14" t="s">
        <v>1279</v>
      </c>
      <c r="D13" s="14" t="s">
        <v>1280</v>
      </c>
      <c r="E13" s="15">
        <v>379</v>
      </c>
      <c r="F13" s="15">
        <v>140</v>
      </c>
      <c r="G13" s="15">
        <v>114</v>
      </c>
      <c r="H13" s="14" t="s">
        <v>1253</v>
      </c>
      <c r="I13" s="14">
        <v>4</v>
      </c>
      <c r="J13" s="15">
        <v>4693</v>
      </c>
    </row>
    <row r="14" spans="1:10" x14ac:dyDescent="0.3">
      <c r="A14" s="14" t="s">
        <v>340</v>
      </c>
      <c r="B14" s="14" t="s">
        <v>1281</v>
      </c>
      <c r="C14" s="14" t="s">
        <v>1282</v>
      </c>
      <c r="D14" s="14" t="s">
        <v>1283</v>
      </c>
      <c r="E14" s="15">
        <v>249</v>
      </c>
      <c r="F14" s="15">
        <v>100</v>
      </c>
      <c r="G14" s="15">
        <v>112</v>
      </c>
      <c r="H14" s="14" t="s">
        <v>1253</v>
      </c>
      <c r="I14" s="14">
        <v>4.4000000000000004</v>
      </c>
      <c r="J14" s="15">
        <v>4554</v>
      </c>
    </row>
    <row r="15" spans="1:10" x14ac:dyDescent="0.3">
      <c r="A15" s="14" t="s">
        <v>260</v>
      </c>
      <c r="B15" s="14" t="s">
        <v>1284</v>
      </c>
      <c r="C15" s="14" t="s">
        <v>1285</v>
      </c>
      <c r="D15" s="14" t="s">
        <v>1280</v>
      </c>
      <c r="E15" s="15">
        <v>349</v>
      </c>
      <c r="F15" s="15">
        <v>133</v>
      </c>
      <c r="G15" s="15">
        <v>111</v>
      </c>
      <c r="H15" s="14" t="s">
        <v>1286</v>
      </c>
      <c r="I15" s="14">
        <v>4.2</v>
      </c>
      <c r="J15" s="15">
        <v>2028</v>
      </c>
    </row>
    <row r="16" spans="1:10" x14ac:dyDescent="0.3">
      <c r="A16" s="14" t="s">
        <v>327</v>
      </c>
      <c r="B16" s="14" t="s">
        <v>1287</v>
      </c>
      <c r="C16" s="14" t="s">
        <v>1288</v>
      </c>
      <c r="D16" s="14" t="s">
        <v>1289</v>
      </c>
      <c r="E16" s="15">
        <v>199</v>
      </c>
      <c r="F16" s="15">
        <v>76</v>
      </c>
      <c r="G16" s="15">
        <v>88</v>
      </c>
      <c r="H16" s="14" t="s">
        <v>1253</v>
      </c>
      <c r="I16" s="14">
        <v>4</v>
      </c>
      <c r="J16" s="15">
        <v>843</v>
      </c>
    </row>
    <row r="17" spans="1:10" x14ac:dyDescent="0.3">
      <c r="A17" s="14" t="s">
        <v>330</v>
      </c>
      <c r="B17" s="14" t="s">
        <v>1290</v>
      </c>
      <c r="C17" s="14" t="s">
        <v>1291</v>
      </c>
      <c r="D17" s="14" t="s">
        <v>1289</v>
      </c>
      <c r="E17" s="15">
        <v>299</v>
      </c>
      <c r="F17" s="15">
        <v>114</v>
      </c>
      <c r="G17" s="15">
        <v>97</v>
      </c>
      <c r="H17" s="14" t="s">
        <v>1253</v>
      </c>
      <c r="I17" s="14">
        <v>4.5</v>
      </c>
      <c r="J17" s="15">
        <v>4768</v>
      </c>
    </row>
    <row r="18" spans="1:10" x14ac:dyDescent="0.3">
      <c r="A18" s="14" t="s">
        <v>176</v>
      </c>
      <c r="B18" s="14" t="s">
        <v>1292</v>
      </c>
      <c r="C18" s="14" t="s">
        <v>1293</v>
      </c>
      <c r="D18" s="14" t="s">
        <v>597</v>
      </c>
      <c r="E18" s="15">
        <v>449</v>
      </c>
      <c r="F18" s="15">
        <v>166</v>
      </c>
      <c r="G18" s="15">
        <v>140</v>
      </c>
      <c r="H18" s="14" t="s">
        <v>1253</v>
      </c>
      <c r="I18" s="14">
        <v>4.5</v>
      </c>
      <c r="J18" s="15">
        <v>4593</v>
      </c>
    </row>
    <row r="19" spans="1:10" x14ac:dyDescent="0.3">
      <c r="A19" s="14" t="s">
        <v>188</v>
      </c>
      <c r="B19" s="14" t="s">
        <v>1294</v>
      </c>
      <c r="C19" s="14" t="s">
        <v>1295</v>
      </c>
      <c r="D19" s="14" t="s">
        <v>1055</v>
      </c>
      <c r="E19" s="15">
        <v>349</v>
      </c>
      <c r="F19" s="15">
        <v>133</v>
      </c>
      <c r="G19" s="15">
        <v>121</v>
      </c>
      <c r="H19" s="14" t="s">
        <v>1253</v>
      </c>
      <c r="I19" s="14">
        <v>4</v>
      </c>
      <c r="J19" s="15">
        <v>1917</v>
      </c>
    </row>
    <row r="20" spans="1:10" x14ac:dyDescent="0.3">
      <c r="A20" s="14" t="s">
        <v>283</v>
      </c>
      <c r="B20" s="14" t="s">
        <v>1296</v>
      </c>
      <c r="C20" s="14" t="s">
        <v>1297</v>
      </c>
      <c r="D20" s="14" t="s">
        <v>1298</v>
      </c>
      <c r="E20" s="15">
        <v>299</v>
      </c>
      <c r="F20" s="15">
        <v>111</v>
      </c>
      <c r="G20" s="15">
        <v>107</v>
      </c>
      <c r="H20" s="14" t="s">
        <v>1253</v>
      </c>
      <c r="I20" s="14">
        <v>4.4000000000000004</v>
      </c>
      <c r="J20" s="15">
        <v>898</v>
      </c>
    </row>
    <row r="21" spans="1:10" x14ac:dyDescent="0.3">
      <c r="A21" s="14" t="s">
        <v>287</v>
      </c>
      <c r="B21" s="14" t="s">
        <v>1299</v>
      </c>
      <c r="C21" s="14" t="s">
        <v>1300</v>
      </c>
      <c r="D21" s="14" t="s">
        <v>1301</v>
      </c>
      <c r="E21" s="15">
        <v>249</v>
      </c>
      <c r="F21" s="15">
        <v>95</v>
      </c>
      <c r="G21" s="15">
        <v>92</v>
      </c>
      <c r="H21" s="14" t="s">
        <v>1253</v>
      </c>
      <c r="I21" s="14">
        <v>4</v>
      </c>
      <c r="J21" s="15">
        <v>3958</v>
      </c>
    </row>
    <row r="22" spans="1:10" x14ac:dyDescent="0.3">
      <c r="A22" s="14" t="s">
        <v>195</v>
      </c>
      <c r="B22" s="14" t="s">
        <v>1302</v>
      </c>
      <c r="C22" s="14" t="s">
        <v>1303</v>
      </c>
      <c r="D22" s="14" t="s">
        <v>1304</v>
      </c>
      <c r="E22" s="15">
        <v>399</v>
      </c>
      <c r="F22" s="15">
        <v>148</v>
      </c>
      <c r="G22" s="15">
        <v>126</v>
      </c>
      <c r="H22" s="14" t="s">
        <v>1253</v>
      </c>
      <c r="I22" s="14">
        <v>4.5</v>
      </c>
      <c r="J22" s="15">
        <v>4587</v>
      </c>
    </row>
    <row r="23" spans="1:10" x14ac:dyDescent="0.3">
      <c r="A23" s="14" t="s">
        <v>202</v>
      </c>
      <c r="B23" s="14" t="s">
        <v>1305</v>
      </c>
      <c r="C23" s="14" t="s">
        <v>1306</v>
      </c>
      <c r="D23" s="14" t="s">
        <v>1307</v>
      </c>
      <c r="E23" s="15">
        <v>429</v>
      </c>
      <c r="F23" s="15">
        <v>159</v>
      </c>
      <c r="G23" s="15">
        <v>139</v>
      </c>
      <c r="H23" s="14" t="s">
        <v>1253</v>
      </c>
      <c r="I23" s="14">
        <v>4.5999999999999996</v>
      </c>
      <c r="J23" s="15">
        <v>2407</v>
      </c>
    </row>
    <row r="24" spans="1:10" x14ac:dyDescent="0.3">
      <c r="A24" s="14" t="s">
        <v>274</v>
      </c>
      <c r="B24" s="14" t="s">
        <v>1308</v>
      </c>
      <c r="C24" s="14" t="s">
        <v>1309</v>
      </c>
      <c r="D24" s="14" t="s">
        <v>1310</v>
      </c>
      <c r="E24" s="15">
        <v>549</v>
      </c>
      <c r="F24" s="15">
        <v>198</v>
      </c>
      <c r="G24" s="15">
        <v>139</v>
      </c>
      <c r="H24" s="14" t="s">
        <v>1253</v>
      </c>
      <c r="I24" s="14">
        <v>4.2</v>
      </c>
      <c r="J24" s="15">
        <v>4702</v>
      </c>
    </row>
    <row r="25" spans="1:10" x14ac:dyDescent="0.3">
      <c r="A25" s="14" t="s">
        <v>1311</v>
      </c>
      <c r="B25" s="14" t="s">
        <v>1312</v>
      </c>
      <c r="C25" s="14" t="s">
        <v>1313</v>
      </c>
      <c r="D25" s="14" t="s">
        <v>1280</v>
      </c>
      <c r="E25" s="15">
        <v>329</v>
      </c>
      <c r="F25" s="15">
        <v>118</v>
      </c>
      <c r="G25" s="15">
        <v>82</v>
      </c>
      <c r="H25" s="14" t="s">
        <v>1314</v>
      </c>
      <c r="I25" s="14">
        <v>3.7</v>
      </c>
      <c r="J25" s="15">
        <v>640</v>
      </c>
    </row>
    <row r="26" spans="1:10" x14ac:dyDescent="0.3">
      <c r="A26" s="14" t="s">
        <v>1315</v>
      </c>
      <c r="B26" s="14" t="s">
        <v>1316</v>
      </c>
      <c r="C26" s="14" t="s">
        <v>1317</v>
      </c>
      <c r="D26" s="14" t="s">
        <v>1318</v>
      </c>
      <c r="E26" s="15">
        <v>379</v>
      </c>
      <c r="F26" s="15">
        <v>140</v>
      </c>
      <c r="G26" s="15">
        <v>90</v>
      </c>
      <c r="H26" s="14" t="s">
        <v>1314</v>
      </c>
      <c r="I26" s="14">
        <v>4</v>
      </c>
      <c r="J26" s="15">
        <v>310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8"/>
    <pageSetUpPr fitToPage="1"/>
  </sheetPr>
  <dimension ref="A1:Q227"/>
  <sheetViews>
    <sheetView showGridLines="0" workbookViewId="0">
      <pane ySplit="4" topLeftCell="A53" activePane="bottomLeft" state="frozen"/>
      <selection pane="bottomLeft" activeCell="G65" sqref="G65"/>
    </sheetView>
  </sheetViews>
  <sheetFormatPr defaultRowHeight="14.4" x14ac:dyDescent="0.3"/>
  <cols>
    <col min="1" max="1" width="30" customWidth="1"/>
    <col min="2" max="2" width="28" customWidth="1"/>
    <col min="3" max="4" width="18" customWidth="1"/>
    <col min="5" max="6" width="14" customWidth="1"/>
    <col min="7" max="7" width="23" customWidth="1"/>
    <col min="8" max="8" width="18" customWidth="1"/>
    <col min="9" max="9" width="3" customWidth="1"/>
    <col min="10" max="10" width="25" customWidth="1"/>
    <col min="11" max="12" width="18" customWidth="1"/>
    <col min="13" max="15" width="14" customWidth="1"/>
    <col min="16" max="16" width="23" customWidth="1"/>
    <col min="17" max="17" width="18" customWidth="1"/>
  </cols>
  <sheetData>
    <row r="1" spans="1:8" ht="21" x14ac:dyDescent="0.4">
      <c r="A1" s="119" t="s">
        <v>1603</v>
      </c>
      <c r="B1" s="108"/>
      <c r="C1" s="108"/>
      <c r="D1" s="108"/>
      <c r="E1" s="108"/>
      <c r="F1" s="108"/>
    </row>
    <row r="2" spans="1:8" ht="31.95" customHeight="1" x14ac:dyDescent="0.3">
      <c r="A2" s="117" t="s">
        <v>1604</v>
      </c>
      <c r="B2" s="108"/>
      <c r="C2" s="108"/>
      <c r="D2" s="108"/>
      <c r="E2" s="108"/>
      <c r="F2" s="108"/>
    </row>
    <row r="4" spans="1:8" ht="15.6" x14ac:dyDescent="0.3">
      <c r="A4" s="70" t="s">
        <v>1605</v>
      </c>
      <c r="B4" s="71"/>
      <c r="C4" s="71"/>
      <c r="D4" s="71"/>
      <c r="E4" s="71"/>
      <c r="F4" s="71"/>
      <c r="G4" s="71"/>
      <c r="H4" s="71"/>
    </row>
    <row r="5" spans="1:8" ht="30" customHeight="1" x14ac:dyDescent="0.3">
      <c r="A5" s="48" t="s">
        <v>16</v>
      </c>
      <c r="B5" s="48" t="s">
        <v>10</v>
      </c>
      <c r="C5" s="48" t="s">
        <v>11</v>
      </c>
      <c r="D5" s="48" t="s">
        <v>45</v>
      </c>
      <c r="E5" s="48" t="s">
        <v>38</v>
      </c>
      <c r="F5" s="48" t="s">
        <v>39</v>
      </c>
      <c r="G5" s="48" t="s">
        <v>1534</v>
      </c>
      <c r="H5" s="48" t="s">
        <v>1606</v>
      </c>
    </row>
    <row r="6" spans="1:8" x14ac:dyDescent="0.3">
      <c r="A6" s="72" t="s">
        <v>1607</v>
      </c>
      <c r="B6" s="73">
        <v>118.85</v>
      </c>
      <c r="C6" s="73">
        <v>1396</v>
      </c>
      <c r="D6" s="74">
        <v>3</v>
      </c>
      <c r="E6" s="75">
        <v>8.5136103151862458E-2</v>
      </c>
      <c r="F6" s="72">
        <v>11.74589819099706</v>
      </c>
      <c r="G6" s="73">
        <v>318.14999999999998</v>
      </c>
      <c r="H6" s="76">
        <v>0</v>
      </c>
    </row>
    <row r="7" spans="1:8" x14ac:dyDescent="0.3">
      <c r="A7" s="77" t="s">
        <v>5</v>
      </c>
      <c r="B7" s="78">
        <v>15368.21</v>
      </c>
      <c r="C7" s="78">
        <v>37629</v>
      </c>
      <c r="D7" s="79">
        <v>86</v>
      </c>
      <c r="E7" s="80">
        <v>0.40841398921044941</v>
      </c>
      <c r="F7" s="77">
        <v>2.4484959536601858</v>
      </c>
      <c r="G7" s="78">
        <v>-3765.21</v>
      </c>
      <c r="H7" s="81">
        <v>1</v>
      </c>
    </row>
    <row r="8" spans="1:8" x14ac:dyDescent="0.3">
      <c r="A8" s="72" t="s">
        <v>12</v>
      </c>
      <c r="B8" s="73">
        <v>20601.43</v>
      </c>
      <c r="C8" s="73">
        <v>41257</v>
      </c>
      <c r="D8" s="74">
        <v>85</v>
      </c>
      <c r="E8" s="75">
        <v>0.49934386891921367</v>
      </c>
      <c r="F8" s="72">
        <v>2.0026279729125598</v>
      </c>
      <c r="G8" s="73">
        <v>-6311.43</v>
      </c>
      <c r="H8" s="76">
        <v>0</v>
      </c>
    </row>
    <row r="9" spans="1:8" x14ac:dyDescent="0.3">
      <c r="A9" s="77" t="s">
        <v>19</v>
      </c>
      <c r="B9" s="78">
        <v>9259.8799999999992</v>
      </c>
      <c r="C9" s="78">
        <v>105902</v>
      </c>
      <c r="D9" s="79">
        <v>132</v>
      </c>
      <c r="E9" s="80">
        <v>8.7438197578893692E-2</v>
      </c>
      <c r="F9" s="77">
        <v>11.4366492870318</v>
      </c>
      <c r="G9" s="78">
        <v>18190.28</v>
      </c>
      <c r="H9" s="81">
        <v>51</v>
      </c>
    </row>
    <row r="10" spans="1:8" x14ac:dyDescent="0.3">
      <c r="A10" s="72" t="s">
        <v>23</v>
      </c>
      <c r="B10" s="73">
        <v>16976.150000000001</v>
      </c>
      <c r="C10" s="73">
        <v>46206</v>
      </c>
      <c r="D10" s="74">
        <v>134</v>
      </c>
      <c r="E10" s="75">
        <v>0.36740141972903961</v>
      </c>
      <c r="F10" s="72">
        <v>2.7218185513205291</v>
      </c>
      <c r="G10" s="73">
        <v>-3972.65</v>
      </c>
      <c r="H10" s="76">
        <v>1</v>
      </c>
    </row>
    <row r="11" spans="1:8" x14ac:dyDescent="0.3">
      <c r="A11" s="77" t="s">
        <v>26</v>
      </c>
      <c r="B11" s="78">
        <v>12651.35</v>
      </c>
      <c r="C11" s="78">
        <v>40884</v>
      </c>
      <c r="D11" s="79">
        <v>60</v>
      </c>
      <c r="E11" s="80">
        <v>0.30944501516485667</v>
      </c>
      <c r="F11" s="77">
        <v>3.23159188545096</v>
      </c>
      <c r="G11" s="78">
        <v>3941.65</v>
      </c>
      <c r="H11" s="81">
        <v>0</v>
      </c>
    </row>
    <row r="12" spans="1:8" x14ac:dyDescent="0.3">
      <c r="A12" s="72" t="s">
        <v>32</v>
      </c>
      <c r="B12" s="73">
        <v>32417.17</v>
      </c>
      <c r="C12" s="73">
        <v>88116</v>
      </c>
      <c r="D12" s="74">
        <v>121</v>
      </c>
      <c r="E12" s="75">
        <v>0.36789198329474782</v>
      </c>
      <c r="F12" s="72">
        <v>2.7181891571657859</v>
      </c>
      <c r="G12" s="73">
        <v>4401.0700000000006</v>
      </c>
      <c r="H12" s="76">
        <v>1</v>
      </c>
    </row>
    <row r="13" spans="1:8" x14ac:dyDescent="0.3">
      <c r="A13" s="77" t="s">
        <v>33</v>
      </c>
      <c r="B13" s="78">
        <v>10362.290000000001</v>
      </c>
      <c r="C13" s="78">
        <v>19248</v>
      </c>
      <c r="D13" s="79">
        <v>40</v>
      </c>
      <c r="E13" s="80">
        <v>0.53835671238570248</v>
      </c>
      <c r="F13" s="77">
        <v>1.8575044705369179</v>
      </c>
      <c r="G13" s="78">
        <v>-3816.29</v>
      </c>
      <c r="H13" s="81">
        <v>0</v>
      </c>
    </row>
    <row r="14" spans="1:8" x14ac:dyDescent="0.3">
      <c r="A14" s="72" t="s">
        <v>34</v>
      </c>
      <c r="B14" s="73">
        <v>14632.23</v>
      </c>
      <c r="C14" s="73">
        <v>53031</v>
      </c>
      <c r="D14" s="74">
        <v>150</v>
      </c>
      <c r="E14" s="75">
        <v>0.2759184250721276</v>
      </c>
      <c r="F14" s="72">
        <v>3.6242595967942002</v>
      </c>
      <c r="G14" s="73">
        <v>1564.77</v>
      </c>
      <c r="H14" s="76">
        <v>1</v>
      </c>
    </row>
    <row r="15" spans="1:8" x14ac:dyDescent="0.3">
      <c r="A15" s="77" t="s">
        <v>36</v>
      </c>
      <c r="B15" s="78">
        <v>2983.76</v>
      </c>
      <c r="C15" s="78">
        <v>4905</v>
      </c>
      <c r="D15" s="79">
        <v>14</v>
      </c>
      <c r="E15" s="80">
        <v>0.60830988786952089</v>
      </c>
      <c r="F15" s="77">
        <v>1.643898973107756</v>
      </c>
      <c r="G15" s="78">
        <v>-1636.76</v>
      </c>
      <c r="H15" s="81">
        <v>0</v>
      </c>
    </row>
    <row r="16" spans="1:8" x14ac:dyDescent="0.3">
      <c r="A16" s="72" t="s">
        <v>37</v>
      </c>
      <c r="B16" s="73">
        <v>12259.85</v>
      </c>
      <c r="C16" s="73">
        <v>31337</v>
      </c>
      <c r="D16" s="74">
        <v>91</v>
      </c>
      <c r="E16" s="75">
        <v>0.39122602674155149</v>
      </c>
      <c r="F16" s="72">
        <v>2.5560671623225399</v>
      </c>
      <c r="G16" s="73">
        <v>-3421.19</v>
      </c>
      <c r="H16" s="76">
        <v>1</v>
      </c>
    </row>
    <row r="17" spans="1:17" x14ac:dyDescent="0.3">
      <c r="A17" s="77" t="s">
        <v>42</v>
      </c>
      <c r="B17" s="78">
        <v>8723.67</v>
      </c>
      <c r="C17" s="78">
        <v>19162</v>
      </c>
      <c r="D17" s="79">
        <v>35</v>
      </c>
      <c r="E17" s="80">
        <v>0.45525884563197999</v>
      </c>
      <c r="F17" s="77">
        <v>2.1965525977025719</v>
      </c>
      <c r="G17" s="78">
        <v>-1707.67</v>
      </c>
      <c r="H17" s="81">
        <v>0</v>
      </c>
    </row>
    <row r="18" spans="1:17" x14ac:dyDescent="0.3">
      <c r="A18" s="72" t="s">
        <v>43</v>
      </c>
      <c r="B18" s="73">
        <v>6016.81</v>
      </c>
      <c r="C18" s="73">
        <v>4790</v>
      </c>
      <c r="D18" s="74">
        <v>10</v>
      </c>
      <c r="E18" s="75">
        <v>1.256118997912318</v>
      </c>
      <c r="F18" s="72">
        <v>0.7961029183238294</v>
      </c>
      <c r="G18" s="73">
        <v>-4273.8100000000004</v>
      </c>
      <c r="H18" s="76">
        <v>0</v>
      </c>
    </row>
    <row r="20" spans="1:17" ht="15.6" x14ac:dyDescent="0.3">
      <c r="A20" s="70" t="s">
        <v>1608</v>
      </c>
      <c r="B20" s="71"/>
      <c r="C20" s="71"/>
      <c r="D20" s="71"/>
      <c r="E20" s="71"/>
      <c r="F20" s="71"/>
      <c r="G20" s="71"/>
      <c r="H20" s="71"/>
    </row>
    <row r="21" spans="1:17" ht="30" customHeight="1" x14ac:dyDescent="0.3">
      <c r="A21" s="48" t="s">
        <v>17</v>
      </c>
      <c r="B21" s="48" t="s">
        <v>10</v>
      </c>
      <c r="C21" s="48" t="s">
        <v>11</v>
      </c>
      <c r="D21" s="48" t="s">
        <v>45</v>
      </c>
      <c r="E21" s="48" t="s">
        <v>38</v>
      </c>
      <c r="F21" s="48" t="s">
        <v>39</v>
      </c>
      <c r="G21" s="48" t="s">
        <v>1534</v>
      </c>
      <c r="H21" s="48" t="s">
        <v>1606</v>
      </c>
      <c r="J21" s="48" t="s">
        <v>18</v>
      </c>
      <c r="K21" s="48" t="s">
        <v>10</v>
      </c>
      <c r="L21" s="48" t="s">
        <v>11</v>
      </c>
      <c r="M21" s="48" t="s">
        <v>45</v>
      </c>
      <c r="N21" s="48" t="s">
        <v>38</v>
      </c>
      <c r="O21" s="48" t="s">
        <v>39</v>
      </c>
      <c r="P21" s="48" t="s">
        <v>1534</v>
      </c>
      <c r="Q21" s="48" t="s">
        <v>1606</v>
      </c>
    </row>
    <row r="22" spans="1:17" x14ac:dyDescent="0.3">
      <c r="A22" s="72" t="s">
        <v>6</v>
      </c>
      <c r="B22" s="73">
        <v>35969.64</v>
      </c>
      <c r="C22" s="73">
        <v>78886</v>
      </c>
      <c r="D22" s="74">
        <v>171</v>
      </c>
      <c r="E22" s="75">
        <v>0.45596988058717641</v>
      </c>
      <c r="F22" s="72">
        <v>2.1931273151468851</v>
      </c>
      <c r="G22" s="73">
        <v>-10076.64</v>
      </c>
      <c r="H22" s="76">
        <v>1</v>
      </c>
      <c r="J22" s="72" t="s">
        <v>7</v>
      </c>
      <c r="K22" s="73">
        <v>34993.870000000003</v>
      </c>
      <c r="L22" s="73">
        <v>97437</v>
      </c>
      <c r="M22" s="74">
        <v>207</v>
      </c>
      <c r="N22" s="75">
        <v>0.35914354916510161</v>
      </c>
      <c r="O22" s="72">
        <v>2.784401953827913</v>
      </c>
      <c r="P22" s="73">
        <v>-3055.48</v>
      </c>
      <c r="Q22" s="76">
        <v>18</v>
      </c>
    </row>
    <row r="23" spans="1:17" x14ac:dyDescent="0.3">
      <c r="A23" s="77" t="s">
        <v>13</v>
      </c>
      <c r="B23" s="78">
        <v>27894.959999999999</v>
      </c>
      <c r="C23" s="78">
        <v>77126</v>
      </c>
      <c r="D23" s="79">
        <v>165</v>
      </c>
      <c r="E23" s="80">
        <v>0.36168036719134922</v>
      </c>
      <c r="F23" s="77">
        <v>2.764872220644877</v>
      </c>
      <c r="G23" s="78">
        <v>-1116.3</v>
      </c>
      <c r="H23" s="81">
        <v>1</v>
      </c>
      <c r="J23" s="77" t="s">
        <v>14</v>
      </c>
      <c r="K23" s="78">
        <v>56866.21</v>
      </c>
      <c r="L23" s="78">
        <v>180536</v>
      </c>
      <c r="M23" s="79">
        <v>341</v>
      </c>
      <c r="N23" s="80">
        <v>0.31498543226835651</v>
      </c>
      <c r="O23" s="77">
        <v>3.1747499965269359</v>
      </c>
      <c r="P23" s="78">
        <v>1287.92</v>
      </c>
      <c r="Q23" s="81">
        <v>20</v>
      </c>
    </row>
    <row r="24" spans="1:17" x14ac:dyDescent="0.3">
      <c r="A24" s="72" t="s">
        <v>20</v>
      </c>
      <c r="B24" s="73">
        <v>73404.28</v>
      </c>
      <c r="C24" s="73">
        <v>294651</v>
      </c>
      <c r="D24" s="74">
        <v>540</v>
      </c>
      <c r="E24" s="75">
        <v>0.2491227927276676</v>
      </c>
      <c r="F24" s="72">
        <v>4.0140847372932482</v>
      </c>
      <c r="G24" s="73">
        <v>20501.62</v>
      </c>
      <c r="H24" s="76">
        <v>54</v>
      </c>
      <c r="J24" s="72" t="s">
        <v>21</v>
      </c>
      <c r="K24" s="73">
        <v>70511.570000000007</v>
      </c>
      <c r="L24" s="73">
        <v>215890</v>
      </c>
      <c r="M24" s="74">
        <v>413</v>
      </c>
      <c r="N24" s="75">
        <v>0.32660878225022011</v>
      </c>
      <c r="O24" s="72">
        <v>3.061767026319226</v>
      </c>
      <c r="P24" s="73">
        <v>1278.47</v>
      </c>
      <c r="Q24" s="76">
        <v>18</v>
      </c>
    </row>
    <row r="25" spans="1:17" x14ac:dyDescent="0.3">
      <c r="A25" s="77" t="s">
        <v>24</v>
      </c>
      <c r="B25" s="78">
        <v>19085.96</v>
      </c>
      <c r="C25" s="78">
        <v>38410</v>
      </c>
      <c r="D25" s="79">
        <v>75</v>
      </c>
      <c r="E25" s="80">
        <v>0.49690080708148909</v>
      </c>
      <c r="F25" s="77">
        <v>2.012474090902423</v>
      </c>
      <c r="G25" s="78">
        <v>-5523.96</v>
      </c>
      <c r="H25" s="81">
        <v>0</v>
      </c>
    </row>
    <row r="26" spans="1:17" x14ac:dyDescent="0.3">
      <c r="A26" s="72" t="s">
        <v>27</v>
      </c>
      <c r="B26" s="73">
        <v>6016.81</v>
      </c>
      <c r="C26" s="73">
        <v>4790</v>
      </c>
      <c r="D26" s="74">
        <v>10</v>
      </c>
      <c r="E26" s="75">
        <v>1.256118997912318</v>
      </c>
      <c r="F26" s="72">
        <v>0.7961029183238294</v>
      </c>
      <c r="G26" s="73">
        <v>-4273.8100000000004</v>
      </c>
      <c r="H26" s="76">
        <v>0</v>
      </c>
    </row>
    <row r="29" spans="1:17" ht="15.6" x14ac:dyDescent="0.3">
      <c r="A29" s="70" t="s">
        <v>1609</v>
      </c>
      <c r="B29" s="71"/>
      <c r="C29" s="71"/>
      <c r="D29" s="71"/>
      <c r="E29" s="71"/>
      <c r="F29" s="71"/>
    </row>
    <row r="30" spans="1:17" x14ac:dyDescent="0.3">
      <c r="A30" s="118" t="s">
        <v>1610</v>
      </c>
      <c r="B30" s="108"/>
      <c r="C30" s="108"/>
      <c r="D30" s="108"/>
      <c r="E30" s="108"/>
      <c r="F30" s="108"/>
    </row>
    <row r="31" spans="1:17" ht="30" customHeight="1" x14ac:dyDescent="0.3">
      <c r="A31" s="48" t="s">
        <v>1611</v>
      </c>
      <c r="B31" s="48" t="s">
        <v>1460</v>
      </c>
      <c r="C31" s="48" t="s">
        <v>10</v>
      </c>
      <c r="D31" s="48" t="s">
        <v>46</v>
      </c>
      <c r="E31" s="48" t="s">
        <v>45</v>
      </c>
      <c r="F31" s="48" t="s">
        <v>11</v>
      </c>
    </row>
    <row r="32" spans="1:17" x14ac:dyDescent="0.3">
      <c r="A32" s="74">
        <v>1</v>
      </c>
      <c r="B32" s="72" t="s">
        <v>210</v>
      </c>
      <c r="C32" s="73">
        <v>5911.46</v>
      </c>
      <c r="D32" s="74">
        <v>556</v>
      </c>
      <c r="E32" s="74">
        <v>0</v>
      </c>
      <c r="F32" s="82">
        <v>0</v>
      </c>
    </row>
    <row r="33" spans="1:7" x14ac:dyDescent="0.3">
      <c r="A33" s="79">
        <v>2</v>
      </c>
      <c r="B33" s="77" t="s">
        <v>573</v>
      </c>
      <c r="C33" s="78">
        <v>858.28</v>
      </c>
      <c r="D33" s="79">
        <v>72</v>
      </c>
      <c r="E33" s="79">
        <v>0</v>
      </c>
      <c r="F33" s="83">
        <v>0</v>
      </c>
    </row>
    <row r="34" spans="1:7" x14ac:dyDescent="0.3">
      <c r="A34" s="74">
        <v>3</v>
      </c>
      <c r="B34" s="72" t="s">
        <v>471</v>
      </c>
      <c r="C34" s="73">
        <v>840.6</v>
      </c>
      <c r="D34" s="74">
        <v>90</v>
      </c>
      <c r="E34" s="74">
        <v>0</v>
      </c>
      <c r="F34" s="82">
        <v>0</v>
      </c>
    </row>
    <row r="35" spans="1:7" x14ac:dyDescent="0.3">
      <c r="A35" s="79">
        <v>4</v>
      </c>
      <c r="B35" s="77" t="s">
        <v>237</v>
      </c>
      <c r="C35" s="78">
        <v>814.41</v>
      </c>
      <c r="D35" s="79">
        <v>106</v>
      </c>
      <c r="E35" s="79">
        <v>0</v>
      </c>
      <c r="F35" s="83">
        <v>0</v>
      </c>
    </row>
    <row r="36" spans="1:7" x14ac:dyDescent="0.3">
      <c r="A36" s="74">
        <v>5</v>
      </c>
      <c r="B36" s="72" t="s">
        <v>295</v>
      </c>
      <c r="C36" s="73">
        <v>767.48</v>
      </c>
      <c r="D36" s="74">
        <v>88</v>
      </c>
      <c r="E36" s="74">
        <v>0</v>
      </c>
      <c r="F36" s="82">
        <v>0</v>
      </c>
    </row>
    <row r="37" spans="1:7" x14ac:dyDescent="0.3">
      <c r="A37" s="79">
        <v>6</v>
      </c>
      <c r="B37" s="77" t="s">
        <v>584</v>
      </c>
      <c r="C37" s="78">
        <v>606.16999999999996</v>
      </c>
      <c r="D37" s="79">
        <v>60</v>
      </c>
      <c r="E37" s="79">
        <v>0</v>
      </c>
      <c r="F37" s="83">
        <v>0</v>
      </c>
    </row>
    <row r="38" spans="1:7" x14ac:dyDescent="0.3">
      <c r="A38" s="74">
        <v>7</v>
      </c>
      <c r="B38" s="72" t="s">
        <v>440</v>
      </c>
      <c r="C38" s="73">
        <v>575.16999999999996</v>
      </c>
      <c r="D38" s="74">
        <v>77</v>
      </c>
      <c r="E38" s="74">
        <v>0</v>
      </c>
      <c r="F38" s="82">
        <v>0</v>
      </c>
    </row>
    <row r="39" spans="1:7" x14ac:dyDescent="0.3">
      <c r="A39" s="79">
        <v>8</v>
      </c>
      <c r="B39" s="77" t="s">
        <v>233</v>
      </c>
      <c r="C39" s="78">
        <v>562.61</v>
      </c>
      <c r="D39" s="79">
        <v>60</v>
      </c>
      <c r="E39" s="79">
        <v>0</v>
      </c>
      <c r="F39" s="83">
        <v>0</v>
      </c>
    </row>
    <row r="40" spans="1:7" x14ac:dyDescent="0.3">
      <c r="A40" s="74">
        <v>9</v>
      </c>
      <c r="B40" s="72" t="s">
        <v>370</v>
      </c>
      <c r="C40" s="73">
        <v>542.43999999999994</v>
      </c>
      <c r="D40" s="74">
        <v>31</v>
      </c>
      <c r="E40" s="74">
        <v>0</v>
      </c>
      <c r="F40" s="82">
        <v>0</v>
      </c>
    </row>
    <row r="41" spans="1:7" x14ac:dyDescent="0.3">
      <c r="A41" s="79">
        <v>10</v>
      </c>
      <c r="B41" s="77" t="s">
        <v>521</v>
      </c>
      <c r="C41" s="78">
        <v>535.04</v>
      </c>
      <c r="D41" s="79">
        <v>38</v>
      </c>
      <c r="E41" s="79">
        <v>0</v>
      </c>
      <c r="F41" s="83">
        <v>0</v>
      </c>
    </row>
    <row r="44" spans="1:7" ht="15.6" x14ac:dyDescent="0.3">
      <c r="A44" s="70" t="s">
        <v>1612</v>
      </c>
      <c r="B44" s="71"/>
      <c r="C44" s="71"/>
      <c r="D44" s="71"/>
      <c r="E44" s="71"/>
      <c r="F44" s="71"/>
      <c r="G44" s="71"/>
    </row>
    <row r="45" spans="1:7" x14ac:dyDescent="0.3">
      <c r="A45" s="118" t="s">
        <v>1613</v>
      </c>
      <c r="B45" s="108"/>
      <c r="C45" s="108"/>
      <c r="D45" s="108"/>
      <c r="E45" s="108"/>
      <c r="F45" s="108"/>
      <c r="G45" s="108"/>
    </row>
    <row r="46" spans="1:7" ht="30" customHeight="1" x14ac:dyDescent="0.3">
      <c r="A46" s="48" t="s">
        <v>1611</v>
      </c>
      <c r="B46" s="48" t="s">
        <v>1460</v>
      </c>
      <c r="C46" s="48" t="s">
        <v>1534</v>
      </c>
      <c r="D46" s="48" t="s">
        <v>10</v>
      </c>
      <c r="E46" s="48" t="s">
        <v>11</v>
      </c>
      <c r="F46" s="48" t="s">
        <v>1614</v>
      </c>
      <c r="G46" s="48" t="s">
        <v>1615</v>
      </c>
    </row>
    <row r="47" spans="1:7" x14ac:dyDescent="0.3">
      <c r="A47" s="79">
        <v>1</v>
      </c>
      <c r="B47" s="77" t="s">
        <v>215</v>
      </c>
      <c r="C47" s="78">
        <v>6964.73</v>
      </c>
      <c r="D47" s="78">
        <v>4851.51</v>
      </c>
      <c r="E47" s="78">
        <v>29205</v>
      </c>
      <c r="F47" s="79">
        <v>21</v>
      </c>
      <c r="G47" s="81">
        <v>1</v>
      </c>
    </row>
    <row r="48" spans="1:7" x14ac:dyDescent="0.3">
      <c r="A48" s="74">
        <v>2</v>
      </c>
      <c r="B48" s="72" t="s">
        <v>225</v>
      </c>
      <c r="C48" s="73">
        <v>4824.96</v>
      </c>
      <c r="D48" s="73">
        <v>5321.04</v>
      </c>
      <c r="E48" s="73">
        <v>24662</v>
      </c>
      <c r="F48" s="74">
        <v>27</v>
      </c>
      <c r="G48" s="76">
        <v>0</v>
      </c>
    </row>
    <row r="49" spans="1:7" x14ac:dyDescent="0.3">
      <c r="A49" s="79">
        <v>3</v>
      </c>
      <c r="B49" s="77" t="s">
        <v>346</v>
      </c>
      <c r="C49" s="78">
        <v>4291.59</v>
      </c>
      <c r="D49" s="78">
        <v>966.41</v>
      </c>
      <c r="E49" s="78">
        <v>13178</v>
      </c>
      <c r="F49" s="79">
        <v>17</v>
      </c>
      <c r="G49" s="81">
        <v>0</v>
      </c>
    </row>
    <row r="50" spans="1:7" x14ac:dyDescent="0.3">
      <c r="A50" s="74">
        <v>4</v>
      </c>
      <c r="B50" s="72" t="s">
        <v>323</v>
      </c>
      <c r="C50" s="73">
        <v>4105.3</v>
      </c>
      <c r="D50" s="73">
        <v>1714.7</v>
      </c>
      <c r="E50" s="73">
        <v>14970</v>
      </c>
      <c r="F50" s="74">
        <v>20</v>
      </c>
      <c r="G50" s="76">
        <v>0</v>
      </c>
    </row>
    <row r="51" spans="1:7" x14ac:dyDescent="0.3">
      <c r="A51" s="79">
        <v>5</v>
      </c>
      <c r="B51" s="77" t="s">
        <v>250</v>
      </c>
      <c r="C51" s="78">
        <v>3151.11</v>
      </c>
      <c r="D51" s="78">
        <v>980.34999999999991</v>
      </c>
      <c r="E51" s="78">
        <v>11980</v>
      </c>
      <c r="F51" s="79">
        <v>15</v>
      </c>
      <c r="G51" s="81">
        <v>1</v>
      </c>
    </row>
    <row r="52" spans="1:7" x14ac:dyDescent="0.3">
      <c r="A52" s="74">
        <v>6</v>
      </c>
      <c r="B52" s="72" t="s">
        <v>431</v>
      </c>
      <c r="C52" s="73">
        <v>2890.39</v>
      </c>
      <c r="D52" s="73">
        <v>720.61</v>
      </c>
      <c r="E52" s="73">
        <v>10327</v>
      </c>
      <c r="F52" s="74">
        <v>19</v>
      </c>
      <c r="G52" s="76">
        <v>0</v>
      </c>
    </row>
    <row r="53" spans="1:7" x14ac:dyDescent="0.3">
      <c r="A53" s="79">
        <v>7</v>
      </c>
      <c r="B53" s="77" t="s">
        <v>496</v>
      </c>
      <c r="C53" s="78">
        <v>2500.19</v>
      </c>
      <c r="D53" s="78">
        <v>606.80999999999995</v>
      </c>
      <c r="E53" s="78">
        <v>7787</v>
      </c>
      <c r="F53" s="79">
        <v>14</v>
      </c>
      <c r="G53" s="81">
        <v>0</v>
      </c>
    </row>
    <row r="54" spans="1:7" x14ac:dyDescent="0.3">
      <c r="A54" s="74">
        <v>8</v>
      </c>
      <c r="B54" s="72" t="s">
        <v>209</v>
      </c>
      <c r="C54" s="73">
        <v>1980.48</v>
      </c>
      <c r="D54" s="73">
        <v>853.52</v>
      </c>
      <c r="E54" s="73">
        <v>7137</v>
      </c>
      <c r="F54" s="74">
        <v>19</v>
      </c>
      <c r="G54" s="76">
        <v>0</v>
      </c>
    </row>
    <row r="55" spans="1:7" x14ac:dyDescent="0.3">
      <c r="A55" s="79">
        <v>9</v>
      </c>
      <c r="B55" s="77" t="s">
        <v>345</v>
      </c>
      <c r="C55" s="78">
        <v>1957.87</v>
      </c>
      <c r="D55" s="78">
        <v>432.13</v>
      </c>
      <c r="E55" s="78">
        <v>5990</v>
      </c>
      <c r="F55" s="79">
        <v>12</v>
      </c>
      <c r="G55" s="81">
        <v>0</v>
      </c>
    </row>
    <row r="56" spans="1:7" x14ac:dyDescent="0.3">
      <c r="A56" s="74">
        <v>10</v>
      </c>
      <c r="B56" s="72" t="s">
        <v>350</v>
      </c>
      <c r="C56" s="73">
        <v>1876.55</v>
      </c>
      <c r="D56" s="73">
        <v>838.6</v>
      </c>
      <c r="E56" s="73">
        <v>6289</v>
      </c>
      <c r="F56" s="74">
        <v>18</v>
      </c>
      <c r="G56" s="76">
        <v>6</v>
      </c>
    </row>
    <row r="59" spans="1:7" ht="15.6" x14ac:dyDescent="0.3">
      <c r="A59" s="70" t="s">
        <v>1616</v>
      </c>
      <c r="B59" s="71"/>
      <c r="C59" s="71"/>
      <c r="D59" s="71"/>
      <c r="E59" s="71"/>
      <c r="F59" s="71"/>
      <c r="G59" s="71"/>
    </row>
    <row r="60" spans="1:7" x14ac:dyDescent="0.3">
      <c r="A60" s="108" t="s">
        <v>1617</v>
      </c>
      <c r="B60" s="108"/>
      <c r="C60" s="108"/>
      <c r="D60" s="108"/>
      <c r="E60" s="108"/>
      <c r="F60" s="108"/>
      <c r="G60" s="108"/>
    </row>
    <row r="61" spans="1:7" ht="30" customHeight="1" x14ac:dyDescent="0.3">
      <c r="A61" s="48" t="s">
        <v>9</v>
      </c>
      <c r="B61" s="48" t="s">
        <v>1618</v>
      </c>
      <c r="C61" s="48" t="s">
        <v>10</v>
      </c>
      <c r="D61" s="48" t="s">
        <v>11</v>
      </c>
      <c r="E61" s="48" t="s">
        <v>45</v>
      </c>
      <c r="F61" s="48" t="s">
        <v>38</v>
      </c>
      <c r="G61" s="48" t="s">
        <v>135</v>
      </c>
    </row>
    <row r="62" spans="1:7" x14ac:dyDescent="0.3">
      <c r="A62" s="72" t="s">
        <v>1619</v>
      </c>
      <c r="B62" s="72" t="s">
        <v>1620</v>
      </c>
      <c r="C62" s="73">
        <v>37578.92</v>
      </c>
      <c r="D62" s="73">
        <v>114493</v>
      </c>
      <c r="E62" s="74">
        <v>244</v>
      </c>
      <c r="F62" s="75">
        <v>0.3282202405387229</v>
      </c>
      <c r="G62" s="84">
        <v>5.6665118439386902E-2</v>
      </c>
    </row>
    <row r="63" spans="1:7" x14ac:dyDescent="0.3">
      <c r="A63" s="77" t="s">
        <v>1621</v>
      </c>
      <c r="B63" s="77" t="s">
        <v>1622</v>
      </c>
      <c r="C63" s="78">
        <v>38546.129999999997</v>
      </c>
      <c r="D63" s="78">
        <v>127310</v>
      </c>
      <c r="E63" s="79">
        <v>248</v>
      </c>
      <c r="F63" s="80">
        <v>0.30277378053570031</v>
      </c>
      <c r="G63" s="85">
        <v>5.8545797922568463E-2</v>
      </c>
    </row>
    <row r="64" spans="1:7" x14ac:dyDescent="0.3">
      <c r="A64" s="72" t="s">
        <v>1623</v>
      </c>
      <c r="B64" s="72" t="s">
        <v>1624</v>
      </c>
      <c r="C64" s="73">
        <v>42275.68</v>
      </c>
      <c r="D64" s="73">
        <v>142153</v>
      </c>
      <c r="E64" s="74">
        <v>265</v>
      </c>
      <c r="F64" s="75">
        <v>0.29739562302589462</v>
      </c>
      <c r="G64" s="84">
        <v>5.6418990845220347E-2</v>
      </c>
    </row>
    <row r="65" spans="1:7" x14ac:dyDescent="0.3">
      <c r="A65" s="77" t="s">
        <v>1625</v>
      </c>
      <c r="B65" s="77" t="s">
        <v>1626</v>
      </c>
      <c r="C65" s="78">
        <v>43970.92</v>
      </c>
      <c r="D65" s="78">
        <v>109907</v>
      </c>
      <c r="E65" s="79">
        <v>204</v>
      </c>
      <c r="F65" s="80">
        <v>0.40007388064454491</v>
      </c>
      <c r="G65" s="85">
        <v>4.4155844155844157E-2</v>
      </c>
    </row>
    <row r="72" spans="1:7" ht="15.6" x14ac:dyDescent="0.3">
      <c r="A72" s="70" t="s">
        <v>1627</v>
      </c>
      <c r="B72" s="71"/>
      <c r="C72" s="71"/>
      <c r="D72" s="71"/>
      <c r="E72" s="71"/>
      <c r="F72" s="71"/>
      <c r="G72" s="71"/>
    </row>
    <row r="73" spans="1:7" x14ac:dyDescent="0.3">
      <c r="A73" s="118" t="s">
        <v>1628</v>
      </c>
      <c r="B73" s="108"/>
      <c r="C73" s="108"/>
      <c r="D73" s="108"/>
      <c r="E73" s="108"/>
      <c r="F73" s="108"/>
      <c r="G73" s="108"/>
    </row>
    <row r="74" spans="1:7" ht="30" customHeight="1" x14ac:dyDescent="0.3">
      <c r="A74" s="48" t="s">
        <v>1611</v>
      </c>
      <c r="B74" s="48" t="s">
        <v>1460</v>
      </c>
      <c r="C74" s="48" t="s">
        <v>1629</v>
      </c>
      <c r="D74" s="48" t="s">
        <v>1630</v>
      </c>
      <c r="E74" s="48" t="s">
        <v>1631</v>
      </c>
      <c r="F74" s="48" t="s">
        <v>1632</v>
      </c>
      <c r="G74" s="48" t="s">
        <v>1633</v>
      </c>
    </row>
    <row r="75" spans="1:7" x14ac:dyDescent="0.3">
      <c r="A75" s="79">
        <v>1</v>
      </c>
      <c r="B75" s="77" t="s">
        <v>408</v>
      </c>
      <c r="C75" s="79">
        <v>2</v>
      </c>
      <c r="D75" s="77" t="s">
        <v>1634</v>
      </c>
      <c r="E75" s="78">
        <v>6390.5</v>
      </c>
      <c r="F75" s="78">
        <v>8980</v>
      </c>
      <c r="G75" s="81">
        <v>18</v>
      </c>
    </row>
    <row r="76" spans="1:7" x14ac:dyDescent="0.3">
      <c r="A76" s="74">
        <v>2</v>
      </c>
      <c r="B76" s="72" t="s">
        <v>210</v>
      </c>
      <c r="C76" s="74">
        <v>3</v>
      </c>
      <c r="D76" s="72" t="s">
        <v>1635</v>
      </c>
      <c r="E76" s="73">
        <v>5911.46</v>
      </c>
      <c r="F76" s="73">
        <v>0</v>
      </c>
      <c r="G76" s="76">
        <v>0</v>
      </c>
    </row>
    <row r="77" spans="1:7" x14ac:dyDescent="0.3">
      <c r="A77" s="79">
        <v>3</v>
      </c>
      <c r="B77" s="77" t="s">
        <v>225</v>
      </c>
      <c r="C77" s="79">
        <v>2</v>
      </c>
      <c r="D77" s="77" t="s">
        <v>1636</v>
      </c>
      <c r="E77" s="78">
        <v>5321.04</v>
      </c>
      <c r="F77" s="78">
        <v>24662</v>
      </c>
      <c r="G77" s="81">
        <v>35</v>
      </c>
    </row>
    <row r="78" spans="1:7" x14ac:dyDescent="0.3">
      <c r="A78" s="74">
        <v>4</v>
      </c>
      <c r="B78" s="72" t="s">
        <v>454</v>
      </c>
      <c r="C78" s="74">
        <v>3</v>
      </c>
      <c r="D78" s="72" t="s">
        <v>1635</v>
      </c>
      <c r="E78" s="73">
        <v>5286.13</v>
      </c>
      <c r="F78" s="73">
        <v>11381</v>
      </c>
      <c r="G78" s="76">
        <v>17</v>
      </c>
    </row>
    <row r="79" spans="1:7" x14ac:dyDescent="0.3">
      <c r="A79" s="79">
        <v>5</v>
      </c>
      <c r="B79" s="77" t="s">
        <v>215</v>
      </c>
      <c r="C79" s="79">
        <v>2</v>
      </c>
      <c r="D79" s="77" t="s">
        <v>1636</v>
      </c>
      <c r="E79" s="78">
        <v>4851.51</v>
      </c>
      <c r="F79" s="78">
        <v>29205</v>
      </c>
      <c r="G79" s="81">
        <v>40</v>
      </c>
    </row>
    <row r="80" spans="1:7" x14ac:dyDescent="0.3">
      <c r="A80" s="74">
        <v>6</v>
      </c>
      <c r="B80" s="72" t="s">
        <v>162</v>
      </c>
      <c r="C80" s="74">
        <v>2</v>
      </c>
      <c r="D80" s="72" t="s">
        <v>1637</v>
      </c>
      <c r="E80" s="73">
        <v>4127.99</v>
      </c>
      <c r="F80" s="73">
        <v>7581</v>
      </c>
      <c r="G80" s="76">
        <v>19</v>
      </c>
    </row>
    <row r="81" spans="1:7" x14ac:dyDescent="0.3">
      <c r="A81" s="79">
        <v>7</v>
      </c>
      <c r="B81" s="77" t="s">
        <v>205</v>
      </c>
      <c r="C81" s="79">
        <v>3</v>
      </c>
      <c r="D81" s="77" t="s">
        <v>1635</v>
      </c>
      <c r="E81" s="78">
        <v>2864.44</v>
      </c>
      <c r="F81" s="78">
        <v>7188</v>
      </c>
      <c r="G81" s="81">
        <v>11</v>
      </c>
    </row>
    <row r="82" spans="1:7" x14ac:dyDescent="0.3">
      <c r="A82" s="74">
        <v>8</v>
      </c>
      <c r="B82" s="72" t="s">
        <v>228</v>
      </c>
      <c r="C82" s="74">
        <v>2</v>
      </c>
      <c r="D82" s="72" t="s">
        <v>1638</v>
      </c>
      <c r="E82" s="73">
        <v>2476.44</v>
      </c>
      <c r="F82" s="73">
        <v>898</v>
      </c>
      <c r="G82" s="76">
        <v>2</v>
      </c>
    </row>
    <row r="83" spans="1:7" x14ac:dyDescent="0.3">
      <c r="A83" s="79">
        <v>9</v>
      </c>
      <c r="B83" s="77" t="s">
        <v>189</v>
      </c>
      <c r="C83" s="79">
        <v>2</v>
      </c>
      <c r="D83" s="77" t="s">
        <v>1634</v>
      </c>
      <c r="E83" s="78">
        <v>2410.2800000000002</v>
      </c>
      <c r="F83" s="78">
        <v>5933</v>
      </c>
      <c r="G83" s="81">
        <v>16</v>
      </c>
    </row>
    <row r="84" spans="1:7" x14ac:dyDescent="0.3">
      <c r="A84" s="74">
        <v>10</v>
      </c>
      <c r="B84" s="72" t="s">
        <v>411</v>
      </c>
      <c r="C84" s="74">
        <v>2</v>
      </c>
      <c r="D84" s="72" t="s">
        <v>1634</v>
      </c>
      <c r="E84" s="73">
        <v>2040.94</v>
      </c>
      <c r="F84" s="73">
        <v>2694</v>
      </c>
      <c r="G84" s="76">
        <v>6</v>
      </c>
    </row>
    <row r="85" spans="1:7" x14ac:dyDescent="0.3">
      <c r="A85" s="79">
        <v>11</v>
      </c>
      <c r="B85" s="77" t="s">
        <v>374</v>
      </c>
      <c r="C85" s="79">
        <v>3</v>
      </c>
      <c r="D85" s="77" t="s">
        <v>1635</v>
      </c>
      <c r="E85" s="78">
        <v>1980.26</v>
      </c>
      <c r="F85" s="78">
        <v>8235</v>
      </c>
      <c r="G85" s="81">
        <v>10</v>
      </c>
    </row>
    <row r="86" spans="1:7" x14ac:dyDescent="0.3">
      <c r="A86" s="74">
        <v>12</v>
      </c>
      <c r="B86" s="72" t="s">
        <v>280</v>
      </c>
      <c r="C86" s="74">
        <v>2</v>
      </c>
      <c r="D86" s="72" t="s">
        <v>1634</v>
      </c>
      <c r="E86" s="73">
        <v>1893.82</v>
      </c>
      <c r="F86" s="73">
        <v>3839</v>
      </c>
      <c r="G86" s="76">
        <v>10</v>
      </c>
    </row>
    <row r="87" spans="1:7" x14ac:dyDescent="0.3">
      <c r="A87" s="79">
        <v>13</v>
      </c>
      <c r="B87" s="77" t="s">
        <v>619</v>
      </c>
      <c r="C87" s="79">
        <v>2</v>
      </c>
      <c r="D87" s="77" t="s">
        <v>1636</v>
      </c>
      <c r="E87" s="78">
        <v>1740.68</v>
      </c>
      <c r="F87" s="78">
        <v>5841</v>
      </c>
      <c r="G87" s="81">
        <v>7</v>
      </c>
    </row>
    <row r="88" spans="1:7" x14ac:dyDescent="0.3">
      <c r="A88" s="74">
        <v>14</v>
      </c>
      <c r="B88" s="72" t="s">
        <v>194</v>
      </c>
      <c r="C88" s="74">
        <v>2</v>
      </c>
      <c r="D88" s="72" t="s">
        <v>1639</v>
      </c>
      <c r="E88" s="73">
        <v>1722.85</v>
      </c>
      <c r="F88" s="73">
        <v>5187</v>
      </c>
      <c r="G88" s="76">
        <v>11</v>
      </c>
    </row>
    <row r="89" spans="1:7" x14ac:dyDescent="0.3">
      <c r="A89" s="79">
        <v>15</v>
      </c>
      <c r="B89" s="77" t="s">
        <v>207</v>
      </c>
      <c r="C89" s="79">
        <v>3</v>
      </c>
      <c r="D89" s="77" t="s">
        <v>1635</v>
      </c>
      <c r="E89" s="78">
        <v>1675.14</v>
      </c>
      <c r="F89" s="78">
        <v>1198</v>
      </c>
      <c r="G89" s="81">
        <v>2</v>
      </c>
    </row>
    <row r="90" spans="1:7" x14ac:dyDescent="0.3">
      <c r="A90" s="74">
        <v>16</v>
      </c>
      <c r="B90" s="72" t="s">
        <v>388</v>
      </c>
      <c r="C90" s="74">
        <v>2</v>
      </c>
      <c r="D90" s="72" t="s">
        <v>1637</v>
      </c>
      <c r="E90" s="73">
        <v>1612.63</v>
      </c>
      <c r="F90" s="73">
        <v>897</v>
      </c>
      <c r="G90" s="76">
        <v>3</v>
      </c>
    </row>
    <row r="91" spans="1:7" x14ac:dyDescent="0.3">
      <c r="A91" s="79">
        <v>17</v>
      </c>
      <c r="B91" s="77" t="s">
        <v>175</v>
      </c>
      <c r="C91" s="79">
        <v>2</v>
      </c>
      <c r="D91" s="77" t="s">
        <v>1634</v>
      </c>
      <c r="E91" s="78">
        <v>1350.01</v>
      </c>
      <c r="F91" s="78">
        <v>1796</v>
      </c>
      <c r="G91" s="81">
        <v>3</v>
      </c>
    </row>
    <row r="92" spans="1:7" x14ac:dyDescent="0.3">
      <c r="A92" s="74">
        <v>18</v>
      </c>
      <c r="B92" s="72" t="s">
        <v>156</v>
      </c>
      <c r="C92" s="74">
        <v>3</v>
      </c>
      <c r="D92" s="72" t="s">
        <v>1635</v>
      </c>
      <c r="E92" s="73">
        <v>1280.25</v>
      </c>
      <c r="F92" s="73">
        <v>3294</v>
      </c>
      <c r="G92" s="76">
        <v>6</v>
      </c>
    </row>
    <row r="93" spans="1:7" x14ac:dyDescent="0.3">
      <c r="A93" s="79">
        <v>19</v>
      </c>
      <c r="B93" s="77" t="s">
        <v>270</v>
      </c>
      <c r="C93" s="79">
        <v>2</v>
      </c>
      <c r="D93" s="77" t="s">
        <v>1639</v>
      </c>
      <c r="E93" s="78">
        <v>1273</v>
      </c>
      <c r="F93" s="78">
        <v>1716</v>
      </c>
      <c r="G93" s="81">
        <v>4</v>
      </c>
    </row>
    <row r="94" spans="1:7" x14ac:dyDescent="0.3">
      <c r="A94" s="74">
        <v>20</v>
      </c>
      <c r="B94" s="72" t="s">
        <v>368</v>
      </c>
      <c r="C94" s="74">
        <v>2</v>
      </c>
      <c r="D94" s="72" t="s">
        <v>1636</v>
      </c>
      <c r="E94" s="73">
        <v>1237.6300000000001</v>
      </c>
      <c r="F94" s="73">
        <v>649</v>
      </c>
      <c r="G94" s="76">
        <v>1</v>
      </c>
    </row>
    <row r="95" spans="1:7" x14ac:dyDescent="0.3">
      <c r="A95" s="79">
        <v>21</v>
      </c>
      <c r="B95" s="77" t="s">
        <v>165</v>
      </c>
      <c r="C95" s="79">
        <v>2</v>
      </c>
      <c r="D95" s="77" t="s">
        <v>1638</v>
      </c>
      <c r="E95" s="78">
        <v>1233.78</v>
      </c>
      <c r="F95" s="78">
        <v>1347</v>
      </c>
      <c r="G95" s="81">
        <v>3</v>
      </c>
    </row>
    <row r="96" spans="1:7" x14ac:dyDescent="0.3">
      <c r="A96" s="74">
        <v>22</v>
      </c>
      <c r="B96" s="72" t="s">
        <v>264</v>
      </c>
      <c r="C96" s="74">
        <v>2</v>
      </c>
      <c r="D96" s="72" t="s">
        <v>1639</v>
      </c>
      <c r="E96" s="73">
        <v>1217.6199999999999</v>
      </c>
      <c r="F96" s="73">
        <v>1596</v>
      </c>
      <c r="G96" s="76">
        <v>4</v>
      </c>
    </row>
    <row r="97" spans="1:7" x14ac:dyDescent="0.3">
      <c r="A97" s="79">
        <v>23</v>
      </c>
      <c r="B97" s="77" t="s">
        <v>375</v>
      </c>
      <c r="C97" s="79">
        <v>2</v>
      </c>
      <c r="D97" s="77" t="s">
        <v>1637</v>
      </c>
      <c r="E97" s="78">
        <v>1200.08</v>
      </c>
      <c r="F97" s="78">
        <v>7980</v>
      </c>
      <c r="G97" s="81">
        <v>20</v>
      </c>
    </row>
    <row r="98" spans="1:7" x14ac:dyDescent="0.3">
      <c r="A98" s="74">
        <v>24</v>
      </c>
      <c r="B98" s="72" t="s">
        <v>413</v>
      </c>
      <c r="C98" s="74">
        <v>2</v>
      </c>
      <c r="D98" s="72" t="s">
        <v>1634</v>
      </c>
      <c r="E98" s="73">
        <v>1169.1099999999999</v>
      </c>
      <c r="F98" s="73">
        <v>1396</v>
      </c>
      <c r="G98" s="76">
        <v>4</v>
      </c>
    </row>
    <row r="99" spans="1:7" x14ac:dyDescent="0.3">
      <c r="A99" s="79">
        <v>25</v>
      </c>
      <c r="B99" s="77" t="s">
        <v>152</v>
      </c>
      <c r="C99" s="79">
        <v>3</v>
      </c>
      <c r="D99" s="77" t="s">
        <v>1635</v>
      </c>
      <c r="E99" s="78">
        <v>1002.94</v>
      </c>
      <c r="F99" s="78">
        <v>1647</v>
      </c>
      <c r="G99" s="81">
        <v>3</v>
      </c>
    </row>
    <row r="100" spans="1:7" x14ac:dyDescent="0.3">
      <c r="A100" s="74">
        <v>26</v>
      </c>
      <c r="B100" s="72" t="s">
        <v>524</v>
      </c>
      <c r="C100" s="74">
        <v>3</v>
      </c>
      <c r="D100" s="72" t="s">
        <v>1635</v>
      </c>
      <c r="E100" s="73">
        <v>991.48</v>
      </c>
      <c r="F100" s="73">
        <v>5391</v>
      </c>
      <c r="G100" s="76">
        <v>9</v>
      </c>
    </row>
    <row r="101" spans="1:7" x14ac:dyDescent="0.3">
      <c r="A101" s="79">
        <v>27</v>
      </c>
      <c r="B101" s="77" t="s">
        <v>412</v>
      </c>
      <c r="C101" s="79">
        <v>2</v>
      </c>
      <c r="D101" s="77" t="s">
        <v>1634</v>
      </c>
      <c r="E101" s="78">
        <v>870.27</v>
      </c>
      <c r="F101" s="78">
        <v>1396</v>
      </c>
      <c r="G101" s="81">
        <v>4</v>
      </c>
    </row>
    <row r="102" spans="1:7" x14ac:dyDescent="0.3">
      <c r="A102" s="74">
        <v>28</v>
      </c>
      <c r="B102" s="72" t="s">
        <v>573</v>
      </c>
      <c r="C102" s="74">
        <v>2</v>
      </c>
      <c r="D102" s="72" t="s">
        <v>1639</v>
      </c>
      <c r="E102" s="73">
        <v>858.28</v>
      </c>
      <c r="F102" s="73">
        <v>0</v>
      </c>
      <c r="G102" s="76">
        <v>0</v>
      </c>
    </row>
    <row r="103" spans="1:7" x14ac:dyDescent="0.3">
      <c r="A103" s="79">
        <v>29</v>
      </c>
      <c r="B103" s="77" t="s">
        <v>209</v>
      </c>
      <c r="C103" s="79">
        <v>3</v>
      </c>
      <c r="D103" s="77" t="s">
        <v>1635</v>
      </c>
      <c r="E103" s="78">
        <v>853.52</v>
      </c>
      <c r="F103" s="78">
        <v>7137</v>
      </c>
      <c r="G103" s="81">
        <v>13</v>
      </c>
    </row>
    <row r="104" spans="1:7" x14ac:dyDescent="0.3">
      <c r="A104" s="74">
        <v>30</v>
      </c>
      <c r="B104" s="72" t="s">
        <v>474</v>
      </c>
      <c r="C104" s="74">
        <v>2</v>
      </c>
      <c r="D104" s="72" t="s">
        <v>1639</v>
      </c>
      <c r="E104" s="73">
        <v>844.71</v>
      </c>
      <c r="F104" s="73">
        <v>3003</v>
      </c>
      <c r="G104" s="76">
        <v>7</v>
      </c>
    </row>
    <row r="105" spans="1:7" x14ac:dyDescent="0.3">
      <c r="A105" s="79">
        <v>31</v>
      </c>
      <c r="B105" s="77" t="s">
        <v>471</v>
      </c>
      <c r="C105" s="79">
        <v>2</v>
      </c>
      <c r="D105" s="77" t="s">
        <v>1639</v>
      </c>
      <c r="E105" s="78">
        <v>840.6</v>
      </c>
      <c r="F105" s="78">
        <v>0</v>
      </c>
      <c r="G105" s="81">
        <v>0</v>
      </c>
    </row>
    <row r="106" spans="1:7" x14ac:dyDescent="0.3">
      <c r="A106" s="74">
        <v>32</v>
      </c>
      <c r="B106" s="72" t="s">
        <v>237</v>
      </c>
      <c r="C106" s="74">
        <v>3</v>
      </c>
      <c r="D106" s="72" t="s">
        <v>1640</v>
      </c>
      <c r="E106" s="73">
        <v>814.41</v>
      </c>
      <c r="F106" s="73">
        <v>0</v>
      </c>
      <c r="G106" s="76">
        <v>0</v>
      </c>
    </row>
    <row r="107" spans="1:7" x14ac:dyDescent="0.3">
      <c r="A107" s="79">
        <v>33</v>
      </c>
      <c r="B107" s="77" t="s">
        <v>268</v>
      </c>
      <c r="C107" s="79">
        <v>2</v>
      </c>
      <c r="D107" s="77" t="s">
        <v>1639</v>
      </c>
      <c r="E107" s="78">
        <v>781.43000000000006</v>
      </c>
      <c r="F107" s="78">
        <v>429</v>
      </c>
      <c r="G107" s="81">
        <v>1</v>
      </c>
    </row>
    <row r="108" spans="1:7" x14ac:dyDescent="0.3">
      <c r="A108" s="74">
        <v>34</v>
      </c>
      <c r="B108" s="72" t="s">
        <v>455</v>
      </c>
      <c r="C108" s="74">
        <v>3</v>
      </c>
      <c r="D108" s="72" t="s">
        <v>1635</v>
      </c>
      <c r="E108" s="73">
        <v>678.49</v>
      </c>
      <c r="F108" s="73">
        <v>4792</v>
      </c>
      <c r="G108" s="76">
        <v>8</v>
      </c>
    </row>
    <row r="109" spans="1:7" x14ac:dyDescent="0.3">
      <c r="A109" s="79">
        <v>35</v>
      </c>
      <c r="B109" s="77" t="s">
        <v>240</v>
      </c>
      <c r="C109" s="79">
        <v>2</v>
      </c>
      <c r="D109" s="77" t="s">
        <v>1637</v>
      </c>
      <c r="E109" s="78">
        <v>672.68</v>
      </c>
      <c r="F109" s="78">
        <v>598</v>
      </c>
      <c r="G109" s="81">
        <v>1</v>
      </c>
    </row>
    <row r="110" spans="1:7" x14ac:dyDescent="0.3">
      <c r="A110" s="74">
        <v>36</v>
      </c>
      <c r="B110" s="72" t="s">
        <v>190</v>
      </c>
      <c r="C110" s="74">
        <v>2</v>
      </c>
      <c r="D110" s="72" t="s">
        <v>1634</v>
      </c>
      <c r="E110" s="73">
        <v>651.73</v>
      </c>
      <c r="F110" s="73">
        <v>1396</v>
      </c>
      <c r="G110" s="76">
        <v>4</v>
      </c>
    </row>
    <row r="111" spans="1:7" x14ac:dyDescent="0.3">
      <c r="A111" s="79">
        <v>37</v>
      </c>
      <c r="B111" s="77" t="s">
        <v>584</v>
      </c>
      <c r="C111" s="79">
        <v>3</v>
      </c>
      <c r="D111" s="77" t="s">
        <v>1641</v>
      </c>
      <c r="E111" s="78">
        <v>606.16999999999996</v>
      </c>
      <c r="F111" s="78">
        <v>0</v>
      </c>
      <c r="G111" s="81">
        <v>0</v>
      </c>
    </row>
    <row r="112" spans="1:7" x14ac:dyDescent="0.3">
      <c r="A112" s="74">
        <v>38</v>
      </c>
      <c r="B112" s="72" t="s">
        <v>161</v>
      </c>
      <c r="C112" s="74">
        <v>2</v>
      </c>
      <c r="D112" s="72" t="s">
        <v>1637</v>
      </c>
      <c r="E112" s="73">
        <v>605.66999999999996</v>
      </c>
      <c r="F112" s="73">
        <v>2793</v>
      </c>
      <c r="G112" s="76">
        <v>7</v>
      </c>
    </row>
    <row r="113" spans="1:7" x14ac:dyDescent="0.3">
      <c r="A113" s="79">
        <v>39</v>
      </c>
      <c r="B113" s="77" t="s">
        <v>440</v>
      </c>
      <c r="C113" s="79">
        <v>4</v>
      </c>
      <c r="D113" s="77" t="s">
        <v>1642</v>
      </c>
      <c r="E113" s="78">
        <v>575.16999999999996</v>
      </c>
      <c r="F113" s="78">
        <v>0</v>
      </c>
      <c r="G113" s="81">
        <v>0</v>
      </c>
    </row>
    <row r="114" spans="1:7" x14ac:dyDescent="0.3">
      <c r="A114" s="74">
        <v>40</v>
      </c>
      <c r="B114" s="72" t="s">
        <v>233</v>
      </c>
      <c r="C114" s="74">
        <v>2</v>
      </c>
      <c r="D114" s="72" t="s">
        <v>1638</v>
      </c>
      <c r="E114" s="73">
        <v>562.61</v>
      </c>
      <c r="F114" s="73">
        <v>0</v>
      </c>
      <c r="G114" s="76">
        <v>0</v>
      </c>
    </row>
    <row r="115" spans="1:7" x14ac:dyDescent="0.3">
      <c r="A115" s="79">
        <v>41</v>
      </c>
      <c r="B115" s="77"/>
      <c r="C115" s="79">
        <v>4</v>
      </c>
      <c r="D115" s="77" t="s">
        <v>1643</v>
      </c>
      <c r="E115" s="78">
        <v>562.15</v>
      </c>
      <c r="F115" s="78">
        <v>2494</v>
      </c>
      <c r="G115" s="81">
        <v>6</v>
      </c>
    </row>
    <row r="116" spans="1:7" x14ac:dyDescent="0.3">
      <c r="A116" s="74">
        <v>42</v>
      </c>
      <c r="B116" s="72" t="s">
        <v>234</v>
      </c>
      <c r="C116" s="74">
        <v>2</v>
      </c>
      <c r="D116" s="72" t="s">
        <v>1637</v>
      </c>
      <c r="E116" s="73">
        <v>554.97</v>
      </c>
      <c r="F116" s="73">
        <v>3591</v>
      </c>
      <c r="G116" s="76">
        <v>8</v>
      </c>
    </row>
    <row r="117" spans="1:7" x14ac:dyDescent="0.3">
      <c r="A117" s="79">
        <v>43</v>
      </c>
      <c r="B117" s="77" t="s">
        <v>370</v>
      </c>
      <c r="C117" s="79">
        <v>2</v>
      </c>
      <c r="D117" s="77" t="s">
        <v>1636</v>
      </c>
      <c r="E117" s="78">
        <v>542.43999999999994</v>
      </c>
      <c r="F117" s="78">
        <v>0</v>
      </c>
      <c r="G117" s="81">
        <v>0</v>
      </c>
    </row>
    <row r="118" spans="1:7" x14ac:dyDescent="0.3">
      <c r="A118" s="74">
        <v>44</v>
      </c>
      <c r="B118" s="72" t="s">
        <v>171</v>
      </c>
      <c r="C118" s="74">
        <v>4</v>
      </c>
      <c r="D118" s="72" t="s">
        <v>1642</v>
      </c>
      <c r="E118" s="73">
        <v>521.80999999999995</v>
      </c>
      <c r="F118" s="73">
        <v>0</v>
      </c>
      <c r="G118" s="76">
        <v>0</v>
      </c>
    </row>
    <row r="119" spans="1:7" x14ac:dyDescent="0.3">
      <c r="A119" s="79">
        <v>45</v>
      </c>
      <c r="B119" s="77" t="s">
        <v>386</v>
      </c>
      <c r="C119" s="79">
        <v>2</v>
      </c>
      <c r="D119" s="77" t="s">
        <v>1637</v>
      </c>
      <c r="E119" s="78">
        <v>508.69</v>
      </c>
      <c r="F119" s="78">
        <v>798</v>
      </c>
      <c r="G119" s="81">
        <v>2</v>
      </c>
    </row>
    <row r="120" spans="1:7" x14ac:dyDescent="0.3">
      <c r="A120" s="74">
        <v>46</v>
      </c>
      <c r="B120" s="72" t="s">
        <v>519</v>
      </c>
      <c r="C120" s="74">
        <v>3</v>
      </c>
      <c r="D120" s="72" t="s">
        <v>1635</v>
      </c>
      <c r="E120" s="73">
        <v>498.45</v>
      </c>
      <c r="F120" s="73">
        <v>0</v>
      </c>
      <c r="G120" s="76">
        <v>0</v>
      </c>
    </row>
    <row r="121" spans="1:7" x14ac:dyDescent="0.3">
      <c r="A121" s="79">
        <v>47</v>
      </c>
      <c r="B121" s="77" t="s">
        <v>201</v>
      </c>
      <c r="C121" s="79">
        <v>2</v>
      </c>
      <c r="D121" s="77" t="s">
        <v>1639</v>
      </c>
      <c r="E121" s="78">
        <v>454.58</v>
      </c>
      <c r="F121" s="78">
        <v>5148</v>
      </c>
      <c r="G121" s="81">
        <v>12</v>
      </c>
    </row>
    <row r="122" spans="1:7" x14ac:dyDescent="0.3">
      <c r="A122" s="74">
        <v>48</v>
      </c>
      <c r="B122" s="72" t="s">
        <v>407</v>
      </c>
      <c r="C122" s="74">
        <v>2</v>
      </c>
      <c r="D122" s="72" t="s">
        <v>1634</v>
      </c>
      <c r="E122" s="73">
        <v>450.21</v>
      </c>
      <c r="F122" s="73">
        <v>4939</v>
      </c>
      <c r="G122" s="76">
        <v>11</v>
      </c>
    </row>
    <row r="123" spans="1:7" x14ac:dyDescent="0.3">
      <c r="A123" s="79">
        <v>49</v>
      </c>
      <c r="B123" s="77" t="s">
        <v>224</v>
      </c>
      <c r="C123" s="79">
        <v>2</v>
      </c>
      <c r="D123" s="77" t="s">
        <v>1636</v>
      </c>
      <c r="E123" s="78">
        <v>450.09</v>
      </c>
      <c r="F123" s="78">
        <v>1298</v>
      </c>
      <c r="G123" s="81">
        <v>2</v>
      </c>
    </row>
    <row r="124" spans="1:7" x14ac:dyDescent="0.3">
      <c r="A124" s="74">
        <v>50</v>
      </c>
      <c r="B124" s="72" t="s">
        <v>457</v>
      </c>
      <c r="C124" s="74">
        <v>3</v>
      </c>
      <c r="D124" s="72" t="s">
        <v>1641</v>
      </c>
      <c r="E124" s="73">
        <v>432.23</v>
      </c>
      <c r="F124" s="73">
        <v>0</v>
      </c>
      <c r="G124" s="76">
        <v>0</v>
      </c>
    </row>
    <row r="125" spans="1:7" x14ac:dyDescent="0.3">
      <c r="A125" s="79">
        <v>51</v>
      </c>
      <c r="B125" s="77" t="s">
        <v>376</v>
      </c>
      <c r="C125" s="79">
        <v>2</v>
      </c>
      <c r="D125" s="77" t="s">
        <v>1638</v>
      </c>
      <c r="E125" s="78">
        <v>409.16</v>
      </c>
      <c r="F125" s="78">
        <v>2694</v>
      </c>
      <c r="G125" s="81">
        <v>5</v>
      </c>
    </row>
    <row r="126" spans="1:7" x14ac:dyDescent="0.3">
      <c r="A126" s="74">
        <v>52</v>
      </c>
      <c r="B126" s="72" t="s">
        <v>472</v>
      </c>
      <c r="C126" s="74">
        <v>2</v>
      </c>
      <c r="D126" s="72" t="s">
        <v>1639</v>
      </c>
      <c r="E126" s="73">
        <v>407.6</v>
      </c>
      <c r="F126" s="73">
        <v>0</v>
      </c>
      <c r="G126" s="76">
        <v>0</v>
      </c>
    </row>
    <row r="127" spans="1:7" x14ac:dyDescent="0.3">
      <c r="A127" s="79">
        <v>53</v>
      </c>
      <c r="B127" s="77" t="s">
        <v>670</v>
      </c>
      <c r="C127" s="79">
        <v>3</v>
      </c>
      <c r="D127" s="77" t="s">
        <v>1635</v>
      </c>
      <c r="E127" s="78">
        <v>402.42</v>
      </c>
      <c r="F127" s="78">
        <v>1198</v>
      </c>
      <c r="G127" s="81">
        <v>2</v>
      </c>
    </row>
    <row r="128" spans="1:7" x14ac:dyDescent="0.3">
      <c r="A128" s="74">
        <v>54</v>
      </c>
      <c r="B128" s="72" t="s">
        <v>525</v>
      </c>
      <c r="C128" s="74">
        <v>2</v>
      </c>
      <c r="D128" s="72" t="s">
        <v>1644</v>
      </c>
      <c r="E128" s="73">
        <v>400.45</v>
      </c>
      <c r="F128" s="73">
        <v>0</v>
      </c>
      <c r="G128" s="76">
        <v>0</v>
      </c>
    </row>
    <row r="129" spans="1:7" x14ac:dyDescent="0.3">
      <c r="A129" s="79">
        <v>55</v>
      </c>
      <c r="B129" s="77" t="s">
        <v>197</v>
      </c>
      <c r="C129" s="79">
        <v>2</v>
      </c>
      <c r="D129" s="77" t="s">
        <v>1639</v>
      </c>
      <c r="E129" s="78">
        <v>399.18</v>
      </c>
      <c r="F129" s="78">
        <v>3591</v>
      </c>
      <c r="G129" s="81">
        <v>8</v>
      </c>
    </row>
    <row r="130" spans="1:7" x14ac:dyDescent="0.3">
      <c r="A130" s="74">
        <v>56</v>
      </c>
      <c r="B130" s="72" t="s">
        <v>261</v>
      </c>
      <c r="C130" s="74">
        <v>3</v>
      </c>
      <c r="D130" s="72" t="s">
        <v>1641</v>
      </c>
      <c r="E130" s="73">
        <v>396.54</v>
      </c>
      <c r="F130" s="73">
        <v>0</v>
      </c>
      <c r="G130" s="76">
        <v>0</v>
      </c>
    </row>
    <row r="131" spans="1:7" x14ac:dyDescent="0.3">
      <c r="A131" s="79">
        <v>57</v>
      </c>
      <c r="B131" s="77" t="s">
        <v>552</v>
      </c>
      <c r="C131" s="79">
        <v>2</v>
      </c>
      <c r="D131" s="77" t="s">
        <v>1634</v>
      </c>
      <c r="E131" s="78">
        <v>385.4</v>
      </c>
      <c r="F131" s="78">
        <v>449</v>
      </c>
      <c r="G131" s="81">
        <v>1</v>
      </c>
    </row>
    <row r="132" spans="1:7" x14ac:dyDescent="0.3">
      <c r="A132" s="74">
        <v>58</v>
      </c>
      <c r="B132" s="72" t="s">
        <v>255</v>
      </c>
      <c r="C132" s="74">
        <v>2</v>
      </c>
      <c r="D132" s="72" t="s">
        <v>1637</v>
      </c>
      <c r="E132" s="73">
        <v>377.99</v>
      </c>
      <c r="F132" s="73">
        <v>0</v>
      </c>
      <c r="G132" s="76">
        <v>0</v>
      </c>
    </row>
    <row r="133" spans="1:7" x14ac:dyDescent="0.3">
      <c r="A133" s="79">
        <v>59</v>
      </c>
      <c r="B133" s="77" t="s">
        <v>571</v>
      </c>
      <c r="C133" s="79">
        <v>2</v>
      </c>
      <c r="D133" s="77" t="s">
        <v>1639</v>
      </c>
      <c r="E133" s="78">
        <v>373.11</v>
      </c>
      <c r="F133" s="78">
        <v>549</v>
      </c>
      <c r="G133" s="81">
        <v>1</v>
      </c>
    </row>
    <row r="134" spans="1:7" x14ac:dyDescent="0.3">
      <c r="A134" s="74">
        <v>60</v>
      </c>
      <c r="B134" s="72" t="s">
        <v>363</v>
      </c>
      <c r="C134" s="74">
        <v>2</v>
      </c>
      <c r="D134" s="72" t="s">
        <v>1634</v>
      </c>
      <c r="E134" s="73">
        <v>366.03</v>
      </c>
      <c r="F134" s="73">
        <v>0</v>
      </c>
      <c r="G134" s="76">
        <v>0</v>
      </c>
    </row>
    <row r="135" spans="1:7" x14ac:dyDescent="0.3">
      <c r="A135" s="79">
        <v>61</v>
      </c>
      <c r="B135" s="77" t="s">
        <v>343</v>
      </c>
      <c r="C135" s="79">
        <v>3</v>
      </c>
      <c r="D135" s="77" t="s">
        <v>1640</v>
      </c>
      <c r="E135" s="78">
        <v>363.76</v>
      </c>
      <c r="F135" s="78">
        <v>0</v>
      </c>
      <c r="G135" s="81">
        <v>0</v>
      </c>
    </row>
    <row r="136" spans="1:7" x14ac:dyDescent="0.3">
      <c r="A136" s="74">
        <v>62</v>
      </c>
      <c r="B136" s="72" t="s">
        <v>203</v>
      </c>
      <c r="C136" s="74">
        <v>3</v>
      </c>
      <c r="D136" s="72" t="s">
        <v>1635</v>
      </c>
      <c r="E136" s="73">
        <v>331.54</v>
      </c>
      <c r="F136" s="73">
        <v>1797</v>
      </c>
      <c r="G136" s="76">
        <v>3</v>
      </c>
    </row>
    <row r="137" spans="1:7" x14ac:dyDescent="0.3">
      <c r="A137" s="79">
        <v>63</v>
      </c>
      <c r="B137" s="77" t="s">
        <v>516</v>
      </c>
      <c r="C137" s="79">
        <v>2</v>
      </c>
      <c r="D137" s="77" t="s">
        <v>1639</v>
      </c>
      <c r="E137" s="78">
        <v>324.23</v>
      </c>
      <c r="F137" s="78">
        <v>0</v>
      </c>
      <c r="G137" s="81">
        <v>0</v>
      </c>
    </row>
    <row r="138" spans="1:7" x14ac:dyDescent="0.3">
      <c r="A138" s="74">
        <v>64</v>
      </c>
      <c r="B138" s="72" t="s">
        <v>574</v>
      </c>
      <c r="C138" s="74">
        <v>2</v>
      </c>
      <c r="D138" s="72" t="s">
        <v>1639</v>
      </c>
      <c r="E138" s="73">
        <v>322.79000000000002</v>
      </c>
      <c r="F138" s="73">
        <v>0</v>
      </c>
      <c r="G138" s="76">
        <v>0</v>
      </c>
    </row>
    <row r="139" spans="1:7" x14ac:dyDescent="0.3">
      <c r="A139" s="79">
        <v>65</v>
      </c>
      <c r="B139" s="77" t="s">
        <v>256</v>
      </c>
      <c r="C139" s="79">
        <v>2</v>
      </c>
      <c r="D139" s="77" t="s">
        <v>1637</v>
      </c>
      <c r="E139" s="78">
        <v>315.14999999999998</v>
      </c>
      <c r="F139" s="78">
        <v>2241</v>
      </c>
      <c r="G139" s="81">
        <v>9</v>
      </c>
    </row>
    <row r="140" spans="1:7" x14ac:dyDescent="0.3">
      <c r="A140" s="74">
        <v>66</v>
      </c>
      <c r="B140" s="72" t="s">
        <v>279</v>
      </c>
      <c r="C140" s="74">
        <v>2</v>
      </c>
      <c r="D140" s="72" t="s">
        <v>1634</v>
      </c>
      <c r="E140" s="73">
        <v>313.88</v>
      </c>
      <c r="F140" s="73">
        <v>698</v>
      </c>
      <c r="G140" s="76">
        <v>2</v>
      </c>
    </row>
    <row r="141" spans="1:7" x14ac:dyDescent="0.3">
      <c r="A141" s="79">
        <v>67</v>
      </c>
      <c r="B141" s="77" t="s">
        <v>391</v>
      </c>
      <c r="C141" s="79">
        <v>2</v>
      </c>
      <c r="D141" s="77" t="s">
        <v>1637</v>
      </c>
      <c r="E141" s="78">
        <v>308.39</v>
      </c>
      <c r="F141" s="78">
        <v>0</v>
      </c>
      <c r="G141" s="81">
        <v>0</v>
      </c>
    </row>
    <row r="142" spans="1:7" x14ac:dyDescent="0.3">
      <c r="A142" s="74">
        <v>68</v>
      </c>
      <c r="B142" s="72" t="s">
        <v>436</v>
      </c>
      <c r="C142" s="74">
        <v>2</v>
      </c>
      <c r="D142" s="72" t="s">
        <v>1644</v>
      </c>
      <c r="E142" s="73">
        <v>306.57</v>
      </c>
      <c r="F142" s="73">
        <v>549</v>
      </c>
      <c r="G142" s="76">
        <v>1</v>
      </c>
    </row>
    <row r="143" spans="1:7" x14ac:dyDescent="0.3">
      <c r="A143" s="79">
        <v>69</v>
      </c>
      <c r="B143" s="77" t="s">
        <v>168</v>
      </c>
      <c r="C143" s="79">
        <v>2</v>
      </c>
      <c r="D143" s="77" t="s">
        <v>1637</v>
      </c>
      <c r="E143" s="78">
        <v>297.70999999999998</v>
      </c>
      <c r="F143" s="78">
        <v>747</v>
      </c>
      <c r="G143" s="81">
        <v>3</v>
      </c>
    </row>
    <row r="144" spans="1:7" x14ac:dyDescent="0.3">
      <c r="A144" s="74">
        <v>70</v>
      </c>
      <c r="B144" s="72" t="s">
        <v>199</v>
      </c>
      <c r="C144" s="74">
        <v>2</v>
      </c>
      <c r="D144" s="72" t="s">
        <v>1639</v>
      </c>
      <c r="E144" s="73">
        <v>278.67</v>
      </c>
      <c r="F144" s="73">
        <v>0</v>
      </c>
      <c r="G144" s="76">
        <v>0</v>
      </c>
    </row>
    <row r="145" spans="1:7" x14ac:dyDescent="0.3">
      <c r="A145" s="79">
        <v>71</v>
      </c>
      <c r="B145" s="77" t="s">
        <v>438</v>
      </c>
      <c r="C145" s="79">
        <v>2</v>
      </c>
      <c r="D145" s="77" t="s">
        <v>1637</v>
      </c>
      <c r="E145" s="78">
        <v>276.02999999999997</v>
      </c>
      <c r="F145" s="78">
        <v>1596</v>
      </c>
      <c r="G145" s="81">
        <v>4</v>
      </c>
    </row>
    <row r="146" spans="1:7" x14ac:dyDescent="0.3">
      <c r="A146" s="74">
        <v>72</v>
      </c>
      <c r="B146" s="72" t="s">
        <v>723</v>
      </c>
      <c r="C146" s="74">
        <v>2</v>
      </c>
      <c r="D146" s="72" t="s">
        <v>1636</v>
      </c>
      <c r="E146" s="73">
        <v>267.82</v>
      </c>
      <c r="F146" s="73">
        <v>1298</v>
      </c>
      <c r="G146" s="76">
        <v>2</v>
      </c>
    </row>
    <row r="147" spans="1:7" x14ac:dyDescent="0.3">
      <c r="A147" s="79">
        <v>73</v>
      </c>
      <c r="B147" s="77" t="s">
        <v>508</v>
      </c>
      <c r="C147" s="79">
        <v>2</v>
      </c>
      <c r="D147" s="77" t="s">
        <v>1638</v>
      </c>
      <c r="E147" s="78">
        <v>267.07</v>
      </c>
      <c r="F147" s="78">
        <v>0</v>
      </c>
      <c r="G147" s="81">
        <v>0</v>
      </c>
    </row>
    <row r="148" spans="1:7" x14ac:dyDescent="0.3">
      <c r="A148" s="74">
        <v>74</v>
      </c>
      <c r="B148" s="72" t="s">
        <v>359</v>
      </c>
      <c r="C148" s="74">
        <v>2</v>
      </c>
      <c r="D148" s="72" t="s">
        <v>1638</v>
      </c>
      <c r="E148" s="73">
        <v>262.24</v>
      </c>
      <c r="F148" s="73">
        <v>0</v>
      </c>
      <c r="G148" s="76">
        <v>0</v>
      </c>
    </row>
    <row r="149" spans="1:7" x14ac:dyDescent="0.3">
      <c r="A149" s="79">
        <v>75</v>
      </c>
      <c r="B149" s="77" t="s">
        <v>265</v>
      </c>
      <c r="C149" s="79">
        <v>2</v>
      </c>
      <c r="D149" s="77" t="s">
        <v>1639</v>
      </c>
      <c r="E149" s="78">
        <v>258.8</v>
      </c>
      <c r="F149" s="78">
        <v>3591</v>
      </c>
      <c r="G149" s="81">
        <v>9</v>
      </c>
    </row>
    <row r="150" spans="1:7" x14ac:dyDescent="0.3">
      <c r="A150" s="74">
        <v>76</v>
      </c>
      <c r="B150" s="72" t="s">
        <v>396</v>
      </c>
      <c r="C150" s="74">
        <v>2</v>
      </c>
      <c r="D150" s="72" t="s">
        <v>1637</v>
      </c>
      <c r="E150" s="73">
        <v>244.46</v>
      </c>
      <c r="F150" s="73">
        <v>498</v>
      </c>
      <c r="G150" s="76">
        <v>2</v>
      </c>
    </row>
    <row r="151" spans="1:7" x14ac:dyDescent="0.3">
      <c r="A151" s="79">
        <v>77</v>
      </c>
      <c r="B151" s="77" t="s">
        <v>409</v>
      </c>
      <c r="C151" s="79">
        <v>2</v>
      </c>
      <c r="D151" s="77" t="s">
        <v>1634</v>
      </c>
      <c r="E151" s="78">
        <v>241.61</v>
      </c>
      <c r="F151" s="78">
        <v>1347</v>
      </c>
      <c r="G151" s="81">
        <v>3</v>
      </c>
    </row>
    <row r="152" spans="1:7" x14ac:dyDescent="0.3">
      <c r="A152" s="74">
        <v>78</v>
      </c>
      <c r="B152" s="72" t="s">
        <v>870</v>
      </c>
      <c r="C152" s="74">
        <v>2</v>
      </c>
      <c r="D152" s="72" t="s">
        <v>1639</v>
      </c>
      <c r="E152" s="73">
        <v>221.87</v>
      </c>
      <c r="F152" s="73">
        <v>429</v>
      </c>
      <c r="G152" s="76">
        <v>1</v>
      </c>
    </row>
    <row r="153" spans="1:7" x14ac:dyDescent="0.3">
      <c r="A153" s="79">
        <v>79</v>
      </c>
      <c r="B153" s="77" t="s">
        <v>750</v>
      </c>
      <c r="C153" s="79">
        <v>2</v>
      </c>
      <c r="D153" s="77" t="s">
        <v>1637</v>
      </c>
      <c r="E153" s="78">
        <v>217.03</v>
      </c>
      <c r="F153" s="78">
        <v>0</v>
      </c>
      <c r="G153" s="81">
        <v>0</v>
      </c>
    </row>
    <row r="154" spans="1:7" x14ac:dyDescent="0.3">
      <c r="A154" s="74">
        <v>80</v>
      </c>
      <c r="B154" s="72" t="s">
        <v>547</v>
      </c>
      <c r="C154" s="74">
        <v>2</v>
      </c>
      <c r="D154" s="72" t="s">
        <v>1639</v>
      </c>
      <c r="E154" s="73">
        <v>214.62</v>
      </c>
      <c r="F154" s="73">
        <v>0</v>
      </c>
      <c r="G154" s="76">
        <v>0</v>
      </c>
    </row>
    <row r="155" spans="1:7" x14ac:dyDescent="0.3">
      <c r="A155" s="79">
        <v>81</v>
      </c>
      <c r="B155" s="77" t="s">
        <v>198</v>
      </c>
      <c r="C155" s="79">
        <v>2</v>
      </c>
      <c r="D155" s="77" t="s">
        <v>1639</v>
      </c>
      <c r="E155" s="78">
        <v>211.55</v>
      </c>
      <c r="F155" s="78">
        <v>1197</v>
      </c>
      <c r="G155" s="81">
        <v>3</v>
      </c>
    </row>
    <row r="156" spans="1:7" x14ac:dyDescent="0.3">
      <c r="A156" s="74">
        <v>82</v>
      </c>
      <c r="B156" s="72" t="s">
        <v>146</v>
      </c>
      <c r="C156" s="74">
        <v>2</v>
      </c>
      <c r="D156" s="72" t="s">
        <v>1644</v>
      </c>
      <c r="E156" s="73">
        <v>206.48</v>
      </c>
      <c r="F156" s="73">
        <v>1198</v>
      </c>
      <c r="G156" s="76">
        <v>2</v>
      </c>
    </row>
    <row r="157" spans="1:7" x14ac:dyDescent="0.3">
      <c r="A157" s="79">
        <v>83</v>
      </c>
      <c r="B157" s="77" t="s">
        <v>476</v>
      </c>
      <c r="C157" s="79">
        <v>2</v>
      </c>
      <c r="D157" s="77" t="s">
        <v>1634</v>
      </c>
      <c r="E157" s="78">
        <v>191.91</v>
      </c>
      <c r="F157" s="78">
        <v>898</v>
      </c>
      <c r="G157" s="81">
        <v>2</v>
      </c>
    </row>
    <row r="158" spans="1:7" x14ac:dyDescent="0.3">
      <c r="A158" s="74">
        <v>84</v>
      </c>
      <c r="B158" s="72" t="s">
        <v>458</v>
      </c>
      <c r="C158" s="74">
        <v>2</v>
      </c>
      <c r="D158" s="72" t="s">
        <v>1638</v>
      </c>
      <c r="E158" s="73">
        <v>191.69</v>
      </c>
      <c r="F158" s="73">
        <v>2245</v>
      </c>
      <c r="G158" s="76">
        <v>5</v>
      </c>
    </row>
    <row r="159" spans="1:7" x14ac:dyDescent="0.3">
      <c r="A159" s="79">
        <v>85</v>
      </c>
      <c r="B159" s="77" t="s">
        <v>576</v>
      </c>
      <c r="C159" s="79">
        <v>2</v>
      </c>
      <c r="D159" s="77" t="s">
        <v>1636</v>
      </c>
      <c r="E159" s="78">
        <v>189.24</v>
      </c>
      <c r="F159" s="78">
        <v>0</v>
      </c>
      <c r="G159" s="81">
        <v>0</v>
      </c>
    </row>
    <row r="160" spans="1:7" x14ac:dyDescent="0.3">
      <c r="A160" s="74">
        <v>86</v>
      </c>
      <c r="B160" s="72" t="s">
        <v>575</v>
      </c>
      <c r="C160" s="74">
        <v>2</v>
      </c>
      <c r="D160" s="72" t="s">
        <v>1639</v>
      </c>
      <c r="E160" s="73">
        <v>187.56</v>
      </c>
      <c r="F160" s="73">
        <v>0</v>
      </c>
      <c r="G160" s="76">
        <v>0</v>
      </c>
    </row>
    <row r="161" spans="1:7" x14ac:dyDescent="0.3">
      <c r="A161" s="79">
        <v>87</v>
      </c>
      <c r="B161" s="77" t="s">
        <v>883</v>
      </c>
      <c r="C161" s="79">
        <v>2</v>
      </c>
      <c r="D161" s="77" t="s">
        <v>1638</v>
      </c>
      <c r="E161" s="78">
        <v>187.36</v>
      </c>
      <c r="F161" s="78">
        <v>0</v>
      </c>
      <c r="G161" s="81">
        <v>0</v>
      </c>
    </row>
    <row r="162" spans="1:7" x14ac:dyDescent="0.3">
      <c r="A162" s="74">
        <v>88</v>
      </c>
      <c r="B162" s="72" t="s">
        <v>572</v>
      </c>
      <c r="C162" s="74">
        <v>2</v>
      </c>
      <c r="D162" s="72" t="s">
        <v>1639</v>
      </c>
      <c r="E162" s="73">
        <v>186.31</v>
      </c>
      <c r="F162" s="73">
        <v>858</v>
      </c>
      <c r="G162" s="76">
        <v>2</v>
      </c>
    </row>
    <row r="163" spans="1:7" x14ac:dyDescent="0.3">
      <c r="A163" s="79">
        <v>89</v>
      </c>
      <c r="B163" s="77" t="s">
        <v>511</v>
      </c>
      <c r="C163" s="79">
        <v>2</v>
      </c>
      <c r="D163" s="77" t="s">
        <v>1637</v>
      </c>
      <c r="E163" s="78">
        <v>175.27</v>
      </c>
      <c r="F163" s="78">
        <v>249</v>
      </c>
      <c r="G163" s="81">
        <v>1</v>
      </c>
    </row>
    <row r="164" spans="1:7" x14ac:dyDescent="0.3">
      <c r="A164" s="74">
        <v>90</v>
      </c>
      <c r="B164" s="72" t="s">
        <v>539</v>
      </c>
      <c r="C164" s="74">
        <v>2</v>
      </c>
      <c r="D164" s="72" t="s">
        <v>1637</v>
      </c>
      <c r="E164" s="73">
        <v>159.21</v>
      </c>
      <c r="F164" s="73">
        <v>0</v>
      </c>
      <c r="G164" s="76">
        <v>0</v>
      </c>
    </row>
    <row r="165" spans="1:7" x14ac:dyDescent="0.3">
      <c r="A165" s="79">
        <v>91</v>
      </c>
      <c r="B165" s="77" t="s">
        <v>688</v>
      </c>
      <c r="C165" s="79">
        <v>2</v>
      </c>
      <c r="D165" s="77" t="s">
        <v>1634</v>
      </c>
      <c r="E165" s="78">
        <v>157.74</v>
      </c>
      <c r="F165" s="78">
        <v>0</v>
      </c>
      <c r="G165" s="81">
        <v>0</v>
      </c>
    </row>
    <row r="166" spans="1:7" x14ac:dyDescent="0.3">
      <c r="A166" s="74">
        <v>92</v>
      </c>
      <c r="B166" s="72" t="s">
        <v>958</v>
      </c>
      <c r="C166" s="74">
        <v>2</v>
      </c>
      <c r="D166" s="72" t="s">
        <v>1639</v>
      </c>
      <c r="E166" s="73">
        <v>152.78</v>
      </c>
      <c r="F166" s="73">
        <v>0</v>
      </c>
      <c r="G166" s="76">
        <v>0</v>
      </c>
    </row>
    <row r="167" spans="1:7" x14ac:dyDescent="0.3">
      <c r="A167" s="79">
        <v>93</v>
      </c>
      <c r="B167" s="77" t="s">
        <v>565</v>
      </c>
      <c r="C167" s="79">
        <v>2</v>
      </c>
      <c r="D167" s="77" t="s">
        <v>1638</v>
      </c>
      <c r="E167" s="78">
        <v>142.69</v>
      </c>
      <c r="F167" s="78">
        <v>0</v>
      </c>
      <c r="G167" s="81">
        <v>0</v>
      </c>
    </row>
    <row r="168" spans="1:7" x14ac:dyDescent="0.3">
      <c r="A168" s="74">
        <v>94</v>
      </c>
      <c r="B168" s="72" t="s">
        <v>191</v>
      </c>
      <c r="C168" s="74">
        <v>2</v>
      </c>
      <c r="D168" s="72" t="s">
        <v>1634</v>
      </c>
      <c r="E168" s="73">
        <v>141.99</v>
      </c>
      <c r="F168" s="73">
        <v>0</v>
      </c>
      <c r="G168" s="76">
        <v>0</v>
      </c>
    </row>
    <row r="169" spans="1:7" x14ac:dyDescent="0.3">
      <c r="A169" s="79">
        <v>95</v>
      </c>
      <c r="B169" s="77" t="s">
        <v>243</v>
      </c>
      <c r="C169" s="79">
        <v>2</v>
      </c>
      <c r="D169" s="77" t="s">
        <v>1637</v>
      </c>
      <c r="E169" s="78">
        <v>136.82</v>
      </c>
      <c r="F169" s="78">
        <v>299</v>
      </c>
      <c r="G169" s="81">
        <v>1</v>
      </c>
    </row>
    <row r="170" spans="1:7" x14ac:dyDescent="0.3">
      <c r="A170" s="74">
        <v>96</v>
      </c>
      <c r="B170" s="72" t="s">
        <v>461</v>
      </c>
      <c r="C170" s="74">
        <v>2</v>
      </c>
      <c r="D170" s="72" t="s">
        <v>1638</v>
      </c>
      <c r="E170" s="73">
        <v>132.02000000000001</v>
      </c>
      <c r="F170" s="73">
        <v>449</v>
      </c>
      <c r="G170" s="76">
        <v>1</v>
      </c>
    </row>
    <row r="171" spans="1:7" x14ac:dyDescent="0.3">
      <c r="A171" s="79">
        <v>97</v>
      </c>
      <c r="B171" s="77" t="s">
        <v>512</v>
      </c>
      <c r="C171" s="79">
        <v>2</v>
      </c>
      <c r="D171" s="77" t="s">
        <v>1637</v>
      </c>
      <c r="E171" s="78">
        <v>126.72</v>
      </c>
      <c r="F171" s="78">
        <v>0</v>
      </c>
      <c r="G171" s="81">
        <v>0</v>
      </c>
    </row>
    <row r="172" spans="1:7" x14ac:dyDescent="0.3">
      <c r="A172" s="74">
        <v>98</v>
      </c>
      <c r="B172" s="72" t="s">
        <v>365</v>
      </c>
      <c r="C172" s="74">
        <v>2</v>
      </c>
      <c r="D172" s="72" t="s">
        <v>1639</v>
      </c>
      <c r="E172" s="73">
        <v>121.73</v>
      </c>
      <c r="F172" s="73">
        <v>429</v>
      </c>
      <c r="G172" s="76">
        <v>1</v>
      </c>
    </row>
    <row r="173" spans="1:7" x14ac:dyDescent="0.3">
      <c r="A173" s="79">
        <v>99</v>
      </c>
      <c r="B173" s="77" t="s">
        <v>384</v>
      </c>
      <c r="C173" s="79">
        <v>2</v>
      </c>
      <c r="D173" s="77" t="s">
        <v>1638</v>
      </c>
      <c r="E173" s="78">
        <v>121.62</v>
      </c>
      <c r="F173" s="78">
        <v>0</v>
      </c>
      <c r="G173" s="81">
        <v>0</v>
      </c>
    </row>
    <row r="174" spans="1:7" x14ac:dyDescent="0.3">
      <c r="A174" s="74">
        <v>100</v>
      </c>
      <c r="B174" s="72" t="s">
        <v>893</v>
      </c>
      <c r="C174" s="74">
        <v>2</v>
      </c>
      <c r="D174" s="72" t="s">
        <v>1637</v>
      </c>
      <c r="E174" s="73">
        <v>120.38</v>
      </c>
      <c r="F174" s="73">
        <v>0</v>
      </c>
      <c r="G174" s="76">
        <v>0</v>
      </c>
    </row>
    <row r="175" spans="1:7" x14ac:dyDescent="0.3">
      <c r="A175" s="79">
        <v>101</v>
      </c>
      <c r="B175" s="77" t="s">
        <v>517</v>
      </c>
      <c r="C175" s="79">
        <v>2</v>
      </c>
      <c r="D175" s="77" t="s">
        <v>1639</v>
      </c>
      <c r="E175" s="78">
        <v>117.75</v>
      </c>
      <c r="F175" s="78">
        <v>0</v>
      </c>
      <c r="G175" s="81">
        <v>0</v>
      </c>
    </row>
    <row r="176" spans="1:7" x14ac:dyDescent="0.3">
      <c r="A176" s="74">
        <v>102</v>
      </c>
      <c r="B176" s="72" t="s">
        <v>469</v>
      </c>
      <c r="C176" s="74">
        <v>2</v>
      </c>
      <c r="D176" s="72" t="s">
        <v>1639</v>
      </c>
      <c r="E176" s="73">
        <v>117.16</v>
      </c>
      <c r="F176" s="73">
        <v>1596</v>
      </c>
      <c r="G176" s="76">
        <v>3</v>
      </c>
    </row>
    <row r="177" spans="1:7" x14ac:dyDescent="0.3">
      <c r="A177" s="79">
        <v>103</v>
      </c>
      <c r="B177" s="77" t="s">
        <v>712</v>
      </c>
      <c r="C177" s="79">
        <v>2</v>
      </c>
      <c r="D177" s="77" t="s">
        <v>1637</v>
      </c>
      <c r="E177" s="78">
        <v>109.95</v>
      </c>
      <c r="F177" s="78">
        <v>299</v>
      </c>
      <c r="G177" s="81">
        <v>1</v>
      </c>
    </row>
    <row r="178" spans="1:7" x14ac:dyDescent="0.3">
      <c r="A178" s="74">
        <v>104</v>
      </c>
      <c r="B178" s="72" t="s">
        <v>507</v>
      </c>
      <c r="C178" s="74">
        <v>2</v>
      </c>
      <c r="D178" s="72" t="s">
        <v>1637</v>
      </c>
      <c r="E178" s="73">
        <v>107.54</v>
      </c>
      <c r="F178" s="73">
        <v>0</v>
      </c>
      <c r="G178" s="76">
        <v>0</v>
      </c>
    </row>
    <row r="179" spans="1:7" x14ac:dyDescent="0.3">
      <c r="A179" s="79">
        <v>105</v>
      </c>
      <c r="B179" s="77" t="s">
        <v>442</v>
      </c>
      <c r="C179" s="79">
        <v>2</v>
      </c>
      <c r="D179" s="77" t="s">
        <v>1637</v>
      </c>
      <c r="E179" s="78">
        <v>106.88</v>
      </c>
      <c r="F179" s="78">
        <v>1495</v>
      </c>
      <c r="G179" s="81">
        <v>5</v>
      </c>
    </row>
    <row r="180" spans="1:7" x14ac:dyDescent="0.3">
      <c r="A180" s="74">
        <v>106</v>
      </c>
      <c r="B180" s="72" t="s">
        <v>856</v>
      </c>
      <c r="C180" s="74">
        <v>2</v>
      </c>
      <c r="D180" s="72" t="s">
        <v>1639</v>
      </c>
      <c r="E180" s="73">
        <v>105.5</v>
      </c>
      <c r="F180" s="73">
        <v>399</v>
      </c>
      <c r="G180" s="76">
        <v>1</v>
      </c>
    </row>
    <row r="181" spans="1:7" x14ac:dyDescent="0.3">
      <c r="A181" s="79">
        <v>107</v>
      </c>
      <c r="B181" s="77" t="s">
        <v>361</v>
      </c>
      <c r="C181" s="79">
        <v>2</v>
      </c>
      <c r="D181" s="77" t="s">
        <v>1637</v>
      </c>
      <c r="E181" s="78">
        <v>99.16</v>
      </c>
      <c r="F181" s="78">
        <v>299</v>
      </c>
      <c r="G181" s="81">
        <v>1</v>
      </c>
    </row>
    <row r="182" spans="1:7" x14ac:dyDescent="0.3">
      <c r="A182" s="74">
        <v>108</v>
      </c>
      <c r="B182" s="72" t="s">
        <v>550</v>
      </c>
      <c r="C182" s="74">
        <v>2</v>
      </c>
      <c r="D182" s="72" t="s">
        <v>1639</v>
      </c>
      <c r="E182" s="73">
        <v>94.22</v>
      </c>
      <c r="F182" s="73">
        <v>858</v>
      </c>
      <c r="G182" s="76">
        <v>2</v>
      </c>
    </row>
    <row r="183" spans="1:7" x14ac:dyDescent="0.3">
      <c r="A183" s="79">
        <v>109</v>
      </c>
      <c r="B183" s="77" t="s">
        <v>549</v>
      </c>
      <c r="C183" s="79">
        <v>2</v>
      </c>
      <c r="D183" s="77" t="s">
        <v>1639</v>
      </c>
      <c r="E183" s="78">
        <v>90.41</v>
      </c>
      <c r="F183" s="78">
        <v>0</v>
      </c>
      <c r="G183" s="81">
        <v>0</v>
      </c>
    </row>
    <row r="184" spans="1:7" x14ac:dyDescent="0.3">
      <c r="A184" s="74">
        <v>110</v>
      </c>
      <c r="B184" s="72" t="s">
        <v>629</v>
      </c>
      <c r="C184" s="74">
        <v>2</v>
      </c>
      <c r="D184" s="72" t="s">
        <v>1637</v>
      </c>
      <c r="E184" s="73">
        <v>89.22</v>
      </c>
      <c r="F184" s="73">
        <v>598</v>
      </c>
      <c r="G184" s="76">
        <v>2</v>
      </c>
    </row>
    <row r="185" spans="1:7" x14ac:dyDescent="0.3">
      <c r="A185" s="79">
        <v>111</v>
      </c>
      <c r="B185" s="77" t="s">
        <v>796</v>
      </c>
      <c r="C185" s="79">
        <v>2</v>
      </c>
      <c r="D185" s="77" t="s">
        <v>1637</v>
      </c>
      <c r="E185" s="78">
        <v>86.56</v>
      </c>
      <c r="F185" s="78">
        <v>0</v>
      </c>
      <c r="G185" s="81">
        <v>0</v>
      </c>
    </row>
    <row r="186" spans="1:7" x14ac:dyDescent="0.3">
      <c r="A186" s="74">
        <v>112</v>
      </c>
      <c r="B186" s="72" t="s">
        <v>813</v>
      </c>
      <c r="C186" s="74">
        <v>2</v>
      </c>
      <c r="D186" s="72" t="s">
        <v>1639</v>
      </c>
      <c r="E186" s="73">
        <v>83.5</v>
      </c>
      <c r="F186" s="73">
        <v>0</v>
      </c>
      <c r="G186" s="76">
        <v>0</v>
      </c>
    </row>
    <row r="187" spans="1:7" x14ac:dyDescent="0.3">
      <c r="A187" s="79">
        <v>113</v>
      </c>
      <c r="B187" s="77" t="s">
        <v>172</v>
      </c>
      <c r="C187" s="79">
        <v>2</v>
      </c>
      <c r="D187" s="77" t="s">
        <v>1637</v>
      </c>
      <c r="E187" s="78">
        <v>83.13</v>
      </c>
      <c r="F187" s="78">
        <v>0</v>
      </c>
      <c r="G187" s="81">
        <v>0</v>
      </c>
    </row>
    <row r="188" spans="1:7" x14ac:dyDescent="0.3">
      <c r="A188" s="74">
        <v>114</v>
      </c>
      <c r="B188" s="72" t="s">
        <v>504</v>
      </c>
      <c r="C188" s="74">
        <v>2</v>
      </c>
      <c r="D188" s="72" t="s">
        <v>1644</v>
      </c>
      <c r="E188" s="73">
        <v>73.819999999999993</v>
      </c>
      <c r="F188" s="73">
        <v>0</v>
      </c>
      <c r="G188" s="76">
        <v>0</v>
      </c>
    </row>
    <row r="189" spans="1:7" x14ac:dyDescent="0.3">
      <c r="A189" s="79">
        <v>115</v>
      </c>
      <c r="B189" s="77" t="s">
        <v>267</v>
      </c>
      <c r="C189" s="79">
        <v>2</v>
      </c>
      <c r="D189" s="77" t="s">
        <v>1639</v>
      </c>
      <c r="E189" s="78">
        <v>73.39</v>
      </c>
      <c r="F189" s="78">
        <v>399</v>
      </c>
      <c r="G189" s="81">
        <v>1</v>
      </c>
    </row>
    <row r="190" spans="1:7" x14ac:dyDescent="0.3">
      <c r="A190" s="74">
        <v>116</v>
      </c>
      <c r="B190" s="72" t="s">
        <v>663</v>
      </c>
      <c r="C190" s="74">
        <v>2</v>
      </c>
      <c r="D190" s="72" t="s">
        <v>1637</v>
      </c>
      <c r="E190" s="73">
        <v>71.14</v>
      </c>
      <c r="F190" s="73">
        <v>0</v>
      </c>
      <c r="G190" s="76">
        <v>0</v>
      </c>
    </row>
    <row r="191" spans="1:7" x14ac:dyDescent="0.3">
      <c r="A191" s="79">
        <v>117</v>
      </c>
      <c r="B191" s="77" t="s">
        <v>441</v>
      </c>
      <c r="C191" s="79">
        <v>2</v>
      </c>
      <c r="D191" s="77" t="s">
        <v>1638</v>
      </c>
      <c r="E191" s="78">
        <v>69.849999999999994</v>
      </c>
      <c r="F191" s="78">
        <v>898</v>
      </c>
      <c r="G191" s="81">
        <v>2</v>
      </c>
    </row>
    <row r="192" spans="1:7" x14ac:dyDescent="0.3">
      <c r="A192" s="74">
        <v>118</v>
      </c>
      <c r="B192" s="72" t="s">
        <v>956</v>
      </c>
      <c r="C192" s="74">
        <v>2</v>
      </c>
      <c r="D192" s="72" t="s">
        <v>1637</v>
      </c>
      <c r="E192" s="73">
        <v>68</v>
      </c>
      <c r="F192" s="73">
        <v>0</v>
      </c>
      <c r="G192" s="76">
        <v>0</v>
      </c>
    </row>
    <row r="193" spans="1:7" x14ac:dyDescent="0.3">
      <c r="A193" s="79">
        <v>119</v>
      </c>
      <c r="B193" s="77" t="s">
        <v>506</v>
      </c>
      <c r="C193" s="79">
        <v>2</v>
      </c>
      <c r="D193" s="77" t="s">
        <v>1644</v>
      </c>
      <c r="E193" s="78">
        <v>65.45</v>
      </c>
      <c r="F193" s="78">
        <v>0</v>
      </c>
      <c r="G193" s="81">
        <v>0</v>
      </c>
    </row>
    <row r="194" spans="1:7" x14ac:dyDescent="0.3">
      <c r="A194" s="74">
        <v>120</v>
      </c>
      <c r="B194" s="72" t="s">
        <v>518</v>
      </c>
      <c r="C194" s="74">
        <v>2</v>
      </c>
      <c r="D194" s="72" t="s">
        <v>1639</v>
      </c>
      <c r="E194" s="73">
        <v>61.53</v>
      </c>
      <c r="F194" s="73">
        <v>0</v>
      </c>
      <c r="G194" s="76">
        <v>0</v>
      </c>
    </row>
    <row r="195" spans="1:7" x14ac:dyDescent="0.3">
      <c r="A195" s="79">
        <v>121</v>
      </c>
      <c r="B195" s="77" t="s">
        <v>588</v>
      </c>
      <c r="C195" s="79">
        <v>2</v>
      </c>
      <c r="D195" s="77" t="s">
        <v>1637</v>
      </c>
      <c r="E195" s="78">
        <v>60</v>
      </c>
      <c r="F195" s="78">
        <v>0</v>
      </c>
      <c r="G195" s="81">
        <v>0</v>
      </c>
    </row>
    <row r="196" spans="1:7" x14ac:dyDescent="0.3">
      <c r="A196" s="74">
        <v>122</v>
      </c>
      <c r="B196" s="72" t="s">
        <v>686</v>
      </c>
      <c r="C196" s="74">
        <v>2</v>
      </c>
      <c r="D196" s="72" t="s">
        <v>1639</v>
      </c>
      <c r="E196" s="73">
        <v>56.02</v>
      </c>
      <c r="F196" s="73">
        <v>429</v>
      </c>
      <c r="G196" s="76">
        <v>1</v>
      </c>
    </row>
    <row r="197" spans="1:7" x14ac:dyDescent="0.3">
      <c r="A197" s="79">
        <v>123</v>
      </c>
      <c r="B197" s="77" t="s">
        <v>654</v>
      </c>
      <c r="C197" s="79">
        <v>2</v>
      </c>
      <c r="D197" s="77" t="s">
        <v>1644</v>
      </c>
      <c r="E197" s="78">
        <v>55.8</v>
      </c>
      <c r="F197" s="78">
        <v>599</v>
      </c>
      <c r="G197" s="81">
        <v>1</v>
      </c>
    </row>
    <row r="198" spans="1:7" x14ac:dyDescent="0.3">
      <c r="A198" s="74">
        <v>124</v>
      </c>
      <c r="B198" s="72" t="s">
        <v>858</v>
      </c>
      <c r="C198" s="74">
        <v>2</v>
      </c>
      <c r="D198" s="72" t="s">
        <v>1639</v>
      </c>
      <c r="E198" s="73">
        <v>53.4</v>
      </c>
      <c r="F198" s="73">
        <v>0</v>
      </c>
      <c r="G198" s="76">
        <v>0</v>
      </c>
    </row>
    <row r="199" spans="1:7" x14ac:dyDescent="0.3">
      <c r="A199" s="79">
        <v>125</v>
      </c>
      <c r="B199" s="77" t="s">
        <v>1110</v>
      </c>
      <c r="C199" s="79">
        <v>2</v>
      </c>
      <c r="D199" s="77" t="s">
        <v>1637</v>
      </c>
      <c r="E199" s="78">
        <v>47.84</v>
      </c>
      <c r="F199" s="78">
        <v>0</v>
      </c>
      <c r="G199" s="81">
        <v>0</v>
      </c>
    </row>
    <row r="200" spans="1:7" x14ac:dyDescent="0.3">
      <c r="A200" s="74">
        <v>126</v>
      </c>
      <c r="B200" s="72" t="s">
        <v>711</v>
      </c>
      <c r="C200" s="74">
        <v>2</v>
      </c>
      <c r="D200" s="72" t="s">
        <v>1637</v>
      </c>
      <c r="E200" s="73">
        <v>47.8</v>
      </c>
      <c r="F200" s="73">
        <v>0</v>
      </c>
      <c r="G200" s="76">
        <v>0</v>
      </c>
    </row>
    <row r="201" spans="1:7" x14ac:dyDescent="0.3">
      <c r="A201" s="79">
        <v>127</v>
      </c>
      <c r="B201" s="77" t="s">
        <v>759</v>
      </c>
      <c r="C201" s="79">
        <v>2</v>
      </c>
      <c r="D201" s="77" t="s">
        <v>1644</v>
      </c>
      <c r="E201" s="78">
        <v>45.18</v>
      </c>
      <c r="F201" s="78">
        <v>0</v>
      </c>
      <c r="G201" s="81">
        <v>0</v>
      </c>
    </row>
    <row r="202" spans="1:7" x14ac:dyDescent="0.3">
      <c r="A202" s="74">
        <v>128</v>
      </c>
      <c r="B202" s="72" t="s">
        <v>364</v>
      </c>
      <c r="C202" s="74">
        <v>2</v>
      </c>
      <c r="D202" s="72" t="s">
        <v>1639</v>
      </c>
      <c r="E202" s="73">
        <v>40.98</v>
      </c>
      <c r="F202" s="73">
        <v>0</v>
      </c>
      <c r="G202" s="76">
        <v>0</v>
      </c>
    </row>
    <row r="203" spans="1:7" x14ac:dyDescent="0.3">
      <c r="A203" s="79">
        <v>129</v>
      </c>
      <c r="B203" s="77" t="s">
        <v>158</v>
      </c>
      <c r="C203" s="79">
        <v>2</v>
      </c>
      <c r="D203" s="77" t="s">
        <v>1637</v>
      </c>
      <c r="E203" s="78">
        <v>40.090000000000003</v>
      </c>
      <c r="F203" s="78">
        <v>0</v>
      </c>
      <c r="G203" s="81">
        <v>0</v>
      </c>
    </row>
    <row r="204" spans="1:7" x14ac:dyDescent="0.3">
      <c r="A204" s="74">
        <v>130</v>
      </c>
      <c r="B204" s="72" t="s">
        <v>531</v>
      </c>
      <c r="C204" s="74">
        <v>2</v>
      </c>
      <c r="D204" s="72" t="s">
        <v>1638</v>
      </c>
      <c r="E204" s="73">
        <v>38.46</v>
      </c>
      <c r="F204" s="73">
        <v>0</v>
      </c>
      <c r="G204" s="76">
        <v>0</v>
      </c>
    </row>
    <row r="205" spans="1:7" x14ac:dyDescent="0.3">
      <c r="A205" s="79">
        <v>131</v>
      </c>
      <c r="B205" s="77" t="s">
        <v>360</v>
      </c>
      <c r="C205" s="79">
        <v>2</v>
      </c>
      <c r="D205" s="77" t="s">
        <v>1638</v>
      </c>
      <c r="E205" s="78">
        <v>38.44</v>
      </c>
      <c r="F205" s="78">
        <v>0</v>
      </c>
      <c r="G205" s="81">
        <v>0</v>
      </c>
    </row>
    <row r="206" spans="1:7" x14ac:dyDescent="0.3">
      <c r="A206" s="74">
        <v>132</v>
      </c>
      <c r="B206" s="72" t="s">
        <v>1028</v>
      </c>
      <c r="C206" s="74">
        <v>2</v>
      </c>
      <c r="D206" s="72" t="s">
        <v>1644</v>
      </c>
      <c r="E206" s="73">
        <v>36.03</v>
      </c>
      <c r="F206" s="73">
        <v>0</v>
      </c>
      <c r="G206" s="76">
        <v>0</v>
      </c>
    </row>
    <row r="207" spans="1:7" x14ac:dyDescent="0.3">
      <c r="A207" s="79">
        <v>133</v>
      </c>
      <c r="B207" s="77" t="s">
        <v>837</v>
      </c>
      <c r="C207" s="79">
        <v>2</v>
      </c>
      <c r="D207" s="77" t="s">
        <v>1637</v>
      </c>
      <c r="E207" s="78">
        <v>33.29</v>
      </c>
      <c r="F207" s="78">
        <v>0</v>
      </c>
      <c r="G207" s="81">
        <v>0</v>
      </c>
    </row>
    <row r="208" spans="1:7" x14ac:dyDescent="0.3">
      <c r="A208" s="74">
        <v>134</v>
      </c>
      <c r="B208" s="72" t="s">
        <v>677</v>
      </c>
      <c r="C208" s="74">
        <v>2</v>
      </c>
      <c r="D208" s="72" t="s">
        <v>1637</v>
      </c>
      <c r="E208" s="73">
        <v>31.5</v>
      </c>
      <c r="F208" s="73">
        <v>0</v>
      </c>
      <c r="G208" s="76">
        <v>0</v>
      </c>
    </row>
    <row r="209" spans="1:7" x14ac:dyDescent="0.3">
      <c r="A209" s="79">
        <v>135</v>
      </c>
      <c r="B209" s="77" t="s">
        <v>632</v>
      </c>
      <c r="C209" s="79">
        <v>2</v>
      </c>
      <c r="D209" s="77" t="s">
        <v>1637</v>
      </c>
      <c r="E209" s="78">
        <v>31.39</v>
      </c>
      <c r="F209" s="78">
        <v>0</v>
      </c>
      <c r="G209" s="81">
        <v>0</v>
      </c>
    </row>
    <row r="210" spans="1:7" x14ac:dyDescent="0.3">
      <c r="A210" s="74">
        <v>136</v>
      </c>
      <c r="B210" s="72" t="s">
        <v>435</v>
      </c>
      <c r="C210" s="74">
        <v>2</v>
      </c>
      <c r="D210" s="72" t="s">
        <v>1644</v>
      </c>
      <c r="E210" s="73">
        <v>31.29</v>
      </c>
      <c r="F210" s="73">
        <v>599</v>
      </c>
      <c r="G210" s="76">
        <v>1</v>
      </c>
    </row>
    <row r="211" spans="1:7" x14ac:dyDescent="0.3">
      <c r="A211" s="79">
        <v>137</v>
      </c>
      <c r="B211" s="77" t="s">
        <v>254</v>
      </c>
      <c r="C211" s="79">
        <v>2</v>
      </c>
      <c r="D211" s="77" t="s">
        <v>1637</v>
      </c>
      <c r="E211" s="78">
        <v>30.16</v>
      </c>
      <c r="F211" s="78">
        <v>249</v>
      </c>
      <c r="G211" s="81">
        <v>1</v>
      </c>
    </row>
    <row r="212" spans="1:7" x14ac:dyDescent="0.3">
      <c r="A212" s="74">
        <v>138</v>
      </c>
      <c r="B212" s="72" t="s">
        <v>221</v>
      </c>
      <c r="C212" s="74">
        <v>2</v>
      </c>
      <c r="D212" s="72" t="s">
        <v>1644</v>
      </c>
      <c r="E212" s="73">
        <v>30.08</v>
      </c>
      <c r="F212" s="73">
        <v>0</v>
      </c>
      <c r="G212" s="76">
        <v>0</v>
      </c>
    </row>
    <row r="213" spans="1:7" x14ac:dyDescent="0.3">
      <c r="A213" s="79">
        <v>139</v>
      </c>
      <c r="B213" s="77" t="s">
        <v>669</v>
      </c>
      <c r="C213" s="79">
        <v>2</v>
      </c>
      <c r="D213" s="77" t="s">
        <v>1644</v>
      </c>
      <c r="E213" s="78">
        <v>28</v>
      </c>
      <c r="F213" s="78">
        <v>0</v>
      </c>
      <c r="G213" s="81">
        <v>0</v>
      </c>
    </row>
    <row r="214" spans="1:7" x14ac:dyDescent="0.3">
      <c r="A214" s="74">
        <v>140</v>
      </c>
      <c r="B214" s="72" t="s">
        <v>467</v>
      </c>
      <c r="C214" s="74">
        <v>2</v>
      </c>
      <c r="D214" s="72" t="s">
        <v>1637</v>
      </c>
      <c r="E214" s="73">
        <v>27.69</v>
      </c>
      <c r="F214" s="73">
        <v>0</v>
      </c>
      <c r="G214" s="76">
        <v>0</v>
      </c>
    </row>
    <row r="215" spans="1:7" x14ac:dyDescent="0.3">
      <c r="A215" s="79">
        <v>141</v>
      </c>
      <c r="B215" s="77" t="s">
        <v>1164</v>
      </c>
      <c r="C215" s="79">
        <v>2</v>
      </c>
      <c r="D215" s="77" t="s">
        <v>1644</v>
      </c>
      <c r="E215" s="78">
        <v>26.62</v>
      </c>
      <c r="F215" s="78">
        <v>0</v>
      </c>
      <c r="G215" s="81">
        <v>0</v>
      </c>
    </row>
    <row r="216" spans="1:7" x14ac:dyDescent="0.3">
      <c r="A216" s="74">
        <v>142</v>
      </c>
      <c r="B216" s="72" t="s">
        <v>578</v>
      </c>
      <c r="C216" s="74">
        <v>2</v>
      </c>
      <c r="D216" s="72" t="s">
        <v>1644</v>
      </c>
      <c r="E216" s="73">
        <v>26.22</v>
      </c>
      <c r="F216" s="73">
        <v>0</v>
      </c>
      <c r="G216" s="76">
        <v>0</v>
      </c>
    </row>
    <row r="217" spans="1:7" x14ac:dyDescent="0.3">
      <c r="A217" s="79">
        <v>143</v>
      </c>
      <c r="B217" s="77" t="s">
        <v>241</v>
      </c>
      <c r="C217" s="79">
        <v>2</v>
      </c>
      <c r="D217" s="77" t="s">
        <v>1637</v>
      </c>
      <c r="E217" s="78">
        <v>24.19</v>
      </c>
      <c r="F217" s="78">
        <v>0</v>
      </c>
      <c r="G217" s="81">
        <v>0</v>
      </c>
    </row>
    <row r="218" spans="1:7" x14ac:dyDescent="0.3">
      <c r="A218" s="74">
        <v>144</v>
      </c>
      <c r="B218" s="72" t="s">
        <v>822</v>
      </c>
      <c r="C218" s="74">
        <v>2</v>
      </c>
      <c r="D218" s="72" t="s">
        <v>1637</v>
      </c>
      <c r="E218" s="73">
        <v>23.88</v>
      </c>
      <c r="F218" s="73">
        <v>0</v>
      </c>
      <c r="G218" s="76">
        <v>0</v>
      </c>
    </row>
    <row r="219" spans="1:7" x14ac:dyDescent="0.3">
      <c r="A219" s="79">
        <v>145</v>
      </c>
      <c r="B219" s="77" t="s">
        <v>814</v>
      </c>
      <c r="C219" s="79">
        <v>2</v>
      </c>
      <c r="D219" s="77" t="s">
        <v>1639</v>
      </c>
      <c r="E219" s="78">
        <v>20.14</v>
      </c>
      <c r="F219" s="78">
        <v>0</v>
      </c>
      <c r="G219" s="81">
        <v>0</v>
      </c>
    </row>
    <row r="220" spans="1:7" x14ac:dyDescent="0.3">
      <c r="A220" s="74">
        <v>146</v>
      </c>
      <c r="B220" s="72" t="s">
        <v>1168</v>
      </c>
      <c r="C220" s="74">
        <v>2</v>
      </c>
      <c r="D220" s="72" t="s">
        <v>1639</v>
      </c>
      <c r="E220" s="73">
        <v>13.76</v>
      </c>
      <c r="F220" s="73">
        <v>0</v>
      </c>
      <c r="G220" s="76">
        <v>0</v>
      </c>
    </row>
    <row r="221" spans="1:7" x14ac:dyDescent="0.3">
      <c r="A221" s="79">
        <v>147</v>
      </c>
      <c r="B221" s="77" t="s">
        <v>720</v>
      </c>
      <c r="C221" s="79">
        <v>2</v>
      </c>
      <c r="D221" s="77" t="s">
        <v>1639</v>
      </c>
      <c r="E221" s="78">
        <v>9.33</v>
      </c>
      <c r="F221" s="78">
        <v>0</v>
      </c>
      <c r="G221" s="81">
        <v>0</v>
      </c>
    </row>
    <row r="222" spans="1:7" x14ac:dyDescent="0.3">
      <c r="A222" s="74">
        <v>148</v>
      </c>
      <c r="B222" s="72" t="s">
        <v>238</v>
      </c>
      <c r="C222" s="74">
        <v>2</v>
      </c>
      <c r="D222" s="72" t="s">
        <v>1637</v>
      </c>
      <c r="E222" s="73">
        <v>6.6</v>
      </c>
      <c r="F222" s="73">
        <v>0</v>
      </c>
      <c r="G222" s="76">
        <v>0</v>
      </c>
    </row>
    <row r="223" spans="1:7" x14ac:dyDescent="0.3">
      <c r="A223" s="79">
        <v>149</v>
      </c>
      <c r="B223" s="77" t="s">
        <v>443</v>
      </c>
      <c r="C223" s="79">
        <v>2</v>
      </c>
      <c r="D223" s="77" t="s">
        <v>1637</v>
      </c>
      <c r="E223" s="78">
        <v>-35.78</v>
      </c>
      <c r="F223" s="78">
        <v>0</v>
      </c>
      <c r="G223" s="81">
        <v>0</v>
      </c>
    </row>
    <row r="225" spans="1:8" x14ac:dyDescent="0.3">
      <c r="A225" s="86" t="s">
        <v>1645</v>
      </c>
    </row>
    <row r="226" spans="1:8" x14ac:dyDescent="0.3">
      <c r="A226" s="118" t="s">
        <v>1646</v>
      </c>
      <c r="B226" s="108"/>
      <c r="C226" s="108"/>
      <c r="D226" s="108"/>
      <c r="E226" s="108"/>
      <c r="F226" s="108"/>
      <c r="G226" s="108"/>
      <c r="H226" s="108"/>
    </row>
    <row r="227" spans="1:8" x14ac:dyDescent="0.3">
      <c r="A227" s="118" t="s">
        <v>1647</v>
      </c>
      <c r="B227" s="108"/>
      <c r="C227" s="108"/>
      <c r="D227" s="108"/>
      <c r="E227" s="108"/>
      <c r="F227" s="108"/>
      <c r="G227" s="108"/>
      <c r="H227" s="108"/>
    </row>
  </sheetData>
  <mergeCells count="8">
    <mergeCell ref="A2:F2"/>
    <mergeCell ref="A227:H227"/>
    <mergeCell ref="A226:H226"/>
    <mergeCell ref="A1:F1"/>
    <mergeCell ref="A60:G60"/>
    <mergeCell ref="A30:F30"/>
    <mergeCell ref="A73:G73"/>
    <mergeCell ref="A45:G45"/>
  </mergeCell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sheetPr>
  <dimension ref="A1:M79"/>
  <sheetViews>
    <sheetView showGridLines="0" workbookViewId="0">
      <pane ySplit="4" topLeftCell="A5" activePane="bottomLeft" state="frozen"/>
      <selection pane="bottomLeft" activeCell="E13" sqref="E13"/>
    </sheetView>
  </sheetViews>
  <sheetFormatPr defaultRowHeight="14.4" x14ac:dyDescent="0.3"/>
  <cols>
    <col min="1" max="1" width="6" customWidth="1"/>
    <col min="2" max="3" width="34" customWidth="1"/>
    <col min="4" max="4" width="20" customWidth="1"/>
    <col min="5" max="5" width="13" customWidth="1"/>
    <col min="6" max="6" width="30" customWidth="1"/>
    <col min="7" max="8" width="11" customWidth="1"/>
    <col min="9" max="9" width="15" customWidth="1"/>
    <col min="10" max="10" width="13" style="33" customWidth="1"/>
    <col min="11" max="11" width="18" customWidth="1"/>
    <col min="12" max="12" width="16" customWidth="1"/>
    <col min="13" max="13" width="70" customWidth="1"/>
  </cols>
  <sheetData>
    <row r="1" spans="1:13" ht="17.399999999999999" customHeight="1" x14ac:dyDescent="0.3">
      <c r="A1" s="13" t="s">
        <v>1458</v>
      </c>
    </row>
    <row r="2" spans="1:13" x14ac:dyDescent="0.3">
      <c r="A2" s="1" t="s">
        <v>1459</v>
      </c>
    </row>
    <row r="4" spans="1:13" ht="30" customHeight="1" x14ac:dyDescent="0.3">
      <c r="A4" s="48" t="s">
        <v>1373</v>
      </c>
      <c r="B4" s="48" t="s">
        <v>16</v>
      </c>
      <c r="C4" s="48" t="s">
        <v>1460</v>
      </c>
      <c r="D4" s="48" t="s">
        <v>129</v>
      </c>
      <c r="E4" s="48" t="s">
        <v>1461</v>
      </c>
      <c r="F4" s="48" t="s">
        <v>1341</v>
      </c>
      <c r="G4" s="48" t="s">
        <v>46</v>
      </c>
      <c r="H4" s="48" t="s">
        <v>45</v>
      </c>
      <c r="I4" s="48" t="s">
        <v>10</v>
      </c>
      <c r="J4" s="49" t="s">
        <v>38</v>
      </c>
      <c r="K4" s="48" t="s">
        <v>95</v>
      </c>
      <c r="L4" s="48" t="s">
        <v>1462</v>
      </c>
      <c r="M4" s="48" t="s">
        <v>1463</v>
      </c>
    </row>
    <row r="5" spans="1:13" ht="26.4" x14ac:dyDescent="0.3">
      <c r="A5" s="50">
        <v>1</v>
      </c>
      <c r="B5" s="51" t="s">
        <v>12</v>
      </c>
      <c r="C5" s="51" t="s">
        <v>525</v>
      </c>
      <c r="D5" s="50" t="s">
        <v>147</v>
      </c>
      <c r="E5" s="50" t="s">
        <v>1343</v>
      </c>
      <c r="F5" s="51" t="s">
        <v>1346</v>
      </c>
      <c r="G5" s="50">
        <v>23</v>
      </c>
      <c r="H5" s="50">
        <v>0</v>
      </c>
      <c r="I5" s="52">
        <v>299.16000000000003</v>
      </c>
      <c r="J5" s="53"/>
      <c r="K5" s="53">
        <v>0.39899833060000001</v>
      </c>
      <c r="L5" s="52"/>
      <c r="M5" s="51" t="s">
        <v>1464</v>
      </c>
    </row>
    <row r="6" spans="1:13" ht="26.4" x14ac:dyDescent="0.3">
      <c r="A6" s="50">
        <v>2</v>
      </c>
      <c r="B6" s="51" t="s">
        <v>33</v>
      </c>
      <c r="C6" s="51" t="s">
        <v>685</v>
      </c>
      <c r="D6" s="50" t="s">
        <v>195</v>
      </c>
      <c r="E6" s="50" t="s">
        <v>1343</v>
      </c>
      <c r="F6" s="51" t="s">
        <v>1346</v>
      </c>
      <c r="G6" s="50">
        <v>25</v>
      </c>
      <c r="H6" s="50">
        <v>0</v>
      </c>
      <c r="I6" s="52">
        <v>270.88</v>
      </c>
      <c r="J6" s="53"/>
      <c r="K6" s="53">
        <v>0.31328320799999998</v>
      </c>
      <c r="L6" s="52"/>
      <c r="M6" s="51" t="s">
        <v>1464</v>
      </c>
    </row>
    <row r="7" spans="1:13" ht="26.4" x14ac:dyDescent="0.3">
      <c r="A7" s="50">
        <v>3</v>
      </c>
      <c r="B7" s="51" t="s">
        <v>12</v>
      </c>
      <c r="C7" s="51" t="s">
        <v>436</v>
      </c>
      <c r="D7" s="50" t="s">
        <v>153</v>
      </c>
      <c r="E7" s="50" t="s">
        <v>1343</v>
      </c>
      <c r="F7" s="51" t="s">
        <v>1346</v>
      </c>
      <c r="G7" s="50">
        <v>27</v>
      </c>
      <c r="H7" s="50">
        <v>0</v>
      </c>
      <c r="I7" s="52">
        <v>256.62</v>
      </c>
      <c r="J7" s="53"/>
      <c r="K7" s="53">
        <v>0.39708561019999999</v>
      </c>
      <c r="L7" s="52"/>
      <c r="M7" s="51" t="s">
        <v>1464</v>
      </c>
    </row>
    <row r="8" spans="1:13" ht="29.4" customHeight="1" x14ac:dyDescent="0.3">
      <c r="A8" s="50">
        <v>4</v>
      </c>
      <c r="B8" s="51" t="s">
        <v>5</v>
      </c>
      <c r="C8" s="51" t="s">
        <v>265</v>
      </c>
      <c r="D8" s="50" t="s">
        <v>195</v>
      </c>
      <c r="E8" s="50" t="s">
        <v>1343</v>
      </c>
      <c r="F8" s="51" t="s">
        <v>1346</v>
      </c>
      <c r="G8" s="50">
        <v>25</v>
      </c>
      <c r="H8" s="50">
        <v>9</v>
      </c>
      <c r="I8" s="52">
        <v>194.05</v>
      </c>
      <c r="J8" s="53">
        <v>5.4037872458925093E-2</v>
      </c>
      <c r="K8" s="53">
        <v>0.31328320799999998</v>
      </c>
      <c r="L8" s="52"/>
      <c r="M8" s="51" t="s">
        <v>1464</v>
      </c>
    </row>
    <row r="9" spans="1:13" ht="17.399999999999999" customHeight="1" x14ac:dyDescent="0.3">
      <c r="A9" s="50">
        <v>5</v>
      </c>
      <c r="B9" s="51" t="s">
        <v>26</v>
      </c>
      <c r="C9" s="51" t="s">
        <v>623</v>
      </c>
      <c r="D9" s="50" t="s">
        <v>147</v>
      </c>
      <c r="E9" s="50" t="s">
        <v>1343</v>
      </c>
      <c r="F9" s="51" t="s">
        <v>1346</v>
      </c>
      <c r="G9" s="50">
        <v>9</v>
      </c>
      <c r="H9" s="50">
        <v>0</v>
      </c>
      <c r="I9" s="52">
        <v>138.75</v>
      </c>
      <c r="J9" s="53"/>
      <c r="K9" s="53">
        <v>0.39899833060000001</v>
      </c>
      <c r="L9" s="52"/>
      <c r="M9" s="51" t="s">
        <v>1464</v>
      </c>
    </row>
    <row r="10" spans="1:13" ht="26.4" x14ac:dyDescent="0.3">
      <c r="A10" s="50">
        <v>6</v>
      </c>
      <c r="B10" s="51" t="s">
        <v>26</v>
      </c>
      <c r="C10" s="51" t="s">
        <v>762</v>
      </c>
      <c r="D10" s="50" t="s">
        <v>214</v>
      </c>
      <c r="E10" s="50" t="s">
        <v>1343</v>
      </c>
      <c r="F10" s="51" t="s">
        <v>1346</v>
      </c>
      <c r="G10" s="50">
        <v>8</v>
      </c>
      <c r="H10" s="50">
        <v>0</v>
      </c>
      <c r="I10" s="52">
        <v>111</v>
      </c>
      <c r="J10" s="53"/>
      <c r="K10" s="53">
        <v>0.41140215720000001</v>
      </c>
      <c r="L10" s="52"/>
      <c r="M10" s="51" t="s">
        <v>1464</v>
      </c>
    </row>
    <row r="11" spans="1:13" ht="26.4" x14ac:dyDescent="0.3">
      <c r="A11" s="50">
        <v>7</v>
      </c>
      <c r="B11" s="51" t="s">
        <v>5</v>
      </c>
      <c r="C11" s="51" t="s">
        <v>975</v>
      </c>
      <c r="D11" s="50" t="s">
        <v>176</v>
      </c>
      <c r="E11" s="50" t="s">
        <v>1343</v>
      </c>
      <c r="F11" s="51" t="s">
        <v>1346</v>
      </c>
      <c r="G11" s="50">
        <v>8</v>
      </c>
      <c r="H11" s="50">
        <v>0</v>
      </c>
      <c r="I11" s="52">
        <v>102.18</v>
      </c>
      <c r="J11" s="53"/>
      <c r="K11" s="53">
        <v>0.31848552340000003</v>
      </c>
      <c r="L11" s="52"/>
      <c r="M11" s="51" t="s">
        <v>1464</v>
      </c>
    </row>
    <row r="12" spans="1:13" ht="26.4" x14ac:dyDescent="0.3">
      <c r="A12" s="50">
        <v>8</v>
      </c>
      <c r="B12" s="51" t="s">
        <v>26</v>
      </c>
      <c r="C12" s="51" t="s">
        <v>525</v>
      </c>
      <c r="D12" s="50" t="s">
        <v>147</v>
      </c>
      <c r="E12" s="50" t="s">
        <v>1343</v>
      </c>
      <c r="F12" s="51" t="s">
        <v>1346</v>
      </c>
      <c r="G12" s="50">
        <v>9</v>
      </c>
      <c r="H12" s="50">
        <v>0</v>
      </c>
      <c r="I12" s="52">
        <v>101.29</v>
      </c>
      <c r="J12" s="53"/>
      <c r="K12" s="53">
        <v>0.39899833060000001</v>
      </c>
      <c r="L12" s="52"/>
      <c r="M12" s="51" t="s">
        <v>1464</v>
      </c>
    </row>
    <row r="13" spans="1:13" ht="26.4" x14ac:dyDescent="0.3">
      <c r="A13" s="54">
        <v>9</v>
      </c>
      <c r="B13" s="55" t="s">
        <v>12</v>
      </c>
      <c r="C13" s="55" t="s">
        <v>210</v>
      </c>
      <c r="D13" s="54" t="s">
        <v>153</v>
      </c>
      <c r="E13" s="54" t="s">
        <v>1348</v>
      </c>
      <c r="F13" s="55" t="s">
        <v>1351</v>
      </c>
      <c r="G13" s="54">
        <v>248</v>
      </c>
      <c r="H13" s="54">
        <v>0</v>
      </c>
      <c r="I13" s="56">
        <v>2100.54</v>
      </c>
      <c r="J13" s="57"/>
      <c r="K13" s="57">
        <v>0.39708561019999999</v>
      </c>
      <c r="L13" s="56">
        <v>2100.54</v>
      </c>
      <c r="M13" s="55" t="s">
        <v>1465</v>
      </c>
    </row>
    <row r="14" spans="1:13" ht="26.4" x14ac:dyDescent="0.3">
      <c r="A14" s="54">
        <v>10</v>
      </c>
      <c r="B14" s="55" t="s">
        <v>32</v>
      </c>
      <c r="C14" s="55" t="s">
        <v>210</v>
      </c>
      <c r="D14" s="54" t="s">
        <v>153</v>
      </c>
      <c r="E14" s="54" t="s">
        <v>1348</v>
      </c>
      <c r="F14" s="55" t="s">
        <v>1351</v>
      </c>
      <c r="G14" s="54">
        <v>169</v>
      </c>
      <c r="H14" s="54">
        <v>0</v>
      </c>
      <c r="I14" s="56">
        <v>2027.18</v>
      </c>
      <c r="J14" s="57"/>
      <c r="K14" s="57">
        <v>0.39708561019999999</v>
      </c>
      <c r="L14" s="56">
        <v>2027.18</v>
      </c>
      <c r="M14" s="55" t="s">
        <v>1466</v>
      </c>
    </row>
    <row r="15" spans="1:13" ht="26.4" x14ac:dyDescent="0.3">
      <c r="A15" s="54">
        <v>11</v>
      </c>
      <c r="B15" s="55" t="s">
        <v>26</v>
      </c>
      <c r="C15" s="55" t="s">
        <v>210</v>
      </c>
      <c r="D15" s="54" t="s">
        <v>153</v>
      </c>
      <c r="E15" s="54" t="s">
        <v>1348</v>
      </c>
      <c r="F15" s="55" t="s">
        <v>1351</v>
      </c>
      <c r="G15" s="54">
        <v>139</v>
      </c>
      <c r="H15" s="54">
        <v>0</v>
      </c>
      <c r="I15" s="56">
        <v>1783.74</v>
      </c>
      <c r="J15" s="57"/>
      <c r="K15" s="57">
        <v>0.39708561019999999</v>
      </c>
      <c r="L15" s="56">
        <v>1783.74</v>
      </c>
      <c r="M15" s="55" t="s">
        <v>1467</v>
      </c>
    </row>
    <row r="16" spans="1:13" ht="26.4" x14ac:dyDescent="0.3">
      <c r="A16" s="54">
        <v>12</v>
      </c>
      <c r="B16" s="55" t="s">
        <v>5</v>
      </c>
      <c r="C16" s="55" t="s">
        <v>573</v>
      </c>
      <c r="D16" s="54" t="s">
        <v>202</v>
      </c>
      <c r="E16" s="54" t="s">
        <v>1348</v>
      </c>
      <c r="F16" s="55" t="s">
        <v>1351</v>
      </c>
      <c r="G16" s="54">
        <v>71</v>
      </c>
      <c r="H16" s="54">
        <v>0</v>
      </c>
      <c r="I16" s="56">
        <v>852</v>
      </c>
      <c r="J16" s="57"/>
      <c r="K16" s="57">
        <v>0.3053613054</v>
      </c>
      <c r="L16" s="56">
        <v>852</v>
      </c>
      <c r="M16" s="55" t="s">
        <v>1468</v>
      </c>
    </row>
    <row r="17" spans="1:13" ht="26.4" x14ac:dyDescent="0.3">
      <c r="A17" s="54">
        <v>13</v>
      </c>
      <c r="B17" s="55" t="s">
        <v>12</v>
      </c>
      <c r="C17" s="55" t="s">
        <v>228</v>
      </c>
      <c r="D17" s="54" t="s">
        <v>166</v>
      </c>
      <c r="E17" s="54" t="s">
        <v>1348</v>
      </c>
      <c r="F17" s="55" t="s">
        <v>1351</v>
      </c>
      <c r="G17" s="54">
        <v>69</v>
      </c>
      <c r="H17" s="54">
        <v>0</v>
      </c>
      <c r="I17" s="56">
        <v>829.99</v>
      </c>
      <c r="J17" s="57"/>
      <c r="K17" s="57">
        <v>0.34966592429999999</v>
      </c>
      <c r="L17" s="56">
        <v>829.99</v>
      </c>
      <c r="M17" s="55" t="s">
        <v>1469</v>
      </c>
    </row>
    <row r="18" spans="1:13" ht="26.4" x14ac:dyDescent="0.3">
      <c r="A18" s="54">
        <v>14</v>
      </c>
      <c r="B18" s="55" t="s">
        <v>32</v>
      </c>
      <c r="C18" s="55" t="s">
        <v>207</v>
      </c>
      <c r="D18" s="54" t="s">
        <v>147</v>
      </c>
      <c r="E18" s="54" t="s">
        <v>1348</v>
      </c>
      <c r="F18" s="55" t="s">
        <v>1351</v>
      </c>
      <c r="G18" s="54">
        <v>65</v>
      </c>
      <c r="H18" s="54">
        <v>0</v>
      </c>
      <c r="I18" s="56">
        <v>801.45</v>
      </c>
      <c r="J18" s="57"/>
      <c r="K18" s="57">
        <v>0.39899833060000001</v>
      </c>
      <c r="L18" s="56">
        <v>801.45</v>
      </c>
      <c r="M18" s="55" t="s">
        <v>1470</v>
      </c>
    </row>
    <row r="19" spans="1:13" ht="26.4" x14ac:dyDescent="0.3">
      <c r="A19" s="54">
        <v>15</v>
      </c>
      <c r="B19" s="55" t="s">
        <v>12</v>
      </c>
      <c r="C19" s="55" t="s">
        <v>165</v>
      </c>
      <c r="D19" s="54" t="s">
        <v>166</v>
      </c>
      <c r="E19" s="54" t="s">
        <v>1348</v>
      </c>
      <c r="F19" s="55" t="s">
        <v>1351</v>
      </c>
      <c r="G19" s="54">
        <v>94</v>
      </c>
      <c r="H19" s="54">
        <v>0</v>
      </c>
      <c r="I19" s="56">
        <v>778.11</v>
      </c>
      <c r="J19" s="57"/>
      <c r="K19" s="57">
        <v>0.34966592429999999</v>
      </c>
      <c r="L19" s="56">
        <v>778.11</v>
      </c>
      <c r="M19" s="55" t="s">
        <v>1471</v>
      </c>
    </row>
    <row r="20" spans="1:13" ht="26.4" x14ac:dyDescent="0.3">
      <c r="A20" s="54">
        <v>16</v>
      </c>
      <c r="B20" s="55" t="s">
        <v>43</v>
      </c>
      <c r="C20" s="55" t="s">
        <v>295</v>
      </c>
      <c r="D20" s="54" t="s">
        <v>147</v>
      </c>
      <c r="E20" s="54" t="s">
        <v>1348</v>
      </c>
      <c r="F20" s="55" t="s">
        <v>1351</v>
      </c>
      <c r="G20" s="54">
        <v>88</v>
      </c>
      <c r="H20" s="54">
        <v>0</v>
      </c>
      <c r="I20" s="56">
        <v>767.48</v>
      </c>
      <c r="J20" s="57"/>
      <c r="K20" s="57">
        <v>0.39899833060000001</v>
      </c>
      <c r="L20" s="56">
        <v>767.48</v>
      </c>
      <c r="M20" s="55" t="s">
        <v>1472</v>
      </c>
    </row>
    <row r="21" spans="1:13" ht="26.4" x14ac:dyDescent="0.3">
      <c r="A21" s="54">
        <v>17</v>
      </c>
      <c r="B21" s="55" t="s">
        <v>12</v>
      </c>
      <c r="C21" s="55" t="s">
        <v>237</v>
      </c>
      <c r="D21" s="54" t="s">
        <v>1473</v>
      </c>
      <c r="E21" s="54" t="s">
        <v>1348</v>
      </c>
      <c r="F21" s="55" t="s">
        <v>1351</v>
      </c>
      <c r="G21" s="54">
        <v>71</v>
      </c>
      <c r="H21" s="54">
        <v>0</v>
      </c>
      <c r="I21" s="56">
        <v>576.78</v>
      </c>
      <c r="J21" s="57"/>
      <c r="K21" s="57"/>
      <c r="L21" s="56">
        <v>576.78</v>
      </c>
      <c r="M21" s="55" t="s">
        <v>1468</v>
      </c>
    </row>
    <row r="22" spans="1:13" ht="26.4" x14ac:dyDescent="0.3">
      <c r="A22" s="54">
        <v>18</v>
      </c>
      <c r="B22" s="55" t="s">
        <v>33</v>
      </c>
      <c r="C22" s="55" t="s">
        <v>471</v>
      </c>
      <c r="D22" s="54" t="s">
        <v>202</v>
      </c>
      <c r="E22" s="54" t="s">
        <v>1348</v>
      </c>
      <c r="F22" s="55" t="s">
        <v>1351</v>
      </c>
      <c r="G22" s="54">
        <v>52</v>
      </c>
      <c r="H22" s="54">
        <v>0</v>
      </c>
      <c r="I22" s="56">
        <v>531.96</v>
      </c>
      <c r="J22" s="57"/>
      <c r="K22" s="57">
        <v>0.3053613054</v>
      </c>
      <c r="L22" s="56">
        <v>531.96</v>
      </c>
      <c r="M22" s="55" t="s">
        <v>1474</v>
      </c>
    </row>
    <row r="23" spans="1:13" ht="26.4" x14ac:dyDescent="0.3">
      <c r="A23" s="54">
        <v>19</v>
      </c>
      <c r="B23" s="55" t="s">
        <v>43</v>
      </c>
      <c r="C23" s="55" t="s">
        <v>300</v>
      </c>
      <c r="D23" s="54" t="s">
        <v>166</v>
      </c>
      <c r="E23" s="54" t="s">
        <v>1348</v>
      </c>
      <c r="F23" s="55" t="s">
        <v>1351</v>
      </c>
      <c r="G23" s="54">
        <v>66</v>
      </c>
      <c r="H23" s="54">
        <v>0</v>
      </c>
      <c r="I23" s="56">
        <v>495.85</v>
      </c>
      <c r="J23" s="57"/>
      <c r="K23" s="57">
        <v>0.34966592429999999</v>
      </c>
      <c r="L23" s="56">
        <v>495.85</v>
      </c>
      <c r="M23" s="55" t="s">
        <v>1475</v>
      </c>
    </row>
    <row r="24" spans="1:13" ht="26.4" x14ac:dyDescent="0.3">
      <c r="A24" s="54">
        <v>20</v>
      </c>
      <c r="B24" s="55" t="s">
        <v>34</v>
      </c>
      <c r="C24" s="55" t="s">
        <v>421</v>
      </c>
      <c r="D24" s="54" t="s">
        <v>324</v>
      </c>
      <c r="E24" s="54" t="s">
        <v>1348</v>
      </c>
      <c r="F24" s="55" t="s">
        <v>1351</v>
      </c>
      <c r="G24" s="54">
        <v>46</v>
      </c>
      <c r="H24" s="54">
        <v>0</v>
      </c>
      <c r="I24" s="56">
        <v>485.88</v>
      </c>
      <c r="J24" s="57"/>
      <c r="K24" s="57">
        <v>0.38877755510000001</v>
      </c>
      <c r="L24" s="56">
        <v>485.88</v>
      </c>
      <c r="M24" s="55" t="s">
        <v>1476</v>
      </c>
    </row>
    <row r="25" spans="1:13" ht="26.4" x14ac:dyDescent="0.3">
      <c r="A25" s="54">
        <v>21</v>
      </c>
      <c r="B25" s="55" t="s">
        <v>43</v>
      </c>
      <c r="C25" s="55" t="s">
        <v>302</v>
      </c>
      <c r="D25" s="54" t="s">
        <v>166</v>
      </c>
      <c r="E25" s="54" t="s">
        <v>1348</v>
      </c>
      <c r="F25" s="55" t="s">
        <v>1351</v>
      </c>
      <c r="G25" s="54">
        <v>92</v>
      </c>
      <c r="H25" s="54">
        <v>0</v>
      </c>
      <c r="I25" s="56">
        <v>449.82</v>
      </c>
      <c r="J25" s="57"/>
      <c r="K25" s="57">
        <v>0.34966592429999999</v>
      </c>
      <c r="L25" s="56">
        <v>449.82</v>
      </c>
      <c r="M25" s="55" t="s">
        <v>1477</v>
      </c>
    </row>
    <row r="26" spans="1:13" ht="26.4" x14ac:dyDescent="0.3">
      <c r="A26" s="54">
        <v>22</v>
      </c>
      <c r="B26" s="55" t="s">
        <v>5</v>
      </c>
      <c r="C26" s="55" t="s">
        <v>185</v>
      </c>
      <c r="D26" s="54" t="s">
        <v>1478</v>
      </c>
      <c r="E26" s="54" t="s">
        <v>1348</v>
      </c>
      <c r="F26" s="55" t="s">
        <v>1351</v>
      </c>
      <c r="G26" s="54">
        <v>62</v>
      </c>
      <c r="H26" s="54">
        <v>0</v>
      </c>
      <c r="I26" s="56">
        <v>442.29</v>
      </c>
      <c r="J26" s="57"/>
      <c r="K26" s="57"/>
      <c r="L26" s="56">
        <v>442.29</v>
      </c>
      <c r="M26" s="55" t="s">
        <v>1479</v>
      </c>
    </row>
    <row r="27" spans="1:13" ht="26.4" x14ac:dyDescent="0.3">
      <c r="A27" s="54">
        <v>23</v>
      </c>
      <c r="B27" s="55" t="s">
        <v>37</v>
      </c>
      <c r="C27" s="55" t="s">
        <v>262</v>
      </c>
      <c r="D27" s="54" t="s">
        <v>260</v>
      </c>
      <c r="E27" s="54" t="s">
        <v>1348</v>
      </c>
      <c r="F27" s="55" t="s">
        <v>1351</v>
      </c>
      <c r="G27" s="54">
        <v>44</v>
      </c>
      <c r="H27" s="54">
        <v>0</v>
      </c>
      <c r="I27" s="56">
        <v>344.09</v>
      </c>
      <c r="J27" s="57"/>
      <c r="K27" s="57">
        <v>0.30085959890000002</v>
      </c>
      <c r="L27" s="56">
        <v>344.09</v>
      </c>
      <c r="M27" s="55" t="s">
        <v>1480</v>
      </c>
    </row>
    <row r="28" spans="1:13" ht="26.4" x14ac:dyDescent="0.3">
      <c r="A28" s="54">
        <v>24</v>
      </c>
      <c r="B28" s="55" t="s">
        <v>23</v>
      </c>
      <c r="C28" s="55" t="s">
        <v>288</v>
      </c>
      <c r="D28" s="54" t="s">
        <v>287</v>
      </c>
      <c r="E28" s="54" t="s">
        <v>1348</v>
      </c>
      <c r="F28" s="55" t="s">
        <v>1351</v>
      </c>
      <c r="G28" s="54">
        <v>61</v>
      </c>
      <c r="H28" s="54">
        <v>0</v>
      </c>
      <c r="I28" s="56">
        <v>307.72000000000003</v>
      </c>
      <c r="J28" s="57"/>
      <c r="K28" s="57">
        <v>0.2489959839</v>
      </c>
      <c r="L28" s="56">
        <v>307.72000000000003</v>
      </c>
      <c r="M28" s="55" t="s">
        <v>1481</v>
      </c>
    </row>
    <row r="29" spans="1:13" ht="26.4" x14ac:dyDescent="0.3">
      <c r="A29" s="54">
        <v>25</v>
      </c>
      <c r="B29" s="55" t="s">
        <v>37</v>
      </c>
      <c r="C29" s="55" t="s">
        <v>255</v>
      </c>
      <c r="D29" s="54" t="s">
        <v>169</v>
      </c>
      <c r="E29" s="54" t="s">
        <v>1348</v>
      </c>
      <c r="F29" s="55" t="s">
        <v>1351</v>
      </c>
      <c r="G29" s="54">
        <v>47</v>
      </c>
      <c r="H29" s="54">
        <v>0</v>
      </c>
      <c r="I29" s="56">
        <v>246.9</v>
      </c>
      <c r="J29" s="57"/>
      <c r="K29" s="57">
        <v>0.1887550201</v>
      </c>
      <c r="L29" s="56">
        <v>246.9</v>
      </c>
      <c r="M29" s="55" t="s">
        <v>1482</v>
      </c>
    </row>
    <row r="30" spans="1:13" ht="26.4" x14ac:dyDescent="0.3">
      <c r="A30" s="54">
        <v>26</v>
      </c>
      <c r="B30" s="55" t="s">
        <v>43</v>
      </c>
      <c r="C30" s="55" t="s">
        <v>308</v>
      </c>
      <c r="D30" s="54" t="s">
        <v>242</v>
      </c>
      <c r="E30" s="54" t="s">
        <v>1348</v>
      </c>
      <c r="F30" s="55" t="s">
        <v>1351</v>
      </c>
      <c r="G30" s="54">
        <v>55</v>
      </c>
      <c r="H30" s="54">
        <v>0</v>
      </c>
      <c r="I30" s="56">
        <v>204.12</v>
      </c>
      <c r="J30" s="57"/>
      <c r="K30" s="57">
        <v>0.26086956519999999</v>
      </c>
      <c r="L30" s="56">
        <v>204.12</v>
      </c>
      <c r="M30" s="55" t="s">
        <v>1483</v>
      </c>
    </row>
    <row r="31" spans="1:13" ht="26.4" x14ac:dyDescent="0.3">
      <c r="A31" s="58">
        <v>27</v>
      </c>
      <c r="B31" s="59" t="s">
        <v>32</v>
      </c>
      <c r="C31" s="59" t="s">
        <v>215</v>
      </c>
      <c r="D31" s="58" t="s">
        <v>214</v>
      </c>
      <c r="E31" s="58" t="s">
        <v>1353</v>
      </c>
      <c r="F31" s="59" t="s">
        <v>1356</v>
      </c>
      <c r="G31" s="58">
        <v>204</v>
      </c>
      <c r="H31" s="58">
        <v>27</v>
      </c>
      <c r="I31" s="60">
        <v>3755.42</v>
      </c>
      <c r="J31" s="61">
        <v>0.19288238315356959</v>
      </c>
      <c r="K31" s="61">
        <v>0.41140215716486911</v>
      </c>
      <c r="L31" s="60"/>
      <c r="M31" s="59" t="s">
        <v>1484</v>
      </c>
    </row>
    <row r="32" spans="1:13" ht="26.4" x14ac:dyDescent="0.3">
      <c r="A32" s="58">
        <v>28</v>
      </c>
      <c r="B32" s="59" t="s">
        <v>34</v>
      </c>
      <c r="C32" s="59" t="s">
        <v>323</v>
      </c>
      <c r="D32" s="58" t="s">
        <v>324</v>
      </c>
      <c r="E32" s="58" t="s">
        <v>1353</v>
      </c>
      <c r="F32" s="59" t="s">
        <v>1356</v>
      </c>
      <c r="G32" s="58">
        <v>192</v>
      </c>
      <c r="H32" s="58">
        <v>27</v>
      </c>
      <c r="I32" s="60">
        <v>1714.7</v>
      </c>
      <c r="J32" s="61">
        <v>0.1145424181696727</v>
      </c>
      <c r="K32" s="61">
        <v>0.38877755511022039</v>
      </c>
      <c r="L32" s="60"/>
      <c r="M32" s="59" t="s">
        <v>1485</v>
      </c>
    </row>
    <row r="33" spans="1:13" ht="26.4" x14ac:dyDescent="0.3">
      <c r="A33" s="58">
        <v>29</v>
      </c>
      <c r="B33" s="59" t="s">
        <v>32</v>
      </c>
      <c r="C33" s="59" t="s">
        <v>374</v>
      </c>
      <c r="D33" s="58" t="s">
        <v>153</v>
      </c>
      <c r="E33" s="58" t="s">
        <v>1353</v>
      </c>
      <c r="F33" s="59" t="s">
        <v>1356</v>
      </c>
      <c r="G33" s="58">
        <v>69</v>
      </c>
      <c r="H33" s="58">
        <v>7</v>
      </c>
      <c r="I33" s="60">
        <v>1081.67</v>
      </c>
      <c r="J33" s="61">
        <v>0.1791140917370426</v>
      </c>
      <c r="K33" s="61">
        <v>0.39708561020036431</v>
      </c>
      <c r="L33" s="60"/>
      <c r="M33" s="59" t="s">
        <v>1486</v>
      </c>
    </row>
    <row r="34" spans="1:13" ht="26.4" x14ac:dyDescent="0.3">
      <c r="A34" s="58">
        <v>30</v>
      </c>
      <c r="B34" s="59" t="s">
        <v>37</v>
      </c>
      <c r="C34" s="59" t="s">
        <v>375</v>
      </c>
      <c r="D34" s="58" t="s">
        <v>159</v>
      </c>
      <c r="E34" s="58" t="s">
        <v>1353</v>
      </c>
      <c r="F34" s="59" t="s">
        <v>1356</v>
      </c>
      <c r="G34" s="58">
        <v>125</v>
      </c>
      <c r="H34" s="58">
        <v>20</v>
      </c>
      <c r="I34" s="60">
        <v>1079.58</v>
      </c>
      <c r="J34" s="61">
        <v>0.13528571428571429</v>
      </c>
      <c r="K34" s="61">
        <v>0.31328320802005011</v>
      </c>
      <c r="L34" s="60"/>
      <c r="M34" s="59" t="s">
        <v>1487</v>
      </c>
    </row>
    <row r="35" spans="1:13" ht="26.4" x14ac:dyDescent="0.3">
      <c r="A35" s="58">
        <v>31</v>
      </c>
      <c r="B35" s="59" t="s">
        <v>26</v>
      </c>
      <c r="C35" s="59" t="s">
        <v>215</v>
      </c>
      <c r="D35" s="58" t="s">
        <v>214</v>
      </c>
      <c r="E35" s="58" t="s">
        <v>1353</v>
      </c>
      <c r="F35" s="59" t="s">
        <v>1356</v>
      </c>
      <c r="G35" s="58">
        <v>90</v>
      </c>
      <c r="H35" s="58">
        <v>12</v>
      </c>
      <c r="I35" s="60">
        <v>1027.8499999999999</v>
      </c>
      <c r="J35" s="61">
        <v>0.1131245872771296</v>
      </c>
      <c r="K35" s="61">
        <v>0.41140215716486911</v>
      </c>
      <c r="L35" s="60"/>
      <c r="M35" s="59" t="s">
        <v>1488</v>
      </c>
    </row>
    <row r="36" spans="1:13" ht="26.4" x14ac:dyDescent="0.3">
      <c r="A36" s="58">
        <v>32</v>
      </c>
      <c r="B36" s="59" t="s">
        <v>23</v>
      </c>
      <c r="C36" s="59" t="s">
        <v>282</v>
      </c>
      <c r="D36" s="58" t="s">
        <v>283</v>
      </c>
      <c r="E36" s="58" t="s">
        <v>1353</v>
      </c>
      <c r="F36" s="59" t="s">
        <v>1356</v>
      </c>
      <c r="G36" s="58">
        <v>160</v>
      </c>
      <c r="H36" s="58">
        <v>29</v>
      </c>
      <c r="I36" s="60">
        <v>923.13</v>
      </c>
      <c r="J36" s="61">
        <v>0.1029130434782609</v>
      </c>
      <c r="K36" s="61">
        <v>0.2709030100334448</v>
      </c>
      <c r="L36" s="60"/>
      <c r="M36" s="59" t="s">
        <v>1489</v>
      </c>
    </row>
    <row r="37" spans="1:13" ht="26.4" x14ac:dyDescent="0.3">
      <c r="A37" s="58">
        <v>33</v>
      </c>
      <c r="B37" s="59" t="s">
        <v>32</v>
      </c>
      <c r="C37" s="59" t="s">
        <v>449</v>
      </c>
      <c r="D37" s="58" t="s">
        <v>219</v>
      </c>
      <c r="E37" s="58" t="s">
        <v>1353</v>
      </c>
      <c r="F37" s="59" t="s">
        <v>1356</v>
      </c>
      <c r="G37" s="58">
        <v>45</v>
      </c>
      <c r="H37" s="58">
        <v>6</v>
      </c>
      <c r="I37" s="60">
        <v>835.56</v>
      </c>
      <c r="J37" s="61">
        <v>0.1493938852136599</v>
      </c>
      <c r="K37" s="61">
        <v>0.45682102628285359</v>
      </c>
      <c r="L37" s="60"/>
      <c r="M37" s="59" t="s">
        <v>1490</v>
      </c>
    </row>
    <row r="38" spans="1:13" ht="26.4" x14ac:dyDescent="0.3">
      <c r="A38" s="58">
        <v>34</v>
      </c>
      <c r="B38" s="59" t="s">
        <v>26</v>
      </c>
      <c r="C38" s="59" t="s">
        <v>619</v>
      </c>
      <c r="D38" s="58" t="s">
        <v>214</v>
      </c>
      <c r="E38" s="62" t="s">
        <v>1353</v>
      </c>
      <c r="F38" s="59" t="s">
        <v>1356</v>
      </c>
      <c r="G38" s="58">
        <v>52</v>
      </c>
      <c r="H38" s="58">
        <v>5</v>
      </c>
      <c r="I38" s="60">
        <v>824.75</v>
      </c>
      <c r="J38" s="61">
        <v>0.18154303323794849</v>
      </c>
      <c r="K38" s="61">
        <v>0.41140215716486911</v>
      </c>
      <c r="L38" s="60"/>
      <c r="M38" s="59" t="s">
        <v>1491</v>
      </c>
    </row>
    <row r="39" spans="1:13" ht="26.4" x14ac:dyDescent="0.3">
      <c r="A39" s="58">
        <v>35</v>
      </c>
      <c r="B39" s="59" t="s">
        <v>34</v>
      </c>
      <c r="C39" s="59" t="s">
        <v>560</v>
      </c>
      <c r="D39" s="58" t="s">
        <v>324</v>
      </c>
      <c r="E39" s="58" t="s">
        <v>1353</v>
      </c>
      <c r="F39" s="59" t="s">
        <v>1356</v>
      </c>
      <c r="G39" s="58">
        <v>42</v>
      </c>
      <c r="H39" s="58">
        <v>7</v>
      </c>
      <c r="I39" s="60">
        <v>618.68999999999994</v>
      </c>
      <c r="J39" s="61">
        <v>0.1549824649298597</v>
      </c>
      <c r="K39" s="61">
        <v>0.38877755511022039</v>
      </c>
      <c r="L39" s="60"/>
      <c r="M39" s="59" t="s">
        <v>1492</v>
      </c>
    </row>
    <row r="40" spans="1:13" ht="14.4" customHeight="1" x14ac:dyDescent="0.3">
      <c r="A40" s="58">
        <v>36</v>
      </c>
      <c r="B40" s="59" t="s">
        <v>32</v>
      </c>
      <c r="C40" s="59" t="s">
        <v>455</v>
      </c>
      <c r="D40" s="58" t="s">
        <v>147</v>
      </c>
      <c r="E40" s="58" t="s">
        <v>1353</v>
      </c>
      <c r="F40" s="59" t="s">
        <v>1356</v>
      </c>
      <c r="G40" s="58">
        <v>28</v>
      </c>
      <c r="H40" s="58">
        <v>4</v>
      </c>
      <c r="I40" s="60">
        <v>407.42</v>
      </c>
      <c r="J40" s="61">
        <v>0.1700417362270451</v>
      </c>
      <c r="K40" s="61">
        <v>0.39899833055091821</v>
      </c>
      <c r="L40" s="60"/>
      <c r="M40" s="59" t="s">
        <v>1493</v>
      </c>
    </row>
    <row r="41" spans="1:13" ht="14.4" customHeight="1" x14ac:dyDescent="0.3">
      <c r="A41" s="58">
        <v>37</v>
      </c>
      <c r="B41" s="59" t="s">
        <v>5</v>
      </c>
      <c r="C41" s="59" t="s">
        <v>201</v>
      </c>
      <c r="D41" s="58" t="s">
        <v>202</v>
      </c>
      <c r="E41" s="58" t="s">
        <v>1353</v>
      </c>
      <c r="F41" s="59" t="s">
        <v>1356</v>
      </c>
      <c r="G41" s="58">
        <v>58</v>
      </c>
      <c r="H41" s="58">
        <v>11</v>
      </c>
      <c r="I41" s="60">
        <v>397.53</v>
      </c>
      <c r="J41" s="61">
        <v>8.4240305149396053E-2</v>
      </c>
      <c r="K41" s="61">
        <v>0.30536130536130529</v>
      </c>
      <c r="L41" s="60"/>
      <c r="M41" s="59" t="s">
        <v>1494</v>
      </c>
    </row>
    <row r="42" spans="1:13" ht="14.4" customHeight="1" x14ac:dyDescent="0.3">
      <c r="A42" s="58">
        <v>38</v>
      </c>
      <c r="B42" s="59" t="s">
        <v>32</v>
      </c>
      <c r="C42" s="59" t="s">
        <v>524</v>
      </c>
      <c r="D42" s="58" t="s">
        <v>147</v>
      </c>
      <c r="E42" s="58" t="s">
        <v>1353</v>
      </c>
      <c r="F42" s="59" t="s">
        <v>1356</v>
      </c>
      <c r="G42" s="58">
        <v>23</v>
      </c>
      <c r="H42" s="58">
        <v>4</v>
      </c>
      <c r="I42" s="60">
        <v>380.79</v>
      </c>
      <c r="J42" s="61">
        <v>0.15892737896494161</v>
      </c>
      <c r="K42" s="61">
        <v>0.39899833055091821</v>
      </c>
      <c r="L42" s="60"/>
      <c r="M42" s="59" t="s">
        <v>1495</v>
      </c>
    </row>
    <row r="43" spans="1:13" ht="14.4" customHeight="1" x14ac:dyDescent="0.3">
      <c r="A43" s="58">
        <v>39</v>
      </c>
      <c r="B43" s="59" t="s">
        <v>26</v>
      </c>
      <c r="C43" s="59" t="s">
        <v>209</v>
      </c>
      <c r="D43" s="58" t="s">
        <v>153</v>
      </c>
      <c r="E43" s="58" t="s">
        <v>1353</v>
      </c>
      <c r="F43" s="59" t="s">
        <v>1356</v>
      </c>
      <c r="G43" s="58">
        <v>29</v>
      </c>
      <c r="H43" s="58">
        <v>4</v>
      </c>
      <c r="I43" s="60">
        <v>364.76</v>
      </c>
      <c r="J43" s="61">
        <v>0.16610200364298719</v>
      </c>
      <c r="K43" s="61">
        <v>0.39708561020036431</v>
      </c>
      <c r="L43" s="60"/>
      <c r="M43" s="59" t="s">
        <v>1496</v>
      </c>
    </row>
    <row r="44" spans="1:13" ht="15" customHeight="1" x14ac:dyDescent="0.3">
      <c r="A44" s="58">
        <v>40</v>
      </c>
      <c r="B44" s="59" t="s">
        <v>32</v>
      </c>
      <c r="C44" s="59" t="s">
        <v>209</v>
      </c>
      <c r="D44" s="58" t="s">
        <v>153</v>
      </c>
      <c r="E44" s="58" t="s">
        <v>1353</v>
      </c>
      <c r="F44" s="59" t="s">
        <v>1356</v>
      </c>
      <c r="G44" s="58">
        <v>31</v>
      </c>
      <c r="H44" s="58">
        <v>5</v>
      </c>
      <c r="I44" s="60">
        <v>335.4</v>
      </c>
      <c r="J44" s="61">
        <v>0.1221857923497268</v>
      </c>
      <c r="K44" s="61">
        <v>0.39708561020036431</v>
      </c>
      <c r="L44" s="60"/>
      <c r="M44" s="59" t="s">
        <v>1497</v>
      </c>
    </row>
    <row r="45" spans="1:13" ht="14.4" customHeight="1" x14ac:dyDescent="0.3">
      <c r="A45" s="58">
        <v>41</v>
      </c>
      <c r="B45" s="59" t="s">
        <v>5</v>
      </c>
      <c r="C45" s="59" t="s">
        <v>407</v>
      </c>
      <c r="D45" s="58" t="s">
        <v>176</v>
      </c>
      <c r="E45" s="58" t="s">
        <v>1353</v>
      </c>
      <c r="F45" s="59" t="s">
        <v>1356</v>
      </c>
      <c r="G45" s="58">
        <v>37</v>
      </c>
      <c r="H45" s="58">
        <v>9</v>
      </c>
      <c r="I45" s="60">
        <v>301.68</v>
      </c>
      <c r="J45" s="61">
        <v>7.4654788418708248E-2</v>
      </c>
      <c r="K45" s="61">
        <v>0.31848552338530067</v>
      </c>
      <c r="L45" s="60"/>
      <c r="M45" s="59" t="s">
        <v>1498</v>
      </c>
    </row>
    <row r="46" spans="1:13" ht="14.4" customHeight="1" x14ac:dyDescent="0.3">
      <c r="A46" s="58">
        <v>42</v>
      </c>
      <c r="B46" s="59" t="s">
        <v>5</v>
      </c>
      <c r="C46" s="59" t="s">
        <v>197</v>
      </c>
      <c r="D46" s="58" t="s">
        <v>195</v>
      </c>
      <c r="E46" s="58" t="s">
        <v>1353</v>
      </c>
      <c r="F46" s="59" t="s">
        <v>1356</v>
      </c>
      <c r="G46" s="58">
        <v>51</v>
      </c>
      <c r="H46" s="58">
        <v>6</v>
      </c>
      <c r="I46" s="60">
        <v>284.5</v>
      </c>
      <c r="J46" s="61">
        <v>0.1018617973505192</v>
      </c>
      <c r="K46" s="61">
        <v>0.31328320802005011</v>
      </c>
      <c r="L46" s="60"/>
      <c r="M46" s="59" t="s">
        <v>1499</v>
      </c>
    </row>
    <row r="47" spans="1:13" ht="13.8" customHeight="1" x14ac:dyDescent="0.3">
      <c r="A47" s="58">
        <v>43</v>
      </c>
      <c r="B47" s="59" t="s">
        <v>32</v>
      </c>
      <c r="C47" s="59" t="s">
        <v>446</v>
      </c>
      <c r="D47" s="58" t="s">
        <v>153</v>
      </c>
      <c r="E47" s="58" t="s">
        <v>1353</v>
      </c>
      <c r="F47" s="59" t="s">
        <v>1356</v>
      </c>
      <c r="G47" s="58">
        <v>20</v>
      </c>
      <c r="H47" s="58">
        <v>5</v>
      </c>
      <c r="I47" s="60">
        <v>217.46</v>
      </c>
      <c r="J47" s="61">
        <v>7.9220400728597457E-2</v>
      </c>
      <c r="K47" s="61">
        <v>0.39708561020036431</v>
      </c>
      <c r="L47" s="60"/>
      <c r="M47" s="59" t="s">
        <v>1500</v>
      </c>
    </row>
    <row r="48" spans="1:13" ht="14.4" customHeight="1" x14ac:dyDescent="0.3">
      <c r="A48" s="58">
        <v>44</v>
      </c>
      <c r="B48" s="59" t="s">
        <v>23</v>
      </c>
      <c r="C48" s="59" t="s">
        <v>290</v>
      </c>
      <c r="D48" s="58" t="s">
        <v>287</v>
      </c>
      <c r="E48" s="58" t="s">
        <v>1353</v>
      </c>
      <c r="F48" s="59" t="s">
        <v>1356</v>
      </c>
      <c r="G48" s="58">
        <v>35</v>
      </c>
      <c r="H48" s="58">
        <v>6</v>
      </c>
      <c r="I48" s="60">
        <v>206.76</v>
      </c>
      <c r="J48" s="61">
        <v>0.11862306368330459</v>
      </c>
      <c r="K48" s="61">
        <v>0.24899598393574299</v>
      </c>
      <c r="L48" s="60"/>
      <c r="M48" s="59" t="s">
        <v>1501</v>
      </c>
    </row>
    <row r="49" spans="1:13" ht="14.4" customHeight="1" x14ac:dyDescent="0.3">
      <c r="A49" s="58">
        <v>45</v>
      </c>
      <c r="B49" s="59" t="s">
        <v>37</v>
      </c>
      <c r="C49" s="59" t="s">
        <v>438</v>
      </c>
      <c r="D49" s="58" t="s">
        <v>159</v>
      </c>
      <c r="E49" s="58" t="s">
        <v>1353</v>
      </c>
      <c r="F49" s="59" t="s">
        <v>1356</v>
      </c>
      <c r="G49" s="58">
        <v>20</v>
      </c>
      <c r="H49" s="58">
        <v>4</v>
      </c>
      <c r="I49" s="60">
        <v>169.04</v>
      </c>
      <c r="J49" s="61">
        <v>0.1059147869674185</v>
      </c>
      <c r="K49" s="61">
        <v>0.31328320802005011</v>
      </c>
      <c r="L49" s="60"/>
      <c r="M49" s="59" t="s">
        <v>1502</v>
      </c>
    </row>
    <row r="50" spans="1:13" ht="15.6" customHeight="1" x14ac:dyDescent="0.3">
      <c r="A50" s="58">
        <v>46</v>
      </c>
      <c r="B50" s="59" t="s">
        <v>12</v>
      </c>
      <c r="C50" s="59" t="s">
        <v>209</v>
      </c>
      <c r="D50" s="58" t="s">
        <v>153</v>
      </c>
      <c r="E50" s="58" t="s">
        <v>1353</v>
      </c>
      <c r="F50" s="59" t="s">
        <v>1356</v>
      </c>
      <c r="G50" s="58">
        <v>18</v>
      </c>
      <c r="H50" s="58">
        <v>4</v>
      </c>
      <c r="I50" s="60">
        <v>153.36000000000001</v>
      </c>
      <c r="J50" s="61">
        <v>6.9836065573770492E-2</v>
      </c>
      <c r="K50" s="61">
        <v>0.39708561020036431</v>
      </c>
      <c r="L50" s="60"/>
      <c r="M50" s="59" t="s">
        <v>1503</v>
      </c>
    </row>
    <row r="51" spans="1:13" ht="13.8" customHeight="1" x14ac:dyDescent="0.3">
      <c r="A51" s="58">
        <v>47</v>
      </c>
      <c r="B51" s="59" t="s">
        <v>42</v>
      </c>
      <c r="C51" s="59" t="s">
        <v>458</v>
      </c>
      <c r="D51" s="58" t="s">
        <v>166</v>
      </c>
      <c r="E51" s="58" t="s">
        <v>1353</v>
      </c>
      <c r="F51" s="59" t="s">
        <v>1356</v>
      </c>
      <c r="G51" s="58">
        <v>9</v>
      </c>
      <c r="H51" s="58">
        <v>4</v>
      </c>
      <c r="I51" s="60">
        <v>101.56</v>
      </c>
      <c r="J51" s="61">
        <v>5.6547884187082398E-2</v>
      </c>
      <c r="K51" s="61">
        <v>0.34966592427616933</v>
      </c>
      <c r="L51" s="60"/>
      <c r="M51" s="59" t="s">
        <v>1504</v>
      </c>
    </row>
    <row r="52" spans="1:13" ht="14.4" customHeight="1" x14ac:dyDescent="0.3">
      <c r="A52" s="58">
        <v>48</v>
      </c>
      <c r="B52" s="59" t="s">
        <v>37</v>
      </c>
      <c r="C52" s="59" t="s">
        <v>442</v>
      </c>
      <c r="D52" s="58" t="s">
        <v>242</v>
      </c>
      <c r="E52" s="58" t="s">
        <v>1353</v>
      </c>
      <c r="F52" s="59" t="s">
        <v>1356</v>
      </c>
      <c r="G52" s="58">
        <v>7</v>
      </c>
      <c r="H52" s="58">
        <v>4</v>
      </c>
      <c r="I52" s="60">
        <v>47.28</v>
      </c>
      <c r="J52" s="61">
        <v>3.953177257525084E-2</v>
      </c>
      <c r="K52" s="61">
        <v>0.2608695652173913</v>
      </c>
      <c r="L52" s="60"/>
      <c r="M52" s="59" t="s">
        <v>1505</v>
      </c>
    </row>
    <row r="53" spans="1:13" ht="26.4" x14ac:dyDescent="0.3">
      <c r="A53" s="63">
        <v>49</v>
      </c>
      <c r="B53" s="64" t="s">
        <v>23</v>
      </c>
      <c r="C53" s="64" t="s">
        <v>408</v>
      </c>
      <c r="D53" s="63" t="s">
        <v>176</v>
      </c>
      <c r="E53" s="63" t="s">
        <v>1358</v>
      </c>
      <c r="F53" s="64" t="s">
        <v>1361</v>
      </c>
      <c r="G53" s="63">
        <v>278</v>
      </c>
      <c r="H53" s="63">
        <v>11</v>
      </c>
      <c r="I53" s="65">
        <v>3316.99</v>
      </c>
      <c r="J53" s="66">
        <v>0.67159141526624833</v>
      </c>
      <c r="K53" s="66">
        <v>0.31848552338530067</v>
      </c>
      <c r="L53" s="65"/>
      <c r="M53" s="64" t="s">
        <v>1506</v>
      </c>
    </row>
    <row r="54" spans="1:13" ht="26.4" x14ac:dyDescent="0.3">
      <c r="A54" s="63">
        <v>50</v>
      </c>
      <c r="B54" s="64" t="s">
        <v>5</v>
      </c>
      <c r="C54" s="64" t="s">
        <v>408</v>
      </c>
      <c r="D54" s="63" t="s">
        <v>176</v>
      </c>
      <c r="E54" s="63" t="s">
        <v>1358</v>
      </c>
      <c r="F54" s="64" t="s">
        <v>1361</v>
      </c>
      <c r="G54" s="63">
        <v>228</v>
      </c>
      <c r="H54" s="63">
        <v>6</v>
      </c>
      <c r="I54" s="65">
        <v>2748.01</v>
      </c>
      <c r="J54" s="66">
        <v>0.76503619153674829</v>
      </c>
      <c r="K54" s="66">
        <v>0.31848552338530067</v>
      </c>
      <c r="L54" s="65"/>
      <c r="M54" s="64" t="s">
        <v>1507</v>
      </c>
    </row>
    <row r="55" spans="1:13" ht="26.4" x14ac:dyDescent="0.3">
      <c r="A55" s="63">
        <v>51</v>
      </c>
      <c r="B55" s="64" t="s">
        <v>12</v>
      </c>
      <c r="C55" s="64" t="s">
        <v>162</v>
      </c>
      <c r="D55" s="63" t="s">
        <v>159</v>
      </c>
      <c r="E55" s="63" t="s">
        <v>1358</v>
      </c>
      <c r="F55" s="64" t="s">
        <v>1361</v>
      </c>
      <c r="G55" s="63">
        <v>281</v>
      </c>
      <c r="H55" s="63">
        <v>13</v>
      </c>
      <c r="I55" s="65">
        <v>2664.73</v>
      </c>
      <c r="J55" s="66">
        <v>0.51373240794293429</v>
      </c>
      <c r="K55" s="66">
        <v>0.31328320802005011</v>
      </c>
      <c r="L55" s="65"/>
      <c r="M55" s="64" t="s">
        <v>1508</v>
      </c>
    </row>
    <row r="56" spans="1:13" ht="26.4" x14ac:dyDescent="0.3">
      <c r="A56" s="63">
        <v>52</v>
      </c>
      <c r="B56" s="64" t="s">
        <v>42</v>
      </c>
      <c r="C56" s="64" t="s">
        <v>378</v>
      </c>
      <c r="D56" s="63" t="s">
        <v>380</v>
      </c>
      <c r="E56" s="63" t="s">
        <v>1358</v>
      </c>
      <c r="F56" s="64" t="s">
        <v>1361</v>
      </c>
      <c r="G56" s="63">
        <v>101</v>
      </c>
      <c r="H56" s="63">
        <v>6</v>
      </c>
      <c r="I56" s="65">
        <v>1606.47</v>
      </c>
      <c r="J56" s="66">
        <v>0.41802498048399689</v>
      </c>
      <c r="K56" s="66">
        <v>0.37704918032786883</v>
      </c>
      <c r="L56" s="65"/>
      <c r="M56" s="64" t="s">
        <v>1509</v>
      </c>
    </row>
    <row r="57" spans="1:13" ht="26.4" x14ac:dyDescent="0.3">
      <c r="A57" s="63">
        <v>53</v>
      </c>
      <c r="B57" s="64" t="s">
        <v>23</v>
      </c>
      <c r="C57" s="64" t="s">
        <v>411</v>
      </c>
      <c r="D57" s="63" t="s">
        <v>176</v>
      </c>
      <c r="E57" s="63" t="s">
        <v>1358</v>
      </c>
      <c r="F57" s="64" t="s">
        <v>1361</v>
      </c>
      <c r="G57" s="63">
        <v>156</v>
      </c>
      <c r="H57" s="63">
        <v>4</v>
      </c>
      <c r="I57" s="65">
        <v>1572.82</v>
      </c>
      <c r="J57" s="66">
        <v>0.87573496659242756</v>
      </c>
      <c r="K57" s="66">
        <v>0.31848552338530067</v>
      </c>
      <c r="L57" s="65"/>
      <c r="M57" s="64" t="s">
        <v>1510</v>
      </c>
    </row>
    <row r="58" spans="1:13" ht="26.4" x14ac:dyDescent="0.3">
      <c r="A58" s="63">
        <v>54</v>
      </c>
      <c r="B58" s="64" t="s">
        <v>23</v>
      </c>
      <c r="C58" s="64" t="s">
        <v>286</v>
      </c>
      <c r="D58" s="63" t="s">
        <v>287</v>
      </c>
      <c r="E58" s="63" t="s">
        <v>1358</v>
      </c>
      <c r="F58" s="64" t="s">
        <v>1361</v>
      </c>
      <c r="G58" s="63">
        <v>198</v>
      </c>
      <c r="H58" s="63">
        <v>18</v>
      </c>
      <c r="I58" s="65">
        <v>1472.51</v>
      </c>
      <c r="J58" s="66">
        <v>0.32853859883980358</v>
      </c>
      <c r="K58" s="66">
        <v>0.24899598393574299</v>
      </c>
      <c r="L58" s="65"/>
      <c r="M58" s="64" t="s">
        <v>1511</v>
      </c>
    </row>
    <row r="59" spans="1:13" ht="26.4" x14ac:dyDescent="0.3">
      <c r="A59" s="63">
        <v>55</v>
      </c>
      <c r="B59" s="64" t="s">
        <v>37</v>
      </c>
      <c r="C59" s="64" t="s">
        <v>162</v>
      </c>
      <c r="D59" s="63" t="s">
        <v>159</v>
      </c>
      <c r="E59" s="63" t="s">
        <v>1358</v>
      </c>
      <c r="F59" s="64" t="s">
        <v>1361</v>
      </c>
      <c r="G59" s="63">
        <v>177</v>
      </c>
      <c r="H59" s="63">
        <v>6</v>
      </c>
      <c r="I59" s="65">
        <v>1463.26</v>
      </c>
      <c r="J59" s="66">
        <v>0.61121971595655811</v>
      </c>
      <c r="K59" s="66">
        <v>0.31328320802005011</v>
      </c>
      <c r="L59" s="65"/>
      <c r="M59" s="64" t="s">
        <v>1512</v>
      </c>
    </row>
    <row r="60" spans="1:13" ht="26.4" x14ac:dyDescent="0.3">
      <c r="A60" s="63">
        <v>56</v>
      </c>
      <c r="B60" s="64" t="s">
        <v>23</v>
      </c>
      <c r="C60" s="64" t="s">
        <v>280</v>
      </c>
      <c r="D60" s="63" t="s">
        <v>188</v>
      </c>
      <c r="E60" s="63" t="s">
        <v>1358</v>
      </c>
      <c r="F60" s="64" t="s">
        <v>1361</v>
      </c>
      <c r="G60" s="63">
        <v>143</v>
      </c>
      <c r="H60" s="63">
        <v>9</v>
      </c>
      <c r="I60" s="65">
        <v>1453.45</v>
      </c>
      <c r="J60" s="66">
        <v>0.41646131805157588</v>
      </c>
      <c r="K60" s="66">
        <v>0.27220630372492838</v>
      </c>
      <c r="L60" s="65"/>
      <c r="M60" s="64" t="s">
        <v>1513</v>
      </c>
    </row>
    <row r="61" spans="1:13" ht="26.4" x14ac:dyDescent="0.3">
      <c r="A61" s="63">
        <v>57</v>
      </c>
      <c r="B61" s="64" t="s">
        <v>23</v>
      </c>
      <c r="C61" s="64" t="s">
        <v>189</v>
      </c>
      <c r="D61" s="63" t="s">
        <v>188</v>
      </c>
      <c r="E61" s="63" t="s">
        <v>1358</v>
      </c>
      <c r="F61" s="64" t="s">
        <v>1361</v>
      </c>
      <c r="G61" s="63">
        <v>222</v>
      </c>
      <c r="H61" s="63">
        <v>9</v>
      </c>
      <c r="I61" s="65">
        <v>1452.96</v>
      </c>
      <c r="J61" s="66">
        <v>0.41632091690544409</v>
      </c>
      <c r="K61" s="66">
        <v>0.27220630372492838</v>
      </c>
      <c r="L61" s="65"/>
      <c r="M61" s="64" t="s">
        <v>1514</v>
      </c>
    </row>
    <row r="62" spans="1:13" ht="26.4" x14ac:dyDescent="0.3">
      <c r="A62" s="63">
        <v>58</v>
      </c>
      <c r="B62" s="64" t="s">
        <v>33</v>
      </c>
      <c r="C62" s="64" t="s">
        <v>194</v>
      </c>
      <c r="D62" s="63" t="s">
        <v>195</v>
      </c>
      <c r="E62" s="63" t="s">
        <v>1358</v>
      </c>
      <c r="F62" s="64" t="s">
        <v>1361</v>
      </c>
      <c r="G62" s="63">
        <v>117</v>
      </c>
      <c r="H62" s="63">
        <v>7</v>
      </c>
      <c r="I62" s="65">
        <v>1248.51</v>
      </c>
      <c r="J62" s="66">
        <v>0.39113721804511281</v>
      </c>
      <c r="K62" s="66">
        <v>0.31328320802005011</v>
      </c>
      <c r="L62" s="65"/>
      <c r="M62" s="64" t="s">
        <v>1515</v>
      </c>
    </row>
    <row r="63" spans="1:13" ht="26.4" x14ac:dyDescent="0.3">
      <c r="A63" s="63">
        <v>59</v>
      </c>
      <c r="B63" s="64" t="s">
        <v>5</v>
      </c>
      <c r="C63" s="64" t="s">
        <v>189</v>
      </c>
      <c r="D63" s="63" t="s">
        <v>188</v>
      </c>
      <c r="E63" s="63" t="s">
        <v>1358</v>
      </c>
      <c r="F63" s="64" t="s">
        <v>1361</v>
      </c>
      <c r="G63" s="63">
        <v>150</v>
      </c>
      <c r="H63" s="63">
        <v>7</v>
      </c>
      <c r="I63" s="65">
        <v>957.32</v>
      </c>
      <c r="J63" s="66">
        <v>0.39186246418338111</v>
      </c>
      <c r="K63" s="66">
        <v>0.27220630372492838</v>
      </c>
      <c r="L63" s="65"/>
      <c r="M63" s="64" t="s">
        <v>1516</v>
      </c>
    </row>
    <row r="64" spans="1:13" ht="26.4" x14ac:dyDescent="0.3">
      <c r="A64" s="63">
        <v>60</v>
      </c>
      <c r="B64" s="64" t="s">
        <v>5</v>
      </c>
      <c r="C64" s="64" t="s">
        <v>270</v>
      </c>
      <c r="D64" s="63" t="s">
        <v>202</v>
      </c>
      <c r="E64" s="63" t="s">
        <v>1358</v>
      </c>
      <c r="F64" s="64" t="s">
        <v>1361</v>
      </c>
      <c r="G64" s="63">
        <v>150</v>
      </c>
      <c r="H64" s="63">
        <v>4</v>
      </c>
      <c r="I64" s="65">
        <v>910.5</v>
      </c>
      <c r="J64" s="66">
        <v>0.53059440559440563</v>
      </c>
      <c r="K64" s="66">
        <v>0.30536130536130529</v>
      </c>
      <c r="L64" s="65"/>
      <c r="M64" s="64" t="s">
        <v>1517</v>
      </c>
    </row>
    <row r="65" spans="1:13" ht="26.4" x14ac:dyDescent="0.3">
      <c r="A65" s="63">
        <v>61</v>
      </c>
      <c r="B65" s="64" t="s">
        <v>23</v>
      </c>
      <c r="C65" s="64" t="s">
        <v>190</v>
      </c>
      <c r="D65" s="63" t="s">
        <v>188</v>
      </c>
      <c r="E65" s="63" t="s">
        <v>1358</v>
      </c>
      <c r="F65" s="64" t="s">
        <v>1361</v>
      </c>
      <c r="G65" s="63">
        <v>55</v>
      </c>
      <c r="H65" s="63">
        <v>4</v>
      </c>
      <c r="I65" s="65">
        <v>517.63</v>
      </c>
      <c r="J65" s="66">
        <v>0.37079512893982808</v>
      </c>
      <c r="K65" s="66">
        <v>0.27220630372492838</v>
      </c>
      <c r="L65" s="65"/>
      <c r="M65" s="64" t="s">
        <v>1518</v>
      </c>
    </row>
    <row r="66" spans="1:13" x14ac:dyDescent="0.3">
      <c r="A66" s="21"/>
      <c r="B66" s="21"/>
      <c r="C66" s="21"/>
      <c r="D66" s="21"/>
      <c r="E66" s="21"/>
      <c r="F66" s="21"/>
      <c r="G66" s="21"/>
      <c r="H66" s="21"/>
      <c r="I66" s="21"/>
      <c r="J66" s="42"/>
      <c r="K66" s="22"/>
      <c r="L66" s="21"/>
      <c r="M66" s="21"/>
    </row>
    <row r="67" spans="1:13" x14ac:dyDescent="0.3">
      <c r="A67" s="21"/>
      <c r="B67" s="21"/>
      <c r="C67" s="21"/>
      <c r="D67" s="21"/>
      <c r="E67" s="21"/>
      <c r="F67" s="21"/>
      <c r="G67" s="21"/>
      <c r="H67" s="21"/>
      <c r="I67" s="21"/>
      <c r="J67" s="42"/>
      <c r="K67" s="22"/>
      <c r="L67" s="21"/>
      <c r="M67" s="21"/>
    </row>
    <row r="68" spans="1:13" x14ac:dyDescent="0.3">
      <c r="A68" s="21"/>
      <c r="B68" s="21"/>
      <c r="C68" s="21"/>
      <c r="D68" s="21"/>
      <c r="E68" s="21"/>
      <c r="F68" s="21"/>
      <c r="G68" s="21"/>
      <c r="H68" s="21"/>
      <c r="I68" s="21"/>
      <c r="J68" s="42"/>
      <c r="K68" s="22"/>
      <c r="L68" s="21"/>
      <c r="M68" s="21"/>
    </row>
    <row r="69" spans="1:13" x14ac:dyDescent="0.3">
      <c r="A69" s="21"/>
      <c r="B69" s="21"/>
      <c r="C69" s="21"/>
      <c r="D69" s="21"/>
      <c r="E69" s="21"/>
      <c r="F69" s="21"/>
      <c r="G69" s="21"/>
      <c r="H69" s="21"/>
      <c r="I69" s="21"/>
      <c r="J69" s="42"/>
      <c r="K69" s="22"/>
      <c r="L69" s="21"/>
      <c r="M69" s="21"/>
    </row>
    <row r="70" spans="1:13" x14ac:dyDescent="0.3">
      <c r="A70" s="21"/>
      <c r="B70" s="21"/>
      <c r="C70" s="21"/>
      <c r="D70" s="21"/>
      <c r="E70" s="21"/>
      <c r="F70" s="21"/>
      <c r="G70" s="21"/>
      <c r="H70" s="21"/>
      <c r="I70" s="21"/>
      <c r="J70" s="42"/>
      <c r="K70" s="22"/>
      <c r="L70" s="21"/>
      <c r="M70" s="21"/>
    </row>
    <row r="71" spans="1:13" x14ac:dyDescent="0.3">
      <c r="A71" s="21"/>
      <c r="B71" s="21"/>
      <c r="C71" s="21"/>
      <c r="D71" s="21"/>
      <c r="E71" s="21"/>
      <c r="F71" s="21"/>
      <c r="G71" s="21"/>
      <c r="H71" s="21"/>
      <c r="I71" s="21"/>
      <c r="J71" s="42"/>
      <c r="K71" s="22"/>
      <c r="L71" s="21"/>
      <c r="M71" s="21"/>
    </row>
    <row r="72" spans="1:13" x14ac:dyDescent="0.3">
      <c r="A72" s="21"/>
      <c r="B72" s="21"/>
      <c r="C72" s="21"/>
      <c r="D72" s="21"/>
      <c r="E72" s="21"/>
      <c r="F72" s="21"/>
      <c r="G72" s="21"/>
      <c r="H72" s="21"/>
      <c r="I72" s="21"/>
      <c r="J72" s="42"/>
      <c r="K72" s="22"/>
      <c r="L72" s="21"/>
      <c r="M72" s="21"/>
    </row>
    <row r="73" spans="1:13" x14ac:dyDescent="0.3">
      <c r="A73" s="21"/>
      <c r="B73" s="21"/>
      <c r="C73" s="21"/>
      <c r="D73" s="21"/>
      <c r="E73" s="21"/>
      <c r="F73" s="21"/>
      <c r="G73" s="21"/>
      <c r="H73" s="21"/>
      <c r="I73" s="21"/>
      <c r="J73" s="42"/>
      <c r="K73" s="22"/>
      <c r="L73" s="21"/>
      <c r="M73" s="21"/>
    </row>
    <row r="74" spans="1:13" x14ac:dyDescent="0.3">
      <c r="A74" s="21"/>
      <c r="B74" s="21"/>
      <c r="C74" s="21"/>
      <c r="D74" s="21"/>
      <c r="E74" s="21"/>
      <c r="F74" s="21"/>
      <c r="G74" s="21"/>
      <c r="H74" s="21"/>
      <c r="I74" s="21"/>
      <c r="J74" s="42"/>
      <c r="K74" s="22"/>
      <c r="L74" s="21"/>
      <c r="M74" s="21"/>
    </row>
    <row r="75" spans="1:13" x14ac:dyDescent="0.3">
      <c r="A75" s="21"/>
      <c r="B75" s="21"/>
      <c r="C75" s="21"/>
      <c r="D75" s="21"/>
      <c r="E75" s="21"/>
      <c r="F75" s="21"/>
      <c r="G75" s="21"/>
      <c r="H75" s="21"/>
      <c r="I75" s="21"/>
      <c r="J75" s="42"/>
      <c r="K75" s="22"/>
      <c r="L75" s="21"/>
      <c r="M75" s="21"/>
    </row>
    <row r="76" spans="1:13" x14ac:dyDescent="0.3">
      <c r="A76" s="21"/>
      <c r="B76" s="21"/>
      <c r="C76" s="21"/>
      <c r="D76" s="21"/>
      <c r="E76" s="21"/>
      <c r="F76" s="21"/>
      <c r="G76" s="21"/>
      <c r="H76" s="21"/>
      <c r="I76" s="21"/>
      <c r="J76" s="42"/>
      <c r="K76" s="22"/>
      <c r="L76" s="21"/>
      <c r="M76" s="21"/>
    </row>
    <row r="77" spans="1:13" x14ac:dyDescent="0.3">
      <c r="A77" s="21"/>
      <c r="B77" s="21"/>
      <c r="C77" s="21"/>
      <c r="D77" s="21"/>
      <c r="E77" s="21"/>
      <c r="F77" s="21"/>
      <c r="G77" s="21"/>
      <c r="H77" s="21"/>
      <c r="I77" s="21"/>
      <c r="J77" s="42"/>
      <c r="K77" s="22"/>
      <c r="L77" s="21"/>
      <c r="M77" s="21"/>
    </row>
    <row r="78" spans="1:13" x14ac:dyDescent="0.3">
      <c r="A78" s="21"/>
      <c r="B78" s="21"/>
      <c r="C78" s="21"/>
      <c r="D78" s="21"/>
      <c r="E78" s="21"/>
      <c r="F78" s="21"/>
      <c r="G78" s="21"/>
      <c r="H78" s="21"/>
      <c r="I78" s="21"/>
      <c r="J78" s="42"/>
      <c r="K78" s="22"/>
      <c r="L78" s="21"/>
      <c r="M78" s="21"/>
    </row>
    <row r="79" spans="1:13" x14ac:dyDescent="0.3">
      <c r="A79" s="21"/>
      <c r="B79" s="21"/>
      <c r="C79" s="21"/>
      <c r="D79" s="21"/>
      <c r="E79" s="21"/>
      <c r="F79" s="21"/>
      <c r="G79" s="21"/>
      <c r="H79" s="21"/>
      <c r="I79" s="21"/>
      <c r="J79" s="42"/>
      <c r="K79" s="22"/>
      <c r="L79" s="21"/>
      <c r="M79" s="21"/>
    </row>
  </sheetData>
  <autoFilter ref="A1:A2" xr:uid="{00000000-0001-0000-0700-000000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W3001"/>
  <sheetViews>
    <sheetView showGridLines="0" tabSelected="1" workbookViewId="0">
      <pane xSplit="1" ySplit="4" topLeftCell="B5" activePane="bottomRight" state="frozen"/>
      <selection pane="topRight"/>
      <selection pane="bottomLeft"/>
      <selection pane="bottomRight" activeCell="B6" sqref="B6"/>
    </sheetView>
  </sheetViews>
  <sheetFormatPr defaultRowHeight="14.4" x14ac:dyDescent="0.3"/>
  <cols>
    <col min="1" max="1" width="3" customWidth="1"/>
    <col min="2" max="2" width="24" customWidth="1"/>
    <col min="3" max="3" width="17" customWidth="1"/>
    <col min="4" max="4" width="8" bestFit="1" customWidth="1"/>
    <col min="5" max="5" width="20" customWidth="1"/>
    <col min="6" max="6" width="17" customWidth="1"/>
    <col min="7" max="7" width="5.6640625" bestFit="1" customWidth="1"/>
    <col min="8" max="8" width="20" customWidth="1"/>
    <col min="9" max="9" width="17" customWidth="1"/>
    <col min="10" max="10" width="3" customWidth="1"/>
    <col min="11" max="11" width="18" customWidth="1"/>
    <col min="12" max="12" width="17" customWidth="1"/>
    <col min="13" max="13" width="3" customWidth="1"/>
    <col min="14" max="15" width="17" customWidth="1"/>
    <col min="20" max="23" width="13" hidden="1" customWidth="1"/>
  </cols>
  <sheetData>
    <row r="1" spans="2:23" x14ac:dyDescent="0.3">
      <c r="T1" t="s">
        <v>0</v>
      </c>
      <c r="U1" t="s">
        <v>0</v>
      </c>
      <c r="V1" t="s">
        <v>0</v>
      </c>
      <c r="W1" t="s">
        <v>0</v>
      </c>
    </row>
    <row r="2" spans="2:23" ht="36" customHeight="1" x14ac:dyDescent="0.3">
      <c r="B2" s="105" t="s">
        <v>1</v>
      </c>
      <c r="C2" s="106"/>
      <c r="D2" s="106"/>
      <c r="E2" s="106"/>
      <c r="F2" s="106"/>
      <c r="G2" s="106"/>
      <c r="H2" s="106"/>
      <c r="I2" s="106"/>
      <c r="J2" s="106"/>
      <c r="K2" s="106"/>
      <c r="L2" s="106"/>
      <c r="T2" t="s">
        <v>2</v>
      </c>
      <c r="U2" t="s">
        <v>2</v>
      </c>
      <c r="V2" t="s">
        <v>2</v>
      </c>
      <c r="W2" t="s">
        <v>2</v>
      </c>
    </row>
    <row r="3" spans="2:23" ht="22.05" customHeight="1" x14ac:dyDescent="0.3">
      <c r="B3" s="112" t="s">
        <v>3</v>
      </c>
      <c r="C3" s="106"/>
      <c r="D3" s="106"/>
      <c r="E3" s="106"/>
      <c r="F3" s="106"/>
      <c r="G3" s="106"/>
      <c r="H3" s="106"/>
      <c r="I3" s="106"/>
      <c r="J3" s="106"/>
      <c r="K3" s="106"/>
      <c r="L3" s="106"/>
      <c r="N3" s="87" t="s">
        <v>4</v>
      </c>
      <c r="T3" t="s">
        <v>5</v>
      </c>
      <c r="U3" t="s">
        <v>6</v>
      </c>
      <c r="V3" t="s">
        <v>7</v>
      </c>
      <c r="W3" t="s">
        <v>8</v>
      </c>
    </row>
    <row r="4" spans="2:23" x14ac:dyDescent="0.3">
      <c r="N4" s="88" t="s">
        <v>9</v>
      </c>
      <c r="O4" s="88" t="s">
        <v>10</v>
      </c>
      <c r="P4" s="88" t="s">
        <v>11</v>
      </c>
      <c r="T4" t="s">
        <v>12</v>
      </c>
      <c r="U4" t="s">
        <v>13</v>
      </c>
      <c r="V4" t="s">
        <v>14</v>
      </c>
      <c r="W4" t="s">
        <v>15</v>
      </c>
    </row>
    <row r="5" spans="2:23" x14ac:dyDescent="0.3">
      <c r="B5" s="89" t="s">
        <v>16</v>
      </c>
      <c r="E5" s="89" t="s">
        <v>17</v>
      </c>
      <c r="H5" s="89" t="s">
        <v>18</v>
      </c>
      <c r="K5" s="89" t="s">
        <v>9</v>
      </c>
      <c r="N5" s="90">
        <v>1</v>
      </c>
      <c r="O5" s="91">
        <f>SUMPRODUCT(--((($B$6="All")+(Clean_Data!$B$2:$B$3000=$B$6))&gt;0)*--((($E$6="All")+(Clean_Data!$H$2:$H$3000=$E$6))&gt;0)*--((($H$6="All")+(Clean_Data!$K$2:$K$3000=$H$6))&gt;0)*--(Clean_Data!$AA$2:$AA$3000=1)*Clean_Data!$P$2:$P$3000)</f>
        <v>4163.1500000000005</v>
      </c>
      <c r="P5" s="91">
        <f>SUMPRODUCT(--((($B$6="All")+(Clean_Data!$B$2:$B$3000=$B$6))&gt;0)*--((($E$6="All")+(Clean_Data!$H$2:$H$3000=$E$6))&gt;0)*--((($H$6="All")+(Clean_Data!$K$2:$K$3000=$H$6))&gt;0)*--(Clean_Data!$AA$2:$AA$3000=1)*Clean_Data!$Q$2:$Q$3000)</f>
        <v>12419</v>
      </c>
      <c r="T5" t="s">
        <v>19</v>
      </c>
      <c r="U5" t="s">
        <v>20</v>
      </c>
      <c r="V5" t="s">
        <v>21</v>
      </c>
      <c r="W5" t="s">
        <v>22</v>
      </c>
    </row>
    <row r="6" spans="2:23" x14ac:dyDescent="0.3">
      <c r="B6" s="92" t="s">
        <v>5</v>
      </c>
      <c r="E6" s="92" t="s">
        <v>2</v>
      </c>
      <c r="H6" s="92" t="s">
        <v>2</v>
      </c>
      <c r="K6" s="92" t="s">
        <v>15</v>
      </c>
      <c r="N6" s="90">
        <v>2</v>
      </c>
      <c r="O6" s="91">
        <f>SUMPRODUCT(--((($B$6="All")+(Clean_Data!$B$2:$B$3000=$B$6))&gt;0)*--((($E$6="All")+(Clean_Data!$H$2:$H$3000=$E$6))&gt;0)*--((($H$6="All")+(Clean_Data!$K$2:$K$3000=$H$6))&gt;0)*--(Clean_Data!$AA$2:$AA$3000=2)*Clean_Data!$P$2:$P$3000)</f>
        <v>4226.7400000000007</v>
      </c>
      <c r="P6" s="91">
        <f>SUMPRODUCT(--((($B$6="All")+(Clean_Data!$B$2:$B$3000=$B$6))&gt;0)*--((($E$6="All")+(Clean_Data!$H$2:$H$3000=$E$6))&gt;0)*--((($H$6="All")+(Clean_Data!$K$2:$K$3000=$H$6))&gt;0)*--(Clean_Data!$AA$2:$AA$3000=2)*Clean_Data!$Q$2:$Q$3000)</f>
        <v>9807</v>
      </c>
      <c r="T6" t="s">
        <v>23</v>
      </c>
      <c r="U6" t="s">
        <v>24</v>
      </c>
      <c r="W6" t="s">
        <v>25</v>
      </c>
    </row>
    <row r="7" spans="2:23" x14ac:dyDescent="0.3">
      <c r="N7" s="90">
        <v>3</v>
      </c>
      <c r="O7" s="91">
        <f>SUMPRODUCT(--((($B$6="All")+(Clean_Data!$B$2:$B$3000=$B$6))&gt;0)*--((($E$6="All")+(Clean_Data!$H$2:$H$3000=$E$6))&gt;0)*--((($H$6="All")+(Clean_Data!$K$2:$K$3000=$H$6))&gt;0)*--(Clean_Data!$AA$2:$AA$3000=3)*Clean_Data!$P$2:$P$3000)</f>
        <v>3985.0900000000011</v>
      </c>
      <c r="P7" s="91">
        <f>SUMPRODUCT(--((($B$6="All")+(Clean_Data!$B$2:$B$3000=$B$6))&gt;0)*--((($E$6="All")+(Clean_Data!$H$2:$H$3000=$E$6))&gt;0)*--((($H$6="All")+(Clean_Data!$K$2:$K$3000=$H$6))&gt;0)*--(Clean_Data!$AA$2:$AA$3000=3)*Clean_Data!$Q$2:$Q$3000)</f>
        <v>6843</v>
      </c>
      <c r="T7" t="s">
        <v>26</v>
      </c>
      <c r="U7" t="s">
        <v>27</v>
      </c>
    </row>
    <row r="8" spans="2:23" ht="22.05" customHeight="1" x14ac:dyDescent="0.3">
      <c r="B8" s="109" t="s">
        <v>28</v>
      </c>
      <c r="C8" s="106"/>
      <c r="E8" s="109" t="s">
        <v>29</v>
      </c>
      <c r="F8" s="106"/>
      <c r="H8" s="109" t="s">
        <v>30</v>
      </c>
      <c r="I8" s="106"/>
      <c r="K8" s="109" t="s">
        <v>31</v>
      </c>
      <c r="L8" s="106"/>
      <c r="N8" s="90">
        <v>4</v>
      </c>
      <c r="O8" s="91">
        <f>SUMPRODUCT(--((($B$6="All")+(Clean_Data!$B$2:$B$3000=$B$6))&gt;0)*--((($E$6="All")+(Clean_Data!$H$2:$H$3000=$E$6))&gt;0)*--((($H$6="All")+(Clean_Data!$K$2:$K$3000=$H$6))&gt;0)*--(Clean_Data!$AA$2:$AA$3000=4)*Clean_Data!$P$2:$P$3000)</f>
        <v>2993.2300000000005</v>
      </c>
      <c r="P8" s="91">
        <f>SUMPRODUCT(--((($B$6="All")+(Clean_Data!$B$2:$B$3000=$B$6))&gt;0)*--((($E$6="All")+(Clean_Data!$H$2:$H$3000=$E$6))&gt;0)*--((($H$6="All")+(Clean_Data!$K$2:$K$3000=$H$6))&gt;0)*--(Clean_Data!$AA$2:$AA$3000=4)*Clean_Data!$Q$2:$Q$3000)</f>
        <v>8560</v>
      </c>
      <c r="T8" t="s">
        <v>32</v>
      </c>
      <c r="W8" t="str">
        <f>IF(OR(A210&lt;DATE(2026,9,1),A210&gt;DATE(2026,9,28)),"Check Date",INT((A210-DATE(2026,9,1))/7)+1)</f>
        <v>Check Date</v>
      </c>
    </row>
    <row r="9" spans="2:23" ht="22.05" customHeight="1" x14ac:dyDescent="0.3">
      <c r="B9" s="110">
        <f>SUMPRODUCT(--((($B$6="All")+(Clean_Data!$B$2:$B$3000=$B$6))&gt;0)*--((($E$6="All")+(Clean_Data!$H$2:$H$3000=$E$6))&gt;0)*--((($H$6="All")+(Clean_Data!$K$2:$K$3000=$H$6))&gt;0)*--((($K$6="All")+(Clean_Data!$AA$2:$AA$3000&amp;""=$K$6))&gt;0)*Clean_Data!$P$2:$P$3000)</f>
        <v>4226.7400000000007</v>
      </c>
      <c r="C9" s="108"/>
      <c r="E9" s="110">
        <f>SUMPRODUCT(--((($B$6="All")+(Clean_Data!$B$2:$B$3000=$B$6))&gt;0)*--((($E$6="All")+(Clean_Data!$H$2:$H$3000=$E$6))&gt;0)*--((($H$6="All")+(Clean_Data!$K$2:$K$3000=$H$6))&gt;0)*--((($K$6="All")+(Clean_Data!$AA$2:$AA$3000&amp;""=$K$6))&gt;0)*Clean_Data!$Q$2:$Q$3000)</f>
        <v>9807</v>
      </c>
      <c r="F9" s="108"/>
      <c r="H9" s="107">
        <f>SUMPRODUCT(--((($B$6="All")+(Clean_Data!$B$2:$B$3000=$B$6))&gt;0)*--((($E$6="All")+(Clean_Data!$H$2:$H$3000=$E$6))&gt;0)*--((($H$6="All")+(Clean_Data!$K$2:$K$3000=$H$6))&gt;0)*--((($K$6="All")+(Clean_Data!$AA$2:$AA$3000&amp;""=$K$6))&gt;0)*Clean_Data!$R$2:$R$3000)</f>
        <v>21</v>
      </c>
      <c r="I9" s="108"/>
      <c r="K9" s="107">
        <f>SUMPRODUCT(--((($B$6="All")+(Clean_Data!$B$2:$B$3000=$B$6))&gt;0)*--((($E$6="All")+(Clean_Data!$H$2:$H$3000=$E$6))&gt;0)*--((($H$6="All")+(Clean_Data!$K$2:$K$3000=$H$6))&gt;0)*--((($K$6="All")+(Clean_Data!$AA$2:$AA$3000&amp;""=$K$6))&gt;0)*Clean_Data!$M$2:$M$3000)</f>
        <v>497</v>
      </c>
      <c r="L9" s="108"/>
      <c r="N9" s="93"/>
      <c r="O9" s="93"/>
      <c r="P9" s="93"/>
      <c r="T9" t="s">
        <v>33</v>
      </c>
      <c r="W9" t="str">
        <f>IF(OR(A444&lt;DATE(2026,9,1),A444&gt;DATE(2026,9,28)),"Check Date",INT((A444-DATE(2026,9,1))/7)+1)</f>
        <v>Check Date</v>
      </c>
    </row>
    <row r="10" spans="2:23" ht="22.05" customHeight="1" x14ac:dyDescent="0.3">
      <c r="B10" s="108"/>
      <c r="C10" s="108"/>
      <c r="E10" s="108"/>
      <c r="F10" s="108"/>
      <c r="H10" s="108"/>
      <c r="I10" s="108"/>
      <c r="K10" s="108"/>
      <c r="L10" s="108"/>
      <c r="N10" s="93"/>
      <c r="O10" s="93"/>
      <c r="P10" s="93"/>
      <c r="T10" t="s">
        <v>34</v>
      </c>
      <c r="W10" t="str">
        <f>IF(OR(A1065&lt;DATE(2026,9,1),A1065&gt;DATE(2026,9,28)),"Check Date",INT((A1065-DATE(2026,9,1))/7)+1)</f>
        <v>Check Date</v>
      </c>
    </row>
    <row r="11" spans="2:23" ht="22.05" customHeight="1" x14ac:dyDescent="0.3">
      <c r="B11" s="106"/>
      <c r="C11" s="106"/>
      <c r="E11" s="106"/>
      <c r="F11" s="106"/>
      <c r="H11" s="106"/>
      <c r="I11" s="106"/>
      <c r="K11" s="106"/>
      <c r="L11" s="106"/>
      <c r="N11" s="90" t="s">
        <v>35</v>
      </c>
      <c r="O11" s="93"/>
      <c r="P11" s="93"/>
      <c r="T11" t="s">
        <v>36</v>
      </c>
      <c r="W11" t="str">
        <f>IF(OR(A2008&lt;DATE(2026,9,1),A2008&gt;DATE(2026,9,28)),"Check Date",INT((A2008-DATE(2026,9,1))/7)+1)</f>
        <v>Check Date</v>
      </c>
    </row>
    <row r="12" spans="2:23" x14ac:dyDescent="0.3">
      <c r="N12" s="88" t="s">
        <v>17</v>
      </c>
      <c r="O12" s="88" t="s">
        <v>10</v>
      </c>
      <c r="P12" s="93"/>
      <c r="T12" t="s">
        <v>37</v>
      </c>
      <c r="W12" t="str">
        <f>IF(OR(A2332&lt;DATE(2026,9,1),A2332&gt;DATE(2026,9,28)),"Check Date",INT((A2332-DATE(2026,9,1))/7)+1)</f>
        <v>Check Date</v>
      </c>
    </row>
    <row r="13" spans="2:23" ht="22.05" customHeight="1" x14ac:dyDescent="0.3">
      <c r="B13" s="109" t="s">
        <v>38</v>
      </c>
      <c r="C13" s="106"/>
      <c r="E13" s="109" t="s">
        <v>39</v>
      </c>
      <c r="F13" s="106"/>
      <c r="H13" s="109" t="s">
        <v>40</v>
      </c>
      <c r="I13" s="106"/>
      <c r="K13" s="109" t="s">
        <v>41</v>
      </c>
      <c r="L13" s="106"/>
      <c r="N13" s="90" t="s">
        <v>6</v>
      </c>
      <c r="O13" s="91">
        <f>SUMPRODUCT(--((($B$6="All")+(Clean_Data!$B$2:$B$3000=$B$6))&gt;0)*--((($H$6="All")+(Clean_Data!$K$2:$K$3000=$H$6))&gt;0)*--((($K$6="All")+(Clean_Data!$AA$2:$AA$3000&amp;""=$K$6))&gt;0)*--(Clean_Data!$H$2:$H$3000=N13)*Clean_Data!$P$2:$P$3000)</f>
        <v>4226.7400000000007</v>
      </c>
      <c r="P13" s="93"/>
      <c r="T13" t="s">
        <v>42</v>
      </c>
      <c r="W13" t="str">
        <f>IF(OR(A1760&lt;DATE(2026,9,1),A1760&gt;DATE(2026,9,28)),"Check Date",INT((A1760-DATE(2026,9,1))/7)+1)</f>
        <v>Check Date</v>
      </c>
    </row>
    <row r="14" spans="2:23" ht="22.05" customHeight="1" x14ac:dyDescent="0.3">
      <c r="B14" s="115">
        <f>IFERROR(B9/E9,0)</f>
        <v>0.43099214846538192</v>
      </c>
      <c r="C14" s="108"/>
      <c r="E14" s="114">
        <f>IFERROR(E9/B9,0)</f>
        <v>2.3202278824815337</v>
      </c>
      <c r="F14" s="108"/>
      <c r="H14" s="111">
        <f>SUMPRODUCT(--((($B$6="All")+(Clean_Data!$B$2:$B$3000=$B$6))&gt;0)*--((($E$6="All")+(Clean_Data!$H$2:$H$3000=$E$6))&gt;0)*--((($H$6="All")+(Clean_Data!$K$2:$K$3000=$H$6))&gt;0)*--((($K$6="All")+(Clean_Data!$AA$2:$AA$3000&amp;""=$K$6))&gt;0)*IFERROR(1*Clean_Data!$AB$2:$AB$3000,0))</f>
        <v>-1162</v>
      </c>
      <c r="I14" s="108"/>
      <c r="K14" s="107">
        <f>SUMPRODUCT(--((($B$6="All")+(Clean_Data!$B$2:$B$3000=$B$6))&gt;0)*--((($E$6="All")+(Clean_Data!$H$2:$H$3000=$E$6))&gt;0)*--((($H$6="All")+(Clean_Data!$K$2:$K$3000=$H$6))&gt;0)*--((($K$6="All")+(Clean_Data!$AA$2:$AA$3000&amp;""=$K$6))&gt;0)*Clean_Data!$L$2:$L$3000)</f>
        <v>55924</v>
      </c>
      <c r="L14" s="108"/>
      <c r="N14" s="90" t="s">
        <v>13</v>
      </c>
      <c r="O14" s="91">
        <f>SUMPRODUCT(--((($B$6="All")+(Clean_Data!$B$2:$B$3000=$B$6))&gt;0)*--((($H$6="All")+(Clean_Data!$K$2:$K$3000=$H$6))&gt;0)*--((($K$6="All")+(Clean_Data!$AA$2:$AA$3000&amp;""=$K$6))&gt;0)*--(Clean_Data!$H$2:$H$3000=N14)*Clean_Data!$P$2:$P$3000)</f>
        <v>0</v>
      </c>
      <c r="P14" s="93"/>
      <c r="T14" t="s">
        <v>43</v>
      </c>
      <c r="W14" t="str">
        <f>IF(OR(A2354&lt;DATE(2026,9,1),A2354&gt;DATE(2026,9,28)),"Check Date",INT((A2354-DATE(2026,9,1))/7)+1)</f>
        <v>Check Date</v>
      </c>
    </row>
    <row r="15" spans="2:23" ht="22.05" customHeight="1" x14ac:dyDescent="0.3">
      <c r="B15" s="108"/>
      <c r="C15" s="108"/>
      <c r="E15" s="108"/>
      <c r="F15" s="108"/>
      <c r="H15" s="108"/>
      <c r="I15" s="108"/>
      <c r="K15" s="108"/>
      <c r="L15" s="108"/>
      <c r="N15" s="90" t="s">
        <v>20</v>
      </c>
      <c r="O15" s="91">
        <f>SUMPRODUCT(--((($B$6="All")+(Clean_Data!$B$2:$B$3000=$B$6))&gt;0)*--((($H$6="All")+(Clean_Data!$K$2:$K$3000=$H$6))&gt;0)*--((($K$6="All")+(Clean_Data!$AA$2:$AA$3000&amp;""=$K$6))&gt;0)*--(Clean_Data!$H$2:$H$3000=N15)*Clean_Data!$P$2:$P$3000)</f>
        <v>0</v>
      </c>
      <c r="P15" s="93"/>
      <c r="W15" t="str">
        <f>IF(OR(A827&lt;DATE(2026,9,1),A827&gt;DATE(2026,9,28)),"Check Date",INT((A827-DATE(2026,9,1))/7)+1)</f>
        <v>Check Date</v>
      </c>
    </row>
    <row r="16" spans="2:23" ht="22.05" customHeight="1" x14ac:dyDescent="0.3">
      <c r="B16" s="106"/>
      <c r="C16" s="106"/>
      <c r="E16" s="106"/>
      <c r="F16" s="106"/>
      <c r="H16" s="106"/>
      <c r="I16" s="106"/>
      <c r="K16" s="106"/>
      <c r="L16" s="106"/>
      <c r="N16" s="90" t="s">
        <v>24</v>
      </c>
      <c r="O16" s="91">
        <f>SUMPRODUCT(--((($B$6="All")+(Clean_Data!$B$2:$B$3000=$B$6))&gt;0)*--((($H$6="All")+(Clean_Data!$K$2:$K$3000=$H$6))&gt;0)*--((($K$6="All")+(Clean_Data!$AA$2:$AA$3000&amp;""=$K$6))&gt;0)*--(Clean_Data!$H$2:$H$3000=N16)*Clean_Data!$P$2:$P$3000)</f>
        <v>0</v>
      </c>
      <c r="P16" s="93"/>
      <c r="W16" t="str">
        <f>IF(OR(A885&lt;DATE(2026,9,1),A885&gt;DATE(2026,9,28)),"Check Date",INT((A885-DATE(2026,9,1))/7)+1)</f>
        <v>Check Date</v>
      </c>
    </row>
    <row r="17" spans="14:23" x14ac:dyDescent="0.3">
      <c r="N17" s="90" t="s">
        <v>27</v>
      </c>
      <c r="O17" s="91">
        <f>SUMPRODUCT(--((($B$6="All")+(Clean_Data!$B$2:$B$3000=$B$6))&gt;0)*--((($H$6="All")+(Clean_Data!$K$2:$K$3000=$H$6))&gt;0)*--((($K$6="All")+(Clean_Data!$AA$2:$AA$3000&amp;""=$K$6))&gt;0)*--(Clean_Data!$H$2:$H$3000=N17)*Clean_Data!$P$2:$P$3000)</f>
        <v>0</v>
      </c>
      <c r="P17" s="93"/>
      <c r="W17" t="str">
        <f>IF(OR(A1007&lt;DATE(2026,9,1),A1007&gt;DATE(2026,9,28)),"Check Date",INT((A1007-DATE(2026,9,1))/7)+1)</f>
        <v>Check Date</v>
      </c>
    </row>
    <row r="18" spans="14:23" x14ac:dyDescent="0.3">
      <c r="W18" t="str">
        <f>IF(OR(A2383&lt;DATE(2026,9,1),A2383&gt;DATE(2026,9,28)),"Check Date",INT((A2383-DATE(2026,9,1))/7)+1)</f>
        <v>Check Date</v>
      </c>
    </row>
    <row r="19" spans="14:23" x14ac:dyDescent="0.3">
      <c r="W19" t="str">
        <f>IF(OR(A1338&lt;DATE(2026,9,1),A1338&gt;DATE(2026,9,28)),"Check Date",INT((A1338-DATE(2026,9,1))/7)+1)</f>
        <v>Check Date</v>
      </c>
    </row>
    <row r="20" spans="14:23" x14ac:dyDescent="0.3">
      <c r="W20" t="str">
        <f>IF(OR(A18&lt;DATE(2026,9,1),A18&gt;DATE(2026,9,28)),"Check Date",INT((A18-DATE(2026,9,1))/7)+1)</f>
        <v>Check Date</v>
      </c>
    </row>
    <row r="21" spans="14:23" x14ac:dyDescent="0.3">
      <c r="W21" t="str">
        <f>IF(OR(A638&lt;DATE(2026,9,1),A638&gt;DATE(2026,9,28)),"Check Date",INT((A638-DATE(2026,9,1))/7)+1)</f>
        <v>Check Date</v>
      </c>
    </row>
    <row r="22" spans="14:23" x14ac:dyDescent="0.3">
      <c r="W22" t="str">
        <f>IF(OR(A2023&lt;DATE(2026,9,1),A2023&gt;DATE(2026,9,28)),"Check Date",INT((A2023-DATE(2026,9,1))/7)+1)</f>
        <v>Check Date</v>
      </c>
    </row>
    <row r="23" spans="14:23" x14ac:dyDescent="0.3">
      <c r="W23" t="str">
        <f>IF(OR(A969&lt;DATE(2026,9,1),A969&gt;DATE(2026,9,28)),"Check Date",INT((A969-DATE(2026,9,1))/7)+1)</f>
        <v>Check Date</v>
      </c>
    </row>
    <row r="24" spans="14:23" x14ac:dyDescent="0.3">
      <c r="W24" t="str">
        <f>IF(OR(A1290&lt;DATE(2026,9,1),A1290&gt;DATE(2026,9,28)),"Check Date",INT((A1290-DATE(2026,9,1))/7)+1)</f>
        <v>Check Date</v>
      </c>
    </row>
    <row r="25" spans="14:23" x14ac:dyDescent="0.3">
      <c r="W25" t="str">
        <f>IF(OR(A1814&lt;DATE(2026,9,1),A1814&gt;DATE(2026,9,28)),"Check Date",INT((A1814-DATE(2026,9,1))/7)+1)</f>
        <v>Check Date</v>
      </c>
    </row>
    <row r="26" spans="14:23" x14ac:dyDescent="0.3">
      <c r="W26" t="str">
        <f>IF(OR(A1202&lt;DATE(2026,9,1),A1202&gt;DATE(2026,9,28)),"Check Date",INT((A1202-DATE(2026,9,1))/7)+1)</f>
        <v>Check Date</v>
      </c>
    </row>
    <row r="27" spans="14:23" x14ac:dyDescent="0.3">
      <c r="W27" t="str">
        <f>IF(OR(A1088&lt;DATE(2026,9,1),A1088&gt;DATE(2026,9,28)),"Check Date",INT((A1088-DATE(2026,9,1))/7)+1)</f>
        <v>Check Date</v>
      </c>
    </row>
    <row r="28" spans="14:23" x14ac:dyDescent="0.3">
      <c r="W28" t="str">
        <f>IF(OR(A1461&lt;DATE(2026,9,1),A1461&gt;DATE(2026,9,28)),"Check Date",INT((A1461-DATE(2026,9,1))/7)+1)</f>
        <v>Check Date</v>
      </c>
    </row>
    <row r="29" spans="14:23" x14ac:dyDescent="0.3">
      <c r="W29" t="str">
        <f>IF(OR(A21&lt;DATE(2026,9,1),A21&gt;DATE(2026,9,28)),"Check Date",INT((A21-DATE(2026,9,1))/7)+1)</f>
        <v>Check Date</v>
      </c>
    </row>
    <row r="30" spans="14:23" x14ac:dyDescent="0.3">
      <c r="W30" t="str">
        <f>IF(OR(A1952&lt;DATE(2026,9,1),A1952&gt;DATE(2026,9,28)),"Check Date",INT((A1952-DATE(2026,9,1))/7)+1)</f>
        <v>Check Date</v>
      </c>
    </row>
    <row r="31" spans="14:23" x14ac:dyDescent="0.3">
      <c r="W31" t="str">
        <f>IF(OR(A1963&lt;DATE(2026,9,1),A1963&gt;DATE(2026,9,28)),"Check Date",INT((A1963-DATE(2026,9,1))/7)+1)</f>
        <v>Check Date</v>
      </c>
    </row>
    <row r="32" spans="14:23" x14ac:dyDescent="0.3">
      <c r="W32" t="str">
        <f>IF(OR(A2595&lt;DATE(2026,9,1),A2595&gt;DATE(2026,9,28)),"Check Date",INT((A2595-DATE(2026,9,1))/7)+1)</f>
        <v>Check Date</v>
      </c>
    </row>
    <row r="33" spans="2:23" x14ac:dyDescent="0.3">
      <c r="W33" t="str">
        <f>IF(OR(A1885&lt;DATE(2026,9,1),A1885&gt;DATE(2026,9,28)),"Check Date",INT((A1885-DATE(2026,9,1))/7)+1)</f>
        <v>Check Date</v>
      </c>
    </row>
    <row r="34" spans="2:23" x14ac:dyDescent="0.3">
      <c r="W34" t="str">
        <f>IF(OR(A1445&lt;DATE(2026,9,1),A1445&gt;DATE(2026,9,28)),"Check Date",INT((A1445-DATE(2026,9,1))/7)+1)</f>
        <v>Check Date</v>
      </c>
    </row>
    <row r="35" spans="2:23" x14ac:dyDescent="0.3">
      <c r="B35" s="116" t="s">
        <v>44</v>
      </c>
      <c r="C35" s="106"/>
      <c r="D35" s="106"/>
      <c r="E35" s="106"/>
      <c r="F35" s="106"/>
      <c r="G35" s="106"/>
      <c r="H35" s="106"/>
      <c r="I35" s="106"/>
      <c r="J35" s="106"/>
      <c r="K35" s="106"/>
      <c r="L35" s="106"/>
      <c r="W35" t="str">
        <f>IF(OR(A2770&lt;DATE(2026,9,1),A2770&gt;DATE(2026,9,28)),"Check Date",INT((A2770-DATE(2026,9,1))/7)+1)</f>
        <v>Check Date</v>
      </c>
    </row>
    <row r="36" spans="2:23" x14ac:dyDescent="0.3">
      <c r="B36" s="94" t="s">
        <v>18</v>
      </c>
      <c r="C36" s="94" t="s">
        <v>10</v>
      </c>
      <c r="D36" s="94" t="s">
        <v>11</v>
      </c>
      <c r="E36" s="94" t="s">
        <v>45</v>
      </c>
      <c r="F36" s="94" t="s">
        <v>38</v>
      </c>
      <c r="G36" s="94" t="s">
        <v>39</v>
      </c>
      <c r="H36" s="94" t="s">
        <v>46</v>
      </c>
      <c r="W36" t="str">
        <f>IF(OR(A420&lt;DATE(2026,9,1),A420&gt;DATE(2026,9,28)),"Check Date",INT((A420-DATE(2026,9,1))/7)+1)</f>
        <v>Check Date</v>
      </c>
    </row>
    <row r="37" spans="2:23" x14ac:dyDescent="0.3">
      <c r="B37" s="95" t="s">
        <v>7</v>
      </c>
      <c r="C37" s="96">
        <f>SUMPRODUCT(--((($B$6="All")+(Clean_Data!$B$2:$B$3000=$B$6))&gt;0)*--((($E$6="All")+(Clean_Data!$H$2:$H$3000=$E$6))&gt;0)*--((($K$6="All")+(Clean_Data!$AA$2:$AA$3000&amp;""=$K$6))&gt;0)*--(Clean_Data!$K$2:$K$3000=$B37)*Clean_Data!$P$2:$P$3000)</f>
        <v>741.05</v>
      </c>
      <c r="D37" s="96">
        <f>SUMPRODUCT(--((($B$6="All")+(Clean_Data!$B$2:$B$3000=$B$6))&gt;0)*--((($E$6="All")+(Clean_Data!$H$2:$H$3000=$E$6))&gt;0)*--((($K$6="All")+(Clean_Data!$AA$2:$AA$3000&amp;""=$K$6))&gt;0)*--(Clean_Data!$K$2:$K$3000=$B37)*Clean_Data!$Q$2:$Q$3000)</f>
        <v>778</v>
      </c>
      <c r="E37" s="95">
        <f>SUMPRODUCT(--((($B$6="All")+(Clean_Data!$B$2:$B$3000=$B$6))&gt;0)*--((($E$6="All")+(Clean_Data!$H$2:$H$3000=$E$6))&gt;0)*--((($K$6="All")+(Clean_Data!$AA$2:$AA$3000&amp;""=$K$6))&gt;0)*--(Clean_Data!$K$2:$K$3000=$B37)*Clean_Data!$R$2:$R$3000)</f>
        <v>2</v>
      </c>
      <c r="F37" s="97">
        <f>IFERROR(C37/D37,0)</f>
        <v>0.95250642673521846</v>
      </c>
      <c r="G37" s="98">
        <f>IFERROR(D37/C37,0)</f>
        <v>1.049861682747453</v>
      </c>
      <c r="H37" s="95">
        <f>SUMPRODUCT(--((($B$6="All")+(Clean_Data!$B$2:$B$3000=$B$6))&gt;0)*--((($E$6="All")+(Clean_Data!$H$2:$H$3000=$E$6))&gt;0)*--((($K$6="All")+(Clean_Data!$AA$2:$AA$3000&amp;""=$K$6))&gt;0)*--(Clean_Data!$K$2:$K$3000=$B37)*Clean_Data!$M$2:$M$3000)</f>
        <v>125</v>
      </c>
      <c r="W37" t="str">
        <f>IF(OR(A754&lt;DATE(2026,9,1),A754&gt;DATE(2026,9,28)),"Check Date",INT((A754-DATE(2026,9,1))/7)+1)</f>
        <v>Check Date</v>
      </c>
    </row>
    <row r="38" spans="2:23" x14ac:dyDescent="0.3">
      <c r="B38" s="99" t="s">
        <v>14</v>
      </c>
      <c r="C38" s="100">
        <f>SUMPRODUCT(--((($B$6="All")+(Clean_Data!$B$2:$B$3000=$B$6))&gt;0)*--((($E$6="All")+(Clean_Data!$H$2:$H$3000=$E$6))&gt;0)*--((($K$6="All")+(Clean_Data!$AA$2:$AA$3000&amp;""=$K$6))&gt;0)*--(Clean_Data!$K$2:$K$3000=$B38)*Clean_Data!$P$2:$P$3000)</f>
        <v>1058.78</v>
      </c>
      <c r="D38" s="100">
        <f>SUMPRODUCT(--((($B$6="All")+(Clean_Data!$B$2:$B$3000=$B$6))&gt;0)*--((($E$6="All")+(Clean_Data!$H$2:$H$3000=$E$6))&gt;0)*--((($K$6="All")+(Clean_Data!$AA$2:$AA$3000&amp;""=$K$6))&gt;0)*--(Clean_Data!$K$2:$K$3000=$B38)*Clean_Data!$Q$2:$Q$3000)</f>
        <v>798</v>
      </c>
      <c r="E38" s="99">
        <f>SUMPRODUCT(--((($B$6="All")+(Clean_Data!$B$2:$B$3000=$B$6))&gt;0)*--((($E$6="All")+(Clean_Data!$H$2:$H$3000=$E$6))&gt;0)*--((($K$6="All")+(Clean_Data!$AA$2:$AA$3000&amp;""=$K$6))&gt;0)*--(Clean_Data!$K$2:$K$3000=$B38)*Clean_Data!$R$2:$R$3000)</f>
        <v>2</v>
      </c>
      <c r="F38" s="101">
        <f>IFERROR(C38/D38,0)</f>
        <v>1.3267919799498746</v>
      </c>
      <c r="G38" s="102">
        <f>IFERROR(D38/C38,0)</f>
        <v>0.75369765201458283</v>
      </c>
      <c r="H38" s="99">
        <f>SUMPRODUCT(--((($B$6="All")+(Clean_Data!$B$2:$B$3000=$B$6))&gt;0)*--((($E$6="All")+(Clean_Data!$H$2:$H$3000=$E$6))&gt;0)*--((($K$6="All")+(Clean_Data!$AA$2:$AA$3000&amp;""=$K$6))&gt;0)*--(Clean_Data!$K$2:$K$3000=$B38)*Clean_Data!$M$2:$M$3000)</f>
        <v>155</v>
      </c>
      <c r="W38" t="str">
        <f>IF(OR(A428&lt;DATE(2026,9,1),A428&gt;DATE(2026,9,28)),"Check Date",INT((A428-DATE(2026,9,1))/7)+1)</f>
        <v>Check Date</v>
      </c>
    </row>
    <row r="39" spans="2:23" x14ac:dyDescent="0.3">
      <c r="B39" s="95" t="s">
        <v>21</v>
      </c>
      <c r="C39" s="96">
        <f>SUMPRODUCT(--((($B$6="All")+(Clean_Data!$B$2:$B$3000=$B$6))&gt;0)*--((($E$6="All")+(Clean_Data!$H$2:$H$3000=$E$6))&gt;0)*--((($K$6="All")+(Clean_Data!$AA$2:$AA$3000&amp;""=$K$6))&gt;0)*--(Clean_Data!$K$2:$K$3000=$B39)*Clean_Data!$P$2:$P$3000)</f>
        <v>2426.91</v>
      </c>
      <c r="D39" s="96">
        <f>SUMPRODUCT(--((($B$6="All")+(Clean_Data!$B$2:$B$3000=$B$6))&gt;0)*--((($E$6="All")+(Clean_Data!$H$2:$H$3000=$E$6))&gt;0)*--((($K$6="All")+(Clean_Data!$AA$2:$AA$3000&amp;""=$K$6))&gt;0)*--(Clean_Data!$K$2:$K$3000=$B39)*Clean_Data!$Q$2:$Q$3000)</f>
        <v>8231</v>
      </c>
      <c r="E39" s="95">
        <f>SUMPRODUCT(--((($B$6="All")+(Clean_Data!$B$2:$B$3000=$B$6))&gt;0)*--((($E$6="All")+(Clean_Data!$H$2:$H$3000=$E$6))&gt;0)*--((($K$6="All")+(Clean_Data!$AA$2:$AA$3000&amp;""=$K$6))&gt;0)*--(Clean_Data!$K$2:$K$3000=$B39)*Clean_Data!$R$2:$R$3000)</f>
        <v>17</v>
      </c>
      <c r="F39" s="97">
        <f>IFERROR(C39/D39,0)</f>
        <v>0.29484995747782772</v>
      </c>
      <c r="G39" s="98">
        <f>IFERROR(D39/C39,0)</f>
        <v>3.3915555170978737</v>
      </c>
      <c r="H39" s="95">
        <f>SUMPRODUCT(--((($B$6="All")+(Clean_Data!$B$2:$B$3000=$B$6))&gt;0)*--((($E$6="All")+(Clean_Data!$H$2:$H$3000=$E$6))&gt;0)*--((($K$6="All")+(Clean_Data!$AA$2:$AA$3000&amp;""=$K$6))&gt;0)*--(Clean_Data!$K$2:$K$3000=$B39)*Clean_Data!$M$2:$M$3000)</f>
        <v>217</v>
      </c>
      <c r="W39" t="str">
        <f>IF(OR(A978&lt;DATE(2026,9,1),A978&gt;DATE(2026,9,28)),"Check Date",INT((A978-DATE(2026,9,1))/7)+1)</f>
        <v>Check Date</v>
      </c>
    </row>
    <row r="40" spans="2:23" x14ac:dyDescent="0.3">
      <c r="W40" t="str">
        <f>IF(OR(A932&lt;DATE(2026,9,1),A932&gt;DATE(2026,9,28)),"Check Date",INT((A932-DATE(2026,9,1))/7)+1)</f>
        <v>Check Date</v>
      </c>
    </row>
    <row r="41" spans="2:23" x14ac:dyDescent="0.3">
      <c r="W41" t="str">
        <f>IF(OR(A801&lt;DATE(2026,9,1),A801&gt;DATE(2026,9,28)),"Check Date",INT((A801-DATE(2026,9,1))/7)+1)</f>
        <v>Check Date</v>
      </c>
    </row>
    <row r="42" spans="2:23" x14ac:dyDescent="0.3">
      <c r="W42" t="str">
        <f>IF(OR(A432&lt;DATE(2026,9,1),A432&gt;DATE(2026,9,28)),"Check Date",INT((A432-DATE(2026,9,1))/7)+1)</f>
        <v>Check Date</v>
      </c>
    </row>
    <row r="43" spans="2:23" x14ac:dyDescent="0.3">
      <c r="B43" s="113" t="s">
        <v>47</v>
      </c>
      <c r="C43" s="106"/>
      <c r="D43" s="106"/>
      <c r="E43" s="106"/>
      <c r="F43" s="106"/>
      <c r="G43" s="106"/>
      <c r="H43" s="106"/>
      <c r="I43" s="106"/>
      <c r="J43" s="106"/>
      <c r="K43" s="106"/>
      <c r="L43" s="106"/>
      <c r="W43" t="str">
        <f>IF(OR(A2350&lt;DATE(2026,9,1),A2350&gt;DATE(2026,9,28)),"Check Date",INT((A2350-DATE(2026,9,1))/7)+1)</f>
        <v>Check Date</v>
      </c>
    </row>
    <row r="44" spans="2:23" x14ac:dyDescent="0.3">
      <c r="W44" t="str">
        <f>IF(OR(A438&lt;DATE(2026,9,1),A438&gt;DATE(2026,9,28)),"Check Date",INT((A438-DATE(2026,9,1))/7)+1)</f>
        <v>Check Date</v>
      </c>
    </row>
    <row r="45" spans="2:23" x14ac:dyDescent="0.3">
      <c r="W45" t="str">
        <f>IF(OR(A1552&lt;DATE(2026,9,1),A1552&gt;DATE(2026,9,28)),"Check Date",INT((A1552-DATE(2026,9,1))/7)+1)</f>
        <v>Check Date</v>
      </c>
    </row>
    <row r="46" spans="2:23" x14ac:dyDescent="0.3">
      <c r="W46" t="str">
        <f>IF(OR(A2453&lt;DATE(2026,9,1),A2453&gt;DATE(2026,9,28)),"Check Date",INT((A2453-DATE(2026,9,1))/7)+1)</f>
        <v>Check Date</v>
      </c>
    </row>
    <row r="47" spans="2:23" x14ac:dyDescent="0.3">
      <c r="W47" t="str">
        <f>IF(OR(A194&lt;DATE(2026,9,1),A194&gt;DATE(2026,9,28)),"Check Date",INT((A194-DATE(2026,9,1))/7)+1)</f>
        <v>Check Date</v>
      </c>
    </row>
    <row r="48" spans="2:23" x14ac:dyDescent="0.3">
      <c r="W48" t="str">
        <f>IF(OR(A832&lt;DATE(2026,9,1),A832&gt;DATE(2026,9,28)),"Check Date",INT((A832-DATE(2026,9,1))/7)+1)</f>
        <v>Check Date</v>
      </c>
    </row>
    <row r="49" spans="23:23" x14ac:dyDescent="0.3">
      <c r="W49" t="str">
        <f>IF(OR(A1794&lt;DATE(2026,9,1),A1794&gt;DATE(2026,9,28)),"Check Date",INT((A1794-DATE(2026,9,1))/7)+1)</f>
        <v>Check Date</v>
      </c>
    </row>
    <row r="50" spans="23:23" x14ac:dyDescent="0.3">
      <c r="W50" t="str">
        <f>IF(OR(A1823&lt;DATE(2026,9,1),A1823&gt;DATE(2026,9,28)),"Check Date",INT((A1823-DATE(2026,9,1))/7)+1)</f>
        <v>Check Date</v>
      </c>
    </row>
    <row r="51" spans="23:23" x14ac:dyDescent="0.3">
      <c r="W51" t="str">
        <f>IF(OR(A1753&lt;DATE(2026,9,1),A1753&gt;DATE(2026,9,28)),"Check Date",INT((A1753-DATE(2026,9,1))/7)+1)</f>
        <v>Check Date</v>
      </c>
    </row>
    <row r="52" spans="23:23" x14ac:dyDescent="0.3">
      <c r="W52" t="str">
        <f>IF(OR(A1836&lt;DATE(2026,9,1),A1836&gt;DATE(2026,9,28)),"Check Date",INT((A1836-DATE(2026,9,1))/7)+1)</f>
        <v>Check Date</v>
      </c>
    </row>
    <row r="53" spans="23:23" x14ac:dyDescent="0.3">
      <c r="W53" t="str">
        <f>IF(OR(A320&lt;DATE(2026,9,1),A320&gt;DATE(2026,9,28)),"Check Date",INT((A320-DATE(2026,9,1))/7)+1)</f>
        <v>Check Date</v>
      </c>
    </row>
    <row r="54" spans="23:23" x14ac:dyDescent="0.3">
      <c r="W54" t="str">
        <f>IF(OR(A1625&lt;DATE(2026,9,1),A1625&gt;DATE(2026,9,28)),"Check Date",INT((A1625-DATE(2026,9,1))/7)+1)</f>
        <v>Check Date</v>
      </c>
    </row>
    <row r="55" spans="23:23" x14ac:dyDescent="0.3">
      <c r="W55" t="str">
        <f>IF(OR(A1631&lt;DATE(2026,9,1),A1631&gt;DATE(2026,9,28)),"Check Date",INT((A1631-DATE(2026,9,1))/7)+1)</f>
        <v>Check Date</v>
      </c>
    </row>
    <row r="56" spans="23:23" x14ac:dyDescent="0.3">
      <c r="W56" t="str">
        <f>IF(OR(A1118&lt;DATE(2026,9,1),A1118&gt;DATE(2026,9,28)),"Check Date",INT((A1118-DATE(2026,9,1))/7)+1)</f>
        <v>Check Date</v>
      </c>
    </row>
    <row r="57" spans="23:23" x14ac:dyDescent="0.3">
      <c r="W57" t="str">
        <f>IF(OR(A1324&lt;DATE(2026,9,1),A1324&gt;DATE(2026,9,28)),"Check Date",INT((A1324-DATE(2026,9,1))/7)+1)</f>
        <v>Check Date</v>
      </c>
    </row>
    <row r="58" spans="23:23" x14ac:dyDescent="0.3">
      <c r="W58" t="str">
        <f>IF(OR(A206&lt;DATE(2026,9,1),A206&gt;DATE(2026,9,28)),"Check Date",INT((A206-DATE(2026,9,1))/7)+1)</f>
        <v>Check Date</v>
      </c>
    </row>
    <row r="59" spans="23:23" x14ac:dyDescent="0.3">
      <c r="W59" t="str">
        <f>IF(OR(A2993&lt;DATE(2026,9,1),A2993&gt;DATE(2026,9,28)),"Check Date",INT((A2993-DATE(2026,9,1))/7)+1)</f>
        <v>Check Date</v>
      </c>
    </row>
    <row r="60" spans="23:23" x14ac:dyDescent="0.3">
      <c r="W60" t="str">
        <f>IF(OR(A2379&lt;DATE(2026,9,1),A2379&gt;DATE(2026,9,28)),"Check Date",INT((A2379-DATE(2026,9,1))/7)+1)</f>
        <v>Check Date</v>
      </c>
    </row>
    <row r="61" spans="23:23" x14ac:dyDescent="0.3">
      <c r="W61" t="str">
        <f>IF(OR(A1349&lt;DATE(2026,9,1),A1349&gt;DATE(2026,9,28)),"Check Date",INT((A1349-DATE(2026,9,1))/7)+1)</f>
        <v>Check Date</v>
      </c>
    </row>
    <row r="62" spans="23:23" x14ac:dyDescent="0.3">
      <c r="W62" t="str">
        <f>IF(OR(A1840&lt;DATE(2026,9,1),A1840&gt;DATE(2026,9,28)),"Check Date",INT((A1840-DATE(2026,9,1))/7)+1)</f>
        <v>Check Date</v>
      </c>
    </row>
    <row r="63" spans="23:23" x14ac:dyDescent="0.3">
      <c r="W63" t="str">
        <f>IF(OR(A2665&lt;DATE(2026,9,1),A2665&gt;DATE(2026,9,28)),"Check Date",INT((A2665-DATE(2026,9,1))/7)+1)</f>
        <v>Check Date</v>
      </c>
    </row>
    <row r="64" spans="23:23" x14ac:dyDescent="0.3">
      <c r="W64" t="str">
        <f>IF(OR(A2259&lt;DATE(2026,9,1),A2259&gt;DATE(2026,9,28)),"Check Date",INT((A2259-DATE(2026,9,1))/7)+1)</f>
        <v>Check Date</v>
      </c>
    </row>
    <row r="65" spans="23:23" x14ac:dyDescent="0.3">
      <c r="W65" t="str">
        <f>IF(OR(A2879&lt;DATE(2026,9,1),A2879&gt;DATE(2026,9,28)),"Check Date",INT((A2879-DATE(2026,9,1))/7)+1)</f>
        <v>Check Date</v>
      </c>
    </row>
    <row r="66" spans="23:23" x14ac:dyDescent="0.3">
      <c r="W66" t="str">
        <f>IF(OR(A2596&lt;DATE(2026,9,1),A2596&gt;DATE(2026,9,28)),"Check Date",INT((A2596-DATE(2026,9,1))/7)+1)</f>
        <v>Check Date</v>
      </c>
    </row>
    <row r="67" spans="23:23" x14ac:dyDescent="0.3">
      <c r="W67" t="str">
        <f>IF(OR(A851&lt;DATE(2026,9,1),A851&gt;DATE(2026,9,28)),"Check Date",INT((A851-DATE(2026,9,1))/7)+1)</f>
        <v>Check Date</v>
      </c>
    </row>
    <row r="68" spans="23:23" x14ac:dyDescent="0.3">
      <c r="W68" t="str">
        <f>IF(OR(A1427&lt;DATE(2026,9,1),A1427&gt;DATE(2026,9,28)),"Check Date",INT((A1427-DATE(2026,9,1))/7)+1)</f>
        <v>Check Date</v>
      </c>
    </row>
    <row r="69" spans="23:23" x14ac:dyDescent="0.3">
      <c r="W69" t="str">
        <f>IF(OR(A1025&lt;DATE(2026,9,1),A1025&gt;DATE(2026,9,28)),"Check Date",INT((A1025-DATE(2026,9,1))/7)+1)</f>
        <v>Check Date</v>
      </c>
    </row>
    <row r="70" spans="23:23" x14ac:dyDescent="0.3">
      <c r="W70" t="str">
        <f>IF(OR(A1293&lt;DATE(2026,9,1),A1293&gt;DATE(2026,9,28)),"Check Date",INT((A1293-DATE(2026,9,1))/7)+1)</f>
        <v>Check Date</v>
      </c>
    </row>
    <row r="71" spans="23:23" x14ac:dyDescent="0.3">
      <c r="W71" t="str">
        <f>IF(OR(A2365&lt;DATE(2026,9,1),A2365&gt;DATE(2026,9,28)),"Check Date",INT((A2365-DATE(2026,9,1))/7)+1)</f>
        <v>Check Date</v>
      </c>
    </row>
    <row r="72" spans="23:23" x14ac:dyDescent="0.3">
      <c r="W72" t="str">
        <f>IF(OR(A1516&lt;DATE(2026,9,1),A1516&gt;DATE(2026,9,28)),"Check Date",INT((A1516-DATE(2026,9,1))/7)+1)</f>
        <v>Check Date</v>
      </c>
    </row>
    <row r="73" spans="23:23" x14ac:dyDescent="0.3">
      <c r="W73" t="str">
        <f>IF(OR(A2962&lt;DATE(2026,9,1),A2962&gt;DATE(2026,9,28)),"Check Date",INT((A2962-DATE(2026,9,1))/7)+1)</f>
        <v>Check Date</v>
      </c>
    </row>
    <row r="74" spans="23:23" x14ac:dyDescent="0.3">
      <c r="W74" t="str">
        <f>IF(OR(A2918&lt;DATE(2026,9,1),A2918&gt;DATE(2026,9,28)),"Check Date",INT((A2918-DATE(2026,9,1))/7)+1)</f>
        <v>Check Date</v>
      </c>
    </row>
    <row r="75" spans="23:23" x14ac:dyDescent="0.3">
      <c r="W75" t="str">
        <f>IF(OR(A1428&lt;DATE(2026,9,1),A1428&gt;DATE(2026,9,28)),"Check Date",INT((A1428-DATE(2026,9,1))/7)+1)</f>
        <v>Check Date</v>
      </c>
    </row>
    <row r="76" spans="23:23" x14ac:dyDescent="0.3">
      <c r="W76" t="str">
        <f>IF(OR(A2731&lt;DATE(2026,9,1),A2731&gt;DATE(2026,9,28)),"Check Date",INT((A2731-DATE(2026,9,1))/7)+1)</f>
        <v>Check Date</v>
      </c>
    </row>
    <row r="77" spans="23:23" x14ac:dyDescent="0.3">
      <c r="W77" t="str">
        <f>IF(OR(A862&lt;DATE(2026,9,1),A862&gt;DATE(2026,9,28)),"Check Date",INT((A862-DATE(2026,9,1))/7)+1)</f>
        <v>Check Date</v>
      </c>
    </row>
    <row r="78" spans="23:23" x14ac:dyDescent="0.3">
      <c r="W78" t="str">
        <f>IF(OR(A2360&lt;DATE(2026,9,1),A2360&gt;DATE(2026,9,28)),"Check Date",INT((A2360-DATE(2026,9,1))/7)+1)</f>
        <v>Check Date</v>
      </c>
    </row>
    <row r="79" spans="23:23" x14ac:dyDescent="0.3">
      <c r="W79" t="str">
        <f>IF(OR(A2329&lt;DATE(2026,9,1),A2329&gt;DATE(2026,9,28)),"Check Date",INT((A2329-DATE(2026,9,1))/7)+1)</f>
        <v>Check Date</v>
      </c>
    </row>
    <row r="80" spans="23:23" x14ac:dyDescent="0.3">
      <c r="W80" t="str">
        <f>IF(OR(A123&lt;DATE(2026,9,1),A123&gt;DATE(2026,9,28)),"Check Date",INT((A123-DATE(2026,9,1))/7)+1)</f>
        <v>Check Date</v>
      </c>
    </row>
    <row r="81" spans="23:23" x14ac:dyDescent="0.3">
      <c r="W81" t="str">
        <f>IF(OR(A2220&lt;DATE(2026,9,1),A2220&gt;DATE(2026,9,28)),"Check Date",INT((A2220-DATE(2026,9,1))/7)+1)</f>
        <v>Check Date</v>
      </c>
    </row>
    <row r="82" spans="23:23" x14ac:dyDescent="0.3">
      <c r="W82" t="str">
        <f>IF(OR(A2661&lt;DATE(2026,9,1),A2661&gt;DATE(2026,9,28)),"Check Date",INT((A2661-DATE(2026,9,1))/7)+1)</f>
        <v>Check Date</v>
      </c>
    </row>
    <row r="83" spans="23:23" x14ac:dyDescent="0.3">
      <c r="W83" t="str">
        <f>IF(OR(A1567&lt;DATE(2026,9,1),A1567&gt;DATE(2026,9,28)),"Check Date",INT((A1567-DATE(2026,9,1))/7)+1)</f>
        <v>Check Date</v>
      </c>
    </row>
    <row r="84" spans="23:23" x14ac:dyDescent="0.3">
      <c r="W84" t="str">
        <f>IF(OR(A162&lt;DATE(2026,9,1),A162&gt;DATE(2026,9,28)),"Check Date",INT((A162-DATE(2026,9,1))/7)+1)</f>
        <v>Check Date</v>
      </c>
    </row>
    <row r="85" spans="23:23" x14ac:dyDescent="0.3">
      <c r="W85" t="str">
        <f>IF(OR(A2639&lt;DATE(2026,9,1),A2639&gt;DATE(2026,9,28)),"Check Date",INT((A2639-DATE(2026,9,1))/7)+1)</f>
        <v>Check Date</v>
      </c>
    </row>
    <row r="86" spans="23:23" x14ac:dyDescent="0.3">
      <c r="W86" t="str">
        <f>IF(OR(A1689&lt;DATE(2026,9,1),A1689&gt;DATE(2026,9,28)),"Check Date",INT((A1689-DATE(2026,9,1))/7)+1)</f>
        <v>Check Date</v>
      </c>
    </row>
    <row r="87" spans="23:23" x14ac:dyDescent="0.3">
      <c r="W87" t="str">
        <f>IF(OR(A2403&lt;DATE(2026,9,1),A2403&gt;DATE(2026,9,28)),"Check Date",INT((A2403-DATE(2026,9,1))/7)+1)</f>
        <v>Check Date</v>
      </c>
    </row>
    <row r="88" spans="23:23" x14ac:dyDescent="0.3">
      <c r="W88" t="str">
        <f>IF(OR(A1678&lt;DATE(2026,9,1),A1678&gt;DATE(2026,9,28)),"Check Date",INT((A1678-DATE(2026,9,1))/7)+1)</f>
        <v>Check Date</v>
      </c>
    </row>
    <row r="89" spans="23:23" x14ac:dyDescent="0.3">
      <c r="W89" t="str">
        <f>IF(OR(A977&lt;DATE(2026,9,1),A977&gt;DATE(2026,9,28)),"Check Date",INT((A977-DATE(2026,9,1))/7)+1)</f>
        <v>Check Date</v>
      </c>
    </row>
    <row r="90" spans="23:23" x14ac:dyDescent="0.3">
      <c r="W90" t="str">
        <f>IF(OR(A2110&lt;DATE(2026,9,1),A2110&gt;DATE(2026,9,28)),"Check Date",INT((A2110-DATE(2026,9,1))/7)+1)</f>
        <v>Check Date</v>
      </c>
    </row>
    <row r="91" spans="23:23" x14ac:dyDescent="0.3">
      <c r="W91" t="str">
        <f>IF(OR(A1383&lt;DATE(2026,9,1),A1383&gt;DATE(2026,9,28)),"Check Date",INT((A1383-DATE(2026,9,1))/7)+1)</f>
        <v>Check Date</v>
      </c>
    </row>
    <row r="92" spans="23:23" x14ac:dyDescent="0.3">
      <c r="W92" t="str">
        <f>IF(OR(A514&lt;DATE(2026,9,1),A514&gt;DATE(2026,9,28)),"Check Date",INT((A514-DATE(2026,9,1))/7)+1)</f>
        <v>Check Date</v>
      </c>
    </row>
    <row r="93" spans="23:23" x14ac:dyDescent="0.3">
      <c r="W93" t="str">
        <f>IF(OR(A2102&lt;DATE(2026,9,1),A2102&gt;DATE(2026,9,28)),"Check Date",INT((A2102-DATE(2026,9,1))/7)+1)</f>
        <v>Check Date</v>
      </c>
    </row>
    <row r="94" spans="23:23" x14ac:dyDescent="0.3">
      <c r="W94" t="str">
        <f>IF(OR(A1741&lt;DATE(2026,9,1),A1741&gt;DATE(2026,9,28)),"Check Date",INT((A1741-DATE(2026,9,1))/7)+1)</f>
        <v>Check Date</v>
      </c>
    </row>
    <row r="95" spans="23:23" x14ac:dyDescent="0.3">
      <c r="W95" t="str">
        <f>IF(OR(A2681&lt;DATE(2026,9,1),A2681&gt;DATE(2026,9,28)),"Check Date",INT((A2681-DATE(2026,9,1))/7)+1)</f>
        <v>Check Date</v>
      </c>
    </row>
    <row r="96" spans="23:23" x14ac:dyDescent="0.3">
      <c r="W96" t="str">
        <f>IF(OR(A2930&lt;DATE(2026,9,1),A2930&gt;DATE(2026,9,28)),"Check Date",INT((A2930-DATE(2026,9,1))/7)+1)</f>
        <v>Check Date</v>
      </c>
    </row>
    <row r="97" spans="23:23" x14ac:dyDescent="0.3">
      <c r="W97" t="str">
        <f>IF(OR(A1996&lt;DATE(2026,9,1),A1996&gt;DATE(2026,9,28)),"Check Date",INT((A1996-DATE(2026,9,1))/7)+1)</f>
        <v>Check Date</v>
      </c>
    </row>
    <row r="98" spans="23:23" x14ac:dyDescent="0.3">
      <c r="W98" t="str">
        <f>IF(OR(A1923&lt;DATE(2026,9,1),A1923&gt;DATE(2026,9,28)),"Check Date",INT((A1923-DATE(2026,9,1))/7)+1)</f>
        <v>Check Date</v>
      </c>
    </row>
    <row r="99" spans="23:23" x14ac:dyDescent="0.3">
      <c r="W99" t="str">
        <f>IF(OR(A2795&lt;DATE(2026,9,1),A2795&gt;DATE(2026,9,28)),"Check Date",INT((A2795-DATE(2026,9,1))/7)+1)</f>
        <v>Check Date</v>
      </c>
    </row>
    <row r="100" spans="23:23" x14ac:dyDescent="0.3">
      <c r="W100" t="str">
        <f>IF(OR(A1425&lt;DATE(2026,9,1),A1425&gt;DATE(2026,9,28)),"Check Date",INT((A1425-DATE(2026,9,1))/7)+1)</f>
        <v>Check Date</v>
      </c>
    </row>
    <row r="101" spans="23:23" x14ac:dyDescent="0.3">
      <c r="W101" t="str">
        <f>IF(OR(A1585&lt;DATE(2026,9,1),A1585&gt;DATE(2026,9,28)),"Check Date",INT((A1585-DATE(2026,9,1))/7)+1)</f>
        <v>Check Date</v>
      </c>
    </row>
    <row r="102" spans="23:23" x14ac:dyDescent="0.3">
      <c r="W102" t="str">
        <f>IF(OR(A2230&lt;DATE(2026,9,1),A2230&gt;DATE(2026,9,28)),"Check Date",INT((A2230-DATE(2026,9,1))/7)+1)</f>
        <v>Check Date</v>
      </c>
    </row>
    <row r="103" spans="23:23" x14ac:dyDescent="0.3">
      <c r="W103" t="str">
        <f>IF(OR(A270&lt;DATE(2026,9,1),A270&gt;DATE(2026,9,28)),"Check Date",INT((A270-DATE(2026,9,1))/7)+1)</f>
        <v>Check Date</v>
      </c>
    </row>
    <row r="104" spans="23:23" x14ac:dyDescent="0.3">
      <c r="W104" t="str">
        <f>IF(OR(A1295&lt;DATE(2026,9,1),A1295&gt;DATE(2026,9,28)),"Check Date",INT((A1295-DATE(2026,9,1))/7)+1)</f>
        <v>Check Date</v>
      </c>
    </row>
    <row r="105" spans="23:23" x14ac:dyDescent="0.3">
      <c r="W105" t="str">
        <f>IF(OR(A1866&lt;DATE(2026,9,1),A1866&gt;DATE(2026,9,28)),"Check Date",INT((A1866-DATE(2026,9,1))/7)+1)</f>
        <v>Check Date</v>
      </c>
    </row>
    <row r="106" spans="23:23" x14ac:dyDescent="0.3">
      <c r="W106" t="str">
        <f>IF(OR(A2935&lt;DATE(2026,9,1),A2935&gt;DATE(2026,9,28)),"Check Date",INT((A2935-DATE(2026,9,1))/7)+1)</f>
        <v>Check Date</v>
      </c>
    </row>
    <row r="107" spans="23:23" x14ac:dyDescent="0.3">
      <c r="W107" t="str">
        <f>IF(OR(A2980&lt;DATE(2026,9,1),A2980&gt;DATE(2026,9,28)),"Check Date",INT((A2980-DATE(2026,9,1))/7)+1)</f>
        <v>Check Date</v>
      </c>
    </row>
    <row r="108" spans="23:23" x14ac:dyDescent="0.3">
      <c r="W108" t="str">
        <f>IF(OR(A512&lt;DATE(2026,9,1),A512&gt;DATE(2026,9,28)),"Check Date",INT((A512-DATE(2026,9,1))/7)+1)</f>
        <v>Check Date</v>
      </c>
    </row>
    <row r="109" spans="23:23" x14ac:dyDescent="0.3">
      <c r="W109" t="str">
        <f>IF(OR(A966&lt;DATE(2026,9,1),A966&gt;DATE(2026,9,28)),"Check Date",INT((A966-DATE(2026,9,1))/7)+1)</f>
        <v>Check Date</v>
      </c>
    </row>
    <row r="110" spans="23:23" x14ac:dyDescent="0.3">
      <c r="W110" t="str">
        <f>IF(OR(A2822&lt;DATE(2026,9,1),A2822&gt;DATE(2026,9,28)),"Check Date",INT((A2822-DATE(2026,9,1))/7)+1)</f>
        <v>Check Date</v>
      </c>
    </row>
    <row r="111" spans="23:23" x14ac:dyDescent="0.3">
      <c r="W111" t="str">
        <f>IF(OR(A242&lt;DATE(2026,9,1),A242&gt;DATE(2026,9,28)),"Check Date",INT((A242-DATE(2026,9,1))/7)+1)</f>
        <v>Check Date</v>
      </c>
    </row>
    <row r="112" spans="23:23" x14ac:dyDescent="0.3">
      <c r="W112" t="str">
        <f>IF(OR(A1145&lt;DATE(2026,9,1),A1145&gt;DATE(2026,9,28)),"Check Date",INT((A1145-DATE(2026,9,1))/7)+1)</f>
        <v>Check Date</v>
      </c>
    </row>
    <row r="113" spans="23:23" x14ac:dyDescent="0.3">
      <c r="W113" t="str">
        <f>IF(OR(A2519&lt;DATE(2026,9,1),A2519&gt;DATE(2026,9,28)),"Check Date",INT((A2519-DATE(2026,9,1))/7)+1)</f>
        <v>Check Date</v>
      </c>
    </row>
    <row r="114" spans="23:23" x14ac:dyDescent="0.3">
      <c r="W114" t="str">
        <f>IF(OR(A471&lt;DATE(2026,9,1),A471&gt;DATE(2026,9,28)),"Check Date",INT((A471-DATE(2026,9,1))/7)+1)</f>
        <v>Check Date</v>
      </c>
    </row>
    <row r="115" spans="23:23" x14ac:dyDescent="0.3">
      <c r="W115" t="str">
        <f>IF(OR(A957&lt;DATE(2026,9,1),A957&gt;DATE(2026,9,28)),"Check Date",INT((A957-DATE(2026,9,1))/7)+1)</f>
        <v>Check Date</v>
      </c>
    </row>
    <row r="116" spans="23:23" x14ac:dyDescent="0.3">
      <c r="W116" t="str">
        <f>IF(OR(A2659&lt;DATE(2026,9,1),A2659&gt;DATE(2026,9,28)),"Check Date",INT((A2659-DATE(2026,9,1))/7)+1)</f>
        <v>Check Date</v>
      </c>
    </row>
    <row r="117" spans="23:23" x14ac:dyDescent="0.3">
      <c r="W117" t="str">
        <f>IF(OR(A594&lt;DATE(2026,9,1),A594&gt;DATE(2026,9,28)),"Check Date",INT((A594-DATE(2026,9,1))/7)+1)</f>
        <v>Check Date</v>
      </c>
    </row>
    <row r="118" spans="23:23" x14ac:dyDescent="0.3">
      <c r="W118" t="str">
        <f>IF(OR(A1400&lt;DATE(2026,9,1),A1400&gt;DATE(2026,9,28)),"Check Date",INT((A1400-DATE(2026,9,1))/7)+1)</f>
        <v>Check Date</v>
      </c>
    </row>
    <row r="119" spans="23:23" x14ac:dyDescent="0.3">
      <c r="W119" t="str">
        <f>IF(OR(A111&lt;DATE(2026,9,1),A111&gt;DATE(2026,9,28)),"Check Date",INT((A111-DATE(2026,9,1))/7)+1)</f>
        <v>Check Date</v>
      </c>
    </row>
    <row r="120" spans="23:23" x14ac:dyDescent="0.3">
      <c r="W120" t="str">
        <f>IF(OR(A72&lt;DATE(2026,9,1),A72&gt;DATE(2026,9,28)),"Check Date",INT((A72-DATE(2026,9,1))/7)+1)</f>
        <v>Check Date</v>
      </c>
    </row>
    <row r="121" spans="23:23" x14ac:dyDescent="0.3">
      <c r="W121" t="str">
        <f>IF(OR(A2608&lt;DATE(2026,9,1),A2608&gt;DATE(2026,9,28)),"Check Date",INT((A2608-DATE(2026,9,1))/7)+1)</f>
        <v>Check Date</v>
      </c>
    </row>
    <row r="122" spans="23:23" x14ac:dyDescent="0.3">
      <c r="W122" t="str">
        <f>IF(OR(A2733&lt;DATE(2026,9,1),A2733&gt;DATE(2026,9,28)),"Check Date",INT((A2733-DATE(2026,9,1))/7)+1)</f>
        <v>Check Date</v>
      </c>
    </row>
    <row r="123" spans="23:23" x14ac:dyDescent="0.3">
      <c r="W123" t="str">
        <f>IF(OR(A86&lt;DATE(2026,9,1),A86&gt;DATE(2026,9,28)),"Check Date",INT((A86-DATE(2026,9,1))/7)+1)</f>
        <v>Check Date</v>
      </c>
    </row>
    <row r="124" spans="23:23" x14ac:dyDescent="0.3">
      <c r="W124" t="str">
        <f>IF(OR(A599&lt;DATE(2026,9,1),A599&gt;DATE(2026,9,28)),"Check Date",INT((A599-DATE(2026,9,1))/7)+1)</f>
        <v>Check Date</v>
      </c>
    </row>
    <row r="125" spans="23:23" x14ac:dyDescent="0.3">
      <c r="W125" t="str">
        <f>IF(OR(A1854&lt;DATE(2026,9,1),A1854&gt;DATE(2026,9,28)),"Check Date",INT((A1854-DATE(2026,9,1))/7)+1)</f>
        <v>Check Date</v>
      </c>
    </row>
    <row r="126" spans="23:23" x14ac:dyDescent="0.3">
      <c r="W126" t="str">
        <f>IF(OR(A390&lt;DATE(2026,9,1),A390&gt;DATE(2026,9,28)),"Check Date",INT((A390-DATE(2026,9,1))/7)+1)</f>
        <v>Check Date</v>
      </c>
    </row>
    <row r="127" spans="23:23" x14ac:dyDescent="0.3">
      <c r="W127" t="str">
        <f>IF(OR(A1306&lt;DATE(2026,9,1),A1306&gt;DATE(2026,9,28)),"Check Date",INT((A1306-DATE(2026,9,1))/7)+1)</f>
        <v>Check Date</v>
      </c>
    </row>
    <row r="128" spans="23:23" x14ac:dyDescent="0.3">
      <c r="W128" t="str">
        <f>IF(OR(A1635&lt;DATE(2026,9,1),A1635&gt;DATE(2026,9,28)),"Check Date",INT((A1635-DATE(2026,9,1))/7)+1)</f>
        <v>Check Date</v>
      </c>
    </row>
    <row r="129" spans="23:23" x14ac:dyDescent="0.3">
      <c r="W129" t="str">
        <f>IF(OR(A2321&lt;DATE(2026,9,1),A2321&gt;DATE(2026,9,28)),"Check Date",INT((A2321-DATE(2026,9,1))/7)+1)</f>
        <v>Check Date</v>
      </c>
    </row>
    <row r="130" spans="23:23" x14ac:dyDescent="0.3">
      <c r="W130" t="str">
        <f>IF(OR(A1503&lt;DATE(2026,9,1),A1503&gt;DATE(2026,9,28)),"Check Date",INT((A1503-DATE(2026,9,1))/7)+1)</f>
        <v>Check Date</v>
      </c>
    </row>
    <row r="131" spans="23:23" x14ac:dyDescent="0.3">
      <c r="W131" t="str">
        <f>IF(OR(A1656&lt;DATE(2026,9,1),A1656&gt;DATE(2026,9,28)),"Check Date",INT((A1656-DATE(2026,9,1))/7)+1)</f>
        <v>Check Date</v>
      </c>
    </row>
    <row r="132" spans="23:23" x14ac:dyDescent="0.3">
      <c r="W132" t="str">
        <f>IF(OR(A2019&lt;DATE(2026,9,1),A2019&gt;DATE(2026,9,28)),"Check Date",INT((A2019-DATE(2026,9,1))/7)+1)</f>
        <v>Check Date</v>
      </c>
    </row>
    <row r="133" spans="23:23" x14ac:dyDescent="0.3">
      <c r="W133" t="str">
        <f>IF(OR(A1839&lt;DATE(2026,9,1),A1839&gt;DATE(2026,9,28)),"Check Date",INT((A1839-DATE(2026,9,1))/7)+1)</f>
        <v>Check Date</v>
      </c>
    </row>
    <row r="134" spans="23:23" x14ac:dyDescent="0.3">
      <c r="W134" t="str">
        <f>IF(OR(A48&lt;DATE(2026,9,1),A48&gt;DATE(2026,9,28)),"Check Date",INT((A48-DATE(2026,9,1))/7)+1)</f>
        <v>Check Date</v>
      </c>
    </row>
    <row r="135" spans="23:23" x14ac:dyDescent="0.3">
      <c r="W135" t="str">
        <f>IF(OR(A511&lt;DATE(2026,9,1),A511&gt;DATE(2026,9,28)),"Check Date",INT((A511-DATE(2026,9,1))/7)+1)</f>
        <v>Check Date</v>
      </c>
    </row>
    <row r="136" spans="23:23" x14ac:dyDescent="0.3">
      <c r="W136" t="str">
        <f>IF(OR(A1765&lt;DATE(2026,9,1),A1765&gt;DATE(2026,9,28)),"Check Date",INT((A1765-DATE(2026,9,1))/7)+1)</f>
        <v>Check Date</v>
      </c>
    </row>
    <row r="137" spans="23:23" x14ac:dyDescent="0.3">
      <c r="W137" t="str">
        <f>IF(OR(A2699&lt;DATE(2026,9,1),A2699&gt;DATE(2026,9,28)),"Check Date",INT((A2699-DATE(2026,9,1))/7)+1)</f>
        <v>Check Date</v>
      </c>
    </row>
    <row r="138" spans="23:23" x14ac:dyDescent="0.3">
      <c r="W138" t="str">
        <f>IF(OR(A2290&lt;DATE(2026,9,1),A2290&gt;DATE(2026,9,28)),"Check Date",INT((A2290-DATE(2026,9,1))/7)+1)</f>
        <v>Check Date</v>
      </c>
    </row>
    <row r="139" spans="23:23" x14ac:dyDescent="0.3">
      <c r="W139" t="str">
        <f>IF(OR(A2308&lt;DATE(2026,9,1),A2308&gt;DATE(2026,9,28)),"Check Date",INT((A2308-DATE(2026,9,1))/7)+1)</f>
        <v>Check Date</v>
      </c>
    </row>
    <row r="140" spans="23:23" x14ac:dyDescent="0.3">
      <c r="W140" t="str">
        <f>IF(OR(A2725&lt;DATE(2026,9,1),A2725&gt;DATE(2026,9,28)),"Check Date",INT((A2725-DATE(2026,9,1))/7)+1)</f>
        <v>Check Date</v>
      </c>
    </row>
    <row r="141" spans="23:23" x14ac:dyDescent="0.3">
      <c r="W141" t="str">
        <f>IF(OR(A2392&lt;DATE(2026,9,1),A2392&gt;DATE(2026,9,28)),"Check Date",INT((A2392-DATE(2026,9,1))/7)+1)</f>
        <v>Check Date</v>
      </c>
    </row>
    <row r="142" spans="23:23" x14ac:dyDescent="0.3">
      <c r="W142" t="str">
        <f>IF(OR(A1888&lt;DATE(2026,9,1),A1888&gt;DATE(2026,9,28)),"Check Date",INT((A1888-DATE(2026,9,1))/7)+1)</f>
        <v>Check Date</v>
      </c>
    </row>
    <row r="143" spans="23:23" x14ac:dyDescent="0.3">
      <c r="W143" t="str">
        <f>IF(OR(A2743&lt;DATE(2026,9,1),A2743&gt;DATE(2026,9,28)),"Check Date",INT((A2743-DATE(2026,9,1))/7)+1)</f>
        <v>Check Date</v>
      </c>
    </row>
    <row r="144" spans="23:23" x14ac:dyDescent="0.3">
      <c r="W144" t="str">
        <f>IF(OR(A2361&lt;DATE(2026,9,1),A2361&gt;DATE(2026,9,28)),"Check Date",INT((A2361-DATE(2026,9,1))/7)+1)</f>
        <v>Check Date</v>
      </c>
    </row>
    <row r="145" spans="23:23" x14ac:dyDescent="0.3">
      <c r="W145" t="str">
        <f>IF(OR(A1860&lt;DATE(2026,9,1),A1860&gt;DATE(2026,9,28)),"Check Date",INT((A1860-DATE(2026,9,1))/7)+1)</f>
        <v>Check Date</v>
      </c>
    </row>
    <row r="146" spans="23:23" x14ac:dyDescent="0.3">
      <c r="W146" t="str">
        <f>IF(OR(A1912&lt;DATE(2026,9,1),A1912&gt;DATE(2026,9,28)),"Check Date",INT((A1912-DATE(2026,9,1))/7)+1)</f>
        <v>Check Date</v>
      </c>
    </row>
    <row r="147" spans="23:23" x14ac:dyDescent="0.3">
      <c r="W147" t="str">
        <f>IF(OR(A2381&lt;DATE(2026,9,1),A2381&gt;DATE(2026,9,28)),"Check Date",INT((A2381-DATE(2026,9,1))/7)+1)</f>
        <v>Check Date</v>
      </c>
    </row>
    <row r="148" spans="23:23" x14ac:dyDescent="0.3">
      <c r="W148" t="str">
        <f>IF(OR(A2618&lt;DATE(2026,9,1),A2618&gt;DATE(2026,9,28)),"Check Date",INT((A2618-DATE(2026,9,1))/7)+1)</f>
        <v>Check Date</v>
      </c>
    </row>
    <row r="149" spans="23:23" x14ac:dyDescent="0.3">
      <c r="W149" t="str">
        <f>IF(OR(A2772&lt;DATE(2026,9,1),A2772&gt;DATE(2026,9,28)),"Check Date",INT((A2772-DATE(2026,9,1))/7)+1)</f>
        <v>Check Date</v>
      </c>
    </row>
    <row r="150" spans="23:23" x14ac:dyDescent="0.3">
      <c r="W150" t="str">
        <f>IF(OR(A1877&lt;DATE(2026,9,1),A1877&gt;DATE(2026,9,28)),"Check Date",INT((A1877-DATE(2026,9,1))/7)+1)</f>
        <v>Check Date</v>
      </c>
    </row>
    <row r="151" spans="23:23" x14ac:dyDescent="0.3">
      <c r="W151" t="str">
        <f>IF(OR(A2406&lt;DATE(2026,9,1),A2406&gt;DATE(2026,9,28)),"Check Date",INT((A2406-DATE(2026,9,1))/7)+1)</f>
        <v>Check Date</v>
      </c>
    </row>
    <row r="152" spans="23:23" x14ac:dyDescent="0.3">
      <c r="W152" t="str">
        <f>IF(OR(A1938&lt;DATE(2026,9,1),A1938&gt;DATE(2026,9,28)),"Check Date",INT((A1938-DATE(2026,9,1))/7)+1)</f>
        <v>Check Date</v>
      </c>
    </row>
    <row r="153" spans="23:23" x14ac:dyDescent="0.3">
      <c r="W153" t="str">
        <f>IF(OR(A248&lt;DATE(2026,9,1),A248&gt;DATE(2026,9,28)),"Check Date",INT((A248-DATE(2026,9,1))/7)+1)</f>
        <v>Check Date</v>
      </c>
    </row>
    <row r="154" spans="23:23" x14ac:dyDescent="0.3">
      <c r="W154" t="str">
        <f>IF(OR(A1751&lt;DATE(2026,9,1),A1751&gt;DATE(2026,9,28)),"Check Date",INT((A1751-DATE(2026,9,1))/7)+1)</f>
        <v>Check Date</v>
      </c>
    </row>
    <row r="155" spans="23:23" x14ac:dyDescent="0.3">
      <c r="W155" t="str">
        <f>IF(OR(A2909&lt;DATE(2026,9,1),A2909&gt;DATE(2026,9,28)),"Check Date",INT((A2909-DATE(2026,9,1))/7)+1)</f>
        <v>Check Date</v>
      </c>
    </row>
    <row r="156" spans="23:23" x14ac:dyDescent="0.3">
      <c r="W156" t="str">
        <f>IF(OR(A2022&lt;DATE(2026,9,1),A2022&gt;DATE(2026,9,28)),"Check Date",INT((A2022-DATE(2026,9,1))/7)+1)</f>
        <v>Check Date</v>
      </c>
    </row>
    <row r="157" spans="23:23" x14ac:dyDescent="0.3">
      <c r="W157" t="str">
        <f>IF(OR(A2272&lt;DATE(2026,9,1),A2272&gt;DATE(2026,9,28)),"Check Date",INT((A2272-DATE(2026,9,1))/7)+1)</f>
        <v>Check Date</v>
      </c>
    </row>
    <row r="158" spans="23:23" x14ac:dyDescent="0.3">
      <c r="W158" t="str">
        <f>IF(OR(A1265&lt;DATE(2026,9,1),A1265&gt;DATE(2026,9,28)),"Check Date",INT((A1265-DATE(2026,9,1))/7)+1)</f>
        <v>Check Date</v>
      </c>
    </row>
    <row r="159" spans="23:23" x14ac:dyDescent="0.3">
      <c r="W159" t="str">
        <f>IF(OR(A161&lt;DATE(2026,9,1),A161&gt;DATE(2026,9,28)),"Check Date",INT((A161-DATE(2026,9,1))/7)+1)</f>
        <v>Check Date</v>
      </c>
    </row>
    <row r="160" spans="23:23" x14ac:dyDescent="0.3">
      <c r="W160" t="str">
        <f>IF(OR(A681&lt;DATE(2026,9,1),A681&gt;DATE(2026,9,28)),"Check Date",INT((A681-DATE(2026,9,1))/7)+1)</f>
        <v>Check Date</v>
      </c>
    </row>
    <row r="161" spans="23:23" x14ac:dyDescent="0.3">
      <c r="W161" t="str">
        <f>IF(OR(A2088&lt;DATE(2026,9,1),A2088&gt;DATE(2026,9,28)),"Check Date",INT((A2088-DATE(2026,9,1))/7)+1)</f>
        <v>Check Date</v>
      </c>
    </row>
    <row r="162" spans="23:23" x14ac:dyDescent="0.3">
      <c r="W162" t="str">
        <f>IF(OR(A2955&lt;DATE(2026,9,1),A2955&gt;DATE(2026,9,28)),"Check Date",INT((A2955-DATE(2026,9,1))/7)+1)</f>
        <v>Check Date</v>
      </c>
    </row>
    <row r="163" spans="23:23" x14ac:dyDescent="0.3">
      <c r="W163" t="str">
        <f>IF(OR(A1578&lt;DATE(2026,9,1),A1578&gt;DATE(2026,9,28)),"Check Date",INT((A1578-DATE(2026,9,1))/7)+1)</f>
        <v>Check Date</v>
      </c>
    </row>
    <row r="164" spans="23:23" x14ac:dyDescent="0.3">
      <c r="W164" t="str">
        <f>IF(OR(A1699&lt;DATE(2026,9,1),A1699&gt;DATE(2026,9,28)),"Check Date",INT((A1699-DATE(2026,9,1))/7)+1)</f>
        <v>Check Date</v>
      </c>
    </row>
    <row r="165" spans="23:23" x14ac:dyDescent="0.3">
      <c r="W165" t="str">
        <f>IF(OR(A325&lt;DATE(2026,9,1),A325&gt;DATE(2026,9,28)),"Check Date",INT((A325-DATE(2026,9,1))/7)+1)</f>
        <v>Check Date</v>
      </c>
    </row>
    <row r="166" spans="23:23" x14ac:dyDescent="0.3">
      <c r="W166" t="str">
        <f>IF(OR(A27&lt;DATE(2026,9,1),A27&gt;DATE(2026,9,28)),"Check Date",INT((A27-DATE(2026,9,1))/7)+1)</f>
        <v>Check Date</v>
      </c>
    </row>
    <row r="167" spans="23:23" x14ac:dyDescent="0.3">
      <c r="W167" t="str">
        <f>IF(OR(A941&lt;DATE(2026,9,1),A941&gt;DATE(2026,9,28)),"Check Date",INT((A941-DATE(2026,9,1))/7)+1)</f>
        <v>Check Date</v>
      </c>
    </row>
    <row r="168" spans="23:23" x14ac:dyDescent="0.3">
      <c r="W168" t="str">
        <f>IF(OR(A1694&lt;DATE(2026,9,1),A1694&gt;DATE(2026,9,28)),"Check Date",INT((A1694-DATE(2026,9,1))/7)+1)</f>
        <v>Check Date</v>
      </c>
    </row>
    <row r="169" spans="23:23" x14ac:dyDescent="0.3">
      <c r="W169" t="str">
        <f>IF(OR(A2611&lt;DATE(2026,9,1),A2611&gt;DATE(2026,9,28)),"Check Date",INT((A2611-DATE(2026,9,1))/7)+1)</f>
        <v>Check Date</v>
      </c>
    </row>
    <row r="170" spans="23:23" x14ac:dyDescent="0.3">
      <c r="W170" t="str">
        <f>IF(OR(A2911&lt;DATE(2026,9,1),A2911&gt;DATE(2026,9,28)),"Check Date",INT((A2911-DATE(2026,9,1))/7)+1)</f>
        <v>Check Date</v>
      </c>
    </row>
    <row r="171" spans="23:23" x14ac:dyDescent="0.3">
      <c r="W171" t="str">
        <f>IF(OR(A2071&lt;DATE(2026,9,1),A2071&gt;DATE(2026,9,28)),"Check Date",INT((A2071-DATE(2026,9,1))/7)+1)</f>
        <v>Check Date</v>
      </c>
    </row>
    <row r="172" spans="23:23" x14ac:dyDescent="0.3">
      <c r="W172" t="str">
        <f>IF(OR(A342&lt;DATE(2026,9,1),A342&gt;DATE(2026,9,28)),"Check Date",INT((A342-DATE(2026,9,1))/7)+1)</f>
        <v>Check Date</v>
      </c>
    </row>
    <row r="173" spans="23:23" x14ac:dyDescent="0.3">
      <c r="W173" t="str">
        <f>IF(OR(A231&lt;DATE(2026,9,1),A231&gt;DATE(2026,9,28)),"Check Date",INT((A231-DATE(2026,9,1))/7)+1)</f>
        <v>Check Date</v>
      </c>
    </row>
    <row r="174" spans="23:23" x14ac:dyDescent="0.3">
      <c r="W174" t="str">
        <f>IF(OR(A988&lt;DATE(2026,9,1),A988&gt;DATE(2026,9,28)),"Check Date",INT((A988-DATE(2026,9,1))/7)+1)</f>
        <v>Check Date</v>
      </c>
    </row>
    <row r="175" spans="23:23" x14ac:dyDescent="0.3">
      <c r="W175" t="str">
        <f>IF(OR(A2135&lt;DATE(2026,9,1),A2135&gt;DATE(2026,9,28)),"Check Date",INT((A2135-DATE(2026,9,1))/7)+1)</f>
        <v>Check Date</v>
      </c>
    </row>
    <row r="176" spans="23:23" x14ac:dyDescent="0.3">
      <c r="W176" t="str">
        <f>IF(OR(A2000&lt;DATE(2026,9,1),A2000&gt;DATE(2026,9,28)),"Check Date",INT((A2000-DATE(2026,9,1))/7)+1)</f>
        <v>Check Date</v>
      </c>
    </row>
    <row r="177" spans="23:23" x14ac:dyDescent="0.3">
      <c r="W177" t="str">
        <f>IF(OR(A610&lt;DATE(2026,9,1),A610&gt;DATE(2026,9,28)),"Check Date",INT((A610-DATE(2026,9,1))/7)+1)</f>
        <v>Check Date</v>
      </c>
    </row>
    <row r="178" spans="23:23" x14ac:dyDescent="0.3">
      <c r="W178" t="str">
        <f>IF(OR(A1163&lt;DATE(2026,9,1),A1163&gt;DATE(2026,9,28)),"Check Date",INT((A1163-DATE(2026,9,1))/7)+1)</f>
        <v>Check Date</v>
      </c>
    </row>
    <row r="179" spans="23:23" x14ac:dyDescent="0.3">
      <c r="W179" t="str">
        <f>IF(OR(A2954&lt;DATE(2026,9,1),A2954&gt;DATE(2026,9,28)),"Check Date",INT((A2954-DATE(2026,9,1))/7)+1)</f>
        <v>Check Date</v>
      </c>
    </row>
    <row r="180" spans="23:23" x14ac:dyDescent="0.3">
      <c r="W180" t="str">
        <f>IF(OR(A2598&lt;DATE(2026,9,1),A2598&gt;DATE(2026,9,28)),"Check Date",INT((A2598-DATE(2026,9,1))/7)+1)</f>
        <v>Check Date</v>
      </c>
    </row>
    <row r="181" spans="23:23" x14ac:dyDescent="0.3">
      <c r="W181" t="str">
        <f>IF(OR(A649&lt;DATE(2026,9,1),A649&gt;DATE(2026,9,28)),"Check Date",INT((A649-DATE(2026,9,1))/7)+1)</f>
        <v>Check Date</v>
      </c>
    </row>
    <row r="182" spans="23:23" x14ac:dyDescent="0.3">
      <c r="W182" t="str">
        <f>IF(OR(A986&lt;DATE(2026,9,1),A986&gt;DATE(2026,9,28)),"Check Date",INT((A986-DATE(2026,9,1))/7)+1)</f>
        <v>Check Date</v>
      </c>
    </row>
    <row r="183" spans="23:23" x14ac:dyDescent="0.3">
      <c r="W183" t="str">
        <f>IF(OR(A569&lt;DATE(2026,9,1),A569&gt;DATE(2026,9,28)),"Check Date",INT((A569-DATE(2026,9,1))/7)+1)</f>
        <v>Check Date</v>
      </c>
    </row>
    <row r="184" spans="23:23" x14ac:dyDescent="0.3">
      <c r="W184" t="str">
        <f>IF(OR(A481&lt;DATE(2026,9,1),A481&gt;DATE(2026,9,28)),"Check Date",INT((A481-DATE(2026,9,1))/7)+1)</f>
        <v>Check Date</v>
      </c>
    </row>
    <row r="185" spans="23:23" x14ac:dyDescent="0.3">
      <c r="W185" t="str">
        <f>IF(OR(A169&lt;DATE(2026,9,1),A169&gt;DATE(2026,9,28)),"Check Date",INT((A169-DATE(2026,9,1))/7)+1)</f>
        <v>Check Date</v>
      </c>
    </row>
    <row r="186" spans="23:23" x14ac:dyDescent="0.3">
      <c r="W186" t="str">
        <f>IF(OR(A1183&lt;DATE(2026,9,1),A1183&gt;DATE(2026,9,28)),"Check Date",INT((A1183-DATE(2026,9,1))/7)+1)</f>
        <v>Check Date</v>
      </c>
    </row>
    <row r="187" spans="23:23" x14ac:dyDescent="0.3">
      <c r="W187" t="str">
        <f>IF(OR(A1333&lt;DATE(2026,9,1),A1333&gt;DATE(2026,9,28)),"Check Date",INT((A1333-DATE(2026,9,1))/7)+1)</f>
        <v>Check Date</v>
      </c>
    </row>
    <row r="188" spans="23:23" x14ac:dyDescent="0.3">
      <c r="W188" t="str">
        <f>IF(OR(A2492&lt;DATE(2026,9,1),A2492&gt;DATE(2026,9,28)),"Check Date",INT((A2492-DATE(2026,9,1))/7)+1)</f>
        <v>Check Date</v>
      </c>
    </row>
    <row r="189" spans="23:23" x14ac:dyDescent="0.3">
      <c r="W189" t="str">
        <f>IF(OR(A217&lt;DATE(2026,9,1),A217&gt;DATE(2026,9,28)),"Check Date",INT((A217-DATE(2026,9,1))/7)+1)</f>
        <v>Check Date</v>
      </c>
    </row>
    <row r="190" spans="23:23" x14ac:dyDescent="0.3">
      <c r="W190" t="str">
        <f>IF(OR(A1953&lt;DATE(2026,9,1),A1953&gt;DATE(2026,9,28)),"Check Date",INT((A1953-DATE(2026,9,1))/7)+1)</f>
        <v>Check Date</v>
      </c>
    </row>
    <row r="191" spans="23:23" x14ac:dyDescent="0.3">
      <c r="W191" t="str">
        <f>IF(OR(A1023&lt;DATE(2026,9,1),A1023&gt;DATE(2026,9,28)),"Check Date",INT((A1023-DATE(2026,9,1))/7)+1)</f>
        <v>Check Date</v>
      </c>
    </row>
    <row r="192" spans="23:23" x14ac:dyDescent="0.3">
      <c r="W192" t="str">
        <f>IF(OR(A2318&lt;DATE(2026,9,1),A2318&gt;DATE(2026,9,28)),"Check Date",INT((A2318-DATE(2026,9,1))/7)+1)</f>
        <v>Check Date</v>
      </c>
    </row>
    <row r="193" spans="23:23" x14ac:dyDescent="0.3">
      <c r="W193" t="str">
        <f>IF(OR(A1563&lt;DATE(2026,9,1),A1563&gt;DATE(2026,9,28)),"Check Date",INT((A1563-DATE(2026,9,1))/7)+1)</f>
        <v>Check Date</v>
      </c>
    </row>
    <row r="194" spans="23:23" x14ac:dyDescent="0.3">
      <c r="W194" t="str">
        <f>IF(OR(A455&lt;DATE(2026,9,1),A455&gt;DATE(2026,9,28)),"Check Date",INT((A455-DATE(2026,9,1))/7)+1)</f>
        <v>Check Date</v>
      </c>
    </row>
    <row r="195" spans="23:23" x14ac:dyDescent="0.3">
      <c r="W195" t="str">
        <f>IF(OR(A1540&lt;DATE(2026,9,1),A1540&gt;DATE(2026,9,28)),"Check Date",INT((A1540-DATE(2026,9,1))/7)+1)</f>
        <v>Check Date</v>
      </c>
    </row>
    <row r="196" spans="23:23" x14ac:dyDescent="0.3">
      <c r="W196" t="str">
        <f>IF(OR(A484&lt;DATE(2026,9,1),A484&gt;DATE(2026,9,28)),"Check Date",INT((A484-DATE(2026,9,1))/7)+1)</f>
        <v>Check Date</v>
      </c>
    </row>
    <row r="197" spans="23:23" x14ac:dyDescent="0.3">
      <c r="W197" t="str">
        <f>IF(OR(A807&lt;DATE(2026,9,1),A807&gt;DATE(2026,9,28)),"Check Date",INT((A807-DATE(2026,9,1))/7)+1)</f>
        <v>Check Date</v>
      </c>
    </row>
    <row r="198" spans="23:23" x14ac:dyDescent="0.3">
      <c r="W198" t="str">
        <f>IF(OR(A995&lt;DATE(2026,9,1),A995&gt;DATE(2026,9,28)),"Check Date",INT((A995-DATE(2026,9,1))/7)+1)</f>
        <v>Check Date</v>
      </c>
    </row>
    <row r="199" spans="23:23" x14ac:dyDescent="0.3">
      <c r="W199" t="str">
        <f>IF(OR(A2304&lt;DATE(2026,9,1),A2304&gt;DATE(2026,9,28)),"Check Date",INT((A2304-DATE(2026,9,1))/7)+1)</f>
        <v>Check Date</v>
      </c>
    </row>
    <row r="200" spans="23:23" x14ac:dyDescent="0.3">
      <c r="W200" t="str">
        <f>IF(OR(A232&lt;DATE(2026,9,1),A232&gt;DATE(2026,9,28)),"Check Date",INT((A232-DATE(2026,9,1))/7)+1)</f>
        <v>Check Date</v>
      </c>
    </row>
    <row r="201" spans="23:23" x14ac:dyDescent="0.3">
      <c r="W201" t="str">
        <f>IF(OR(A2735&lt;DATE(2026,9,1),A2735&gt;DATE(2026,9,28)),"Check Date",INT((A2735-DATE(2026,9,1))/7)+1)</f>
        <v>Check Date</v>
      </c>
    </row>
    <row r="202" spans="23:23" x14ac:dyDescent="0.3">
      <c r="W202" t="str">
        <f>IF(OR(A678&lt;DATE(2026,9,1),A678&gt;DATE(2026,9,28)),"Check Date",INT((A678-DATE(2026,9,1))/7)+1)</f>
        <v>Check Date</v>
      </c>
    </row>
    <row r="203" spans="23:23" x14ac:dyDescent="0.3">
      <c r="W203" t="str">
        <f>IF(OR(A143&lt;DATE(2026,9,1),A143&gt;DATE(2026,9,28)),"Check Date",INT((A143-DATE(2026,9,1))/7)+1)</f>
        <v>Check Date</v>
      </c>
    </row>
    <row r="204" spans="23:23" x14ac:dyDescent="0.3">
      <c r="W204" t="str">
        <f>IF(OR(A1795&lt;DATE(2026,9,1),A1795&gt;DATE(2026,9,28)),"Check Date",INT((A1795-DATE(2026,9,1))/7)+1)</f>
        <v>Check Date</v>
      </c>
    </row>
    <row r="205" spans="23:23" x14ac:dyDescent="0.3">
      <c r="W205" t="str">
        <f>IF(OR(A2640&lt;DATE(2026,9,1),A2640&gt;DATE(2026,9,28)),"Check Date",INT((A2640-DATE(2026,9,1))/7)+1)</f>
        <v>Check Date</v>
      </c>
    </row>
    <row r="206" spans="23:23" x14ac:dyDescent="0.3">
      <c r="W206" t="str">
        <f>IF(OR(A546&lt;DATE(2026,9,1),A546&gt;DATE(2026,9,28)),"Check Date",INT((A546-DATE(2026,9,1))/7)+1)</f>
        <v>Check Date</v>
      </c>
    </row>
    <row r="207" spans="23:23" x14ac:dyDescent="0.3">
      <c r="W207" t="str">
        <f>IF(OR(A1327&lt;DATE(2026,9,1),A1327&gt;DATE(2026,9,28)),"Check Date",INT((A1327-DATE(2026,9,1))/7)+1)</f>
        <v>Check Date</v>
      </c>
    </row>
    <row r="208" spans="23:23" x14ac:dyDescent="0.3">
      <c r="W208" t="str">
        <f>IF(OR(A63&lt;DATE(2026,9,1),A63&gt;DATE(2026,9,28)),"Check Date",INT((A63-DATE(2026,9,1))/7)+1)</f>
        <v>Check Date</v>
      </c>
    </row>
    <row r="209" spans="23:23" x14ac:dyDescent="0.3">
      <c r="W209" t="str">
        <f>IF(OR(A1465&lt;DATE(2026,9,1),A1465&gt;DATE(2026,9,28)),"Check Date",INT((A1465-DATE(2026,9,1))/7)+1)</f>
        <v>Check Date</v>
      </c>
    </row>
    <row r="210" spans="23:23" x14ac:dyDescent="0.3">
      <c r="W210" t="str">
        <f>IF(OR(A892&lt;DATE(2026,9,1),A892&gt;DATE(2026,9,28)),"Check Date",INT((A892-DATE(2026,9,1))/7)+1)</f>
        <v>Check Date</v>
      </c>
    </row>
    <row r="211" spans="23:23" x14ac:dyDescent="0.3">
      <c r="W211" t="str">
        <f>IF(OR(A443&lt;DATE(2026,9,1),A443&gt;DATE(2026,9,28)),"Check Date",INT((A443-DATE(2026,9,1))/7)+1)</f>
        <v>Check Date</v>
      </c>
    </row>
    <row r="212" spans="23:23" x14ac:dyDescent="0.3">
      <c r="W212" t="str">
        <f>IF(OR(A1253&lt;DATE(2026,9,1),A1253&gt;DATE(2026,9,28)),"Check Date",INT((A1253-DATE(2026,9,1))/7)+1)</f>
        <v>Check Date</v>
      </c>
    </row>
    <row r="213" spans="23:23" x14ac:dyDescent="0.3">
      <c r="W213" t="str">
        <f>IF(OR(A745&lt;DATE(2026,9,1),A745&gt;DATE(2026,9,28)),"Check Date",INT((A745-DATE(2026,9,1))/7)+1)</f>
        <v>Check Date</v>
      </c>
    </row>
    <row r="214" spans="23:23" x14ac:dyDescent="0.3">
      <c r="W214" t="str">
        <f>IF(OR(A182&lt;DATE(2026,9,1),A182&gt;DATE(2026,9,28)),"Check Date",INT((A182-DATE(2026,9,1))/7)+1)</f>
        <v>Check Date</v>
      </c>
    </row>
    <row r="215" spans="23:23" x14ac:dyDescent="0.3">
      <c r="W215" t="str">
        <f>IF(OR(A1033&lt;DATE(2026,9,1),A1033&gt;DATE(2026,9,28)),"Check Date",INT((A1033-DATE(2026,9,1))/7)+1)</f>
        <v>Check Date</v>
      </c>
    </row>
    <row r="216" spans="23:23" x14ac:dyDescent="0.3">
      <c r="W216" t="str">
        <f>IF(OR(A795&lt;DATE(2026,9,1),A795&gt;DATE(2026,9,28)),"Check Date",INT((A795-DATE(2026,9,1))/7)+1)</f>
        <v>Check Date</v>
      </c>
    </row>
    <row r="217" spans="23:23" x14ac:dyDescent="0.3">
      <c r="W217" t="str">
        <f>IF(OR(A508&lt;DATE(2026,9,1),A508&gt;DATE(2026,9,28)),"Check Date",INT((A508-DATE(2026,9,1))/7)+1)</f>
        <v>Check Date</v>
      </c>
    </row>
    <row r="218" spans="23:23" x14ac:dyDescent="0.3">
      <c r="W218" t="str">
        <f>IF(OR(A2464&lt;DATE(2026,9,1),A2464&gt;DATE(2026,9,28)),"Check Date",INT((A2464-DATE(2026,9,1))/7)+1)</f>
        <v>Check Date</v>
      </c>
    </row>
    <row r="219" spans="23:23" x14ac:dyDescent="0.3">
      <c r="W219" t="str">
        <f>IF(OR(A1189&lt;DATE(2026,9,1),A1189&gt;DATE(2026,9,28)),"Check Date",INT((A1189-DATE(2026,9,1))/7)+1)</f>
        <v>Check Date</v>
      </c>
    </row>
    <row r="220" spans="23:23" x14ac:dyDescent="0.3">
      <c r="W220" t="str">
        <f>IF(OR(A275&lt;DATE(2026,9,1),A275&gt;DATE(2026,9,28)),"Check Date",INT((A275-DATE(2026,9,1))/7)+1)</f>
        <v>Check Date</v>
      </c>
    </row>
    <row r="221" spans="23:23" x14ac:dyDescent="0.3">
      <c r="W221" t="str">
        <f>IF(OR(A867&lt;DATE(2026,9,1),A867&gt;DATE(2026,9,28)),"Check Date",INT((A867-DATE(2026,9,1))/7)+1)</f>
        <v>Check Date</v>
      </c>
    </row>
    <row r="222" spans="23:23" x14ac:dyDescent="0.3">
      <c r="W222" t="str">
        <f>IF(OR(A1537&lt;DATE(2026,9,1),A1537&gt;DATE(2026,9,28)),"Check Date",INT((A1537-DATE(2026,9,1))/7)+1)</f>
        <v>Check Date</v>
      </c>
    </row>
    <row r="223" spans="23:23" x14ac:dyDescent="0.3">
      <c r="W223" t="str">
        <f>IF(OR(A2131&lt;DATE(2026,9,1),A2131&gt;DATE(2026,9,28)),"Check Date",INT((A2131-DATE(2026,9,1))/7)+1)</f>
        <v>Check Date</v>
      </c>
    </row>
    <row r="224" spans="23:23" x14ac:dyDescent="0.3">
      <c r="W224" t="str">
        <f>IF(OR(A2696&lt;DATE(2026,9,1),A2696&gt;DATE(2026,9,28)),"Check Date",INT((A2696-DATE(2026,9,1))/7)+1)</f>
        <v>Check Date</v>
      </c>
    </row>
    <row r="225" spans="23:23" x14ac:dyDescent="0.3">
      <c r="W225" t="str">
        <f>IF(OR(A2844&lt;DATE(2026,9,1),A2844&gt;DATE(2026,9,28)),"Check Date",INT((A2844-DATE(2026,9,1))/7)+1)</f>
        <v>Check Date</v>
      </c>
    </row>
    <row r="226" spans="23:23" x14ac:dyDescent="0.3">
      <c r="W226" t="str">
        <f>IF(OR(A869&lt;DATE(2026,9,1),A869&gt;DATE(2026,9,28)),"Check Date",INT((A869-DATE(2026,9,1))/7)+1)</f>
        <v>Check Date</v>
      </c>
    </row>
    <row r="227" spans="23:23" x14ac:dyDescent="0.3">
      <c r="W227" t="str">
        <f>IF(OR(A1501&lt;DATE(2026,9,1),A1501&gt;DATE(2026,9,28)),"Check Date",INT((A1501-DATE(2026,9,1))/7)+1)</f>
        <v>Check Date</v>
      </c>
    </row>
    <row r="228" spans="23:23" x14ac:dyDescent="0.3">
      <c r="W228" t="str">
        <f>IF(OR(A103&lt;DATE(2026,9,1),A103&gt;DATE(2026,9,28)),"Check Date",INT((A103-DATE(2026,9,1))/7)+1)</f>
        <v>Check Date</v>
      </c>
    </row>
    <row r="229" spans="23:23" x14ac:dyDescent="0.3">
      <c r="W229" t="str">
        <f>IF(OR(A1505&lt;DATE(2026,9,1),A1505&gt;DATE(2026,9,28)),"Check Date",INT((A1505-DATE(2026,9,1))/7)+1)</f>
        <v>Check Date</v>
      </c>
    </row>
    <row r="230" spans="23:23" x14ac:dyDescent="0.3">
      <c r="W230" t="str">
        <f>IF(OR(A2188&lt;DATE(2026,9,1),A2188&gt;DATE(2026,9,28)),"Check Date",INT((A2188-DATE(2026,9,1))/7)+1)</f>
        <v>Check Date</v>
      </c>
    </row>
    <row r="231" spans="23:23" x14ac:dyDescent="0.3">
      <c r="W231" t="str">
        <f>IF(OR(A2253&lt;DATE(2026,9,1),A2253&gt;DATE(2026,9,28)),"Check Date",INT((A2253-DATE(2026,9,1))/7)+1)</f>
        <v>Check Date</v>
      </c>
    </row>
    <row r="232" spans="23:23" x14ac:dyDescent="0.3">
      <c r="W232" t="str">
        <f>IF(OR(A10&lt;DATE(2026,9,1),A10&gt;DATE(2026,9,28)),"Check Date",INT((A10-DATE(2026,9,1))/7)+1)</f>
        <v>Check Date</v>
      </c>
    </row>
    <row r="233" spans="23:23" x14ac:dyDescent="0.3">
      <c r="W233" t="str">
        <f>IF(OR(A1928&lt;DATE(2026,9,1),A1928&gt;DATE(2026,9,28)),"Check Date",INT((A1928-DATE(2026,9,1))/7)+1)</f>
        <v>Check Date</v>
      </c>
    </row>
    <row r="234" spans="23:23" x14ac:dyDescent="0.3">
      <c r="W234" t="str">
        <f>IF(OR(A26&lt;DATE(2026,9,1),A26&gt;DATE(2026,9,28)),"Check Date",INT((A26-DATE(2026,9,1))/7)+1)</f>
        <v>Check Date</v>
      </c>
    </row>
    <row r="235" spans="23:23" x14ac:dyDescent="0.3">
      <c r="W235" t="str">
        <f>IF(OR(A1651&lt;DATE(2026,9,1),A1651&gt;DATE(2026,9,28)),"Check Date",INT((A1651-DATE(2026,9,1))/7)+1)</f>
        <v>Check Date</v>
      </c>
    </row>
    <row r="236" spans="23:23" x14ac:dyDescent="0.3">
      <c r="W236" t="str">
        <f>IF(OR(A975&lt;DATE(2026,9,1),A975&gt;DATE(2026,9,28)),"Check Date",INT((A975-DATE(2026,9,1))/7)+1)</f>
        <v>Check Date</v>
      </c>
    </row>
    <row r="237" spans="23:23" x14ac:dyDescent="0.3">
      <c r="W237" t="str">
        <f>IF(OR(A4&lt;DATE(2026,9,1),A4&gt;DATE(2026,9,28)),"Check Date",INT((A4-DATE(2026,9,1))/7)+1)</f>
        <v>Check Date</v>
      </c>
    </row>
    <row r="238" spans="23:23" x14ac:dyDescent="0.3">
      <c r="W238" t="str">
        <f>IF(OR(A2242&lt;DATE(2026,9,1),A2242&gt;DATE(2026,9,28)),"Check Date",INT((A2242-DATE(2026,9,1))/7)+1)</f>
        <v>Check Date</v>
      </c>
    </row>
    <row r="239" spans="23:23" x14ac:dyDescent="0.3">
      <c r="W239" t="str">
        <f>IF(OR(A1105&lt;DATE(2026,9,1),A1105&gt;DATE(2026,9,28)),"Check Date",INT((A1105-DATE(2026,9,1))/7)+1)</f>
        <v>Check Date</v>
      </c>
    </row>
    <row r="240" spans="23:23" x14ac:dyDescent="0.3">
      <c r="W240" t="str">
        <f>IF(OR(A1655&lt;DATE(2026,9,1),A1655&gt;DATE(2026,9,28)),"Check Date",INT((A1655-DATE(2026,9,1))/7)+1)</f>
        <v>Check Date</v>
      </c>
    </row>
    <row r="241" spans="23:23" x14ac:dyDescent="0.3">
      <c r="W241" t="str">
        <f>IF(OR(A1235&lt;DATE(2026,9,1),A1235&gt;DATE(2026,9,28)),"Check Date",INT((A1235-DATE(2026,9,1))/7)+1)</f>
        <v>Check Date</v>
      </c>
    </row>
    <row r="242" spans="23:23" x14ac:dyDescent="0.3">
      <c r="W242" t="str">
        <f>IF(OR(A2455&lt;DATE(2026,9,1),A2455&gt;DATE(2026,9,28)),"Check Date",INT((A2455-DATE(2026,9,1))/7)+1)</f>
        <v>Check Date</v>
      </c>
    </row>
    <row r="243" spans="23:23" x14ac:dyDescent="0.3">
      <c r="W243" t="str">
        <f>IF(OR(A482&lt;DATE(2026,9,1),A482&gt;DATE(2026,9,28)),"Check Date",INT((A482-DATE(2026,9,1))/7)+1)</f>
        <v>Check Date</v>
      </c>
    </row>
    <row r="244" spans="23:23" x14ac:dyDescent="0.3">
      <c r="W244" t="str">
        <f>IF(OR(A2690&lt;DATE(2026,9,1),A2690&gt;DATE(2026,9,28)),"Check Date",INT((A2690-DATE(2026,9,1))/7)+1)</f>
        <v>Check Date</v>
      </c>
    </row>
    <row r="245" spans="23:23" x14ac:dyDescent="0.3">
      <c r="W245" t="str">
        <f>IF(OR(A948&lt;DATE(2026,9,1),A948&gt;DATE(2026,9,28)),"Check Date",INT((A948-DATE(2026,9,1))/7)+1)</f>
        <v>Check Date</v>
      </c>
    </row>
    <row r="246" spans="23:23" x14ac:dyDescent="0.3">
      <c r="W246" t="str">
        <f>IF(OR(A386&lt;DATE(2026,9,1),A386&gt;DATE(2026,9,28)),"Check Date",INT((A386-DATE(2026,9,1))/7)+1)</f>
        <v>Check Date</v>
      </c>
    </row>
    <row r="247" spans="23:23" x14ac:dyDescent="0.3">
      <c r="W247" t="str">
        <f>IF(OR(A1415&lt;DATE(2026,9,1),A1415&gt;DATE(2026,9,28)),"Check Date",INT((A1415-DATE(2026,9,1))/7)+1)</f>
        <v>Check Date</v>
      </c>
    </row>
    <row r="248" spans="23:23" x14ac:dyDescent="0.3">
      <c r="W248" t="str">
        <f>IF(OR(A1279&lt;DATE(2026,9,1),A1279&gt;DATE(2026,9,28)),"Check Date",INT((A1279-DATE(2026,9,1))/7)+1)</f>
        <v>Check Date</v>
      </c>
    </row>
    <row r="249" spans="23:23" x14ac:dyDescent="0.3">
      <c r="W249" t="str">
        <f>IF(OR(A173&lt;DATE(2026,9,1),A173&gt;DATE(2026,9,28)),"Check Date",INT((A173-DATE(2026,9,1))/7)+1)</f>
        <v>Check Date</v>
      </c>
    </row>
    <row r="250" spans="23:23" x14ac:dyDescent="0.3">
      <c r="W250" t="str">
        <f>IF(OR(A2157&lt;DATE(2026,9,1),A2157&gt;DATE(2026,9,28)),"Check Date",INT((A2157-DATE(2026,9,1))/7)+1)</f>
        <v>Check Date</v>
      </c>
    </row>
    <row r="251" spans="23:23" x14ac:dyDescent="0.3">
      <c r="W251" t="str">
        <f>IF(OR(A2347&lt;DATE(2026,9,1),A2347&gt;DATE(2026,9,28)),"Check Date",INT((A2347-DATE(2026,9,1))/7)+1)</f>
        <v>Check Date</v>
      </c>
    </row>
    <row r="252" spans="23:23" x14ac:dyDescent="0.3">
      <c r="W252" t="str">
        <f>IF(OR(A1212&lt;DATE(2026,9,1),A1212&gt;DATE(2026,9,28)),"Check Date",INT((A1212-DATE(2026,9,1))/7)+1)</f>
        <v>Check Date</v>
      </c>
    </row>
    <row r="253" spans="23:23" x14ac:dyDescent="0.3">
      <c r="W253" t="str">
        <f>IF(OR(A1853&lt;DATE(2026,9,1),A1853&gt;DATE(2026,9,28)),"Check Date",INT((A1853-DATE(2026,9,1))/7)+1)</f>
        <v>Check Date</v>
      </c>
    </row>
    <row r="254" spans="23:23" x14ac:dyDescent="0.3">
      <c r="W254" t="str">
        <f>IF(OR(A1767&lt;DATE(2026,9,1),A1767&gt;DATE(2026,9,28)),"Check Date",INT((A1767-DATE(2026,9,1))/7)+1)</f>
        <v>Check Date</v>
      </c>
    </row>
    <row r="255" spans="23:23" x14ac:dyDescent="0.3">
      <c r="W255" t="str">
        <f>IF(OR(A1152&lt;DATE(2026,9,1),A1152&gt;DATE(2026,9,28)),"Check Date",INT((A1152-DATE(2026,9,1))/7)+1)</f>
        <v>Check Date</v>
      </c>
    </row>
    <row r="256" spans="23:23" x14ac:dyDescent="0.3">
      <c r="W256" t="str">
        <f>IF(OR(A2988&lt;DATE(2026,9,1),A2988&gt;DATE(2026,9,28)),"Check Date",INT((A2988-DATE(2026,9,1))/7)+1)</f>
        <v>Check Date</v>
      </c>
    </row>
    <row r="257" spans="23:23" x14ac:dyDescent="0.3">
      <c r="W257" t="str">
        <f>IF(OR(A1924&lt;DATE(2026,9,1),A1924&gt;DATE(2026,9,28)),"Check Date",INT((A1924-DATE(2026,9,1))/7)+1)</f>
        <v>Check Date</v>
      </c>
    </row>
    <row r="258" spans="23:23" x14ac:dyDescent="0.3">
      <c r="W258" t="str">
        <f>IF(OR(A2236&lt;DATE(2026,9,1),A2236&gt;DATE(2026,9,28)),"Check Date",INT((A2236-DATE(2026,9,1))/7)+1)</f>
        <v>Check Date</v>
      </c>
    </row>
    <row r="259" spans="23:23" x14ac:dyDescent="0.3">
      <c r="W259" t="str">
        <f>IF(OR(A333&lt;DATE(2026,9,1),A333&gt;DATE(2026,9,28)),"Check Date",INT((A333-DATE(2026,9,1))/7)+1)</f>
        <v>Check Date</v>
      </c>
    </row>
    <row r="260" spans="23:23" x14ac:dyDescent="0.3">
      <c r="W260" t="str">
        <f>IF(OR(A2579&lt;DATE(2026,9,1),A2579&gt;DATE(2026,9,28)),"Check Date",INT((A2579-DATE(2026,9,1))/7)+1)</f>
        <v>Check Date</v>
      </c>
    </row>
    <row r="261" spans="23:23" x14ac:dyDescent="0.3">
      <c r="W261" t="str">
        <f>IF(OR(A131&lt;DATE(2026,9,1),A131&gt;DATE(2026,9,28)),"Check Date",INT((A131-DATE(2026,9,1))/7)+1)</f>
        <v>Check Date</v>
      </c>
    </row>
    <row r="262" spans="23:23" x14ac:dyDescent="0.3">
      <c r="W262" t="str">
        <f>IF(OR(A323&lt;DATE(2026,9,1),A323&gt;DATE(2026,9,28)),"Check Date",INT((A323-DATE(2026,9,1))/7)+1)</f>
        <v>Check Date</v>
      </c>
    </row>
    <row r="263" spans="23:23" x14ac:dyDescent="0.3">
      <c r="W263" t="str">
        <f>IF(OR(A1675&lt;DATE(2026,9,1),A1675&gt;DATE(2026,9,28)),"Check Date",INT((A1675-DATE(2026,9,1))/7)+1)</f>
        <v>Check Date</v>
      </c>
    </row>
    <row r="264" spans="23:23" x14ac:dyDescent="0.3">
      <c r="W264" t="str">
        <f>IF(OR(A70&lt;DATE(2026,9,1),A70&gt;DATE(2026,9,28)),"Check Date",INT((A70-DATE(2026,9,1))/7)+1)</f>
        <v>Check Date</v>
      </c>
    </row>
    <row r="265" spans="23:23" x14ac:dyDescent="0.3">
      <c r="W265" t="str">
        <f>IF(OR(A1239&lt;DATE(2026,9,1),A1239&gt;DATE(2026,9,28)),"Check Date",INT((A1239-DATE(2026,9,1))/7)+1)</f>
        <v>Check Date</v>
      </c>
    </row>
    <row r="266" spans="23:23" x14ac:dyDescent="0.3">
      <c r="W266" t="str">
        <f>IF(OR(A2555&lt;DATE(2026,9,1),A2555&gt;DATE(2026,9,28)),"Check Date",INT((A2555-DATE(2026,9,1))/7)+1)</f>
        <v>Check Date</v>
      </c>
    </row>
    <row r="267" spans="23:23" x14ac:dyDescent="0.3">
      <c r="W267" t="str">
        <f>IF(OR(A1281&lt;DATE(2026,9,1),A1281&gt;DATE(2026,9,28)),"Check Date",INT((A1281-DATE(2026,9,1))/7)+1)</f>
        <v>Check Date</v>
      </c>
    </row>
    <row r="268" spans="23:23" x14ac:dyDescent="0.3">
      <c r="W268" t="str">
        <f>IF(OR(A1111&lt;DATE(2026,9,1),A1111&gt;DATE(2026,9,28)),"Check Date",INT((A1111-DATE(2026,9,1))/7)+1)</f>
        <v>Check Date</v>
      </c>
    </row>
    <row r="269" spans="23:23" x14ac:dyDescent="0.3">
      <c r="W269" t="str">
        <f>IF(OR(A1705&lt;DATE(2026,9,1),A1705&gt;DATE(2026,9,28)),"Check Date",INT((A1705-DATE(2026,9,1))/7)+1)</f>
        <v>Check Date</v>
      </c>
    </row>
    <row r="270" spans="23:23" x14ac:dyDescent="0.3">
      <c r="W270" t="str">
        <f>IF(OR(A2504&lt;DATE(2026,9,1),A2504&gt;DATE(2026,9,28)),"Check Date",INT((A2504-DATE(2026,9,1))/7)+1)</f>
        <v>Check Date</v>
      </c>
    </row>
    <row r="271" spans="23:23" x14ac:dyDescent="0.3">
      <c r="W271" t="str">
        <f>IF(OR(A2411&lt;DATE(2026,9,1),A2411&gt;DATE(2026,9,28)),"Check Date",INT((A2411-DATE(2026,9,1))/7)+1)</f>
        <v>Check Date</v>
      </c>
    </row>
    <row r="272" spans="23:23" x14ac:dyDescent="0.3">
      <c r="W272" t="str">
        <f>IF(OR(A2591&lt;DATE(2026,9,1),A2591&gt;DATE(2026,9,28)),"Check Date",INT((A2591-DATE(2026,9,1))/7)+1)</f>
        <v>Check Date</v>
      </c>
    </row>
    <row r="273" spans="23:23" x14ac:dyDescent="0.3">
      <c r="W273" t="str">
        <f>IF(OR(A253&lt;DATE(2026,9,1),A253&gt;DATE(2026,9,28)),"Check Date",INT((A253-DATE(2026,9,1))/7)+1)</f>
        <v>Check Date</v>
      </c>
    </row>
    <row r="274" spans="23:23" x14ac:dyDescent="0.3">
      <c r="W274" t="str">
        <f>IF(OR(A2056&lt;DATE(2026,9,1),A2056&gt;DATE(2026,9,28)),"Check Date",INT((A2056-DATE(2026,9,1))/7)+1)</f>
        <v>Check Date</v>
      </c>
    </row>
    <row r="275" spans="23:23" x14ac:dyDescent="0.3">
      <c r="W275" t="str">
        <f>IF(OR(A1274&lt;DATE(2026,9,1),A1274&gt;DATE(2026,9,28)),"Check Date",INT((A1274-DATE(2026,9,1))/7)+1)</f>
        <v>Check Date</v>
      </c>
    </row>
    <row r="276" spans="23:23" x14ac:dyDescent="0.3">
      <c r="W276" t="str">
        <f>IF(OR(A94&lt;DATE(2026,9,1),A94&gt;DATE(2026,9,28)),"Check Date",INT((A94-DATE(2026,9,1))/7)+1)</f>
        <v>Check Date</v>
      </c>
    </row>
    <row r="277" spans="23:23" x14ac:dyDescent="0.3">
      <c r="W277" t="str">
        <f>IF(OR(A642&lt;DATE(2026,9,1),A642&gt;DATE(2026,9,28)),"Check Date",INT((A642-DATE(2026,9,1))/7)+1)</f>
        <v>Check Date</v>
      </c>
    </row>
    <row r="278" spans="23:23" x14ac:dyDescent="0.3">
      <c r="W278" t="str">
        <f>IF(OR(A1822&lt;DATE(2026,9,1),A1822&gt;DATE(2026,9,28)),"Check Date",INT((A1822-DATE(2026,9,1))/7)+1)</f>
        <v>Check Date</v>
      </c>
    </row>
    <row r="279" spans="23:23" x14ac:dyDescent="0.3">
      <c r="W279" t="str">
        <f>IF(OR(A1577&lt;DATE(2026,9,1),A1577&gt;DATE(2026,9,28)),"Check Date",INT((A1577-DATE(2026,9,1))/7)+1)</f>
        <v>Check Date</v>
      </c>
    </row>
    <row r="280" spans="23:23" x14ac:dyDescent="0.3">
      <c r="W280" t="str">
        <f>IF(OR(A2277&lt;DATE(2026,9,1),A2277&gt;DATE(2026,9,28)),"Check Date",INT((A2277-DATE(2026,9,1))/7)+1)</f>
        <v>Check Date</v>
      </c>
    </row>
    <row r="281" spans="23:23" x14ac:dyDescent="0.3">
      <c r="W281" t="str">
        <f>IF(OR(A914&lt;DATE(2026,9,1),A914&gt;DATE(2026,9,28)),"Check Date",INT((A914-DATE(2026,9,1))/7)+1)</f>
        <v>Check Date</v>
      </c>
    </row>
    <row r="282" spans="23:23" x14ac:dyDescent="0.3">
      <c r="W282" t="str">
        <f>IF(OR(A2685&lt;DATE(2026,9,1),A2685&gt;DATE(2026,9,28)),"Check Date",INT((A2685-DATE(2026,9,1))/7)+1)</f>
        <v>Check Date</v>
      </c>
    </row>
    <row r="283" spans="23:23" x14ac:dyDescent="0.3">
      <c r="W283" t="str">
        <f>IF(OR(A2759&lt;DATE(2026,9,1),A2759&gt;DATE(2026,9,28)),"Check Date",INT((A2759-DATE(2026,9,1))/7)+1)</f>
        <v>Check Date</v>
      </c>
    </row>
    <row r="284" spans="23:23" x14ac:dyDescent="0.3">
      <c r="W284" t="str">
        <f>IF(OR(A525&lt;DATE(2026,9,1),A525&gt;DATE(2026,9,28)),"Check Date",INT((A525-DATE(2026,9,1))/7)+1)</f>
        <v>Check Date</v>
      </c>
    </row>
    <row r="285" spans="23:23" x14ac:dyDescent="0.3">
      <c r="W285" t="str">
        <f>IF(OR(A994&lt;DATE(2026,9,1),A994&gt;DATE(2026,9,28)),"Check Date",INT((A994-DATE(2026,9,1))/7)+1)</f>
        <v>Check Date</v>
      </c>
    </row>
    <row r="286" spans="23:23" x14ac:dyDescent="0.3">
      <c r="W286" t="str">
        <f>IF(OR(A2152&lt;DATE(2026,9,1),A2152&gt;DATE(2026,9,28)),"Check Date",INT((A2152-DATE(2026,9,1))/7)+1)</f>
        <v>Check Date</v>
      </c>
    </row>
    <row r="287" spans="23:23" x14ac:dyDescent="0.3">
      <c r="W287" t="str">
        <f>IF(OR(A79&lt;DATE(2026,9,1),A79&gt;DATE(2026,9,28)),"Check Date",INT((A79-DATE(2026,9,1))/7)+1)</f>
        <v>Check Date</v>
      </c>
    </row>
    <row r="288" spans="23:23" x14ac:dyDescent="0.3">
      <c r="W288" t="str">
        <f>IF(OR(A478&lt;DATE(2026,9,1),A478&gt;DATE(2026,9,28)),"Check Date",INT((A478-DATE(2026,9,1))/7)+1)</f>
        <v>Check Date</v>
      </c>
    </row>
    <row r="289" spans="23:23" x14ac:dyDescent="0.3">
      <c r="W289" t="str">
        <f>IF(OR(A530&lt;DATE(2026,9,1),A530&gt;DATE(2026,9,28)),"Check Date",INT((A530-DATE(2026,9,1))/7)+1)</f>
        <v>Check Date</v>
      </c>
    </row>
    <row r="290" spans="23:23" x14ac:dyDescent="0.3">
      <c r="W290" t="str">
        <f>IF(OR(A1363&lt;DATE(2026,9,1),A1363&gt;DATE(2026,9,28)),"Check Date",INT((A1363-DATE(2026,9,1))/7)+1)</f>
        <v>Check Date</v>
      </c>
    </row>
    <row r="291" spans="23:23" x14ac:dyDescent="0.3">
      <c r="W291" t="str">
        <f>IF(OR(A2189&lt;DATE(2026,9,1),A2189&gt;DATE(2026,9,28)),"Check Date",INT((A2189-DATE(2026,9,1))/7)+1)</f>
        <v>Check Date</v>
      </c>
    </row>
    <row r="292" spans="23:23" x14ac:dyDescent="0.3">
      <c r="W292" t="str">
        <f>IF(OR(A2140&lt;DATE(2026,9,1),A2140&gt;DATE(2026,9,28)),"Check Date",INT((A2140-DATE(2026,9,1))/7)+1)</f>
        <v>Check Date</v>
      </c>
    </row>
    <row r="293" spans="23:23" x14ac:dyDescent="0.3">
      <c r="W293" t="str">
        <f>IF(OR(A979&lt;DATE(2026,9,1),A979&gt;DATE(2026,9,28)),"Check Date",INT((A979-DATE(2026,9,1))/7)+1)</f>
        <v>Check Date</v>
      </c>
    </row>
    <row r="294" spans="23:23" x14ac:dyDescent="0.3">
      <c r="W294" t="str">
        <f>IF(OR(A1151&lt;DATE(2026,9,1),A1151&gt;DATE(2026,9,28)),"Check Date",INT((A1151-DATE(2026,9,1))/7)+1)</f>
        <v>Check Date</v>
      </c>
    </row>
    <row r="295" spans="23:23" x14ac:dyDescent="0.3">
      <c r="W295" t="str">
        <f>IF(OR(A1508&lt;DATE(2026,9,1),A1508&gt;DATE(2026,9,28)),"Check Date",INT((A1508-DATE(2026,9,1))/7)+1)</f>
        <v>Check Date</v>
      </c>
    </row>
    <row r="296" spans="23:23" x14ac:dyDescent="0.3">
      <c r="W296" t="str">
        <f>IF(OR(A1303&lt;DATE(2026,9,1),A1303&gt;DATE(2026,9,28)),"Check Date",INT((A1303-DATE(2026,9,1))/7)+1)</f>
        <v>Check Date</v>
      </c>
    </row>
    <row r="297" spans="23:23" x14ac:dyDescent="0.3">
      <c r="W297" t="str">
        <f>IF(OR(A1653&lt;DATE(2026,9,1),A1653&gt;DATE(2026,9,28)),"Check Date",INT((A1653-DATE(2026,9,1))/7)+1)</f>
        <v>Check Date</v>
      </c>
    </row>
    <row r="298" spans="23:23" x14ac:dyDescent="0.3">
      <c r="W298" t="str">
        <f>IF(OR(A588&lt;DATE(2026,9,1),A588&gt;DATE(2026,9,28)),"Check Date",INT((A588-DATE(2026,9,1))/7)+1)</f>
        <v>Check Date</v>
      </c>
    </row>
    <row r="299" spans="23:23" x14ac:dyDescent="0.3">
      <c r="W299" t="str">
        <f>IF(OR(A1848&lt;DATE(2026,9,1),A1848&gt;DATE(2026,9,28)),"Check Date",INT((A1848-DATE(2026,9,1))/7)+1)</f>
        <v>Check Date</v>
      </c>
    </row>
    <row r="300" spans="23:23" x14ac:dyDescent="0.3">
      <c r="W300" t="str">
        <f>IF(OR(A993&lt;DATE(2026,9,1),A993&gt;DATE(2026,9,28)),"Check Date",INT((A993-DATE(2026,9,1))/7)+1)</f>
        <v>Check Date</v>
      </c>
    </row>
    <row r="301" spans="23:23" x14ac:dyDescent="0.3">
      <c r="W301" t="str">
        <f>IF(OR(A2017&lt;DATE(2026,9,1),A2017&gt;DATE(2026,9,28)),"Check Date",INT((A2017-DATE(2026,9,1))/7)+1)</f>
        <v>Check Date</v>
      </c>
    </row>
    <row r="302" spans="23:23" x14ac:dyDescent="0.3">
      <c r="W302" t="str">
        <f>IF(OR(A2794&lt;DATE(2026,9,1),A2794&gt;DATE(2026,9,28)),"Check Date",INT((A2794-DATE(2026,9,1))/7)+1)</f>
        <v>Check Date</v>
      </c>
    </row>
    <row r="303" spans="23:23" x14ac:dyDescent="0.3">
      <c r="W303" t="str">
        <f>IF(OR(A1129&lt;DATE(2026,9,1),A1129&gt;DATE(2026,9,28)),"Check Date",INT((A1129-DATE(2026,9,1))/7)+1)</f>
        <v>Check Date</v>
      </c>
    </row>
    <row r="304" spans="23:23" x14ac:dyDescent="0.3">
      <c r="W304" t="str">
        <f>IF(OR(A293&lt;DATE(2026,9,1),A293&gt;DATE(2026,9,28)),"Check Date",INT((A293-DATE(2026,9,1))/7)+1)</f>
        <v>Check Date</v>
      </c>
    </row>
    <row r="305" spans="23:23" x14ac:dyDescent="0.3">
      <c r="W305" t="str">
        <f>IF(OR(A857&lt;DATE(2026,9,1),A857&gt;DATE(2026,9,28)),"Check Date",INT((A857-DATE(2026,9,1))/7)+1)</f>
        <v>Check Date</v>
      </c>
    </row>
    <row r="306" spans="23:23" x14ac:dyDescent="0.3">
      <c r="W306" t="str">
        <f>IF(OR(A310&lt;DATE(2026,9,1),A310&gt;DATE(2026,9,28)),"Check Date",INT((A310-DATE(2026,9,1))/7)+1)</f>
        <v>Check Date</v>
      </c>
    </row>
    <row r="307" spans="23:23" x14ac:dyDescent="0.3">
      <c r="W307" t="str">
        <f>IF(OR(A2393&lt;DATE(2026,9,1),A2393&gt;DATE(2026,9,28)),"Check Date",INT((A2393-DATE(2026,9,1))/7)+1)</f>
        <v>Check Date</v>
      </c>
    </row>
    <row r="308" spans="23:23" x14ac:dyDescent="0.3">
      <c r="W308" t="str">
        <f>IF(OR(A2076&lt;DATE(2026,9,1),A2076&gt;DATE(2026,9,28)),"Check Date",INT((A2076-DATE(2026,9,1))/7)+1)</f>
        <v>Check Date</v>
      </c>
    </row>
    <row r="309" spans="23:23" x14ac:dyDescent="0.3">
      <c r="W309" t="str">
        <f>IF(OR(A2956&lt;DATE(2026,9,1),A2956&gt;DATE(2026,9,28)),"Check Date",INT((A2956-DATE(2026,9,1))/7)+1)</f>
        <v>Check Date</v>
      </c>
    </row>
    <row r="310" spans="23:23" x14ac:dyDescent="0.3">
      <c r="W310" t="str">
        <f>IF(OR(A1735&lt;DATE(2026,9,1),A1735&gt;DATE(2026,9,28)),"Check Date",INT((A1735-DATE(2026,9,1))/7)+1)</f>
        <v>Check Date</v>
      </c>
    </row>
    <row r="311" spans="23:23" x14ac:dyDescent="0.3">
      <c r="W311" t="str">
        <f>IF(OR(A527&lt;DATE(2026,9,1),A527&gt;DATE(2026,9,28)),"Check Date",INT((A527-DATE(2026,9,1))/7)+1)</f>
        <v>Check Date</v>
      </c>
    </row>
    <row r="312" spans="23:23" x14ac:dyDescent="0.3">
      <c r="W312" t="str">
        <f>IF(OR(A1404&lt;DATE(2026,9,1),A1404&gt;DATE(2026,9,28)),"Check Date",INT((A1404-DATE(2026,9,1))/7)+1)</f>
        <v>Check Date</v>
      </c>
    </row>
    <row r="313" spans="23:23" x14ac:dyDescent="0.3">
      <c r="W313" t="str">
        <f>IF(OR(A2637&lt;DATE(2026,9,1),A2637&gt;DATE(2026,9,28)),"Check Date",INT((A2637-DATE(2026,9,1))/7)+1)</f>
        <v>Check Date</v>
      </c>
    </row>
    <row r="314" spans="23:23" x14ac:dyDescent="0.3">
      <c r="W314" t="str">
        <f>IF(OR(A964&lt;DATE(2026,9,1),A964&gt;DATE(2026,9,28)),"Check Date",INT((A964-DATE(2026,9,1))/7)+1)</f>
        <v>Check Date</v>
      </c>
    </row>
    <row r="315" spans="23:23" x14ac:dyDescent="0.3">
      <c r="W315" t="str">
        <f>IF(OR(A1079&lt;DATE(2026,9,1),A1079&gt;DATE(2026,9,28)),"Check Date",INT((A1079-DATE(2026,9,1))/7)+1)</f>
        <v>Check Date</v>
      </c>
    </row>
    <row r="316" spans="23:23" x14ac:dyDescent="0.3">
      <c r="W316" t="str">
        <f>IF(OR(A2692&lt;DATE(2026,9,1),A2692&gt;DATE(2026,9,28)),"Check Date",INT((A2692-DATE(2026,9,1))/7)+1)</f>
        <v>Check Date</v>
      </c>
    </row>
    <row r="317" spans="23:23" x14ac:dyDescent="0.3">
      <c r="W317" t="str">
        <f>IF(OR(A1264&lt;DATE(2026,9,1),A1264&gt;DATE(2026,9,28)),"Check Date",INT((A1264-DATE(2026,9,1))/7)+1)</f>
        <v>Check Date</v>
      </c>
    </row>
    <row r="318" spans="23:23" x14ac:dyDescent="0.3">
      <c r="W318" t="str">
        <f>IF(OR(A2762&lt;DATE(2026,9,1),A2762&gt;DATE(2026,9,28)),"Check Date",INT((A2762-DATE(2026,9,1))/7)+1)</f>
        <v>Check Date</v>
      </c>
    </row>
    <row r="319" spans="23:23" x14ac:dyDescent="0.3">
      <c r="W319" t="str">
        <f>IF(OR(A326&lt;DATE(2026,9,1),A326&gt;DATE(2026,9,28)),"Check Date",INT((A326-DATE(2026,9,1))/7)+1)</f>
        <v>Check Date</v>
      </c>
    </row>
    <row r="320" spans="23:23" x14ac:dyDescent="0.3">
      <c r="W320" t="str">
        <f>IF(OR(A1783&lt;DATE(2026,9,1),A1783&gt;DATE(2026,9,28)),"Check Date",INT((A1783-DATE(2026,9,1))/7)+1)</f>
        <v>Check Date</v>
      </c>
    </row>
    <row r="321" spans="23:23" x14ac:dyDescent="0.3">
      <c r="W321" t="str">
        <f>IF(OR(A180&lt;DATE(2026,9,1),A180&gt;DATE(2026,9,28)),"Check Date",INT((A180-DATE(2026,9,1))/7)+1)</f>
        <v>Check Date</v>
      </c>
    </row>
    <row r="322" spans="23:23" x14ac:dyDescent="0.3">
      <c r="W322" t="str">
        <f>IF(OR(A1731&lt;DATE(2026,9,1),A1731&gt;DATE(2026,9,28)),"Check Date",INT((A1731-DATE(2026,9,1))/7)+1)</f>
        <v>Check Date</v>
      </c>
    </row>
    <row r="323" spans="23:23" x14ac:dyDescent="0.3">
      <c r="W323" t="str">
        <f>IF(OR(A2432&lt;DATE(2026,9,1),A2432&gt;DATE(2026,9,28)),"Check Date",INT((A2432-DATE(2026,9,1))/7)+1)</f>
        <v>Check Date</v>
      </c>
    </row>
    <row r="324" spans="23:23" x14ac:dyDescent="0.3">
      <c r="W324" t="str">
        <f>IF(OR(A2985&lt;DATE(2026,9,1),A2985&gt;DATE(2026,9,28)),"Check Date",INT((A2985-DATE(2026,9,1))/7)+1)</f>
        <v>Check Date</v>
      </c>
    </row>
    <row r="325" spans="23:23" x14ac:dyDescent="0.3">
      <c r="W325" t="str">
        <f>IF(OR(A970&lt;DATE(2026,9,1),A970&gt;DATE(2026,9,28)),"Check Date",INT((A970-DATE(2026,9,1))/7)+1)</f>
        <v>Check Date</v>
      </c>
    </row>
    <row r="326" spans="23:23" x14ac:dyDescent="0.3">
      <c r="W326" t="str">
        <f>IF(OR(A1419&lt;DATE(2026,9,1),A1419&gt;DATE(2026,9,28)),"Check Date",INT((A1419-DATE(2026,9,1))/7)+1)</f>
        <v>Check Date</v>
      </c>
    </row>
    <row r="327" spans="23:23" x14ac:dyDescent="0.3">
      <c r="W327" t="str">
        <f>IF(OR(A2647&lt;DATE(2026,9,1),A2647&gt;DATE(2026,9,28)),"Check Date",INT((A2647-DATE(2026,9,1))/7)+1)</f>
        <v>Check Date</v>
      </c>
    </row>
    <row r="328" spans="23:23" x14ac:dyDescent="0.3">
      <c r="W328" t="str">
        <f>IF(OR(A905&lt;DATE(2026,9,1),A905&gt;DATE(2026,9,28)),"Check Date",INT((A905-DATE(2026,9,1))/7)+1)</f>
        <v>Check Date</v>
      </c>
    </row>
    <row r="329" spans="23:23" x14ac:dyDescent="0.3">
      <c r="W329" t="str">
        <f>IF(OR(A2469&lt;DATE(2026,9,1),A2469&gt;DATE(2026,9,28)),"Check Date",INT((A2469-DATE(2026,9,1))/7)+1)</f>
        <v>Check Date</v>
      </c>
    </row>
    <row r="330" spans="23:23" x14ac:dyDescent="0.3">
      <c r="W330" t="str">
        <f>IF(OR(A1329&lt;DATE(2026,9,1),A1329&gt;DATE(2026,9,28)),"Check Date",INT((A1329-DATE(2026,9,1))/7)+1)</f>
        <v>Check Date</v>
      </c>
    </row>
    <row r="331" spans="23:23" x14ac:dyDescent="0.3">
      <c r="W331" t="str">
        <f>IF(OR(A668&lt;DATE(2026,9,1),A668&gt;DATE(2026,9,28)),"Check Date",INT((A668-DATE(2026,9,1))/7)+1)</f>
        <v>Check Date</v>
      </c>
    </row>
    <row r="332" spans="23:23" x14ac:dyDescent="0.3">
      <c r="W332" t="str">
        <f>IF(OR(A2291&lt;DATE(2026,9,1),A2291&gt;DATE(2026,9,28)),"Check Date",INT((A2291-DATE(2026,9,1))/7)+1)</f>
        <v>Check Date</v>
      </c>
    </row>
    <row r="333" spans="23:23" x14ac:dyDescent="0.3">
      <c r="W333" t="str">
        <f>IF(OR(A96&lt;DATE(2026,9,1),A96&gt;DATE(2026,9,28)),"Check Date",INT((A96-DATE(2026,9,1))/7)+1)</f>
        <v>Check Date</v>
      </c>
    </row>
    <row r="334" spans="23:23" x14ac:dyDescent="0.3">
      <c r="W334" t="str">
        <f>IF(OR(A236&lt;DATE(2026,9,1),A236&gt;DATE(2026,9,28)),"Check Date",INT((A236-DATE(2026,9,1))/7)+1)</f>
        <v>Check Date</v>
      </c>
    </row>
    <row r="335" spans="23:23" x14ac:dyDescent="0.3">
      <c r="W335" t="str">
        <f>IF(OR(A1809&lt;DATE(2026,9,1),A1809&gt;DATE(2026,9,28)),"Check Date",INT((A1809-DATE(2026,9,1))/7)+1)</f>
        <v>Check Date</v>
      </c>
    </row>
    <row r="336" spans="23:23" x14ac:dyDescent="0.3">
      <c r="W336" t="str">
        <f>IF(OR(A400&lt;DATE(2026,9,1),A400&gt;DATE(2026,9,28)),"Check Date",INT((A400-DATE(2026,9,1))/7)+1)</f>
        <v>Check Date</v>
      </c>
    </row>
    <row r="337" spans="23:23" x14ac:dyDescent="0.3">
      <c r="W337" t="str">
        <f>IF(OR(A2305&lt;DATE(2026,9,1),A2305&gt;DATE(2026,9,28)),"Check Date",INT((A2305-DATE(2026,9,1))/7)+1)</f>
        <v>Check Date</v>
      </c>
    </row>
    <row r="338" spans="23:23" x14ac:dyDescent="0.3">
      <c r="W338" t="str">
        <f>IF(OR(A1385&lt;DATE(2026,9,1),A1385&gt;DATE(2026,9,28)),"Check Date",INT((A1385-DATE(2026,9,1))/7)+1)</f>
        <v>Check Date</v>
      </c>
    </row>
    <row r="339" spans="23:23" x14ac:dyDescent="0.3">
      <c r="W339" t="str">
        <f>IF(OR(A877&lt;DATE(2026,9,1),A877&gt;DATE(2026,9,28)),"Check Date",INT((A877-DATE(2026,9,1))/7)+1)</f>
        <v>Check Date</v>
      </c>
    </row>
    <row r="340" spans="23:23" x14ac:dyDescent="0.3">
      <c r="W340" t="str">
        <f>IF(OR(A1939&lt;DATE(2026,9,1),A1939&gt;DATE(2026,9,28)),"Check Date",INT((A1939-DATE(2026,9,1))/7)+1)</f>
        <v>Check Date</v>
      </c>
    </row>
    <row r="341" spans="23:23" x14ac:dyDescent="0.3">
      <c r="W341" t="str">
        <f>IF(OR(A1018&lt;DATE(2026,9,1),A1018&gt;DATE(2026,9,28)),"Check Date",INT((A1018-DATE(2026,9,1))/7)+1)</f>
        <v>Check Date</v>
      </c>
    </row>
    <row r="342" spans="23:23" x14ac:dyDescent="0.3">
      <c r="W342" t="str">
        <f>IF(OR(A2193&lt;DATE(2026,9,1),A2193&gt;DATE(2026,9,28)),"Check Date",INT((A2193-DATE(2026,9,1))/7)+1)</f>
        <v>Check Date</v>
      </c>
    </row>
    <row r="343" spans="23:23" x14ac:dyDescent="0.3">
      <c r="W343" t="str">
        <f>IF(OR(A2380&lt;DATE(2026,9,1),A2380&gt;DATE(2026,9,28)),"Check Date",INT((A2380-DATE(2026,9,1))/7)+1)</f>
        <v>Check Date</v>
      </c>
    </row>
    <row r="344" spans="23:23" x14ac:dyDescent="0.3">
      <c r="W344" t="str">
        <f>IF(OR(A516&lt;DATE(2026,9,1),A516&gt;DATE(2026,9,28)),"Check Date",INT((A516-DATE(2026,9,1))/7)+1)</f>
        <v>Check Date</v>
      </c>
    </row>
    <row r="345" spans="23:23" x14ac:dyDescent="0.3">
      <c r="W345" t="str">
        <f>IF(OR(A503&lt;DATE(2026,9,1),A503&gt;DATE(2026,9,28)),"Check Date",INT((A503-DATE(2026,9,1))/7)+1)</f>
        <v>Check Date</v>
      </c>
    </row>
    <row r="346" spans="23:23" x14ac:dyDescent="0.3">
      <c r="W346" t="str">
        <f>IF(OR(A612&lt;DATE(2026,9,1),A612&gt;DATE(2026,9,28)),"Check Date",INT((A612-DATE(2026,9,1))/7)+1)</f>
        <v>Check Date</v>
      </c>
    </row>
    <row r="347" spans="23:23" x14ac:dyDescent="0.3">
      <c r="W347" t="str">
        <f>IF(OR(A1519&lt;DATE(2026,9,1),A1519&gt;DATE(2026,9,28)),"Check Date",INT((A1519-DATE(2026,9,1))/7)+1)</f>
        <v>Check Date</v>
      </c>
    </row>
    <row r="348" spans="23:23" x14ac:dyDescent="0.3">
      <c r="W348" t="str">
        <f>IF(OR(A1797&lt;DATE(2026,9,1),A1797&gt;DATE(2026,9,28)),"Check Date",INT((A1797-DATE(2026,9,1))/7)+1)</f>
        <v>Check Date</v>
      </c>
    </row>
    <row r="349" spans="23:23" x14ac:dyDescent="0.3">
      <c r="W349" t="str">
        <f>IF(OR(A316&lt;DATE(2026,9,1),A316&gt;DATE(2026,9,28)),"Check Date",INT((A316-DATE(2026,9,1))/7)+1)</f>
        <v>Check Date</v>
      </c>
    </row>
    <row r="350" spans="23:23" x14ac:dyDescent="0.3">
      <c r="W350" t="str">
        <f>IF(OR(A2901&lt;DATE(2026,9,1),A2901&gt;DATE(2026,9,28)),"Check Date",INT((A2901-DATE(2026,9,1))/7)+1)</f>
        <v>Check Date</v>
      </c>
    </row>
    <row r="351" spans="23:23" x14ac:dyDescent="0.3">
      <c r="W351" t="str">
        <f>IF(OR(A895&lt;DATE(2026,9,1),A895&gt;DATE(2026,9,28)),"Check Date",INT((A895-DATE(2026,9,1))/7)+1)</f>
        <v>Check Date</v>
      </c>
    </row>
    <row r="352" spans="23:23" x14ac:dyDescent="0.3">
      <c r="W352" t="str">
        <f>IF(OR(A2860&lt;DATE(2026,9,1),A2860&gt;DATE(2026,9,28)),"Check Date",INT((A2860-DATE(2026,9,1))/7)+1)</f>
        <v>Check Date</v>
      </c>
    </row>
    <row r="353" spans="23:23" x14ac:dyDescent="0.3">
      <c r="W353" t="str">
        <f>IF(OR(A1515&lt;DATE(2026,9,1),A1515&gt;DATE(2026,9,28)),"Check Date",INT((A1515-DATE(2026,9,1))/7)+1)</f>
        <v>Check Date</v>
      </c>
    </row>
    <row r="354" spans="23:23" x14ac:dyDescent="0.3">
      <c r="W354" t="str">
        <f>IF(OR(A2991&lt;DATE(2026,9,1),A2991&gt;DATE(2026,9,28)),"Check Date",INT((A2991-DATE(2026,9,1))/7)+1)</f>
        <v>Check Date</v>
      </c>
    </row>
    <row r="355" spans="23:23" x14ac:dyDescent="0.3">
      <c r="W355" t="str">
        <f>IF(OR(A765&lt;DATE(2026,9,1),A765&gt;DATE(2026,9,28)),"Check Date",INT((A765-DATE(2026,9,1))/7)+1)</f>
        <v>Check Date</v>
      </c>
    </row>
    <row r="356" spans="23:23" x14ac:dyDescent="0.3">
      <c r="W356" t="str">
        <f>IF(OR(A1402&lt;DATE(2026,9,1),A1402&gt;DATE(2026,9,28)),"Check Date",INT((A1402-DATE(2026,9,1))/7)+1)</f>
        <v>Check Date</v>
      </c>
    </row>
    <row r="357" spans="23:23" x14ac:dyDescent="0.3">
      <c r="W357" t="str">
        <f>IF(OR(A2274&lt;DATE(2026,9,1),A2274&gt;DATE(2026,9,28)),"Check Date",INT((A2274-DATE(2026,9,1))/7)+1)</f>
        <v>Check Date</v>
      </c>
    </row>
    <row r="358" spans="23:23" x14ac:dyDescent="0.3">
      <c r="W358" t="str">
        <f>IF(OR(A2409&lt;DATE(2026,9,1),A2409&gt;DATE(2026,9,28)),"Check Date",INT((A2409-DATE(2026,9,1))/7)+1)</f>
        <v>Check Date</v>
      </c>
    </row>
    <row r="359" spans="23:23" x14ac:dyDescent="0.3">
      <c r="W359" t="str">
        <f>IF(OR(A2167&lt;DATE(2026,9,1),A2167&gt;DATE(2026,9,28)),"Check Date",INT((A2167-DATE(2026,9,1))/7)+1)</f>
        <v>Check Date</v>
      </c>
    </row>
    <row r="360" spans="23:23" x14ac:dyDescent="0.3">
      <c r="W360" t="str">
        <f>IF(OR(A2217&lt;DATE(2026,9,1),A2217&gt;DATE(2026,9,28)),"Check Date",INT((A2217-DATE(2026,9,1))/7)+1)</f>
        <v>Check Date</v>
      </c>
    </row>
    <row r="361" spans="23:23" x14ac:dyDescent="0.3">
      <c r="W361" t="str">
        <f>IF(OR(A1347&lt;DATE(2026,9,1),A1347&gt;DATE(2026,9,28)),"Check Date",INT((A1347-DATE(2026,9,1))/7)+1)</f>
        <v>Check Date</v>
      </c>
    </row>
    <row r="362" spans="23:23" x14ac:dyDescent="0.3">
      <c r="W362" t="str">
        <f>IF(OR(A782&lt;DATE(2026,9,1),A782&gt;DATE(2026,9,28)),"Check Date",INT((A782-DATE(2026,9,1))/7)+1)</f>
        <v>Check Date</v>
      </c>
    </row>
    <row r="363" spans="23:23" x14ac:dyDescent="0.3">
      <c r="W363" t="str">
        <f>IF(OR(A2263&lt;DATE(2026,9,1),A2263&gt;DATE(2026,9,28)),"Check Date",INT((A2263-DATE(2026,9,1))/7)+1)</f>
        <v>Check Date</v>
      </c>
    </row>
    <row r="364" spans="23:23" x14ac:dyDescent="0.3">
      <c r="W364" t="str">
        <f>IF(OR(A2943&lt;DATE(2026,9,1),A2943&gt;DATE(2026,9,28)),"Check Date",INT((A2943-DATE(2026,9,1))/7)+1)</f>
        <v>Check Date</v>
      </c>
    </row>
    <row r="365" spans="23:23" x14ac:dyDescent="0.3">
      <c r="W365" t="str">
        <f>IF(OR(A2588&lt;DATE(2026,9,1),A2588&gt;DATE(2026,9,28)),"Check Date",INT((A2588-DATE(2026,9,1))/7)+1)</f>
        <v>Check Date</v>
      </c>
    </row>
    <row r="366" spans="23:23" x14ac:dyDescent="0.3">
      <c r="W366" t="str">
        <f>IF(OR(A466&lt;DATE(2026,9,1),A466&gt;DATE(2026,9,28)),"Check Date",INT((A466-DATE(2026,9,1))/7)+1)</f>
        <v>Check Date</v>
      </c>
    </row>
    <row r="367" spans="23:23" x14ac:dyDescent="0.3">
      <c r="W367" t="str">
        <f>IF(OR(A58&lt;DATE(2026,9,1),A58&gt;DATE(2026,9,28)),"Check Date",INT((A58-DATE(2026,9,1))/7)+1)</f>
        <v>Check Date</v>
      </c>
    </row>
    <row r="368" spans="23:23" x14ac:dyDescent="0.3">
      <c r="W368" t="str">
        <f>IF(OR(A789&lt;DATE(2026,9,1),A789&gt;DATE(2026,9,28)),"Check Date",INT((A789-DATE(2026,9,1))/7)+1)</f>
        <v>Check Date</v>
      </c>
    </row>
    <row r="369" spans="23:23" x14ac:dyDescent="0.3">
      <c r="W369" t="str">
        <f>IF(OR(A1978&lt;DATE(2026,9,1),A1978&gt;DATE(2026,9,28)),"Check Date",INT((A1978-DATE(2026,9,1))/7)+1)</f>
        <v>Check Date</v>
      </c>
    </row>
    <row r="370" spans="23:23" x14ac:dyDescent="0.3">
      <c r="W370" t="str">
        <f>IF(OR(A1686&lt;DATE(2026,9,1),A1686&gt;DATE(2026,9,28)),"Check Date",INT((A1686-DATE(2026,9,1))/7)+1)</f>
        <v>Check Date</v>
      </c>
    </row>
    <row r="371" spans="23:23" x14ac:dyDescent="0.3">
      <c r="W371" t="str">
        <f>IF(OR(A2578&lt;DATE(2026,9,1),A2578&gt;DATE(2026,9,28)),"Check Date",INT((A2578-DATE(2026,9,1))/7)+1)</f>
        <v>Check Date</v>
      </c>
    </row>
    <row r="372" spans="23:23" x14ac:dyDescent="0.3">
      <c r="W372" t="str">
        <f>IF(OR(A147&lt;DATE(2026,9,1),A147&gt;DATE(2026,9,28)),"Check Date",INT((A147-DATE(2026,9,1))/7)+1)</f>
        <v>Check Date</v>
      </c>
    </row>
    <row r="373" spans="23:23" x14ac:dyDescent="0.3">
      <c r="W373" t="str">
        <f>IF(OR(A2349&lt;DATE(2026,9,1),A2349&gt;DATE(2026,9,28)),"Check Date",INT((A2349-DATE(2026,9,1))/7)+1)</f>
        <v>Check Date</v>
      </c>
    </row>
    <row r="374" spans="23:23" x14ac:dyDescent="0.3">
      <c r="W374" t="str">
        <f>IF(OR(A2830&lt;DATE(2026,9,1),A2830&gt;DATE(2026,9,28)),"Check Date",INT((A2830-DATE(2026,9,1))/7)+1)</f>
        <v>Check Date</v>
      </c>
    </row>
    <row r="375" spans="23:23" x14ac:dyDescent="0.3">
      <c r="W375" t="str">
        <f>IF(OR(A1135&lt;DATE(2026,9,1),A1135&gt;DATE(2026,9,28)),"Check Date",INT((A1135-DATE(2026,9,1))/7)+1)</f>
        <v>Check Date</v>
      </c>
    </row>
    <row r="376" spans="23:23" x14ac:dyDescent="0.3">
      <c r="W376" t="str">
        <f>IF(OR(A2837&lt;DATE(2026,9,1),A2837&gt;DATE(2026,9,28)),"Check Date",INT((A2837-DATE(2026,9,1))/7)+1)</f>
        <v>Check Date</v>
      </c>
    </row>
    <row r="377" spans="23:23" x14ac:dyDescent="0.3">
      <c r="W377" t="str">
        <f>IF(OR(A881&lt;DATE(2026,9,1),A881&gt;DATE(2026,9,28)),"Check Date",INT((A881-DATE(2026,9,1))/7)+1)</f>
        <v>Check Date</v>
      </c>
    </row>
    <row r="378" spans="23:23" x14ac:dyDescent="0.3">
      <c r="W378" t="str">
        <f>IF(OR(A1035&lt;DATE(2026,9,1),A1035&gt;DATE(2026,9,28)),"Check Date",INT((A1035-DATE(2026,9,1))/7)+1)</f>
        <v>Check Date</v>
      </c>
    </row>
    <row r="379" spans="23:23" x14ac:dyDescent="0.3">
      <c r="W379" t="str">
        <f>IF(OR(A1478&lt;DATE(2026,9,1),A1478&gt;DATE(2026,9,28)),"Check Date",INT((A1478-DATE(2026,9,1))/7)+1)</f>
        <v>Check Date</v>
      </c>
    </row>
    <row r="380" spans="23:23" x14ac:dyDescent="0.3">
      <c r="W380" t="str">
        <f>IF(OR(A1805&lt;DATE(2026,9,1),A1805&gt;DATE(2026,9,28)),"Check Date",INT((A1805-DATE(2026,9,1))/7)+1)</f>
        <v>Check Date</v>
      </c>
    </row>
    <row r="381" spans="23:23" x14ac:dyDescent="0.3">
      <c r="W381" t="str">
        <f>IF(OR(A786&lt;DATE(2026,9,1),A786&gt;DATE(2026,9,28)),"Check Date",INT((A786-DATE(2026,9,1))/7)+1)</f>
        <v>Check Date</v>
      </c>
    </row>
    <row r="382" spans="23:23" x14ac:dyDescent="0.3">
      <c r="W382" t="str">
        <f>IF(OR(A2705&lt;DATE(2026,9,1),A2705&gt;DATE(2026,9,28)),"Check Date",INT((A2705-DATE(2026,9,1))/7)+1)</f>
        <v>Check Date</v>
      </c>
    </row>
    <row r="383" spans="23:23" x14ac:dyDescent="0.3">
      <c r="W383" t="str">
        <f>IF(OR(A1712&lt;DATE(2026,9,1),A1712&gt;DATE(2026,9,28)),"Check Date",INT((A1712-DATE(2026,9,1))/7)+1)</f>
        <v>Check Date</v>
      </c>
    </row>
    <row r="384" spans="23:23" x14ac:dyDescent="0.3">
      <c r="W384" t="str">
        <f>IF(OR(A2178&lt;DATE(2026,9,1),A2178&gt;DATE(2026,9,28)),"Check Date",INT((A2178-DATE(2026,9,1))/7)+1)</f>
        <v>Check Date</v>
      </c>
    </row>
    <row r="385" spans="23:23" x14ac:dyDescent="0.3">
      <c r="W385" t="str">
        <f>IF(OR(A1206&lt;DATE(2026,9,1),A1206&gt;DATE(2026,9,28)),"Check Date",INT((A1206-DATE(2026,9,1))/7)+1)</f>
        <v>Check Date</v>
      </c>
    </row>
    <row r="386" spans="23:23" x14ac:dyDescent="0.3">
      <c r="W386" t="str">
        <f>IF(OR(A2666&lt;DATE(2026,9,1),A2666&gt;DATE(2026,9,28)),"Check Date",INT((A2666-DATE(2026,9,1))/7)+1)</f>
        <v>Check Date</v>
      </c>
    </row>
    <row r="387" spans="23:23" x14ac:dyDescent="0.3">
      <c r="W387" t="str">
        <f>IF(OR(A520&lt;DATE(2026,9,1),A520&gt;DATE(2026,9,28)),"Check Date",INT((A520-DATE(2026,9,1))/7)+1)</f>
        <v>Check Date</v>
      </c>
    </row>
    <row r="388" spans="23:23" x14ac:dyDescent="0.3">
      <c r="W388" t="str">
        <f>IF(OR(A1364&lt;DATE(2026,9,1),A1364&gt;DATE(2026,9,28)),"Check Date",INT((A1364-DATE(2026,9,1))/7)+1)</f>
        <v>Check Date</v>
      </c>
    </row>
    <row r="389" spans="23:23" x14ac:dyDescent="0.3">
      <c r="W389" t="str">
        <f>IF(OR(A2079&lt;DATE(2026,9,1),A2079&gt;DATE(2026,9,28)),"Check Date",INT((A2079-DATE(2026,9,1))/7)+1)</f>
        <v>Check Date</v>
      </c>
    </row>
    <row r="390" spans="23:23" x14ac:dyDescent="0.3">
      <c r="W390" t="str">
        <f>IF(OR(A2261&lt;DATE(2026,9,1),A2261&gt;DATE(2026,9,28)),"Check Date",INT((A2261-DATE(2026,9,1))/7)+1)</f>
        <v>Check Date</v>
      </c>
    </row>
    <row r="391" spans="23:23" x14ac:dyDescent="0.3">
      <c r="W391" t="str">
        <f>IF(OR(A2835&lt;DATE(2026,9,1),A2835&gt;DATE(2026,9,28)),"Check Date",INT((A2835-DATE(2026,9,1))/7)+1)</f>
        <v>Check Date</v>
      </c>
    </row>
    <row r="392" spans="23:23" x14ac:dyDescent="0.3">
      <c r="W392" t="str">
        <f>IF(OR(A42&lt;DATE(2026,9,1),A42&gt;DATE(2026,9,28)),"Check Date",INT((A42-DATE(2026,9,1))/7)+1)</f>
        <v>Check Date</v>
      </c>
    </row>
    <row r="393" spans="23:23" x14ac:dyDescent="0.3">
      <c r="W393" t="str">
        <f>IF(OR(A562&lt;DATE(2026,9,1),A562&gt;DATE(2026,9,28)),"Check Date",INT((A562-DATE(2026,9,1))/7)+1)</f>
        <v>Check Date</v>
      </c>
    </row>
    <row r="394" spans="23:23" x14ac:dyDescent="0.3">
      <c r="W394" t="str">
        <f>IF(OR(A1725&lt;DATE(2026,9,1),A1725&gt;DATE(2026,9,28)),"Check Date",INT((A1725-DATE(2026,9,1))/7)+1)</f>
        <v>Check Date</v>
      </c>
    </row>
    <row r="395" spans="23:23" x14ac:dyDescent="0.3">
      <c r="W395" t="str">
        <f>IF(OR(A1884&lt;DATE(2026,9,1),A1884&gt;DATE(2026,9,28)),"Check Date",INT((A1884-DATE(2026,9,1))/7)+1)</f>
        <v>Check Date</v>
      </c>
    </row>
    <row r="396" spans="23:23" x14ac:dyDescent="0.3">
      <c r="W396" t="str">
        <f>IF(OR(A195&lt;DATE(2026,9,1),A195&gt;DATE(2026,9,28)),"Check Date",INT((A195-DATE(2026,9,1))/7)+1)</f>
        <v>Check Date</v>
      </c>
    </row>
    <row r="397" spans="23:23" x14ac:dyDescent="0.3">
      <c r="W397" t="str">
        <f>IF(OR(A731&lt;DATE(2026,9,1),A731&gt;DATE(2026,9,28)),"Check Date",INT((A731-DATE(2026,9,1))/7)+1)</f>
        <v>Check Date</v>
      </c>
    </row>
    <row r="398" spans="23:23" x14ac:dyDescent="0.3">
      <c r="W398" t="str">
        <f>IF(OR(A2462&lt;DATE(2026,9,1),A2462&gt;DATE(2026,9,28)),"Check Date",INT((A2462-DATE(2026,9,1))/7)+1)</f>
        <v>Check Date</v>
      </c>
    </row>
    <row r="399" spans="23:23" x14ac:dyDescent="0.3">
      <c r="W399" t="str">
        <f>IF(OR(A422&lt;DATE(2026,9,1),A422&gt;DATE(2026,9,28)),"Check Date",INT((A422-DATE(2026,9,1))/7)+1)</f>
        <v>Check Date</v>
      </c>
    </row>
    <row r="400" spans="23:23" x14ac:dyDescent="0.3">
      <c r="W400" t="str">
        <f>IF(OR(A2824&lt;DATE(2026,9,1),A2824&gt;DATE(2026,9,28)),"Check Date",INT((A2824-DATE(2026,9,1))/7)+1)</f>
        <v>Check Date</v>
      </c>
    </row>
    <row r="401" spans="23:23" x14ac:dyDescent="0.3">
      <c r="W401" t="str">
        <f>IF(OR(A2838&lt;DATE(2026,9,1),A2838&gt;DATE(2026,9,28)),"Check Date",INT((A2838-DATE(2026,9,1))/7)+1)</f>
        <v>Check Date</v>
      </c>
    </row>
    <row r="402" spans="23:23" x14ac:dyDescent="0.3">
      <c r="W402" t="str">
        <f>IF(OR(A839&lt;DATE(2026,9,1),A839&gt;DATE(2026,9,28)),"Check Date",INT((A839-DATE(2026,9,1))/7)+1)</f>
        <v>Check Date</v>
      </c>
    </row>
    <row r="403" spans="23:23" x14ac:dyDescent="0.3">
      <c r="W403" t="str">
        <f>IF(OR(A1863&lt;DATE(2026,9,1),A1863&gt;DATE(2026,9,28)),"Check Date",INT((A1863-DATE(2026,9,1))/7)+1)</f>
        <v>Check Date</v>
      </c>
    </row>
    <row r="404" spans="23:23" x14ac:dyDescent="0.3">
      <c r="W404" t="str">
        <f>IF(OR(A627&lt;DATE(2026,9,1),A627&gt;DATE(2026,9,28)),"Check Date",INT((A627-DATE(2026,9,1))/7)+1)</f>
        <v>Check Date</v>
      </c>
    </row>
    <row r="405" spans="23:23" x14ac:dyDescent="0.3">
      <c r="W405" t="str">
        <f>IF(OR(A1435&lt;DATE(2026,9,1),A1435&gt;DATE(2026,9,28)),"Check Date",INT((A1435-DATE(2026,9,1))/7)+1)</f>
        <v>Check Date</v>
      </c>
    </row>
    <row r="406" spans="23:23" x14ac:dyDescent="0.3">
      <c r="W406" t="str">
        <f>IF(OR(A2197&lt;DATE(2026,9,1),A2197&gt;DATE(2026,9,28)),"Check Date",INT((A2197-DATE(2026,9,1))/7)+1)</f>
        <v>Check Date</v>
      </c>
    </row>
    <row r="407" spans="23:23" x14ac:dyDescent="0.3">
      <c r="W407" t="str">
        <f>IF(OR(A2041&lt;DATE(2026,9,1),A2041&gt;DATE(2026,9,28)),"Check Date",INT((A2041-DATE(2026,9,1))/7)+1)</f>
        <v>Check Date</v>
      </c>
    </row>
    <row r="408" spans="23:23" x14ac:dyDescent="0.3">
      <c r="W408" t="str">
        <f>IF(OR(A2191&lt;DATE(2026,9,1),A2191&gt;DATE(2026,9,28)),"Check Date",INT((A2191-DATE(2026,9,1))/7)+1)</f>
        <v>Check Date</v>
      </c>
    </row>
    <row r="409" spans="23:23" x14ac:dyDescent="0.3">
      <c r="W409" t="str">
        <f>IF(OR(A1307&lt;DATE(2026,9,1),A1307&gt;DATE(2026,9,28)),"Check Date",INT((A1307-DATE(2026,9,1))/7)+1)</f>
        <v>Check Date</v>
      </c>
    </row>
    <row r="410" spans="23:23" x14ac:dyDescent="0.3">
      <c r="W410" t="str">
        <f>IF(OR(A2442&lt;DATE(2026,9,1),A2442&gt;DATE(2026,9,28)),"Check Date",INT((A2442-DATE(2026,9,1))/7)+1)</f>
        <v>Check Date</v>
      </c>
    </row>
    <row r="411" spans="23:23" x14ac:dyDescent="0.3">
      <c r="W411" t="str">
        <f>IF(OR(A2614&lt;DATE(2026,9,1),A2614&gt;DATE(2026,9,28)),"Check Date",INT((A2614-DATE(2026,9,1))/7)+1)</f>
        <v>Check Date</v>
      </c>
    </row>
    <row r="412" spans="23:23" x14ac:dyDescent="0.3">
      <c r="W412" t="str">
        <f>IF(OR(A607&lt;DATE(2026,9,1),A607&gt;DATE(2026,9,28)),"Check Date",INT((A607-DATE(2026,9,1))/7)+1)</f>
        <v>Check Date</v>
      </c>
    </row>
    <row r="413" spans="23:23" x14ac:dyDescent="0.3">
      <c r="W413" t="str">
        <f>IF(OR(A1467&lt;DATE(2026,9,1),A1467&gt;DATE(2026,9,28)),"Check Date",INT((A1467-DATE(2026,9,1))/7)+1)</f>
        <v>Check Date</v>
      </c>
    </row>
    <row r="414" spans="23:23" x14ac:dyDescent="0.3">
      <c r="W414" t="str">
        <f>IF(OR(A2800&lt;DATE(2026,9,1),A2800&gt;DATE(2026,9,28)),"Check Date",INT((A2800-DATE(2026,9,1))/7)+1)</f>
        <v>Check Date</v>
      </c>
    </row>
    <row r="415" spans="23:23" x14ac:dyDescent="0.3">
      <c r="W415" t="str">
        <f>IF(OR(A2237&lt;DATE(2026,9,1),A2237&gt;DATE(2026,9,28)),"Check Date",INT((A2237-DATE(2026,9,1))/7)+1)</f>
        <v>Check Date</v>
      </c>
    </row>
    <row r="416" spans="23:23" x14ac:dyDescent="0.3">
      <c r="W416" t="str">
        <f>IF(OR(A2936&lt;DATE(2026,9,1),A2936&gt;DATE(2026,9,28)),"Check Date",INT((A2936-DATE(2026,9,1))/7)+1)</f>
        <v>Check Date</v>
      </c>
    </row>
    <row r="417" spans="23:23" x14ac:dyDescent="0.3">
      <c r="W417" t="str">
        <f>IF(OR(A665&lt;DATE(2026,9,1),A665&gt;DATE(2026,9,28)),"Check Date",INT((A665-DATE(2026,9,1))/7)+1)</f>
        <v>Check Date</v>
      </c>
    </row>
    <row r="418" spans="23:23" x14ac:dyDescent="0.3">
      <c r="W418" t="str">
        <f>IF(OR(A35&lt;DATE(2026,9,1),A35&gt;DATE(2026,9,28)),"Check Date",INT((A35-DATE(2026,9,1))/7)+1)</f>
        <v>Check Date</v>
      </c>
    </row>
    <row r="419" spans="23:23" x14ac:dyDescent="0.3">
      <c r="W419" t="str">
        <f>IF(OR(A850&lt;DATE(2026,9,1),A850&gt;DATE(2026,9,28)),"Check Date",INT((A850-DATE(2026,9,1))/7)+1)</f>
        <v>Check Date</v>
      </c>
    </row>
    <row r="420" spans="23:23" x14ac:dyDescent="0.3">
      <c r="W420" t="str">
        <f>IF(OR(A1831&lt;DATE(2026,9,1),A1831&gt;DATE(2026,9,28)),"Check Date",INT((A1831-DATE(2026,9,1))/7)+1)</f>
        <v>Check Date</v>
      </c>
    </row>
    <row r="421" spans="23:23" x14ac:dyDescent="0.3">
      <c r="W421" t="str">
        <f>IF(OR(A965&lt;DATE(2026,9,1),A965&gt;DATE(2026,9,28)),"Check Date",INT((A965-DATE(2026,9,1))/7)+1)</f>
        <v>Check Date</v>
      </c>
    </row>
    <row r="422" spans="23:23" x14ac:dyDescent="0.3">
      <c r="W422" t="str">
        <f>IF(OR(A46&lt;DATE(2026,9,1),A46&gt;DATE(2026,9,28)),"Check Date",INT((A46-DATE(2026,9,1))/7)+1)</f>
        <v>Check Date</v>
      </c>
    </row>
    <row r="423" spans="23:23" x14ac:dyDescent="0.3">
      <c r="W423" t="str">
        <f>IF(OR(A347&lt;DATE(2026,9,1),A347&gt;DATE(2026,9,28)),"Check Date",INT((A347-DATE(2026,9,1))/7)+1)</f>
        <v>Check Date</v>
      </c>
    </row>
    <row r="424" spans="23:23" x14ac:dyDescent="0.3">
      <c r="W424" t="str">
        <f>IF(OR(A1907&lt;DATE(2026,9,1),A1907&gt;DATE(2026,9,28)),"Check Date",INT((A1907-DATE(2026,9,1))/7)+1)</f>
        <v>Check Date</v>
      </c>
    </row>
    <row r="425" spans="23:23" x14ac:dyDescent="0.3">
      <c r="W425" t="str">
        <f>IF(OR(A890&lt;DATE(2026,9,1),A890&gt;DATE(2026,9,28)),"Check Date",INT((A890-DATE(2026,9,1))/7)+1)</f>
        <v>Check Date</v>
      </c>
    </row>
    <row r="426" spans="23:23" x14ac:dyDescent="0.3">
      <c r="W426" t="str">
        <f>IF(OR(A679&lt;DATE(2026,9,1),A679&gt;DATE(2026,9,28)),"Check Date",INT((A679-DATE(2026,9,1))/7)+1)</f>
        <v>Check Date</v>
      </c>
    </row>
    <row r="427" spans="23:23" x14ac:dyDescent="0.3">
      <c r="W427" t="str">
        <f>IF(OR(A918&lt;DATE(2026,9,1),A918&gt;DATE(2026,9,28)),"Check Date",INT((A918-DATE(2026,9,1))/7)+1)</f>
        <v>Check Date</v>
      </c>
    </row>
    <row r="428" spans="23:23" x14ac:dyDescent="0.3">
      <c r="W428" t="str">
        <f>IF(OR(A1561&lt;DATE(2026,9,1),A1561&gt;DATE(2026,9,28)),"Check Date",INT((A1561-DATE(2026,9,1))/7)+1)</f>
        <v>Check Date</v>
      </c>
    </row>
    <row r="429" spans="23:23" x14ac:dyDescent="0.3">
      <c r="W429" t="str">
        <f>IF(OR(A2874&lt;DATE(2026,9,1),A2874&gt;DATE(2026,9,28)),"Check Date",INT((A2874-DATE(2026,9,1))/7)+1)</f>
        <v>Check Date</v>
      </c>
    </row>
    <row r="430" spans="23:23" x14ac:dyDescent="0.3">
      <c r="W430" t="str">
        <f>IF(OR(A2475&lt;DATE(2026,9,1),A2475&gt;DATE(2026,9,28)),"Check Date",INT((A2475-DATE(2026,9,1))/7)+1)</f>
        <v>Check Date</v>
      </c>
    </row>
    <row r="431" spans="23:23" x14ac:dyDescent="0.3">
      <c r="W431" t="str">
        <f>IF(OR(A836&lt;DATE(2026,9,1),A836&gt;DATE(2026,9,28)),"Check Date",INT((A836-DATE(2026,9,1))/7)+1)</f>
        <v>Check Date</v>
      </c>
    </row>
    <row r="432" spans="23:23" x14ac:dyDescent="0.3">
      <c r="W432" t="str">
        <f>IF(OR(A985&lt;DATE(2026,9,1),A985&gt;DATE(2026,9,28)),"Check Date",INT((A985-DATE(2026,9,1))/7)+1)</f>
        <v>Check Date</v>
      </c>
    </row>
    <row r="433" spans="23:23" x14ac:dyDescent="0.3">
      <c r="W433" t="str">
        <f>IF(OR(A1164&lt;DATE(2026,9,1),A1164&gt;DATE(2026,9,28)),"Check Date",INT((A1164-DATE(2026,9,1))/7)+1)</f>
        <v>Check Date</v>
      </c>
    </row>
    <row r="434" spans="23:23" x14ac:dyDescent="0.3">
      <c r="W434" t="str">
        <f>IF(OR(A835&lt;DATE(2026,9,1),A835&gt;DATE(2026,9,28)),"Check Date",INT((A835-DATE(2026,9,1))/7)+1)</f>
        <v>Check Date</v>
      </c>
    </row>
    <row r="435" spans="23:23" x14ac:dyDescent="0.3">
      <c r="W435" t="str">
        <f>IF(OR(A538&lt;DATE(2026,9,1),A538&gt;DATE(2026,9,28)),"Check Date",INT((A538-DATE(2026,9,1))/7)+1)</f>
        <v>Check Date</v>
      </c>
    </row>
    <row r="436" spans="23:23" x14ac:dyDescent="0.3">
      <c r="W436" t="str">
        <f>IF(OR(A1397&lt;DATE(2026,9,1),A1397&gt;DATE(2026,9,28)),"Check Date",INT((A1397-DATE(2026,9,1))/7)+1)</f>
        <v>Check Date</v>
      </c>
    </row>
    <row r="437" spans="23:23" x14ac:dyDescent="0.3">
      <c r="W437" t="str">
        <f>IF(OR(A2790&lt;DATE(2026,9,1),A2790&gt;DATE(2026,9,28)),"Check Date",INT((A2790-DATE(2026,9,1))/7)+1)</f>
        <v>Check Date</v>
      </c>
    </row>
    <row r="438" spans="23:23" x14ac:dyDescent="0.3">
      <c r="W438" t="str">
        <f>IF(OR(A2292&lt;DATE(2026,9,1),A2292&gt;DATE(2026,9,28)),"Check Date",INT((A2292-DATE(2026,9,1))/7)+1)</f>
        <v>Check Date</v>
      </c>
    </row>
    <row r="439" spans="23:23" x14ac:dyDescent="0.3">
      <c r="W439" t="str">
        <f>IF(OR(A2793&lt;DATE(2026,9,1),A2793&gt;DATE(2026,9,28)),"Check Date",INT((A2793-DATE(2026,9,1))/7)+1)</f>
        <v>Check Date</v>
      </c>
    </row>
    <row r="440" spans="23:23" x14ac:dyDescent="0.3">
      <c r="W440" t="str">
        <f>IF(OR(A448&lt;DATE(2026,9,1),A448&gt;DATE(2026,9,28)),"Check Date",INT((A448-DATE(2026,9,1))/7)+1)</f>
        <v>Check Date</v>
      </c>
    </row>
    <row r="441" spans="23:23" x14ac:dyDescent="0.3">
      <c r="W441" t="str">
        <f>IF(OR(A864&lt;DATE(2026,9,1),A864&gt;DATE(2026,9,28)),"Check Date",INT((A864-DATE(2026,9,1))/7)+1)</f>
        <v>Check Date</v>
      </c>
    </row>
    <row r="442" spans="23:23" x14ac:dyDescent="0.3">
      <c r="W442" t="str">
        <f>IF(OR(A2034&lt;DATE(2026,9,1),A2034&gt;DATE(2026,9,28)),"Check Date",INT((A2034-DATE(2026,9,1))/7)+1)</f>
        <v>Check Date</v>
      </c>
    </row>
    <row r="443" spans="23:23" x14ac:dyDescent="0.3">
      <c r="W443" t="str">
        <f>IF(OR(A2582&lt;DATE(2026,9,1),A2582&gt;DATE(2026,9,28)),"Check Date",INT((A2582-DATE(2026,9,1))/7)+1)</f>
        <v>Check Date</v>
      </c>
    </row>
    <row r="444" spans="23:23" x14ac:dyDescent="0.3">
      <c r="W444" t="str">
        <f>IF(OR(A878&lt;DATE(2026,9,1),A878&gt;DATE(2026,9,28)),"Check Date",INT((A878-DATE(2026,9,1))/7)+1)</f>
        <v>Check Date</v>
      </c>
    </row>
    <row r="445" spans="23:23" x14ac:dyDescent="0.3">
      <c r="W445" t="str">
        <f>IF(OR(A687&lt;DATE(2026,9,1),A687&gt;DATE(2026,9,28)),"Check Date",INT((A687-DATE(2026,9,1))/7)+1)</f>
        <v>Check Date</v>
      </c>
    </row>
    <row r="446" spans="23:23" x14ac:dyDescent="0.3">
      <c r="W446" t="str">
        <f>IF(OR(A829&lt;DATE(2026,9,1),A829&gt;DATE(2026,9,28)),"Check Date",INT((A829-DATE(2026,9,1))/7)+1)</f>
        <v>Check Date</v>
      </c>
    </row>
    <row r="447" spans="23:23" x14ac:dyDescent="0.3">
      <c r="W447" t="str">
        <f>IF(OR(A2315&lt;DATE(2026,9,1),A2315&gt;DATE(2026,9,28)),"Check Date",INT((A2315-DATE(2026,9,1))/7)+1)</f>
        <v>Check Date</v>
      </c>
    </row>
    <row r="448" spans="23:23" x14ac:dyDescent="0.3">
      <c r="W448" t="str">
        <f>IF(OR(A278&lt;DATE(2026,9,1),A278&gt;DATE(2026,9,28)),"Check Date",INT((A278-DATE(2026,9,1))/7)+1)</f>
        <v>Check Date</v>
      </c>
    </row>
    <row r="449" spans="23:23" x14ac:dyDescent="0.3">
      <c r="W449" t="str">
        <f>IF(OR(A1092&lt;DATE(2026,9,1),A1092&gt;DATE(2026,9,28)),"Check Date",INT((A1092-DATE(2026,9,1))/7)+1)</f>
        <v>Check Date</v>
      </c>
    </row>
    <row r="450" spans="23:23" x14ac:dyDescent="0.3">
      <c r="W450" t="str">
        <f>IF(OR(A1620&lt;DATE(2026,9,1),A1620&gt;DATE(2026,9,28)),"Check Date",INT((A1620-DATE(2026,9,1))/7)+1)</f>
        <v>Check Date</v>
      </c>
    </row>
    <row r="451" spans="23:23" x14ac:dyDescent="0.3">
      <c r="W451" t="str">
        <f>IF(OR(A2648&lt;DATE(2026,9,1),A2648&gt;DATE(2026,9,28)),"Check Date",INT((A2648-DATE(2026,9,1))/7)+1)</f>
        <v>Check Date</v>
      </c>
    </row>
    <row r="452" spans="23:23" x14ac:dyDescent="0.3">
      <c r="W452" t="str">
        <f>IF(OR(A524&lt;DATE(2026,9,1),A524&gt;DATE(2026,9,28)),"Check Date",INT((A524-DATE(2026,9,1))/7)+1)</f>
        <v>Check Date</v>
      </c>
    </row>
    <row r="453" spans="23:23" x14ac:dyDescent="0.3">
      <c r="W453" t="str">
        <f>IF(OR(A2096&lt;DATE(2026,9,1),A2096&gt;DATE(2026,9,28)),"Check Date",INT((A2096-DATE(2026,9,1))/7)+1)</f>
        <v>Check Date</v>
      </c>
    </row>
    <row r="454" spans="23:23" x14ac:dyDescent="0.3">
      <c r="W454" t="str">
        <f>IF(OR(A2533&lt;DATE(2026,9,1),A2533&gt;DATE(2026,9,28)),"Check Date",INT((A2533-DATE(2026,9,1))/7)+1)</f>
        <v>Check Date</v>
      </c>
    </row>
    <row r="455" spans="23:23" x14ac:dyDescent="0.3">
      <c r="W455" t="str">
        <f>IF(OR(A1829&lt;DATE(2026,9,1),A1829&gt;DATE(2026,9,28)),"Check Date",INT((A1829-DATE(2026,9,1))/7)+1)</f>
        <v>Check Date</v>
      </c>
    </row>
    <row r="456" spans="23:23" x14ac:dyDescent="0.3">
      <c r="W456" t="str">
        <f>IF(OR(A1122&lt;DATE(2026,9,1),A1122&gt;DATE(2026,9,28)),"Check Date",INT((A1122-DATE(2026,9,1))/7)+1)</f>
        <v>Check Date</v>
      </c>
    </row>
    <row r="457" spans="23:23" x14ac:dyDescent="0.3">
      <c r="W457" t="str">
        <f>IF(OR(A593&lt;DATE(2026,9,1),A593&gt;DATE(2026,9,28)),"Check Date",INT((A593-DATE(2026,9,1))/7)+1)</f>
        <v>Check Date</v>
      </c>
    </row>
    <row r="458" spans="23:23" x14ac:dyDescent="0.3">
      <c r="W458" t="str">
        <f>IF(OR(A279&lt;DATE(2026,9,1),A279&gt;DATE(2026,9,28)),"Check Date",INT((A279-DATE(2026,9,1))/7)+1)</f>
        <v>Check Date</v>
      </c>
    </row>
    <row r="459" spans="23:23" x14ac:dyDescent="0.3">
      <c r="W459" t="str">
        <f>IF(OR(A924&lt;DATE(2026,9,1),A924&gt;DATE(2026,9,28)),"Check Date",INT((A924-DATE(2026,9,1))/7)+1)</f>
        <v>Check Date</v>
      </c>
    </row>
    <row r="460" spans="23:23" x14ac:dyDescent="0.3">
      <c r="W460" t="str">
        <f>IF(OR(A982&lt;DATE(2026,9,1),A982&gt;DATE(2026,9,28)),"Check Date",INT((A982-DATE(2026,9,1))/7)+1)</f>
        <v>Check Date</v>
      </c>
    </row>
    <row r="461" spans="23:23" x14ac:dyDescent="0.3">
      <c r="W461" t="str">
        <f>IF(OR(A129&lt;DATE(2026,9,1),A129&gt;DATE(2026,9,28)),"Check Date",INT((A129-DATE(2026,9,1))/7)+1)</f>
        <v>Check Date</v>
      </c>
    </row>
    <row r="462" spans="23:23" x14ac:dyDescent="0.3">
      <c r="W462" t="str">
        <f>IF(OR(A2307&lt;DATE(2026,9,1),A2307&gt;DATE(2026,9,28)),"Check Date",INT((A2307-DATE(2026,9,1))/7)+1)</f>
        <v>Check Date</v>
      </c>
    </row>
    <row r="463" spans="23:23" x14ac:dyDescent="0.3">
      <c r="W463" t="str">
        <f>IF(OR(A1990&lt;DATE(2026,9,1),A1990&gt;DATE(2026,9,28)),"Check Date",INT((A1990-DATE(2026,9,1))/7)+1)</f>
        <v>Check Date</v>
      </c>
    </row>
    <row r="464" spans="23:23" x14ac:dyDescent="0.3">
      <c r="W464" t="str">
        <f>IF(OR(A2524&lt;DATE(2026,9,1),A2524&gt;DATE(2026,9,28)),"Check Date",INT((A2524-DATE(2026,9,1))/7)+1)</f>
        <v>Check Date</v>
      </c>
    </row>
    <row r="465" spans="23:23" x14ac:dyDescent="0.3">
      <c r="W465" t="str">
        <f>IF(OR(A1968&lt;DATE(2026,9,1),A1968&gt;DATE(2026,9,28)),"Check Date",INT((A1968-DATE(2026,9,1))/7)+1)</f>
        <v>Check Date</v>
      </c>
    </row>
    <row r="466" spans="23:23" x14ac:dyDescent="0.3">
      <c r="W466" t="str">
        <f>IF(OR(A1393&lt;DATE(2026,9,1),A1393&gt;DATE(2026,9,28)),"Check Date",INT((A1393-DATE(2026,9,1))/7)+1)</f>
        <v>Check Date</v>
      </c>
    </row>
    <row r="467" spans="23:23" x14ac:dyDescent="0.3">
      <c r="W467" t="str">
        <f>IF(OR(A949&lt;DATE(2026,9,1),A949&gt;DATE(2026,9,28)),"Check Date",INT((A949-DATE(2026,9,1))/7)+1)</f>
        <v>Check Date</v>
      </c>
    </row>
    <row r="468" spans="23:23" x14ac:dyDescent="0.3">
      <c r="W468" t="str">
        <f>IF(OR(A1899&lt;DATE(2026,9,1),A1899&gt;DATE(2026,9,28)),"Check Date",INT((A1899-DATE(2026,9,1))/7)+1)</f>
        <v>Check Date</v>
      </c>
    </row>
    <row r="469" spans="23:23" x14ac:dyDescent="0.3">
      <c r="W469" t="str">
        <f>IF(OR(A2002&lt;DATE(2026,9,1),A2002&gt;DATE(2026,9,28)),"Check Date",INT((A2002-DATE(2026,9,1))/7)+1)</f>
        <v>Check Date</v>
      </c>
    </row>
    <row r="470" spans="23:23" x14ac:dyDescent="0.3">
      <c r="W470" t="str">
        <f>IF(OR(A460&lt;DATE(2026,9,1),A460&gt;DATE(2026,9,28)),"Check Date",INT((A460-DATE(2026,9,1))/7)+1)</f>
        <v>Check Date</v>
      </c>
    </row>
    <row r="471" spans="23:23" x14ac:dyDescent="0.3">
      <c r="W471" t="str">
        <f>IF(OR(A1486&lt;DATE(2026,9,1),A1486&gt;DATE(2026,9,28)),"Check Date",INT((A1486-DATE(2026,9,1))/7)+1)</f>
        <v>Check Date</v>
      </c>
    </row>
    <row r="472" spans="23:23" x14ac:dyDescent="0.3">
      <c r="W472" t="str">
        <f>IF(OR(A1399&lt;DATE(2026,9,1),A1399&gt;DATE(2026,9,28)),"Check Date",INT((A1399-DATE(2026,9,1))/7)+1)</f>
        <v>Check Date</v>
      </c>
    </row>
    <row r="473" spans="23:23" x14ac:dyDescent="0.3">
      <c r="W473" t="str">
        <f>IF(OR(A1920&lt;DATE(2026,9,1),A1920&gt;DATE(2026,9,28)),"Check Date",INT((A1920-DATE(2026,9,1))/7)+1)</f>
        <v>Check Date</v>
      </c>
    </row>
    <row r="474" spans="23:23" x14ac:dyDescent="0.3">
      <c r="W474" t="str">
        <f>IF(OR(A488&lt;DATE(2026,9,1),A488&gt;DATE(2026,9,28)),"Check Date",INT((A488-DATE(2026,9,1))/7)+1)</f>
        <v>Check Date</v>
      </c>
    </row>
    <row r="475" spans="23:23" x14ac:dyDescent="0.3">
      <c r="W475" t="str">
        <f>IF(OR(A574&lt;DATE(2026,9,1),A574&gt;DATE(2026,9,28)),"Check Date",INT((A574-DATE(2026,9,1))/7)+1)</f>
        <v>Check Date</v>
      </c>
    </row>
    <row r="476" spans="23:23" x14ac:dyDescent="0.3">
      <c r="W476" t="str">
        <f>IF(OR(A2144&lt;DATE(2026,9,1),A2144&gt;DATE(2026,9,28)),"Check Date",INT((A2144-DATE(2026,9,1))/7)+1)</f>
        <v>Check Date</v>
      </c>
    </row>
    <row r="477" spans="23:23" x14ac:dyDescent="0.3">
      <c r="W477" t="str">
        <f>IF(OR(A214&lt;DATE(2026,9,1),A214&gt;DATE(2026,9,28)),"Check Date",INT((A214-DATE(2026,9,1))/7)+1)</f>
        <v>Check Date</v>
      </c>
    </row>
    <row r="478" spans="23:23" x14ac:dyDescent="0.3">
      <c r="W478" t="str">
        <f>IF(OR(A1000&lt;DATE(2026,9,1),A1000&gt;DATE(2026,9,28)),"Check Date",INT((A1000-DATE(2026,9,1))/7)+1)</f>
        <v>Check Date</v>
      </c>
    </row>
    <row r="479" spans="23:23" x14ac:dyDescent="0.3">
      <c r="W479" t="str">
        <f>IF(OR(A78&lt;DATE(2026,9,1),A78&gt;DATE(2026,9,28)),"Check Date",INT((A78-DATE(2026,9,1))/7)+1)</f>
        <v>Check Date</v>
      </c>
    </row>
    <row r="480" spans="23:23" x14ac:dyDescent="0.3">
      <c r="W480" t="str">
        <f>IF(OR(A2927&lt;DATE(2026,9,1),A2927&gt;DATE(2026,9,28)),"Check Date",INT((A2927-DATE(2026,9,1))/7)+1)</f>
        <v>Check Date</v>
      </c>
    </row>
    <row r="481" spans="23:23" x14ac:dyDescent="0.3">
      <c r="W481" t="str">
        <f>IF(OR(A2847&lt;DATE(2026,9,1),A2847&gt;DATE(2026,9,28)),"Check Date",INT((A2847-DATE(2026,9,1))/7)+1)</f>
        <v>Check Date</v>
      </c>
    </row>
    <row r="482" spans="23:23" x14ac:dyDescent="0.3">
      <c r="W482" t="str">
        <f>IF(OR(A1542&lt;DATE(2026,9,1),A1542&gt;DATE(2026,9,28)),"Check Date",INT((A1542-DATE(2026,9,1))/7)+1)</f>
        <v>Check Date</v>
      </c>
    </row>
    <row r="483" spans="23:23" x14ac:dyDescent="0.3">
      <c r="W483" t="str">
        <f>IF(OR(A1379&lt;DATE(2026,9,1),A1379&gt;DATE(2026,9,28)),"Check Date",INT((A1379-DATE(2026,9,1))/7)+1)</f>
        <v>Check Date</v>
      </c>
    </row>
    <row r="484" spans="23:23" x14ac:dyDescent="0.3">
      <c r="W484" t="str">
        <f>IF(OR(A2701&lt;DATE(2026,9,1),A2701&gt;DATE(2026,9,28)),"Check Date",INT((A2701-DATE(2026,9,1))/7)+1)</f>
        <v>Check Date</v>
      </c>
    </row>
    <row r="485" spans="23:23" x14ac:dyDescent="0.3">
      <c r="W485" t="str">
        <f>IF(OR(A712&lt;DATE(2026,9,1),A712&gt;DATE(2026,9,28)),"Check Date",INT((A712-DATE(2026,9,1))/7)+1)</f>
        <v>Check Date</v>
      </c>
    </row>
    <row r="486" spans="23:23" x14ac:dyDescent="0.3">
      <c r="W486" t="str">
        <f>IF(OR(A2972&lt;DATE(2026,9,1),A2972&gt;DATE(2026,9,28)),"Check Date",INT((A2972-DATE(2026,9,1))/7)+1)</f>
        <v>Check Date</v>
      </c>
    </row>
    <row r="487" spans="23:23" x14ac:dyDescent="0.3">
      <c r="W487" t="str">
        <f>IF(OR(A624&lt;DATE(2026,9,1),A624&gt;DATE(2026,9,28)),"Check Date",INT((A624-DATE(2026,9,1))/7)+1)</f>
        <v>Check Date</v>
      </c>
    </row>
    <row r="488" spans="23:23" x14ac:dyDescent="0.3">
      <c r="W488" t="str">
        <f>IF(OR(A1728&lt;DATE(2026,9,1),A1728&gt;DATE(2026,9,28)),"Check Date",INT((A1728-DATE(2026,9,1))/7)+1)</f>
        <v>Check Date</v>
      </c>
    </row>
    <row r="489" spans="23:23" x14ac:dyDescent="0.3">
      <c r="W489" t="str">
        <f>IF(OR(A595&lt;DATE(2026,9,1),A595&gt;DATE(2026,9,28)),"Check Date",INT((A595-DATE(2026,9,1))/7)+1)</f>
        <v>Check Date</v>
      </c>
    </row>
    <row r="490" spans="23:23" x14ac:dyDescent="0.3">
      <c r="W490" t="str">
        <f>IF(OR(A1582&lt;DATE(2026,9,1),A1582&gt;DATE(2026,9,28)),"Check Date",INT((A1582-DATE(2026,9,1))/7)+1)</f>
        <v>Check Date</v>
      </c>
    </row>
    <row r="491" spans="23:23" x14ac:dyDescent="0.3">
      <c r="W491" t="str">
        <f>IF(OR(A2285&lt;DATE(2026,9,1),A2285&gt;DATE(2026,9,28)),"Check Date",INT((A2285-DATE(2026,9,1))/7)+1)</f>
        <v>Check Date</v>
      </c>
    </row>
    <row r="492" spans="23:23" x14ac:dyDescent="0.3">
      <c r="W492" t="str">
        <f>IF(OR(A1670&lt;DATE(2026,9,1),A1670&gt;DATE(2026,9,28)),"Check Date",INT((A1670-DATE(2026,9,1))/7)+1)</f>
        <v>Check Date</v>
      </c>
    </row>
    <row r="493" spans="23:23" x14ac:dyDescent="0.3">
      <c r="W493" t="str">
        <f>IF(OR(A1612&lt;DATE(2026,9,1),A1612&gt;DATE(2026,9,28)),"Check Date",INT((A1612-DATE(2026,9,1))/7)+1)</f>
        <v>Check Date</v>
      </c>
    </row>
    <row r="494" spans="23:23" x14ac:dyDescent="0.3">
      <c r="W494" t="str">
        <f>IF(OR(A1474&lt;DATE(2026,9,1),A1474&gt;DATE(2026,9,28)),"Check Date",INT((A1474-DATE(2026,9,1))/7)+1)</f>
        <v>Check Date</v>
      </c>
    </row>
    <row r="495" spans="23:23" x14ac:dyDescent="0.3">
      <c r="W495" t="str">
        <f>IF(OR(A1708&lt;DATE(2026,9,1),A1708&gt;DATE(2026,9,28)),"Check Date",INT((A1708-DATE(2026,9,1))/7)+1)</f>
        <v>Check Date</v>
      </c>
    </row>
    <row r="496" spans="23:23" x14ac:dyDescent="0.3">
      <c r="W496" t="str">
        <f>IF(OR(A2352&lt;DATE(2026,9,1),A2352&gt;DATE(2026,9,28)),"Check Date",INT((A2352-DATE(2026,9,1))/7)+1)</f>
        <v>Check Date</v>
      </c>
    </row>
    <row r="497" spans="23:23" x14ac:dyDescent="0.3">
      <c r="W497" t="str">
        <f>IF(OR(A893&lt;DATE(2026,9,1),A893&gt;DATE(2026,9,28)),"Check Date",INT((A893-DATE(2026,9,1))/7)+1)</f>
        <v>Check Date</v>
      </c>
    </row>
    <row r="498" spans="23:23" x14ac:dyDescent="0.3">
      <c r="W498" t="str">
        <f>IF(OR(A2876&lt;DATE(2026,9,1),A2876&gt;DATE(2026,9,28)),"Check Date",INT((A2876-DATE(2026,9,1))/7)+1)</f>
        <v>Check Date</v>
      </c>
    </row>
    <row r="499" spans="23:23" x14ac:dyDescent="0.3">
      <c r="W499" t="str">
        <f>IF(OR(A25&lt;DATE(2026,9,1),A25&gt;DATE(2026,9,28)),"Check Date",INT((A25-DATE(2026,9,1))/7)+1)</f>
        <v>Check Date</v>
      </c>
    </row>
    <row r="500" spans="23:23" x14ac:dyDescent="0.3">
      <c r="W500" t="str">
        <f>IF(OR(A1903&lt;DATE(2026,9,1),A1903&gt;DATE(2026,9,28)),"Check Date",INT((A1903-DATE(2026,9,1))/7)+1)</f>
        <v>Check Date</v>
      </c>
    </row>
    <row r="501" spans="23:23" x14ac:dyDescent="0.3">
      <c r="W501" t="str">
        <f>IF(OR(A2832&lt;DATE(2026,9,1),A2832&gt;DATE(2026,9,28)),"Check Date",INT((A2832-DATE(2026,9,1))/7)+1)</f>
        <v>Check Date</v>
      </c>
    </row>
    <row r="502" spans="23:23" x14ac:dyDescent="0.3">
      <c r="W502" t="str">
        <f>IF(OR(A2715&lt;DATE(2026,9,1),A2715&gt;DATE(2026,9,28)),"Check Date",INT((A2715-DATE(2026,9,1))/7)+1)</f>
        <v>Check Date</v>
      </c>
    </row>
    <row r="503" spans="23:23" x14ac:dyDescent="0.3">
      <c r="W503" t="str">
        <f>IF(OR(A1946&lt;DATE(2026,9,1),A1946&gt;DATE(2026,9,28)),"Check Date",INT((A1946-DATE(2026,9,1))/7)+1)</f>
        <v>Check Date</v>
      </c>
    </row>
    <row r="504" spans="23:23" x14ac:dyDescent="0.3">
      <c r="W504" t="str">
        <f>IF(OR(A1052&lt;DATE(2026,9,1),A1052&gt;DATE(2026,9,28)),"Check Date",INT((A1052-DATE(2026,9,1))/7)+1)</f>
        <v>Check Date</v>
      </c>
    </row>
    <row r="505" spans="23:23" x14ac:dyDescent="0.3">
      <c r="W505" t="str">
        <f>IF(OR(A1845&lt;DATE(2026,9,1),A1845&gt;DATE(2026,9,28)),"Check Date",INT((A1845-DATE(2026,9,1))/7)+1)</f>
        <v>Check Date</v>
      </c>
    </row>
    <row r="506" spans="23:23" x14ac:dyDescent="0.3">
      <c r="W506" t="str">
        <f>IF(OR(A2473&lt;DATE(2026,9,1),A2473&gt;DATE(2026,9,28)),"Check Date",INT((A2473-DATE(2026,9,1))/7)+1)</f>
        <v>Check Date</v>
      </c>
    </row>
    <row r="507" spans="23:23" x14ac:dyDescent="0.3">
      <c r="W507" t="str">
        <f>IF(OR(A2590&lt;DATE(2026,9,1),A2590&gt;DATE(2026,9,28)),"Check Date",INT((A2590-DATE(2026,9,1))/7)+1)</f>
        <v>Check Date</v>
      </c>
    </row>
    <row r="508" spans="23:23" x14ac:dyDescent="0.3">
      <c r="W508" t="str">
        <f>IF(OR(A137&lt;DATE(2026,9,1),A137&gt;DATE(2026,9,28)),"Check Date",INT((A137-DATE(2026,9,1))/7)+1)</f>
        <v>Check Date</v>
      </c>
    </row>
    <row r="509" spans="23:23" x14ac:dyDescent="0.3">
      <c r="W509" t="str">
        <f>IF(OR(A1146&lt;DATE(2026,9,1),A1146&gt;DATE(2026,9,28)),"Check Date",INT((A1146-DATE(2026,9,1))/7)+1)</f>
        <v>Check Date</v>
      </c>
    </row>
    <row r="510" spans="23:23" x14ac:dyDescent="0.3">
      <c r="W510" t="str">
        <f>IF(OR(A2642&lt;DATE(2026,9,1),A2642&gt;DATE(2026,9,28)),"Check Date",INT((A2642-DATE(2026,9,1))/7)+1)</f>
        <v>Check Date</v>
      </c>
    </row>
    <row r="511" spans="23:23" x14ac:dyDescent="0.3">
      <c r="W511" t="str">
        <f>IF(OR(A171&lt;DATE(2026,9,1),A171&gt;DATE(2026,9,28)),"Check Date",INT((A171-DATE(2026,9,1))/7)+1)</f>
        <v>Check Date</v>
      </c>
    </row>
    <row r="512" spans="23:23" x14ac:dyDescent="0.3">
      <c r="W512" t="str">
        <f>IF(OR(A1717&lt;DATE(2026,9,1),A1717&gt;DATE(2026,9,28)),"Check Date",INT((A1717-DATE(2026,9,1))/7)+1)</f>
        <v>Check Date</v>
      </c>
    </row>
    <row r="513" spans="23:23" x14ac:dyDescent="0.3">
      <c r="W513" t="str">
        <f>IF(OR(A1166&lt;DATE(2026,9,1),A1166&gt;DATE(2026,9,28)),"Check Date",INT((A1166-DATE(2026,9,1))/7)+1)</f>
        <v>Check Date</v>
      </c>
    </row>
    <row r="514" spans="23:23" x14ac:dyDescent="0.3">
      <c r="W514" t="str">
        <f>IF(OR(A2809&lt;DATE(2026,9,1),A2809&gt;DATE(2026,9,28)),"Check Date",INT((A2809-DATE(2026,9,1))/7)+1)</f>
        <v>Check Date</v>
      </c>
    </row>
    <row r="515" spans="23:23" x14ac:dyDescent="0.3">
      <c r="W515" t="str">
        <f>IF(OR(A794&lt;DATE(2026,9,1),A794&gt;DATE(2026,9,28)),"Check Date",INT((A794-DATE(2026,9,1))/7)+1)</f>
        <v>Check Date</v>
      </c>
    </row>
    <row r="516" spans="23:23" x14ac:dyDescent="0.3">
      <c r="W516" t="str">
        <f>IF(OR(A683&lt;DATE(2026,9,1),A683&gt;DATE(2026,9,28)),"Check Date",INT((A683-DATE(2026,9,1))/7)+1)</f>
        <v>Check Date</v>
      </c>
    </row>
    <row r="517" spans="23:23" x14ac:dyDescent="0.3">
      <c r="W517" t="str">
        <f>IF(OR(A1784&lt;DATE(2026,9,1),A1784&gt;DATE(2026,9,28)),"Check Date",INT((A1784-DATE(2026,9,1))/7)+1)</f>
        <v>Check Date</v>
      </c>
    </row>
    <row r="518" spans="23:23" x14ac:dyDescent="0.3">
      <c r="W518" t="str">
        <f>IF(OR(A650&lt;DATE(2026,9,1),A650&gt;DATE(2026,9,28)),"Check Date",INT((A650-DATE(2026,9,1))/7)+1)</f>
        <v>Check Date</v>
      </c>
    </row>
    <row r="519" spans="23:23" x14ac:dyDescent="0.3">
      <c r="W519" t="str">
        <f>IF(OR(A2150&lt;DATE(2026,9,1),A2150&gt;DATE(2026,9,28)),"Check Date",INT((A2150-DATE(2026,9,1))/7)+1)</f>
        <v>Check Date</v>
      </c>
    </row>
    <row r="520" spans="23:23" x14ac:dyDescent="0.3">
      <c r="W520" t="str">
        <f>IF(OR(A608&lt;DATE(2026,9,1),A608&gt;DATE(2026,9,28)),"Check Date",INT((A608-DATE(2026,9,1))/7)+1)</f>
        <v>Check Date</v>
      </c>
    </row>
    <row r="521" spans="23:23" x14ac:dyDescent="0.3">
      <c r="W521" t="str">
        <f>IF(OR(A1112&lt;DATE(2026,9,1),A1112&gt;DATE(2026,9,28)),"Check Date",INT((A1112-DATE(2026,9,1))/7)+1)</f>
        <v>Check Date</v>
      </c>
    </row>
    <row r="522" spans="23:23" x14ac:dyDescent="0.3">
      <c r="W522" t="str">
        <f>IF(OR(A209&lt;DATE(2026,9,1),A209&gt;DATE(2026,9,28)),"Check Date",INT((A209-DATE(2026,9,1))/7)+1)</f>
        <v>Check Date</v>
      </c>
    </row>
    <row r="523" spans="23:23" x14ac:dyDescent="0.3">
      <c r="W523" t="str">
        <f>IF(OR(A2465&lt;DATE(2026,9,1),A2465&gt;DATE(2026,9,28)),"Check Date",INT((A2465-DATE(2026,9,1))/7)+1)</f>
        <v>Check Date</v>
      </c>
    </row>
    <row r="524" spans="23:23" x14ac:dyDescent="0.3">
      <c r="W524" t="str">
        <f>IF(OR(A2288&lt;DATE(2026,9,1),A2288&gt;DATE(2026,9,28)),"Check Date",INT((A2288-DATE(2026,9,1))/7)+1)</f>
        <v>Check Date</v>
      </c>
    </row>
    <row r="525" spans="23:23" x14ac:dyDescent="0.3">
      <c r="W525" t="str">
        <f>IF(OR(A1698&lt;DATE(2026,9,1),A1698&gt;DATE(2026,9,28)),"Check Date",INT((A1698-DATE(2026,9,1))/7)+1)</f>
        <v>Check Date</v>
      </c>
    </row>
    <row r="526" spans="23:23" x14ac:dyDescent="0.3">
      <c r="W526" t="str">
        <f>IF(OR(A52&lt;DATE(2026,9,1),A52&gt;DATE(2026,9,28)),"Check Date",INT((A52-DATE(2026,9,1))/7)+1)</f>
        <v>Check Date</v>
      </c>
    </row>
    <row r="527" spans="23:23" x14ac:dyDescent="0.3">
      <c r="W527" t="str">
        <f>IF(OR(A2407&lt;DATE(2026,9,1),A2407&gt;DATE(2026,9,28)),"Check Date",INT((A2407-DATE(2026,9,1))/7)+1)</f>
        <v>Check Date</v>
      </c>
    </row>
    <row r="528" spans="23:23" x14ac:dyDescent="0.3">
      <c r="W528" t="str">
        <f>IF(OR(A1193&lt;DATE(2026,9,1),A1193&gt;DATE(2026,9,28)),"Check Date",INT((A1193-DATE(2026,9,1))/7)+1)</f>
        <v>Check Date</v>
      </c>
    </row>
    <row r="529" spans="23:23" x14ac:dyDescent="0.3">
      <c r="W529" t="str">
        <f>IF(OR(A1615&lt;DATE(2026,9,1),A1615&gt;DATE(2026,9,28)),"Check Date",INT((A1615-DATE(2026,9,1))/7)+1)</f>
        <v>Check Date</v>
      </c>
    </row>
    <row r="530" spans="23:23" x14ac:dyDescent="0.3">
      <c r="W530" t="str">
        <f>IF(OR(A105&lt;DATE(2026,9,1),A105&gt;DATE(2026,9,28)),"Check Date",INT((A105-DATE(2026,9,1))/7)+1)</f>
        <v>Check Date</v>
      </c>
    </row>
    <row r="531" spans="23:23" x14ac:dyDescent="0.3">
      <c r="W531" t="str">
        <f>IF(OR(A992&lt;DATE(2026,9,1),A992&gt;DATE(2026,9,28)),"Check Date",INT((A992-DATE(2026,9,1))/7)+1)</f>
        <v>Check Date</v>
      </c>
    </row>
    <row r="532" spans="23:23" x14ac:dyDescent="0.3">
      <c r="W532" t="str">
        <f>IF(OR(A661&lt;DATE(2026,9,1),A661&gt;DATE(2026,9,28)),"Check Date",INT((A661-DATE(2026,9,1))/7)+1)</f>
        <v>Check Date</v>
      </c>
    </row>
    <row r="533" spans="23:23" x14ac:dyDescent="0.3">
      <c r="W533" t="str">
        <f>IF(OR(A1889&lt;DATE(2026,9,1),A1889&gt;DATE(2026,9,28)),"Check Date",INT((A1889-DATE(2026,9,1))/7)+1)</f>
        <v>Check Date</v>
      </c>
    </row>
    <row r="534" spans="23:23" x14ac:dyDescent="0.3">
      <c r="W534" t="str">
        <f>IF(OR(A13&lt;DATE(2026,9,1),A13&gt;DATE(2026,9,28)),"Check Date",INT((A13-DATE(2026,9,1))/7)+1)</f>
        <v>Check Date</v>
      </c>
    </row>
    <row r="535" spans="23:23" x14ac:dyDescent="0.3">
      <c r="W535" t="str">
        <f>IF(OR(A153&lt;DATE(2026,9,1),A153&gt;DATE(2026,9,28)),"Check Date",INT((A153-DATE(2026,9,1))/7)+1)</f>
        <v>Check Date</v>
      </c>
    </row>
    <row r="536" spans="23:23" x14ac:dyDescent="0.3">
      <c r="W536" t="str">
        <f>IF(OR(A2610&lt;DATE(2026,9,1),A2610&gt;DATE(2026,9,28)),"Check Date",INT((A2610-DATE(2026,9,1))/7)+1)</f>
        <v>Check Date</v>
      </c>
    </row>
    <row r="537" spans="23:23" x14ac:dyDescent="0.3">
      <c r="W537" t="str">
        <f>IF(OR(A407&lt;DATE(2026,9,1),A407&gt;DATE(2026,9,28)),"Check Date",INT((A407-DATE(2026,9,1))/7)+1)</f>
        <v>Check Date</v>
      </c>
    </row>
    <row r="538" spans="23:23" x14ac:dyDescent="0.3">
      <c r="W538" t="str">
        <f>IF(OR(A1141&lt;DATE(2026,9,1),A1141&gt;DATE(2026,9,28)),"Check Date",INT((A1141-DATE(2026,9,1))/7)+1)</f>
        <v>Check Date</v>
      </c>
    </row>
    <row r="539" spans="23:23" x14ac:dyDescent="0.3">
      <c r="W539" t="str">
        <f>IF(OR(A1344&lt;DATE(2026,9,1),A1344&gt;DATE(2026,9,28)),"Check Date",INT((A1344-DATE(2026,9,1))/7)+1)</f>
        <v>Check Date</v>
      </c>
    </row>
    <row r="540" spans="23:23" x14ac:dyDescent="0.3">
      <c r="W540" t="str">
        <f>IF(OR(A254&lt;DATE(2026,9,1),A254&gt;DATE(2026,9,28)),"Check Date",INT((A254-DATE(2026,9,1))/7)+1)</f>
        <v>Check Date</v>
      </c>
    </row>
    <row r="541" spans="23:23" x14ac:dyDescent="0.3">
      <c r="W541" t="str">
        <f>IF(OR(A1155&lt;DATE(2026,9,1),A1155&gt;DATE(2026,9,28)),"Check Date",INT((A1155-DATE(2026,9,1))/7)+1)</f>
        <v>Check Date</v>
      </c>
    </row>
    <row r="542" spans="23:23" x14ac:dyDescent="0.3">
      <c r="W542" t="str">
        <f>IF(OR(A2388&lt;DATE(2026,9,1),A2388&gt;DATE(2026,9,28)),"Check Date",INT((A2388-DATE(2026,9,1))/7)+1)</f>
        <v>Check Date</v>
      </c>
    </row>
    <row r="543" spans="23:23" x14ac:dyDescent="0.3">
      <c r="W543" t="str">
        <f>IF(OR(A742&lt;DATE(2026,9,1),A742&gt;DATE(2026,9,28)),"Check Date",INT((A742-DATE(2026,9,1))/7)+1)</f>
        <v>Check Date</v>
      </c>
    </row>
    <row r="544" spans="23:23" x14ac:dyDescent="0.3">
      <c r="W544" t="str">
        <f>IF(OR(A2184&lt;DATE(2026,9,1),A2184&gt;DATE(2026,9,28)),"Check Date",INT((A2184-DATE(2026,9,1))/7)+1)</f>
        <v>Check Date</v>
      </c>
    </row>
    <row r="545" spans="23:23" x14ac:dyDescent="0.3">
      <c r="W545" t="str">
        <f>IF(OR(A493&lt;DATE(2026,9,1),A493&gt;DATE(2026,9,28)),"Check Date",INT((A493-DATE(2026,9,1))/7)+1)</f>
        <v>Check Date</v>
      </c>
    </row>
    <row r="546" spans="23:23" x14ac:dyDescent="0.3">
      <c r="W546" t="str">
        <f>IF(OR(A2154&lt;DATE(2026,9,1),A2154&gt;DATE(2026,9,28)),"Check Date",INT((A2154-DATE(2026,9,1))/7)+1)</f>
        <v>Check Date</v>
      </c>
    </row>
    <row r="547" spans="23:23" x14ac:dyDescent="0.3">
      <c r="W547" t="str">
        <f>IF(OR(A2886&lt;DATE(2026,9,1),A2886&gt;DATE(2026,9,28)),"Check Date",INT((A2886-DATE(2026,9,1))/7)+1)</f>
        <v>Check Date</v>
      </c>
    </row>
    <row r="548" spans="23:23" x14ac:dyDescent="0.3">
      <c r="W548" t="str">
        <f>IF(OR(A870&lt;DATE(2026,9,1),A870&gt;DATE(2026,9,28)),"Check Date",INT((A870-DATE(2026,9,1))/7)+1)</f>
        <v>Check Date</v>
      </c>
    </row>
    <row r="549" spans="23:23" x14ac:dyDescent="0.3">
      <c r="W549" t="str">
        <f>IF(OR(A1971&lt;DATE(2026,9,1),A1971&gt;DATE(2026,9,28)),"Check Date",INT((A1971-DATE(2026,9,1))/7)+1)</f>
        <v>Check Date</v>
      </c>
    </row>
    <row r="550" spans="23:23" x14ac:dyDescent="0.3">
      <c r="W550" t="str">
        <f>IF(OR(A15&lt;DATE(2026,9,1),A15&gt;DATE(2026,9,28)),"Check Date",INT((A15-DATE(2026,9,1))/7)+1)</f>
        <v>Check Date</v>
      </c>
    </row>
    <row r="551" spans="23:23" x14ac:dyDescent="0.3">
      <c r="W551" t="str">
        <f>IF(OR(A2509&lt;DATE(2026,9,1),A2509&gt;DATE(2026,9,28)),"Check Date",INT((A2509-DATE(2026,9,1))/7)+1)</f>
        <v>Check Date</v>
      </c>
    </row>
    <row r="552" spans="23:23" x14ac:dyDescent="0.3">
      <c r="W552" t="str">
        <f>IF(OR(A2397&lt;DATE(2026,9,1),A2397&gt;DATE(2026,9,28)),"Check Date",INT((A2397-DATE(2026,9,1))/7)+1)</f>
        <v>Check Date</v>
      </c>
    </row>
    <row r="553" spans="23:23" x14ac:dyDescent="0.3">
      <c r="W553" t="str">
        <f>IF(OR(A644&lt;DATE(2026,9,1),A644&gt;DATE(2026,9,28)),"Check Date",INT((A644-DATE(2026,9,1))/7)+1)</f>
        <v>Check Date</v>
      </c>
    </row>
    <row r="554" spans="23:23" x14ac:dyDescent="0.3">
      <c r="W554" t="str">
        <f>IF(OR(A358&lt;DATE(2026,9,1),A358&gt;DATE(2026,9,28)),"Check Date",INT((A358-DATE(2026,9,1))/7)+1)</f>
        <v>Check Date</v>
      </c>
    </row>
    <row r="555" spans="23:23" x14ac:dyDescent="0.3">
      <c r="W555" t="str">
        <f>IF(OR(A868&lt;DATE(2026,9,1),A868&gt;DATE(2026,9,28)),"Check Date",INT((A868-DATE(2026,9,1))/7)+1)</f>
        <v>Check Date</v>
      </c>
    </row>
    <row r="556" spans="23:23" x14ac:dyDescent="0.3">
      <c r="W556" t="str">
        <f>IF(OR(A192&lt;DATE(2026,9,1),A192&gt;DATE(2026,9,28)),"Check Date",INT((A192-DATE(2026,9,1))/7)+1)</f>
        <v>Check Date</v>
      </c>
    </row>
    <row r="557" spans="23:23" x14ac:dyDescent="0.3">
      <c r="W557" t="str">
        <f>IF(OR(A2375&lt;DATE(2026,9,1),A2375&gt;DATE(2026,9,28)),"Check Date",INT((A2375-DATE(2026,9,1))/7)+1)</f>
        <v>Check Date</v>
      </c>
    </row>
    <row r="558" spans="23:23" x14ac:dyDescent="0.3">
      <c r="W558" t="str">
        <f>IF(OR(A297&lt;DATE(2026,9,1),A297&gt;DATE(2026,9,28)),"Check Date",INT((A297-DATE(2026,9,1))/7)+1)</f>
        <v>Check Date</v>
      </c>
    </row>
    <row r="559" spans="23:23" x14ac:dyDescent="0.3">
      <c r="W559" t="str">
        <f>IF(OR(A1650&lt;DATE(2026,9,1),A1650&gt;DATE(2026,9,28)),"Check Date",INT((A1650-DATE(2026,9,1))/7)+1)</f>
        <v>Check Date</v>
      </c>
    </row>
    <row r="560" spans="23:23" x14ac:dyDescent="0.3">
      <c r="W560" t="str">
        <f>IF(OR(A2020&lt;DATE(2026,9,1),A2020&gt;DATE(2026,9,28)),"Check Date",INT((A2020-DATE(2026,9,1))/7)+1)</f>
        <v>Check Date</v>
      </c>
    </row>
    <row r="561" spans="23:23" x14ac:dyDescent="0.3">
      <c r="W561" t="str">
        <f>IF(OR(A2532&lt;DATE(2026,9,1),A2532&gt;DATE(2026,9,28)),"Check Date",INT((A2532-DATE(2026,9,1))/7)+1)</f>
        <v>Check Date</v>
      </c>
    </row>
    <row r="562" spans="23:23" x14ac:dyDescent="0.3">
      <c r="W562" t="str">
        <f>IF(OR(A1046&lt;DATE(2026,9,1),A1046&gt;DATE(2026,9,28)),"Check Date",INT((A1046-DATE(2026,9,1))/7)+1)</f>
        <v>Check Date</v>
      </c>
    </row>
    <row r="563" spans="23:23" x14ac:dyDescent="0.3">
      <c r="W563" t="str">
        <f>IF(OR(A2470&lt;DATE(2026,9,1),A2470&gt;DATE(2026,9,28)),"Check Date",INT((A2470-DATE(2026,9,1))/7)+1)</f>
        <v>Check Date</v>
      </c>
    </row>
    <row r="564" spans="23:23" x14ac:dyDescent="0.3">
      <c r="W564" t="str">
        <f>IF(OR(A1218&lt;DATE(2026,9,1),A1218&gt;DATE(2026,9,28)),"Check Date",INT((A1218-DATE(2026,9,1))/7)+1)</f>
        <v>Check Date</v>
      </c>
    </row>
    <row r="565" spans="23:23" x14ac:dyDescent="0.3">
      <c r="W565" t="str">
        <f>IF(OR(A445&lt;DATE(2026,9,1),A445&gt;DATE(2026,9,28)),"Check Date",INT((A445-DATE(2026,9,1))/7)+1)</f>
        <v>Check Date</v>
      </c>
    </row>
    <row r="566" spans="23:23" x14ac:dyDescent="0.3">
      <c r="W566" t="str">
        <f>IF(OR(A2112&lt;DATE(2026,9,1),A2112&gt;DATE(2026,9,28)),"Check Date",INT((A2112-DATE(2026,9,1))/7)+1)</f>
        <v>Check Date</v>
      </c>
    </row>
    <row r="567" spans="23:23" x14ac:dyDescent="0.3">
      <c r="W567" t="str">
        <f>IF(OR(A331&lt;DATE(2026,9,1),A331&gt;DATE(2026,9,28)),"Check Date",INT((A331-DATE(2026,9,1))/7)+1)</f>
        <v>Check Date</v>
      </c>
    </row>
    <row r="568" spans="23:23" x14ac:dyDescent="0.3">
      <c r="W568" t="str">
        <f>IF(OR(A1890&lt;DATE(2026,9,1),A1890&gt;DATE(2026,9,28)),"Check Date",INT((A1890-DATE(2026,9,1))/7)+1)</f>
        <v>Check Date</v>
      </c>
    </row>
    <row r="569" spans="23:23" x14ac:dyDescent="0.3">
      <c r="W569" t="str">
        <f>IF(OR(A1357&lt;DATE(2026,9,1),A1357&gt;DATE(2026,9,28)),"Check Date",INT((A1357-DATE(2026,9,1))/7)+1)</f>
        <v>Check Date</v>
      </c>
    </row>
    <row r="570" spans="23:23" x14ac:dyDescent="0.3">
      <c r="W570" t="str">
        <f>IF(OR(A264&lt;DATE(2026,9,1),A264&gt;DATE(2026,9,28)),"Check Date",INT((A264-DATE(2026,9,1))/7)+1)</f>
        <v>Check Date</v>
      </c>
    </row>
    <row r="571" spans="23:23" x14ac:dyDescent="0.3">
      <c r="W571" t="str">
        <f>IF(OR(A2881&lt;DATE(2026,9,1),A2881&gt;DATE(2026,9,28)),"Check Date",INT((A2881-DATE(2026,9,1))/7)+1)</f>
        <v>Check Date</v>
      </c>
    </row>
    <row r="572" spans="23:23" x14ac:dyDescent="0.3">
      <c r="W572" t="str">
        <f>IF(OR(A1766&lt;DATE(2026,9,1),A1766&gt;DATE(2026,9,28)),"Check Date",INT((A1766-DATE(2026,9,1))/7)+1)</f>
        <v>Check Date</v>
      </c>
    </row>
    <row r="573" spans="23:23" x14ac:dyDescent="0.3">
      <c r="W573" t="str">
        <f>IF(OR(A1599&lt;DATE(2026,9,1),A1599&gt;DATE(2026,9,28)),"Check Date",INT((A1599-DATE(2026,9,1))/7)+1)</f>
        <v>Check Date</v>
      </c>
    </row>
    <row r="574" spans="23:23" x14ac:dyDescent="0.3">
      <c r="W574" t="str">
        <f>IF(OR(A2808&lt;DATE(2026,9,1),A2808&gt;DATE(2026,9,28)),"Check Date",INT((A2808-DATE(2026,9,1))/7)+1)</f>
        <v>Check Date</v>
      </c>
    </row>
    <row r="575" spans="23:23" x14ac:dyDescent="0.3">
      <c r="W575" t="str">
        <f>IF(OR(A2897&lt;DATE(2026,9,1),A2897&gt;DATE(2026,9,28)),"Check Date",INT((A2897-DATE(2026,9,1))/7)+1)</f>
        <v>Check Date</v>
      </c>
    </row>
    <row r="576" spans="23:23" x14ac:dyDescent="0.3">
      <c r="W576" t="str">
        <f>IF(OR(A285&lt;DATE(2026,9,1),A285&gt;DATE(2026,9,28)),"Check Date",INT((A285-DATE(2026,9,1))/7)+1)</f>
        <v>Check Date</v>
      </c>
    </row>
    <row r="577" spans="23:23" x14ac:dyDescent="0.3">
      <c r="W577" t="str">
        <f>IF(OR(A9&lt;DATE(2026,9,1),A9&gt;DATE(2026,9,28)),"Check Date",INT((A9-DATE(2026,9,1))/7)+1)</f>
        <v>Check Date</v>
      </c>
    </row>
    <row r="578" spans="23:23" x14ac:dyDescent="0.3">
      <c r="W578" t="str">
        <f>IF(OR(A2819&lt;DATE(2026,9,1),A2819&gt;DATE(2026,9,28)),"Check Date",INT((A2819-DATE(2026,9,1))/7)+1)</f>
        <v>Check Date</v>
      </c>
    </row>
    <row r="579" spans="23:23" x14ac:dyDescent="0.3">
      <c r="W579" t="str">
        <f>IF(OR(A1707&lt;DATE(2026,9,1),A1707&gt;DATE(2026,9,28)),"Check Date",INT((A1707-DATE(2026,9,1))/7)+1)</f>
        <v>Check Date</v>
      </c>
    </row>
    <row r="580" spans="23:23" x14ac:dyDescent="0.3">
      <c r="W580" t="str">
        <f>IF(OR(A2842&lt;DATE(2026,9,1),A2842&gt;DATE(2026,9,28)),"Check Date",INT((A2842-DATE(2026,9,1))/7)+1)</f>
        <v>Check Date</v>
      </c>
    </row>
    <row r="581" spans="23:23" x14ac:dyDescent="0.3">
      <c r="W581" t="str">
        <f>IF(OR(A1255&lt;DATE(2026,9,1),A1255&gt;DATE(2026,9,28)),"Check Date",INT((A1255-DATE(2026,9,1))/7)+1)</f>
        <v>Check Date</v>
      </c>
    </row>
    <row r="582" spans="23:23" x14ac:dyDescent="0.3">
      <c r="W582" t="str">
        <f>IF(OR(A727&lt;DATE(2026,9,1),A727&gt;DATE(2026,9,28)),"Check Date",INT((A727-DATE(2026,9,1))/7)+1)</f>
        <v>Check Date</v>
      </c>
    </row>
    <row r="583" spans="23:23" x14ac:dyDescent="0.3">
      <c r="W583" t="str">
        <f>IF(OR(A1326&lt;DATE(2026,9,1),A1326&gt;DATE(2026,9,28)),"Check Date",INT((A1326-DATE(2026,9,1))/7)+1)</f>
        <v>Check Date</v>
      </c>
    </row>
    <row r="584" spans="23:23" x14ac:dyDescent="0.3">
      <c r="W584" t="str">
        <f>IF(OR(A280&lt;DATE(2026,9,1),A280&gt;DATE(2026,9,28)),"Check Date",INT((A280-DATE(2026,9,1))/7)+1)</f>
        <v>Check Date</v>
      </c>
    </row>
    <row r="585" spans="23:23" x14ac:dyDescent="0.3">
      <c r="W585" t="str">
        <f>IF(OR(A345&lt;DATE(2026,9,1),A345&gt;DATE(2026,9,28)),"Check Date",INT((A345-DATE(2026,9,1))/7)+1)</f>
        <v>Check Date</v>
      </c>
    </row>
    <row r="586" spans="23:23" x14ac:dyDescent="0.3">
      <c r="W586" t="str">
        <f>IF(OR(A1217&lt;DATE(2026,9,1),A1217&gt;DATE(2026,9,28)),"Check Date",INT((A1217-DATE(2026,9,1))/7)+1)</f>
        <v>Check Date</v>
      </c>
    </row>
    <row r="587" spans="23:23" x14ac:dyDescent="0.3">
      <c r="W587" t="str">
        <f>IF(OR(A1560&lt;DATE(2026,9,1),A1560&gt;DATE(2026,9,28)),"Check Date",INT((A1560-DATE(2026,9,1))/7)+1)</f>
        <v>Check Date</v>
      </c>
    </row>
    <row r="588" spans="23:23" x14ac:dyDescent="0.3">
      <c r="W588" t="str">
        <f>IF(OR(A2777&lt;DATE(2026,9,1),A2777&gt;DATE(2026,9,28)),"Check Date",INT((A2777-DATE(2026,9,1))/7)+1)</f>
        <v>Check Date</v>
      </c>
    </row>
    <row r="589" spans="23:23" x14ac:dyDescent="0.3">
      <c r="W589" t="str">
        <f>IF(OR(A2534&lt;DATE(2026,9,1),A2534&gt;DATE(2026,9,28)),"Check Date",INT((A2534-DATE(2026,9,1))/7)+1)</f>
        <v>Check Date</v>
      </c>
    </row>
    <row r="590" spans="23:23" x14ac:dyDescent="0.3">
      <c r="W590" t="str">
        <f>IF(OR(A657&lt;DATE(2026,9,1),A657&gt;DATE(2026,9,28)),"Check Date",INT((A657-DATE(2026,9,1))/7)+1)</f>
        <v>Check Date</v>
      </c>
    </row>
    <row r="591" spans="23:23" x14ac:dyDescent="0.3">
      <c r="W591" t="str">
        <f>IF(OR(A1211&lt;DATE(2026,9,1),A1211&gt;DATE(2026,9,28)),"Check Date",INT((A1211-DATE(2026,9,1))/7)+1)</f>
        <v>Check Date</v>
      </c>
    </row>
    <row r="592" spans="23:23" x14ac:dyDescent="0.3">
      <c r="W592" t="str">
        <f>IF(OR(A1476&lt;DATE(2026,9,1),A1476&gt;DATE(2026,9,28)),"Check Date",INT((A1476-DATE(2026,9,1))/7)+1)</f>
        <v>Check Date</v>
      </c>
    </row>
    <row r="593" spans="23:23" x14ac:dyDescent="0.3">
      <c r="W593" t="str">
        <f>IF(OR(A2812&lt;DATE(2026,9,1),A2812&gt;DATE(2026,9,28)),"Check Date",INT((A2812-DATE(2026,9,1))/7)+1)</f>
        <v>Check Date</v>
      </c>
    </row>
    <row r="594" spans="23:23" x14ac:dyDescent="0.3">
      <c r="W594" t="str">
        <f>IF(OR(A1220&lt;DATE(2026,9,1),A1220&gt;DATE(2026,9,28)),"Check Date",INT((A1220-DATE(2026,9,1))/7)+1)</f>
        <v>Check Date</v>
      </c>
    </row>
    <row r="595" spans="23:23" x14ac:dyDescent="0.3">
      <c r="W595" t="str">
        <f>IF(OR(A308&lt;DATE(2026,9,1),A308&gt;DATE(2026,9,28)),"Check Date",INT((A308-DATE(2026,9,1))/7)+1)</f>
        <v>Check Date</v>
      </c>
    </row>
    <row r="596" spans="23:23" x14ac:dyDescent="0.3">
      <c r="W596" t="str">
        <f>IF(OR(A1730&lt;DATE(2026,9,1),A1730&gt;DATE(2026,9,28)),"Check Date",INT((A1730-DATE(2026,9,1))/7)+1)</f>
        <v>Check Date</v>
      </c>
    </row>
    <row r="597" spans="23:23" x14ac:dyDescent="0.3">
      <c r="W597" t="str">
        <f>IF(OR(A1539&lt;DATE(2026,9,1),A1539&gt;DATE(2026,9,28)),"Check Date",INT((A1539-DATE(2026,9,1))/7)+1)</f>
        <v>Check Date</v>
      </c>
    </row>
    <row r="598" spans="23:23" x14ac:dyDescent="0.3">
      <c r="W598" t="str">
        <f>IF(OR(A942&lt;DATE(2026,9,1),A942&gt;DATE(2026,9,28)),"Check Date",INT((A942-DATE(2026,9,1))/7)+1)</f>
        <v>Check Date</v>
      </c>
    </row>
    <row r="599" spans="23:23" x14ac:dyDescent="0.3">
      <c r="W599" t="str">
        <f>IF(OR(A1701&lt;DATE(2026,9,1),A1701&gt;DATE(2026,9,28)),"Check Date",INT((A1701-DATE(2026,9,1))/7)+1)</f>
        <v>Check Date</v>
      </c>
    </row>
    <row r="600" spans="23:23" x14ac:dyDescent="0.3">
      <c r="W600" t="str">
        <f>IF(OR(A1758&lt;DATE(2026,9,1),A1758&gt;DATE(2026,9,28)),"Check Date",INT((A1758-DATE(2026,9,1))/7)+1)</f>
        <v>Check Date</v>
      </c>
    </row>
    <row r="601" spans="23:23" x14ac:dyDescent="0.3">
      <c r="W601" t="str">
        <f>IF(OR(A47&lt;DATE(2026,9,1),A47&gt;DATE(2026,9,28)),"Check Date",INT((A47-DATE(2026,9,1))/7)+1)</f>
        <v>Check Date</v>
      </c>
    </row>
    <row r="602" spans="23:23" x14ac:dyDescent="0.3">
      <c r="W602" t="str">
        <f>IF(OR(A1530&lt;DATE(2026,9,1),A1530&gt;DATE(2026,9,28)),"Check Date",INT((A1530-DATE(2026,9,1))/7)+1)</f>
        <v>Check Date</v>
      </c>
    </row>
    <row r="603" spans="23:23" x14ac:dyDescent="0.3">
      <c r="W603" t="str">
        <f>IF(OR(A110&lt;DATE(2026,9,1),A110&gt;DATE(2026,9,28)),"Check Date",INT((A110-DATE(2026,9,1))/7)+1)</f>
        <v>Check Date</v>
      </c>
    </row>
    <row r="604" spans="23:23" x14ac:dyDescent="0.3">
      <c r="W604" t="str">
        <f>IF(OR(A2295&lt;DATE(2026,9,1),A2295&gt;DATE(2026,9,28)),"Check Date",INT((A2295-DATE(2026,9,1))/7)+1)</f>
        <v>Check Date</v>
      </c>
    </row>
    <row r="605" spans="23:23" x14ac:dyDescent="0.3">
      <c r="W605" t="str">
        <f>IF(OR(A2258&lt;DATE(2026,9,1),A2258&gt;DATE(2026,9,28)),"Check Date",INT((A2258-DATE(2026,9,1))/7)+1)</f>
        <v>Check Date</v>
      </c>
    </row>
    <row r="606" spans="23:23" x14ac:dyDescent="0.3">
      <c r="W606" t="str">
        <f>IF(OR(A1982&lt;DATE(2026,9,1),A1982&gt;DATE(2026,9,28)),"Check Date",INT((A1982-DATE(2026,9,1))/7)+1)</f>
        <v>Check Date</v>
      </c>
    </row>
    <row r="607" spans="23:23" x14ac:dyDescent="0.3">
      <c r="W607" t="str">
        <f>IF(OR(A2511&lt;DATE(2026,9,1),A2511&gt;DATE(2026,9,28)),"Check Date",INT((A2511-DATE(2026,9,1))/7)+1)</f>
        <v>Check Date</v>
      </c>
    </row>
    <row r="608" spans="23:23" x14ac:dyDescent="0.3">
      <c r="W608" t="str">
        <f>IF(OR(A2744&lt;DATE(2026,9,1),A2744&gt;DATE(2026,9,28)),"Check Date",INT((A2744-DATE(2026,9,1))/7)+1)</f>
        <v>Check Date</v>
      </c>
    </row>
    <row r="609" spans="23:23" x14ac:dyDescent="0.3">
      <c r="W609" t="str">
        <f>IF(OR(A453&lt;DATE(2026,9,1),A453&gt;DATE(2026,9,28)),"Check Date",INT((A453-DATE(2026,9,1))/7)+1)</f>
        <v>Check Date</v>
      </c>
    </row>
    <row r="610" spans="23:23" x14ac:dyDescent="0.3">
      <c r="W610" t="str">
        <f>IF(OR(A267&lt;DATE(2026,9,1),A267&gt;DATE(2026,9,28)),"Check Date",INT((A267-DATE(2026,9,1))/7)+1)</f>
        <v>Check Date</v>
      </c>
    </row>
    <row r="611" spans="23:23" x14ac:dyDescent="0.3">
      <c r="W611" t="str">
        <f>IF(OR(A474&lt;DATE(2026,9,1),A474&gt;DATE(2026,9,28)),"Check Date",INT((A474-DATE(2026,9,1))/7)+1)</f>
        <v>Check Date</v>
      </c>
    </row>
    <row r="612" spans="23:23" x14ac:dyDescent="0.3">
      <c r="W612" t="str">
        <f>IF(OR(A2687&lt;DATE(2026,9,1),A2687&gt;DATE(2026,9,28)),"Check Date",INT((A2687-DATE(2026,9,1))/7)+1)</f>
        <v>Check Date</v>
      </c>
    </row>
    <row r="613" spans="23:23" x14ac:dyDescent="0.3">
      <c r="W613" t="str">
        <f>IF(OR(A2716&lt;DATE(2026,9,1),A2716&gt;DATE(2026,9,28)),"Check Date",INT((A2716-DATE(2026,9,1))/7)+1)</f>
        <v>Check Date</v>
      </c>
    </row>
    <row r="614" spans="23:23" x14ac:dyDescent="0.3">
      <c r="W614" t="str">
        <f>IF(OR(A112&lt;DATE(2026,9,1),A112&gt;DATE(2026,9,28)),"Check Date",INT((A112-DATE(2026,9,1))/7)+1)</f>
        <v>Check Date</v>
      </c>
    </row>
    <row r="615" spans="23:23" x14ac:dyDescent="0.3">
      <c r="W615" t="str">
        <f>IF(OR(A1194&lt;DATE(2026,9,1),A1194&gt;DATE(2026,9,28)),"Check Date",INT((A1194-DATE(2026,9,1))/7)+1)</f>
        <v>Check Date</v>
      </c>
    </row>
    <row r="616" spans="23:23" x14ac:dyDescent="0.3">
      <c r="W616" t="str">
        <f>IF(OR(A348&lt;DATE(2026,9,1),A348&gt;DATE(2026,9,28)),"Check Date",INT((A348-DATE(2026,9,1))/7)+1)</f>
        <v>Check Date</v>
      </c>
    </row>
    <row r="617" spans="23:23" x14ac:dyDescent="0.3">
      <c r="W617" t="str">
        <f>IF(OR(A1950&lt;DATE(2026,9,1),A1950&gt;DATE(2026,9,28)),"Check Date",INT((A1950-DATE(2026,9,1))/7)+1)</f>
        <v>Check Date</v>
      </c>
    </row>
    <row r="618" spans="23:23" x14ac:dyDescent="0.3">
      <c r="W618" t="str">
        <f>IF(OR(A2711&lt;DATE(2026,9,1),A2711&gt;DATE(2026,9,28)),"Check Date",INT((A2711-DATE(2026,9,1))/7)+1)</f>
        <v>Check Date</v>
      </c>
    </row>
    <row r="619" spans="23:23" x14ac:dyDescent="0.3">
      <c r="W619" t="str">
        <f>IF(OR(A205&lt;DATE(2026,9,1),A205&gt;DATE(2026,9,28)),"Check Date",INT((A205-DATE(2026,9,1))/7)+1)</f>
        <v>Check Date</v>
      </c>
    </row>
    <row r="620" spans="23:23" x14ac:dyDescent="0.3">
      <c r="W620" t="str">
        <f>IF(OR(A2339&lt;DATE(2026,9,1),A2339&gt;DATE(2026,9,28)),"Check Date",INT((A2339-DATE(2026,9,1))/7)+1)</f>
        <v>Check Date</v>
      </c>
    </row>
    <row r="621" spans="23:23" x14ac:dyDescent="0.3">
      <c r="W621" t="str">
        <f>IF(OR(A1345&lt;DATE(2026,9,1),A1345&gt;DATE(2026,9,28)),"Check Date",INT((A1345-DATE(2026,9,1))/7)+1)</f>
        <v>Check Date</v>
      </c>
    </row>
    <row r="622" spans="23:23" x14ac:dyDescent="0.3">
      <c r="W622" t="str">
        <f>IF(OR(A1668&lt;DATE(2026,9,1),A1668&gt;DATE(2026,9,28)),"Check Date",INT((A1668-DATE(2026,9,1))/7)+1)</f>
        <v>Check Date</v>
      </c>
    </row>
    <row r="623" spans="23:23" x14ac:dyDescent="0.3">
      <c r="W623" t="str">
        <f>IF(OR(A1626&lt;DATE(2026,9,1),A1626&gt;DATE(2026,9,28)),"Check Date",INT((A1626-DATE(2026,9,1))/7)+1)</f>
        <v>Check Date</v>
      </c>
    </row>
    <row r="624" spans="23:23" x14ac:dyDescent="0.3">
      <c r="W624" t="str">
        <f>IF(OR(A2855&lt;DATE(2026,9,1),A2855&gt;DATE(2026,9,28)),"Check Date",INT((A2855-DATE(2026,9,1))/7)+1)</f>
        <v>Check Date</v>
      </c>
    </row>
    <row r="625" spans="23:23" x14ac:dyDescent="0.3">
      <c r="W625" t="str">
        <f>IF(OR(A122&lt;DATE(2026,9,1),A122&gt;DATE(2026,9,28)),"Check Date",INT((A122-DATE(2026,9,1))/7)+1)</f>
        <v>Check Date</v>
      </c>
    </row>
    <row r="626" spans="23:23" x14ac:dyDescent="0.3">
      <c r="W626" t="str">
        <f>IF(OR(A2515&lt;DATE(2026,9,1),A2515&gt;DATE(2026,9,28)),"Check Date",INT((A2515-DATE(2026,9,1))/7)+1)</f>
        <v>Check Date</v>
      </c>
    </row>
    <row r="627" spans="23:23" x14ac:dyDescent="0.3">
      <c r="W627" t="str">
        <f>IF(OR(A611&lt;DATE(2026,9,1),A611&gt;DATE(2026,9,28)),"Check Date",INT((A611-DATE(2026,9,1))/7)+1)</f>
        <v>Check Date</v>
      </c>
    </row>
    <row r="628" spans="23:23" x14ac:dyDescent="0.3">
      <c r="W628" t="str">
        <f>IF(OR(A1820&lt;DATE(2026,9,1),A1820&gt;DATE(2026,9,28)),"Check Date",INT((A1820-DATE(2026,9,1))/7)+1)</f>
        <v>Check Date</v>
      </c>
    </row>
    <row r="629" spans="23:23" x14ac:dyDescent="0.3">
      <c r="W629" t="str">
        <f>IF(OR(A1042&lt;DATE(2026,9,1),A1042&gt;DATE(2026,9,28)),"Check Date",INT((A1042-DATE(2026,9,1))/7)+1)</f>
        <v>Check Date</v>
      </c>
    </row>
    <row r="630" spans="23:23" x14ac:dyDescent="0.3">
      <c r="W630" t="str">
        <f>IF(OR(A2522&lt;DATE(2026,9,1),A2522&gt;DATE(2026,9,28)),"Check Date",INT((A2522-DATE(2026,9,1))/7)+1)</f>
        <v>Check Date</v>
      </c>
    </row>
    <row r="631" spans="23:23" x14ac:dyDescent="0.3">
      <c r="W631" t="str">
        <f>IF(OR(A470&lt;DATE(2026,9,1),A470&gt;DATE(2026,9,28)),"Check Date",INT((A470-DATE(2026,9,1))/7)+1)</f>
        <v>Check Date</v>
      </c>
    </row>
    <row r="632" spans="23:23" x14ac:dyDescent="0.3">
      <c r="W632" t="str">
        <f>IF(OR(A2740&lt;DATE(2026,9,1),A2740&gt;DATE(2026,9,28)),"Check Date",INT((A2740-DATE(2026,9,1))/7)+1)</f>
        <v>Check Date</v>
      </c>
    </row>
    <row r="633" spans="23:23" x14ac:dyDescent="0.3">
      <c r="W633" t="str">
        <f>IF(OR(A238&lt;DATE(2026,9,1),A238&gt;DATE(2026,9,28)),"Check Date",INT((A238-DATE(2026,9,1))/7)+1)</f>
        <v>Check Date</v>
      </c>
    </row>
    <row r="634" spans="23:23" x14ac:dyDescent="0.3">
      <c r="W634" t="str">
        <f>IF(OR(A554&lt;DATE(2026,9,1),A554&gt;DATE(2026,9,28)),"Check Date",INT((A554-DATE(2026,9,1))/7)+1)</f>
        <v>Check Date</v>
      </c>
    </row>
    <row r="635" spans="23:23" x14ac:dyDescent="0.3">
      <c r="W635" t="str">
        <f>IF(OR(A393&lt;DATE(2026,9,1),A393&gt;DATE(2026,9,28)),"Check Date",INT((A393-DATE(2026,9,1))/7)+1)</f>
        <v>Check Date</v>
      </c>
    </row>
    <row r="636" spans="23:23" x14ac:dyDescent="0.3">
      <c r="W636" t="str">
        <f>IF(OR(A2531&lt;DATE(2026,9,1),A2531&gt;DATE(2026,9,28)),"Check Date",INT((A2531-DATE(2026,9,1))/7)+1)</f>
        <v>Check Date</v>
      </c>
    </row>
    <row r="637" spans="23:23" x14ac:dyDescent="0.3">
      <c r="W637" t="str">
        <f>IF(OR(A2998&lt;DATE(2026,9,1),A2998&gt;DATE(2026,9,28)),"Check Date",INT((A2998-DATE(2026,9,1))/7)+1)</f>
        <v>Check Date</v>
      </c>
    </row>
    <row r="638" spans="23:23" x14ac:dyDescent="0.3">
      <c r="W638" t="str">
        <f>IF(OR(A2833&lt;DATE(2026,9,1),A2833&gt;DATE(2026,9,28)),"Check Date",INT((A2833-DATE(2026,9,1))/7)+1)</f>
        <v>Check Date</v>
      </c>
    </row>
    <row r="639" spans="23:23" x14ac:dyDescent="0.3">
      <c r="W639" t="str">
        <f>IF(OR(A2218&lt;DATE(2026,9,1),A2218&gt;DATE(2026,9,28)),"Check Date",INT((A2218-DATE(2026,9,1))/7)+1)</f>
        <v>Check Date</v>
      </c>
    </row>
    <row r="640" spans="23:23" x14ac:dyDescent="0.3">
      <c r="W640" t="str">
        <f>IF(OR(A1424&lt;DATE(2026,9,1),A1424&gt;DATE(2026,9,28)),"Check Date",INT((A1424-DATE(2026,9,1))/7)+1)</f>
        <v>Check Date</v>
      </c>
    </row>
    <row r="641" spans="23:23" x14ac:dyDescent="0.3">
      <c r="W641" t="str">
        <f>IF(OR(A2301&lt;DATE(2026,9,1),A2301&gt;DATE(2026,9,28)),"Check Date",INT((A2301-DATE(2026,9,1))/7)+1)</f>
        <v>Check Date</v>
      </c>
    </row>
    <row r="642" spans="23:23" x14ac:dyDescent="0.3">
      <c r="W642" t="str">
        <f>IF(OR(A2914&lt;DATE(2026,9,1),A2914&gt;DATE(2026,9,28)),"Check Date",INT((A2914-DATE(2026,9,1))/7)+1)</f>
        <v>Check Date</v>
      </c>
    </row>
    <row r="643" spans="23:23" x14ac:dyDescent="0.3">
      <c r="W643" t="str">
        <f>IF(OR(A389&lt;DATE(2026,9,1),A389&gt;DATE(2026,9,28)),"Check Date",INT((A389-DATE(2026,9,1))/7)+1)</f>
        <v>Check Date</v>
      </c>
    </row>
    <row r="644" spans="23:23" x14ac:dyDescent="0.3">
      <c r="W644" t="str">
        <f>IF(OR(A1407&lt;DATE(2026,9,1),A1407&gt;DATE(2026,9,28)),"Check Date",INT((A1407-DATE(2026,9,1))/7)+1)</f>
        <v>Check Date</v>
      </c>
    </row>
    <row r="645" spans="23:23" x14ac:dyDescent="0.3">
      <c r="W645" t="str">
        <f>IF(OR(A2981&lt;DATE(2026,9,1),A2981&gt;DATE(2026,9,28)),"Check Date",INT((A2981-DATE(2026,9,1))/7)+1)</f>
        <v>Check Date</v>
      </c>
    </row>
    <row r="646" spans="23:23" x14ac:dyDescent="0.3">
      <c r="W646" t="str">
        <f>IF(OR(A2279&lt;DATE(2026,9,1),A2279&gt;DATE(2026,9,28)),"Check Date",INT((A2279-DATE(2026,9,1))/7)+1)</f>
        <v>Check Date</v>
      </c>
    </row>
    <row r="647" spans="23:23" x14ac:dyDescent="0.3">
      <c r="W647" t="str">
        <f>IF(OR(A1343&lt;DATE(2026,9,1),A1343&gt;DATE(2026,9,28)),"Check Date",INT((A1343-DATE(2026,9,1))/7)+1)</f>
        <v>Check Date</v>
      </c>
    </row>
    <row r="648" spans="23:23" x14ac:dyDescent="0.3">
      <c r="W648" t="str">
        <f>IF(OR(A2026&lt;DATE(2026,9,1),A2026&gt;DATE(2026,9,28)),"Check Date",INT((A2026-DATE(2026,9,1))/7)+1)</f>
        <v>Check Date</v>
      </c>
    </row>
    <row r="649" spans="23:23" x14ac:dyDescent="0.3">
      <c r="W649" t="str">
        <f>IF(OR(A467&lt;DATE(2026,9,1),A467&gt;DATE(2026,9,28)),"Check Date",INT((A467-DATE(2026,9,1))/7)+1)</f>
        <v>Check Date</v>
      </c>
    </row>
    <row r="650" spans="23:23" x14ac:dyDescent="0.3">
      <c r="W650" t="str">
        <f>IF(OR(A1051&lt;DATE(2026,9,1),A1051&gt;DATE(2026,9,28)),"Check Date",INT((A1051-DATE(2026,9,1))/7)+1)</f>
        <v>Check Date</v>
      </c>
    </row>
    <row r="651" spans="23:23" x14ac:dyDescent="0.3">
      <c r="W651" t="str">
        <f>IF(OR(A1421&lt;DATE(2026,9,1),A1421&gt;DATE(2026,9,28)),"Check Date",INT((A1421-DATE(2026,9,1))/7)+1)</f>
        <v>Check Date</v>
      </c>
    </row>
    <row r="652" spans="23:23" x14ac:dyDescent="0.3">
      <c r="W652" t="str">
        <f>IF(OR(A2675&lt;DATE(2026,9,1),A2675&gt;DATE(2026,9,28)),"Check Date",INT((A2675-DATE(2026,9,1))/7)+1)</f>
        <v>Check Date</v>
      </c>
    </row>
    <row r="653" spans="23:23" x14ac:dyDescent="0.3">
      <c r="W653" t="str">
        <f>IF(OR(A1718&lt;DATE(2026,9,1),A1718&gt;DATE(2026,9,28)),"Check Date",INT((A1718-DATE(2026,9,1))/7)+1)</f>
        <v>Check Date</v>
      </c>
    </row>
    <row r="654" spans="23:23" x14ac:dyDescent="0.3">
      <c r="W654" t="str">
        <f>IF(OR(A1989&lt;DATE(2026,9,1),A1989&gt;DATE(2026,9,28)),"Check Date",INT((A1989-DATE(2026,9,1))/7)+1)</f>
        <v>Check Date</v>
      </c>
    </row>
    <row r="655" spans="23:23" x14ac:dyDescent="0.3">
      <c r="W655" t="str">
        <f>IF(OR(A11&lt;DATE(2026,9,1),A11&gt;DATE(2026,9,28)),"Check Date",INT((A11-DATE(2026,9,1))/7)+1)</f>
        <v>Check Date</v>
      </c>
    </row>
    <row r="656" spans="23:23" x14ac:dyDescent="0.3">
      <c r="W656" t="str">
        <f>IF(OR(A324&lt;DATE(2026,9,1),A324&gt;DATE(2026,9,28)),"Check Date",INT((A324-DATE(2026,9,1))/7)+1)</f>
        <v>Check Date</v>
      </c>
    </row>
    <row r="657" spans="23:23" x14ac:dyDescent="0.3">
      <c r="W657" t="str">
        <f>IF(OR(A900&lt;DATE(2026,9,1),A900&gt;DATE(2026,9,28)),"Check Date",INT((A900-DATE(2026,9,1))/7)+1)</f>
        <v>Check Date</v>
      </c>
    </row>
    <row r="658" spans="23:23" x14ac:dyDescent="0.3">
      <c r="W658" t="str">
        <f>IF(OR(A823&lt;DATE(2026,9,1),A823&gt;DATE(2026,9,28)),"Check Date",INT((A823-DATE(2026,9,1))/7)+1)</f>
        <v>Check Date</v>
      </c>
    </row>
    <row r="659" spans="23:23" x14ac:dyDescent="0.3">
      <c r="W659" t="str">
        <f>IF(OR(A2491&lt;DATE(2026,9,1),A2491&gt;DATE(2026,9,28)),"Check Date",INT((A2491-DATE(2026,9,1))/7)+1)</f>
        <v>Check Date</v>
      </c>
    </row>
    <row r="660" spans="23:23" x14ac:dyDescent="0.3">
      <c r="W660" t="str">
        <f>IF(OR(A1174&lt;DATE(2026,9,1),A1174&gt;DATE(2026,9,28)),"Check Date",INT((A1174-DATE(2026,9,1))/7)+1)</f>
        <v>Check Date</v>
      </c>
    </row>
    <row r="661" spans="23:23" x14ac:dyDescent="0.3">
      <c r="W661" t="str">
        <f>IF(OR(A130&lt;DATE(2026,9,1),A130&gt;DATE(2026,9,28)),"Check Date",INT((A130-DATE(2026,9,1))/7)+1)</f>
        <v>Check Date</v>
      </c>
    </row>
    <row r="662" spans="23:23" x14ac:dyDescent="0.3">
      <c r="W662" t="str">
        <f>IF(OR(A1261&lt;DATE(2026,9,1),A1261&gt;DATE(2026,9,28)),"Check Date",INT((A1261-DATE(2026,9,1))/7)+1)</f>
        <v>Check Date</v>
      </c>
    </row>
    <row r="663" spans="23:23" x14ac:dyDescent="0.3">
      <c r="W663" t="str">
        <f>IF(OR(A2061&lt;DATE(2026,9,1),A2061&gt;DATE(2026,9,28)),"Check Date",INT((A2061-DATE(2026,9,1))/7)+1)</f>
        <v>Check Date</v>
      </c>
    </row>
    <row r="664" spans="23:23" x14ac:dyDescent="0.3">
      <c r="W664" t="str">
        <f>IF(OR(A1944&lt;DATE(2026,9,1),A1944&gt;DATE(2026,9,28)),"Check Date",INT((A1944-DATE(2026,9,1))/7)+1)</f>
        <v>Check Date</v>
      </c>
    </row>
    <row r="665" spans="23:23" x14ac:dyDescent="0.3">
      <c r="W665" t="str">
        <f>IF(OR(A2348&lt;DATE(2026,9,1),A2348&gt;DATE(2026,9,28)),"Check Date",INT((A2348-DATE(2026,9,1))/7)+1)</f>
        <v>Check Date</v>
      </c>
    </row>
    <row r="666" spans="23:23" x14ac:dyDescent="0.3">
      <c r="W666" t="str">
        <f>IF(OR(A951&lt;DATE(2026,9,1),A951&gt;DATE(2026,9,28)),"Check Date",INT((A951-DATE(2026,9,1))/7)+1)</f>
        <v>Check Date</v>
      </c>
    </row>
    <row r="667" spans="23:23" x14ac:dyDescent="0.3">
      <c r="W667" t="str">
        <f>IF(OR(A735&lt;DATE(2026,9,1),A735&gt;DATE(2026,9,28)),"Check Date",INT((A735-DATE(2026,9,1))/7)+1)</f>
        <v>Check Date</v>
      </c>
    </row>
    <row r="668" spans="23:23" x14ac:dyDescent="0.3">
      <c r="W668" t="str">
        <f>IF(OR(A284&lt;DATE(2026,9,1),A284&gt;DATE(2026,9,28)),"Check Date",INT((A284-DATE(2026,9,1))/7)+1)</f>
        <v>Check Date</v>
      </c>
    </row>
    <row r="669" spans="23:23" x14ac:dyDescent="0.3">
      <c r="W669" t="str">
        <f>IF(OR(A2266&lt;DATE(2026,9,1),A2266&gt;DATE(2026,9,28)),"Check Date",INT((A2266-DATE(2026,9,1))/7)+1)</f>
        <v>Check Date</v>
      </c>
    </row>
    <row r="670" spans="23:23" x14ac:dyDescent="0.3">
      <c r="W670" t="str">
        <f>IF(OR(A294&lt;DATE(2026,9,1),A294&gt;DATE(2026,9,28)),"Check Date",INT((A294-DATE(2026,9,1))/7)+1)</f>
        <v>Check Date</v>
      </c>
    </row>
    <row r="671" spans="23:23" x14ac:dyDescent="0.3">
      <c r="W671" t="str">
        <f>IF(OR(A1512&lt;DATE(2026,9,1),A1512&gt;DATE(2026,9,28)),"Check Date",INT((A1512-DATE(2026,9,1))/7)+1)</f>
        <v>Check Date</v>
      </c>
    </row>
    <row r="672" spans="23:23" x14ac:dyDescent="0.3">
      <c r="W672" t="str">
        <f>IF(OR(A2526&lt;DATE(2026,9,1),A2526&gt;DATE(2026,9,28)),"Check Date",INT((A2526-DATE(2026,9,1))/7)+1)</f>
        <v>Check Date</v>
      </c>
    </row>
    <row r="673" spans="23:23" x14ac:dyDescent="0.3">
      <c r="W673" t="str">
        <f>IF(OR(A1309&lt;DATE(2026,9,1),A1309&gt;DATE(2026,9,28)),"Check Date",INT((A1309-DATE(2026,9,1))/7)+1)</f>
        <v>Check Date</v>
      </c>
    </row>
    <row r="674" spans="23:23" x14ac:dyDescent="0.3">
      <c r="W674" t="str">
        <f>IF(OR(A1654&lt;DATE(2026,9,1),A1654&gt;DATE(2026,9,28)),"Check Date",INT((A1654-DATE(2026,9,1))/7)+1)</f>
        <v>Check Date</v>
      </c>
    </row>
    <row r="675" spans="23:23" x14ac:dyDescent="0.3">
      <c r="W675" t="str">
        <f>IF(OR(A2746&lt;DATE(2026,9,1),A2746&gt;DATE(2026,9,28)),"Check Date",INT((A2746-DATE(2026,9,1))/7)+1)</f>
        <v>Check Date</v>
      </c>
    </row>
    <row r="676" spans="23:23" x14ac:dyDescent="0.3">
      <c r="W676" t="str">
        <f>IF(OR(A1997&lt;DATE(2026,9,1),A1997&gt;DATE(2026,9,28)),"Check Date",INT((A1997-DATE(2026,9,1))/7)+1)</f>
        <v>Check Date</v>
      </c>
    </row>
    <row r="677" spans="23:23" x14ac:dyDescent="0.3">
      <c r="W677" t="str">
        <f>IF(OR(A175&lt;DATE(2026,9,1),A175&gt;DATE(2026,9,28)),"Check Date",INT((A175-DATE(2026,9,1))/7)+1)</f>
        <v>Check Date</v>
      </c>
    </row>
    <row r="678" spans="23:23" x14ac:dyDescent="0.3">
      <c r="W678" t="str">
        <f>IF(OR(A372&lt;DATE(2026,9,1),A372&gt;DATE(2026,9,28)),"Check Date",INT((A372-DATE(2026,9,1))/7)+1)</f>
        <v>Check Date</v>
      </c>
    </row>
    <row r="679" spans="23:23" x14ac:dyDescent="0.3">
      <c r="W679" t="str">
        <f>IF(OR(A1447&lt;DATE(2026,9,1),A1447&gt;DATE(2026,9,28)),"Check Date",INT((A1447-DATE(2026,9,1))/7)+1)</f>
        <v>Check Date</v>
      </c>
    </row>
    <row r="680" spans="23:23" x14ac:dyDescent="0.3">
      <c r="W680" t="str">
        <f>IF(OR(A338&lt;DATE(2026,9,1),A338&gt;DATE(2026,9,28)),"Check Date",INT((A338-DATE(2026,9,1))/7)+1)</f>
        <v>Check Date</v>
      </c>
    </row>
    <row r="681" spans="23:23" x14ac:dyDescent="0.3">
      <c r="W681" t="str">
        <f>IF(OR(A1477&lt;DATE(2026,9,1),A1477&gt;DATE(2026,9,28)),"Check Date",INT((A1477-DATE(2026,9,1))/7)+1)</f>
        <v>Check Date</v>
      </c>
    </row>
    <row r="682" spans="23:23" x14ac:dyDescent="0.3">
      <c r="W682" t="str">
        <f>IF(OR(A1700&lt;DATE(2026,9,1),A1700&gt;DATE(2026,9,28)),"Check Date",INT((A1700-DATE(2026,9,1))/7)+1)</f>
        <v>Check Date</v>
      </c>
    </row>
    <row r="683" spans="23:23" x14ac:dyDescent="0.3">
      <c r="W683" t="str">
        <f>IF(OR(A2132&lt;DATE(2026,9,1),A2132&gt;DATE(2026,9,28)),"Check Date",INT((A2132-DATE(2026,9,1))/7)+1)</f>
        <v>Check Date</v>
      </c>
    </row>
    <row r="684" spans="23:23" x14ac:dyDescent="0.3">
      <c r="W684" t="str">
        <f>IF(OR(A2928&lt;DATE(2026,9,1),A2928&gt;DATE(2026,9,28)),"Check Date",INT((A2928-DATE(2026,9,1))/7)+1)</f>
        <v>Check Date</v>
      </c>
    </row>
    <row r="685" spans="23:23" x14ac:dyDescent="0.3">
      <c r="W685" t="str">
        <f>IF(OR(A2080&lt;DATE(2026,9,1),A2080&gt;DATE(2026,9,28)),"Check Date",INT((A2080-DATE(2026,9,1))/7)+1)</f>
        <v>Check Date</v>
      </c>
    </row>
    <row r="686" spans="23:23" x14ac:dyDescent="0.3">
      <c r="W686" t="str">
        <f>IF(OR(A1562&lt;DATE(2026,9,1),A1562&gt;DATE(2026,9,28)),"Check Date",INT((A1562-DATE(2026,9,1))/7)+1)</f>
        <v>Check Date</v>
      </c>
    </row>
    <row r="687" spans="23:23" x14ac:dyDescent="0.3">
      <c r="W687" t="str">
        <f>IF(OR(A1999&lt;DATE(2026,9,1),A1999&gt;DATE(2026,9,28)),"Check Date",INT((A1999-DATE(2026,9,1))/7)+1)</f>
        <v>Check Date</v>
      </c>
    </row>
    <row r="688" spans="23:23" x14ac:dyDescent="0.3">
      <c r="W688" t="str">
        <f>IF(OR(A682&lt;DATE(2026,9,1),A682&gt;DATE(2026,9,28)),"Check Date",INT((A682-DATE(2026,9,1))/7)+1)</f>
        <v>Check Date</v>
      </c>
    </row>
    <row r="689" spans="23:23" x14ac:dyDescent="0.3">
      <c r="W689" t="str">
        <f>IF(OR(A1838&lt;DATE(2026,9,1),A1838&gt;DATE(2026,9,28)),"Check Date",INT((A1838-DATE(2026,9,1))/7)+1)</f>
        <v>Check Date</v>
      </c>
    </row>
    <row r="690" spans="23:23" x14ac:dyDescent="0.3">
      <c r="W690" t="str">
        <f>IF(OR(A277&lt;DATE(2026,9,1),A277&gt;DATE(2026,9,28)),"Check Date",INT((A277-DATE(2026,9,1))/7)+1)</f>
        <v>Check Date</v>
      </c>
    </row>
    <row r="691" spans="23:23" x14ac:dyDescent="0.3">
      <c r="W691" t="str">
        <f>IF(OR(A373&lt;DATE(2026,9,1),A373&gt;DATE(2026,9,28)),"Check Date",INT((A373-DATE(2026,9,1))/7)+1)</f>
        <v>Check Date</v>
      </c>
    </row>
    <row r="692" spans="23:23" x14ac:dyDescent="0.3">
      <c r="W692" t="str">
        <f>IF(OR(A441&lt;DATE(2026,9,1),A441&gt;DATE(2026,9,28)),"Check Date",INT((A441-DATE(2026,9,1))/7)+1)</f>
        <v>Check Date</v>
      </c>
    </row>
    <row r="693" spans="23:23" x14ac:dyDescent="0.3">
      <c r="W693" t="str">
        <f>IF(OR(A2654&lt;DATE(2026,9,1),A2654&gt;DATE(2026,9,28)),"Check Date",INT((A2654-DATE(2026,9,1))/7)+1)</f>
        <v>Check Date</v>
      </c>
    </row>
    <row r="694" spans="23:23" x14ac:dyDescent="0.3">
      <c r="W694" t="str">
        <f>IF(OR(A2700&lt;DATE(2026,9,1),A2700&gt;DATE(2026,9,28)),"Check Date",INT((A2700-DATE(2026,9,1))/7)+1)</f>
        <v>Check Date</v>
      </c>
    </row>
    <row r="695" spans="23:23" x14ac:dyDescent="0.3">
      <c r="W695" t="str">
        <f>IF(OR(A462&lt;DATE(2026,9,1),A462&gt;DATE(2026,9,28)),"Check Date",INT((A462-DATE(2026,9,1))/7)+1)</f>
        <v>Check Date</v>
      </c>
    </row>
    <row r="696" spans="23:23" x14ac:dyDescent="0.3">
      <c r="W696" t="str">
        <f>IF(OR(A544&lt;DATE(2026,9,1),A544&gt;DATE(2026,9,28)),"Check Date",INT((A544-DATE(2026,9,1))/7)+1)</f>
        <v>Check Date</v>
      </c>
    </row>
    <row r="697" spans="23:23" x14ac:dyDescent="0.3">
      <c r="W697" t="str">
        <f>IF(OR(A788&lt;DATE(2026,9,1),A788&gt;DATE(2026,9,28)),"Check Date",INT((A788-DATE(2026,9,1))/7)+1)</f>
        <v>Check Date</v>
      </c>
    </row>
    <row r="698" spans="23:23" x14ac:dyDescent="0.3">
      <c r="W698" t="str">
        <f>IF(OR(A952&lt;DATE(2026,9,1),A952&gt;DATE(2026,9,28)),"Check Date",INT((A952-DATE(2026,9,1))/7)+1)</f>
        <v>Check Date</v>
      </c>
    </row>
    <row r="699" spans="23:23" x14ac:dyDescent="0.3">
      <c r="W699" t="str">
        <f>IF(OR(A1908&lt;DATE(2026,9,1),A1908&gt;DATE(2026,9,28)),"Check Date",INT((A1908-DATE(2026,9,1))/7)+1)</f>
        <v>Check Date</v>
      </c>
    </row>
    <row r="700" spans="23:23" x14ac:dyDescent="0.3">
      <c r="W700" t="str">
        <f>IF(OR(A1208&lt;DATE(2026,9,1),A1208&gt;DATE(2026,9,28)),"Check Date",INT((A1208-DATE(2026,9,1))/7)+1)</f>
        <v>Check Date</v>
      </c>
    </row>
    <row r="701" spans="23:23" x14ac:dyDescent="0.3">
      <c r="W701" t="str">
        <f>IF(OR(A188&lt;DATE(2026,9,1),A188&gt;DATE(2026,9,28)),"Check Date",INT((A188-DATE(2026,9,1))/7)+1)</f>
        <v>Check Date</v>
      </c>
    </row>
    <row r="702" spans="23:23" x14ac:dyDescent="0.3">
      <c r="W702" t="str">
        <f>IF(OR(A1049&lt;DATE(2026,9,1),A1049&gt;DATE(2026,9,28)),"Check Date",INT((A1049-DATE(2026,9,1))/7)+1)</f>
        <v>Check Date</v>
      </c>
    </row>
    <row r="703" spans="23:23" x14ac:dyDescent="0.3">
      <c r="W703" t="str">
        <f>IF(OR(A664&lt;DATE(2026,9,1),A664&gt;DATE(2026,9,28)),"Check Date",INT((A664-DATE(2026,9,1))/7)+1)</f>
        <v>Check Date</v>
      </c>
    </row>
    <row r="704" spans="23:23" x14ac:dyDescent="0.3">
      <c r="W704" t="str">
        <f>IF(OR(A1028&lt;DATE(2026,9,1),A1028&gt;DATE(2026,9,28)),"Check Date",INT((A1028-DATE(2026,9,1))/7)+1)</f>
        <v>Check Date</v>
      </c>
    </row>
    <row r="705" spans="23:23" x14ac:dyDescent="0.3">
      <c r="W705" t="str">
        <f>IF(OR(A651&lt;DATE(2026,9,1),A651&gt;DATE(2026,9,28)),"Check Date",INT((A651-DATE(2026,9,1))/7)+1)</f>
        <v>Check Date</v>
      </c>
    </row>
    <row r="706" spans="23:23" x14ac:dyDescent="0.3">
      <c r="W706" t="str">
        <f>IF(OR(A1396&lt;DATE(2026,9,1),A1396&gt;DATE(2026,9,28)),"Check Date",INT((A1396-DATE(2026,9,1))/7)+1)</f>
        <v>Check Date</v>
      </c>
    </row>
    <row r="707" spans="23:23" x14ac:dyDescent="0.3">
      <c r="W707" t="str">
        <f>IF(OR(A237&lt;DATE(2026,9,1),A237&gt;DATE(2026,9,28)),"Check Date",INT((A237-DATE(2026,9,1))/7)+1)</f>
        <v>Check Date</v>
      </c>
    </row>
    <row r="708" spans="23:23" x14ac:dyDescent="0.3">
      <c r="W708" t="str">
        <f>IF(OR(A855&lt;DATE(2026,9,1),A855&gt;DATE(2026,9,28)),"Check Date",INT((A855-DATE(2026,9,1))/7)+1)</f>
        <v>Check Date</v>
      </c>
    </row>
    <row r="709" spans="23:23" x14ac:dyDescent="0.3">
      <c r="W709" t="str">
        <f>IF(OR(A1858&lt;DATE(2026,9,1),A1858&gt;DATE(2026,9,28)),"Check Date",INT((A1858-DATE(2026,9,1))/7)+1)</f>
        <v>Check Date</v>
      </c>
    </row>
    <row r="710" spans="23:23" x14ac:dyDescent="0.3">
      <c r="W710" t="str">
        <f>IF(OR(A1869&lt;DATE(2026,9,1),A1869&gt;DATE(2026,9,28)),"Check Date",INT((A1869-DATE(2026,9,1))/7)+1)</f>
        <v>Check Date</v>
      </c>
    </row>
    <row r="711" spans="23:23" x14ac:dyDescent="0.3">
      <c r="W711" t="str">
        <f>IF(OR(A2586&lt;DATE(2026,9,1),A2586&gt;DATE(2026,9,28)),"Check Date",INT((A2586-DATE(2026,9,1))/7)+1)</f>
        <v>Check Date</v>
      </c>
    </row>
    <row r="712" spans="23:23" x14ac:dyDescent="0.3">
      <c r="W712" t="str">
        <f>IF(OR(A1186&lt;DATE(2026,9,1),A1186&gt;DATE(2026,9,28)),"Check Date",INT((A1186-DATE(2026,9,1))/7)+1)</f>
        <v>Check Date</v>
      </c>
    </row>
    <row r="713" spans="23:23" x14ac:dyDescent="0.3">
      <c r="W713" t="str">
        <f>IF(OR(A2656&lt;DATE(2026,9,1),A2656&gt;DATE(2026,9,28)),"Check Date",INT((A2656-DATE(2026,9,1))/7)+1)</f>
        <v>Check Date</v>
      </c>
    </row>
    <row r="714" spans="23:23" x14ac:dyDescent="0.3">
      <c r="W714" t="str">
        <f>IF(OR(A2378&lt;DATE(2026,9,1),A2378&gt;DATE(2026,9,28)),"Check Date",INT((A2378-DATE(2026,9,1))/7)+1)</f>
        <v>Check Date</v>
      </c>
    </row>
    <row r="715" spans="23:23" x14ac:dyDescent="0.3">
      <c r="W715" t="str">
        <f>IF(OR(A510&lt;DATE(2026,9,1),A510&gt;DATE(2026,9,28)),"Check Date",INT((A510-DATE(2026,9,1))/7)+1)</f>
        <v>Check Date</v>
      </c>
    </row>
    <row r="716" spans="23:23" x14ac:dyDescent="0.3">
      <c r="W716" t="str">
        <f>IF(OR(A1121&lt;DATE(2026,9,1),A1121&gt;DATE(2026,9,28)),"Check Date",INT((A1121-DATE(2026,9,1))/7)+1)</f>
        <v>Check Date</v>
      </c>
    </row>
    <row r="717" spans="23:23" x14ac:dyDescent="0.3">
      <c r="W717" t="str">
        <f>IF(OR(A1849&lt;DATE(2026,9,1),A1849&gt;DATE(2026,9,28)),"Check Date",INT((A1849-DATE(2026,9,1))/7)+1)</f>
        <v>Check Date</v>
      </c>
    </row>
    <row r="718" spans="23:23" x14ac:dyDescent="0.3">
      <c r="W718" t="str">
        <f>IF(OR(A617&lt;DATE(2026,9,1),A617&gt;DATE(2026,9,28)),"Check Date",INT((A617-DATE(2026,9,1))/7)+1)</f>
        <v>Check Date</v>
      </c>
    </row>
    <row r="719" spans="23:23" x14ac:dyDescent="0.3">
      <c r="W719" t="str">
        <f>IF(OR(A1041&lt;DATE(2026,9,1),A1041&gt;DATE(2026,9,28)),"Check Date",INT((A1041-DATE(2026,9,1))/7)+1)</f>
        <v>Check Date</v>
      </c>
    </row>
    <row r="720" spans="23:23" x14ac:dyDescent="0.3">
      <c r="W720" t="str">
        <f>IF(OR(A1786&lt;DATE(2026,9,1),A1786&gt;DATE(2026,9,28)),"Check Date",INT((A1786-DATE(2026,9,1))/7)+1)</f>
        <v>Check Date</v>
      </c>
    </row>
    <row r="721" spans="23:23" x14ac:dyDescent="0.3">
      <c r="W721" t="str">
        <f>IF(OR(A430&lt;DATE(2026,9,1),A430&gt;DATE(2026,9,28)),"Check Date",INT((A430-DATE(2026,9,1))/7)+1)</f>
        <v>Check Date</v>
      </c>
    </row>
    <row r="722" spans="23:23" x14ac:dyDescent="0.3">
      <c r="W722" t="str">
        <f>IF(OR(A1915&lt;DATE(2026,9,1),A1915&gt;DATE(2026,9,28)),"Check Date",INT((A1915-DATE(2026,9,1))/7)+1)</f>
        <v>Check Date</v>
      </c>
    </row>
    <row r="723" spans="23:23" x14ac:dyDescent="0.3">
      <c r="W723" t="str">
        <f>IF(OR(A1926&lt;DATE(2026,9,1),A1926&gt;DATE(2026,9,28)),"Check Date",INT((A1926-DATE(2026,9,1))/7)+1)</f>
        <v>Check Date</v>
      </c>
    </row>
    <row r="724" spans="23:23" x14ac:dyDescent="0.3">
      <c r="W724" t="str">
        <f>IF(OR(A2090&lt;DATE(2026,9,1),A2090&gt;DATE(2026,9,28)),"Check Date",INT((A2090-DATE(2026,9,1))/7)+1)</f>
        <v>Check Date</v>
      </c>
    </row>
    <row r="725" spans="23:23" x14ac:dyDescent="0.3">
      <c r="W725" t="str">
        <f>IF(OR(A2782&lt;DATE(2026,9,1),A2782&gt;DATE(2026,9,28)),"Check Date",INT((A2782-DATE(2026,9,1))/7)+1)</f>
        <v>Check Date</v>
      </c>
    </row>
    <row r="726" spans="23:23" x14ac:dyDescent="0.3">
      <c r="W726" t="str">
        <f>IF(OR(A2843&lt;DATE(2026,9,1),A2843&gt;DATE(2026,9,28)),"Check Date",INT((A2843-DATE(2026,9,1))/7)+1)</f>
        <v>Check Date</v>
      </c>
    </row>
    <row r="727" spans="23:23" x14ac:dyDescent="0.3">
      <c r="W727" t="str">
        <f>IF(OR(A700&lt;DATE(2026,9,1),A700&gt;DATE(2026,9,28)),"Check Date",INT((A700-DATE(2026,9,1))/7)+1)</f>
        <v>Check Date</v>
      </c>
    </row>
    <row r="728" spans="23:23" x14ac:dyDescent="0.3">
      <c r="W728" t="str">
        <f>IF(OR(A1369&lt;DATE(2026,9,1),A1369&gt;DATE(2026,9,28)),"Check Date",INT((A1369-DATE(2026,9,1))/7)+1)</f>
        <v>Check Date</v>
      </c>
    </row>
    <row r="729" spans="23:23" x14ac:dyDescent="0.3">
      <c r="W729" t="str">
        <f>IF(OR(A196&lt;DATE(2026,9,1),A196&gt;DATE(2026,9,28)),"Check Date",INT((A196-DATE(2026,9,1))/7)+1)</f>
        <v>Check Date</v>
      </c>
    </row>
    <row r="730" spans="23:23" x14ac:dyDescent="0.3">
      <c r="W730" t="str">
        <f>IF(OR(A1756&lt;DATE(2026,9,1),A1756&gt;DATE(2026,9,28)),"Check Date",INT((A1756-DATE(2026,9,1))/7)+1)</f>
        <v>Check Date</v>
      </c>
    </row>
    <row r="731" spans="23:23" x14ac:dyDescent="0.3">
      <c r="W731" t="str">
        <f>IF(OR(A1436&lt;DATE(2026,9,1),A1436&gt;DATE(2026,9,28)),"Check Date",INT((A1436-DATE(2026,9,1))/7)+1)</f>
        <v>Check Date</v>
      </c>
    </row>
    <row r="732" spans="23:23" x14ac:dyDescent="0.3">
      <c r="W732" t="str">
        <f>IF(OR(A2658&lt;DATE(2026,9,1),A2658&gt;DATE(2026,9,28)),"Check Date",INT((A2658-DATE(2026,9,1))/7)+1)</f>
        <v>Check Date</v>
      </c>
    </row>
    <row r="733" spans="23:23" x14ac:dyDescent="0.3">
      <c r="W733" t="str">
        <f>IF(OR(A1362&lt;DATE(2026,9,1),A1362&gt;DATE(2026,9,28)),"Check Date",INT((A1362-DATE(2026,9,1))/7)+1)</f>
        <v>Check Date</v>
      </c>
    </row>
    <row r="734" spans="23:23" x14ac:dyDescent="0.3">
      <c r="W734" t="str">
        <f>IF(OR(A115&lt;DATE(2026,9,1),A115&gt;DATE(2026,9,28)),"Check Date",INT((A115-DATE(2026,9,1))/7)+1)</f>
        <v>Check Date</v>
      </c>
    </row>
    <row r="735" spans="23:23" x14ac:dyDescent="0.3">
      <c r="W735" t="str">
        <f>IF(OR(A556&lt;DATE(2026,9,1),A556&gt;DATE(2026,9,28)),"Check Date",INT((A556-DATE(2026,9,1))/7)+1)</f>
        <v>Check Date</v>
      </c>
    </row>
    <row r="736" spans="23:23" x14ac:dyDescent="0.3">
      <c r="W736" t="str">
        <f>IF(OR(A1645&lt;DATE(2026,9,1),A1645&gt;DATE(2026,9,28)),"Check Date",INT((A1645-DATE(2026,9,1))/7)+1)</f>
        <v>Check Date</v>
      </c>
    </row>
    <row r="737" spans="23:23" x14ac:dyDescent="0.3">
      <c r="W737" t="str">
        <f>IF(OR(A497&lt;DATE(2026,9,1),A497&gt;DATE(2026,9,28)),"Check Date",INT((A497-DATE(2026,9,1))/7)+1)</f>
        <v>Check Date</v>
      </c>
    </row>
    <row r="738" spans="23:23" x14ac:dyDescent="0.3">
      <c r="W738" t="str">
        <f>IF(OR(A826&lt;DATE(2026,9,1),A826&gt;DATE(2026,9,28)),"Check Date",INT((A826-DATE(2026,9,1))/7)+1)</f>
        <v>Check Date</v>
      </c>
    </row>
    <row r="739" spans="23:23" x14ac:dyDescent="0.3">
      <c r="W739" t="str">
        <f>IF(OR(A328&lt;DATE(2026,9,1),A328&gt;DATE(2026,9,28)),"Check Date",INT((A328-DATE(2026,9,1))/7)+1)</f>
        <v>Check Date</v>
      </c>
    </row>
    <row r="740" spans="23:23" x14ac:dyDescent="0.3">
      <c r="W740" t="str">
        <f>IF(OR(A919&lt;DATE(2026,9,1),A919&gt;DATE(2026,9,28)),"Check Date",INT((A919-DATE(2026,9,1))/7)+1)</f>
        <v>Check Date</v>
      </c>
    </row>
    <row r="741" spans="23:23" x14ac:dyDescent="0.3">
      <c r="W741" t="str">
        <f>IF(OR(A2357&lt;DATE(2026,9,1),A2357&gt;DATE(2026,9,28)),"Check Date",INT((A2357-DATE(2026,9,1))/7)+1)</f>
        <v>Check Date</v>
      </c>
    </row>
    <row r="742" spans="23:23" x14ac:dyDescent="0.3">
      <c r="W742" t="str">
        <f>IF(OR(A463&lt;DATE(2026,9,1),A463&gt;DATE(2026,9,28)),"Check Date",INT((A463-DATE(2026,9,1))/7)+1)</f>
        <v>Check Date</v>
      </c>
    </row>
    <row r="743" spans="23:23" x14ac:dyDescent="0.3">
      <c r="W743" t="str">
        <f>IF(OR(A2869&lt;DATE(2026,9,1),A2869&gt;DATE(2026,9,28)),"Check Date",INT((A2869-DATE(2026,9,1))/7)+1)</f>
        <v>Check Date</v>
      </c>
    </row>
    <row r="744" spans="23:23" x14ac:dyDescent="0.3">
      <c r="W744" t="str">
        <f>IF(OR(A1523&lt;DATE(2026,9,1),A1523&gt;DATE(2026,9,28)),"Check Date",INT((A1523-DATE(2026,9,1))/7)+1)</f>
        <v>Check Date</v>
      </c>
    </row>
    <row r="745" spans="23:23" x14ac:dyDescent="0.3">
      <c r="W745" t="str">
        <f>IF(OR(A1757&lt;DATE(2026,9,1),A1757&gt;DATE(2026,9,28)),"Check Date",INT((A1757-DATE(2026,9,1))/7)+1)</f>
        <v>Check Date</v>
      </c>
    </row>
    <row r="746" spans="23:23" x14ac:dyDescent="0.3">
      <c r="W746" t="str">
        <f>IF(OR(A208&lt;DATE(2026,9,1),A208&gt;DATE(2026,9,28)),"Check Date",INT((A208-DATE(2026,9,1))/7)+1)</f>
        <v>Check Date</v>
      </c>
    </row>
    <row r="747" spans="23:23" x14ac:dyDescent="0.3">
      <c r="W747" t="str">
        <f>IF(OR(A382&lt;DATE(2026,9,1),A382&gt;DATE(2026,9,28)),"Check Date",INT((A382-DATE(2026,9,1))/7)+1)</f>
        <v>Check Date</v>
      </c>
    </row>
    <row r="748" spans="23:23" x14ac:dyDescent="0.3">
      <c r="W748" t="str">
        <f>IF(OR(A800&lt;DATE(2026,9,1),A800&gt;DATE(2026,9,28)),"Check Date",INT((A800-DATE(2026,9,1))/7)+1)</f>
        <v>Check Date</v>
      </c>
    </row>
    <row r="749" spans="23:23" x14ac:dyDescent="0.3">
      <c r="W749" t="str">
        <f>IF(OR(A2677&lt;DATE(2026,9,1),A2677&gt;DATE(2026,9,28)),"Check Date",INT((A2677-DATE(2026,9,1))/7)+1)</f>
        <v>Check Date</v>
      </c>
    </row>
    <row r="750" spans="23:23" x14ac:dyDescent="0.3">
      <c r="W750" t="str">
        <f>IF(OR(A2873&lt;DATE(2026,9,1),A2873&gt;DATE(2026,9,28)),"Check Date",INT((A2873-DATE(2026,9,1))/7)+1)</f>
        <v>Check Date</v>
      </c>
    </row>
    <row r="751" spans="23:23" x14ac:dyDescent="0.3">
      <c r="W751" t="str">
        <f>IF(OR(A1624&lt;DATE(2026,9,1),A1624&gt;DATE(2026,9,28)),"Check Date",INT((A1624-DATE(2026,9,1))/7)+1)</f>
        <v>Check Date</v>
      </c>
    </row>
    <row r="752" spans="23:23" x14ac:dyDescent="0.3">
      <c r="W752" t="str">
        <f>IF(OR(A2078&lt;DATE(2026,9,1),A2078&gt;DATE(2026,9,28)),"Check Date",INT((A2078-DATE(2026,9,1))/7)+1)</f>
        <v>Check Date</v>
      </c>
    </row>
    <row r="753" spans="23:23" x14ac:dyDescent="0.3">
      <c r="W753" t="str">
        <f>IF(OR(A343&lt;DATE(2026,9,1),A343&gt;DATE(2026,9,28)),"Check Date",INT((A343-DATE(2026,9,1))/7)+1)</f>
        <v>Check Date</v>
      </c>
    </row>
    <row r="754" spans="23:23" x14ac:dyDescent="0.3">
      <c r="W754" t="str">
        <f>IF(OR(A352&lt;DATE(2026,9,1),A352&gt;DATE(2026,9,28)),"Check Date",INT((A352-DATE(2026,9,1))/7)+1)</f>
        <v>Check Date</v>
      </c>
    </row>
    <row r="755" spans="23:23" x14ac:dyDescent="0.3">
      <c r="W755" t="str">
        <f>IF(OR(A566&lt;DATE(2026,9,1),A566&gt;DATE(2026,9,28)),"Check Date",INT((A566-DATE(2026,9,1))/7)+1)</f>
        <v>Check Date</v>
      </c>
    </row>
    <row r="756" spans="23:23" x14ac:dyDescent="0.3">
      <c r="W756" t="str">
        <f>IF(OR(A1108&lt;DATE(2026,9,1),A1108&gt;DATE(2026,9,28)),"Check Date",INT((A1108-DATE(2026,9,1))/7)+1)</f>
        <v>Check Date</v>
      </c>
    </row>
    <row r="757" spans="23:23" x14ac:dyDescent="0.3">
      <c r="W757" t="str">
        <f>IF(OR(A1995&lt;DATE(2026,9,1),A1995&gt;DATE(2026,9,28)),"Check Date",INT((A1995-DATE(2026,9,1))/7)+1)</f>
        <v>Check Date</v>
      </c>
    </row>
    <row r="758" spans="23:23" x14ac:dyDescent="0.3">
      <c r="W758" t="str">
        <f>IF(OR(A2089&lt;DATE(2026,9,1),A2089&gt;DATE(2026,9,28)),"Check Date",INT((A2089-DATE(2026,9,1))/7)+1)</f>
        <v>Check Date</v>
      </c>
    </row>
    <row r="759" spans="23:23" x14ac:dyDescent="0.3">
      <c r="W759" t="str">
        <f>IF(OR(A1634&lt;DATE(2026,9,1),A1634&gt;DATE(2026,9,28)),"Check Date",INT((A1634-DATE(2026,9,1))/7)+1)</f>
        <v>Check Date</v>
      </c>
    </row>
    <row r="760" spans="23:23" x14ac:dyDescent="0.3">
      <c r="W760" t="str">
        <f>IF(OR(A2343&lt;DATE(2026,9,1),A2343&gt;DATE(2026,9,28)),"Check Date",INT((A2343-DATE(2026,9,1))/7)+1)</f>
        <v>Check Date</v>
      </c>
    </row>
    <row r="761" spans="23:23" x14ac:dyDescent="0.3">
      <c r="W761" t="str">
        <f>IF(OR(A1690&lt;DATE(2026,9,1),A1690&gt;DATE(2026,9,28)),"Check Date",INT((A1690-DATE(2026,9,1))/7)+1)</f>
        <v>Check Date</v>
      </c>
    </row>
    <row r="762" spans="23:23" x14ac:dyDescent="0.3">
      <c r="W762" t="str">
        <f>IF(OR(A1870&lt;DATE(2026,9,1),A1870&gt;DATE(2026,9,28)),"Check Date",INT((A1870-DATE(2026,9,1))/7)+1)</f>
        <v>Check Date</v>
      </c>
    </row>
    <row r="763" spans="23:23" x14ac:dyDescent="0.3">
      <c r="W763" t="str">
        <f>IF(OR(A2863&lt;DATE(2026,9,1),A2863&gt;DATE(2026,9,28)),"Check Date",INT((A2863-DATE(2026,9,1))/7)+1)</f>
        <v>Check Date</v>
      </c>
    </row>
    <row r="764" spans="23:23" x14ac:dyDescent="0.3">
      <c r="W764" t="str">
        <f>IF(OR(A84&lt;DATE(2026,9,1),A84&gt;DATE(2026,9,28)),"Check Date",INT((A84-DATE(2026,9,1))/7)+1)</f>
        <v>Check Date</v>
      </c>
    </row>
    <row r="765" spans="23:23" x14ac:dyDescent="0.3">
      <c r="W765" t="str">
        <f>IF(OR(A273&lt;DATE(2026,9,1),A273&gt;DATE(2026,9,28)),"Check Date",INT((A273-DATE(2026,9,1))/7)+1)</f>
        <v>Check Date</v>
      </c>
    </row>
    <row r="766" spans="23:23" x14ac:dyDescent="0.3">
      <c r="W766" t="str">
        <f>IF(OR(A1302&lt;DATE(2026,9,1),A1302&gt;DATE(2026,9,28)),"Check Date",INT((A1302-DATE(2026,9,1))/7)+1)</f>
        <v>Check Date</v>
      </c>
    </row>
    <row r="767" spans="23:23" x14ac:dyDescent="0.3">
      <c r="W767" t="str">
        <f>IF(OR(A2861&lt;DATE(2026,9,1),A2861&gt;DATE(2026,9,28)),"Check Date",INT((A2861-DATE(2026,9,1))/7)+1)</f>
        <v>Check Date</v>
      </c>
    </row>
    <row r="768" spans="23:23" x14ac:dyDescent="0.3">
      <c r="W768" t="str">
        <f>IF(OR(A846&lt;DATE(2026,9,1),A846&gt;DATE(2026,9,28)),"Check Date",INT((A846-DATE(2026,9,1))/7)+1)</f>
        <v>Check Date</v>
      </c>
    </row>
    <row r="769" spans="23:23" x14ac:dyDescent="0.3">
      <c r="W769" t="str">
        <f>IF(OR(A255&lt;DATE(2026,9,1),A255&gt;DATE(2026,9,28)),"Check Date",INT((A255-DATE(2026,9,1))/7)+1)</f>
        <v>Check Date</v>
      </c>
    </row>
    <row r="770" spans="23:23" x14ac:dyDescent="0.3">
      <c r="W770" t="str">
        <f>IF(OR(A2471&lt;DATE(2026,9,1),A2471&gt;DATE(2026,9,28)),"Check Date",INT((A2471-DATE(2026,9,1))/7)+1)</f>
        <v>Check Date</v>
      </c>
    </row>
    <row r="771" spans="23:23" x14ac:dyDescent="0.3">
      <c r="W771" t="str">
        <f>IF(OR(A2923&lt;DATE(2026,9,1),A2923&gt;DATE(2026,9,28)),"Check Date",INT((A2923-DATE(2026,9,1))/7)+1)</f>
        <v>Check Date</v>
      </c>
    </row>
    <row r="772" spans="23:23" x14ac:dyDescent="0.3">
      <c r="W772" t="str">
        <f>IF(OR(A2419&lt;DATE(2026,9,1),A2419&gt;DATE(2026,9,28)),"Check Date",INT((A2419-DATE(2026,9,1))/7)+1)</f>
        <v>Check Date</v>
      </c>
    </row>
    <row r="773" spans="23:23" x14ac:dyDescent="0.3">
      <c r="W773" t="str">
        <f>IF(OR(A2195&lt;DATE(2026,9,1),A2195&gt;DATE(2026,9,28)),"Check Date",INT((A2195-DATE(2026,9,1))/7)+1)</f>
        <v>Check Date</v>
      </c>
    </row>
    <row r="774" spans="23:23" x14ac:dyDescent="0.3">
      <c r="W774" t="str">
        <f>IF(OR(A1377&lt;DATE(2026,9,1),A1377&gt;DATE(2026,9,28)),"Check Date",INT((A1377-DATE(2026,9,1))/7)+1)</f>
        <v>Check Date</v>
      </c>
    </row>
    <row r="775" spans="23:23" x14ac:dyDescent="0.3">
      <c r="W775" t="str">
        <f>IF(OR(A1085&lt;DATE(2026,9,1),A1085&gt;DATE(2026,9,28)),"Check Date",INT((A1085-DATE(2026,9,1))/7)+1)</f>
        <v>Check Date</v>
      </c>
    </row>
    <row r="776" spans="23:23" x14ac:dyDescent="0.3">
      <c r="W776" t="str">
        <f>IF(OR(A2048&lt;DATE(2026,9,1),A2048&gt;DATE(2026,9,28)),"Check Date",INT((A2048-DATE(2026,9,1))/7)+1)</f>
        <v>Check Date</v>
      </c>
    </row>
    <row r="777" spans="23:23" x14ac:dyDescent="0.3">
      <c r="W777" t="str">
        <f>IF(OR(A613&lt;DATE(2026,9,1),A613&gt;DATE(2026,9,28)),"Check Date",INT((A613-DATE(2026,9,1))/7)+1)</f>
        <v>Check Date</v>
      </c>
    </row>
    <row r="778" spans="23:23" x14ac:dyDescent="0.3">
      <c r="W778" t="str">
        <f>IF(OR(A1391&lt;DATE(2026,9,1),A1391&gt;DATE(2026,9,28)),"Check Date",INT((A1391-DATE(2026,9,1))/7)+1)</f>
        <v>Check Date</v>
      </c>
    </row>
    <row r="779" spans="23:23" x14ac:dyDescent="0.3">
      <c r="W779" t="str">
        <f>IF(OR(A2973&lt;DATE(2026,9,1),A2973&gt;DATE(2026,9,28)),"Check Date",INT((A2973-DATE(2026,9,1))/7)+1)</f>
        <v>Check Date</v>
      </c>
    </row>
    <row r="780" spans="23:23" x14ac:dyDescent="0.3">
      <c r="W780" t="str">
        <f>IF(OR(A2688&lt;DATE(2026,9,1),A2688&gt;DATE(2026,9,28)),"Check Date",INT((A2688-DATE(2026,9,1))/7)+1)</f>
        <v>Check Date</v>
      </c>
    </row>
    <row r="781" spans="23:23" x14ac:dyDescent="0.3">
      <c r="W781" t="str">
        <f>IF(OR(A1423&lt;DATE(2026,9,1),A1423&gt;DATE(2026,9,28)),"Check Date",INT((A1423-DATE(2026,9,1))/7)+1)</f>
        <v>Check Date</v>
      </c>
    </row>
    <row r="782" spans="23:23" x14ac:dyDescent="0.3">
      <c r="W782" t="str">
        <f>IF(OR(A974&lt;DATE(2026,9,1),A974&gt;DATE(2026,9,28)),"Check Date",INT((A974-DATE(2026,9,1))/7)+1)</f>
        <v>Check Date</v>
      </c>
    </row>
    <row r="783" spans="23:23" x14ac:dyDescent="0.3">
      <c r="W783" t="str">
        <f>IF(OR(A1867&lt;DATE(2026,9,1),A1867&gt;DATE(2026,9,28)),"Check Date",INT((A1867-DATE(2026,9,1))/7)+1)</f>
        <v>Check Date</v>
      </c>
    </row>
    <row r="784" spans="23:23" x14ac:dyDescent="0.3">
      <c r="W784" t="str">
        <f>IF(OR(A2913&lt;DATE(2026,9,1),A2913&gt;DATE(2026,9,28)),"Check Date",INT((A2913-DATE(2026,9,1))/7)+1)</f>
        <v>Check Date</v>
      </c>
    </row>
    <row r="785" spans="23:23" x14ac:dyDescent="0.3">
      <c r="W785" t="str">
        <f>IF(OR(A2875&lt;DATE(2026,9,1),A2875&gt;DATE(2026,9,28)),"Check Date",INT((A2875-DATE(2026,9,1))/7)+1)</f>
        <v>Check Date</v>
      </c>
    </row>
    <row r="786" spans="23:23" x14ac:dyDescent="0.3">
      <c r="W786" t="str">
        <f>IF(OR(A1312&lt;DATE(2026,9,1),A1312&gt;DATE(2026,9,28)),"Check Date",INT((A1312-DATE(2026,9,1))/7)+1)</f>
        <v>Check Date</v>
      </c>
    </row>
    <row r="787" spans="23:23" x14ac:dyDescent="0.3">
      <c r="W787" t="str">
        <f>IF(OR(A2101&lt;DATE(2026,9,1),A2101&gt;DATE(2026,9,28)),"Check Date",INT((A2101-DATE(2026,9,1))/7)+1)</f>
        <v>Check Date</v>
      </c>
    </row>
    <row r="788" spans="23:23" x14ac:dyDescent="0.3">
      <c r="W788" t="str">
        <f>IF(OR(A2416&lt;DATE(2026,9,1),A2416&gt;DATE(2026,9,28)),"Check Date",INT((A2416-DATE(2026,9,1))/7)+1)</f>
        <v>Check Date</v>
      </c>
    </row>
    <row r="789" spans="23:23" x14ac:dyDescent="0.3">
      <c r="W789" t="str">
        <f>IF(OR(A2631&lt;DATE(2026,9,1),A2631&gt;DATE(2026,9,28)),"Check Date",INT((A2631-DATE(2026,9,1))/7)+1)</f>
        <v>Check Date</v>
      </c>
    </row>
    <row r="790" spans="23:23" x14ac:dyDescent="0.3">
      <c r="W790" t="str">
        <f>IF(OR(A44&lt;DATE(2026,9,1),A44&gt;DATE(2026,9,28)),"Check Date",INT((A44-DATE(2026,9,1))/7)+1)</f>
        <v>Check Date</v>
      </c>
    </row>
    <row r="791" spans="23:23" x14ac:dyDescent="0.3">
      <c r="W791" t="str">
        <f>IF(OR(A1747&lt;DATE(2026,9,1),A1747&gt;DATE(2026,9,28)),"Check Date",INT((A1747-DATE(2026,9,1))/7)+1)</f>
        <v>Check Date</v>
      </c>
    </row>
    <row r="792" spans="23:23" x14ac:dyDescent="0.3">
      <c r="W792" t="str">
        <f>IF(OR(A2355&lt;DATE(2026,9,1),A2355&gt;DATE(2026,9,28)),"Check Date",INT((A2355-DATE(2026,9,1))/7)+1)</f>
        <v>Check Date</v>
      </c>
    </row>
    <row r="793" spans="23:23" x14ac:dyDescent="0.3">
      <c r="W793" t="str">
        <f>IF(OR(A2542&lt;DATE(2026,9,1),A2542&gt;DATE(2026,9,28)),"Check Date",INT((A2542-DATE(2026,9,1))/7)+1)</f>
        <v>Check Date</v>
      </c>
    </row>
    <row r="794" spans="23:23" x14ac:dyDescent="0.3">
      <c r="W794" t="str">
        <f>IF(OR(A104&lt;DATE(2026,9,1),A104&gt;DATE(2026,9,28)),"Check Date",INT((A104-DATE(2026,9,1))/7)+1)</f>
        <v>Check Date</v>
      </c>
    </row>
    <row r="795" spans="23:23" x14ac:dyDescent="0.3">
      <c r="W795" t="str">
        <f>IF(OR(A1887&lt;DATE(2026,9,1),A1887&gt;DATE(2026,9,28)),"Check Date",INT((A1887-DATE(2026,9,1))/7)+1)</f>
        <v>Check Date</v>
      </c>
    </row>
    <row r="796" spans="23:23" x14ac:dyDescent="0.3">
      <c r="W796" t="str">
        <f>IF(OR(A1993&lt;DATE(2026,9,1),A1993&gt;DATE(2026,9,28)),"Check Date",INT((A1993-DATE(2026,9,1))/7)+1)</f>
        <v>Check Date</v>
      </c>
    </row>
    <row r="797" spans="23:23" x14ac:dyDescent="0.3">
      <c r="W797" t="str">
        <f>IF(OR(A1140&lt;DATE(2026,9,1),A1140&gt;DATE(2026,9,28)),"Check Date",INT((A1140-DATE(2026,9,1))/7)+1)</f>
        <v>Check Date</v>
      </c>
    </row>
    <row r="798" spans="23:23" x14ac:dyDescent="0.3">
      <c r="W798" t="str">
        <f>IF(OR(A261&lt;DATE(2026,9,1),A261&gt;DATE(2026,9,28)),"Check Date",INT((A261-DATE(2026,9,1))/7)+1)</f>
        <v>Check Date</v>
      </c>
    </row>
    <row r="799" spans="23:23" x14ac:dyDescent="0.3">
      <c r="W799" t="str">
        <f>IF(OR(A1373&lt;DATE(2026,9,1),A1373&gt;DATE(2026,9,28)),"Check Date",INT((A1373-DATE(2026,9,1))/7)+1)</f>
        <v>Check Date</v>
      </c>
    </row>
    <row r="800" spans="23:23" x14ac:dyDescent="0.3">
      <c r="W800" t="str">
        <f>IF(OR(A2278&lt;DATE(2026,9,1),A2278&gt;DATE(2026,9,28)),"Check Date",INT((A2278-DATE(2026,9,1))/7)+1)</f>
        <v>Check Date</v>
      </c>
    </row>
    <row r="801" spans="23:23" x14ac:dyDescent="0.3">
      <c r="W801" t="str">
        <f>IF(OR(A722&lt;DATE(2026,9,1),A722&gt;DATE(2026,9,28)),"Check Date",INT((A722-DATE(2026,9,1))/7)+1)</f>
        <v>Check Date</v>
      </c>
    </row>
    <row r="802" spans="23:23" x14ac:dyDescent="0.3">
      <c r="W802" t="str">
        <f>IF(OR(A340&lt;DATE(2026,9,1),A340&gt;DATE(2026,9,28)),"Check Date",INT((A340-DATE(2026,9,1))/7)+1)</f>
        <v>Check Date</v>
      </c>
    </row>
    <row r="803" spans="23:23" x14ac:dyDescent="0.3">
      <c r="W803" t="str">
        <f>IF(OR(A1488&lt;DATE(2026,9,1),A1488&gt;DATE(2026,9,28)),"Check Date",INT((A1488-DATE(2026,9,1))/7)+1)</f>
        <v>Check Date</v>
      </c>
    </row>
    <row r="804" spans="23:23" x14ac:dyDescent="0.3">
      <c r="W804" t="str">
        <f>IF(OR(A1017&lt;DATE(2026,9,1),A1017&gt;DATE(2026,9,28)),"Check Date",INT((A1017-DATE(2026,9,1))/7)+1)</f>
        <v>Check Date</v>
      </c>
    </row>
    <row r="805" spans="23:23" x14ac:dyDescent="0.3">
      <c r="W805" t="str">
        <f>IF(OR(A2086&lt;DATE(2026,9,1),A2086&gt;DATE(2026,9,28)),"Check Date",INT((A2086-DATE(2026,9,1))/7)+1)</f>
        <v>Check Date</v>
      </c>
    </row>
    <row r="806" spans="23:23" x14ac:dyDescent="0.3">
      <c r="W806" t="str">
        <f>IF(OR(A2501&lt;DATE(2026,9,1),A2501&gt;DATE(2026,9,28)),"Check Date",INT((A2501-DATE(2026,9,1))/7)+1)</f>
        <v>Check Date</v>
      </c>
    </row>
    <row r="807" spans="23:23" x14ac:dyDescent="0.3">
      <c r="W807" t="str">
        <f>IF(OR(A157&lt;DATE(2026,9,1),A157&gt;DATE(2026,9,28)),"Check Date",INT((A157-DATE(2026,9,1))/7)+1)</f>
        <v>Check Date</v>
      </c>
    </row>
    <row r="808" spans="23:23" x14ac:dyDescent="0.3">
      <c r="W808" t="str">
        <f>IF(OR(A32&lt;DATE(2026,9,1),A32&gt;DATE(2026,9,28)),"Check Date",INT((A32-DATE(2026,9,1))/7)+1)</f>
        <v>Check Date</v>
      </c>
    </row>
    <row r="809" spans="23:23" x14ac:dyDescent="0.3">
      <c r="W809" t="str">
        <f>IF(OR(A2451&lt;DATE(2026,9,1),A2451&gt;DATE(2026,9,28)),"Check Date",INT((A2451-DATE(2026,9,1))/7)+1)</f>
        <v>Check Date</v>
      </c>
    </row>
    <row r="810" spans="23:23" x14ac:dyDescent="0.3">
      <c r="W810" t="str">
        <f>IF(OR(A2400&lt;DATE(2026,9,1),A2400&gt;DATE(2026,9,28)),"Check Date",INT((A2400-DATE(2026,9,1))/7)+1)</f>
        <v>Check Date</v>
      </c>
    </row>
    <row r="811" spans="23:23" x14ac:dyDescent="0.3">
      <c r="W811" t="str">
        <f>IF(OR(A178&lt;DATE(2026,9,1),A178&gt;DATE(2026,9,28)),"Check Date",INT((A178-DATE(2026,9,1))/7)+1)</f>
        <v>Check Date</v>
      </c>
    </row>
    <row r="812" spans="23:23" x14ac:dyDescent="0.3">
      <c r="W812" t="str">
        <f>IF(OR(A761&lt;DATE(2026,9,1),A761&gt;DATE(2026,9,28)),"Check Date",INT((A761-DATE(2026,9,1))/7)+1)</f>
        <v>Check Date</v>
      </c>
    </row>
    <row r="813" spans="23:23" x14ac:dyDescent="0.3">
      <c r="W813" t="str">
        <f>IF(OR(A371&lt;DATE(2026,9,1),A371&gt;DATE(2026,9,28)),"Check Date",INT((A371-DATE(2026,9,1))/7)+1)</f>
        <v>Check Date</v>
      </c>
    </row>
    <row r="814" spans="23:23" x14ac:dyDescent="0.3">
      <c r="W814" t="str">
        <f>IF(OR(A639&lt;DATE(2026,9,1),A639&gt;DATE(2026,9,28)),"Check Date",INT((A639-DATE(2026,9,1))/7)+1)</f>
        <v>Check Date</v>
      </c>
    </row>
    <row r="815" spans="23:23" x14ac:dyDescent="0.3">
      <c r="W815" t="str">
        <f>IF(OR(A2890&lt;DATE(2026,9,1),A2890&gt;DATE(2026,9,28)),"Check Date",INT((A2890-DATE(2026,9,1))/7)+1)</f>
        <v>Check Date</v>
      </c>
    </row>
    <row r="816" spans="23:23" x14ac:dyDescent="0.3">
      <c r="W816" t="str">
        <f>IF(OR(A1778&lt;DATE(2026,9,1),A1778&gt;DATE(2026,9,28)),"Check Date",INT((A1778-DATE(2026,9,1))/7)+1)</f>
        <v>Check Date</v>
      </c>
    </row>
    <row r="817" spans="23:23" x14ac:dyDescent="0.3">
      <c r="W817" t="str">
        <f>IF(OR(A2760&lt;DATE(2026,9,1),A2760&gt;DATE(2026,9,28)),"Check Date",INT((A2760-DATE(2026,9,1))/7)+1)</f>
        <v>Check Date</v>
      </c>
    </row>
    <row r="818" spans="23:23" x14ac:dyDescent="0.3">
      <c r="W818" t="str">
        <f>IF(OR(A1131&lt;DATE(2026,9,1),A1131&gt;DATE(2026,9,28)),"Check Date",INT((A1131-DATE(2026,9,1))/7)+1)</f>
        <v>Check Date</v>
      </c>
    </row>
    <row r="819" spans="23:23" x14ac:dyDescent="0.3">
      <c r="W819" t="str">
        <f>IF(OR(A1207&lt;DATE(2026,9,1),A1207&gt;DATE(2026,9,28)),"Check Date",INT((A1207-DATE(2026,9,1))/7)+1)</f>
        <v>Check Date</v>
      </c>
    </row>
    <row r="820" spans="23:23" x14ac:dyDescent="0.3">
      <c r="W820" t="str">
        <f>IF(OR(A449&lt;DATE(2026,9,1),A449&gt;DATE(2026,9,28)),"Check Date",INT((A449-DATE(2026,9,1))/7)+1)</f>
        <v>Check Date</v>
      </c>
    </row>
    <row r="821" spans="23:23" x14ac:dyDescent="0.3">
      <c r="W821" t="str">
        <f>IF(OR(A189&lt;DATE(2026,9,1),A189&gt;DATE(2026,9,28)),"Check Date",INT((A189-DATE(2026,9,1))/7)+1)</f>
        <v>Check Date</v>
      </c>
    </row>
    <row r="822" spans="23:23" x14ac:dyDescent="0.3">
      <c r="W822" t="str">
        <f>IF(OR(A833&lt;DATE(2026,9,1),A833&gt;DATE(2026,9,28)),"Check Date",INT((A833-DATE(2026,9,1))/7)+1)</f>
        <v>Check Date</v>
      </c>
    </row>
    <row r="823" spans="23:23" x14ac:dyDescent="0.3">
      <c r="W823" t="str">
        <f>IF(OR(A177&lt;DATE(2026,9,1),A177&gt;DATE(2026,9,28)),"Check Date",INT((A177-DATE(2026,9,1))/7)+1)</f>
        <v>Check Date</v>
      </c>
    </row>
    <row r="824" spans="23:23" x14ac:dyDescent="0.3">
      <c r="W824" t="str">
        <f>IF(OR(A2684&lt;DATE(2026,9,1),A2684&gt;DATE(2026,9,28)),"Check Date",INT((A2684-DATE(2026,9,1))/7)+1)</f>
        <v>Check Date</v>
      </c>
    </row>
    <row r="825" spans="23:23" x14ac:dyDescent="0.3">
      <c r="W825" t="str">
        <f>IF(OR(A378&lt;DATE(2026,9,1),A378&gt;DATE(2026,9,28)),"Check Date",INT((A378-DATE(2026,9,1))/7)+1)</f>
        <v>Check Date</v>
      </c>
    </row>
    <row r="826" spans="23:23" x14ac:dyDescent="0.3">
      <c r="W826" t="str">
        <f>IF(OR(A2924&lt;DATE(2026,9,1),A2924&gt;DATE(2026,9,28)),"Check Date",INT((A2924-DATE(2026,9,1))/7)+1)</f>
        <v>Check Date</v>
      </c>
    </row>
    <row r="827" spans="23:23" x14ac:dyDescent="0.3">
      <c r="W827" t="str">
        <f>IF(OR(A2678&lt;DATE(2026,9,1),A2678&gt;DATE(2026,9,28)),"Check Date",INT((A2678-DATE(2026,9,1))/7)+1)</f>
        <v>Check Date</v>
      </c>
    </row>
    <row r="828" spans="23:23" x14ac:dyDescent="0.3">
      <c r="W828" t="str">
        <f>IF(OR(A28&lt;DATE(2026,9,1),A28&gt;DATE(2026,9,28)),"Check Date",INT((A28-DATE(2026,9,1))/7)+1)</f>
        <v>Check Date</v>
      </c>
    </row>
    <row r="829" spans="23:23" x14ac:dyDescent="0.3">
      <c r="W829" t="str">
        <f>IF(OR(A1168&lt;DATE(2026,9,1),A1168&gt;DATE(2026,9,28)),"Check Date",INT((A1168-DATE(2026,9,1))/7)+1)</f>
        <v>Check Date</v>
      </c>
    </row>
    <row r="830" spans="23:23" x14ac:dyDescent="0.3">
      <c r="W830" t="str">
        <f>IF(OR(A121&lt;DATE(2026,9,1),A121&gt;DATE(2026,9,28)),"Check Date",INT((A121-DATE(2026,9,1))/7)+1)</f>
        <v>Check Date</v>
      </c>
    </row>
    <row r="831" spans="23:23" x14ac:dyDescent="0.3">
      <c r="W831" t="str">
        <f>IF(OR(A513&lt;DATE(2026,9,1),A513&gt;DATE(2026,9,28)),"Check Date",INT((A513-DATE(2026,9,1))/7)+1)</f>
        <v>Check Date</v>
      </c>
    </row>
    <row r="832" spans="23:23" x14ac:dyDescent="0.3">
      <c r="W832" t="str">
        <f>IF(OR(A132&lt;DATE(2026,9,1),A132&gt;DATE(2026,9,28)),"Check Date",INT((A132-DATE(2026,9,1))/7)+1)</f>
        <v>Check Date</v>
      </c>
    </row>
    <row r="833" spans="23:23" x14ac:dyDescent="0.3">
      <c r="W833" t="str">
        <f>IF(OR(A920&lt;DATE(2026,9,1),A920&gt;DATE(2026,9,28)),"Check Date",INT((A920-DATE(2026,9,1))/7)+1)</f>
        <v>Check Date</v>
      </c>
    </row>
    <row r="834" spans="23:23" x14ac:dyDescent="0.3">
      <c r="W834" t="str">
        <f>IF(OR(A1389&lt;DATE(2026,9,1),A1389&gt;DATE(2026,9,28)),"Check Date",INT((A1389-DATE(2026,9,1))/7)+1)</f>
        <v>Check Date</v>
      </c>
    </row>
    <row r="835" spans="23:23" x14ac:dyDescent="0.3">
      <c r="W835" t="str">
        <f>IF(OR(A2569&lt;DATE(2026,9,1),A2569&gt;DATE(2026,9,28)),"Check Date",INT((A2569-DATE(2026,9,1))/7)+1)</f>
        <v>Check Date</v>
      </c>
    </row>
    <row r="836" spans="23:23" x14ac:dyDescent="0.3">
      <c r="W836" t="str">
        <f>IF(OR(A315&lt;DATE(2026,9,1),A315&gt;DATE(2026,9,28)),"Check Date",INT((A315-DATE(2026,9,1))/7)+1)</f>
        <v>Check Date</v>
      </c>
    </row>
    <row r="837" spans="23:23" x14ac:dyDescent="0.3">
      <c r="W837" t="str">
        <f>IF(OR(A1077&lt;DATE(2026,9,1),A1077&gt;DATE(2026,9,28)),"Check Date",INT((A1077-DATE(2026,9,1))/7)+1)</f>
        <v>Check Date</v>
      </c>
    </row>
    <row r="838" spans="23:23" x14ac:dyDescent="0.3">
      <c r="W838" t="str">
        <f>IF(OR(A2437&lt;DATE(2026,9,1),A2437&gt;DATE(2026,9,28)),"Check Date",INT((A2437-DATE(2026,9,1))/7)+1)</f>
        <v>Check Date</v>
      </c>
    </row>
    <row r="839" spans="23:23" x14ac:dyDescent="0.3">
      <c r="W839" t="str">
        <f>IF(OR(A1318&lt;DATE(2026,9,1),A1318&gt;DATE(2026,9,28)),"Check Date",INT((A1318-DATE(2026,9,1))/7)+1)</f>
        <v>Check Date</v>
      </c>
    </row>
    <row r="840" spans="23:23" x14ac:dyDescent="0.3">
      <c r="W840" t="str">
        <f>IF(OR(A1094&lt;DATE(2026,9,1),A1094&gt;DATE(2026,9,28)),"Check Date",INT((A1094-DATE(2026,9,1))/7)+1)</f>
        <v>Check Date</v>
      </c>
    </row>
    <row r="841" spans="23:23" x14ac:dyDescent="0.3">
      <c r="W841" t="str">
        <f>IF(OR(A575&lt;DATE(2026,9,1),A575&gt;DATE(2026,9,28)),"Check Date",INT((A575-DATE(2026,9,1))/7)+1)</f>
        <v>Check Date</v>
      </c>
    </row>
    <row r="842" spans="23:23" x14ac:dyDescent="0.3">
      <c r="W842" t="str">
        <f>IF(OR(A1305&lt;DATE(2026,9,1),A1305&gt;DATE(2026,9,28)),"Check Date",INT((A1305-DATE(2026,9,1))/7)+1)</f>
        <v>Check Date</v>
      </c>
    </row>
    <row r="843" spans="23:23" x14ac:dyDescent="0.3">
      <c r="W843" t="str">
        <f>IF(OR(A2273&lt;DATE(2026,9,1),A2273&gt;DATE(2026,9,28)),"Check Date",INT((A2273-DATE(2026,9,1))/7)+1)</f>
        <v>Check Date</v>
      </c>
    </row>
    <row r="844" spans="23:23" x14ac:dyDescent="0.3">
      <c r="W844" t="str">
        <f>IF(OR(A763&lt;DATE(2026,9,1),A763&gt;DATE(2026,9,28)),"Check Date",INT((A763-DATE(2026,9,1))/7)+1)</f>
        <v>Check Date</v>
      </c>
    </row>
    <row r="845" spans="23:23" x14ac:dyDescent="0.3">
      <c r="W845" t="str">
        <f>IF(OR(A1878&lt;DATE(2026,9,1),A1878&gt;DATE(2026,9,28)),"Check Date",INT((A1878-DATE(2026,9,1))/7)+1)</f>
        <v>Check Date</v>
      </c>
    </row>
    <row r="846" spans="23:23" x14ac:dyDescent="0.3">
      <c r="W846" t="str">
        <f>IF(OR(A686&lt;DATE(2026,9,1),A686&gt;DATE(2026,9,28)),"Check Date",INT((A686-DATE(2026,9,1))/7)+1)</f>
        <v>Check Date</v>
      </c>
    </row>
    <row r="847" spans="23:23" x14ac:dyDescent="0.3">
      <c r="W847" t="str">
        <f>IF(OR(A2540&lt;DATE(2026,9,1),A2540&gt;DATE(2026,9,28)),"Check Date",INT((A2540-DATE(2026,9,1))/7)+1)</f>
        <v>Check Date</v>
      </c>
    </row>
    <row r="848" spans="23:23" x14ac:dyDescent="0.3">
      <c r="W848" t="str">
        <f>IF(OR(A2434&lt;DATE(2026,9,1),A2434&gt;DATE(2026,9,28)),"Check Date",INT((A2434-DATE(2026,9,1))/7)+1)</f>
        <v>Check Date</v>
      </c>
    </row>
    <row r="849" spans="23:23" x14ac:dyDescent="0.3">
      <c r="W849" t="str">
        <f>IF(OR(A1209&lt;DATE(2026,9,1),A1209&gt;DATE(2026,9,28)),"Check Date",INT((A1209-DATE(2026,9,1))/7)+1)</f>
        <v>Check Date</v>
      </c>
    </row>
    <row r="850" spans="23:23" x14ac:dyDescent="0.3">
      <c r="W850" t="str">
        <f>IF(OR(A1116&lt;DATE(2026,9,1),A1116&gt;DATE(2026,9,28)),"Check Date",INT((A1116-DATE(2026,9,1))/7)+1)</f>
        <v>Check Date</v>
      </c>
    </row>
    <row r="851" spans="23:23" x14ac:dyDescent="0.3">
      <c r="W851" t="str">
        <f>IF(OR(A212&lt;DATE(2026,9,1),A212&gt;DATE(2026,9,28)),"Check Date",INT((A212-DATE(2026,9,1))/7)+1)</f>
        <v>Check Date</v>
      </c>
    </row>
    <row r="852" spans="23:23" x14ac:dyDescent="0.3">
      <c r="W852" t="str">
        <f>IF(OR(A987&lt;DATE(2026,9,1),A987&gt;DATE(2026,9,28)),"Check Date",INT((A987-DATE(2026,9,1))/7)+1)</f>
        <v>Check Date</v>
      </c>
    </row>
    <row r="853" spans="23:23" x14ac:dyDescent="0.3">
      <c r="W853" t="str">
        <f>IF(OR(A2005&lt;DATE(2026,9,1),A2005&gt;DATE(2026,9,28)),"Check Date",INT((A2005-DATE(2026,9,1))/7)+1)</f>
        <v>Check Date</v>
      </c>
    </row>
    <row r="854" spans="23:23" x14ac:dyDescent="0.3">
      <c r="W854" t="str">
        <f>IF(OR(A1672&lt;DATE(2026,9,1),A1672&gt;DATE(2026,9,28)),"Check Date",INT((A1672-DATE(2026,9,1))/7)+1)</f>
        <v>Check Date</v>
      </c>
    </row>
    <row r="855" spans="23:23" x14ac:dyDescent="0.3">
      <c r="W855" t="str">
        <f>IF(OR(A756&lt;DATE(2026,9,1),A756&gt;DATE(2026,9,28)),"Check Date",INT((A756-DATE(2026,9,1))/7)+1)</f>
        <v>Check Date</v>
      </c>
    </row>
    <row r="856" spans="23:23" x14ac:dyDescent="0.3">
      <c r="W856" t="str">
        <f>IF(OR(A709&lt;DATE(2026,9,1),A709&gt;DATE(2026,9,28)),"Check Date",INT((A709-DATE(2026,9,1))/7)+1)</f>
        <v>Check Date</v>
      </c>
    </row>
    <row r="857" spans="23:23" x14ac:dyDescent="0.3">
      <c r="W857" t="str">
        <f>IF(OR(A2031&lt;DATE(2026,9,1),A2031&gt;DATE(2026,9,28)),"Check Date",INT((A2031-DATE(2026,9,1))/7)+1)</f>
        <v>Check Date</v>
      </c>
    </row>
    <row r="858" spans="23:23" x14ac:dyDescent="0.3">
      <c r="W858" t="str">
        <f>IF(OR(A2072&lt;DATE(2026,9,1),A2072&gt;DATE(2026,9,28)),"Check Date",INT((A2072-DATE(2026,9,1))/7)+1)</f>
        <v>Check Date</v>
      </c>
    </row>
    <row r="859" spans="23:23" x14ac:dyDescent="0.3">
      <c r="W859" t="str">
        <f>IF(OR(A1697&lt;DATE(2026,9,1),A1697&gt;DATE(2026,9,28)),"Check Date",INT((A1697-DATE(2026,9,1))/7)+1)</f>
        <v>Check Date</v>
      </c>
    </row>
    <row r="860" spans="23:23" x14ac:dyDescent="0.3">
      <c r="W860" t="str">
        <f>IF(OR(A1076&lt;DATE(2026,9,1),A1076&gt;DATE(2026,9,28)),"Check Date",INT((A1076-DATE(2026,9,1))/7)+1)</f>
        <v>Check Date</v>
      </c>
    </row>
    <row r="861" spans="23:23" x14ac:dyDescent="0.3">
      <c r="W861" t="str">
        <f>IF(OR(A265&lt;DATE(2026,9,1),A265&gt;DATE(2026,9,28)),"Check Date",INT((A265-DATE(2026,9,1))/7)+1)</f>
        <v>Check Date</v>
      </c>
    </row>
    <row r="862" spans="23:23" x14ac:dyDescent="0.3">
      <c r="W862" t="str">
        <f>IF(OR(A423&lt;DATE(2026,9,1),A423&gt;DATE(2026,9,28)),"Check Date",INT((A423-DATE(2026,9,1))/7)+1)</f>
        <v>Check Date</v>
      </c>
    </row>
    <row r="863" spans="23:23" x14ac:dyDescent="0.3">
      <c r="W863" t="str">
        <f>IF(OR(A576&lt;DATE(2026,9,1),A576&gt;DATE(2026,9,28)),"Check Date",INT((A576-DATE(2026,9,1))/7)+1)</f>
        <v>Check Date</v>
      </c>
    </row>
    <row r="864" spans="23:23" x14ac:dyDescent="0.3">
      <c r="W864" t="str">
        <f>IF(OR(A2559&lt;DATE(2026,9,1),A2559&gt;DATE(2026,9,28)),"Check Date",INT((A2559-DATE(2026,9,1))/7)+1)</f>
        <v>Check Date</v>
      </c>
    </row>
    <row r="865" spans="23:23" x14ac:dyDescent="0.3">
      <c r="W865" t="str">
        <f>IF(OR(A2792&lt;DATE(2026,9,1),A2792&gt;DATE(2026,9,28)),"Check Date",INT((A2792-DATE(2026,9,1))/7)+1)</f>
        <v>Check Date</v>
      </c>
    </row>
    <row r="866" spans="23:23" x14ac:dyDescent="0.3">
      <c r="W866" t="str">
        <f>IF(OR(A2926&lt;DATE(2026,9,1),A2926&gt;DATE(2026,9,28)),"Check Date",INT((A2926-DATE(2026,9,1))/7)+1)</f>
        <v>Check Date</v>
      </c>
    </row>
    <row r="867" spans="23:23" x14ac:dyDescent="0.3">
      <c r="W867" t="str">
        <f>IF(OR(A1949&lt;DATE(2026,9,1),A1949&gt;DATE(2026,9,28)),"Check Date",INT((A1949-DATE(2026,9,1))/7)+1)</f>
        <v>Check Date</v>
      </c>
    </row>
    <row r="868" spans="23:23" x14ac:dyDescent="0.3">
      <c r="W868" t="str">
        <f>IF(OR(A1595&lt;DATE(2026,9,1),A1595&gt;DATE(2026,9,28)),"Check Date",INT((A1595-DATE(2026,9,1))/7)+1)</f>
        <v>Check Date</v>
      </c>
    </row>
    <row r="869" spans="23:23" x14ac:dyDescent="0.3">
      <c r="W869" t="str">
        <f>IF(OR(A1520&lt;DATE(2026,9,1),A1520&gt;DATE(2026,9,28)),"Check Date",INT((A1520-DATE(2026,9,1))/7)+1)</f>
        <v>Check Date</v>
      </c>
    </row>
    <row r="870" spans="23:23" x14ac:dyDescent="0.3">
      <c r="W870" t="str">
        <f>IF(OR(A912&lt;DATE(2026,9,1),A912&gt;DATE(2026,9,28)),"Check Date",INT((A912-DATE(2026,9,1))/7)+1)</f>
        <v>Check Date</v>
      </c>
    </row>
    <row r="871" spans="23:23" x14ac:dyDescent="0.3">
      <c r="W871" t="str">
        <f>IF(OR(A2185&lt;DATE(2026,9,1),A2185&gt;DATE(2026,9,28)),"Check Date",INT((A2185-DATE(2026,9,1))/7)+1)</f>
        <v>Check Date</v>
      </c>
    </row>
    <row r="872" spans="23:23" x14ac:dyDescent="0.3">
      <c r="W872" t="str">
        <f>IF(OR(A2734&lt;DATE(2026,9,1),A2734&gt;DATE(2026,9,28)),"Check Date",INT((A2734-DATE(2026,9,1))/7)+1)</f>
        <v>Check Date</v>
      </c>
    </row>
    <row r="873" spans="23:23" x14ac:dyDescent="0.3">
      <c r="W873" t="str">
        <f>IF(OR(A2123&lt;DATE(2026,9,1),A2123&gt;DATE(2026,9,28)),"Check Date",INT((A2123-DATE(2026,9,1))/7)+1)</f>
        <v>Check Date</v>
      </c>
    </row>
    <row r="874" spans="23:23" x14ac:dyDescent="0.3">
      <c r="W874" t="str">
        <f>IF(OR(A2368&lt;DATE(2026,9,1),A2368&gt;DATE(2026,9,28)),"Check Date",INT((A2368-DATE(2026,9,1))/7)+1)</f>
        <v>Check Date</v>
      </c>
    </row>
    <row r="875" spans="23:23" x14ac:dyDescent="0.3">
      <c r="W875" t="str">
        <f>IF(OR(A676&lt;DATE(2026,9,1),A676&gt;DATE(2026,9,28)),"Check Date",INT((A676-DATE(2026,9,1))/7)+1)</f>
        <v>Check Date</v>
      </c>
    </row>
    <row r="876" spans="23:23" x14ac:dyDescent="0.3">
      <c r="W876" t="str">
        <f>IF(OR(A396&lt;DATE(2026,9,1),A396&gt;DATE(2026,9,28)),"Check Date",INT((A396-DATE(2026,9,1))/7)+1)</f>
        <v>Check Date</v>
      </c>
    </row>
    <row r="877" spans="23:23" x14ac:dyDescent="0.3">
      <c r="W877" t="str">
        <f>IF(OR(A440&lt;DATE(2026,9,1),A440&gt;DATE(2026,9,28)),"Check Date",INT((A440-DATE(2026,9,1))/7)+1)</f>
        <v>Check Date</v>
      </c>
    </row>
    <row r="878" spans="23:23" x14ac:dyDescent="0.3">
      <c r="W878" t="str">
        <f>IF(OR(A1652&lt;DATE(2026,9,1),A1652&gt;DATE(2026,9,28)),"Check Date",INT((A1652-DATE(2026,9,1))/7)+1)</f>
        <v>Check Date</v>
      </c>
    </row>
    <row r="879" spans="23:23" x14ac:dyDescent="0.3">
      <c r="W879" t="str">
        <f>IF(OR(A2498&lt;DATE(2026,9,1),A2498&gt;DATE(2026,9,28)),"Check Date",INT((A2498-DATE(2026,9,1))/7)+1)</f>
        <v>Check Date</v>
      </c>
    </row>
    <row r="880" spans="23:23" x14ac:dyDescent="0.3">
      <c r="W880" t="str">
        <f>IF(OR(A2736&lt;DATE(2026,9,1),A2736&gt;DATE(2026,9,28)),"Check Date",INT((A2736-DATE(2026,9,1))/7)+1)</f>
        <v>Check Date</v>
      </c>
    </row>
    <row r="881" spans="23:23" x14ac:dyDescent="0.3">
      <c r="W881" t="str">
        <f>IF(OR(A287&lt;DATE(2026,9,1),A287&gt;DATE(2026,9,28)),"Check Date",INT((A287-DATE(2026,9,1))/7)+1)</f>
        <v>Check Date</v>
      </c>
    </row>
    <row r="882" spans="23:23" x14ac:dyDescent="0.3">
      <c r="W882" t="str">
        <f>IF(OR(A1544&lt;DATE(2026,9,1),A1544&gt;DATE(2026,9,28)),"Check Date",INT((A1544-DATE(2026,9,1))/7)+1)</f>
        <v>Check Date</v>
      </c>
    </row>
    <row r="883" spans="23:23" x14ac:dyDescent="0.3">
      <c r="W883" t="str">
        <f>IF(OR(A2536&lt;DATE(2026,9,1),A2536&gt;DATE(2026,9,28)),"Check Date",INT((A2536-DATE(2026,9,1))/7)+1)</f>
        <v>Check Date</v>
      </c>
    </row>
    <row r="884" spans="23:23" x14ac:dyDescent="0.3">
      <c r="W884" t="str">
        <f>IF(OR(A452&lt;DATE(2026,9,1),A452&gt;DATE(2026,9,28)),"Check Date",INT((A452-DATE(2026,9,1))/7)+1)</f>
        <v>Check Date</v>
      </c>
    </row>
    <row r="885" spans="23:23" x14ac:dyDescent="0.3">
      <c r="W885" t="str">
        <f>IF(OR(A954&lt;DATE(2026,9,1),A954&gt;DATE(2026,9,28)),"Check Date",INT((A954-DATE(2026,9,1))/7)+1)</f>
        <v>Check Date</v>
      </c>
    </row>
    <row r="886" spans="23:23" x14ac:dyDescent="0.3">
      <c r="W886" t="str">
        <f>IF(OR(A1069&lt;DATE(2026,9,1),A1069&gt;DATE(2026,9,28)),"Check Date",INT((A1069-DATE(2026,9,1))/7)+1)</f>
        <v>Check Date</v>
      </c>
    </row>
    <row r="887" spans="23:23" x14ac:dyDescent="0.3">
      <c r="W887" t="str">
        <f>IF(OR(A1898&lt;DATE(2026,9,1),A1898&gt;DATE(2026,9,28)),"Check Date",INT((A1898-DATE(2026,9,1))/7)+1)</f>
        <v>Check Date</v>
      </c>
    </row>
    <row r="888" spans="23:23" x14ac:dyDescent="0.3">
      <c r="W888" t="str">
        <f>IF(OR(A2036&lt;DATE(2026,9,1),A2036&gt;DATE(2026,9,28)),"Check Date",INT((A2036-DATE(2026,9,1))/7)+1)</f>
        <v>Check Date</v>
      </c>
    </row>
    <row r="889" spans="23:23" x14ac:dyDescent="0.3">
      <c r="W889" t="str">
        <f>IF(OR(A1185&lt;DATE(2026,9,1),A1185&gt;DATE(2026,9,28)),"Check Date",INT((A1185-DATE(2026,9,1))/7)+1)</f>
        <v>Check Date</v>
      </c>
    </row>
    <row r="890" spans="23:23" x14ac:dyDescent="0.3">
      <c r="W890" t="str">
        <f>IF(OR(A1448&lt;DATE(2026,9,1),A1448&gt;DATE(2026,9,28)),"Check Date",INT((A1448-DATE(2026,9,1))/7)+1)</f>
        <v>Check Date</v>
      </c>
    </row>
    <row r="891" spans="23:23" x14ac:dyDescent="0.3">
      <c r="W891" t="str">
        <f>IF(OR(A2712&lt;DATE(2026,9,1),A2712&gt;DATE(2026,9,28)),"Check Date",INT((A2712-DATE(2026,9,1))/7)+1)</f>
        <v>Check Date</v>
      </c>
    </row>
    <row r="892" spans="23:23" x14ac:dyDescent="0.3">
      <c r="W892" t="str">
        <f>IF(OR(A1984&lt;DATE(2026,9,1),A1984&gt;DATE(2026,9,28)),"Check Date",INT((A1984-DATE(2026,9,1))/7)+1)</f>
        <v>Check Date</v>
      </c>
    </row>
    <row r="893" spans="23:23" x14ac:dyDescent="0.3">
      <c r="W893" t="str">
        <f>IF(OR(A2012&lt;DATE(2026,9,1),A2012&gt;DATE(2026,9,28)),"Check Date",INT((A2012-DATE(2026,9,1))/7)+1)</f>
        <v>Check Date</v>
      </c>
    </row>
    <row r="894" spans="23:23" x14ac:dyDescent="0.3">
      <c r="W894" t="str">
        <f>IF(OR(A2412&lt;DATE(2026,9,1),A2412&gt;DATE(2026,9,28)),"Check Date",INT((A2412-DATE(2026,9,1))/7)+1)</f>
        <v>Check Date</v>
      </c>
    </row>
    <row r="895" spans="23:23" x14ac:dyDescent="0.3">
      <c r="W895" t="str">
        <f>IF(OR(A2494&lt;DATE(2026,9,1),A2494&gt;DATE(2026,9,28)),"Check Date",INT((A2494-DATE(2026,9,1))/7)+1)</f>
        <v>Check Date</v>
      </c>
    </row>
    <row r="896" spans="23:23" x14ac:dyDescent="0.3">
      <c r="W896" t="str">
        <f>IF(OR(A2883&lt;DATE(2026,9,1),A2883&gt;DATE(2026,9,28)),"Check Date",INT((A2883-DATE(2026,9,1))/7)+1)</f>
        <v>Check Date</v>
      </c>
    </row>
    <row r="897" spans="23:23" x14ac:dyDescent="0.3">
      <c r="W897" t="str">
        <f>IF(OR(A190&lt;DATE(2026,9,1),A190&gt;DATE(2026,9,28)),"Check Date",INT((A190-DATE(2026,9,1))/7)+1)</f>
        <v>Check Date</v>
      </c>
    </row>
    <row r="898" spans="23:23" x14ac:dyDescent="0.3">
      <c r="W898" t="str">
        <f>IF(OR(A873&lt;DATE(2026,9,1),A873&gt;DATE(2026,9,28)),"Check Date",INT((A873-DATE(2026,9,1))/7)+1)</f>
        <v>Check Date</v>
      </c>
    </row>
    <row r="899" spans="23:23" x14ac:dyDescent="0.3">
      <c r="W899" t="str">
        <f>IF(OR(A1481&lt;DATE(2026,9,1),A1481&gt;DATE(2026,9,28)),"Check Date",INT((A1481-DATE(2026,9,1))/7)+1)</f>
        <v>Check Date</v>
      </c>
    </row>
    <row r="900" spans="23:23" x14ac:dyDescent="0.3">
      <c r="W900" t="str">
        <f>IF(OR(A2456&lt;DATE(2026,9,1),A2456&gt;DATE(2026,9,28)),"Check Date",INT((A2456-DATE(2026,9,1))/7)+1)</f>
        <v>Check Date</v>
      </c>
    </row>
    <row r="901" spans="23:23" x14ac:dyDescent="0.3">
      <c r="W901" t="str">
        <f>IF(OR(A719&lt;DATE(2026,9,1),A719&gt;DATE(2026,9,28)),"Check Date",INT((A719-DATE(2026,9,1))/7)+1)</f>
        <v>Check Date</v>
      </c>
    </row>
    <row r="902" spans="23:23" x14ac:dyDescent="0.3">
      <c r="W902" t="str">
        <f>IF(OR(A1526&lt;DATE(2026,9,1),A1526&gt;DATE(2026,9,28)),"Check Date",INT((A1526-DATE(2026,9,1))/7)+1)</f>
        <v>Check Date</v>
      </c>
    </row>
    <row r="903" spans="23:23" x14ac:dyDescent="0.3">
      <c r="W903" t="str">
        <f>IF(OR(A2485&lt;DATE(2026,9,1),A2485&gt;DATE(2026,9,28)),"Check Date",INT((A2485-DATE(2026,9,1))/7)+1)</f>
        <v>Check Date</v>
      </c>
    </row>
    <row r="904" spans="23:23" x14ac:dyDescent="0.3">
      <c r="W904" t="str">
        <f>IF(OR(A496&lt;DATE(2026,9,1),A496&gt;DATE(2026,9,28)),"Check Date",INT((A496-DATE(2026,9,1))/7)+1)</f>
        <v>Check Date</v>
      </c>
    </row>
    <row r="905" spans="23:23" x14ac:dyDescent="0.3">
      <c r="W905" t="str">
        <f>IF(OR(A2016&lt;DATE(2026,9,1),A2016&gt;DATE(2026,9,28)),"Check Date",INT((A2016-DATE(2026,9,1))/7)+1)</f>
        <v>Check Date</v>
      </c>
    </row>
    <row r="906" spans="23:23" x14ac:dyDescent="0.3">
      <c r="W906" t="str">
        <f>IF(OR(A1524&lt;DATE(2026,9,1),A1524&gt;DATE(2026,9,28)),"Check Date",INT((A1524-DATE(2026,9,1))/7)+1)</f>
        <v>Check Date</v>
      </c>
    </row>
    <row r="907" spans="23:23" x14ac:dyDescent="0.3">
      <c r="W907" t="str">
        <f>IF(OR(A577&lt;DATE(2026,9,1),A577&gt;DATE(2026,9,28)),"Check Date",INT((A577-DATE(2026,9,1))/7)+1)</f>
        <v>Check Date</v>
      </c>
    </row>
    <row r="908" spans="23:23" x14ac:dyDescent="0.3">
      <c r="W908" t="str">
        <f>IF(OR(A698&lt;DATE(2026,9,1),A698&gt;DATE(2026,9,28)),"Check Date",INT((A698-DATE(2026,9,1))/7)+1)</f>
        <v>Check Date</v>
      </c>
    </row>
    <row r="909" spans="23:23" x14ac:dyDescent="0.3">
      <c r="W909" t="str">
        <f>IF(OR(A848&lt;DATE(2026,9,1),A848&gt;DATE(2026,9,28)),"Check Date",INT((A848-DATE(2026,9,1))/7)+1)</f>
        <v>Check Date</v>
      </c>
    </row>
    <row r="910" spans="23:23" x14ac:dyDescent="0.3">
      <c r="W910" t="str">
        <f>IF(OR(A989&lt;DATE(2026,9,1),A989&gt;DATE(2026,9,28)),"Check Date",INT((A989-DATE(2026,9,1))/7)+1)</f>
        <v>Check Date</v>
      </c>
    </row>
    <row r="911" spans="23:23" x14ac:dyDescent="0.3">
      <c r="W911" t="str">
        <f>IF(OR(A436&lt;DATE(2026,9,1),A436&gt;DATE(2026,9,28)),"Check Date",INT((A436-DATE(2026,9,1))/7)+1)</f>
        <v>Check Date</v>
      </c>
    </row>
    <row r="912" spans="23:23" x14ac:dyDescent="0.3">
      <c r="W912" t="str">
        <f>IF(OR(A1609&lt;DATE(2026,9,1),A1609&gt;DATE(2026,9,28)),"Check Date",INT((A1609-DATE(2026,9,1))/7)+1)</f>
        <v>Check Date</v>
      </c>
    </row>
    <row r="913" spans="23:23" x14ac:dyDescent="0.3">
      <c r="W913" t="str">
        <f>IF(OR(A2426&lt;DATE(2026,9,1),A2426&gt;DATE(2026,9,28)),"Check Date",INT((A2426-DATE(2026,9,1))/7)+1)</f>
        <v>Check Date</v>
      </c>
    </row>
    <row r="914" spans="23:23" x14ac:dyDescent="0.3">
      <c r="W914" t="str">
        <f>IF(OR(A416&lt;DATE(2026,9,1),A416&gt;DATE(2026,9,28)),"Check Date",INT((A416-DATE(2026,9,1))/7)+1)</f>
        <v>Check Date</v>
      </c>
    </row>
    <row r="915" spans="23:23" x14ac:dyDescent="0.3">
      <c r="W915" t="str">
        <f>IF(OR(A82&lt;DATE(2026,9,1),A82&gt;DATE(2026,9,28)),"Check Date",INT((A82-DATE(2026,9,1))/7)+1)</f>
        <v>Check Date</v>
      </c>
    </row>
    <row r="916" spans="23:23" x14ac:dyDescent="0.3">
      <c r="W916" t="str">
        <f>IF(OR(A1128&lt;DATE(2026,9,1),A1128&gt;DATE(2026,9,28)),"Check Date",INT((A1128-DATE(2026,9,1))/7)+1)</f>
        <v>Check Date</v>
      </c>
    </row>
    <row r="917" spans="23:23" x14ac:dyDescent="0.3">
      <c r="W917" t="str">
        <f>IF(OR(A1603&lt;DATE(2026,9,1),A1603&gt;DATE(2026,9,28)),"Check Date",INT((A1603-DATE(2026,9,1))/7)+1)</f>
        <v>Check Date</v>
      </c>
    </row>
    <row r="918" spans="23:23" x14ac:dyDescent="0.3">
      <c r="W918" t="str">
        <f>IF(OR(A1101&lt;DATE(2026,9,1),A1101&gt;DATE(2026,9,28)),"Check Date",INT((A1101-DATE(2026,9,1))/7)+1)</f>
        <v>Check Date</v>
      </c>
    </row>
    <row r="919" spans="23:23" x14ac:dyDescent="0.3">
      <c r="W919" t="str">
        <f>IF(OR(A1597&lt;DATE(2026,9,1),A1597&gt;DATE(2026,9,28)),"Check Date",INT((A1597-DATE(2026,9,1))/7)+1)</f>
        <v>Check Date</v>
      </c>
    </row>
    <row r="920" spans="23:23" x14ac:dyDescent="0.3">
      <c r="W920" t="str">
        <f>IF(OR(A1857&lt;DATE(2026,9,1),A1857&gt;DATE(2026,9,28)),"Check Date",INT((A1857-DATE(2026,9,1))/7)+1)</f>
        <v>Check Date</v>
      </c>
    </row>
    <row r="921" spans="23:23" x14ac:dyDescent="0.3">
      <c r="W921" t="str">
        <f>IF(OR(A2269&lt;DATE(2026,9,1),A2269&gt;DATE(2026,9,28)),"Check Date",INT((A2269-DATE(2026,9,1))/7)+1)</f>
        <v>Check Date</v>
      </c>
    </row>
    <row r="922" spans="23:23" x14ac:dyDescent="0.3">
      <c r="W922" t="str">
        <f>IF(OR(A2435&lt;DATE(2026,9,1),A2435&gt;DATE(2026,9,28)),"Check Date",INT((A2435-DATE(2026,9,1))/7)+1)</f>
        <v>Check Date</v>
      </c>
    </row>
    <row r="923" spans="23:23" x14ac:dyDescent="0.3">
      <c r="W923" t="str">
        <f>IF(OR(A906&lt;DATE(2026,9,1),A906&gt;DATE(2026,9,28)),"Check Date",INT((A906-DATE(2026,9,1))/7)+1)</f>
        <v>Check Date</v>
      </c>
    </row>
    <row r="924" spans="23:23" x14ac:dyDescent="0.3">
      <c r="W924" t="str">
        <f>IF(OR(A2457&lt;DATE(2026,9,1),A2457&gt;DATE(2026,9,28)),"Check Date",INT((A2457-DATE(2026,9,1))/7)+1)</f>
        <v>Check Date</v>
      </c>
    </row>
    <row r="925" spans="23:23" x14ac:dyDescent="0.3">
      <c r="W925" t="str">
        <f>IF(OR(A2676&lt;DATE(2026,9,1),A2676&gt;DATE(2026,9,28)),"Check Date",INT((A2676-DATE(2026,9,1))/7)+1)</f>
        <v>Check Date</v>
      </c>
    </row>
    <row r="926" spans="23:23" x14ac:dyDescent="0.3">
      <c r="W926" t="str">
        <f>IF(OR(A2612&lt;DATE(2026,9,1),A2612&gt;DATE(2026,9,28)),"Check Date",INT((A2612-DATE(2026,9,1))/7)+1)</f>
        <v>Check Date</v>
      </c>
    </row>
    <row r="927" spans="23:23" x14ac:dyDescent="0.3">
      <c r="W927" t="str">
        <f>IF(OR(A1487&lt;DATE(2026,9,1),A1487&gt;DATE(2026,9,28)),"Check Date",INT((A1487-DATE(2026,9,1))/7)+1)</f>
        <v>Check Date</v>
      </c>
    </row>
    <row r="928" spans="23:23" x14ac:dyDescent="0.3">
      <c r="W928" t="str">
        <f>IF(OR(A1413&lt;DATE(2026,9,1),A1413&gt;DATE(2026,9,28)),"Check Date",INT((A1413-DATE(2026,9,1))/7)+1)</f>
        <v>Check Date</v>
      </c>
    </row>
    <row r="929" spans="23:23" x14ac:dyDescent="0.3">
      <c r="W929" t="str">
        <f>IF(OR(A1533&lt;DATE(2026,9,1),A1533&gt;DATE(2026,9,28)),"Check Date",INT((A1533-DATE(2026,9,1))/7)+1)</f>
        <v>Check Date</v>
      </c>
    </row>
    <row r="930" spans="23:23" x14ac:dyDescent="0.3">
      <c r="W930" t="str">
        <f>IF(OR(A357&lt;DATE(2026,9,1),A357&gt;DATE(2026,9,28)),"Check Date",INT((A357-DATE(2026,9,1))/7)+1)</f>
        <v>Check Date</v>
      </c>
    </row>
    <row r="931" spans="23:23" x14ac:dyDescent="0.3">
      <c r="W931" t="str">
        <f>IF(OR(A699&lt;DATE(2026,9,1),A699&gt;DATE(2026,9,28)),"Check Date",INT((A699-DATE(2026,9,1))/7)+1)</f>
        <v>Check Date</v>
      </c>
    </row>
    <row r="932" spans="23:23" x14ac:dyDescent="0.3">
      <c r="W932" t="str">
        <f>IF(OR(A2420&lt;DATE(2026,9,1),A2420&gt;DATE(2026,9,28)),"Check Date",INT((A2420-DATE(2026,9,1))/7)+1)</f>
        <v>Check Date</v>
      </c>
    </row>
    <row r="933" spans="23:23" x14ac:dyDescent="0.3">
      <c r="W933" t="str">
        <f>IF(OR(A2950&lt;DATE(2026,9,1),A2950&gt;DATE(2026,9,28)),"Check Date",INT((A2950-DATE(2026,9,1))/7)+1)</f>
        <v>Check Date</v>
      </c>
    </row>
    <row r="934" spans="23:23" x14ac:dyDescent="0.3">
      <c r="W934" t="str">
        <f>IF(OR(A1987&lt;DATE(2026,9,1),A1987&gt;DATE(2026,9,28)),"Check Date",INT((A1987-DATE(2026,9,1))/7)+1)</f>
        <v>Check Date</v>
      </c>
    </row>
    <row r="935" spans="23:23" x14ac:dyDescent="0.3">
      <c r="W935" t="str">
        <f>IF(OR(A77&lt;DATE(2026,9,1),A77&gt;DATE(2026,9,28)),"Check Date",INT((A77-DATE(2026,9,1))/7)+1)</f>
        <v>Check Date</v>
      </c>
    </row>
    <row r="936" spans="23:23" x14ac:dyDescent="0.3">
      <c r="W936" t="str">
        <f>IF(OR(A842&lt;DATE(2026,9,1),A842&gt;DATE(2026,9,28)),"Check Date",INT((A842-DATE(2026,9,1))/7)+1)</f>
        <v>Check Date</v>
      </c>
    </row>
    <row r="937" spans="23:23" x14ac:dyDescent="0.3">
      <c r="W937" t="str">
        <f>IF(OR(A1176&lt;DATE(2026,9,1),A1176&gt;DATE(2026,9,28)),"Check Date",INT((A1176-DATE(2026,9,1))/7)+1)</f>
        <v>Check Date</v>
      </c>
    </row>
    <row r="938" spans="23:23" x14ac:dyDescent="0.3">
      <c r="W938" t="str">
        <f>IF(OR(A1528&lt;DATE(2026,9,1),A1528&gt;DATE(2026,9,28)),"Check Date",INT((A1528-DATE(2026,9,1))/7)+1)</f>
        <v>Check Date</v>
      </c>
    </row>
    <row r="939" spans="23:23" x14ac:dyDescent="0.3">
      <c r="W939" t="str">
        <f>IF(OR(A1716&lt;DATE(2026,9,1),A1716&gt;DATE(2026,9,28)),"Check Date",INT((A1716-DATE(2026,9,1))/7)+1)</f>
        <v>Check Date</v>
      </c>
    </row>
    <row r="940" spans="23:23" x14ac:dyDescent="0.3">
      <c r="W940" t="str">
        <f>IF(OR(A2870&lt;DATE(2026,9,1),A2870&gt;DATE(2026,9,28)),"Check Date",INT((A2870-DATE(2026,9,1))/7)+1)</f>
        <v>Check Date</v>
      </c>
    </row>
    <row r="941" spans="23:23" x14ac:dyDescent="0.3">
      <c r="W941" t="str">
        <f>IF(OR(A361&lt;DATE(2026,9,1),A361&gt;DATE(2026,9,28)),"Check Date",INT((A361-DATE(2026,9,1))/7)+1)</f>
        <v>Check Date</v>
      </c>
    </row>
    <row r="942" spans="23:23" x14ac:dyDescent="0.3">
      <c r="W942" t="str">
        <f>IF(OR(A427&lt;DATE(2026,9,1),A427&gt;DATE(2026,9,28)),"Check Date",INT((A427-DATE(2026,9,1))/7)+1)</f>
        <v>Check Date</v>
      </c>
    </row>
    <row r="943" spans="23:23" x14ac:dyDescent="0.3">
      <c r="W943" t="str">
        <f>IF(OR(A1320&lt;DATE(2026,9,1),A1320&gt;DATE(2026,9,28)),"Check Date",INT((A1320-DATE(2026,9,1))/7)+1)</f>
        <v>Check Date</v>
      </c>
    </row>
    <row r="944" spans="23:23" x14ac:dyDescent="0.3">
      <c r="W944" t="str">
        <f>IF(OR(A1463&lt;DATE(2026,9,1),A1463&gt;DATE(2026,9,28)),"Check Date",INT((A1463-DATE(2026,9,1))/7)+1)</f>
        <v>Check Date</v>
      </c>
    </row>
    <row r="945" spans="23:23" x14ac:dyDescent="0.3">
      <c r="W945" t="str">
        <f>IF(OR(A1622&lt;DATE(2026,9,1),A1622&gt;DATE(2026,9,28)),"Check Date",INT((A1622-DATE(2026,9,1))/7)+1)</f>
        <v>Check Date</v>
      </c>
    </row>
    <row r="946" spans="23:23" x14ac:dyDescent="0.3">
      <c r="W946" t="str">
        <f>IF(OR(A259&lt;DATE(2026,9,1),A259&gt;DATE(2026,9,28)),"Check Date",INT((A259-DATE(2026,9,1))/7)+1)</f>
        <v>Check Date</v>
      </c>
    </row>
    <row r="947" spans="23:23" x14ac:dyDescent="0.3">
      <c r="W947" t="str">
        <f>IF(OR(A2216&lt;DATE(2026,9,1),A2216&gt;DATE(2026,9,28)),"Check Date",INT((A2216-DATE(2026,9,1))/7)+1)</f>
        <v>Check Date</v>
      </c>
    </row>
    <row r="948" spans="23:23" x14ac:dyDescent="0.3">
      <c r="W948" t="str">
        <f>IF(OR(A2382&lt;DATE(2026,9,1),A2382&gt;DATE(2026,9,28)),"Check Date",INT((A2382-DATE(2026,9,1))/7)+1)</f>
        <v>Check Date</v>
      </c>
    </row>
    <row r="949" spans="23:23" x14ac:dyDescent="0.3">
      <c r="W949" t="str">
        <f>IF(OR(A1315&lt;DATE(2026,9,1),A1315&gt;DATE(2026,9,28)),"Check Date",INT((A1315-DATE(2026,9,1))/7)+1)</f>
        <v>Check Date</v>
      </c>
    </row>
    <row r="950" spans="23:23" x14ac:dyDescent="0.3">
      <c r="W950" t="str">
        <f>IF(OR(A1225&lt;DATE(2026,9,1),A1225&gt;DATE(2026,9,28)),"Check Date",INT((A1225-DATE(2026,9,1))/7)+1)</f>
        <v>Check Date</v>
      </c>
    </row>
    <row r="951" spans="23:23" x14ac:dyDescent="0.3">
      <c r="W951" t="str">
        <f>IF(OR(A1047&lt;DATE(2026,9,1),A1047&gt;DATE(2026,9,28)),"Check Date",INT((A1047-DATE(2026,9,1))/7)+1)</f>
        <v>Check Date</v>
      </c>
    </row>
    <row r="952" spans="23:23" x14ac:dyDescent="0.3">
      <c r="W952" t="str">
        <f>IF(OR(A55&lt;DATE(2026,9,1),A55&gt;DATE(2026,9,28)),"Check Date",INT((A55-DATE(2026,9,1))/7)+1)</f>
        <v>Check Date</v>
      </c>
    </row>
    <row r="953" spans="23:23" x14ac:dyDescent="0.3">
      <c r="W953" t="str">
        <f>IF(OR(A1372&lt;DATE(2026,9,1),A1372&gt;DATE(2026,9,28)),"Check Date",INT((A1372-DATE(2026,9,1))/7)+1)</f>
        <v>Check Date</v>
      </c>
    </row>
    <row r="954" spans="23:23" x14ac:dyDescent="0.3">
      <c r="W954" t="str">
        <f>IF(OR(A75&lt;DATE(2026,9,1),A75&gt;DATE(2026,9,28)),"Check Date",INT((A75-DATE(2026,9,1))/7)+1)</f>
        <v>Check Date</v>
      </c>
    </row>
    <row r="955" spans="23:23" x14ac:dyDescent="0.3">
      <c r="W955" t="str">
        <f>IF(OR(A1015&lt;DATE(2026,9,1),A1015&gt;DATE(2026,9,28)),"Check Date",INT((A1015-DATE(2026,9,1))/7)+1)</f>
        <v>Check Date</v>
      </c>
    </row>
    <row r="956" spans="23:23" x14ac:dyDescent="0.3">
      <c r="W956" t="str">
        <f>IF(OR(A822&lt;DATE(2026,9,1),A822&gt;DATE(2026,9,28)),"Check Date",INT((A822-DATE(2026,9,1))/7)+1)</f>
        <v>Check Date</v>
      </c>
    </row>
    <row r="957" spans="23:23" x14ac:dyDescent="0.3">
      <c r="W957" t="str">
        <f>IF(OR(A1780&lt;DATE(2026,9,1),A1780&gt;DATE(2026,9,28)),"Check Date",INT((A1780-DATE(2026,9,1))/7)+1)</f>
        <v>Check Date</v>
      </c>
    </row>
    <row r="958" spans="23:23" x14ac:dyDescent="0.3">
      <c r="W958" t="str">
        <f>IF(OR(A2052&lt;DATE(2026,9,1),A2052&gt;DATE(2026,9,28)),"Check Date",INT((A2052-DATE(2026,9,1))/7)+1)</f>
        <v>Check Date</v>
      </c>
    </row>
    <row r="959" spans="23:23" x14ac:dyDescent="0.3">
      <c r="W959" t="str">
        <f>IF(OR(A1275&lt;DATE(2026,9,1),A1275&gt;DATE(2026,9,28)),"Check Date",INT((A1275-DATE(2026,9,1))/7)+1)</f>
        <v>Check Date</v>
      </c>
    </row>
    <row r="960" spans="23:23" x14ac:dyDescent="0.3">
      <c r="W960" t="str">
        <f>IF(OR(A281&lt;DATE(2026,9,1),A281&gt;DATE(2026,9,28)),"Check Date",INT((A281-DATE(2026,9,1))/7)+1)</f>
        <v>Check Date</v>
      </c>
    </row>
    <row r="961" spans="23:23" x14ac:dyDescent="0.3">
      <c r="W961" t="str">
        <f>IF(OR(A2968&lt;DATE(2026,9,1),A2968&gt;DATE(2026,9,28)),"Check Date",INT((A2968-DATE(2026,9,1))/7)+1)</f>
        <v>Check Date</v>
      </c>
    </row>
    <row r="962" spans="23:23" x14ac:dyDescent="0.3">
      <c r="W962" t="str">
        <f>IF(OR(A1229&lt;DATE(2026,9,1),A1229&gt;DATE(2026,9,28)),"Check Date",INT((A1229-DATE(2026,9,1))/7)+1)</f>
        <v>Check Date</v>
      </c>
    </row>
    <row r="963" spans="23:23" x14ac:dyDescent="0.3">
      <c r="W963" t="str">
        <f>IF(OR(A927&lt;DATE(2026,9,1),A927&gt;DATE(2026,9,28)),"Check Date",INT((A927-DATE(2026,9,1))/7)+1)</f>
        <v>Check Date</v>
      </c>
    </row>
    <row r="964" spans="23:23" x14ac:dyDescent="0.3">
      <c r="W964" t="str">
        <f>IF(OR(A93&lt;DATE(2026,9,1),A93&gt;DATE(2026,9,28)),"Check Date",INT((A93-DATE(2026,9,1))/7)+1)</f>
        <v>Check Date</v>
      </c>
    </row>
    <row r="965" spans="23:23" x14ac:dyDescent="0.3">
      <c r="W965" t="str">
        <f>IF(OR(A424&lt;DATE(2026,9,1),A424&gt;DATE(2026,9,28)),"Check Date",INT((A424-DATE(2026,9,1))/7)+1)</f>
        <v>Check Date</v>
      </c>
    </row>
    <row r="966" spans="23:23" x14ac:dyDescent="0.3">
      <c r="W966" t="str">
        <f>IF(OR(A553&lt;DATE(2026,9,1),A553&gt;DATE(2026,9,28)),"Check Date",INT((A553-DATE(2026,9,1))/7)+1)</f>
        <v>Check Date</v>
      </c>
    </row>
    <row r="967" spans="23:23" x14ac:dyDescent="0.3">
      <c r="W967" t="str">
        <f>IF(OR(A2864&lt;DATE(2026,9,1),A2864&gt;DATE(2026,9,28)),"Check Date",INT((A2864-DATE(2026,9,1))/7)+1)</f>
        <v>Check Date</v>
      </c>
    </row>
    <row r="968" spans="23:23" x14ac:dyDescent="0.3">
      <c r="W968" t="str">
        <f>IF(OR(A2766&lt;DATE(2026,9,1),A2766&gt;DATE(2026,9,28)),"Check Date",INT((A2766-DATE(2026,9,1))/7)+1)</f>
        <v>Check Date</v>
      </c>
    </row>
    <row r="969" spans="23:23" x14ac:dyDescent="0.3">
      <c r="W969" t="str">
        <f>IF(OR(A230&lt;DATE(2026,9,1),A230&gt;DATE(2026,9,28)),"Check Date",INT((A230-DATE(2026,9,1))/7)+1)</f>
        <v>Check Date</v>
      </c>
    </row>
    <row r="970" spans="23:23" x14ac:dyDescent="0.3">
      <c r="W970" t="str">
        <f>IF(OR(A1844&lt;DATE(2026,9,1),A1844&gt;DATE(2026,9,28)),"Check Date",INT((A1844-DATE(2026,9,1))/7)+1)</f>
        <v>Check Date</v>
      </c>
    </row>
    <row r="971" spans="23:23" x14ac:dyDescent="0.3">
      <c r="W971" t="str">
        <f>IF(OR(A1119&lt;DATE(2026,9,1),A1119&gt;DATE(2026,9,28)),"Check Date",INT((A1119-DATE(2026,9,1))/7)+1)</f>
        <v>Check Date</v>
      </c>
    </row>
    <row r="972" spans="23:23" x14ac:dyDescent="0.3">
      <c r="W972" t="str">
        <f>IF(OR(A1439&lt;DATE(2026,9,1),A1439&gt;DATE(2026,9,28)),"Check Date",INT((A1439-DATE(2026,9,1))/7)+1)</f>
        <v>Check Date</v>
      </c>
    </row>
    <row r="973" spans="23:23" x14ac:dyDescent="0.3">
      <c r="W973" t="str">
        <f>IF(OR(A2025&lt;DATE(2026,9,1),A2025&gt;DATE(2026,9,28)),"Check Date",INT((A2025-DATE(2026,9,1))/7)+1)</f>
        <v>Check Date</v>
      </c>
    </row>
    <row r="974" spans="23:23" x14ac:dyDescent="0.3">
      <c r="W974" t="str">
        <f>IF(OR(A213&lt;DATE(2026,9,1),A213&gt;DATE(2026,9,28)),"Check Date",INT((A213-DATE(2026,9,1))/7)+1)</f>
        <v>Check Date</v>
      </c>
    </row>
    <row r="975" spans="23:23" x14ac:dyDescent="0.3">
      <c r="W975" t="str">
        <f>IF(OR(A1432&lt;DATE(2026,9,1),A1432&gt;DATE(2026,9,28)),"Check Date",INT((A1432-DATE(2026,9,1))/7)+1)</f>
        <v>Check Date</v>
      </c>
    </row>
    <row r="976" spans="23:23" x14ac:dyDescent="0.3">
      <c r="W976" t="str">
        <f>IF(OR(A477&lt;DATE(2026,9,1),A477&gt;DATE(2026,9,28)),"Check Date",INT((A477-DATE(2026,9,1))/7)+1)</f>
        <v>Check Date</v>
      </c>
    </row>
    <row r="977" spans="23:23" x14ac:dyDescent="0.3">
      <c r="W977" t="str">
        <f>IF(OR(A615&lt;DATE(2026,9,1),A615&gt;DATE(2026,9,28)),"Check Date",INT((A615-DATE(2026,9,1))/7)+1)</f>
        <v>Check Date</v>
      </c>
    </row>
    <row r="978" spans="23:23" x14ac:dyDescent="0.3">
      <c r="W978" t="str">
        <f>IF(OR(A1721&lt;DATE(2026,9,1),A1721&gt;DATE(2026,9,28)),"Check Date",INT((A1721-DATE(2026,9,1))/7)+1)</f>
        <v>Check Date</v>
      </c>
    </row>
    <row r="979" spans="23:23" x14ac:dyDescent="0.3">
      <c r="W979" t="str">
        <f>IF(OR(A321&lt;DATE(2026,9,1),A321&gt;DATE(2026,9,28)),"Check Date",INT((A321-DATE(2026,9,1))/7)+1)</f>
        <v>Check Date</v>
      </c>
    </row>
    <row r="980" spans="23:23" x14ac:dyDescent="0.3">
      <c r="W980" t="str">
        <f>IF(OR(A2630&lt;DATE(2026,9,1),A2630&gt;DATE(2026,9,28)),"Check Date",INT((A2630-DATE(2026,9,1))/7)+1)</f>
        <v>Check Date</v>
      </c>
    </row>
    <row r="981" spans="23:23" x14ac:dyDescent="0.3">
      <c r="W981" t="str">
        <f>IF(OR(A2398&lt;DATE(2026,9,1),A2398&gt;DATE(2026,9,28)),"Check Date",INT((A2398-DATE(2026,9,1))/7)+1)</f>
        <v>Check Date</v>
      </c>
    </row>
    <row r="982" spans="23:23" x14ac:dyDescent="0.3">
      <c r="W982" t="str">
        <f>IF(OR(A1187&lt;DATE(2026,9,1),A1187&gt;DATE(2026,9,28)),"Check Date",INT((A1187-DATE(2026,9,1))/7)+1)</f>
        <v>Check Date</v>
      </c>
    </row>
    <row r="983" spans="23:23" x14ac:dyDescent="0.3">
      <c r="W983" t="str">
        <f>IF(OR(A1197&lt;DATE(2026,9,1),A1197&gt;DATE(2026,9,28)),"Check Date",INT((A1197-DATE(2026,9,1))/7)+1)</f>
        <v>Check Date</v>
      </c>
    </row>
    <row r="984" spans="23:23" x14ac:dyDescent="0.3">
      <c r="W984" t="str">
        <f>IF(OR(A2840&lt;DATE(2026,9,1),A2840&gt;DATE(2026,9,28)),"Check Date",INT((A2840-DATE(2026,9,1))/7)+1)</f>
        <v>Check Date</v>
      </c>
    </row>
    <row r="985" spans="23:23" x14ac:dyDescent="0.3">
      <c r="W985" t="str">
        <f>IF(OR(A1188&lt;DATE(2026,9,1),A1188&gt;DATE(2026,9,28)),"Check Date",INT((A1188-DATE(2026,9,1))/7)+1)</f>
        <v>Check Date</v>
      </c>
    </row>
    <row r="986" spans="23:23" x14ac:dyDescent="0.3">
      <c r="W986" t="str">
        <f>IF(OR(A2454&lt;DATE(2026,9,1),A2454&gt;DATE(2026,9,28)),"Check Date",INT((A2454-DATE(2026,9,1))/7)+1)</f>
        <v>Check Date</v>
      </c>
    </row>
    <row r="987" spans="23:23" x14ac:dyDescent="0.3">
      <c r="W987" t="str">
        <f>IF(OR(A1090&lt;DATE(2026,9,1),A1090&gt;DATE(2026,9,28)),"Check Date",INT((A1090-DATE(2026,9,1))/7)+1)</f>
        <v>Check Date</v>
      </c>
    </row>
    <row r="988" spans="23:23" x14ac:dyDescent="0.3">
      <c r="W988" t="str">
        <f>IF(OR(A1566&lt;DATE(2026,9,1),A1566&gt;DATE(2026,9,28)),"Check Date",INT((A1566-DATE(2026,9,1))/7)+1)</f>
        <v>Check Date</v>
      </c>
    </row>
    <row r="989" spans="23:23" x14ac:dyDescent="0.3">
      <c r="W989" t="str">
        <f>IF(OR(A1106&lt;DATE(2026,9,1),A1106&gt;DATE(2026,9,28)),"Check Date",INT((A1106-DATE(2026,9,1))/7)+1)</f>
        <v>Check Date</v>
      </c>
    </row>
    <row r="990" spans="23:23" x14ac:dyDescent="0.3">
      <c r="W990" t="str">
        <f>IF(OR(A1762&lt;DATE(2026,9,1),A1762&gt;DATE(2026,9,28)),"Check Date",INT((A1762-DATE(2026,9,1))/7)+1)</f>
        <v>Check Date</v>
      </c>
    </row>
    <row r="991" spans="23:23" x14ac:dyDescent="0.3">
      <c r="W991" t="str">
        <f>IF(OR(A2171&lt;DATE(2026,9,1),A2171&gt;DATE(2026,9,28)),"Check Date",INT((A2171-DATE(2026,9,1))/7)+1)</f>
        <v>Check Date</v>
      </c>
    </row>
    <row r="992" spans="23:23" x14ac:dyDescent="0.3">
      <c r="W992" t="str">
        <f>IF(OR(A1504&lt;DATE(2026,9,1),A1504&gt;DATE(2026,9,28)),"Check Date",INT((A1504-DATE(2026,9,1))/7)+1)</f>
        <v>Check Date</v>
      </c>
    </row>
    <row r="993" spans="23:23" x14ac:dyDescent="0.3">
      <c r="W993" t="str">
        <f>IF(OR(A2984&lt;DATE(2026,9,1),A2984&gt;DATE(2026,9,28)),"Check Date",INT((A2984-DATE(2026,9,1))/7)+1)</f>
        <v>Check Date</v>
      </c>
    </row>
    <row r="994" spans="23:23" x14ac:dyDescent="0.3">
      <c r="W994" t="str">
        <f>IF(OR(A2039&lt;DATE(2026,9,1),A2039&gt;DATE(2026,9,28)),"Check Date",INT((A2039-DATE(2026,9,1))/7)+1)</f>
        <v>Check Date</v>
      </c>
    </row>
    <row r="995" spans="23:23" x14ac:dyDescent="0.3">
      <c r="W995" t="str">
        <f>IF(OR(A2601&lt;DATE(2026,9,1),A2601&gt;DATE(2026,9,28)),"Check Date",INT((A2601-DATE(2026,9,1))/7)+1)</f>
        <v>Check Date</v>
      </c>
    </row>
    <row r="996" spans="23:23" x14ac:dyDescent="0.3">
      <c r="W996" t="str">
        <f>IF(OR(A791&lt;DATE(2026,9,1),A791&gt;DATE(2026,9,28)),"Check Date",INT((A791-DATE(2026,9,1))/7)+1)</f>
        <v>Check Date</v>
      </c>
    </row>
    <row r="997" spans="23:23" x14ac:dyDescent="0.3">
      <c r="W997" t="str">
        <f>IF(OR(A53&lt;DATE(2026,9,1),A53&gt;DATE(2026,9,28)),"Check Date",INT((A53-DATE(2026,9,1))/7)+1)</f>
        <v>Check Date</v>
      </c>
    </row>
    <row r="998" spans="23:23" x14ac:dyDescent="0.3">
      <c r="W998" t="str">
        <f>IF(OR(A2827&lt;DATE(2026,9,1),A2827&gt;DATE(2026,9,28)),"Check Date",INT((A2827-DATE(2026,9,1))/7)+1)</f>
        <v>Check Date</v>
      </c>
    </row>
    <row r="999" spans="23:23" x14ac:dyDescent="0.3">
      <c r="W999" t="str">
        <f>IF(OR(A2841&lt;DATE(2026,9,1),A2841&gt;DATE(2026,9,28)),"Check Date",INT((A2841-DATE(2026,9,1))/7)+1)</f>
        <v>Check Date</v>
      </c>
    </row>
    <row r="1000" spans="23:23" x14ac:dyDescent="0.3">
      <c r="W1000" t="str">
        <f>IF(OR(A1610&lt;DATE(2026,9,1),A1610&gt;DATE(2026,9,28)),"Check Date",INT((A1610-DATE(2026,9,1))/7)+1)</f>
        <v>Check Date</v>
      </c>
    </row>
    <row r="1001" spans="23:23" x14ac:dyDescent="0.3">
      <c r="W1001" t="str">
        <f>IF(OR(A2287&lt;DATE(2026,9,1),A2287&gt;DATE(2026,9,28)),"Check Date",INT((A2287-DATE(2026,9,1))/7)+1)</f>
        <v>Check Date</v>
      </c>
    </row>
    <row r="1002" spans="23:23" x14ac:dyDescent="0.3">
      <c r="W1002" t="str">
        <f>IF(OR(A172&lt;DATE(2026,9,1),A172&gt;DATE(2026,9,28)),"Check Date",INT((A172-DATE(2026,9,1))/7)+1)</f>
        <v>Check Date</v>
      </c>
    </row>
    <row r="1003" spans="23:23" x14ac:dyDescent="0.3">
      <c r="W1003" t="str">
        <f>IF(OR(A2107&lt;DATE(2026,9,1),A2107&gt;DATE(2026,9,28)),"Check Date",INT((A2107-DATE(2026,9,1))/7)+1)</f>
        <v>Check Date</v>
      </c>
    </row>
    <row r="1004" spans="23:23" x14ac:dyDescent="0.3">
      <c r="W1004" t="str">
        <f>IF(OR(A2558&lt;DATE(2026,9,1),A2558&gt;DATE(2026,9,28)),"Check Date",INT((A2558-DATE(2026,9,1))/7)+1)</f>
        <v>Check Date</v>
      </c>
    </row>
    <row r="1005" spans="23:23" x14ac:dyDescent="0.3">
      <c r="W1005" t="str">
        <f>IF(OR(A2091&lt;DATE(2026,9,1),A2091&gt;DATE(2026,9,28)),"Check Date",INT((A2091-DATE(2026,9,1))/7)+1)</f>
        <v>Check Date</v>
      </c>
    </row>
    <row r="1006" spans="23:23" x14ac:dyDescent="0.3">
      <c r="W1006" t="str">
        <f>IF(OR(A1769&lt;DATE(2026,9,1),A1769&gt;DATE(2026,9,28)),"Check Date",INT((A1769-DATE(2026,9,1))/7)+1)</f>
        <v>Check Date</v>
      </c>
    </row>
    <row r="1007" spans="23:23" x14ac:dyDescent="0.3">
      <c r="W1007" t="str">
        <f>IF(OR(A1919&lt;DATE(2026,9,1),A1919&gt;DATE(2026,9,28)),"Check Date",INT((A1919-DATE(2026,9,1))/7)+1)</f>
        <v>Check Date</v>
      </c>
    </row>
    <row r="1008" spans="23:23" x14ac:dyDescent="0.3">
      <c r="W1008" t="str">
        <f>IF(OR(A1572&lt;DATE(2026,9,1),A1572&gt;DATE(2026,9,28)),"Check Date",INT((A1572-DATE(2026,9,1))/7)+1)</f>
        <v>Check Date</v>
      </c>
    </row>
    <row r="1009" spans="23:23" x14ac:dyDescent="0.3">
      <c r="W1009" t="str">
        <f>IF(OR(A1205&lt;DATE(2026,9,1),A1205&gt;DATE(2026,9,28)),"Check Date",INT((A1205-DATE(2026,9,1))/7)+1)</f>
        <v>Check Date</v>
      </c>
    </row>
    <row r="1010" spans="23:23" x14ac:dyDescent="0.3">
      <c r="W1010" t="str">
        <f>IF(OR(A266&lt;DATE(2026,9,1),A266&gt;DATE(2026,9,28)),"Check Date",INT((A266-DATE(2026,9,1))/7)+1)</f>
        <v>Check Date</v>
      </c>
    </row>
    <row r="1011" spans="23:23" x14ac:dyDescent="0.3">
      <c r="W1011" t="str">
        <f>IF(OR(A2450&lt;DATE(2026,9,1),A2450&gt;DATE(2026,9,28)),"Check Date",INT((A2450-DATE(2026,9,1))/7)+1)</f>
        <v>Check Date</v>
      </c>
    </row>
    <row r="1012" spans="23:23" x14ac:dyDescent="0.3">
      <c r="W1012" t="str">
        <f>IF(OR(A2105&lt;DATE(2026,9,1),A2105&gt;DATE(2026,9,28)),"Check Date",INT((A2105-DATE(2026,9,1))/7)+1)</f>
        <v>Check Date</v>
      </c>
    </row>
    <row r="1013" spans="23:23" x14ac:dyDescent="0.3">
      <c r="W1013" t="str">
        <f>IF(OR(A1109&lt;DATE(2026,9,1),A1109&gt;DATE(2026,9,28)),"Check Date",INT((A1109-DATE(2026,9,1))/7)+1)</f>
        <v>Check Date</v>
      </c>
    </row>
    <row r="1014" spans="23:23" x14ac:dyDescent="0.3">
      <c r="W1014" t="str">
        <f>IF(OR(A2075&lt;DATE(2026,9,1),A2075&gt;DATE(2026,9,28)),"Check Date",INT((A2075-DATE(2026,9,1))/7)+1)</f>
        <v>Check Date</v>
      </c>
    </row>
    <row r="1015" spans="23:23" x14ac:dyDescent="0.3">
      <c r="W1015" t="str">
        <f>IF(OR(A2643&lt;DATE(2026,9,1),A2643&gt;DATE(2026,9,28)),"Check Date",INT((A2643-DATE(2026,9,1))/7)+1)</f>
        <v>Check Date</v>
      </c>
    </row>
    <row r="1016" spans="23:23" x14ac:dyDescent="0.3">
      <c r="W1016" t="str">
        <f>IF(OR(A16&lt;DATE(2026,9,1),A16&gt;DATE(2026,9,28)),"Check Date",INT((A16-DATE(2026,9,1))/7)+1)</f>
        <v>Check Date</v>
      </c>
    </row>
    <row r="1017" spans="23:23" x14ac:dyDescent="0.3">
      <c r="W1017" t="str">
        <f>IF(OR(A653&lt;DATE(2026,9,1),A653&gt;DATE(2026,9,28)),"Check Date",INT((A653-DATE(2026,9,1))/7)+1)</f>
        <v>Check Date</v>
      </c>
    </row>
    <row r="1018" spans="23:23" x14ac:dyDescent="0.3">
      <c r="W1018" t="str">
        <f>IF(OR(A1828&lt;DATE(2026,9,1),A1828&gt;DATE(2026,9,28)),"Check Date",INT((A1828-DATE(2026,9,1))/7)+1)</f>
        <v>Check Date</v>
      </c>
    </row>
    <row r="1019" spans="23:23" x14ac:dyDescent="0.3">
      <c r="W1019" t="str">
        <f>IF(OR(A730&lt;DATE(2026,9,1),A730&gt;DATE(2026,9,28)),"Check Date",INT((A730-DATE(2026,9,1))/7)+1)</f>
        <v>Check Date</v>
      </c>
    </row>
    <row r="1020" spans="23:23" x14ac:dyDescent="0.3">
      <c r="W1020" t="str">
        <f>IF(OR(A2966&lt;DATE(2026,9,1),A2966&gt;DATE(2026,9,28)),"Check Date",INT((A2966-DATE(2026,9,1))/7)+1)</f>
        <v>Check Date</v>
      </c>
    </row>
    <row r="1021" spans="23:23" x14ac:dyDescent="0.3">
      <c r="W1021" t="str">
        <f>IF(OR(A2125&lt;DATE(2026,9,1),A2125&gt;DATE(2026,9,28)),"Check Date",INT((A2125-DATE(2026,9,1))/7)+1)</f>
        <v>Check Date</v>
      </c>
    </row>
    <row r="1022" spans="23:23" x14ac:dyDescent="0.3">
      <c r="W1022" t="str">
        <f>IF(OR(A675&lt;DATE(2026,9,1),A675&gt;DATE(2026,9,28)),"Check Date",INT((A675-DATE(2026,9,1))/7)+1)</f>
        <v>Check Date</v>
      </c>
    </row>
    <row r="1023" spans="23:23" x14ac:dyDescent="0.3">
      <c r="W1023" t="str">
        <f>IF(OR(A2516&lt;DATE(2026,9,1),A2516&gt;DATE(2026,9,28)),"Check Date",INT((A2516-DATE(2026,9,1))/7)+1)</f>
        <v>Check Date</v>
      </c>
    </row>
    <row r="1024" spans="23:23" x14ac:dyDescent="0.3">
      <c r="W1024" t="str">
        <f>IF(OR(A947&lt;DATE(2026,9,1),A947&gt;DATE(2026,9,28)),"Check Date",INT((A947-DATE(2026,9,1))/7)+1)</f>
        <v>Check Date</v>
      </c>
    </row>
    <row r="1025" spans="23:23" x14ac:dyDescent="0.3">
      <c r="W1025" t="str">
        <f>IF(OR(A99&lt;DATE(2026,9,1),A99&gt;DATE(2026,9,28)),"Check Date",INT((A99-DATE(2026,9,1))/7)+1)</f>
        <v>Check Date</v>
      </c>
    </row>
    <row r="1026" spans="23:23" x14ac:dyDescent="0.3">
      <c r="W1026" t="str">
        <f>IF(OR(A646&lt;DATE(2026,9,1),A646&gt;DATE(2026,9,28)),"Check Date",INT((A646-DATE(2026,9,1))/7)+1)</f>
        <v>Check Date</v>
      </c>
    </row>
    <row r="1027" spans="23:23" x14ac:dyDescent="0.3">
      <c r="W1027" t="str">
        <f>IF(OR(A1671&lt;DATE(2026,9,1),A1671&gt;DATE(2026,9,28)),"Check Date",INT((A1671-DATE(2026,9,1))/7)+1)</f>
        <v>Check Date</v>
      </c>
    </row>
    <row r="1028" spans="23:23" x14ac:dyDescent="0.3">
      <c r="W1028" t="str">
        <f>IF(OR(A34&lt;DATE(2026,9,1),A34&gt;DATE(2026,9,28)),"Check Date",INT((A34-DATE(2026,9,1))/7)+1)</f>
        <v>Check Date</v>
      </c>
    </row>
    <row r="1029" spans="23:23" x14ac:dyDescent="0.3">
      <c r="W1029" t="str">
        <f>IF(OR(A1681&lt;DATE(2026,9,1),A1681&gt;DATE(2026,9,28)),"Check Date",INT((A1681-DATE(2026,9,1))/7)+1)</f>
        <v>Check Date</v>
      </c>
    </row>
    <row r="1030" spans="23:23" x14ac:dyDescent="0.3">
      <c r="W1030" t="str">
        <f>IF(OR(A2311&lt;DATE(2026,9,1),A2311&gt;DATE(2026,9,28)),"Check Date",INT((A2311-DATE(2026,9,1))/7)+1)</f>
        <v>Check Date</v>
      </c>
    </row>
    <row r="1031" spans="23:23" x14ac:dyDescent="0.3">
      <c r="W1031" t="str">
        <f>IF(OR(A468&lt;DATE(2026,9,1),A468&gt;DATE(2026,9,28)),"Check Date",INT((A468-DATE(2026,9,1))/7)+1)</f>
        <v>Check Date</v>
      </c>
    </row>
    <row r="1032" spans="23:23" x14ac:dyDescent="0.3">
      <c r="W1032" t="str">
        <f>IF(OR(A1221&lt;DATE(2026,9,1),A1221&gt;DATE(2026,9,28)),"Check Date",INT((A1221-DATE(2026,9,1))/7)+1)</f>
        <v>Check Date</v>
      </c>
    </row>
    <row r="1033" spans="23:23" x14ac:dyDescent="0.3">
      <c r="W1033" t="str">
        <f>IF(OR(A2283&lt;DATE(2026,9,1),A2283&gt;DATE(2026,9,28)),"Check Date",INT((A2283-DATE(2026,9,1))/7)+1)</f>
        <v>Check Date</v>
      </c>
    </row>
    <row r="1034" spans="23:23" x14ac:dyDescent="0.3">
      <c r="W1034" t="str">
        <f>IF(OR(A80&lt;DATE(2026,9,1),A80&gt;DATE(2026,9,28)),"Check Date",INT((A80-DATE(2026,9,1))/7)+1)</f>
        <v>Check Date</v>
      </c>
    </row>
    <row r="1035" spans="23:23" x14ac:dyDescent="0.3">
      <c r="W1035" t="str">
        <f>IF(OR(A1970&lt;DATE(2026,9,1),A1970&gt;DATE(2026,9,28)),"Check Date",INT((A1970-DATE(2026,9,1))/7)+1)</f>
        <v>Check Date</v>
      </c>
    </row>
    <row r="1036" spans="23:23" x14ac:dyDescent="0.3">
      <c r="W1036" t="str">
        <f>IF(OR(A313&lt;DATE(2026,9,1),A313&gt;DATE(2026,9,28)),"Check Date",INT((A313-DATE(2026,9,1))/7)+1)</f>
        <v>Check Date</v>
      </c>
    </row>
    <row r="1037" spans="23:23" x14ac:dyDescent="0.3">
      <c r="W1037" t="str">
        <f>IF(OR(A2122&lt;DATE(2026,9,1),A2122&gt;DATE(2026,9,28)),"Check Date",INT((A2122-DATE(2026,9,1))/7)+1)</f>
        <v>Check Date</v>
      </c>
    </row>
    <row r="1038" spans="23:23" x14ac:dyDescent="0.3">
      <c r="W1038" t="str">
        <f>IF(OR(A2717&lt;DATE(2026,9,1),A2717&gt;DATE(2026,9,28)),"Check Date",INT((A2717-DATE(2026,9,1))/7)+1)</f>
        <v>Check Date</v>
      </c>
    </row>
    <row r="1039" spans="23:23" x14ac:dyDescent="0.3">
      <c r="W1039" t="str">
        <f>IF(OR(A421&lt;DATE(2026,9,1),A421&gt;DATE(2026,9,28)),"Check Date",INT((A421-DATE(2026,9,1))/7)+1)</f>
        <v>Check Date</v>
      </c>
    </row>
    <row r="1040" spans="23:23" x14ac:dyDescent="0.3">
      <c r="W1040" t="str">
        <f>IF(OR(A2728&lt;DATE(2026,9,1),A2728&gt;DATE(2026,9,28)),"Check Date",INT((A2728-DATE(2026,9,1))/7)+1)</f>
        <v>Check Date</v>
      </c>
    </row>
    <row r="1041" spans="23:23" x14ac:dyDescent="0.3">
      <c r="W1041" t="str">
        <f>IF(OR(A2784&lt;DATE(2026,9,1),A2784&gt;DATE(2026,9,28)),"Check Date",INT((A2784-DATE(2026,9,1))/7)+1)</f>
        <v>Check Date</v>
      </c>
    </row>
    <row r="1042" spans="23:23" x14ac:dyDescent="0.3">
      <c r="W1042" t="str">
        <f>IF(OR(A369&lt;DATE(2026,9,1),A369&gt;DATE(2026,9,28)),"Check Date",INT((A369-DATE(2026,9,1))/7)+1)</f>
        <v>Check Date</v>
      </c>
    </row>
    <row r="1043" spans="23:23" x14ac:dyDescent="0.3">
      <c r="W1043" t="str">
        <f>IF(OR(A752&lt;DATE(2026,9,1),A752&gt;DATE(2026,9,28)),"Check Date",INT((A752-DATE(2026,9,1))/7)+1)</f>
        <v>Check Date</v>
      </c>
    </row>
    <row r="1044" spans="23:23" x14ac:dyDescent="0.3">
      <c r="W1044" t="str">
        <f>IF(OR(A2248&lt;DATE(2026,9,1),A2248&gt;DATE(2026,9,28)),"Check Date",INT((A2248-DATE(2026,9,1))/7)+1)</f>
        <v>Check Date</v>
      </c>
    </row>
    <row r="1045" spans="23:23" x14ac:dyDescent="0.3">
      <c r="W1045" t="str">
        <f>IF(OR(A2015&lt;DATE(2026,9,1),A2015&gt;DATE(2026,9,28)),"Check Date",INT((A2015-DATE(2026,9,1))/7)+1)</f>
        <v>Check Date</v>
      </c>
    </row>
    <row r="1046" spans="23:23" x14ac:dyDescent="0.3">
      <c r="W1046" t="str">
        <f>IF(OR(A2767&lt;DATE(2026,9,1),A2767&gt;DATE(2026,9,28)),"Check Date",INT((A2767-DATE(2026,9,1))/7)+1)</f>
        <v>Check Date</v>
      </c>
    </row>
    <row r="1047" spans="23:23" x14ac:dyDescent="0.3">
      <c r="W1047" t="str">
        <f>IF(OR(A483&lt;DATE(2026,9,1),A483&gt;DATE(2026,9,28)),"Check Date",INT((A483-DATE(2026,9,1))/7)+1)</f>
        <v>Check Date</v>
      </c>
    </row>
    <row r="1048" spans="23:23" x14ac:dyDescent="0.3">
      <c r="W1048" t="str">
        <f>IF(OR(A1468&lt;DATE(2026,9,1),A1468&gt;DATE(2026,9,28)),"Check Date",INT((A1468-DATE(2026,9,1))/7)+1)</f>
        <v>Check Date</v>
      </c>
    </row>
    <row r="1049" spans="23:23" x14ac:dyDescent="0.3">
      <c r="W1049" t="str">
        <f>IF(OR(A1576&lt;DATE(2026,9,1),A1576&gt;DATE(2026,9,28)),"Check Date",INT((A1576-DATE(2026,9,1))/7)+1)</f>
        <v>Check Date</v>
      </c>
    </row>
    <row r="1050" spans="23:23" x14ac:dyDescent="0.3">
      <c r="W1050" t="str">
        <f>IF(OR(A155&lt;DATE(2026,9,1),A155&gt;DATE(2026,9,28)),"Check Date",INT((A155-DATE(2026,9,1))/7)+1)</f>
        <v>Check Date</v>
      </c>
    </row>
    <row r="1051" spans="23:23" x14ac:dyDescent="0.3">
      <c r="W1051" t="str">
        <f>IF(OR(A568&lt;DATE(2026,9,1),A568&gt;DATE(2026,9,28)),"Check Date",INT((A568-DATE(2026,9,1))/7)+1)</f>
        <v>Check Date</v>
      </c>
    </row>
    <row r="1052" spans="23:23" x14ac:dyDescent="0.3">
      <c r="W1052" t="str">
        <f>IF(OR(A2065&lt;DATE(2026,9,1),A2065&gt;DATE(2026,9,28)),"Check Date",INT((A2065-DATE(2026,9,1))/7)+1)</f>
        <v>Check Date</v>
      </c>
    </row>
    <row r="1053" spans="23:23" x14ac:dyDescent="0.3">
      <c r="W1053" t="str">
        <f>IF(OR(A871&lt;DATE(2026,9,1),A871&gt;DATE(2026,9,28)),"Check Date",INT((A871-DATE(2026,9,1))/7)+1)</f>
        <v>Check Date</v>
      </c>
    </row>
    <row r="1054" spans="23:23" x14ac:dyDescent="0.3">
      <c r="W1054" t="str">
        <f>IF(OR(A2978&lt;DATE(2026,9,1),A2978&gt;DATE(2026,9,28)),"Check Date",INT((A2978-DATE(2026,9,1))/7)+1)</f>
        <v>Check Date</v>
      </c>
    </row>
    <row r="1055" spans="23:23" x14ac:dyDescent="0.3">
      <c r="W1055" t="str">
        <f>IF(OR(A2085&lt;DATE(2026,9,1),A2085&gt;DATE(2026,9,28)),"Check Date",INT((A2085-DATE(2026,9,1))/7)+1)</f>
        <v>Check Date</v>
      </c>
    </row>
    <row r="1056" spans="23:23" x14ac:dyDescent="0.3">
      <c r="W1056" t="str">
        <f>IF(OR(A2990&lt;DATE(2026,9,1),A2990&gt;DATE(2026,9,28)),"Check Date",INT((A2990-DATE(2026,9,1))/7)+1)</f>
        <v>Check Date</v>
      </c>
    </row>
    <row r="1057" spans="23:23" x14ac:dyDescent="0.3">
      <c r="W1057" t="str">
        <f>IF(OR(A996&lt;DATE(2026,9,1),A996&gt;DATE(2026,9,28)),"Check Date",INT((A996-DATE(2026,9,1))/7)+1)</f>
        <v>Check Date</v>
      </c>
    </row>
    <row r="1058" spans="23:23" x14ac:dyDescent="0.3">
      <c r="W1058" t="str">
        <f>IF(OR(A2142&lt;DATE(2026,9,1),A2142&gt;DATE(2026,9,28)),"Check Date",INT((A2142-DATE(2026,9,1))/7)+1)</f>
        <v>Check Date</v>
      </c>
    </row>
    <row r="1059" spans="23:23" x14ac:dyDescent="0.3">
      <c r="W1059" t="str">
        <f>IF(OR(A2518&lt;DATE(2026,9,1),A2518&gt;DATE(2026,9,28)),"Check Date",INT((A2518-DATE(2026,9,1))/7)+1)</f>
        <v>Check Date</v>
      </c>
    </row>
    <row r="1060" spans="23:23" x14ac:dyDescent="0.3">
      <c r="W1060" t="str">
        <f>IF(OR(A1056&lt;DATE(2026,9,1),A1056&gt;DATE(2026,9,28)),"Check Date",INT((A1056-DATE(2026,9,1))/7)+1)</f>
        <v>Check Date</v>
      </c>
    </row>
    <row r="1061" spans="23:23" x14ac:dyDescent="0.3">
      <c r="W1061" t="str">
        <f>IF(OR(A2386&lt;DATE(2026,9,1),A2386&gt;DATE(2026,9,28)),"Check Date",INT((A2386-DATE(2026,9,1))/7)+1)</f>
        <v>Check Date</v>
      </c>
    </row>
    <row r="1062" spans="23:23" x14ac:dyDescent="0.3">
      <c r="W1062" t="str">
        <f>IF(OR(A560&lt;DATE(2026,9,1),A560&gt;DATE(2026,9,28)),"Check Date",INT((A560-DATE(2026,9,1))/7)+1)</f>
        <v>Check Date</v>
      </c>
    </row>
    <row r="1063" spans="23:23" x14ac:dyDescent="0.3">
      <c r="W1063" t="str">
        <f>IF(OR(A1607&lt;DATE(2026,9,1),A1607&gt;DATE(2026,9,28)),"Check Date",INT((A1607-DATE(2026,9,1))/7)+1)</f>
        <v>Check Date</v>
      </c>
    </row>
    <row r="1064" spans="23:23" x14ac:dyDescent="0.3">
      <c r="W1064" t="str">
        <f>IF(OR(A2306&lt;DATE(2026,9,1),A2306&gt;DATE(2026,9,28)),"Check Date",INT((A2306-DATE(2026,9,1))/7)+1)</f>
        <v>Check Date</v>
      </c>
    </row>
    <row r="1065" spans="23:23" x14ac:dyDescent="0.3">
      <c r="W1065" t="str">
        <f>IF(OR(A2645&lt;DATE(2026,9,1),A2645&gt;DATE(2026,9,28)),"Check Date",INT((A2645-DATE(2026,9,1))/7)+1)</f>
        <v>Check Date</v>
      </c>
    </row>
    <row r="1066" spans="23:23" x14ac:dyDescent="0.3">
      <c r="W1066" t="str">
        <f>IF(OR(A2971&lt;DATE(2026,9,1),A2971&gt;DATE(2026,9,28)),"Check Date",INT((A2971-DATE(2026,9,1))/7)+1)</f>
        <v>Check Date</v>
      </c>
    </row>
    <row r="1067" spans="23:23" x14ac:dyDescent="0.3">
      <c r="W1067" t="str">
        <f>IF(OR(A1819&lt;DATE(2026,9,1),A1819&gt;DATE(2026,9,28)),"Check Date",INT((A1819-DATE(2026,9,1))/7)+1)</f>
        <v>Check Date</v>
      </c>
    </row>
    <row r="1068" spans="23:23" x14ac:dyDescent="0.3">
      <c r="W1068" t="str">
        <f>IF(OR(A335&lt;DATE(2026,9,1),A335&gt;DATE(2026,9,28)),"Check Date",INT((A335-DATE(2026,9,1))/7)+1)</f>
        <v>Check Date</v>
      </c>
    </row>
    <row r="1069" spans="23:23" x14ac:dyDescent="0.3">
      <c r="W1069" t="str">
        <f>IF(OR(A1138&lt;DATE(2026,9,1),A1138&gt;DATE(2026,9,28)),"Check Date",INT((A1138-DATE(2026,9,1))/7)+1)</f>
        <v>Check Date</v>
      </c>
    </row>
    <row r="1070" spans="23:23" x14ac:dyDescent="0.3">
      <c r="W1070" t="str">
        <f>IF(OR(A2749&lt;DATE(2026,9,1),A2749&gt;DATE(2026,9,28)),"Check Date",INT((A2749-DATE(2026,9,1))/7)+1)</f>
        <v>Check Date</v>
      </c>
    </row>
    <row r="1071" spans="23:23" x14ac:dyDescent="0.3">
      <c r="W1071" t="str">
        <f>IF(OR(A76&lt;DATE(2026,9,1),A76&gt;DATE(2026,9,28)),"Check Date",INT((A76-DATE(2026,9,1))/7)+1)</f>
        <v>Check Date</v>
      </c>
    </row>
    <row r="1072" spans="23:23" x14ac:dyDescent="0.3">
      <c r="W1072" t="str">
        <f>IF(OR(A880&lt;DATE(2026,9,1),A880&gt;DATE(2026,9,28)),"Check Date",INT((A880-DATE(2026,9,1))/7)+1)</f>
        <v>Check Date</v>
      </c>
    </row>
    <row r="1073" spans="23:23" x14ac:dyDescent="0.3">
      <c r="W1073" t="str">
        <f>IF(OR(A2338&lt;DATE(2026,9,1),A2338&gt;DATE(2026,9,28)),"Check Date",INT((A2338-DATE(2026,9,1))/7)+1)</f>
        <v>Check Date</v>
      </c>
    </row>
    <row r="1074" spans="23:23" x14ac:dyDescent="0.3">
      <c r="W1074" t="str">
        <f>IF(OR(A2130&lt;DATE(2026,9,1),A2130&gt;DATE(2026,9,28)),"Check Date",INT((A2130-DATE(2026,9,1))/7)+1)</f>
        <v>Check Date</v>
      </c>
    </row>
    <row r="1075" spans="23:23" x14ac:dyDescent="0.3">
      <c r="W1075" t="str">
        <f>IF(OR(A1479&lt;DATE(2026,9,1),A1479&gt;DATE(2026,9,28)),"Check Date",INT((A1479-DATE(2026,9,1))/7)+1)</f>
        <v>Check Date</v>
      </c>
    </row>
    <row r="1076" spans="23:23" x14ac:dyDescent="0.3">
      <c r="W1076" t="str">
        <f>IF(OR(A2627&lt;DATE(2026,9,1),A2627&gt;DATE(2026,9,28)),"Check Date",INT((A2627-DATE(2026,9,1))/7)+1)</f>
        <v>Check Date</v>
      </c>
    </row>
    <row r="1077" spans="23:23" x14ac:dyDescent="0.3">
      <c r="W1077" t="str">
        <f>IF(OR(A306&lt;DATE(2026,9,1),A306&gt;DATE(2026,9,28)),"Check Date",INT((A306-DATE(2026,9,1))/7)+1)</f>
        <v>Check Date</v>
      </c>
    </row>
    <row r="1078" spans="23:23" x14ac:dyDescent="0.3">
      <c r="W1078" t="str">
        <f>IF(OR(A1929&lt;DATE(2026,9,1),A1929&gt;DATE(2026,9,28)),"Check Date",INT((A1929-DATE(2026,9,1))/7)+1)</f>
        <v>Check Date</v>
      </c>
    </row>
    <row r="1079" spans="23:23" x14ac:dyDescent="0.3">
      <c r="W1079" t="str">
        <f>IF(OR(A2235&lt;DATE(2026,9,1),A2235&gt;DATE(2026,9,28)),"Check Date",INT((A2235-DATE(2026,9,1))/7)+1)</f>
        <v>Check Date</v>
      </c>
    </row>
    <row r="1080" spans="23:23" x14ac:dyDescent="0.3">
      <c r="W1080" t="str">
        <f>IF(OR(A933&lt;DATE(2026,9,1),A933&gt;DATE(2026,9,28)),"Check Date",INT((A933-DATE(2026,9,1))/7)+1)</f>
        <v>Check Date</v>
      </c>
    </row>
    <row r="1081" spans="23:23" x14ac:dyDescent="0.3">
      <c r="W1081" t="str">
        <f>IF(OR(A1490&lt;DATE(2026,9,1),A1490&gt;DATE(2026,9,28)),"Check Date",INT((A1490-DATE(2026,9,1))/7)+1)</f>
        <v>Check Date</v>
      </c>
    </row>
    <row r="1082" spans="23:23" x14ac:dyDescent="0.3">
      <c r="W1082" t="str">
        <f>IF(OR(A1012&lt;DATE(2026,9,1),A1012&gt;DATE(2026,9,28)),"Check Date",INT((A1012-DATE(2026,9,1))/7)+1)</f>
        <v>Check Date</v>
      </c>
    </row>
    <row r="1083" spans="23:23" x14ac:dyDescent="0.3">
      <c r="W1083" t="str">
        <f>IF(OR(A2363&lt;DATE(2026,9,1),A2363&gt;DATE(2026,9,28)),"Check Date",INT((A2363-DATE(2026,9,1))/7)+1)</f>
        <v>Check Date</v>
      </c>
    </row>
    <row r="1084" spans="23:23" x14ac:dyDescent="0.3">
      <c r="W1084" t="str">
        <f>IF(OR(A2369&lt;DATE(2026,9,1),A2369&gt;DATE(2026,9,28)),"Check Date",INT((A2369-DATE(2026,9,1))/7)+1)</f>
        <v>Check Date</v>
      </c>
    </row>
    <row r="1085" spans="23:23" x14ac:dyDescent="0.3">
      <c r="W1085" t="str">
        <f>IF(OR(A1943&lt;DATE(2026,9,1),A1943&gt;DATE(2026,9,28)),"Check Date",INT((A1943-DATE(2026,9,1))/7)+1)</f>
        <v>Check Date</v>
      </c>
    </row>
    <row r="1086" spans="23:23" x14ac:dyDescent="0.3">
      <c r="W1086" t="str">
        <f>IF(OR(A2232&lt;DATE(2026,9,1),A2232&gt;DATE(2026,9,28)),"Check Date",INT((A2232-DATE(2026,9,1))/7)+1)</f>
        <v>Check Date</v>
      </c>
    </row>
    <row r="1087" spans="23:23" x14ac:dyDescent="0.3">
      <c r="W1087" t="str">
        <f>IF(OR(A652&lt;DATE(2026,9,1),A652&gt;DATE(2026,9,28)),"Check Date",INT((A652-DATE(2026,9,1))/7)+1)</f>
        <v>Check Date</v>
      </c>
    </row>
    <row r="1088" spans="23:23" x14ac:dyDescent="0.3">
      <c r="W1088" t="str">
        <f>IF(OR(A849&lt;DATE(2026,9,1),A849&gt;DATE(2026,9,28)),"Check Date",INT((A849-DATE(2026,9,1))/7)+1)</f>
        <v>Check Date</v>
      </c>
    </row>
    <row r="1089" spans="23:23" x14ac:dyDescent="0.3">
      <c r="W1089" t="str">
        <f>IF(OR(A1677&lt;DATE(2026,9,1),A1677&gt;DATE(2026,9,28)),"Check Date",INT((A1677-DATE(2026,9,1))/7)+1)</f>
        <v>Check Date</v>
      </c>
    </row>
    <row r="1090" spans="23:23" x14ac:dyDescent="0.3">
      <c r="W1090" t="str">
        <f>IF(OR(A1793&lt;DATE(2026,9,1),A1793&gt;DATE(2026,9,28)),"Check Date",INT((A1793-DATE(2026,9,1))/7)+1)</f>
        <v>Check Date</v>
      </c>
    </row>
    <row r="1091" spans="23:23" x14ac:dyDescent="0.3">
      <c r="W1091" t="str">
        <f>IF(OR(A2356&lt;DATE(2026,9,1),A2356&gt;DATE(2026,9,28)),"Check Date",INT((A2356-DATE(2026,9,1))/7)+1)</f>
        <v>Check Date</v>
      </c>
    </row>
    <row r="1092" spans="23:23" x14ac:dyDescent="0.3">
      <c r="W1092" t="str">
        <f>IF(OR(A380&lt;DATE(2026,9,1),A380&gt;DATE(2026,9,28)),"Check Date",INT((A380-DATE(2026,9,1))/7)+1)</f>
        <v>Check Date</v>
      </c>
    </row>
    <row r="1093" spans="23:23" x14ac:dyDescent="0.3">
      <c r="W1093" t="str">
        <f>IF(OR(A1688&lt;DATE(2026,9,1),A1688&gt;DATE(2026,9,28)),"Check Date",INT((A1688-DATE(2026,9,1))/7)+1)</f>
        <v>Check Date</v>
      </c>
    </row>
    <row r="1094" spans="23:23" x14ac:dyDescent="0.3">
      <c r="W1094" t="str">
        <f>IF(OR(A2460&lt;DATE(2026,9,1),A2460&gt;DATE(2026,9,28)),"Check Date",INT((A2460-DATE(2026,9,1))/7)+1)</f>
        <v>Check Date</v>
      </c>
    </row>
    <row r="1095" spans="23:23" x14ac:dyDescent="0.3">
      <c r="W1095" t="str">
        <f>IF(OR(A1902&lt;DATE(2026,9,1),A1902&gt;DATE(2026,9,28)),"Check Date",INT((A1902-DATE(2026,9,1))/7)+1)</f>
        <v>Check Date</v>
      </c>
    </row>
    <row r="1096" spans="23:23" x14ac:dyDescent="0.3">
      <c r="W1096" t="str">
        <f>IF(OR(A1214&lt;DATE(2026,9,1),A1214&gt;DATE(2026,9,28)),"Check Date",INT((A1214-DATE(2026,9,1))/7)+1)</f>
        <v>Check Date</v>
      </c>
    </row>
    <row r="1097" spans="23:23" x14ac:dyDescent="0.3">
      <c r="W1097" t="str">
        <f>IF(OR(A2908&lt;DATE(2026,9,1),A2908&gt;DATE(2026,9,28)),"Check Date",INT((A2908-DATE(2026,9,1))/7)+1)</f>
        <v>Check Date</v>
      </c>
    </row>
    <row r="1098" spans="23:23" x14ac:dyDescent="0.3">
      <c r="W1098" t="str">
        <f>IF(OR(A1398&lt;DATE(2026,9,1),A1398&gt;DATE(2026,9,28)),"Check Date",INT((A1398-DATE(2026,9,1))/7)+1)</f>
        <v>Check Date</v>
      </c>
    </row>
    <row r="1099" spans="23:23" x14ac:dyDescent="0.3">
      <c r="W1099" t="str">
        <f>IF(OR(A805&lt;DATE(2026,9,1),A805&gt;DATE(2026,9,28)),"Check Date",INT((A805-DATE(2026,9,1))/7)+1)</f>
        <v>Check Date</v>
      </c>
    </row>
    <row r="1100" spans="23:23" x14ac:dyDescent="0.3">
      <c r="W1100" t="str">
        <f>IF(OR(A319&lt;DATE(2026,9,1),A319&gt;DATE(2026,9,28)),"Check Date",INT((A319-DATE(2026,9,1))/7)+1)</f>
        <v>Check Date</v>
      </c>
    </row>
    <row r="1101" spans="23:23" x14ac:dyDescent="0.3">
      <c r="W1101" t="str">
        <f>IF(OR(A152&lt;DATE(2026,9,1),A152&gt;DATE(2026,9,28)),"Check Date",INT((A152-DATE(2026,9,1))/7)+1)</f>
        <v>Check Date</v>
      </c>
    </row>
    <row r="1102" spans="23:23" x14ac:dyDescent="0.3">
      <c r="W1102" t="str">
        <f>IF(OR(A1704&lt;DATE(2026,9,1),A1704&gt;DATE(2026,9,28)),"Check Date",INT((A1704-DATE(2026,9,1))/7)+1)</f>
        <v>Check Date</v>
      </c>
    </row>
    <row r="1103" spans="23:23" x14ac:dyDescent="0.3">
      <c r="W1103" t="str">
        <f>IF(OR(A603&lt;DATE(2026,9,1),A603&gt;DATE(2026,9,28)),"Check Date",INT((A603-DATE(2026,9,1))/7)+1)</f>
        <v>Check Date</v>
      </c>
    </row>
    <row r="1104" spans="23:23" x14ac:dyDescent="0.3">
      <c r="W1104" t="str">
        <f>IF(OR(A1916&lt;DATE(2026,9,1),A1916&gt;DATE(2026,9,28)),"Check Date",INT((A1916-DATE(2026,9,1))/7)+1)</f>
        <v>Check Date</v>
      </c>
    </row>
    <row r="1105" spans="23:23" x14ac:dyDescent="0.3">
      <c r="W1105" t="str">
        <f>IF(OR(A2303&lt;DATE(2026,9,1),A2303&gt;DATE(2026,9,28)),"Check Date",INT((A2303-DATE(2026,9,1))/7)+1)</f>
        <v>Check Date</v>
      </c>
    </row>
    <row r="1106" spans="23:23" x14ac:dyDescent="0.3">
      <c r="W1106" t="str">
        <f>IF(OR(A367&lt;DATE(2026,9,1),A367&gt;DATE(2026,9,28)),"Check Date",INT((A367-DATE(2026,9,1))/7)+1)</f>
        <v>Check Date</v>
      </c>
    </row>
    <row r="1107" spans="23:23" x14ac:dyDescent="0.3">
      <c r="W1107" t="str">
        <f>IF(OR(A1258&lt;DATE(2026,9,1),A1258&gt;DATE(2026,9,28)),"Check Date",INT((A1258-DATE(2026,9,1))/7)+1)</f>
        <v>Check Date</v>
      </c>
    </row>
    <row r="1108" spans="23:23" x14ac:dyDescent="0.3">
      <c r="W1108" t="str">
        <f>IF(OR(A245&lt;DATE(2026,9,1),A245&gt;DATE(2026,9,28)),"Check Date",INT((A245-DATE(2026,9,1))/7)+1)</f>
        <v>Check Date</v>
      </c>
    </row>
    <row r="1109" spans="23:23" x14ac:dyDescent="0.3">
      <c r="W1109" t="str">
        <f>IF(OR(A2053&lt;DATE(2026,9,1),A2053&gt;DATE(2026,9,28)),"Check Date",INT((A2053-DATE(2026,9,1))/7)+1)</f>
        <v>Check Date</v>
      </c>
    </row>
    <row r="1110" spans="23:23" x14ac:dyDescent="0.3">
      <c r="W1110" t="str">
        <f>IF(OR(A1082&lt;DATE(2026,9,1),A1082&gt;DATE(2026,9,28)),"Check Date",INT((A1082-DATE(2026,9,1))/7)+1)</f>
        <v>Check Date</v>
      </c>
    </row>
    <row r="1111" spans="23:23" x14ac:dyDescent="0.3">
      <c r="W1111" t="str">
        <f>IF(OR(A2399&lt;DATE(2026,9,1),A2399&gt;DATE(2026,9,28)),"Check Date",INT((A2399-DATE(2026,9,1))/7)+1)</f>
        <v>Check Date</v>
      </c>
    </row>
    <row r="1112" spans="23:23" x14ac:dyDescent="0.3">
      <c r="W1112" t="str">
        <f>IF(OR(A1420&lt;DATE(2026,9,1),A1420&gt;DATE(2026,9,28)),"Check Date",INT((A1420-DATE(2026,9,1))/7)+1)</f>
        <v>Check Date</v>
      </c>
    </row>
    <row r="1113" spans="23:23" x14ac:dyDescent="0.3">
      <c r="W1113" t="str">
        <f>IF(OR(A41&lt;DATE(2026,9,1),A41&gt;DATE(2026,9,28)),"Check Date",INT((A41-DATE(2026,9,1))/7)+1)</f>
        <v>Check Date</v>
      </c>
    </row>
    <row r="1114" spans="23:23" x14ac:dyDescent="0.3">
      <c r="W1114" t="str">
        <f>IF(OR(A5&lt;DATE(2026,9,1),A5&gt;DATE(2026,9,28)),"Check Date",INT((A5-DATE(2026,9,1))/7)+1)</f>
        <v>Check Date</v>
      </c>
    </row>
    <row r="1115" spans="23:23" x14ac:dyDescent="0.3">
      <c r="W1115" t="str">
        <f>IF(OR(A716&lt;DATE(2026,9,1),A716&gt;DATE(2026,9,28)),"Check Date",INT((A716-DATE(2026,9,1))/7)+1)</f>
        <v>Check Date</v>
      </c>
    </row>
    <row r="1116" spans="23:23" x14ac:dyDescent="0.3">
      <c r="W1116" t="str">
        <f>IF(OR(A1319&lt;DATE(2026,9,1),A1319&gt;DATE(2026,9,28)),"Check Date",INT((A1319-DATE(2026,9,1))/7)+1)</f>
        <v>Check Date</v>
      </c>
    </row>
    <row r="1117" spans="23:23" x14ac:dyDescent="0.3">
      <c r="W1117" t="str">
        <f>IF(OR(A775&lt;DATE(2026,9,1),A775&gt;DATE(2026,9,28)),"Check Date",INT((A775-DATE(2026,9,1))/7)+1)</f>
        <v>Check Date</v>
      </c>
    </row>
    <row r="1118" spans="23:23" x14ac:dyDescent="0.3">
      <c r="W1118" t="str">
        <f>IF(OR(A1097&lt;DATE(2026,9,1),A1097&gt;DATE(2026,9,28)),"Check Date",INT((A1097-DATE(2026,9,1))/7)+1)</f>
        <v>Check Date</v>
      </c>
    </row>
    <row r="1119" spans="23:23" x14ac:dyDescent="0.3">
      <c r="W1119" t="str">
        <f>IF(OR(A1579&lt;DATE(2026,9,1),A1579&gt;DATE(2026,9,28)),"Check Date",INT((A1579-DATE(2026,9,1))/7)+1)</f>
        <v>Check Date</v>
      </c>
    </row>
    <row r="1120" spans="23:23" x14ac:dyDescent="0.3">
      <c r="W1120" t="str">
        <f>IF(OR(A1408&lt;DATE(2026,9,1),A1408&gt;DATE(2026,9,28)),"Check Date",INT((A1408-DATE(2026,9,1))/7)+1)</f>
        <v>Check Date</v>
      </c>
    </row>
    <row r="1121" spans="23:23" x14ac:dyDescent="0.3">
      <c r="W1121" t="str">
        <f>IF(OR(A1299&lt;DATE(2026,9,1),A1299&gt;DATE(2026,9,28)),"Check Date",INT((A1299-DATE(2026,9,1))/7)+1)</f>
        <v>Check Date</v>
      </c>
    </row>
    <row r="1122" spans="23:23" x14ac:dyDescent="0.3">
      <c r="W1122" t="str">
        <f>IF(OR(A1994&lt;DATE(2026,9,1),A1994&gt;DATE(2026,9,28)),"Check Date",INT((A1994-DATE(2026,9,1))/7)+1)</f>
        <v>Check Date</v>
      </c>
    </row>
    <row r="1123" spans="23:23" x14ac:dyDescent="0.3">
      <c r="W1123" t="str">
        <f>IF(OR(A2238&lt;DATE(2026,9,1),A2238&gt;DATE(2026,9,28)),"Check Date",INT((A2238-DATE(2026,9,1))/7)+1)</f>
        <v>Check Date</v>
      </c>
    </row>
    <row r="1124" spans="23:23" x14ac:dyDescent="0.3">
      <c r="W1124" t="str">
        <f>IF(OR(A2919&lt;DATE(2026,9,1),A2919&gt;DATE(2026,9,28)),"Check Date",INT((A2919-DATE(2026,9,1))/7)+1)</f>
        <v>Check Date</v>
      </c>
    </row>
    <row r="1125" spans="23:23" x14ac:dyDescent="0.3">
      <c r="W1125" t="str">
        <f>IF(OR(A2037&lt;DATE(2026,9,1),A2037&gt;DATE(2026,9,28)),"Check Date",INT((A2037-DATE(2026,9,1))/7)+1)</f>
        <v>Check Date</v>
      </c>
    </row>
    <row r="1126" spans="23:23" x14ac:dyDescent="0.3">
      <c r="W1126" t="str">
        <f>IF(OR(A1027&lt;DATE(2026,9,1),A1027&gt;DATE(2026,9,28)),"Check Date",INT((A1027-DATE(2026,9,1))/7)+1)</f>
        <v>Check Date</v>
      </c>
    </row>
    <row r="1127" spans="23:23" x14ac:dyDescent="0.3">
      <c r="W1127" t="str">
        <f>IF(OR(A2915&lt;DATE(2026,9,1),A2915&gt;DATE(2026,9,28)),"Check Date",INT((A2915-DATE(2026,9,1))/7)+1)</f>
        <v>Check Date</v>
      </c>
    </row>
    <row r="1128" spans="23:23" x14ac:dyDescent="0.3">
      <c r="W1128" t="str">
        <f>IF(OR(A2638&lt;DATE(2026,9,1),A2638&gt;DATE(2026,9,28)),"Check Date",INT((A2638-DATE(2026,9,1))/7)+1)</f>
        <v>Check Date</v>
      </c>
    </row>
    <row r="1129" spans="23:23" x14ac:dyDescent="0.3">
      <c r="W1129" t="str">
        <f>IF(OR(A2606&lt;DATE(2026,9,1),A2606&gt;DATE(2026,9,28)),"Check Date",INT((A2606-DATE(2026,9,1))/7)+1)</f>
        <v>Check Date</v>
      </c>
    </row>
    <row r="1130" spans="23:23" x14ac:dyDescent="0.3">
      <c r="W1130" t="str">
        <f>IF(OR(A2280&lt;DATE(2026,9,1),A2280&gt;DATE(2026,9,28)),"Check Date",INT((A2280-DATE(2026,9,1))/7)+1)</f>
        <v>Check Date</v>
      </c>
    </row>
    <row r="1131" spans="23:23" x14ac:dyDescent="0.3">
      <c r="W1131" t="str">
        <f>IF(OR(A1321&lt;DATE(2026,9,1),A1321&gt;DATE(2026,9,28)),"Check Date",INT((A1321-DATE(2026,9,1))/7)+1)</f>
        <v>Check Date</v>
      </c>
    </row>
    <row r="1132" spans="23:23" x14ac:dyDescent="0.3">
      <c r="W1132" t="str">
        <f>IF(OR(A199&lt;DATE(2026,9,1),A199&gt;DATE(2026,9,28)),"Check Date",INT((A199-DATE(2026,9,1))/7)+1)</f>
        <v>Check Date</v>
      </c>
    </row>
    <row r="1133" spans="23:23" x14ac:dyDescent="0.3">
      <c r="W1133" t="str">
        <f>IF(OR(A307&lt;DATE(2026,9,1),A307&gt;DATE(2026,9,28)),"Check Date",INT((A307-DATE(2026,9,1))/7)+1)</f>
        <v>Check Date</v>
      </c>
    </row>
    <row r="1134" spans="23:23" x14ac:dyDescent="0.3">
      <c r="W1134" t="str">
        <f>IF(OR(A2904&lt;DATE(2026,9,1),A2904&gt;DATE(2026,9,28)),"Check Date",INT((A2904-DATE(2026,9,1))/7)+1)</f>
        <v>Check Date</v>
      </c>
    </row>
    <row r="1135" spans="23:23" x14ac:dyDescent="0.3">
      <c r="W1135" t="str">
        <f>IF(OR(A2108&lt;DATE(2026,9,1),A2108&gt;DATE(2026,9,28)),"Check Date",INT((A2108-DATE(2026,9,1))/7)+1)</f>
        <v>Check Date</v>
      </c>
    </row>
    <row r="1136" spans="23:23" x14ac:dyDescent="0.3">
      <c r="W1136" t="str">
        <f>IF(OR(A847&lt;DATE(2026,9,1),A847&gt;DATE(2026,9,28)),"Check Date",INT((A847-DATE(2026,9,1))/7)+1)</f>
        <v>Check Date</v>
      </c>
    </row>
    <row r="1137" spans="23:23" x14ac:dyDescent="0.3">
      <c r="W1137" t="str">
        <f>IF(OR(A201&lt;DATE(2026,9,1),A201&gt;DATE(2026,9,28)),"Check Date",INT((A201-DATE(2026,9,1))/7)+1)</f>
        <v>Check Date</v>
      </c>
    </row>
    <row r="1138" spans="23:23" x14ac:dyDescent="0.3">
      <c r="W1138" t="str">
        <f>IF(OR(A582&lt;DATE(2026,9,1),A582&gt;DATE(2026,9,28)),"Check Date",INT((A582-DATE(2026,9,1))/7)+1)</f>
        <v>Check Date</v>
      </c>
    </row>
    <row r="1139" spans="23:23" x14ac:dyDescent="0.3">
      <c r="W1139" t="str">
        <f>IF(OR(A533&lt;DATE(2026,9,1),A533&gt;DATE(2026,9,28)),"Check Date",INT((A533-DATE(2026,9,1))/7)+1)</f>
        <v>Check Date</v>
      </c>
    </row>
    <row r="1140" spans="23:23" x14ac:dyDescent="0.3">
      <c r="W1140" t="str">
        <f>IF(OR(A573&lt;DATE(2026,9,1),A573&gt;DATE(2026,9,28)),"Check Date",INT((A573-DATE(2026,9,1))/7)+1)</f>
        <v>Check Date</v>
      </c>
    </row>
    <row r="1141" spans="23:23" x14ac:dyDescent="0.3">
      <c r="W1141" t="str">
        <f>IF(OR(A1904&lt;DATE(2026,9,1),A1904&gt;DATE(2026,9,28)),"Check Date",INT((A1904-DATE(2026,9,1))/7)+1)</f>
        <v>Check Date</v>
      </c>
    </row>
    <row r="1142" spans="23:23" x14ac:dyDescent="0.3">
      <c r="W1142" t="str">
        <f>IF(OR(A2479&lt;DATE(2026,9,1),A2479&gt;DATE(2026,9,28)),"Check Date",INT((A2479-DATE(2026,9,1))/7)+1)</f>
        <v>Check Date</v>
      </c>
    </row>
    <row r="1143" spans="23:23" x14ac:dyDescent="0.3">
      <c r="W1143" t="str">
        <f>IF(OR(A486&lt;DATE(2026,9,1),A486&gt;DATE(2026,9,28)),"Check Date",INT((A486-DATE(2026,9,1))/7)+1)</f>
        <v>Check Date</v>
      </c>
    </row>
    <row r="1144" spans="23:23" x14ac:dyDescent="0.3">
      <c r="W1144" t="str">
        <f>IF(OR(A896&lt;DATE(2026,9,1),A896&gt;DATE(2026,9,28)),"Check Date",INT((A896-DATE(2026,9,1))/7)+1)</f>
        <v>Check Date</v>
      </c>
    </row>
    <row r="1145" spans="23:23" x14ac:dyDescent="0.3">
      <c r="W1145" t="str">
        <f>IF(OR(A2937&lt;DATE(2026,9,1),A2937&gt;DATE(2026,9,28)),"Check Date",INT((A2937-DATE(2026,9,1))/7)+1)</f>
        <v>Check Date</v>
      </c>
    </row>
    <row r="1146" spans="23:23" x14ac:dyDescent="0.3">
      <c r="W1146" t="str">
        <f>IF(OR(A354&lt;DATE(2026,9,1),A354&gt;DATE(2026,9,28)),"Check Date",INT((A354-DATE(2026,9,1))/7)+1)</f>
        <v>Check Date</v>
      </c>
    </row>
    <row r="1147" spans="23:23" x14ac:dyDescent="0.3">
      <c r="W1147" t="str">
        <f>IF(OR(A1975&lt;DATE(2026,9,1),A1975&gt;DATE(2026,9,28)),"Check Date",INT((A1975-DATE(2026,9,1))/7)+1)</f>
        <v>Check Date</v>
      </c>
    </row>
    <row r="1148" spans="23:23" x14ac:dyDescent="0.3">
      <c r="W1148" t="str">
        <f>IF(OR(A252&lt;DATE(2026,9,1),A252&gt;DATE(2026,9,28)),"Check Date",INT((A252-DATE(2026,9,1))/7)+1)</f>
        <v>Check Date</v>
      </c>
    </row>
    <row r="1149" spans="23:23" x14ac:dyDescent="0.3">
      <c r="W1149" t="str">
        <f>IF(OR(A2007&lt;DATE(2026,9,1),A2007&gt;DATE(2026,9,28)),"Check Date",INT((A2007-DATE(2026,9,1))/7)+1)</f>
        <v>Check Date</v>
      </c>
    </row>
    <row r="1150" spans="23:23" x14ac:dyDescent="0.3">
      <c r="W1150" t="str">
        <f>IF(OR(A2390&lt;DATE(2026,9,1),A2390&gt;DATE(2026,9,28)),"Check Date",INT((A2390-DATE(2026,9,1))/7)+1)</f>
        <v>Check Date</v>
      </c>
    </row>
    <row r="1151" spans="23:23" x14ac:dyDescent="0.3">
      <c r="W1151" t="str">
        <f>IF(OR(A1356&lt;DATE(2026,9,1),A1356&gt;DATE(2026,9,28)),"Check Date",INT((A1356-DATE(2026,9,1))/7)+1)</f>
        <v>Check Date</v>
      </c>
    </row>
    <row r="1152" spans="23:23" x14ac:dyDescent="0.3">
      <c r="W1152" t="str">
        <f>IF(OR(A60&lt;DATE(2026,9,1),A60&gt;DATE(2026,9,28)),"Check Date",INT((A60-DATE(2026,9,1))/7)+1)</f>
        <v>Check Date</v>
      </c>
    </row>
    <row r="1153" spans="23:23" x14ac:dyDescent="0.3">
      <c r="W1153" t="str">
        <f>IF(OR(A1550&lt;DATE(2026,9,1),A1550&gt;DATE(2026,9,28)),"Check Date",INT((A1550-DATE(2026,9,1))/7)+1)</f>
        <v>Check Date</v>
      </c>
    </row>
    <row r="1154" spans="23:23" x14ac:dyDescent="0.3">
      <c r="W1154" t="str">
        <f>IF(OR(A413&lt;DATE(2026,9,1),A413&gt;DATE(2026,9,28)),"Check Date",INT((A413-DATE(2026,9,1))/7)+1)</f>
        <v>Check Date</v>
      </c>
    </row>
    <row r="1155" spans="23:23" x14ac:dyDescent="0.3">
      <c r="W1155" t="str">
        <f>IF(OR(A2414&lt;DATE(2026,9,1),A2414&gt;DATE(2026,9,28)),"Check Date",INT((A2414-DATE(2026,9,1))/7)+1)</f>
        <v>Check Date</v>
      </c>
    </row>
    <row r="1156" spans="23:23" x14ac:dyDescent="0.3">
      <c r="W1156" t="str">
        <f>IF(OR(A495&lt;DATE(2026,9,1),A495&gt;DATE(2026,9,28)),"Check Date",INT((A495-DATE(2026,9,1))/7)+1)</f>
        <v>Check Date</v>
      </c>
    </row>
    <row r="1157" spans="23:23" x14ac:dyDescent="0.3">
      <c r="W1157" t="str">
        <f>IF(OR(A223&lt;DATE(2026,9,1),A223&gt;DATE(2026,9,28)),"Check Date",INT((A223-DATE(2026,9,1))/7)+1)</f>
        <v>Check Date</v>
      </c>
    </row>
    <row r="1158" spans="23:23" x14ac:dyDescent="0.3">
      <c r="W1158" t="str">
        <f>IF(OR(A1458&lt;DATE(2026,9,1),A1458&gt;DATE(2026,9,28)),"Check Date",INT((A1458-DATE(2026,9,1))/7)+1)</f>
        <v>Check Date</v>
      </c>
    </row>
    <row r="1159" spans="23:23" x14ac:dyDescent="0.3">
      <c r="W1159" t="str">
        <f>IF(OR(A1723&lt;DATE(2026,9,1),A1723&gt;DATE(2026,9,28)),"Check Date",INT((A1723-DATE(2026,9,1))/7)+1)</f>
        <v>Check Date</v>
      </c>
    </row>
    <row r="1160" spans="23:23" x14ac:dyDescent="0.3">
      <c r="W1160" t="str">
        <f>IF(OR(A2917&lt;DATE(2026,9,1),A2917&gt;DATE(2026,9,28)),"Check Date",INT((A2917-DATE(2026,9,1))/7)+1)</f>
        <v>Check Date</v>
      </c>
    </row>
    <row r="1161" spans="23:23" x14ac:dyDescent="0.3">
      <c r="W1161" t="str">
        <f>IF(OR(A718&lt;DATE(2026,9,1),A718&gt;DATE(2026,9,28)),"Check Date",INT((A718-DATE(2026,9,1))/7)+1)</f>
        <v>Check Date</v>
      </c>
    </row>
    <row r="1162" spans="23:23" x14ac:dyDescent="0.3">
      <c r="W1162" t="str">
        <f>IF(OR(A2945&lt;DATE(2026,9,1),A2945&gt;DATE(2026,9,28)),"Check Date",INT((A2945-DATE(2026,9,1))/7)+1)</f>
        <v>Check Date</v>
      </c>
    </row>
    <row r="1163" spans="23:23" x14ac:dyDescent="0.3">
      <c r="W1163" t="str">
        <f>IF(OR(A1792&lt;DATE(2026,9,1),A1792&gt;DATE(2026,9,28)),"Check Date",INT((A1792-DATE(2026,9,1))/7)+1)</f>
        <v>Check Date</v>
      </c>
    </row>
    <row r="1164" spans="23:23" x14ac:dyDescent="0.3">
      <c r="W1164" t="str">
        <f>IF(OR(A2603&lt;DATE(2026,9,1),A2603&gt;DATE(2026,9,28)),"Check Date",INT((A2603-DATE(2026,9,1))/7)+1)</f>
        <v>Check Date</v>
      </c>
    </row>
    <row r="1165" spans="23:23" x14ac:dyDescent="0.3">
      <c r="W1165" t="str">
        <f>IF(OR(A1331&lt;DATE(2026,9,1),A1331&gt;DATE(2026,9,28)),"Check Date",INT((A1331-DATE(2026,9,1))/7)+1)</f>
        <v>Check Date</v>
      </c>
    </row>
    <row r="1166" spans="23:23" x14ac:dyDescent="0.3">
      <c r="W1166" t="str">
        <f>IF(OR(A1776&lt;DATE(2026,9,1),A1776&gt;DATE(2026,9,28)),"Check Date",INT((A1776-DATE(2026,9,1))/7)+1)</f>
        <v>Check Date</v>
      </c>
    </row>
    <row r="1167" spans="23:23" x14ac:dyDescent="0.3">
      <c r="W1167" t="str">
        <f>IF(OR(A1983&lt;DATE(2026,9,1),A1983&gt;DATE(2026,9,28)),"Check Date",INT((A1983-DATE(2026,9,1))/7)+1)</f>
        <v>Check Date</v>
      </c>
    </row>
    <row r="1168" spans="23:23" x14ac:dyDescent="0.3">
      <c r="W1168" t="str">
        <f>IF(OR(A2552&lt;DATE(2026,9,1),A2552&gt;DATE(2026,9,28)),"Check Date",INT((A2552-DATE(2026,9,1))/7)+1)</f>
        <v>Check Date</v>
      </c>
    </row>
    <row r="1169" spans="23:23" x14ac:dyDescent="0.3">
      <c r="W1169" t="str">
        <f>IF(OR(A597&lt;DATE(2026,9,1),A597&gt;DATE(2026,9,28)),"Check Date",INT((A597-DATE(2026,9,1))/7)+1)</f>
        <v>Check Date</v>
      </c>
    </row>
    <row r="1170" spans="23:23" x14ac:dyDescent="0.3">
      <c r="W1170" t="str">
        <f>IF(OR(A168&lt;DATE(2026,9,1),A168&gt;DATE(2026,9,28)),"Check Date",INT((A168-DATE(2026,9,1))/7)+1)</f>
        <v>Check Date</v>
      </c>
    </row>
    <row r="1171" spans="23:23" x14ac:dyDescent="0.3">
      <c r="W1171" t="str">
        <f>IF(OR(A1669&lt;DATE(2026,9,1),A1669&gt;DATE(2026,9,28)),"Check Date",INT((A1669-DATE(2026,9,1))/7)+1)</f>
        <v>Check Date</v>
      </c>
    </row>
    <row r="1172" spans="23:23" x14ac:dyDescent="0.3">
      <c r="W1172" t="str">
        <f>IF(OR(A808&lt;DATE(2026,9,1),A808&gt;DATE(2026,9,28)),"Check Date",INT((A808-DATE(2026,9,1))/7)+1)</f>
        <v>Check Date</v>
      </c>
    </row>
    <row r="1173" spans="23:23" x14ac:dyDescent="0.3">
      <c r="W1173" t="str">
        <f>IF(OR(A1914&lt;DATE(2026,9,1),A1914&gt;DATE(2026,9,28)),"Check Date",INT((A1914-DATE(2026,9,1))/7)+1)</f>
        <v>Check Date</v>
      </c>
    </row>
    <row r="1174" spans="23:23" x14ac:dyDescent="0.3">
      <c r="W1174" t="str">
        <f>IF(OR(A2247&lt;DATE(2026,9,1),A2247&gt;DATE(2026,9,28)),"Check Date",INT((A2247-DATE(2026,9,1))/7)+1)</f>
        <v>Check Date</v>
      </c>
    </row>
    <row r="1175" spans="23:23" x14ac:dyDescent="0.3">
      <c r="W1175" t="str">
        <f>IF(OR(A2493&lt;DATE(2026,9,1),A2493&gt;DATE(2026,9,28)),"Check Date",INT((A2493-DATE(2026,9,1))/7)+1)</f>
        <v>Check Date</v>
      </c>
    </row>
    <row r="1176" spans="23:23" x14ac:dyDescent="0.3">
      <c r="W1176" t="str">
        <f>IF(OR(A1450&lt;DATE(2026,9,1),A1450&gt;DATE(2026,9,28)),"Check Date",INT((A1450-DATE(2026,9,1))/7)+1)</f>
        <v>Check Date</v>
      </c>
    </row>
    <row r="1177" spans="23:23" x14ac:dyDescent="0.3">
      <c r="W1177" t="str">
        <f>IF(OR(A1378&lt;DATE(2026,9,1),A1378&gt;DATE(2026,9,28)),"Check Date",INT((A1378-DATE(2026,9,1))/7)+1)</f>
        <v>Check Date</v>
      </c>
    </row>
    <row r="1178" spans="23:23" x14ac:dyDescent="0.3">
      <c r="W1178" t="str">
        <f>IF(OR(A1249&lt;DATE(2026,9,1),A1249&gt;DATE(2026,9,28)),"Check Date",INT((A1249-DATE(2026,9,1))/7)+1)</f>
        <v>Check Date</v>
      </c>
    </row>
    <row r="1179" spans="23:23" x14ac:dyDescent="0.3">
      <c r="W1179" t="str">
        <f>IF(OR(A1570&lt;DATE(2026,9,1),A1570&gt;DATE(2026,9,28)),"Check Date",INT((A1570-DATE(2026,9,1))/7)+1)</f>
        <v>Check Date</v>
      </c>
    </row>
    <row r="1180" spans="23:23" x14ac:dyDescent="0.3">
      <c r="W1180" t="str">
        <f>IF(OR(A2941&lt;DATE(2026,9,1),A2941&gt;DATE(2026,9,28)),"Check Date",INT((A2941-DATE(2026,9,1))/7)+1)</f>
        <v>Check Date</v>
      </c>
    </row>
    <row r="1181" spans="23:23" x14ac:dyDescent="0.3">
      <c r="W1181" t="str">
        <f>IF(OR(A37&lt;DATE(2026,9,1),A37&gt;DATE(2026,9,28)),"Check Date",INT((A37-DATE(2026,9,1))/7)+1)</f>
        <v>Check Date</v>
      </c>
    </row>
    <row r="1182" spans="23:23" x14ac:dyDescent="0.3">
      <c r="W1182" t="str">
        <f>IF(OR(A339&lt;DATE(2026,9,1),A339&gt;DATE(2026,9,28)),"Check Date",INT((A339-DATE(2026,9,1))/7)+1)</f>
        <v>Check Date</v>
      </c>
    </row>
    <row r="1183" spans="23:23" x14ac:dyDescent="0.3">
      <c r="W1183" t="str">
        <f>IF(OR(A614&lt;DATE(2026,9,1),A614&gt;DATE(2026,9,28)),"Check Date",INT((A614-DATE(2026,9,1))/7)+1)</f>
        <v>Check Date</v>
      </c>
    </row>
    <row r="1184" spans="23:23" x14ac:dyDescent="0.3">
      <c r="W1184" t="str">
        <f>IF(OR(A211&lt;DATE(2026,9,1),A211&gt;DATE(2026,9,28)),"Check Date",INT((A211-DATE(2026,9,1))/7)+1)</f>
        <v>Check Date</v>
      </c>
    </row>
    <row r="1185" spans="23:23" x14ac:dyDescent="0.3">
      <c r="W1185" t="str">
        <f>IF(OR(A2721&lt;DATE(2026,9,1),A2721&gt;DATE(2026,9,28)),"Check Date",INT((A2721-DATE(2026,9,1))/7)+1)</f>
        <v>Check Date</v>
      </c>
    </row>
    <row r="1186" spans="23:23" x14ac:dyDescent="0.3">
      <c r="W1186" t="str">
        <f>IF(OR(A605&lt;DATE(2026,9,1),A605&gt;DATE(2026,9,28)),"Check Date",INT((A605-DATE(2026,9,1))/7)+1)</f>
        <v>Check Date</v>
      </c>
    </row>
    <row r="1187" spans="23:23" x14ac:dyDescent="0.3">
      <c r="W1187" t="str">
        <f>IF(OR(A1190&lt;DATE(2026,9,1),A1190&gt;DATE(2026,9,28)),"Check Date",INT((A1190-DATE(2026,9,1))/7)+1)</f>
        <v>Check Date</v>
      </c>
    </row>
    <row r="1188" spans="23:23" x14ac:dyDescent="0.3">
      <c r="W1188" t="str">
        <f>IF(OR(A1722&lt;DATE(2026,9,1),A1722&gt;DATE(2026,9,28)),"Check Date",INT((A1722-DATE(2026,9,1))/7)+1)</f>
        <v>Check Date</v>
      </c>
    </row>
    <row r="1189" spans="23:23" x14ac:dyDescent="0.3">
      <c r="W1189" t="str">
        <f>IF(OR(A2512&lt;DATE(2026,9,1),A2512&gt;DATE(2026,9,28)),"Check Date",INT((A2512-DATE(2026,9,1))/7)+1)</f>
        <v>Check Date</v>
      </c>
    </row>
    <row r="1190" spans="23:23" x14ac:dyDescent="0.3">
      <c r="W1190" t="str">
        <f>IF(OR(A1008&lt;DATE(2026,9,1),A1008&gt;DATE(2026,9,28)),"Check Date",INT((A1008-DATE(2026,9,1))/7)+1)</f>
        <v>Check Date</v>
      </c>
    </row>
    <row r="1191" spans="23:23" x14ac:dyDescent="0.3">
      <c r="W1191" t="str">
        <f>IF(OR(A2281&lt;DATE(2026,9,1),A2281&gt;DATE(2026,9,28)),"Check Date",INT((A2281-DATE(2026,9,1))/7)+1)</f>
        <v>Check Date</v>
      </c>
    </row>
    <row r="1192" spans="23:23" x14ac:dyDescent="0.3">
      <c r="W1192" t="str">
        <f>IF(OR(A1679&lt;DATE(2026,9,1),A1679&gt;DATE(2026,9,28)),"Check Date",INT((A1679-DATE(2026,9,1))/7)+1)</f>
        <v>Check Date</v>
      </c>
    </row>
    <row r="1193" spans="23:23" x14ac:dyDescent="0.3">
      <c r="W1193" t="str">
        <f>IF(OR(A2983&lt;DATE(2026,9,1),A2983&gt;DATE(2026,9,28)),"Check Date",INT((A2983-DATE(2026,9,1))/7)+1)</f>
        <v>Check Date</v>
      </c>
    </row>
    <row r="1194" spans="23:23" x14ac:dyDescent="0.3">
      <c r="W1194" t="str">
        <f>IF(OR(A332&lt;DATE(2026,9,1),A332&gt;DATE(2026,9,28)),"Check Date",INT((A332-DATE(2026,9,1))/7)+1)</f>
        <v>Check Date</v>
      </c>
    </row>
    <row r="1195" spans="23:23" x14ac:dyDescent="0.3">
      <c r="W1195" t="str">
        <f>IF(OR(A127&lt;DATE(2026,9,1),A127&gt;DATE(2026,9,28)),"Check Date",INT((A127-DATE(2026,9,1))/7)+1)</f>
        <v>Check Date</v>
      </c>
    </row>
    <row r="1196" spans="23:23" x14ac:dyDescent="0.3">
      <c r="W1196" t="str">
        <f>IF(OR(A1064&lt;DATE(2026,9,1),A1064&gt;DATE(2026,9,28)),"Check Date",INT((A1064-DATE(2026,9,1))/7)+1)</f>
        <v>Check Date</v>
      </c>
    </row>
    <row r="1197" spans="23:23" x14ac:dyDescent="0.3">
      <c r="W1197" t="str">
        <f>IF(OR(A1719&lt;DATE(2026,9,1),A1719&gt;DATE(2026,9,28)),"Check Date",INT((A1719-DATE(2026,9,1))/7)+1)</f>
        <v>Check Date</v>
      </c>
    </row>
    <row r="1198" spans="23:23" x14ac:dyDescent="0.3">
      <c r="W1198" t="str">
        <f>IF(OR(A876&lt;DATE(2026,9,1),A876&gt;DATE(2026,9,28)),"Check Date",INT((A876-DATE(2026,9,1))/7)+1)</f>
        <v>Check Date</v>
      </c>
    </row>
    <row r="1199" spans="23:23" x14ac:dyDescent="0.3">
      <c r="W1199" t="str">
        <f>IF(OR(A908&lt;DATE(2026,9,1),A908&gt;DATE(2026,9,28)),"Check Date",INT((A908-DATE(2026,9,1))/7)+1)</f>
        <v>Check Date</v>
      </c>
    </row>
    <row r="1200" spans="23:23" x14ac:dyDescent="0.3">
      <c r="W1200" t="str">
        <f>IF(OR(A1557&lt;DATE(2026,9,1),A1557&gt;DATE(2026,9,28)),"Check Date",INT((A1557-DATE(2026,9,1))/7)+1)</f>
        <v>Check Date</v>
      </c>
    </row>
    <row r="1201" spans="23:23" x14ac:dyDescent="0.3">
      <c r="W1201" t="str">
        <f>IF(OR(A1086&lt;DATE(2026,9,1),A1086&gt;DATE(2026,9,28)),"Check Date",INT((A1086-DATE(2026,9,1))/7)+1)</f>
        <v>Check Date</v>
      </c>
    </row>
    <row r="1202" spans="23:23" x14ac:dyDescent="0.3">
      <c r="W1202" t="str">
        <f>IF(OR(A2636&lt;DATE(2026,9,1),A2636&gt;DATE(2026,9,28)),"Check Date",INT((A2636-DATE(2026,9,1))/7)+1)</f>
        <v>Check Date</v>
      </c>
    </row>
    <row r="1203" spans="23:23" x14ac:dyDescent="0.3">
      <c r="W1203" t="str">
        <f>IF(OR(A522&lt;DATE(2026,9,1),A522&gt;DATE(2026,9,28)),"Check Date",INT((A522-DATE(2026,9,1))/7)+1)</f>
        <v>Check Date</v>
      </c>
    </row>
    <row r="1204" spans="23:23" x14ac:dyDescent="0.3">
      <c r="W1204" t="str">
        <f>IF(OR(A2488&lt;DATE(2026,9,1),A2488&gt;DATE(2026,9,28)),"Check Date",INT((A2488-DATE(2026,9,1))/7)+1)</f>
        <v>Check Date</v>
      </c>
    </row>
    <row r="1205" spans="23:23" x14ac:dyDescent="0.3">
      <c r="W1205" t="str">
        <f>IF(OR(A2446&lt;DATE(2026,9,1),A2446&gt;DATE(2026,9,28)),"Check Date",INT((A2446-DATE(2026,9,1))/7)+1)</f>
        <v>Check Date</v>
      </c>
    </row>
    <row r="1206" spans="23:23" x14ac:dyDescent="0.3">
      <c r="W1206" t="str">
        <f>IF(OR(A1382&lt;DATE(2026,9,1),A1382&gt;DATE(2026,9,28)),"Check Date",INT((A1382-DATE(2026,9,1))/7)+1)</f>
        <v>Check Date</v>
      </c>
    </row>
    <row r="1207" spans="23:23" x14ac:dyDescent="0.3">
      <c r="W1207" t="str">
        <f>IF(OR(A377&lt;DATE(2026,9,1),A377&gt;DATE(2026,9,28)),"Check Date",INT((A377-DATE(2026,9,1))/7)+1)</f>
        <v>Check Date</v>
      </c>
    </row>
    <row r="1208" spans="23:23" x14ac:dyDescent="0.3">
      <c r="W1208" t="str">
        <f>IF(OR(A2798&lt;DATE(2026,9,1),A2798&gt;DATE(2026,9,28)),"Check Date",INT((A2798-DATE(2026,9,1))/7)+1)</f>
        <v>Check Date</v>
      </c>
    </row>
    <row r="1209" spans="23:23" x14ac:dyDescent="0.3">
      <c r="W1209" t="str">
        <f>IF(OR(A2010&lt;DATE(2026,9,1),A2010&gt;DATE(2026,9,28)),"Check Date",INT((A2010-DATE(2026,9,1))/7)+1)</f>
        <v>Check Date</v>
      </c>
    </row>
    <row r="1210" spans="23:23" x14ac:dyDescent="0.3">
      <c r="W1210" t="str">
        <f>IF(OR(A1351&lt;DATE(2026,9,1),A1351&gt;DATE(2026,9,28)),"Check Date",INT((A1351-DATE(2026,9,1))/7)+1)</f>
        <v>Check Date</v>
      </c>
    </row>
    <row r="1211" spans="23:23" x14ac:dyDescent="0.3">
      <c r="W1211" t="str">
        <f>IF(OR(A2081&lt;DATE(2026,9,1),A2081&gt;DATE(2026,9,28)),"Check Date",INT((A2081-DATE(2026,9,1))/7)+1)</f>
        <v>Check Date</v>
      </c>
    </row>
    <row r="1212" spans="23:23" x14ac:dyDescent="0.3">
      <c r="W1212" t="str">
        <f>IF(OR(A854&lt;DATE(2026,9,1),A854&gt;DATE(2026,9,28)),"Check Date",INT((A854-DATE(2026,9,1))/7)+1)</f>
        <v>Check Date</v>
      </c>
    </row>
    <row r="1213" spans="23:23" x14ac:dyDescent="0.3">
      <c r="W1213" t="str">
        <f>IF(OR(A1277&lt;DATE(2026,9,1),A1277&gt;DATE(2026,9,28)),"Check Date",INT((A1277-DATE(2026,9,1))/7)+1)</f>
        <v>Check Date</v>
      </c>
    </row>
    <row r="1214" spans="23:23" x14ac:dyDescent="0.3">
      <c r="W1214" t="str">
        <f>IF(OR(A2616&lt;DATE(2026,9,1),A2616&gt;DATE(2026,9,28)),"Check Date",INT((A2616-DATE(2026,9,1))/7)+1)</f>
        <v>Check Date</v>
      </c>
    </row>
    <row r="1215" spans="23:23" x14ac:dyDescent="0.3">
      <c r="W1215" t="str">
        <f>IF(OR(A365&lt;DATE(2026,9,1),A365&gt;DATE(2026,9,28)),"Check Date",INT((A365-DATE(2026,9,1))/7)+1)</f>
        <v>Check Date</v>
      </c>
    </row>
    <row r="1216" spans="23:23" x14ac:dyDescent="0.3">
      <c r="W1216" t="str">
        <f>IF(OR(A43&lt;DATE(2026,9,1),A43&gt;DATE(2026,9,28)),"Check Date",INT((A43-DATE(2026,9,1))/7)+1)</f>
        <v>Check Date</v>
      </c>
    </row>
    <row r="1217" spans="23:23" x14ac:dyDescent="0.3">
      <c r="W1217" t="str">
        <f>IF(OR(A2179&lt;DATE(2026,9,1),A2179&gt;DATE(2026,9,28)),"Check Date",INT((A2179-DATE(2026,9,1))/7)+1)</f>
        <v>Check Date</v>
      </c>
    </row>
    <row r="1218" spans="23:23" x14ac:dyDescent="0.3">
      <c r="W1218" t="str">
        <f>IF(OR(A2149&lt;DATE(2026,9,1),A2149&gt;DATE(2026,9,28)),"Check Date",INT((A2149-DATE(2026,9,1))/7)+1)</f>
        <v>Check Date</v>
      </c>
    </row>
    <row r="1219" spans="23:23" x14ac:dyDescent="0.3">
      <c r="W1219" t="str">
        <f>IF(OR(A1543&lt;DATE(2026,9,1),A1543&gt;DATE(2026,9,28)),"Check Date",INT((A1543-DATE(2026,9,1))/7)+1)</f>
        <v>Check Date</v>
      </c>
    </row>
    <row r="1220" spans="23:23" x14ac:dyDescent="0.3">
      <c r="W1220" t="str">
        <f>IF(OR(A2922&lt;DATE(2026,9,1),A2922&gt;DATE(2026,9,28)),"Check Date",INT((A2922-DATE(2026,9,1))/7)+1)</f>
        <v>Check Date</v>
      </c>
    </row>
    <row r="1221" spans="23:23" x14ac:dyDescent="0.3">
      <c r="W1221" t="str">
        <f>IF(OR(A138&lt;DATE(2026,9,1),A138&gt;DATE(2026,9,28)),"Check Date",INT((A138-DATE(2026,9,1))/7)+1)</f>
        <v>Check Date</v>
      </c>
    </row>
    <row r="1222" spans="23:23" x14ac:dyDescent="0.3">
      <c r="W1222" t="str">
        <f>IF(OR(A1304&lt;DATE(2026,9,1),A1304&gt;DATE(2026,9,28)),"Check Date",INT((A1304-DATE(2026,9,1))/7)+1)</f>
        <v>Check Date</v>
      </c>
    </row>
    <row r="1223" spans="23:23" x14ac:dyDescent="0.3">
      <c r="W1223" t="str">
        <f>IF(OR(A2615&lt;DATE(2026,9,1),A2615&gt;DATE(2026,9,28)),"Check Date",INT((A2615-DATE(2026,9,1))/7)+1)</f>
        <v>Check Date</v>
      </c>
    </row>
    <row r="1224" spans="23:23" x14ac:dyDescent="0.3">
      <c r="W1224" t="str">
        <f>IF(OR(A292&lt;DATE(2026,9,1),A292&gt;DATE(2026,9,28)),"Check Date",INT((A292-DATE(2026,9,1))/7)+1)</f>
        <v>Check Date</v>
      </c>
    </row>
    <row r="1225" spans="23:23" x14ac:dyDescent="0.3">
      <c r="W1225" t="str">
        <f>IF(OR(A33&lt;DATE(2026,9,1),A33&gt;DATE(2026,9,28)),"Check Date",INT((A33-DATE(2026,9,1))/7)+1)</f>
        <v>Check Date</v>
      </c>
    </row>
    <row r="1226" spans="23:23" x14ac:dyDescent="0.3">
      <c r="W1226" t="str">
        <f>IF(OR(A1298&lt;DATE(2026,9,1),A1298&gt;DATE(2026,9,28)),"Check Date",INT((A1298-DATE(2026,9,1))/7)+1)</f>
        <v>Check Date</v>
      </c>
    </row>
    <row r="1227" spans="23:23" x14ac:dyDescent="0.3">
      <c r="W1227" t="str">
        <f>IF(OR(A476&lt;DATE(2026,9,1),A476&gt;DATE(2026,9,28)),"Check Date",INT((A476-DATE(2026,9,1))/7)+1)</f>
        <v>Check Date</v>
      </c>
    </row>
    <row r="1228" spans="23:23" x14ac:dyDescent="0.3">
      <c r="W1228" t="str">
        <f>IF(OR(A1341&lt;DATE(2026,9,1),A1341&gt;DATE(2026,9,28)),"Check Date",INT((A1341-DATE(2026,9,1))/7)+1)</f>
        <v>Check Date</v>
      </c>
    </row>
    <row r="1229" spans="23:23" x14ac:dyDescent="0.3">
      <c r="W1229" t="str">
        <f>IF(OR(A1959&lt;DATE(2026,9,1),A1959&gt;DATE(2026,9,28)),"Check Date",INT((A1959-DATE(2026,9,1))/7)+1)</f>
        <v>Check Date</v>
      </c>
    </row>
    <row r="1230" spans="23:23" x14ac:dyDescent="0.3">
      <c r="W1230" t="str">
        <f>IF(OR(A2613&lt;DATE(2026,9,1),A2613&gt;DATE(2026,9,28)),"Check Date",INT((A2613-DATE(2026,9,1))/7)+1)</f>
        <v>Check Date</v>
      </c>
    </row>
    <row r="1231" spans="23:23" x14ac:dyDescent="0.3">
      <c r="W1231" t="str">
        <f>IF(OR(A863&lt;DATE(2026,9,1),A863&gt;DATE(2026,9,28)),"Check Date",INT((A863-DATE(2026,9,1))/7)+1)</f>
        <v>Check Date</v>
      </c>
    </row>
    <row r="1232" spans="23:23" x14ac:dyDescent="0.3">
      <c r="W1232" t="str">
        <f>IF(OR(A883&lt;DATE(2026,9,1),A883&gt;DATE(2026,9,28)),"Check Date",INT((A883-DATE(2026,9,1))/7)+1)</f>
        <v>Check Date</v>
      </c>
    </row>
    <row r="1233" spans="23:23" x14ac:dyDescent="0.3">
      <c r="W1233" t="str">
        <f>IF(OR(A2129&lt;DATE(2026,9,1),A2129&gt;DATE(2026,9,28)),"Check Date",INT((A2129-DATE(2026,9,1))/7)+1)</f>
        <v>Check Date</v>
      </c>
    </row>
    <row r="1234" spans="23:23" x14ac:dyDescent="0.3">
      <c r="W1234" t="str">
        <f>IF(OR(A1055&lt;DATE(2026,9,1),A1055&gt;DATE(2026,9,28)),"Check Date",INT((A1055-DATE(2026,9,1))/7)+1)</f>
        <v>Check Date</v>
      </c>
    </row>
    <row r="1235" spans="23:23" x14ac:dyDescent="0.3">
      <c r="W1235" t="str">
        <f>IF(OR(A501&lt;DATE(2026,9,1),A501&gt;DATE(2026,9,28)),"Check Date",INT((A501-DATE(2026,9,1))/7)+1)</f>
        <v>Check Date</v>
      </c>
    </row>
    <row r="1236" spans="23:23" x14ac:dyDescent="0.3">
      <c r="W1236" t="str">
        <f>IF(OR(A2672&lt;DATE(2026,9,1),A2672&gt;DATE(2026,9,28)),"Check Date",INT((A2672-DATE(2026,9,1))/7)+1)</f>
        <v>Check Date</v>
      </c>
    </row>
    <row r="1237" spans="23:23" x14ac:dyDescent="0.3">
      <c r="W1237" t="str">
        <f>IF(OR(A2602&lt;DATE(2026,9,1),A2602&gt;DATE(2026,9,28)),"Check Date",INT((A2602-DATE(2026,9,1))/7)+1)</f>
        <v>Check Date</v>
      </c>
    </row>
    <row r="1238" spans="23:23" x14ac:dyDescent="0.3">
      <c r="W1238" t="str">
        <f>IF(OR(A220&lt;DATE(2026,9,1),A220&gt;DATE(2026,9,28)),"Check Date",INT((A220-DATE(2026,9,1))/7)+1)</f>
        <v>Check Date</v>
      </c>
    </row>
    <row r="1239" spans="23:23" x14ac:dyDescent="0.3">
      <c r="W1239" t="str">
        <f>IF(OR(A1473&lt;DATE(2026,9,1),A1473&gt;DATE(2026,9,28)),"Check Date",INT((A1473-DATE(2026,9,1))/7)+1)</f>
        <v>Check Date</v>
      </c>
    </row>
    <row r="1240" spans="23:23" x14ac:dyDescent="0.3">
      <c r="W1240" t="str">
        <f>IF(OR(A7&lt;DATE(2026,9,1),A7&gt;DATE(2026,9,28)),"Check Date",INT((A7-DATE(2026,9,1))/7)+1)</f>
        <v>Check Date</v>
      </c>
    </row>
    <row r="1241" spans="23:23" x14ac:dyDescent="0.3">
      <c r="W1241" t="str">
        <f>IF(OR(A1342&lt;DATE(2026,9,1),A1342&gt;DATE(2026,9,28)),"Check Date",INT((A1342-DATE(2026,9,1))/7)+1)</f>
        <v>Check Date</v>
      </c>
    </row>
    <row r="1242" spans="23:23" x14ac:dyDescent="0.3">
      <c r="W1242" t="str">
        <f>IF(OR(A83&lt;DATE(2026,9,1),A83&gt;DATE(2026,9,28)),"Check Date",INT((A83-DATE(2026,9,1))/7)+1)</f>
        <v>Check Date</v>
      </c>
    </row>
    <row r="1243" spans="23:23" x14ac:dyDescent="0.3">
      <c r="W1243" t="str">
        <f>IF(OR(A2215&lt;DATE(2026,9,1),A2215&gt;DATE(2026,9,28)),"Check Date",INT((A2215-DATE(2026,9,1))/7)+1)</f>
        <v>Check Date</v>
      </c>
    </row>
    <row r="1244" spans="23:23" x14ac:dyDescent="0.3">
      <c r="W1244" t="str">
        <f>IF(OR(A2118&lt;DATE(2026,9,1),A2118&gt;DATE(2026,9,28)),"Check Date",INT((A2118-DATE(2026,9,1))/7)+1)</f>
        <v>Check Date</v>
      </c>
    </row>
    <row r="1245" spans="23:23" x14ac:dyDescent="0.3">
      <c r="W1245" t="str">
        <f>IF(OR(A1611&lt;DATE(2026,9,1),A1611&gt;DATE(2026,9,28)),"Check Date",INT((A1611-DATE(2026,9,1))/7)+1)</f>
        <v>Check Date</v>
      </c>
    </row>
    <row r="1246" spans="23:23" x14ac:dyDescent="0.3">
      <c r="W1246" t="str">
        <f>IF(OR(A221&lt;DATE(2026,9,1),A221&gt;DATE(2026,9,28)),"Check Date",INT((A221-DATE(2026,9,1))/7)+1)</f>
        <v>Check Date</v>
      </c>
    </row>
    <row r="1247" spans="23:23" x14ac:dyDescent="0.3">
      <c r="W1247" t="str">
        <f>IF(OR(A2680&lt;DATE(2026,9,1),A2680&gt;DATE(2026,9,28)),"Check Date",INT((A2680-DATE(2026,9,1))/7)+1)</f>
        <v>Check Date</v>
      </c>
    </row>
    <row r="1248" spans="23:23" x14ac:dyDescent="0.3">
      <c r="W1248" t="str">
        <f>IF(OR(A1464&lt;DATE(2026,9,1),A1464&gt;DATE(2026,9,28)),"Check Date",INT((A1464-DATE(2026,9,1))/7)+1)</f>
        <v>Check Date</v>
      </c>
    </row>
    <row r="1249" spans="23:23" x14ac:dyDescent="0.3">
      <c r="W1249" t="str">
        <f>IF(OR(A2054&lt;DATE(2026,9,1),A2054&gt;DATE(2026,9,28)),"Check Date",INT((A2054-DATE(2026,9,1))/7)+1)</f>
        <v>Check Date</v>
      </c>
    </row>
    <row r="1250" spans="23:23" x14ac:dyDescent="0.3">
      <c r="W1250" t="str">
        <f>IF(OR(A2162&lt;DATE(2026,9,1),A2162&gt;DATE(2026,9,28)),"Check Date",INT((A2162-DATE(2026,9,1))/7)+1)</f>
        <v>Check Date</v>
      </c>
    </row>
    <row r="1251" spans="23:23" x14ac:dyDescent="0.3">
      <c r="W1251" t="str">
        <f>IF(OR(A1096&lt;DATE(2026,9,1),A1096&gt;DATE(2026,9,28)),"Check Date",INT((A1096-DATE(2026,9,1))/7)+1)</f>
        <v>Check Date</v>
      </c>
    </row>
    <row r="1252" spans="23:23" x14ac:dyDescent="0.3">
      <c r="W1252" t="str">
        <f>IF(OR(A1297&lt;DATE(2026,9,1),A1297&gt;DATE(2026,9,28)),"Check Date",INT((A1297-DATE(2026,9,1))/7)+1)</f>
        <v>Check Date</v>
      </c>
    </row>
    <row r="1253" spans="23:23" x14ac:dyDescent="0.3">
      <c r="W1253" t="str">
        <f>IF(OR(A2752&lt;DATE(2026,9,1),A2752&gt;DATE(2026,9,28)),"Check Date",INT((A2752-DATE(2026,9,1))/7)+1)</f>
        <v>Check Date</v>
      </c>
    </row>
    <row r="1254" spans="23:23" x14ac:dyDescent="0.3">
      <c r="W1254" t="str">
        <f>IF(OR(A286&lt;DATE(2026,9,1),A286&gt;DATE(2026,9,28)),"Check Date",INT((A286-DATE(2026,9,1))/7)+1)</f>
        <v>Check Date</v>
      </c>
    </row>
    <row r="1255" spans="23:23" x14ac:dyDescent="0.3">
      <c r="W1255" t="str">
        <f>IF(OR(A256&lt;DATE(2026,9,1),A256&gt;DATE(2026,9,28)),"Check Date",INT((A256-DATE(2026,9,1))/7)+1)</f>
        <v>Check Date</v>
      </c>
    </row>
    <row r="1256" spans="23:23" x14ac:dyDescent="0.3">
      <c r="W1256" t="str">
        <f>IF(OR(A559&lt;DATE(2026,9,1),A559&gt;DATE(2026,9,28)),"Check Date",INT((A559-DATE(2026,9,1))/7)+1)</f>
        <v>Check Date</v>
      </c>
    </row>
    <row r="1257" spans="23:23" x14ac:dyDescent="0.3">
      <c r="W1257" t="str">
        <f>IF(OR(A856&lt;DATE(2026,9,1),A856&gt;DATE(2026,9,28)),"Check Date",INT((A856-DATE(2026,9,1))/7)+1)</f>
        <v>Check Date</v>
      </c>
    </row>
    <row r="1258" spans="23:23" x14ac:dyDescent="0.3">
      <c r="W1258" t="str">
        <f>IF(OR(A2753&lt;DATE(2026,9,1),A2753&gt;DATE(2026,9,28)),"Check Date",INT((A2753-DATE(2026,9,1))/7)+1)</f>
        <v>Check Date</v>
      </c>
    </row>
    <row r="1259" spans="23:23" x14ac:dyDescent="0.3">
      <c r="W1259" t="str">
        <f>IF(OR(A633&lt;DATE(2026,9,1),A633&gt;DATE(2026,9,28)),"Check Date",INT((A633-DATE(2026,9,1))/7)+1)</f>
        <v>Check Date</v>
      </c>
    </row>
    <row r="1260" spans="23:23" x14ac:dyDescent="0.3">
      <c r="W1260" t="str">
        <f>IF(OR(A2807&lt;DATE(2026,9,1),A2807&gt;DATE(2026,9,28)),"Check Date",INT((A2807-DATE(2026,9,1))/7)+1)</f>
        <v>Check Date</v>
      </c>
    </row>
    <row r="1261" spans="23:23" x14ac:dyDescent="0.3">
      <c r="W1261" t="str">
        <f>IF(OR(A518&lt;DATE(2026,9,1),A518&gt;DATE(2026,9,28)),"Check Date",INT((A518-DATE(2026,9,1))/7)+1)</f>
        <v>Check Date</v>
      </c>
    </row>
    <row r="1262" spans="23:23" x14ac:dyDescent="0.3">
      <c r="W1262" t="str">
        <f>IF(OR(A2957&lt;DATE(2026,9,1),A2957&gt;DATE(2026,9,28)),"Check Date",INT((A2957-DATE(2026,9,1))/7)+1)</f>
        <v>Check Date</v>
      </c>
    </row>
    <row r="1263" spans="23:23" x14ac:dyDescent="0.3">
      <c r="W1263" t="str">
        <f>IF(OR(A1388&lt;DATE(2026,9,1),A1388&gt;DATE(2026,9,28)),"Check Date",INT((A1388-DATE(2026,9,1))/7)+1)</f>
        <v>Check Date</v>
      </c>
    </row>
    <row r="1264" spans="23:23" x14ac:dyDescent="0.3">
      <c r="W1264" t="str">
        <f>IF(OR(A2099&lt;DATE(2026,9,1),A2099&gt;DATE(2026,9,28)),"Check Date",INT((A2099-DATE(2026,9,1))/7)+1)</f>
        <v>Check Date</v>
      </c>
    </row>
    <row r="1265" spans="23:23" x14ac:dyDescent="0.3">
      <c r="W1265" t="str">
        <f>IF(OR(A543&lt;DATE(2026,9,1),A543&gt;DATE(2026,9,28)),"Check Date",INT((A543-DATE(2026,9,1))/7)+1)</f>
        <v>Check Date</v>
      </c>
    </row>
    <row r="1266" spans="23:23" x14ac:dyDescent="0.3">
      <c r="W1266" t="str">
        <f>IF(OR(A246&lt;DATE(2026,9,1),A246&gt;DATE(2026,9,28)),"Check Date",INT((A246-DATE(2026,9,1))/7)+1)</f>
        <v>Check Date</v>
      </c>
    </row>
    <row r="1267" spans="23:23" x14ac:dyDescent="0.3">
      <c r="W1267" t="str">
        <f>IF(OR(A2806&lt;DATE(2026,9,1),A2806&gt;DATE(2026,9,28)),"Check Date",INT((A2806-DATE(2026,9,1))/7)+1)</f>
        <v>Check Date</v>
      </c>
    </row>
    <row r="1268" spans="23:23" x14ac:dyDescent="0.3">
      <c r="W1268" t="str">
        <f>IF(OR(A2156&lt;DATE(2026,9,1),A2156&gt;DATE(2026,9,28)),"Check Date",INT((A2156-DATE(2026,9,1))/7)+1)</f>
        <v>Check Date</v>
      </c>
    </row>
    <row r="1269" spans="23:23" x14ac:dyDescent="0.3">
      <c r="W1269" t="str">
        <f>IF(OR(A2506&lt;DATE(2026,9,1),A2506&gt;DATE(2026,9,28)),"Check Date",INT((A2506-DATE(2026,9,1))/7)+1)</f>
        <v>Check Date</v>
      </c>
    </row>
    <row r="1270" spans="23:23" x14ac:dyDescent="0.3">
      <c r="W1270" t="str">
        <f>IF(OR(A2850&lt;DATE(2026,9,1),A2850&gt;DATE(2026,9,28)),"Check Date",INT((A2850-DATE(2026,9,1))/7)+1)</f>
        <v>Check Date</v>
      </c>
    </row>
    <row r="1271" spans="23:23" x14ac:dyDescent="0.3">
      <c r="W1271" t="str">
        <f>IF(OR(A1538&lt;DATE(2026,9,1),A1538&gt;DATE(2026,9,28)),"Check Date",INT((A1538-DATE(2026,9,1))/7)+1)</f>
        <v>Check Date</v>
      </c>
    </row>
    <row r="1272" spans="23:23" x14ac:dyDescent="0.3">
      <c r="W1272" t="str">
        <f>IF(OR(A2449&lt;DATE(2026,9,1),A2449&gt;DATE(2026,9,28)),"Check Date",INT((A2449-DATE(2026,9,1))/7)+1)</f>
        <v>Check Date</v>
      </c>
    </row>
    <row r="1273" spans="23:23" x14ac:dyDescent="0.3">
      <c r="W1273" t="str">
        <f>IF(OR(A641&lt;DATE(2026,9,1),A641&gt;DATE(2026,9,28)),"Check Date",INT((A641-DATE(2026,9,1))/7)+1)</f>
        <v>Check Date</v>
      </c>
    </row>
    <row r="1274" spans="23:23" x14ac:dyDescent="0.3">
      <c r="W1274" t="str">
        <f>IF(OR(A1143&lt;DATE(2026,9,1),A1143&gt;DATE(2026,9,28)),"Check Date",INT((A1143-DATE(2026,9,1))/7)+1)</f>
        <v>Check Date</v>
      </c>
    </row>
    <row r="1275" spans="23:23" x14ac:dyDescent="0.3">
      <c r="W1275" t="str">
        <f>IF(OR(A1739&lt;DATE(2026,9,1),A1739&gt;DATE(2026,9,28)),"Check Date",INT((A1739-DATE(2026,9,1))/7)+1)</f>
        <v>Check Date</v>
      </c>
    </row>
    <row r="1276" spans="23:23" x14ac:dyDescent="0.3">
      <c r="W1276" t="str">
        <f>IF(OR(A1316&lt;DATE(2026,9,1),A1316&gt;DATE(2026,9,28)),"Check Date",INT((A1316-DATE(2026,9,1))/7)+1)</f>
        <v>Check Date</v>
      </c>
    </row>
    <row r="1277" spans="23:23" x14ac:dyDescent="0.3">
      <c r="W1277" t="str">
        <f>IF(OR(A2328&lt;DATE(2026,9,1),A2328&gt;DATE(2026,9,28)),"Check Date",INT((A2328-DATE(2026,9,1))/7)+1)</f>
        <v>Check Date</v>
      </c>
    </row>
    <row r="1278" spans="23:23" x14ac:dyDescent="0.3">
      <c r="W1278" t="str">
        <f>IF(OR(A2262&lt;DATE(2026,9,1),A2262&gt;DATE(2026,9,28)),"Check Date",INT((A2262-DATE(2026,9,1))/7)+1)</f>
        <v>Check Date</v>
      </c>
    </row>
    <row r="1279" spans="23:23" x14ac:dyDescent="0.3">
      <c r="W1279" t="str">
        <f>IF(OR(A494&lt;DATE(2026,9,1),A494&gt;DATE(2026,9,28)),"Check Date",INT((A494-DATE(2026,9,1))/7)+1)</f>
        <v>Check Date</v>
      </c>
    </row>
    <row r="1280" spans="23:23" x14ac:dyDescent="0.3">
      <c r="W1280" t="str">
        <f>IF(OR(A1811&lt;DATE(2026,9,1),A1811&gt;DATE(2026,9,28)),"Check Date",INT((A1811-DATE(2026,9,1))/7)+1)</f>
        <v>Check Date</v>
      </c>
    </row>
    <row r="1281" spans="23:23" x14ac:dyDescent="0.3">
      <c r="W1281" t="str">
        <f>IF(OR(A2780&lt;DATE(2026,9,1),A2780&gt;DATE(2026,9,28)),"Check Date",INT((A2780-DATE(2026,9,1))/7)+1)</f>
        <v>Check Date</v>
      </c>
    </row>
    <row r="1282" spans="23:23" x14ac:dyDescent="0.3">
      <c r="W1282" t="str">
        <f>IF(OR(A1250&lt;DATE(2026,9,1),A1250&gt;DATE(2026,9,28)),"Check Date",INT((A1250-DATE(2026,9,1))/7)+1)</f>
        <v>Check Date</v>
      </c>
    </row>
    <row r="1283" spans="23:23" x14ac:dyDescent="0.3">
      <c r="W1283" t="str">
        <f>IF(OR(A1032&lt;DATE(2026,9,1),A1032&gt;DATE(2026,9,28)),"Check Date",INT((A1032-DATE(2026,9,1))/7)+1)</f>
        <v>Check Date</v>
      </c>
    </row>
    <row r="1284" spans="23:23" x14ac:dyDescent="0.3">
      <c r="W1284" t="str">
        <f>IF(OR(A1834&lt;DATE(2026,9,1),A1834&gt;DATE(2026,9,28)),"Check Date",INT((A1834-DATE(2026,9,1))/7)+1)</f>
        <v>Check Date</v>
      </c>
    </row>
    <row r="1285" spans="23:23" x14ac:dyDescent="0.3">
      <c r="W1285" t="str">
        <f>IF(OR(A1394&lt;DATE(2026,9,1),A1394&gt;DATE(2026,9,28)),"Check Date",INT((A1394-DATE(2026,9,1))/7)+1)</f>
        <v>Check Date</v>
      </c>
    </row>
    <row r="1286" spans="23:23" x14ac:dyDescent="0.3">
      <c r="W1286" t="str">
        <f>IF(OR(A2468&lt;DATE(2026,9,1),A2468&gt;DATE(2026,9,28)),"Check Date",INT((A2468-DATE(2026,9,1))/7)+1)</f>
        <v>Check Date</v>
      </c>
    </row>
    <row r="1287" spans="23:23" x14ac:dyDescent="0.3">
      <c r="W1287" t="str">
        <f>IF(OR(A2047&lt;DATE(2026,9,1),A2047&gt;DATE(2026,9,28)),"Check Date",INT((A2047-DATE(2026,9,1))/7)+1)</f>
        <v>Check Date</v>
      </c>
    </row>
    <row r="1288" spans="23:23" x14ac:dyDescent="0.3">
      <c r="W1288" t="str">
        <f>IF(OR(A2719&lt;DATE(2026,9,1),A2719&gt;DATE(2026,9,28)),"Check Date",INT((A2719-DATE(2026,9,1))/7)+1)</f>
        <v>Check Date</v>
      </c>
    </row>
    <row r="1289" spans="23:23" x14ac:dyDescent="0.3">
      <c r="W1289" t="str">
        <f>IF(OR(A2425&lt;DATE(2026,9,1),A2425&gt;DATE(2026,9,28)),"Check Date",INT((A2425-DATE(2026,9,1))/7)+1)</f>
        <v>Check Date</v>
      </c>
    </row>
    <row r="1290" spans="23:23" x14ac:dyDescent="0.3">
      <c r="W1290" t="str">
        <f>IF(OR(A2431&lt;DATE(2026,9,1),A2431&gt;DATE(2026,9,28)),"Check Date",INT((A2431-DATE(2026,9,1))/7)+1)</f>
        <v>Check Date</v>
      </c>
    </row>
    <row r="1291" spans="23:23" x14ac:dyDescent="0.3">
      <c r="W1291" t="str">
        <f>IF(OR(A2811&lt;DATE(2026,9,1),A2811&gt;DATE(2026,9,28)),"Check Date",INT((A2811-DATE(2026,9,1))/7)+1)</f>
        <v>Check Date</v>
      </c>
    </row>
    <row r="1292" spans="23:23" x14ac:dyDescent="0.3">
      <c r="W1292" t="str">
        <f>IF(OR(A2252&lt;DATE(2026,9,1),A2252&gt;DATE(2026,9,28)),"Check Date",INT((A2252-DATE(2026,9,1))/7)+1)</f>
        <v>Check Date</v>
      </c>
    </row>
    <row r="1293" spans="23:23" x14ac:dyDescent="0.3">
      <c r="W1293" t="str">
        <f>IF(OR(A1165&lt;DATE(2026,9,1),A1165&gt;DATE(2026,9,28)),"Check Date",INT((A1165-DATE(2026,9,1))/7)+1)</f>
        <v>Check Date</v>
      </c>
    </row>
    <row r="1294" spans="23:23" x14ac:dyDescent="0.3">
      <c r="W1294" t="str">
        <f>IF(OR(A2113&lt;DATE(2026,9,1),A2113&gt;DATE(2026,9,28)),"Check Date",INT((A2113-DATE(2026,9,1))/7)+1)</f>
        <v>Check Date</v>
      </c>
    </row>
    <row r="1295" spans="23:23" x14ac:dyDescent="0.3">
      <c r="W1295" t="str">
        <f>IF(OR(A2371&lt;DATE(2026,9,1),A2371&gt;DATE(2026,9,28)),"Check Date",INT((A2371-DATE(2026,9,1))/7)+1)</f>
        <v>Check Date</v>
      </c>
    </row>
    <row r="1296" spans="23:23" x14ac:dyDescent="0.3">
      <c r="W1296" t="str">
        <f>IF(OR(A2430&lt;DATE(2026,9,1),A2430&gt;DATE(2026,9,28)),"Check Date",INT((A2430-DATE(2026,9,1))/7)+1)</f>
        <v>Check Date</v>
      </c>
    </row>
    <row r="1297" spans="23:23" x14ac:dyDescent="0.3">
      <c r="W1297" t="str">
        <f>IF(OR(A1546&lt;DATE(2026,9,1),A1546&gt;DATE(2026,9,28)),"Check Date",INT((A1546-DATE(2026,9,1))/7)+1)</f>
        <v>Check Date</v>
      </c>
    </row>
    <row r="1298" spans="23:23" x14ac:dyDescent="0.3">
      <c r="W1298" t="str">
        <f>IF(OR(A2671&lt;DATE(2026,9,1),A2671&gt;DATE(2026,9,28)),"Check Date",INT((A2671-DATE(2026,9,1))/7)+1)</f>
        <v>Check Date</v>
      </c>
    </row>
    <row r="1299" spans="23:23" x14ac:dyDescent="0.3">
      <c r="W1299" t="str">
        <f>IF(OR(A2342&lt;DATE(2026,9,1),A2342&gt;DATE(2026,9,28)),"Check Date",INT((A2342-DATE(2026,9,1))/7)+1)</f>
        <v>Check Date</v>
      </c>
    </row>
    <row r="1300" spans="23:23" x14ac:dyDescent="0.3">
      <c r="W1300" t="str">
        <f>IF(OR(A697&lt;DATE(2026,9,1),A697&gt;DATE(2026,9,28)),"Check Date",INT((A697-DATE(2026,9,1))/7)+1)</f>
        <v>Check Date</v>
      </c>
    </row>
    <row r="1301" spans="23:23" x14ac:dyDescent="0.3">
      <c r="W1301" t="str">
        <f>IF(OR(A2960&lt;DATE(2026,9,1),A2960&gt;DATE(2026,9,28)),"Check Date",INT((A2960-DATE(2026,9,1))/7)+1)</f>
        <v>Check Date</v>
      </c>
    </row>
    <row r="1302" spans="23:23" x14ac:dyDescent="0.3">
      <c r="W1302" t="str">
        <f>IF(OR(A102&lt;DATE(2026,9,1),A102&gt;DATE(2026,9,28)),"Check Date",INT((A102-DATE(2026,9,1))/7)+1)</f>
        <v>Check Date</v>
      </c>
    </row>
    <row r="1303" spans="23:23" x14ac:dyDescent="0.3">
      <c r="W1303" t="str">
        <f>IF(OR(A929&lt;DATE(2026,9,1),A929&gt;DATE(2026,9,28)),"Check Date",INT((A929-DATE(2026,9,1))/7)+1)</f>
        <v>Check Date</v>
      </c>
    </row>
    <row r="1304" spans="23:23" x14ac:dyDescent="0.3">
      <c r="W1304" t="str">
        <f>IF(OR(A2624&lt;DATE(2026,9,1),A2624&gt;DATE(2026,9,28)),"Check Date",INT((A2624-DATE(2026,9,1))/7)+1)</f>
        <v>Check Date</v>
      </c>
    </row>
    <row r="1305" spans="23:23" x14ac:dyDescent="0.3">
      <c r="W1305" t="str">
        <f>IF(OR(A2905&lt;DATE(2026,9,1),A2905&gt;DATE(2026,9,28)),"Check Date",INT((A2905-DATE(2026,9,1))/7)+1)</f>
        <v>Check Date</v>
      </c>
    </row>
    <row r="1306" spans="23:23" x14ac:dyDescent="0.3">
      <c r="W1306" t="str">
        <f>IF(OR(A1922&lt;DATE(2026,9,1),A1922&gt;DATE(2026,9,28)),"Check Date",INT((A1922-DATE(2026,9,1))/7)+1)</f>
        <v>Check Date</v>
      </c>
    </row>
    <row r="1307" spans="23:23" x14ac:dyDescent="0.3">
      <c r="W1307" t="str">
        <f>IF(OR(A374&lt;DATE(2026,9,1),A374&gt;DATE(2026,9,28)),"Check Date",INT((A374-DATE(2026,9,1))/7)+1)</f>
        <v>Check Date</v>
      </c>
    </row>
    <row r="1308" spans="23:23" x14ac:dyDescent="0.3">
      <c r="W1308" t="str">
        <f>IF(OR(A1245&lt;DATE(2026,9,1),A1245&gt;DATE(2026,9,28)),"Check Date",INT((A1245-DATE(2026,9,1))/7)+1)</f>
        <v>Check Date</v>
      </c>
    </row>
    <row r="1309" spans="23:23" x14ac:dyDescent="0.3">
      <c r="W1309" t="str">
        <f>IF(OR(A526&lt;DATE(2026,9,1),A526&gt;DATE(2026,9,28)),"Check Date",INT((A526-DATE(2026,9,1))/7)+1)</f>
        <v>Check Date</v>
      </c>
    </row>
    <row r="1310" spans="23:23" x14ac:dyDescent="0.3">
      <c r="W1310" t="str">
        <f>IF(OR(A602&lt;DATE(2026,9,1),A602&gt;DATE(2026,9,28)),"Check Date",INT((A602-DATE(2026,9,1))/7)+1)</f>
        <v>Check Date</v>
      </c>
    </row>
    <row r="1311" spans="23:23" x14ac:dyDescent="0.3">
      <c r="W1311" t="str">
        <f>IF(OR(A1156&lt;DATE(2026,9,1),A1156&gt;DATE(2026,9,28)),"Check Date",INT((A1156-DATE(2026,9,1))/7)+1)</f>
        <v>Check Date</v>
      </c>
    </row>
    <row r="1312" spans="23:23" x14ac:dyDescent="0.3">
      <c r="W1312" t="str">
        <f>IF(OR(A36&lt;DATE(2026,9,1),A36&gt;DATE(2026,9,28)),"Check Date",INT((A36-DATE(2026,9,1))/7)+1)</f>
        <v>Check Date</v>
      </c>
    </row>
    <row r="1313" spans="23:23" x14ac:dyDescent="0.3">
      <c r="W1313" t="str">
        <f>IF(OR(A2463&lt;DATE(2026,9,1),A2463&gt;DATE(2026,9,28)),"Check Date",INT((A2463-DATE(2026,9,1))/7)+1)</f>
        <v>Check Date</v>
      </c>
    </row>
    <row r="1314" spans="23:23" x14ac:dyDescent="0.3">
      <c r="W1314" t="str">
        <f>IF(OR(A1629&lt;DATE(2026,9,1),A1629&gt;DATE(2026,9,28)),"Check Date",INT((A1629-DATE(2026,9,1))/7)+1)</f>
        <v>Check Date</v>
      </c>
    </row>
    <row r="1315" spans="23:23" x14ac:dyDescent="0.3">
      <c r="W1315" t="str">
        <f>IF(OR(A2183&lt;DATE(2026,9,1),A2183&gt;DATE(2026,9,28)),"Check Date",INT((A2183-DATE(2026,9,1))/7)+1)</f>
        <v>Check Date</v>
      </c>
    </row>
    <row r="1316" spans="23:23" x14ac:dyDescent="0.3">
      <c r="W1316" t="str">
        <f>IF(OR(A1905&lt;DATE(2026,9,1),A1905&gt;DATE(2026,9,28)),"Check Date",INT((A1905-DATE(2026,9,1))/7)+1)</f>
        <v>Check Date</v>
      </c>
    </row>
    <row r="1317" spans="23:23" x14ac:dyDescent="0.3">
      <c r="W1317" t="str">
        <f>IF(OR(A2271&lt;DATE(2026,9,1),A2271&gt;DATE(2026,9,28)),"Check Date",INT((A2271-DATE(2026,9,1))/7)+1)</f>
        <v>Check Date</v>
      </c>
    </row>
    <row r="1318" spans="23:23" x14ac:dyDescent="0.3">
      <c r="W1318" t="str">
        <f>IF(OR(A233&lt;DATE(2026,9,1),A233&gt;DATE(2026,9,28)),"Check Date",INT((A233-DATE(2026,9,1))/7)+1)</f>
        <v>Check Date</v>
      </c>
    </row>
    <row r="1319" spans="23:23" x14ac:dyDescent="0.3">
      <c r="W1319" t="str">
        <f>IF(OR(A375&lt;DATE(2026,9,1),A375&gt;DATE(2026,9,28)),"Check Date",INT((A375-DATE(2026,9,1))/7)+1)</f>
        <v>Check Date</v>
      </c>
    </row>
    <row r="1320" spans="23:23" x14ac:dyDescent="0.3">
      <c r="W1320" t="str">
        <f>IF(OR(A2482&lt;DATE(2026,9,1),A2482&gt;DATE(2026,9,28)),"Check Date",INT((A2482-DATE(2026,9,1))/7)+1)</f>
        <v>Check Date</v>
      </c>
    </row>
    <row r="1321" spans="23:23" x14ac:dyDescent="0.3">
      <c r="W1321" t="str">
        <f>IF(OR(A2682&lt;DATE(2026,9,1),A2682&gt;DATE(2026,9,28)),"Check Date",INT((A2682-DATE(2026,9,1))/7)+1)</f>
        <v>Check Date</v>
      </c>
    </row>
    <row r="1322" spans="23:23" x14ac:dyDescent="0.3">
      <c r="W1322" t="str">
        <f>IF(OR(A1247&lt;DATE(2026,9,1),A1247&gt;DATE(2026,9,28)),"Check Date",INT((A1247-DATE(2026,9,1))/7)+1)</f>
        <v>Check Date</v>
      </c>
    </row>
    <row r="1323" spans="23:23" x14ac:dyDescent="0.3">
      <c r="W1323" t="str">
        <f>IF(OR(A830&lt;DATE(2026,9,1),A830&gt;DATE(2026,9,28)),"Check Date",INT((A830-DATE(2026,9,1))/7)+1)</f>
        <v>Check Date</v>
      </c>
    </row>
    <row r="1324" spans="23:23" x14ac:dyDescent="0.3">
      <c r="W1324" t="str">
        <f>IF(OR(A303&lt;DATE(2026,9,1),A303&gt;DATE(2026,9,28)),"Check Date",INT((A303-DATE(2026,9,1))/7)+1)</f>
        <v>Check Date</v>
      </c>
    </row>
    <row r="1325" spans="23:23" x14ac:dyDescent="0.3">
      <c r="W1325" t="str">
        <f>IF(OR(A600&lt;DATE(2026,9,1),A600&gt;DATE(2026,9,28)),"Check Date",INT((A600-DATE(2026,9,1))/7)+1)</f>
        <v>Check Date</v>
      </c>
    </row>
    <row r="1326" spans="23:23" x14ac:dyDescent="0.3">
      <c r="W1326" t="str">
        <f>IF(OR(A1311&lt;DATE(2026,9,1),A1311&gt;DATE(2026,9,28)),"Check Date",INT((A1311-DATE(2026,9,1))/7)+1)</f>
        <v>Check Date</v>
      </c>
    </row>
    <row r="1327" spans="23:23" x14ac:dyDescent="0.3">
      <c r="W1327" t="str">
        <f>IF(OR(A2147&lt;DATE(2026,9,1),A2147&gt;DATE(2026,9,28)),"Check Date",INT((A2147-DATE(2026,9,1))/7)+1)</f>
        <v>Check Date</v>
      </c>
    </row>
    <row r="1328" spans="23:23" x14ac:dyDescent="0.3">
      <c r="W1328" t="str">
        <f>IF(OR(A2374&lt;DATE(2026,9,1),A2374&gt;DATE(2026,9,28)),"Check Date",INT((A2374-DATE(2026,9,1))/7)+1)</f>
        <v>Check Date</v>
      </c>
    </row>
    <row r="1329" spans="23:23" x14ac:dyDescent="0.3">
      <c r="W1329" t="str">
        <f>IF(OR(A741&lt;DATE(2026,9,1),A741&gt;DATE(2026,9,28)),"Check Date",INT((A741-DATE(2026,9,1))/7)+1)</f>
        <v>Check Date</v>
      </c>
    </row>
    <row r="1330" spans="23:23" x14ac:dyDescent="0.3">
      <c r="W1330" t="str">
        <f>IF(OR(A1095&lt;DATE(2026,9,1),A1095&gt;DATE(2026,9,28)),"Check Date",INT((A1095-DATE(2026,9,1))/7)+1)</f>
        <v>Check Date</v>
      </c>
    </row>
    <row r="1331" spans="23:23" x14ac:dyDescent="0.3">
      <c r="W1331" t="str">
        <f>IF(OR(A583&lt;DATE(2026,9,1),A583&gt;DATE(2026,9,28)),"Check Date",INT((A583-DATE(2026,9,1))/7)+1)</f>
        <v>Check Date</v>
      </c>
    </row>
    <row r="1332" spans="23:23" x14ac:dyDescent="0.3">
      <c r="W1332" t="str">
        <f>IF(OR(A976&lt;DATE(2026,9,1),A976&gt;DATE(2026,9,28)),"Check Date",INT((A976-DATE(2026,9,1))/7)+1)</f>
        <v>Check Date</v>
      </c>
    </row>
    <row r="1333" spans="23:23" x14ac:dyDescent="0.3">
      <c r="W1333" t="str">
        <f>IF(OR(A1287&lt;DATE(2026,9,1),A1287&gt;DATE(2026,9,28)),"Check Date",INT((A1287-DATE(2026,9,1))/7)+1)</f>
        <v>Check Date</v>
      </c>
    </row>
    <row r="1334" spans="23:23" x14ac:dyDescent="0.3">
      <c r="W1334" t="str">
        <f>IF(OR(A2803&lt;DATE(2026,9,1),A2803&gt;DATE(2026,9,28)),"Check Date",INT((A2803-DATE(2026,9,1))/7)+1)</f>
        <v>Check Date</v>
      </c>
    </row>
    <row r="1335" spans="23:23" x14ac:dyDescent="0.3">
      <c r="W1335" t="str">
        <f>IF(OR(A1892&lt;DATE(2026,9,1),A1892&gt;DATE(2026,9,28)),"Check Date",INT((A1892-DATE(2026,9,1))/7)+1)</f>
        <v>Check Date</v>
      </c>
    </row>
    <row r="1336" spans="23:23" x14ac:dyDescent="0.3">
      <c r="W1336" t="str">
        <f>IF(OR(A565&lt;DATE(2026,9,1),A565&gt;DATE(2026,9,28)),"Check Date",INT((A565-DATE(2026,9,1))/7)+1)</f>
        <v>Check Date</v>
      </c>
    </row>
    <row r="1337" spans="23:23" x14ac:dyDescent="0.3">
      <c r="W1337" t="str">
        <f>IF(OR(A22&lt;DATE(2026,9,1),A22&gt;DATE(2026,9,28)),"Check Date",INT((A22-DATE(2026,9,1))/7)+1)</f>
        <v>Check Date</v>
      </c>
    </row>
    <row r="1338" spans="23:23" x14ac:dyDescent="0.3">
      <c r="W1338" t="str">
        <f>IF(OR(A276&lt;DATE(2026,9,1),A276&gt;DATE(2026,9,28)),"Check Date",INT((A276-DATE(2026,9,1))/7)+1)</f>
        <v>Check Date</v>
      </c>
    </row>
    <row r="1339" spans="23:23" x14ac:dyDescent="0.3">
      <c r="W1339" t="str">
        <f>IF(OR(A1066&lt;DATE(2026,9,1),A1066&gt;DATE(2026,9,28)),"Check Date",INT((A1066-DATE(2026,9,1))/7)+1)</f>
        <v>Check Date</v>
      </c>
    </row>
    <row r="1340" spans="23:23" x14ac:dyDescent="0.3">
      <c r="W1340" t="str">
        <f>IF(OR(A2604&lt;DATE(2026,9,1),A2604&gt;DATE(2026,9,28)),"Check Date",INT((A2604-DATE(2026,9,1))/7)+1)</f>
        <v>Check Date</v>
      </c>
    </row>
    <row r="1341" spans="23:23" x14ac:dyDescent="0.3">
      <c r="W1341" t="str">
        <f>IF(OR(A2444&lt;DATE(2026,9,1),A2444&gt;DATE(2026,9,28)),"Check Date",INT((A2444-DATE(2026,9,1))/7)+1)</f>
        <v>Check Date</v>
      </c>
    </row>
    <row r="1342" spans="23:23" x14ac:dyDescent="0.3">
      <c r="W1342" t="str">
        <f>IF(OR(A2014&lt;DATE(2026,9,1),A2014&gt;DATE(2026,9,28)),"Check Date",INT((A2014-DATE(2026,9,1))/7)+1)</f>
        <v>Check Date</v>
      </c>
    </row>
    <row r="1343" spans="23:23" x14ac:dyDescent="0.3">
      <c r="W1343" t="str">
        <f>IF(OR(A1955&lt;DATE(2026,9,1),A1955&gt;DATE(2026,9,28)),"Check Date",INT((A1955-DATE(2026,9,1))/7)+1)</f>
        <v>Check Date</v>
      </c>
    </row>
    <row r="1344" spans="23:23" x14ac:dyDescent="0.3">
      <c r="W1344" t="str">
        <f>IF(OR(A751&lt;DATE(2026,9,1),A751&gt;DATE(2026,9,28)),"Check Date",INT((A751-DATE(2026,9,1))/7)+1)</f>
        <v>Check Date</v>
      </c>
    </row>
    <row r="1345" spans="23:23" x14ac:dyDescent="0.3">
      <c r="W1345" t="str">
        <f>IF(OR(A943&lt;DATE(2026,9,1),A943&gt;DATE(2026,9,28)),"Check Date",INT((A943-DATE(2026,9,1))/7)+1)</f>
        <v>Check Date</v>
      </c>
    </row>
    <row r="1346" spans="23:23" x14ac:dyDescent="0.3">
      <c r="W1346" t="str">
        <f>IF(OR(A2662&lt;DATE(2026,9,1),A2662&gt;DATE(2026,9,28)),"Check Date",INT((A2662-DATE(2026,9,1))/7)+1)</f>
        <v>Check Date</v>
      </c>
    </row>
    <row r="1347" spans="23:23" x14ac:dyDescent="0.3">
      <c r="W1347" t="str">
        <f>IF(OR(A1771&lt;DATE(2026,9,1),A1771&gt;DATE(2026,9,28)),"Check Date",INT((A1771-DATE(2026,9,1))/7)+1)</f>
        <v>Check Date</v>
      </c>
    </row>
    <row r="1348" spans="23:23" x14ac:dyDescent="0.3">
      <c r="W1348" t="str">
        <f>IF(OR(A2133&lt;DATE(2026,9,1),A2133&gt;DATE(2026,9,28)),"Check Date",INT((A2133-DATE(2026,9,1))/7)+1)</f>
        <v>Check Date</v>
      </c>
    </row>
    <row r="1349" spans="23:23" x14ac:dyDescent="0.3">
      <c r="W1349" t="str">
        <f>IF(OR(A817&lt;DATE(2026,9,1),A817&gt;DATE(2026,9,28)),"Check Date",INT((A817-DATE(2026,9,1))/7)+1)</f>
        <v>Check Date</v>
      </c>
    </row>
    <row r="1350" spans="23:23" x14ac:dyDescent="0.3">
      <c r="W1350" t="str">
        <f>IF(OR(A1666&lt;DATE(2026,9,1),A1666&gt;DATE(2026,9,28)),"Check Date",INT((A1666-DATE(2026,9,1))/7)+1)</f>
        <v>Check Date</v>
      </c>
    </row>
    <row r="1351" spans="23:23" x14ac:dyDescent="0.3">
      <c r="W1351" t="str">
        <f>IF(OR(A124&lt;DATE(2026,9,1),A124&gt;DATE(2026,9,28)),"Check Date",INT((A124-DATE(2026,9,1))/7)+1)</f>
        <v>Check Date</v>
      </c>
    </row>
    <row r="1352" spans="23:23" x14ac:dyDescent="0.3">
      <c r="W1352" t="str">
        <f>IF(OR(A1621&lt;DATE(2026,9,1),A1621&gt;DATE(2026,9,28)),"Check Date",INT((A1621-DATE(2026,9,1))/7)+1)</f>
        <v>Check Date</v>
      </c>
    </row>
    <row r="1353" spans="23:23" x14ac:dyDescent="0.3">
      <c r="W1353" t="str">
        <f>IF(OR(A865&lt;DATE(2026,9,1),A865&gt;DATE(2026,9,28)),"Check Date",INT((A865-DATE(2026,9,1))/7)+1)</f>
        <v>Check Date</v>
      </c>
    </row>
    <row r="1354" spans="23:23" x14ac:dyDescent="0.3">
      <c r="W1354" t="str">
        <f>IF(OR(A2161&lt;DATE(2026,9,1),A2161&gt;DATE(2026,9,28)),"Check Date",INT((A2161-DATE(2026,9,1))/7)+1)</f>
        <v>Check Date</v>
      </c>
    </row>
    <row r="1355" spans="23:23" x14ac:dyDescent="0.3">
      <c r="W1355" t="str">
        <f>IF(OR(A726&lt;DATE(2026,9,1),A726&gt;DATE(2026,9,28)),"Check Date",INT((A726-DATE(2026,9,1))/7)+1)</f>
        <v>Check Date</v>
      </c>
    </row>
    <row r="1356" spans="23:23" x14ac:dyDescent="0.3">
      <c r="W1356" t="str">
        <f>IF(OR(A2225&lt;DATE(2026,9,1),A2225&gt;DATE(2026,9,28)),"Check Date",INT((A2225-DATE(2026,9,1))/7)+1)</f>
        <v>Check Date</v>
      </c>
    </row>
    <row r="1357" spans="23:23" x14ac:dyDescent="0.3">
      <c r="W1357" t="str">
        <f>IF(OR(A2895&lt;DATE(2026,9,1),A2895&gt;DATE(2026,9,28)),"Check Date",INT((A2895-DATE(2026,9,1))/7)+1)</f>
        <v>Check Date</v>
      </c>
    </row>
    <row r="1358" spans="23:23" x14ac:dyDescent="0.3">
      <c r="W1358" t="str">
        <f>IF(OR(A2293&lt;DATE(2026,9,1),A2293&gt;DATE(2026,9,28)),"Check Date",INT((A2293-DATE(2026,9,1))/7)+1)</f>
        <v>Check Date</v>
      </c>
    </row>
    <row r="1359" spans="23:23" x14ac:dyDescent="0.3">
      <c r="W1359" t="str">
        <f>IF(OR(A2885&lt;DATE(2026,9,1),A2885&gt;DATE(2026,9,28)),"Check Date",INT((A2885-DATE(2026,9,1))/7)+1)</f>
        <v>Check Date</v>
      </c>
    </row>
    <row r="1360" spans="23:23" x14ac:dyDescent="0.3">
      <c r="W1360" t="str">
        <f>IF(OR(A2871&lt;DATE(2026,9,1),A2871&gt;DATE(2026,9,28)),"Check Date",INT((A2871-DATE(2026,9,1))/7)+1)</f>
        <v>Check Date</v>
      </c>
    </row>
    <row r="1361" spans="23:23" x14ac:dyDescent="0.3">
      <c r="W1361" t="str">
        <f>IF(OR(A628&lt;DATE(2026,9,1),A628&gt;DATE(2026,9,28)),"Check Date",INT((A628-DATE(2026,9,1))/7)+1)</f>
        <v>Check Date</v>
      </c>
    </row>
    <row r="1362" spans="23:23" x14ac:dyDescent="0.3">
      <c r="W1362" t="str">
        <f>IF(OR(A1201&lt;DATE(2026,9,1),A1201&gt;DATE(2026,9,28)),"Check Date",INT((A1201-DATE(2026,9,1))/7)+1)</f>
        <v>Check Date</v>
      </c>
    </row>
    <row r="1363" spans="23:23" x14ac:dyDescent="0.3">
      <c r="W1363" t="str">
        <f>IF(OR(A2124&lt;DATE(2026,9,1),A2124&gt;DATE(2026,9,28)),"Check Date",INT((A2124-DATE(2026,9,1))/7)+1)</f>
        <v>Check Date</v>
      </c>
    </row>
    <row r="1364" spans="23:23" x14ac:dyDescent="0.3">
      <c r="W1364" t="str">
        <f>IF(OR(A812&lt;DATE(2026,9,1),A812&gt;DATE(2026,9,28)),"Check Date",INT((A812-DATE(2026,9,1))/7)+1)</f>
        <v>Check Date</v>
      </c>
    </row>
    <row r="1365" spans="23:23" x14ac:dyDescent="0.3">
      <c r="W1365" t="str">
        <f>IF(OR(A860&lt;DATE(2026,9,1),A860&gt;DATE(2026,9,28)),"Check Date",INT((A860-DATE(2026,9,1))/7)+1)</f>
        <v>Check Date</v>
      </c>
    </row>
    <row r="1366" spans="23:23" x14ac:dyDescent="0.3">
      <c r="W1366" t="str">
        <f>IF(OR(A1072&lt;DATE(2026,9,1),A1072&gt;DATE(2026,9,28)),"Check Date",INT((A1072-DATE(2026,9,1))/7)+1)</f>
        <v>Check Date</v>
      </c>
    </row>
    <row r="1367" spans="23:23" x14ac:dyDescent="0.3">
      <c r="W1367" t="str">
        <f>IF(OR(A2607&lt;DATE(2026,9,1),A2607&gt;DATE(2026,9,28)),"Check Date",INT((A2607-DATE(2026,9,1))/7)+1)</f>
        <v>Check Date</v>
      </c>
    </row>
    <row r="1368" spans="23:23" x14ac:dyDescent="0.3">
      <c r="W1368" t="str">
        <f>IF(OR(A816&lt;DATE(2026,9,1),A816&gt;DATE(2026,9,28)),"Check Date",INT((A816-DATE(2026,9,1))/7)+1)</f>
        <v>Check Date</v>
      </c>
    </row>
    <row r="1369" spans="23:23" x14ac:dyDescent="0.3">
      <c r="W1369" t="str">
        <f>IF(OR(A1648&lt;DATE(2026,9,1),A1648&gt;DATE(2026,9,28)),"Check Date",INT((A1648-DATE(2026,9,1))/7)+1)</f>
        <v>Check Date</v>
      </c>
    </row>
    <row r="1370" spans="23:23" x14ac:dyDescent="0.3">
      <c r="W1370" t="str">
        <f>IF(OR(A2921&lt;DATE(2026,9,1),A2921&gt;DATE(2026,9,28)),"Check Date",INT((A2921-DATE(2026,9,1))/7)+1)</f>
        <v>Check Date</v>
      </c>
    </row>
    <row r="1371" spans="23:23" x14ac:dyDescent="0.3">
      <c r="W1371" t="str">
        <f>IF(OR(A903&lt;DATE(2026,9,1),A903&gt;DATE(2026,9,28)),"Check Date",INT((A903-DATE(2026,9,1))/7)+1)</f>
        <v>Check Date</v>
      </c>
    </row>
    <row r="1372" spans="23:23" x14ac:dyDescent="0.3">
      <c r="W1372" t="str">
        <f>IF(OR(A49&lt;DATE(2026,9,1),A49&gt;DATE(2026,9,28)),"Check Date",INT((A49-DATE(2026,9,1))/7)+1)</f>
        <v>Check Date</v>
      </c>
    </row>
    <row r="1373" spans="23:23" x14ac:dyDescent="0.3">
      <c r="W1373" t="str">
        <f>IF(OR(A764&lt;DATE(2026,9,1),A764&gt;DATE(2026,9,28)),"Check Date",INT((A764-DATE(2026,9,1))/7)+1)</f>
        <v>Check Date</v>
      </c>
    </row>
    <row r="1374" spans="23:23" x14ac:dyDescent="0.3">
      <c r="W1374" t="str">
        <f>IF(OR(A1024&lt;DATE(2026,9,1),A1024&gt;DATE(2026,9,28)),"Check Date",INT((A1024-DATE(2026,9,1))/7)+1)</f>
        <v>Check Date</v>
      </c>
    </row>
    <row r="1375" spans="23:23" x14ac:dyDescent="0.3">
      <c r="W1375" t="str">
        <f>IF(OR(A1921&lt;DATE(2026,9,1),A1921&gt;DATE(2026,9,28)),"Check Date",INT((A1921-DATE(2026,9,1))/7)+1)</f>
        <v>Check Date</v>
      </c>
    </row>
    <row r="1376" spans="23:23" x14ac:dyDescent="0.3">
      <c r="W1376" t="str">
        <f>IF(OR(A1740&lt;DATE(2026,9,1),A1740&gt;DATE(2026,9,28)),"Check Date",INT((A1740-DATE(2026,9,1))/7)+1)</f>
        <v>Check Date</v>
      </c>
    </row>
    <row r="1377" spans="23:23" x14ac:dyDescent="0.3">
      <c r="W1377" t="str">
        <f>IF(OR(A790&lt;DATE(2026,9,1),A790&gt;DATE(2026,9,28)),"Check Date",INT((A790-DATE(2026,9,1))/7)+1)</f>
        <v>Check Date</v>
      </c>
    </row>
    <row r="1378" spans="23:23" x14ac:dyDescent="0.3">
      <c r="W1378" t="str">
        <f>IF(OR(A2250&lt;DATE(2026,9,1),A2250&gt;DATE(2026,9,28)),"Check Date",INT((A2250-DATE(2026,9,1))/7)+1)</f>
        <v>Check Date</v>
      </c>
    </row>
    <row r="1379" spans="23:23" x14ac:dyDescent="0.3">
      <c r="W1379" t="str">
        <f>IF(OR(A2554&lt;DATE(2026,9,1),A2554&gt;DATE(2026,9,28)),"Check Date",INT((A2554-DATE(2026,9,1))/7)+1)</f>
        <v>Check Date</v>
      </c>
    </row>
    <row r="1380" spans="23:23" x14ac:dyDescent="0.3">
      <c r="W1380" t="str">
        <f>IF(OR(A1412&lt;DATE(2026,9,1),A1412&gt;DATE(2026,9,28)),"Check Date",INT((A1412-DATE(2026,9,1))/7)+1)</f>
        <v>Check Date</v>
      </c>
    </row>
    <row r="1381" spans="23:23" x14ac:dyDescent="0.3">
      <c r="W1381" t="str">
        <f>IF(OR(A1633&lt;DATE(2026,9,1),A1633&gt;DATE(2026,9,28)),"Check Date",INT((A1633-DATE(2026,9,1))/7)+1)</f>
        <v>Check Date</v>
      </c>
    </row>
    <row r="1382" spans="23:23" x14ac:dyDescent="0.3">
      <c r="W1382" t="str">
        <f>IF(OR(A1727&lt;DATE(2026,9,1),A1727&gt;DATE(2026,9,28)),"Check Date",INT((A1727-DATE(2026,9,1))/7)+1)</f>
        <v>Check Date</v>
      </c>
    </row>
    <row r="1383" spans="23:23" x14ac:dyDescent="0.3">
      <c r="W1383" t="str">
        <f>IF(OR(A1273&lt;DATE(2026,9,1),A1273&gt;DATE(2026,9,28)),"Check Date",INT((A1273-DATE(2026,9,1))/7)+1)</f>
        <v>Check Date</v>
      </c>
    </row>
    <row r="1384" spans="23:23" x14ac:dyDescent="0.3">
      <c r="W1384" t="str">
        <f>IF(OR(A956&lt;DATE(2026,9,1),A956&gt;DATE(2026,9,28)),"Check Date",INT((A956-DATE(2026,9,1))/7)+1)</f>
        <v>Check Date</v>
      </c>
    </row>
    <row r="1385" spans="23:23" x14ac:dyDescent="0.3">
      <c r="W1385" t="str">
        <f>IF(OR(A2270&lt;DATE(2026,9,1),A2270&gt;DATE(2026,9,28)),"Check Date",INT((A2270-DATE(2026,9,1))/7)+1)</f>
        <v>Check Date</v>
      </c>
    </row>
    <row r="1386" spans="23:23" x14ac:dyDescent="0.3">
      <c r="W1386" t="str">
        <f>IF(OR(A1243&lt;DATE(2026,9,1),A1243&gt;DATE(2026,9,28)),"Check Date",INT((A1243-DATE(2026,9,1))/7)+1)</f>
        <v>Check Date</v>
      </c>
    </row>
    <row r="1387" spans="23:23" x14ac:dyDescent="0.3">
      <c r="W1387" t="str">
        <f>IF(OR(A2508&lt;DATE(2026,9,1),A2508&gt;DATE(2026,9,28)),"Check Date",INT((A2508-DATE(2026,9,1))/7)+1)</f>
        <v>Check Date</v>
      </c>
    </row>
    <row r="1388" spans="23:23" x14ac:dyDescent="0.3">
      <c r="W1388" t="str">
        <f>IF(OR(A1565&lt;DATE(2026,9,1),A1565&gt;DATE(2026,9,28)),"Check Date",INT((A1565-DATE(2026,9,1))/7)+1)</f>
        <v>Check Date</v>
      </c>
    </row>
    <row r="1389" spans="23:23" x14ac:dyDescent="0.3">
      <c r="W1389" t="str">
        <f>IF(OR(A1453&lt;DATE(2026,9,1),A1453&gt;DATE(2026,9,28)),"Check Date",INT((A1453-DATE(2026,9,1))/7)+1)</f>
        <v>Check Date</v>
      </c>
    </row>
    <row r="1390" spans="23:23" x14ac:dyDescent="0.3">
      <c r="W1390" t="str">
        <f>IF(OR(A401&lt;DATE(2026,9,1),A401&gt;DATE(2026,9,28)),"Check Date",INT((A401-DATE(2026,9,1))/7)+1)</f>
        <v>Check Date</v>
      </c>
    </row>
    <row r="1391" spans="23:23" x14ac:dyDescent="0.3">
      <c r="W1391" t="str">
        <f>IF(OR(A584&lt;DATE(2026,9,1),A584&gt;DATE(2026,9,28)),"Check Date",INT((A584-DATE(2026,9,1))/7)+1)</f>
        <v>Check Date</v>
      </c>
    </row>
    <row r="1392" spans="23:23" x14ac:dyDescent="0.3">
      <c r="W1392" t="str">
        <f>IF(OR(A2045&lt;DATE(2026,9,1),A2045&gt;DATE(2026,9,28)),"Check Date",INT((A2045-DATE(2026,9,1))/7)+1)</f>
        <v>Check Date</v>
      </c>
    </row>
    <row r="1393" spans="23:23" x14ac:dyDescent="0.3">
      <c r="W1393" t="str">
        <f>IF(OR(A1662&lt;DATE(2026,9,1),A1662&gt;DATE(2026,9,28)),"Check Date",INT((A1662-DATE(2026,9,1))/7)+1)</f>
        <v>Check Date</v>
      </c>
    </row>
    <row r="1394" spans="23:23" x14ac:dyDescent="0.3">
      <c r="W1394" t="str">
        <f>IF(OR(A439&lt;DATE(2026,9,1),A439&gt;DATE(2026,9,28)),"Check Date",INT((A439-DATE(2026,9,1))/7)+1)</f>
        <v>Check Date</v>
      </c>
    </row>
    <row r="1395" spans="23:23" x14ac:dyDescent="0.3">
      <c r="W1395" t="str">
        <f>IF(OR(A2448&lt;DATE(2026,9,1),A2448&gt;DATE(2026,9,28)),"Check Date",INT((A2448-DATE(2026,9,1))/7)+1)</f>
        <v>Check Date</v>
      </c>
    </row>
    <row r="1396" spans="23:23" x14ac:dyDescent="0.3">
      <c r="W1396" t="str">
        <f>IF(OR(A2707&lt;DATE(2026,9,1),A2707&gt;DATE(2026,9,28)),"Check Date",INT((A2707-DATE(2026,9,1))/7)+1)</f>
        <v>Check Date</v>
      </c>
    </row>
    <row r="1397" spans="23:23" x14ac:dyDescent="0.3">
      <c r="W1397" t="str">
        <f>IF(OR(A720&lt;DATE(2026,9,1),A720&gt;DATE(2026,9,28)),"Check Date",INT((A720-DATE(2026,9,1))/7)+1)</f>
        <v>Check Date</v>
      </c>
    </row>
    <row r="1398" spans="23:23" x14ac:dyDescent="0.3">
      <c r="W1398" t="str">
        <f>IF(OR(A2387&lt;DATE(2026,9,1),A2387&gt;DATE(2026,9,28)),"Check Date",INT((A2387-DATE(2026,9,1))/7)+1)</f>
        <v>Check Date</v>
      </c>
    </row>
    <row r="1399" spans="23:23" x14ac:dyDescent="0.3">
      <c r="W1399" t="str">
        <f>IF(OR(A1986&lt;DATE(2026,9,1),A1986&gt;DATE(2026,9,28)),"Check Date",INT((A1986-DATE(2026,9,1))/7)+1)</f>
        <v>Check Date</v>
      </c>
    </row>
    <row r="1400" spans="23:23" x14ac:dyDescent="0.3">
      <c r="W1400" t="str">
        <f>IF(OR(A2597&lt;DATE(2026,9,1),A2597&gt;DATE(2026,9,28)),"Check Date",INT((A2597-DATE(2026,9,1))/7)+1)</f>
        <v>Check Date</v>
      </c>
    </row>
    <row r="1401" spans="23:23" x14ac:dyDescent="0.3">
      <c r="W1401" t="str">
        <f>IF(OR(A1619&lt;DATE(2026,9,1),A1619&gt;DATE(2026,9,28)),"Check Date",INT((A1619-DATE(2026,9,1))/7)+1)</f>
        <v>Check Date</v>
      </c>
    </row>
    <row r="1402" spans="23:23" x14ac:dyDescent="0.3">
      <c r="W1402" t="str">
        <f>IF(OR(A1429&lt;DATE(2026,9,1),A1429&gt;DATE(2026,9,28)),"Check Date",INT((A1429-DATE(2026,9,1))/7)+1)</f>
        <v>Check Date</v>
      </c>
    </row>
    <row r="1403" spans="23:23" x14ac:dyDescent="0.3">
      <c r="W1403" t="str">
        <f>IF(OR(A1246&lt;DATE(2026,9,1),A1246&gt;DATE(2026,9,28)),"Check Date",INT((A1246-DATE(2026,9,1))/7)+1)</f>
        <v>Check Date</v>
      </c>
    </row>
    <row r="1404" spans="23:23" x14ac:dyDescent="0.3">
      <c r="W1404" t="str">
        <f>IF(OR(A2028&lt;DATE(2026,9,1),A2028&gt;DATE(2026,9,28)),"Check Date",INT((A2028-DATE(2026,9,1))/7)+1)</f>
        <v>Check Date</v>
      </c>
    </row>
    <row r="1405" spans="23:23" x14ac:dyDescent="0.3">
      <c r="W1405" t="str">
        <f>IF(OR(A464&lt;DATE(2026,9,1),A464&gt;DATE(2026,9,28)),"Check Date",INT((A464-DATE(2026,9,1))/7)+1)</f>
        <v>Check Date</v>
      </c>
    </row>
    <row r="1406" spans="23:23" x14ac:dyDescent="0.3">
      <c r="W1406" t="str">
        <f>IF(OR(A519&lt;DATE(2026,9,1),A519&gt;DATE(2026,9,28)),"Check Date",INT((A519-DATE(2026,9,1))/7)+1)</f>
        <v>Check Date</v>
      </c>
    </row>
    <row r="1407" spans="23:23" x14ac:dyDescent="0.3">
      <c r="W1407" t="str">
        <f>IF(OR(A100&lt;DATE(2026,9,1),A100&gt;DATE(2026,9,28)),"Check Date",INT((A100-DATE(2026,9,1))/7)+1)</f>
        <v>Check Date</v>
      </c>
    </row>
    <row r="1408" spans="23:23" x14ac:dyDescent="0.3">
      <c r="W1408" t="str">
        <f>IF(OR(A1127&lt;DATE(2026,9,1),A1127&gt;DATE(2026,9,28)),"Check Date",INT((A1127-DATE(2026,9,1))/7)+1)</f>
        <v>Check Date</v>
      </c>
    </row>
    <row r="1409" spans="23:23" x14ac:dyDescent="0.3">
      <c r="W1409" t="str">
        <f>IF(OR(A1310&lt;DATE(2026,9,1),A1310&gt;DATE(2026,9,28)),"Check Date",INT((A1310-DATE(2026,9,1))/7)+1)</f>
        <v>Check Date</v>
      </c>
    </row>
    <row r="1410" spans="23:23" x14ac:dyDescent="0.3">
      <c r="W1410" t="str">
        <f>IF(OR(A2718&lt;DATE(2026,9,1),A2718&gt;DATE(2026,9,28)),"Check Date",INT((A2718-DATE(2026,9,1))/7)+1)</f>
        <v>Check Date</v>
      </c>
    </row>
    <row r="1411" spans="23:23" x14ac:dyDescent="0.3">
      <c r="W1411" t="str">
        <f>IF(OR(A825&lt;DATE(2026,9,1),A825&gt;DATE(2026,9,28)),"Check Date",INT((A825-DATE(2026,9,1))/7)+1)</f>
        <v>Check Date</v>
      </c>
    </row>
    <row r="1412" spans="23:23" x14ac:dyDescent="0.3">
      <c r="W1412" t="str">
        <f>IF(OR(A1913&lt;DATE(2026,9,1),A1913&gt;DATE(2026,9,28)),"Check Date",INT((A1913-DATE(2026,9,1))/7)+1)</f>
        <v>Check Date</v>
      </c>
    </row>
    <row r="1413" spans="23:23" x14ac:dyDescent="0.3">
      <c r="W1413" t="str">
        <f>IF(OR(A968&lt;DATE(2026,9,1),A968&gt;DATE(2026,9,28)),"Check Date",INT((A968-DATE(2026,9,1))/7)+1)</f>
        <v>Check Date</v>
      </c>
    </row>
    <row r="1414" spans="23:23" x14ac:dyDescent="0.3">
      <c r="W1414" t="str">
        <f>IF(OR(A695&lt;DATE(2026,9,1),A695&gt;DATE(2026,9,28)),"Check Date",INT((A695-DATE(2026,9,1))/7)+1)</f>
        <v>Check Date</v>
      </c>
    </row>
    <row r="1415" spans="23:23" x14ac:dyDescent="0.3">
      <c r="W1415" t="str">
        <f>IF(OR(A1284&lt;DATE(2026,9,1),A1284&gt;DATE(2026,9,28)),"Check Date",INT((A1284-DATE(2026,9,1))/7)+1)</f>
        <v>Check Date</v>
      </c>
    </row>
    <row r="1416" spans="23:23" x14ac:dyDescent="0.3">
      <c r="W1416" t="str">
        <f>IF(OR(A1976&lt;DATE(2026,9,1),A1976&gt;DATE(2026,9,28)),"Check Date",INT((A1976-DATE(2026,9,1))/7)+1)</f>
        <v>Check Date</v>
      </c>
    </row>
    <row r="1417" spans="23:23" x14ac:dyDescent="0.3">
      <c r="W1417" t="str">
        <f>IF(OR(A150&lt;DATE(2026,9,1),A150&gt;DATE(2026,9,28)),"Check Date",INT((A150-DATE(2026,9,1))/7)+1)</f>
        <v>Check Date</v>
      </c>
    </row>
    <row r="1418" spans="23:23" x14ac:dyDescent="0.3">
      <c r="W1418" t="str">
        <f>IF(OR(A355&lt;DATE(2026,9,1),A355&gt;DATE(2026,9,28)),"Check Date",INT((A355-DATE(2026,9,1))/7)+1)</f>
        <v>Check Date</v>
      </c>
    </row>
    <row r="1419" spans="23:23" x14ac:dyDescent="0.3">
      <c r="W1419" t="str">
        <f>IF(OR(A2168&lt;DATE(2026,9,1),A2168&gt;DATE(2026,9,28)),"Check Date",INT((A2168-DATE(2026,9,1))/7)+1)</f>
        <v>Check Date</v>
      </c>
    </row>
    <row r="1420" spans="23:23" x14ac:dyDescent="0.3">
      <c r="W1420" t="str">
        <f>IF(OR(A251&lt;DATE(2026,9,1),A251&gt;DATE(2026,9,28)),"Check Date",INT((A251-DATE(2026,9,1))/7)+1)</f>
        <v>Check Date</v>
      </c>
    </row>
    <row r="1421" spans="23:23" x14ac:dyDescent="0.3">
      <c r="W1421" t="str">
        <f>IF(OR(A200&lt;DATE(2026,9,1),A200&gt;DATE(2026,9,28)),"Check Date",INT((A200-DATE(2026,9,1))/7)+1)</f>
        <v>Check Date</v>
      </c>
    </row>
    <row r="1422" spans="23:23" x14ac:dyDescent="0.3">
      <c r="W1422" t="str">
        <f>IF(OR(A415&lt;DATE(2026,9,1),A415&gt;DATE(2026,9,28)),"Check Date",INT((A415-DATE(2026,9,1))/7)+1)</f>
        <v>Check Date</v>
      </c>
    </row>
    <row r="1423" spans="23:23" x14ac:dyDescent="0.3">
      <c r="W1423" t="str">
        <f>IF(OR(A591&lt;DATE(2026,9,1),A591&gt;DATE(2026,9,28)),"Check Date",INT((A591-DATE(2026,9,1))/7)+1)</f>
        <v>Check Date</v>
      </c>
    </row>
    <row r="1424" spans="23:23" x14ac:dyDescent="0.3">
      <c r="W1424" t="str">
        <f>IF(OR(A2849&lt;DATE(2026,9,1),A2849&gt;DATE(2026,9,28)),"Check Date",INT((A2849-DATE(2026,9,1))/7)+1)</f>
        <v>Check Date</v>
      </c>
    </row>
    <row r="1425" spans="23:23" x14ac:dyDescent="0.3">
      <c r="W1425" t="str">
        <f>IF(OR(A724&lt;DATE(2026,9,1),A724&gt;DATE(2026,9,28)),"Check Date",INT((A724-DATE(2026,9,1))/7)+1)</f>
        <v>Check Date</v>
      </c>
    </row>
    <row r="1426" spans="23:23" x14ac:dyDescent="0.3">
      <c r="W1426" t="str">
        <f>IF(OR(A425&lt;DATE(2026,9,1),A425&gt;DATE(2026,9,28)),"Check Date",INT((A425-DATE(2026,9,1))/7)+1)</f>
        <v>Check Date</v>
      </c>
    </row>
    <row r="1427" spans="23:23" x14ac:dyDescent="0.3">
      <c r="W1427" t="str">
        <f>IF(OR(A142&lt;DATE(2026,9,1),A142&gt;DATE(2026,9,28)),"Check Date",INT((A142-DATE(2026,9,1))/7)+1)</f>
        <v>Check Date</v>
      </c>
    </row>
    <row r="1428" spans="23:23" x14ac:dyDescent="0.3">
      <c r="W1428" t="str">
        <f>IF(OR(A1732&lt;DATE(2026,9,1),A1732&gt;DATE(2026,9,28)),"Check Date",INT((A1732-DATE(2026,9,1))/7)+1)</f>
        <v>Check Date</v>
      </c>
    </row>
    <row r="1429" spans="23:23" x14ac:dyDescent="0.3">
      <c r="W1429" t="str">
        <f>IF(OR(A728&lt;DATE(2026,9,1),A728&gt;DATE(2026,9,28)),"Check Date",INT((A728-DATE(2026,9,1))/7)+1)</f>
        <v>Check Date</v>
      </c>
    </row>
    <row r="1430" spans="23:23" x14ac:dyDescent="0.3">
      <c r="W1430" t="str">
        <f>IF(OR(A886&lt;DATE(2026,9,1),A886&gt;DATE(2026,9,28)),"Check Date",INT((A886-DATE(2026,9,1))/7)+1)</f>
        <v>Check Date</v>
      </c>
    </row>
    <row r="1431" spans="23:23" x14ac:dyDescent="0.3">
      <c r="W1431" t="str">
        <f>IF(OR(A1763&lt;DATE(2026,9,1),A1763&gt;DATE(2026,9,28)),"Check Date",INT((A1763-DATE(2026,9,1))/7)+1)</f>
        <v>Check Date</v>
      </c>
    </row>
    <row r="1432" spans="23:23" x14ac:dyDescent="0.3">
      <c r="W1432" t="str">
        <f>IF(OR(A2255&lt;DATE(2026,9,1),A2255&gt;DATE(2026,9,28)),"Check Date",INT((A2255-DATE(2026,9,1))/7)+1)</f>
        <v>Check Date</v>
      </c>
    </row>
    <row r="1433" spans="23:23" x14ac:dyDescent="0.3">
      <c r="W1433" t="str">
        <f>IF(OR(A406&lt;DATE(2026,9,1),A406&gt;DATE(2026,9,28)),"Check Date",INT((A406-DATE(2026,9,1))/7)+1)</f>
        <v>Check Date</v>
      </c>
    </row>
    <row r="1434" spans="23:23" x14ac:dyDescent="0.3">
      <c r="W1434" t="str">
        <f>IF(OR(A2103&lt;DATE(2026,9,1),A2103&gt;DATE(2026,9,28)),"Check Date",INT((A2103-DATE(2026,9,1))/7)+1)</f>
        <v>Check Date</v>
      </c>
    </row>
    <row r="1435" spans="23:23" x14ac:dyDescent="0.3">
      <c r="W1435" t="str">
        <f>IF(OR(A322&lt;DATE(2026,9,1),A322&gt;DATE(2026,9,28)),"Check Date",INT((A322-DATE(2026,9,1))/7)+1)</f>
        <v>Check Date</v>
      </c>
    </row>
    <row r="1436" spans="23:23" x14ac:dyDescent="0.3">
      <c r="W1436" t="str">
        <f>IF(OR(A771&lt;DATE(2026,9,1),A771&gt;DATE(2026,9,28)),"Check Date",INT((A771-DATE(2026,9,1))/7)+1)</f>
        <v>Check Date</v>
      </c>
    </row>
    <row r="1437" spans="23:23" x14ac:dyDescent="0.3">
      <c r="W1437" t="str">
        <f>IF(OR(A2560&lt;DATE(2026,9,1),A2560&gt;DATE(2026,9,28)),"Check Date",INT((A2560-DATE(2026,9,1))/7)+1)</f>
        <v>Check Date</v>
      </c>
    </row>
    <row r="1438" spans="23:23" x14ac:dyDescent="0.3">
      <c r="W1438" t="str">
        <f>IF(OR(A2865&lt;DATE(2026,9,1),A2865&gt;DATE(2026,9,28)),"Check Date",INT((A2865-DATE(2026,9,1))/7)+1)</f>
        <v>Check Date</v>
      </c>
    </row>
    <row r="1439" spans="23:23" x14ac:dyDescent="0.3">
      <c r="W1439" t="str">
        <f>IF(OR(A2989&lt;DATE(2026,9,1),A2989&gt;DATE(2026,9,28)),"Check Date",INT((A2989-DATE(2026,9,1))/7)+1)</f>
        <v>Check Date</v>
      </c>
    </row>
    <row r="1440" spans="23:23" x14ac:dyDescent="0.3">
      <c r="W1440" t="str">
        <f>IF(OR(A395&lt;DATE(2026,9,1),A395&gt;DATE(2026,9,28)),"Check Date",INT((A395-DATE(2026,9,1))/7)+1)</f>
        <v>Check Date</v>
      </c>
    </row>
    <row r="1441" spans="23:23" x14ac:dyDescent="0.3">
      <c r="W1441" t="str">
        <f>IF(OR(A767&lt;DATE(2026,9,1),A767&gt;DATE(2026,9,28)),"Check Date",INT((A767-DATE(2026,9,1))/7)+1)</f>
        <v>Check Date</v>
      </c>
    </row>
    <row r="1442" spans="23:23" x14ac:dyDescent="0.3">
      <c r="W1442" t="str">
        <f>IF(OR(A1785&lt;DATE(2026,9,1),A1785&gt;DATE(2026,9,28)),"Check Date",INT((A1785-DATE(2026,9,1))/7)+1)</f>
        <v>Check Date</v>
      </c>
    </row>
    <row r="1443" spans="23:23" x14ac:dyDescent="0.3">
      <c r="W1443" t="str">
        <f>IF(OR(A45&lt;DATE(2026,9,1),A45&gt;DATE(2026,9,28)),"Check Date",INT((A45-DATE(2026,9,1))/7)+1)</f>
        <v>Check Date</v>
      </c>
    </row>
    <row r="1444" spans="23:23" x14ac:dyDescent="0.3">
      <c r="W1444" t="str">
        <f>IF(OR(A288&lt;DATE(2026,9,1),A288&gt;DATE(2026,9,28)),"Check Date",INT((A288-DATE(2026,9,1))/7)+1)</f>
        <v>Check Date</v>
      </c>
    </row>
    <row r="1445" spans="23:23" x14ac:dyDescent="0.3">
      <c r="W1445" t="str">
        <f>IF(OR(A1957&lt;DATE(2026,9,1),A1957&gt;DATE(2026,9,28)),"Check Date",INT((A1957-DATE(2026,9,1))/7)+1)</f>
        <v>Check Date</v>
      </c>
    </row>
    <row r="1446" spans="23:23" x14ac:dyDescent="0.3">
      <c r="W1446" t="str">
        <f>IF(OR(A426&lt;DATE(2026,9,1),A426&gt;DATE(2026,9,28)),"Check Date",INT((A426-DATE(2026,9,1))/7)+1)</f>
        <v>Check Date</v>
      </c>
    </row>
    <row r="1447" spans="23:23" x14ac:dyDescent="0.3">
      <c r="W1447" t="str">
        <f>IF(OR(A218&lt;DATE(2026,9,1),A218&gt;DATE(2026,9,28)),"Check Date",INT((A218-DATE(2026,9,1))/7)+1)</f>
        <v>Check Date</v>
      </c>
    </row>
    <row r="1448" spans="23:23" x14ac:dyDescent="0.3">
      <c r="W1448" t="str">
        <f>IF(OR(A824&lt;DATE(2026,9,1),A824&gt;DATE(2026,9,28)),"Check Date",INT((A824-DATE(2026,9,1))/7)+1)</f>
        <v>Check Date</v>
      </c>
    </row>
    <row r="1449" spans="23:23" x14ac:dyDescent="0.3">
      <c r="W1449" t="str">
        <f>IF(OR(A858&lt;DATE(2026,9,1),A858&gt;DATE(2026,9,28)),"Check Date",INT((A858-DATE(2026,9,1))/7)+1)</f>
        <v>Check Date</v>
      </c>
    </row>
    <row r="1450" spans="23:23" x14ac:dyDescent="0.3">
      <c r="W1450" t="str">
        <f>IF(OR(A2852&lt;DATE(2026,9,1),A2852&gt;DATE(2026,9,28)),"Check Date",INT((A2852-DATE(2026,9,1))/7)+1)</f>
        <v>Check Date</v>
      </c>
    </row>
    <row r="1451" spans="23:23" x14ac:dyDescent="0.3">
      <c r="W1451" t="str">
        <f>IF(OR(A2143&lt;DATE(2026,9,1),A2143&gt;DATE(2026,9,28)),"Check Date",INT((A2143-DATE(2026,9,1))/7)+1)</f>
        <v>Check Date</v>
      </c>
    </row>
    <row r="1452" spans="23:23" x14ac:dyDescent="0.3">
      <c r="W1452" t="str">
        <f>IF(OR(A385&lt;DATE(2026,9,1),A385&gt;DATE(2026,9,28)),"Check Date",INT((A385-DATE(2026,9,1))/7)+1)</f>
        <v>Check Date</v>
      </c>
    </row>
    <row r="1453" spans="23:23" x14ac:dyDescent="0.3">
      <c r="W1453" t="str">
        <f>IF(OR(A1598&lt;DATE(2026,9,1),A1598&gt;DATE(2026,9,28)),"Check Date",INT((A1598-DATE(2026,9,1))/7)+1)</f>
        <v>Check Date</v>
      </c>
    </row>
    <row r="1454" spans="23:23" x14ac:dyDescent="0.3">
      <c r="W1454" t="str">
        <f>IF(OR(A183&lt;DATE(2026,9,1),A183&gt;DATE(2026,9,28)),"Check Date",INT((A183-DATE(2026,9,1))/7)+1)</f>
        <v>Check Date</v>
      </c>
    </row>
    <row r="1455" spans="23:23" x14ac:dyDescent="0.3">
      <c r="W1455" t="str">
        <f>IF(OR(A1752&lt;DATE(2026,9,1),A1752&gt;DATE(2026,9,28)),"Check Date",INT((A1752-DATE(2026,9,1))/7)+1)</f>
        <v>Check Date</v>
      </c>
    </row>
    <row r="1456" spans="23:23" x14ac:dyDescent="0.3">
      <c r="W1456" t="str">
        <f>IF(OR(A2051&lt;DATE(2026,9,1),A2051&gt;DATE(2026,9,28)),"Check Date",INT((A2051-DATE(2026,9,1))/7)+1)</f>
        <v>Check Date</v>
      </c>
    </row>
    <row r="1457" spans="23:23" x14ac:dyDescent="0.3">
      <c r="W1457" t="str">
        <f>IF(OR(A744&lt;DATE(2026,9,1),A744&gt;DATE(2026,9,28)),"Check Date",INT((A744-DATE(2026,9,1))/7)+1)</f>
        <v>Check Date</v>
      </c>
    </row>
    <row r="1458" spans="23:23" x14ac:dyDescent="0.3">
      <c r="W1458" t="str">
        <f>IF(OR(A106&lt;DATE(2026,9,1),A106&gt;DATE(2026,9,28)),"Check Date",INT((A106-DATE(2026,9,1))/7)+1)</f>
        <v>Check Date</v>
      </c>
    </row>
    <row r="1459" spans="23:23" x14ac:dyDescent="0.3">
      <c r="W1459" t="str">
        <f>IF(OR(A258&lt;DATE(2026,9,1),A258&gt;DATE(2026,9,28)),"Check Date",INT((A258-DATE(2026,9,1))/7)+1)</f>
        <v>Check Date</v>
      </c>
    </row>
    <row r="1460" spans="23:23" x14ac:dyDescent="0.3">
      <c r="W1460" t="str">
        <f>IF(OR(A1934&lt;DATE(2026,9,1),A1934&gt;DATE(2026,9,28)),"Check Date",INT((A1934-DATE(2026,9,1))/7)+1)</f>
        <v>Check Date</v>
      </c>
    </row>
    <row r="1461" spans="23:23" x14ac:dyDescent="0.3">
      <c r="W1461" t="str">
        <f>IF(OR(A2574&lt;DATE(2026,9,1),A2574&gt;DATE(2026,9,28)),"Check Date",INT((A2574-DATE(2026,9,1))/7)+1)</f>
        <v>Check Date</v>
      </c>
    </row>
    <row r="1462" spans="23:23" x14ac:dyDescent="0.3">
      <c r="W1462" t="str">
        <f>IF(OR(A1030&lt;DATE(2026,9,1),A1030&gt;DATE(2026,9,28)),"Check Date",INT((A1030-DATE(2026,9,1))/7)+1)</f>
        <v>Check Date</v>
      </c>
    </row>
    <row r="1463" spans="23:23" x14ac:dyDescent="0.3">
      <c r="W1463" t="str">
        <f>IF(OR(A1328&lt;DATE(2026,9,1),A1328&gt;DATE(2026,9,28)),"Check Date",INT((A1328-DATE(2026,9,1))/7)+1)</f>
        <v>Check Date</v>
      </c>
    </row>
    <row r="1464" spans="23:23" x14ac:dyDescent="0.3">
      <c r="W1464" t="str">
        <f>IF(OR(A74&lt;DATE(2026,9,1),A74&gt;DATE(2026,9,28)),"Check Date",INT((A74-DATE(2026,9,1))/7)+1)</f>
        <v>Check Date</v>
      </c>
    </row>
    <row r="1465" spans="23:23" x14ac:dyDescent="0.3">
      <c r="W1465" t="str">
        <f>IF(OR(A134&lt;DATE(2026,9,1),A134&gt;DATE(2026,9,28)),"Check Date",INT((A134-DATE(2026,9,1))/7)+1)</f>
        <v>Check Date</v>
      </c>
    </row>
    <row r="1466" spans="23:23" x14ac:dyDescent="0.3">
      <c r="W1466" t="str">
        <f>IF(OR(A874&lt;DATE(2026,9,1),A874&gt;DATE(2026,9,28)),"Check Date",INT((A874-DATE(2026,9,1))/7)+1)</f>
        <v>Check Date</v>
      </c>
    </row>
    <row r="1467" spans="23:23" x14ac:dyDescent="0.3">
      <c r="W1467" t="str">
        <f>IF(OR(A384&lt;DATE(2026,9,1),A384&gt;DATE(2026,9,28)),"Check Date",INT((A384-DATE(2026,9,1))/7)+1)</f>
        <v>Check Date</v>
      </c>
    </row>
    <row r="1468" spans="23:23" x14ac:dyDescent="0.3">
      <c r="W1468" t="str">
        <f>IF(OR(A2953&lt;DATE(2026,9,1),A2953&gt;DATE(2026,9,28)),"Check Date",INT((A2953-DATE(2026,9,1))/7)+1)</f>
        <v>Check Date</v>
      </c>
    </row>
    <row r="1469" spans="23:23" x14ac:dyDescent="0.3">
      <c r="W1469" t="str">
        <f>IF(OR(A502&lt;DATE(2026,9,1),A502&gt;DATE(2026,9,28)),"Check Date",INT((A502-DATE(2026,9,1))/7)+1)</f>
        <v>Check Date</v>
      </c>
    </row>
    <row r="1470" spans="23:23" x14ac:dyDescent="0.3">
      <c r="W1470" t="str">
        <f>IF(OR(A804&lt;DATE(2026,9,1),A804&gt;DATE(2026,9,28)),"Check Date",INT((A804-DATE(2026,9,1))/7)+1)</f>
        <v>Check Date</v>
      </c>
    </row>
    <row r="1471" spans="23:23" x14ac:dyDescent="0.3">
      <c r="W1471" t="str">
        <f>IF(OR(A1395&lt;DATE(2026,9,1),A1395&gt;DATE(2026,9,28)),"Check Date",INT((A1395-DATE(2026,9,1))/7)+1)</f>
        <v>Check Date</v>
      </c>
    </row>
    <row r="1472" spans="23:23" x14ac:dyDescent="0.3">
      <c r="W1472" t="str">
        <f>IF(OR(A696&lt;DATE(2026,9,1),A696&gt;DATE(2026,9,28)),"Check Date",INT((A696-DATE(2026,9,1))/7)+1)</f>
        <v>Check Date</v>
      </c>
    </row>
    <row r="1473" spans="23:23" x14ac:dyDescent="0.3">
      <c r="W1473" t="str">
        <f>IF(OR(A1252&lt;DATE(2026,9,1),A1252&gt;DATE(2026,9,28)),"Check Date",INT((A1252-DATE(2026,9,1))/7)+1)</f>
        <v>Check Date</v>
      </c>
    </row>
    <row r="1474" spans="23:23" x14ac:dyDescent="0.3">
      <c r="W1474" t="str">
        <f>IF(OR(A1991&lt;DATE(2026,9,1),A1991&gt;DATE(2026,9,28)),"Check Date",INT((A1991-DATE(2026,9,1))/7)+1)</f>
        <v>Check Date</v>
      </c>
    </row>
    <row r="1475" spans="23:23" x14ac:dyDescent="0.3">
      <c r="W1475" t="str">
        <f>IF(OR(A626&lt;DATE(2026,9,1),A626&gt;DATE(2026,9,28)),"Check Date",INT((A626-DATE(2026,9,1))/7)+1)</f>
        <v>Check Date</v>
      </c>
    </row>
    <row r="1476" spans="23:23" x14ac:dyDescent="0.3">
      <c r="W1476" t="str">
        <f>IF(OR(A1510&lt;DATE(2026,9,1),A1510&gt;DATE(2026,9,28)),"Check Date",INT((A1510-DATE(2026,9,1))/7)+1)</f>
        <v>Check Date</v>
      </c>
    </row>
    <row r="1477" spans="23:23" x14ac:dyDescent="0.3">
      <c r="W1477" t="str">
        <f>IF(OR(A1553&lt;DATE(2026,9,1),A1553&gt;DATE(2026,9,28)),"Check Date",INT((A1553-DATE(2026,9,1))/7)+1)</f>
        <v>Check Date</v>
      </c>
    </row>
    <row r="1478" spans="23:23" x14ac:dyDescent="0.3">
      <c r="W1478" t="str">
        <f>IF(OR(A1881&lt;DATE(2026,9,1),A1881&gt;DATE(2026,9,28)),"Check Date",INT((A1881-DATE(2026,9,1))/7)+1)</f>
        <v>Check Date</v>
      </c>
    </row>
    <row r="1479" spans="23:23" x14ac:dyDescent="0.3">
      <c r="W1479" t="str">
        <f>IF(OR(A967&lt;DATE(2026,9,1),A967&gt;DATE(2026,9,28)),"Check Date",INT((A967-DATE(2026,9,1))/7)+1)</f>
        <v>Check Date</v>
      </c>
    </row>
    <row r="1480" spans="23:23" x14ac:dyDescent="0.3">
      <c r="W1480" t="str">
        <f>IF(OR(A1381&lt;DATE(2026,9,1),A1381&gt;DATE(2026,9,28)),"Check Date",INT((A1381-DATE(2026,9,1))/7)+1)</f>
        <v>Check Date</v>
      </c>
    </row>
    <row r="1481" spans="23:23" x14ac:dyDescent="0.3">
      <c r="W1481" t="str">
        <f>IF(OR(A1614&lt;DATE(2026,9,1),A1614&gt;DATE(2026,9,28)),"Check Date",INT((A1614-DATE(2026,9,1))/7)+1)</f>
        <v>Check Date</v>
      </c>
    </row>
    <row r="1482" spans="23:23" x14ac:dyDescent="0.3">
      <c r="W1482" t="str">
        <f>IF(OR(A2626&lt;DATE(2026,9,1),A2626&gt;DATE(2026,9,28)),"Check Date",INT((A2626-DATE(2026,9,1))/7)+1)</f>
        <v>Check Date</v>
      </c>
    </row>
    <row r="1483" spans="23:23" x14ac:dyDescent="0.3">
      <c r="W1483" t="str">
        <f>IF(OR(A884&lt;DATE(2026,9,1),A884&gt;DATE(2026,9,28)),"Check Date",INT((A884-DATE(2026,9,1))/7)+1)</f>
        <v>Check Date</v>
      </c>
    </row>
    <row r="1484" spans="23:23" x14ac:dyDescent="0.3">
      <c r="W1484" t="str">
        <f>IF(OR(A330&lt;DATE(2026,9,1),A330&gt;DATE(2026,9,28)),"Check Date",INT((A330-DATE(2026,9,1))/7)+1)</f>
        <v>Check Date</v>
      </c>
    </row>
    <row r="1485" spans="23:23" x14ac:dyDescent="0.3">
      <c r="W1485" t="str">
        <f>IF(OR(A1895&lt;DATE(2026,9,1),A1895&gt;DATE(2026,9,28)),"Check Date",INT((A1895-DATE(2026,9,1))/7)+1)</f>
        <v>Check Date</v>
      </c>
    </row>
    <row r="1486" spans="23:23" x14ac:dyDescent="0.3">
      <c r="W1486" t="str">
        <f>IF(OR(A2814&lt;DATE(2026,9,1),A2814&gt;DATE(2026,9,28)),"Check Date",INT((A2814-DATE(2026,9,1))/7)+1)</f>
        <v>Check Date</v>
      </c>
    </row>
    <row r="1487" spans="23:23" x14ac:dyDescent="0.3">
      <c r="W1487" t="str">
        <f>IF(OR(A2894&lt;DATE(2026,9,1),A2894&gt;DATE(2026,9,28)),"Check Date",INT((A2894-DATE(2026,9,1))/7)+1)</f>
        <v>Check Date</v>
      </c>
    </row>
    <row r="1488" spans="23:23" x14ac:dyDescent="0.3">
      <c r="W1488" t="str">
        <f>IF(OR(A1057&lt;DATE(2026,9,1),A1057&gt;DATE(2026,9,28)),"Check Date",INT((A1057-DATE(2026,9,1))/7)+1)</f>
        <v>Check Date</v>
      </c>
    </row>
    <row r="1489" spans="23:23" x14ac:dyDescent="0.3">
      <c r="W1489" t="str">
        <f>IF(OR(A2298&lt;DATE(2026,9,1),A2298&gt;DATE(2026,9,28)),"Check Date",INT((A2298-DATE(2026,9,1))/7)+1)</f>
        <v>Check Date</v>
      </c>
    </row>
    <row r="1490" spans="23:23" x14ac:dyDescent="0.3">
      <c r="W1490" t="str">
        <f>IF(OR(A391&lt;DATE(2026,9,1),A391&gt;DATE(2026,9,28)),"Check Date",INT((A391-DATE(2026,9,1))/7)+1)</f>
        <v>Check Date</v>
      </c>
    </row>
    <row r="1491" spans="23:23" x14ac:dyDescent="0.3">
      <c r="W1491" t="str">
        <f>IF(OR(A814&lt;DATE(2026,9,1),A814&gt;DATE(2026,9,28)),"Check Date",INT((A814-DATE(2026,9,1))/7)+1)</f>
        <v>Check Date</v>
      </c>
    </row>
    <row r="1492" spans="23:23" x14ac:dyDescent="0.3">
      <c r="W1492" t="str">
        <f>IF(OR(A1457&lt;DATE(2026,9,1),A1457&gt;DATE(2026,9,28)),"Check Date",INT((A1457-DATE(2026,9,1))/7)+1)</f>
        <v>Check Date</v>
      </c>
    </row>
    <row r="1493" spans="23:23" x14ac:dyDescent="0.3">
      <c r="W1493" t="str">
        <f>IF(OR(A2202&lt;DATE(2026,9,1),A2202&gt;DATE(2026,9,28)),"Check Date",INT((A2202-DATE(2026,9,1))/7)+1)</f>
        <v>Check Date</v>
      </c>
    </row>
    <row r="1494" spans="23:23" x14ac:dyDescent="0.3">
      <c r="W1494" t="str">
        <f>IF(OR(A282&lt;DATE(2026,9,1),A282&gt;DATE(2026,9,28)),"Check Date",INT((A282-DATE(2026,9,1))/7)+1)</f>
        <v>Check Date</v>
      </c>
    </row>
    <row r="1495" spans="23:23" x14ac:dyDescent="0.3">
      <c r="W1495" t="str">
        <f>IF(OR(A2030&lt;DATE(2026,9,1),A2030&gt;DATE(2026,9,28)),"Check Date",INT((A2030-DATE(2026,9,1))/7)+1)</f>
        <v>Check Date</v>
      </c>
    </row>
    <row r="1496" spans="23:23" x14ac:dyDescent="0.3">
      <c r="W1496" t="str">
        <f>IF(OR(A2958&lt;DATE(2026,9,1),A2958&gt;DATE(2026,9,28)),"Check Date",INT((A2958-DATE(2026,9,1))/7)+1)</f>
        <v>Check Date</v>
      </c>
    </row>
    <row r="1497" spans="23:23" x14ac:dyDescent="0.3">
      <c r="W1497" t="str">
        <f>IF(OR(A3000&lt;DATE(2026,9,1),A3000&gt;DATE(2026,9,28)),"Check Date",INT((A3000-DATE(2026,9,1))/7)+1)</f>
        <v>Check Date</v>
      </c>
    </row>
    <row r="1498" spans="23:23" x14ac:dyDescent="0.3">
      <c r="W1498" t="str">
        <f>IF(OR(A1692&lt;DATE(2026,9,1),A1692&gt;DATE(2026,9,28)),"Check Date",INT((A1692-DATE(2026,9,1))/7)+1)</f>
        <v>Check Date</v>
      </c>
    </row>
    <row r="1499" spans="23:23" x14ac:dyDescent="0.3">
      <c r="W1499" t="str">
        <f>IF(OR(A1336&lt;DATE(2026,9,1),A1336&gt;DATE(2026,9,28)),"Check Date",INT((A1336-DATE(2026,9,1))/7)+1)</f>
        <v>Check Date</v>
      </c>
    </row>
    <row r="1500" spans="23:23" x14ac:dyDescent="0.3">
      <c r="W1500" t="str">
        <f>IF(OR(A1608&lt;DATE(2026,9,1),A1608&gt;DATE(2026,9,28)),"Check Date",INT((A1608-DATE(2026,9,1))/7)+1)</f>
        <v>Check Date</v>
      </c>
    </row>
    <row r="1501" spans="23:23" x14ac:dyDescent="0.3">
      <c r="W1501" t="str">
        <f>IF(OR(A1074&lt;DATE(2026,9,1),A1074&gt;DATE(2026,9,28)),"Check Date",INT((A1074-DATE(2026,9,1))/7)+1)</f>
        <v>Check Date</v>
      </c>
    </row>
    <row r="1502" spans="23:23" x14ac:dyDescent="0.3">
      <c r="W1502" t="str">
        <f>IF(OR(A1744&lt;DATE(2026,9,1),A1744&gt;DATE(2026,9,28)),"Check Date",INT((A1744-DATE(2026,9,1))/7)+1)</f>
        <v>Check Date</v>
      </c>
    </row>
    <row r="1503" spans="23:23" x14ac:dyDescent="0.3">
      <c r="W1503" t="str">
        <f>IF(OR(A2063&lt;DATE(2026,9,1),A2063&gt;DATE(2026,9,28)),"Check Date",INT((A2063-DATE(2026,9,1))/7)+1)</f>
        <v>Check Date</v>
      </c>
    </row>
    <row r="1504" spans="23:23" x14ac:dyDescent="0.3">
      <c r="W1504" t="str">
        <f>IF(OR(A772&lt;DATE(2026,9,1),A772&gt;DATE(2026,9,28)),"Check Date",INT((A772-DATE(2026,9,1))/7)+1)</f>
        <v>Check Date</v>
      </c>
    </row>
    <row r="1505" spans="23:23" x14ac:dyDescent="0.3">
      <c r="W1505" t="str">
        <f>IF(OR(A119&lt;DATE(2026,9,1),A119&gt;DATE(2026,9,28)),"Check Date",INT((A119-DATE(2026,9,1))/7)+1)</f>
        <v>Check Date</v>
      </c>
    </row>
    <row r="1506" spans="23:23" x14ac:dyDescent="0.3">
      <c r="W1506" t="str">
        <f>IF(OR(A1352&lt;DATE(2026,9,1),A1352&gt;DATE(2026,9,28)),"Check Date",INT((A1352-DATE(2026,9,1))/7)+1)</f>
        <v>Check Date</v>
      </c>
    </row>
    <row r="1507" spans="23:23" x14ac:dyDescent="0.3">
      <c r="W1507" t="str">
        <f>IF(OR(A1502&lt;DATE(2026,9,1),A1502&gt;DATE(2026,9,28)),"Check Date",INT((A1502-DATE(2026,9,1))/7)+1)</f>
        <v>Check Date</v>
      </c>
    </row>
    <row r="1508" spans="23:23" x14ac:dyDescent="0.3">
      <c r="W1508" t="str">
        <f>IF(OR(A1748&lt;DATE(2026,9,1),A1748&gt;DATE(2026,9,28)),"Check Date",INT((A1748-DATE(2026,9,1))/7)+1)</f>
        <v>Check Date</v>
      </c>
    </row>
    <row r="1509" spans="23:23" x14ac:dyDescent="0.3">
      <c r="W1509" t="str">
        <f>IF(OR(A1617&lt;DATE(2026,9,1),A1617&gt;DATE(2026,9,28)),"Check Date",INT((A1617-DATE(2026,9,1))/7)+1)</f>
        <v>Check Date</v>
      </c>
    </row>
    <row r="1510" spans="23:23" x14ac:dyDescent="0.3">
      <c r="W1510" t="str">
        <f>IF(OR(A1816&lt;DATE(2026,9,1),A1816&gt;DATE(2026,9,28)),"Check Date",INT((A1816-DATE(2026,9,1))/7)+1)</f>
        <v>Check Date</v>
      </c>
    </row>
    <row r="1511" spans="23:23" x14ac:dyDescent="0.3">
      <c r="W1511" t="str">
        <f>IF(OR(A882&lt;DATE(2026,9,1),A882&gt;DATE(2026,9,28)),"Check Date",INT((A882-DATE(2026,9,1))/7)+1)</f>
        <v>Check Date</v>
      </c>
    </row>
    <row r="1512" spans="23:23" x14ac:dyDescent="0.3">
      <c r="W1512" t="str">
        <f>IF(OR(A336&lt;DATE(2026,9,1),A336&gt;DATE(2026,9,28)),"Check Date",INT((A336-DATE(2026,9,1))/7)+1)</f>
        <v>Check Date</v>
      </c>
    </row>
    <row r="1513" spans="23:23" x14ac:dyDescent="0.3">
      <c r="W1513" t="str">
        <f>IF(OR(A2174&lt;DATE(2026,9,1),A2174&gt;DATE(2026,9,28)),"Check Date",INT((A2174-DATE(2026,9,1))/7)+1)</f>
        <v>Check Date</v>
      </c>
    </row>
    <row r="1514" spans="23:23" x14ac:dyDescent="0.3">
      <c r="W1514" t="str">
        <f>IF(OR(A2689&lt;DATE(2026,9,1),A2689&gt;DATE(2026,9,28)),"Check Date",INT((A2689-DATE(2026,9,1))/7)+1)</f>
        <v>Check Date</v>
      </c>
    </row>
    <row r="1515" spans="23:23" x14ac:dyDescent="0.3">
      <c r="W1515" t="str">
        <f>IF(OR(A19&lt;DATE(2026,9,1),A19&gt;DATE(2026,9,28)),"Check Date",INT((A19-DATE(2026,9,1))/7)+1)</f>
        <v>Check Date</v>
      </c>
    </row>
    <row r="1516" spans="23:23" x14ac:dyDescent="0.3">
      <c r="W1516" t="str">
        <f>IF(OR(A329&lt;DATE(2026,9,1),A329&gt;DATE(2026,9,28)),"Check Date",INT((A329-DATE(2026,9,1))/7)+1)</f>
        <v>Check Date</v>
      </c>
    </row>
    <row r="1517" spans="23:23" x14ac:dyDescent="0.3">
      <c r="W1517" t="str">
        <f>IF(OR(A819&lt;DATE(2026,9,1),A819&gt;DATE(2026,9,28)),"Check Date",INT((A819-DATE(2026,9,1))/7)+1)</f>
        <v>Check Date</v>
      </c>
    </row>
    <row r="1518" spans="23:23" x14ac:dyDescent="0.3">
      <c r="W1518" t="str">
        <f>IF(OR(A1233&lt;DATE(2026,9,1),A1233&gt;DATE(2026,9,28)),"Check Date",INT((A1233-DATE(2026,9,1))/7)+1)</f>
        <v>Check Date</v>
      </c>
    </row>
    <row r="1519" spans="23:23" x14ac:dyDescent="0.3">
      <c r="W1519" t="str">
        <f>IF(OR(A2276&lt;DATE(2026,9,1),A2276&gt;DATE(2026,9,28)),"Check Date",INT((A2276-DATE(2026,9,1))/7)+1)</f>
        <v>Check Date</v>
      </c>
    </row>
    <row r="1520" spans="23:23" x14ac:dyDescent="0.3">
      <c r="W1520" t="str">
        <f>IF(OR(A2481&lt;DATE(2026,9,1),A2481&gt;DATE(2026,9,28)),"Check Date",INT((A2481-DATE(2026,9,1))/7)+1)</f>
        <v>Check Date</v>
      </c>
    </row>
    <row r="1521" spans="23:23" x14ac:dyDescent="0.3">
      <c r="W1521" t="str">
        <f>IF(OR(A2527&lt;DATE(2026,9,1),A2527&gt;DATE(2026,9,28)),"Check Date",INT((A2527-DATE(2026,9,1))/7)+1)</f>
        <v>Check Date</v>
      </c>
    </row>
    <row r="1522" spans="23:23" x14ac:dyDescent="0.3">
      <c r="W1522" t="str">
        <f>IF(OR(A2575&lt;DATE(2026,9,1),A2575&gt;DATE(2026,9,28)),"Check Date",INT((A2575-DATE(2026,9,1))/7)+1)</f>
        <v>Check Date</v>
      </c>
    </row>
    <row r="1523" spans="23:23" x14ac:dyDescent="0.3">
      <c r="W1523" t="str">
        <f>IF(OR(A1864&lt;DATE(2026,9,1),A1864&gt;DATE(2026,9,28)),"Check Date",INT((A1864-DATE(2026,9,1))/7)+1)</f>
        <v>Check Date</v>
      </c>
    </row>
    <row r="1524" spans="23:23" x14ac:dyDescent="0.3">
      <c r="W1524" t="str">
        <f>IF(OR(A2691&lt;DATE(2026,9,1),A2691&gt;DATE(2026,9,28)),"Check Date",INT((A2691-DATE(2026,9,1))/7)+1)</f>
        <v>Check Date</v>
      </c>
    </row>
    <row r="1525" spans="23:23" x14ac:dyDescent="0.3">
      <c r="W1525" t="str">
        <f>IF(OR(A234&lt;DATE(2026,9,1),A234&gt;DATE(2026,9,28)),"Check Date",INT((A234-DATE(2026,9,1))/7)+1)</f>
        <v>Check Date</v>
      </c>
    </row>
    <row r="1526" spans="23:23" x14ac:dyDescent="0.3">
      <c r="W1526" t="str">
        <f>IF(OR(A2192&lt;DATE(2026,9,1),A2192&gt;DATE(2026,9,28)),"Check Date",INT((A2192-DATE(2026,9,1))/7)+1)</f>
        <v>Check Date</v>
      </c>
    </row>
    <row r="1527" spans="23:23" x14ac:dyDescent="0.3">
      <c r="W1527" t="str">
        <f>IF(OR(A2771&lt;DATE(2026,9,1),A2771&gt;DATE(2026,9,28)),"Check Date",INT((A2771-DATE(2026,9,1))/7)+1)</f>
        <v>Check Date</v>
      </c>
    </row>
    <row r="1528" spans="23:23" x14ac:dyDescent="0.3">
      <c r="W1528" t="str">
        <f>IF(OR(A793&lt;DATE(2026,9,1),A793&gt;DATE(2026,9,28)),"Check Date",INT((A793-DATE(2026,9,1))/7)+1)</f>
        <v>Check Date</v>
      </c>
    </row>
    <row r="1529" spans="23:23" x14ac:dyDescent="0.3">
      <c r="W1529" t="str">
        <f>IF(OR(A2738&lt;DATE(2026,9,1),A2738&gt;DATE(2026,9,28)),"Check Date",INT((A2738-DATE(2026,9,1))/7)+1)</f>
        <v>Check Date</v>
      </c>
    </row>
    <row r="1530" spans="23:23" x14ac:dyDescent="0.3">
      <c r="W1530" t="str">
        <f>IF(OR(A1172&lt;DATE(2026,9,1),A1172&gt;DATE(2026,9,28)),"Check Date",INT((A1172-DATE(2026,9,1))/7)+1)</f>
        <v>Check Date</v>
      </c>
    </row>
    <row r="1531" spans="23:23" x14ac:dyDescent="0.3">
      <c r="W1531" t="str">
        <f>IF(OR(A1475&lt;DATE(2026,9,1),A1475&gt;DATE(2026,9,28)),"Check Date",INT((A1475-DATE(2026,9,1))/7)+1)</f>
        <v>Check Date</v>
      </c>
    </row>
    <row r="1532" spans="23:23" x14ac:dyDescent="0.3">
      <c r="W1532" t="str">
        <f>IF(OR(A579&lt;DATE(2026,9,1),A579&gt;DATE(2026,9,28)),"Check Date",INT((A579-DATE(2026,9,1))/7)+1)</f>
        <v>Check Date</v>
      </c>
    </row>
    <row r="1533" spans="23:23" x14ac:dyDescent="0.3">
      <c r="W1533" t="str">
        <f>IF(OR(A2203&lt;DATE(2026,9,1),A2203&gt;DATE(2026,9,28)),"Check Date",INT((A2203-DATE(2026,9,1))/7)+1)</f>
        <v>Check Date</v>
      </c>
    </row>
    <row r="1534" spans="23:23" x14ac:dyDescent="0.3">
      <c r="W1534" t="str">
        <f>IF(OR(A2537&lt;DATE(2026,9,1),A2537&gt;DATE(2026,9,28)),"Check Date",INT((A2537-DATE(2026,9,1))/7)+1)</f>
        <v>Check Date</v>
      </c>
    </row>
    <row r="1535" spans="23:23" x14ac:dyDescent="0.3">
      <c r="W1535" t="str">
        <f>IF(OR(A1433&lt;DATE(2026,9,1),A1433&gt;DATE(2026,9,28)),"Check Date",INT((A1433-DATE(2026,9,1))/7)+1)</f>
        <v>Check Date</v>
      </c>
    </row>
    <row r="1536" spans="23:23" x14ac:dyDescent="0.3">
      <c r="W1536" t="str">
        <f>IF(OR(A2641&lt;DATE(2026,9,1),A2641&gt;DATE(2026,9,28)),"Check Date",INT((A2641-DATE(2026,9,1))/7)+1)</f>
        <v>Check Date</v>
      </c>
    </row>
    <row r="1537" spans="23:23" x14ac:dyDescent="0.3">
      <c r="W1537" t="str">
        <f>IF(OR(A2458&lt;DATE(2026,9,1),A2458&gt;DATE(2026,9,28)),"Check Date",INT((A2458-DATE(2026,9,1))/7)+1)</f>
        <v>Check Date</v>
      </c>
    </row>
    <row r="1538" spans="23:23" x14ac:dyDescent="0.3">
      <c r="W1538" t="str">
        <f>IF(OR(A1649&lt;DATE(2026,9,1),A1649&gt;DATE(2026,9,28)),"Check Date",INT((A1649-DATE(2026,9,1))/7)+1)</f>
        <v>Check Date</v>
      </c>
    </row>
    <row r="1539" spans="23:23" x14ac:dyDescent="0.3">
      <c r="W1539" t="str">
        <f>IF(OR(A362&lt;DATE(2026,9,1),A362&gt;DATE(2026,9,28)),"Check Date",INT((A362-DATE(2026,9,1))/7)+1)</f>
        <v>Check Date</v>
      </c>
    </row>
    <row r="1540" spans="23:23" x14ac:dyDescent="0.3">
      <c r="W1540" t="str">
        <f>IF(OR(A777&lt;DATE(2026,9,1),A777&gt;DATE(2026,9,28)),"Check Date",INT((A777-DATE(2026,9,1))/7)+1)</f>
        <v>Check Date</v>
      </c>
    </row>
    <row r="1541" spans="23:23" x14ac:dyDescent="0.3">
      <c r="W1541" t="str">
        <f>IF(OR(A2817&lt;DATE(2026,9,1),A2817&gt;DATE(2026,9,28)),"Check Date",INT((A2817-DATE(2026,9,1))/7)+1)</f>
        <v>Check Date</v>
      </c>
    </row>
    <row r="1542" spans="23:23" x14ac:dyDescent="0.3">
      <c r="W1542" t="str">
        <f>IF(OR(A1227&lt;DATE(2026,9,1),A1227&gt;DATE(2026,9,28)),"Check Date",INT((A1227-DATE(2026,9,1))/7)+1)</f>
        <v>Check Date</v>
      </c>
    </row>
    <row r="1543" spans="23:23" x14ac:dyDescent="0.3">
      <c r="W1543" t="str">
        <f>IF(OR(A2223&lt;DATE(2026,9,1),A2223&gt;DATE(2026,9,28)),"Check Date",INT((A2223-DATE(2026,9,1))/7)+1)</f>
        <v>Check Date</v>
      </c>
    </row>
    <row r="1544" spans="23:23" x14ac:dyDescent="0.3">
      <c r="W1544" t="str">
        <f>IF(OR(A139&lt;DATE(2026,9,1),A139&gt;DATE(2026,9,28)),"Check Date",INT((A139-DATE(2026,9,1))/7)+1)</f>
        <v>Check Date</v>
      </c>
    </row>
    <row r="1545" spans="23:23" x14ac:dyDescent="0.3">
      <c r="W1545" t="str">
        <f>IF(OR(A2013&lt;DATE(2026,9,1),A2013&gt;DATE(2026,9,28)),"Check Date",INT((A2013-DATE(2026,9,1))/7)+1)</f>
        <v>Check Date</v>
      </c>
    </row>
    <row r="1546" spans="23:23" x14ac:dyDescent="0.3">
      <c r="W1546" t="str">
        <f>IF(OR(A269&lt;DATE(2026,9,1),A269&gt;DATE(2026,9,28)),"Check Date",INT((A269-DATE(2026,9,1))/7)+1)</f>
        <v>Check Date</v>
      </c>
    </row>
    <row r="1547" spans="23:23" x14ac:dyDescent="0.3">
      <c r="W1547" t="str">
        <f>IF(OR(A1556&lt;DATE(2026,9,1),A1556&gt;DATE(2026,9,28)),"Check Date",INT((A1556-DATE(2026,9,1))/7)+1)</f>
        <v>Check Date</v>
      </c>
    </row>
    <row r="1548" spans="23:23" x14ac:dyDescent="0.3">
      <c r="W1548" t="str">
        <f>IF(OR(A2903&lt;DATE(2026,9,1),A2903&gt;DATE(2026,9,28)),"Check Date",INT((A2903-DATE(2026,9,1))/7)+1)</f>
        <v>Check Date</v>
      </c>
    </row>
    <row r="1549" spans="23:23" x14ac:dyDescent="0.3">
      <c r="W1549" t="str">
        <f>IF(OR(A2275&lt;DATE(2026,9,1),A2275&gt;DATE(2026,9,28)),"Check Date",INT((A2275-DATE(2026,9,1))/7)+1)</f>
        <v>Check Date</v>
      </c>
    </row>
    <row r="1550" spans="23:23" x14ac:dyDescent="0.3">
      <c r="W1550" t="str">
        <f>IF(OR(A810&lt;DATE(2026,9,1),A810&gt;DATE(2026,9,28)),"Check Date",INT((A810-DATE(2026,9,1))/7)+1)</f>
        <v>Check Date</v>
      </c>
    </row>
    <row r="1551" spans="23:23" x14ac:dyDescent="0.3">
      <c r="W1551" t="str">
        <f>IF(OR(A1192&lt;DATE(2026,9,1),A1192&gt;DATE(2026,9,28)),"Check Date",INT((A1192-DATE(2026,9,1))/7)+1)</f>
        <v>Check Date</v>
      </c>
    </row>
    <row r="1552" spans="23:23" x14ac:dyDescent="0.3">
      <c r="W1552" t="str">
        <f>IF(OR(A1965&lt;DATE(2026,9,1),A1965&gt;DATE(2026,9,28)),"Check Date",INT((A1965-DATE(2026,9,1))/7)+1)</f>
        <v>Check Date</v>
      </c>
    </row>
    <row r="1553" spans="23:23" x14ac:dyDescent="0.3">
      <c r="W1553" t="str">
        <f>IF(OR(A2568&lt;DATE(2026,9,1),A2568&gt;DATE(2026,9,28)),"Check Date",INT((A2568-DATE(2026,9,1))/7)+1)</f>
        <v>Check Date</v>
      </c>
    </row>
    <row r="1554" spans="23:23" x14ac:dyDescent="0.3">
      <c r="W1554" t="str">
        <f>IF(OR(A1204&lt;DATE(2026,9,1),A1204&gt;DATE(2026,9,28)),"Check Date",INT((A1204-DATE(2026,9,1))/7)+1)</f>
        <v>Check Date</v>
      </c>
    </row>
    <row r="1555" spans="23:23" x14ac:dyDescent="0.3">
      <c r="W1555" t="str">
        <f>IF(OR(A2686&lt;DATE(2026,9,1),A2686&gt;DATE(2026,9,28)),"Check Date",INT((A2686-DATE(2026,9,1))/7)+1)</f>
        <v>Check Date</v>
      </c>
    </row>
    <row r="1556" spans="23:23" x14ac:dyDescent="0.3">
      <c r="W1556" t="str">
        <f>IF(OR(A2286&lt;DATE(2026,9,1),A2286&gt;DATE(2026,9,28)),"Check Date",INT((A2286-DATE(2026,9,1))/7)+1)</f>
        <v>Check Date</v>
      </c>
    </row>
    <row r="1557" spans="23:23" x14ac:dyDescent="0.3">
      <c r="W1557" t="str">
        <f>IF(OR(A1618&lt;DATE(2026,9,1),A1618&gt;DATE(2026,9,28)),"Check Date",INT((A1618-DATE(2026,9,1))/7)+1)</f>
        <v>Check Date</v>
      </c>
    </row>
    <row r="1558" spans="23:23" x14ac:dyDescent="0.3">
      <c r="W1558" t="str">
        <f>IF(OR(A2878&lt;DATE(2026,9,1),A2878&gt;DATE(2026,9,28)),"Check Date",INT((A2878-DATE(2026,9,1))/7)+1)</f>
        <v>Check Date</v>
      </c>
    </row>
    <row r="1559" spans="23:23" x14ac:dyDescent="0.3">
      <c r="W1559" t="str">
        <f>IF(OR(A797&lt;DATE(2026,9,1),A797&gt;DATE(2026,9,28)),"Check Date",INT((A797-DATE(2026,9,1))/7)+1)</f>
        <v>Check Date</v>
      </c>
    </row>
    <row r="1560" spans="23:23" x14ac:dyDescent="0.3">
      <c r="W1560" t="str">
        <f>IF(OR(A1726&lt;DATE(2026,9,1),A1726&gt;DATE(2026,9,28)),"Check Date",INT((A1726-DATE(2026,9,1))/7)+1)</f>
        <v>Check Date</v>
      </c>
    </row>
    <row r="1561" spans="23:23" x14ac:dyDescent="0.3">
      <c r="W1561" t="str">
        <f>IF(OR(A2256&lt;DATE(2026,9,1),A2256&gt;DATE(2026,9,28)),"Check Date",INT((A2256-DATE(2026,9,1))/7)+1)</f>
        <v>Check Date</v>
      </c>
    </row>
    <row r="1562" spans="23:23" x14ac:dyDescent="0.3">
      <c r="W1562" t="str">
        <f>IF(OR(A1790&lt;DATE(2026,9,1),A1790&gt;DATE(2026,9,28)),"Check Date",INT((A1790-DATE(2026,9,1))/7)+1)</f>
        <v>Check Date</v>
      </c>
    </row>
    <row r="1563" spans="23:23" x14ac:dyDescent="0.3">
      <c r="W1563" t="str">
        <f>IF(OR(A81&lt;DATE(2026,9,1),A81&gt;DATE(2026,9,28)),"Check Date",INT((A81-DATE(2026,9,1))/7)+1)</f>
        <v>Check Date</v>
      </c>
    </row>
    <row r="1564" spans="23:23" x14ac:dyDescent="0.3">
      <c r="W1564" t="str">
        <f>IF(OR(A302&lt;DATE(2026,9,1),A302&gt;DATE(2026,9,28)),"Check Date",INT((A302-DATE(2026,9,1))/7)+1)</f>
        <v>Check Date</v>
      </c>
    </row>
    <row r="1565" spans="23:23" x14ac:dyDescent="0.3">
      <c r="W1565" t="str">
        <f>IF(OR(A1737&lt;DATE(2026,9,1),A1737&gt;DATE(2026,9,28)),"Check Date",INT((A1737-DATE(2026,9,1))/7)+1)</f>
        <v>Check Date</v>
      </c>
    </row>
    <row r="1566" spans="23:23" x14ac:dyDescent="0.3">
      <c r="W1566" t="str">
        <f>IF(OR(A2467&lt;DATE(2026,9,1),A2467&gt;DATE(2026,9,28)),"Check Date",INT((A2467-DATE(2026,9,1))/7)+1)</f>
        <v>Check Date</v>
      </c>
    </row>
    <row r="1567" spans="23:23" x14ac:dyDescent="0.3">
      <c r="W1567" t="str">
        <f>IF(OR(A1764&lt;DATE(2026,9,1),A1764&gt;DATE(2026,9,28)),"Check Date",INT((A1764-DATE(2026,9,1))/7)+1)</f>
        <v>Check Date</v>
      </c>
    </row>
    <row r="1568" spans="23:23" x14ac:dyDescent="0.3">
      <c r="W1568" t="str">
        <f>IF(OR(A2046&lt;DATE(2026,9,1),A2046&gt;DATE(2026,9,28)),"Check Date",INT((A2046-DATE(2026,9,1))/7)+1)</f>
        <v>Check Date</v>
      </c>
    </row>
    <row r="1569" spans="23:23" x14ac:dyDescent="0.3">
      <c r="W1569" t="str">
        <f>IF(OR(A14&lt;DATE(2026,9,1),A14&gt;DATE(2026,9,28)),"Check Date",INT((A14-DATE(2026,9,1))/7)+1)</f>
        <v>Check Date</v>
      </c>
    </row>
    <row r="1570" spans="23:23" x14ac:dyDescent="0.3">
      <c r="W1570" t="str">
        <f>IF(OR(A655&lt;DATE(2026,9,1),A655&gt;DATE(2026,9,28)),"Check Date",INT((A655-DATE(2026,9,1))/7)+1)</f>
        <v>Check Date</v>
      </c>
    </row>
    <row r="1571" spans="23:23" x14ac:dyDescent="0.3">
      <c r="W1571" t="str">
        <f>IF(OR(A953&lt;DATE(2026,9,1),A953&gt;DATE(2026,9,28)),"Check Date",INT((A953-DATE(2026,9,1))/7)+1)</f>
        <v>Check Date</v>
      </c>
    </row>
    <row r="1572" spans="23:23" x14ac:dyDescent="0.3">
      <c r="W1572" t="str">
        <f>IF(OR(A1660&lt;DATE(2026,9,1),A1660&gt;DATE(2026,9,28)),"Check Date",INT((A1660-DATE(2026,9,1))/7)+1)</f>
        <v>Check Date</v>
      </c>
    </row>
    <row r="1573" spans="23:23" x14ac:dyDescent="0.3">
      <c r="W1573" t="str">
        <f>IF(OR(A434&lt;DATE(2026,9,1),A434&gt;DATE(2026,9,28)),"Check Date",INT((A434-DATE(2026,9,1))/7)+1)</f>
        <v>Check Date</v>
      </c>
    </row>
    <row r="1574" spans="23:23" x14ac:dyDescent="0.3">
      <c r="W1574" t="str">
        <f>IF(OR(A737&lt;DATE(2026,9,1),A737&gt;DATE(2026,9,28)),"Check Date",INT((A737-DATE(2026,9,1))/7)+1)</f>
        <v>Check Date</v>
      </c>
    </row>
    <row r="1575" spans="23:23" x14ac:dyDescent="0.3">
      <c r="W1575" t="str">
        <f>IF(OR(A1355&lt;DATE(2026,9,1),A1355&gt;DATE(2026,9,28)),"Check Date",INT((A1355-DATE(2026,9,1))/7)+1)</f>
        <v>Check Date</v>
      </c>
    </row>
    <row r="1576" spans="23:23" x14ac:dyDescent="0.3">
      <c r="W1576" t="str">
        <f>IF(OR(A2151&lt;DATE(2026,9,1),A2151&gt;DATE(2026,9,28)),"Check Date",INT((A2151-DATE(2026,9,1))/7)+1)</f>
        <v>Check Date</v>
      </c>
    </row>
    <row r="1577" spans="23:23" x14ac:dyDescent="0.3">
      <c r="W1577" t="str">
        <f>IF(OR(A623&lt;DATE(2026,9,1),A623&gt;DATE(2026,9,28)),"Check Date",INT((A623-DATE(2026,9,1))/7)+1)</f>
        <v>Check Date</v>
      </c>
    </row>
    <row r="1578" spans="23:23" x14ac:dyDescent="0.3">
      <c r="W1578" t="str">
        <f>IF(OR(A2027&lt;DATE(2026,9,1),A2027&gt;DATE(2026,9,28)),"Check Date",INT((A2027-DATE(2026,9,1))/7)+1)</f>
        <v>Check Date</v>
      </c>
    </row>
    <row r="1579" spans="23:23" x14ac:dyDescent="0.3">
      <c r="W1579" t="str">
        <f>IF(OR(A2172&lt;DATE(2026,9,1),A2172&gt;DATE(2026,9,28)),"Check Date",INT((A2172-DATE(2026,9,1))/7)+1)</f>
        <v>Check Date</v>
      </c>
    </row>
    <row r="1580" spans="23:23" x14ac:dyDescent="0.3">
      <c r="W1580" t="str">
        <f>IF(OR(A1906&lt;DATE(2026,9,1),A1906&gt;DATE(2026,9,28)),"Check Date",INT((A1906-DATE(2026,9,1))/7)+1)</f>
        <v>Check Date</v>
      </c>
    </row>
    <row r="1581" spans="23:23" x14ac:dyDescent="0.3">
      <c r="W1581" t="str">
        <f>IF(OR(A2408&lt;DATE(2026,9,1),A2408&gt;DATE(2026,9,28)),"Check Date",INT((A2408-DATE(2026,9,1))/7)+1)</f>
        <v>Check Date</v>
      </c>
    </row>
    <row r="1582" spans="23:23" x14ac:dyDescent="0.3">
      <c r="W1582" t="str">
        <f>IF(OR(A2551&lt;DATE(2026,9,1),A2551&gt;DATE(2026,9,28)),"Check Date",INT((A2551-DATE(2026,9,1))/7)+1)</f>
        <v>Check Date</v>
      </c>
    </row>
    <row r="1583" spans="23:23" x14ac:dyDescent="0.3">
      <c r="W1583" t="str">
        <f>IF(OR(A2476&lt;DATE(2026,9,1),A2476&gt;DATE(2026,9,28)),"Check Date",INT((A2476-DATE(2026,9,1))/7)+1)</f>
        <v>Check Date</v>
      </c>
    </row>
    <row r="1584" spans="23:23" x14ac:dyDescent="0.3">
      <c r="W1584" t="str">
        <f>IF(OR(A1872&lt;DATE(2026,9,1),A1872&gt;DATE(2026,9,28)),"Check Date",INT((A1872-DATE(2026,9,1))/7)+1)</f>
        <v>Check Date</v>
      </c>
    </row>
    <row r="1585" spans="23:23" x14ac:dyDescent="0.3">
      <c r="W1585" t="str">
        <f>IF(OR(A1988&lt;DATE(2026,9,1),A1988&gt;DATE(2026,9,28)),"Check Date",INT((A1988-DATE(2026,9,1))/7)+1)</f>
        <v>Check Date</v>
      </c>
    </row>
    <row r="1586" spans="23:23" x14ac:dyDescent="0.3">
      <c r="W1586" t="str">
        <f>IF(OR(A2667&lt;DATE(2026,9,1),A2667&gt;DATE(2026,9,28)),"Check Date",INT((A2667-DATE(2026,9,1))/7)+1)</f>
        <v>Check Date</v>
      </c>
    </row>
    <row r="1587" spans="23:23" x14ac:dyDescent="0.3">
      <c r="W1587" t="str">
        <f>IF(OR(A2764&lt;DATE(2026,9,1),A2764&gt;DATE(2026,9,28)),"Check Date",INT((A2764-DATE(2026,9,1))/7)+1)</f>
        <v>Check Date</v>
      </c>
    </row>
    <row r="1588" spans="23:23" x14ac:dyDescent="0.3">
      <c r="W1588" t="str">
        <f>IF(OR(A717&lt;DATE(2026,9,1),A717&gt;DATE(2026,9,28)),"Check Date",INT((A717-DATE(2026,9,1))/7)+1)</f>
        <v>Check Date</v>
      </c>
    </row>
    <row r="1589" spans="23:23" x14ac:dyDescent="0.3">
      <c r="W1589" t="str">
        <f>IF(OR(A1589&lt;DATE(2026,9,1),A1589&gt;DATE(2026,9,28)),"Check Date",INT((A1589-DATE(2026,9,1))/7)+1)</f>
        <v>Check Date</v>
      </c>
    </row>
    <row r="1590" spans="23:23" x14ac:dyDescent="0.3">
      <c r="W1590" t="str">
        <f>IF(OR(A499&lt;DATE(2026,9,1),A499&gt;DATE(2026,9,28)),"Check Date",INT((A499-DATE(2026,9,1))/7)+1)</f>
        <v>Check Date</v>
      </c>
    </row>
    <row r="1591" spans="23:23" x14ac:dyDescent="0.3">
      <c r="W1591" t="str">
        <f>IF(OR(A2541&lt;DATE(2026,9,1),A2541&gt;DATE(2026,9,28)),"Check Date",INT((A2541-DATE(2026,9,1))/7)+1)</f>
        <v>Check Date</v>
      </c>
    </row>
    <row r="1592" spans="23:23" x14ac:dyDescent="0.3">
      <c r="W1592" t="str">
        <f>IF(OR(A1228&lt;DATE(2026,9,1),A1228&gt;DATE(2026,9,28)),"Check Date",INT((A1228-DATE(2026,9,1))/7)+1)</f>
        <v>Check Date</v>
      </c>
    </row>
    <row r="1593" spans="23:23" x14ac:dyDescent="0.3">
      <c r="W1593" t="str">
        <f>IF(OR(A1781&lt;DATE(2026,9,1),A1781&gt;DATE(2026,9,28)),"Check Date",INT((A1781-DATE(2026,9,1))/7)+1)</f>
        <v>Check Date</v>
      </c>
    </row>
    <row r="1594" spans="23:23" x14ac:dyDescent="0.3">
      <c r="W1594" t="str">
        <f>IF(OR(A1084&lt;DATE(2026,9,1),A1084&gt;DATE(2026,9,28)),"Check Date",INT((A1084-DATE(2026,9,1))/7)+1)</f>
        <v>Check Date</v>
      </c>
    </row>
    <row r="1595" spans="23:23" x14ac:dyDescent="0.3">
      <c r="W1595" t="str">
        <f>IF(OR(A298&lt;DATE(2026,9,1),A298&gt;DATE(2026,9,28)),"Check Date",INT((A298-DATE(2026,9,1))/7)+1)</f>
        <v>Check Date</v>
      </c>
    </row>
    <row r="1596" spans="23:23" x14ac:dyDescent="0.3">
      <c r="W1596" t="str">
        <f>IF(OR(A609&lt;DATE(2026,9,1),A609&gt;DATE(2026,9,28)),"Check Date",INT((A609-DATE(2026,9,1))/7)+1)</f>
        <v>Check Date</v>
      </c>
    </row>
    <row r="1597" spans="23:23" x14ac:dyDescent="0.3">
      <c r="W1597" t="str">
        <f>IF(OR(A2724&lt;DATE(2026,9,1),A2724&gt;DATE(2026,9,28)),"Check Date",INT((A2724-DATE(2026,9,1))/7)+1)</f>
        <v>Check Date</v>
      </c>
    </row>
    <row r="1598" spans="23:23" x14ac:dyDescent="0.3">
      <c r="W1598" t="str">
        <f>IF(OR(A1706&lt;DATE(2026,9,1),A1706&gt;DATE(2026,9,28)),"Check Date",INT((A1706-DATE(2026,9,1))/7)+1)</f>
        <v>Check Date</v>
      </c>
    </row>
    <row r="1599" spans="23:23" x14ac:dyDescent="0.3">
      <c r="W1599" t="str">
        <f>IF(OR(A341&lt;DATE(2026,9,1),A341&gt;DATE(2026,9,28)),"Check Date",INT((A341-DATE(2026,9,1))/7)+1)</f>
        <v>Check Date</v>
      </c>
    </row>
    <row r="1600" spans="23:23" x14ac:dyDescent="0.3">
      <c r="W1600" t="str">
        <f>IF(OR(A909&lt;DATE(2026,9,1),A909&gt;DATE(2026,9,28)),"Check Date",INT((A909-DATE(2026,9,1))/7)+1)</f>
        <v>Check Date</v>
      </c>
    </row>
    <row r="1601" spans="23:23" x14ac:dyDescent="0.3">
      <c r="W1601" t="str">
        <f>IF(OR(A1191&lt;DATE(2026,9,1),A1191&gt;DATE(2026,9,28)),"Check Date",INT((A1191-DATE(2026,9,1))/7)+1)</f>
        <v>Check Date</v>
      </c>
    </row>
    <row r="1602" spans="23:23" x14ac:dyDescent="0.3">
      <c r="W1602" t="str">
        <f>IF(OR(A563&lt;DATE(2026,9,1),A563&gt;DATE(2026,9,28)),"Check Date",INT((A563-DATE(2026,9,1))/7)+1)</f>
        <v>Check Date</v>
      </c>
    </row>
    <row r="1603" spans="23:23" x14ac:dyDescent="0.3">
      <c r="W1603" t="str">
        <f>IF(OR(A2035&lt;DATE(2026,9,1),A2035&gt;DATE(2026,9,28)),"Check Date",INT((A2035-DATE(2026,9,1))/7)+1)</f>
        <v>Check Date</v>
      </c>
    </row>
    <row r="1604" spans="23:23" x14ac:dyDescent="0.3">
      <c r="W1604" t="str">
        <f>IF(OR(A689&lt;DATE(2026,9,1),A689&gt;DATE(2026,9,28)),"Check Date",INT((A689-DATE(2026,9,1))/7)+1)</f>
        <v>Check Date</v>
      </c>
    </row>
    <row r="1605" spans="23:23" x14ac:dyDescent="0.3">
      <c r="W1605" t="str">
        <f>IF(OR(A1773&lt;DATE(2026,9,1),A1773&gt;DATE(2026,9,28)),"Check Date",INT((A1773-DATE(2026,9,1))/7)+1)</f>
        <v>Check Date</v>
      </c>
    </row>
    <row r="1606" spans="23:23" x14ac:dyDescent="0.3">
      <c r="W1606" t="str">
        <f>IF(OR(A2940&lt;DATE(2026,9,1),A2940&gt;DATE(2026,9,28)),"Check Date",INT((A2940-DATE(2026,9,1))/7)+1)</f>
        <v>Check Date</v>
      </c>
    </row>
    <row r="1607" spans="23:23" x14ac:dyDescent="0.3">
      <c r="W1607" t="str">
        <f>IF(OR(A1981&lt;DATE(2026,9,1),A1981&gt;DATE(2026,9,28)),"Check Date",INT((A1981-DATE(2026,9,1))/7)+1)</f>
        <v>Check Date</v>
      </c>
    </row>
    <row r="1608" spans="23:23" x14ac:dyDescent="0.3">
      <c r="W1608" t="str">
        <f>IF(OR(A1075&lt;DATE(2026,9,1),A1075&gt;DATE(2026,9,28)),"Check Date",INT((A1075-DATE(2026,9,1))/7)+1)</f>
        <v>Check Date</v>
      </c>
    </row>
    <row r="1609" spans="23:23" x14ac:dyDescent="0.3">
      <c r="W1609" t="str">
        <f>IF(OR(A2529&lt;DATE(2026,9,1),A2529&gt;DATE(2026,9,28)),"Check Date",INT((A2529-DATE(2026,9,1))/7)+1)</f>
        <v>Check Date</v>
      </c>
    </row>
    <row r="1610" spans="23:23" x14ac:dyDescent="0.3">
      <c r="W1610" t="str">
        <f>IF(OR(A133&lt;DATE(2026,9,1),A133&gt;DATE(2026,9,28)),"Check Date",INT((A133-DATE(2026,9,1))/7)+1)</f>
        <v>Check Date</v>
      </c>
    </row>
    <row r="1611" spans="23:23" x14ac:dyDescent="0.3">
      <c r="W1611" t="str">
        <f>IF(OR(A71&lt;DATE(2026,9,1),A71&gt;DATE(2026,9,28)),"Check Date",INT((A71-DATE(2026,9,1))/7)+1)</f>
        <v>Check Date</v>
      </c>
    </row>
    <row r="1612" spans="23:23" x14ac:dyDescent="0.3">
      <c r="W1612" t="str">
        <f>IF(OR(A1480&lt;DATE(2026,9,1),A1480&gt;DATE(2026,9,28)),"Check Date",INT((A1480-DATE(2026,9,1))/7)+1)</f>
        <v>Check Date</v>
      </c>
    </row>
    <row r="1613" spans="23:23" x14ac:dyDescent="0.3">
      <c r="W1613" t="str">
        <f>IF(OR(A2323&lt;DATE(2026,9,1),A2323&gt;DATE(2026,9,28)),"Check Date",INT((A2323-DATE(2026,9,1))/7)+1)</f>
        <v>Check Date</v>
      </c>
    </row>
    <row r="1614" spans="23:23" x14ac:dyDescent="0.3">
      <c r="W1614" t="str">
        <f>IF(OR(A38&lt;DATE(2026,9,1),A38&gt;DATE(2026,9,28)),"Check Date",INT((A38-DATE(2026,9,1))/7)+1)</f>
        <v>Check Date</v>
      </c>
    </row>
    <row r="1615" spans="23:23" x14ac:dyDescent="0.3">
      <c r="W1615" t="str">
        <f>IF(OR(A2421&lt;DATE(2026,9,1),A2421&gt;DATE(2026,9,28)),"Check Date",INT((A2421-DATE(2026,9,1))/7)+1)</f>
        <v>Check Date</v>
      </c>
    </row>
    <row r="1616" spans="23:23" x14ac:dyDescent="0.3">
      <c r="W1616" t="str">
        <f>IF(OR(A2170&lt;DATE(2026,9,1),A2170&gt;DATE(2026,9,28)),"Check Date",INT((A2170-DATE(2026,9,1))/7)+1)</f>
        <v>Check Date</v>
      </c>
    </row>
    <row r="1617" spans="23:23" x14ac:dyDescent="0.3">
      <c r="W1617" t="str">
        <f>IF(OR(A1547&lt;DATE(2026,9,1),A1547&gt;DATE(2026,9,28)),"Check Date",INT((A1547-DATE(2026,9,1))/7)+1)</f>
        <v>Check Date</v>
      </c>
    </row>
    <row r="1618" spans="23:23" x14ac:dyDescent="0.3">
      <c r="W1618" t="str">
        <f>IF(OR(A616&lt;DATE(2026,9,1),A616&gt;DATE(2026,9,28)),"Check Date",INT((A616-DATE(2026,9,1))/7)+1)</f>
        <v>Check Date</v>
      </c>
    </row>
    <row r="1619" spans="23:23" x14ac:dyDescent="0.3">
      <c r="W1619" t="str">
        <f>IF(OR(A1808&lt;DATE(2026,9,1),A1808&gt;DATE(2026,9,28)),"Check Date",INT((A1808-DATE(2026,9,1))/7)+1)</f>
        <v>Check Date</v>
      </c>
    </row>
    <row r="1620" spans="23:23" x14ac:dyDescent="0.3">
      <c r="W1620" t="str">
        <f>IF(OR(A917&lt;DATE(2026,9,1),A917&gt;DATE(2026,9,28)),"Check Date",INT((A917-DATE(2026,9,1))/7)+1)</f>
        <v>Check Date</v>
      </c>
    </row>
    <row r="1621" spans="23:23" x14ac:dyDescent="0.3">
      <c r="W1621" t="str">
        <f>IF(OR(A2443&lt;DATE(2026,9,1),A2443&gt;DATE(2026,9,28)),"Check Date",INT((A2443-DATE(2026,9,1))/7)+1)</f>
        <v>Check Date</v>
      </c>
    </row>
    <row r="1622" spans="23:23" x14ac:dyDescent="0.3">
      <c r="W1622" t="str">
        <f>IF(OR(A2268&lt;DATE(2026,9,1),A2268&gt;DATE(2026,9,28)),"Check Date",INT((A2268-DATE(2026,9,1))/7)+1)</f>
        <v>Check Date</v>
      </c>
    </row>
    <row r="1623" spans="23:23" x14ac:dyDescent="0.3">
      <c r="W1623" t="str">
        <f>IF(OR(A2635&lt;DATE(2026,9,1),A2635&gt;DATE(2026,9,28)),"Check Date",INT((A2635-DATE(2026,9,1))/7)+1)</f>
        <v>Check Date</v>
      </c>
    </row>
    <row r="1624" spans="23:23" x14ac:dyDescent="0.3">
      <c r="W1624" t="str">
        <f>IF(OR(A163&lt;DATE(2026,9,1),A163&gt;DATE(2026,9,28)),"Check Date",INT((A163-DATE(2026,9,1))/7)+1)</f>
        <v>Check Date</v>
      </c>
    </row>
    <row r="1625" spans="23:23" x14ac:dyDescent="0.3">
      <c r="W1625" t="str">
        <f>IF(OR(A402&lt;DATE(2026,9,1),A402&gt;DATE(2026,9,28)),"Check Date",INT((A402-DATE(2026,9,1))/7)+1)</f>
        <v>Check Date</v>
      </c>
    </row>
    <row r="1626" spans="23:23" x14ac:dyDescent="0.3">
      <c r="W1626" t="str">
        <f>IF(OR(A915&lt;DATE(2026,9,1),A915&gt;DATE(2026,9,28)),"Check Date",INT((A915-DATE(2026,9,1))/7)+1)</f>
        <v>Check Date</v>
      </c>
    </row>
    <row r="1627" spans="23:23" x14ac:dyDescent="0.3">
      <c r="W1627" t="str">
        <f>IF(OR(A748&lt;DATE(2026,9,1),A748&gt;DATE(2026,9,28)),"Check Date",INT((A748-DATE(2026,9,1))/7)+1)</f>
        <v>Check Date</v>
      </c>
    </row>
    <row r="1628" spans="23:23" x14ac:dyDescent="0.3">
      <c r="W1628" t="str">
        <f>IF(OR(A1270&lt;DATE(2026,9,1),A1270&gt;DATE(2026,9,28)),"Check Date",INT((A1270-DATE(2026,9,1))/7)+1)</f>
        <v>Check Date</v>
      </c>
    </row>
    <row r="1629" spans="23:23" x14ac:dyDescent="0.3">
      <c r="W1629" t="str">
        <f>IF(OR(A2868&lt;DATE(2026,9,1),A2868&gt;DATE(2026,9,28)),"Check Date",INT((A2868-DATE(2026,9,1))/7)+1)</f>
        <v>Check Date</v>
      </c>
    </row>
    <row r="1630" spans="23:23" x14ac:dyDescent="0.3">
      <c r="W1630" t="str">
        <f>IF(OR(A1259&lt;DATE(2026,9,1),A1259&gt;DATE(2026,9,28)),"Check Date",INT((A1259-DATE(2026,9,1))/7)+1)</f>
        <v>Check Date</v>
      </c>
    </row>
    <row r="1631" spans="23:23" x14ac:dyDescent="0.3">
      <c r="W1631" t="str">
        <f>IF(OR(A359&lt;DATE(2026,9,1),A359&gt;DATE(2026,9,28)),"Check Date",INT((A359-DATE(2026,9,1))/7)+1)</f>
        <v>Check Date</v>
      </c>
    </row>
    <row r="1632" spans="23:23" x14ac:dyDescent="0.3">
      <c r="W1632" t="str">
        <f>IF(OR(A1390&lt;DATE(2026,9,1),A1390&gt;DATE(2026,9,28)),"Check Date",INT((A1390-DATE(2026,9,1))/7)+1)</f>
        <v>Check Date</v>
      </c>
    </row>
    <row r="1633" spans="23:23" x14ac:dyDescent="0.3">
      <c r="W1633" t="str">
        <f>IF(OR(A1593&lt;DATE(2026,9,1),A1593&gt;DATE(2026,9,28)),"Check Date",INT((A1593-DATE(2026,9,1))/7)+1)</f>
        <v>Check Date</v>
      </c>
    </row>
    <row r="1634" spans="23:23" x14ac:dyDescent="0.3">
      <c r="W1634" t="str">
        <f>IF(OR(A1627&lt;DATE(2026,9,1),A1627&gt;DATE(2026,9,28)),"Check Date",INT((A1627-DATE(2026,9,1))/7)+1)</f>
        <v>Check Date</v>
      </c>
    </row>
    <row r="1635" spans="23:23" x14ac:dyDescent="0.3">
      <c r="W1635" t="str">
        <f>IF(OR(A1100&lt;DATE(2026,9,1),A1100&gt;DATE(2026,9,28)),"Check Date",INT((A1100-DATE(2026,9,1))/7)+1)</f>
        <v>Check Date</v>
      </c>
    </row>
    <row r="1636" spans="23:23" x14ac:dyDescent="0.3">
      <c r="W1636" t="str">
        <f>IF(OR(A1004&lt;DATE(2026,9,1),A1004&gt;DATE(2026,9,28)),"Check Date",INT((A1004-DATE(2026,9,1))/7)+1)</f>
        <v>Check Date</v>
      </c>
    </row>
    <row r="1637" spans="23:23" x14ac:dyDescent="0.3">
      <c r="W1637" t="str">
        <f>IF(OR(A585&lt;DATE(2026,9,1),A585&gt;DATE(2026,9,28)),"Check Date",INT((A585-DATE(2026,9,1))/7)+1)</f>
        <v>Check Date</v>
      </c>
    </row>
    <row r="1638" spans="23:23" x14ac:dyDescent="0.3">
      <c r="W1638" t="str">
        <f>IF(OR(A1969&lt;DATE(2026,9,1),A1969&gt;DATE(2026,9,28)),"Check Date",INT((A1969-DATE(2026,9,1))/7)+1)</f>
        <v>Check Date</v>
      </c>
    </row>
    <row r="1639" spans="23:23" x14ac:dyDescent="0.3">
      <c r="W1639" t="str">
        <f>IF(OR(A656&lt;DATE(2026,9,1),A656&gt;DATE(2026,9,28)),"Check Date",INT((A656-DATE(2026,9,1))/7)+1)</f>
        <v>Check Date</v>
      </c>
    </row>
    <row r="1640" spans="23:23" x14ac:dyDescent="0.3">
      <c r="W1640" t="str">
        <f>IF(OR(A2804&lt;DATE(2026,9,1),A2804&gt;DATE(2026,9,28)),"Check Date",INT((A2804-DATE(2026,9,1))/7)+1)</f>
        <v>Check Date</v>
      </c>
    </row>
    <row r="1641" spans="23:23" x14ac:dyDescent="0.3">
      <c r="W1641" t="str">
        <f>IF(OR(A1761&lt;DATE(2026,9,1),A1761&gt;DATE(2026,9,28)),"Check Date",INT((A1761-DATE(2026,9,1))/7)+1)</f>
        <v>Check Date</v>
      </c>
    </row>
    <row r="1642" spans="23:23" x14ac:dyDescent="0.3">
      <c r="W1642" t="str">
        <f>IF(OR(A1555&lt;DATE(2026,9,1),A1555&gt;DATE(2026,9,28)),"Check Date",INT((A1555-DATE(2026,9,1))/7)+1)</f>
        <v>Check Date</v>
      </c>
    </row>
    <row r="1643" spans="23:23" x14ac:dyDescent="0.3">
      <c r="W1643" t="str">
        <f>IF(OR(A1022&lt;DATE(2026,9,1),A1022&gt;DATE(2026,9,28)),"Check Date",INT((A1022-DATE(2026,9,1))/7)+1)</f>
        <v>Check Date</v>
      </c>
    </row>
    <row r="1644" spans="23:23" x14ac:dyDescent="0.3">
      <c r="W1644" t="str">
        <f>IF(OR(A654&lt;DATE(2026,9,1),A654&gt;DATE(2026,9,28)),"Check Date",INT((A654-DATE(2026,9,1))/7)+1)</f>
        <v>Check Date</v>
      </c>
    </row>
    <row r="1645" spans="23:23" x14ac:dyDescent="0.3">
      <c r="W1645" t="str">
        <f>IF(OR(A1071&lt;DATE(2026,9,1),A1071&gt;DATE(2026,9,28)),"Check Date",INT((A1071-DATE(2026,9,1))/7)+1)</f>
        <v>Check Date</v>
      </c>
    </row>
    <row r="1646" spans="23:23" x14ac:dyDescent="0.3">
      <c r="W1646" t="str">
        <f>IF(OR(A2583&lt;DATE(2026,9,1),A2583&gt;DATE(2026,9,28)),"Check Date",INT((A2583-DATE(2026,9,1))/7)+1)</f>
        <v>Check Date</v>
      </c>
    </row>
    <row r="1647" spans="23:23" x14ac:dyDescent="0.3">
      <c r="W1647" t="str">
        <f>IF(OR(A1714&lt;DATE(2026,9,1),A1714&gt;DATE(2026,9,28)),"Check Date",INT((A1714-DATE(2026,9,1))/7)+1)</f>
        <v>Check Date</v>
      </c>
    </row>
    <row r="1648" spans="23:23" x14ac:dyDescent="0.3">
      <c r="W1648" t="str">
        <f>IF(OR(A971&lt;DATE(2026,9,1),A971&gt;DATE(2026,9,28)),"Check Date",INT((A971-DATE(2026,9,1))/7)+1)</f>
        <v>Check Date</v>
      </c>
    </row>
    <row r="1649" spans="23:23" x14ac:dyDescent="0.3">
      <c r="W1649" t="str">
        <f>IF(OR(A2478&lt;DATE(2026,9,1),A2478&gt;DATE(2026,9,28)),"Check Date",INT((A2478-DATE(2026,9,1))/7)+1)</f>
        <v>Check Date</v>
      </c>
    </row>
    <row r="1650" spans="23:23" x14ac:dyDescent="0.3">
      <c r="W1650" t="str">
        <f>IF(OR(A87&lt;DATE(2026,9,1),A87&gt;DATE(2026,9,28)),"Check Date",INT((A87-DATE(2026,9,1))/7)+1)</f>
        <v>Check Date</v>
      </c>
    </row>
    <row r="1651" spans="23:23" x14ac:dyDescent="0.3">
      <c r="W1651" t="str">
        <f>IF(OR(A224&lt;DATE(2026,9,1),A224&gt;DATE(2026,9,28)),"Check Date",INT((A224-DATE(2026,9,1))/7)+1)</f>
        <v>Check Date</v>
      </c>
    </row>
    <row r="1652" spans="23:23" x14ac:dyDescent="0.3">
      <c r="W1652" t="str">
        <f>IF(OR(A1160&lt;DATE(2026,9,1),A1160&gt;DATE(2026,9,28)),"Check Date",INT((A1160-DATE(2026,9,1))/7)+1)</f>
        <v>Check Date</v>
      </c>
    </row>
    <row r="1653" spans="23:23" x14ac:dyDescent="0.3">
      <c r="W1653" t="str">
        <f>IF(OR(A2585&lt;DATE(2026,9,1),A2585&gt;DATE(2026,9,28)),"Check Date",INT((A2585-DATE(2026,9,1))/7)+1)</f>
        <v>Check Date</v>
      </c>
    </row>
    <row r="1654" spans="23:23" x14ac:dyDescent="0.3">
      <c r="W1654" t="str">
        <f>IF(OR(A758&lt;DATE(2026,9,1),A758&gt;DATE(2026,9,28)),"Check Date",INT((A758-DATE(2026,9,1))/7)+1)</f>
        <v>Check Date</v>
      </c>
    </row>
    <row r="1655" spans="23:23" x14ac:dyDescent="0.3">
      <c r="W1655" t="str">
        <f>IF(OR(A2385&lt;DATE(2026,9,1),A2385&gt;DATE(2026,9,28)),"Check Date",INT((A2385-DATE(2026,9,1))/7)+1)</f>
        <v>Check Date</v>
      </c>
    </row>
    <row r="1656" spans="23:23" x14ac:dyDescent="0.3">
      <c r="W1656" t="str">
        <f>IF(OR(A317&lt;DATE(2026,9,1),A317&gt;DATE(2026,9,28)),"Check Date",INT((A317-DATE(2026,9,1))/7)+1)</f>
        <v>Check Date</v>
      </c>
    </row>
    <row r="1657" spans="23:23" x14ac:dyDescent="0.3">
      <c r="W1657" t="str">
        <f>IF(OR(A1180&lt;DATE(2026,9,1),A1180&gt;DATE(2026,9,28)),"Check Date",INT((A1180-DATE(2026,9,1))/7)+1)</f>
        <v>Check Date</v>
      </c>
    </row>
    <row r="1658" spans="23:23" x14ac:dyDescent="0.3">
      <c r="W1658" t="str">
        <f>IF(OR(A1591&lt;DATE(2026,9,1),A1591&gt;DATE(2026,9,28)),"Check Date",INT((A1591-DATE(2026,9,1))/7)+1)</f>
        <v>Check Date</v>
      </c>
    </row>
    <row r="1659" spans="23:23" x14ac:dyDescent="0.3">
      <c r="W1659" t="str">
        <f>IF(OR(A2773&lt;DATE(2026,9,1),A2773&gt;DATE(2026,9,28)),"Check Date",INT((A2773-DATE(2026,9,1))/7)+1)</f>
        <v>Check Date</v>
      </c>
    </row>
    <row r="1660" spans="23:23" x14ac:dyDescent="0.3">
      <c r="W1660" t="str">
        <f>IF(OR(A2974&lt;DATE(2026,9,1),A2974&gt;DATE(2026,9,28)),"Check Date",INT((A2974-DATE(2026,9,1))/7)+1)</f>
        <v>Check Date</v>
      </c>
    </row>
    <row r="1661" spans="23:23" x14ac:dyDescent="0.3">
      <c r="W1661" t="str">
        <f>IF(OR(A1709&lt;DATE(2026,9,1),A1709&gt;DATE(2026,9,28)),"Check Date",INT((A1709-DATE(2026,9,1))/7)+1)</f>
        <v>Check Date</v>
      </c>
    </row>
    <row r="1662" spans="23:23" x14ac:dyDescent="0.3">
      <c r="W1662" t="str">
        <f>IF(OR(A725&lt;DATE(2026,9,1),A725&gt;DATE(2026,9,28)),"Check Date",INT((A725-DATE(2026,9,1))/7)+1)</f>
        <v>Check Date</v>
      </c>
    </row>
    <row r="1663" spans="23:23" x14ac:dyDescent="0.3">
      <c r="W1663" t="str">
        <f>IF(OR(A125&lt;DATE(2026,9,1),A125&gt;DATE(2026,9,28)),"Check Date",INT((A125-DATE(2026,9,1))/7)+1)</f>
        <v>Check Date</v>
      </c>
    </row>
    <row r="1664" spans="23:23" x14ac:dyDescent="0.3">
      <c r="W1664" t="str">
        <f>IF(OR(A2257&lt;DATE(2026,9,1),A2257&gt;DATE(2026,9,28)),"Check Date",INT((A2257-DATE(2026,9,1))/7)+1)</f>
        <v>Check Date</v>
      </c>
    </row>
    <row r="1665" spans="23:23" x14ac:dyDescent="0.3">
      <c r="W1665" t="str">
        <f>IF(OR(A916&lt;DATE(2026,9,1),A916&gt;DATE(2026,9,28)),"Check Date",INT((A916-DATE(2026,9,1))/7)+1)</f>
        <v>Check Date</v>
      </c>
    </row>
    <row r="1666" spans="23:23" x14ac:dyDescent="0.3">
      <c r="W1666" t="str">
        <f>IF(OR(A907&lt;DATE(2026,9,1),A907&gt;DATE(2026,9,28)),"Check Date",INT((A907-DATE(2026,9,1))/7)+1)</f>
        <v>Check Date</v>
      </c>
    </row>
    <row r="1667" spans="23:23" x14ac:dyDescent="0.3">
      <c r="W1667" t="str">
        <f>IF(OR(A2933&lt;DATE(2026,9,1),A2933&gt;DATE(2026,9,28)),"Check Date",INT((A2933-DATE(2026,9,1))/7)+1)</f>
        <v>Check Date</v>
      </c>
    </row>
    <row r="1668" spans="23:23" x14ac:dyDescent="0.3">
      <c r="W1668" t="str">
        <f>IF(OR(A1517&lt;DATE(2026,9,1),A1517&gt;DATE(2026,9,28)),"Check Date",INT((A1517-DATE(2026,9,1))/7)+1)</f>
        <v>Check Date</v>
      </c>
    </row>
    <row r="1669" spans="23:23" x14ac:dyDescent="0.3">
      <c r="W1669" t="str">
        <f>IF(OR(A51&lt;DATE(2026,9,1),A51&gt;DATE(2026,9,28)),"Check Date",INT((A51-DATE(2026,9,1))/7)+1)</f>
        <v>Check Date</v>
      </c>
    </row>
    <row r="1670" spans="23:23" x14ac:dyDescent="0.3">
      <c r="W1670" t="str">
        <f>IF(OR(A2679&lt;DATE(2026,9,1),A2679&gt;DATE(2026,9,28)),"Check Date",INT((A2679-DATE(2026,9,1))/7)+1)</f>
        <v>Check Date</v>
      </c>
    </row>
    <row r="1671" spans="23:23" x14ac:dyDescent="0.3">
      <c r="W1671" t="str">
        <f>IF(OR(A1263&lt;DATE(2026,9,1),A1263&gt;DATE(2026,9,28)),"Check Date",INT((A1263-DATE(2026,9,1))/7)+1)</f>
        <v>Check Date</v>
      </c>
    </row>
    <row r="1672" spans="23:23" x14ac:dyDescent="0.3">
      <c r="W1672" t="str">
        <f>IF(OR(A1154&lt;DATE(2026,9,1),A1154&gt;DATE(2026,9,28)),"Check Date",INT((A1154-DATE(2026,9,1))/7)+1)</f>
        <v>Check Date</v>
      </c>
    </row>
    <row r="1673" spans="23:23" x14ac:dyDescent="0.3">
      <c r="W1673" t="str">
        <f>IF(OR(A889&lt;DATE(2026,9,1),A889&gt;DATE(2026,9,28)),"Check Date",INT((A889-DATE(2026,9,1))/7)+1)</f>
        <v>Check Date</v>
      </c>
    </row>
    <row r="1674" spans="23:23" x14ac:dyDescent="0.3">
      <c r="W1674" t="str">
        <f>IF(OR(A140&lt;DATE(2026,9,1),A140&gt;DATE(2026,9,28)),"Check Date",INT((A140-DATE(2026,9,1))/7)+1)</f>
        <v>Check Date</v>
      </c>
    </row>
    <row r="1675" spans="23:23" x14ac:dyDescent="0.3">
      <c r="W1675" t="str">
        <f>IF(OR(A2652&lt;DATE(2026,9,1),A2652&gt;DATE(2026,9,28)),"Check Date",INT((A2652-DATE(2026,9,1))/7)+1)</f>
        <v>Check Date</v>
      </c>
    </row>
    <row r="1676" spans="23:23" x14ac:dyDescent="0.3">
      <c r="W1676" t="str">
        <f>IF(OR(A2986&lt;DATE(2026,9,1),A2986&gt;DATE(2026,9,28)),"Check Date",INT((A2986-DATE(2026,9,1))/7)+1)</f>
        <v>Check Date</v>
      </c>
    </row>
    <row r="1677" spans="23:23" x14ac:dyDescent="0.3">
      <c r="W1677" t="str">
        <f>IF(OR(A684&lt;DATE(2026,9,1),A684&gt;DATE(2026,9,28)),"Check Date",INT((A684-DATE(2026,9,1))/7)+1)</f>
        <v>Check Date</v>
      </c>
    </row>
    <row r="1678" spans="23:23" x14ac:dyDescent="0.3">
      <c r="W1678" t="str">
        <f>IF(OR(A1729&lt;DATE(2026,9,1),A1729&gt;DATE(2026,9,28)),"Check Date",INT((A1729-DATE(2026,9,1))/7)+1)</f>
        <v>Check Date</v>
      </c>
    </row>
    <row r="1679" spans="23:23" x14ac:dyDescent="0.3">
      <c r="W1679" t="str">
        <f>IF(OR(A2234&lt;DATE(2026,9,1),A2234&gt;DATE(2026,9,28)),"Check Date",INT((A2234-DATE(2026,9,1))/7)+1)</f>
        <v>Check Date</v>
      </c>
    </row>
    <row r="1680" spans="23:23" x14ac:dyDescent="0.3">
      <c r="W1680" t="str">
        <f>IF(OR(A625&lt;DATE(2026,9,1),A625&gt;DATE(2026,9,28)),"Check Date",INT((A625-DATE(2026,9,1))/7)+1)</f>
        <v>Check Date</v>
      </c>
    </row>
    <row r="1681" spans="23:23" x14ac:dyDescent="0.3">
      <c r="W1681" t="str">
        <f>IF(OR(A419&lt;DATE(2026,9,1),A419&gt;DATE(2026,9,28)),"Check Date",INT((A419-DATE(2026,9,1))/7)+1)</f>
        <v>Check Date</v>
      </c>
    </row>
    <row r="1682" spans="23:23" x14ac:dyDescent="0.3">
      <c r="W1682" t="str">
        <f>IF(OR(A479&lt;DATE(2026,9,1),A479&gt;DATE(2026,9,28)),"Check Date",INT((A479-DATE(2026,9,1))/7)+1)</f>
        <v>Check Date</v>
      </c>
    </row>
    <row r="1683" spans="23:23" x14ac:dyDescent="0.3">
      <c r="W1683" t="str">
        <f>IF(OR(A2797&lt;DATE(2026,9,1),A2797&gt;DATE(2026,9,28)),"Check Date",INT((A2797-DATE(2026,9,1))/7)+1)</f>
        <v>Check Date</v>
      </c>
    </row>
    <row r="1684" spans="23:23" x14ac:dyDescent="0.3">
      <c r="W1684" t="str">
        <f>IF(OR(A135&lt;DATE(2026,9,1),A135&gt;DATE(2026,9,28)),"Check Date",INT((A135-DATE(2026,9,1))/7)+1)</f>
        <v>Check Date</v>
      </c>
    </row>
    <row r="1685" spans="23:23" x14ac:dyDescent="0.3">
      <c r="W1685" t="str">
        <f>IF(OR(A2120&lt;DATE(2026,9,1),A2120&gt;DATE(2026,9,28)),"Check Date",INT((A2120-DATE(2026,9,1))/7)+1)</f>
        <v>Check Date</v>
      </c>
    </row>
    <row r="1686" spans="23:23" x14ac:dyDescent="0.3">
      <c r="W1686" t="str">
        <f>IF(OR(A2829&lt;DATE(2026,9,1),A2829&gt;DATE(2026,9,28)),"Check Date",INT((A2829-DATE(2026,9,1))/7)+1)</f>
        <v>Check Date</v>
      </c>
    </row>
    <row r="1687" spans="23:23" x14ac:dyDescent="0.3">
      <c r="W1687" t="str">
        <f>IF(OR(A701&lt;DATE(2026,9,1),A701&gt;DATE(2026,9,28)),"Check Date",INT((A701-DATE(2026,9,1))/7)+1)</f>
        <v>Check Date</v>
      </c>
    </row>
    <row r="1688" spans="23:23" x14ac:dyDescent="0.3">
      <c r="W1688" t="str">
        <f>IF(OR(A2632&lt;DATE(2026,9,1),A2632&gt;DATE(2026,9,28)),"Check Date",INT((A2632-DATE(2026,9,1))/7)+1)</f>
        <v>Check Date</v>
      </c>
    </row>
    <row r="1689" spans="23:23" x14ac:dyDescent="0.3">
      <c r="W1689" t="str">
        <f>IF(OR(A59&lt;DATE(2026,9,1),A59&gt;DATE(2026,9,28)),"Check Date",INT((A59-DATE(2026,9,1))/7)+1)</f>
        <v>Check Date</v>
      </c>
    </row>
    <row r="1690" spans="23:23" x14ac:dyDescent="0.3">
      <c r="W1690" t="str">
        <f>IF(OR(A1222&lt;DATE(2026,9,1),A1222&gt;DATE(2026,9,28)),"Check Date",INT((A1222-DATE(2026,9,1))/7)+1)</f>
        <v>Check Date</v>
      </c>
    </row>
    <row r="1691" spans="23:23" x14ac:dyDescent="0.3">
      <c r="W1691" t="str">
        <f>IF(OR(A1268&lt;DATE(2026,9,1),A1268&gt;DATE(2026,9,28)),"Check Date",INT((A1268-DATE(2026,9,1))/7)+1)</f>
        <v>Check Date</v>
      </c>
    </row>
    <row r="1692" spans="23:23" x14ac:dyDescent="0.3">
      <c r="W1692" t="str">
        <f>IF(OR(A1534&lt;DATE(2026,9,1),A1534&gt;DATE(2026,9,28)),"Check Date",INT((A1534-DATE(2026,9,1))/7)+1)</f>
        <v>Check Date</v>
      </c>
    </row>
    <row r="1693" spans="23:23" x14ac:dyDescent="0.3">
      <c r="W1693" t="str">
        <f>IF(OR(A2710&lt;DATE(2026,9,1),A2710&gt;DATE(2026,9,28)),"Check Date",INT((A2710-DATE(2026,9,1))/7)+1)</f>
        <v>Check Date</v>
      </c>
    </row>
    <row r="1694" spans="23:23" x14ac:dyDescent="0.3">
      <c r="W1694" t="str">
        <f>IF(OR(A2916&lt;DATE(2026,9,1),A2916&gt;DATE(2026,9,28)),"Check Date",INT((A2916-DATE(2026,9,1))/7)+1)</f>
        <v>Check Date</v>
      </c>
    </row>
    <row r="1695" spans="23:23" x14ac:dyDescent="0.3">
      <c r="W1695" t="str">
        <f>IF(OR(A1376&lt;DATE(2026,9,1),A1376&gt;DATE(2026,9,28)),"Check Date",INT((A1376-DATE(2026,9,1))/7)+1)</f>
        <v>Check Date</v>
      </c>
    </row>
    <row r="1696" spans="23:23" x14ac:dyDescent="0.3">
      <c r="W1696" t="str">
        <f>IF(OR(A350&lt;DATE(2026,9,1),A350&gt;DATE(2026,9,28)),"Check Date",INT((A350-DATE(2026,9,1))/7)+1)</f>
        <v>Check Date</v>
      </c>
    </row>
    <row r="1697" spans="23:23" x14ac:dyDescent="0.3">
      <c r="W1697" t="str">
        <f>IF(OR(A2946&lt;DATE(2026,9,1),A2946&gt;DATE(2026,9,28)),"Check Date",INT((A2946-DATE(2026,9,1))/7)+1)</f>
        <v>Check Date</v>
      </c>
    </row>
    <row r="1698" spans="23:23" x14ac:dyDescent="0.3">
      <c r="W1698" t="str">
        <f>IF(OR(A2049&lt;DATE(2026,9,1),A2049&gt;DATE(2026,9,28)),"Check Date",INT((A2049-DATE(2026,9,1))/7)+1)</f>
        <v>Check Date</v>
      </c>
    </row>
    <row r="1699" spans="23:23" x14ac:dyDescent="0.3">
      <c r="W1699" t="str">
        <f>IF(OR(A2857&lt;DATE(2026,9,1),A2857&gt;DATE(2026,9,28)),"Check Date",INT((A2857-DATE(2026,9,1))/7)+1)</f>
        <v>Check Date</v>
      </c>
    </row>
    <row r="1700" spans="23:23" x14ac:dyDescent="0.3">
      <c r="W1700" t="str">
        <f>IF(OR(A1821&lt;DATE(2026,9,1),A1821&gt;DATE(2026,9,28)),"Check Date",INT((A1821-DATE(2026,9,1))/7)+1)</f>
        <v>Check Date</v>
      </c>
    </row>
    <row r="1701" spans="23:23" x14ac:dyDescent="0.3">
      <c r="W1701" t="str">
        <f>IF(OR(A662&lt;DATE(2026,9,1),A662&gt;DATE(2026,9,28)),"Check Date",INT((A662-DATE(2026,9,1))/7)+1)</f>
        <v>Check Date</v>
      </c>
    </row>
    <row r="1702" spans="23:23" x14ac:dyDescent="0.3">
      <c r="W1702" t="str">
        <f>IF(OR(A2848&lt;DATE(2026,9,1),A2848&gt;DATE(2026,9,28)),"Check Date",INT((A2848-DATE(2026,9,1))/7)+1)</f>
        <v>Check Date</v>
      </c>
    </row>
    <row r="1703" spans="23:23" x14ac:dyDescent="0.3">
      <c r="W1703" t="str">
        <f>IF(OR(A706&lt;DATE(2026,9,1),A706&gt;DATE(2026,9,28)),"Check Date",INT((A706-DATE(2026,9,1))/7)+1)</f>
        <v>Check Date</v>
      </c>
    </row>
    <row r="1704" spans="23:23" x14ac:dyDescent="0.3">
      <c r="W1704" t="str">
        <f>IF(OR(A2594&lt;DATE(2026,9,1),A2594&gt;DATE(2026,9,28)),"Check Date",INT((A2594-DATE(2026,9,1))/7)+1)</f>
        <v>Check Date</v>
      </c>
    </row>
    <row r="1705" spans="23:23" x14ac:dyDescent="0.3">
      <c r="W1705" t="str">
        <f>IF(OR(A2657&lt;DATE(2026,9,1),A2657&gt;DATE(2026,9,28)),"Check Date",INT((A2657-DATE(2026,9,1))/7)+1)</f>
        <v>Check Date</v>
      </c>
    </row>
    <row r="1706" spans="23:23" x14ac:dyDescent="0.3">
      <c r="W1706" t="str">
        <f>IF(OR(A2709&lt;DATE(2026,9,1),A2709&gt;DATE(2026,9,28)),"Check Date",INT((A2709-DATE(2026,9,1))/7)+1)</f>
        <v>Check Date</v>
      </c>
    </row>
    <row r="1707" spans="23:23" x14ac:dyDescent="0.3">
      <c r="W1707" t="str">
        <f>IF(OR(A2459&lt;DATE(2026,9,1),A2459&gt;DATE(2026,9,28)),"Check Date",INT((A2459-DATE(2026,9,1))/7)+1)</f>
        <v>Check Date</v>
      </c>
    </row>
    <row r="1708" spans="23:23" x14ac:dyDescent="0.3">
      <c r="W1708" t="str">
        <f>IF(OR(A1961&lt;DATE(2026,9,1),A1961&gt;DATE(2026,9,28)),"Check Date",INT((A1961-DATE(2026,9,1))/7)+1)</f>
        <v>Check Date</v>
      </c>
    </row>
    <row r="1709" spans="23:23" x14ac:dyDescent="0.3">
      <c r="W1709" t="str">
        <f>IF(OR(A435&lt;DATE(2026,9,1),A435&gt;DATE(2026,9,28)),"Check Date",INT((A435-DATE(2026,9,1))/7)+1)</f>
        <v>Check Date</v>
      </c>
    </row>
    <row r="1710" spans="23:23" x14ac:dyDescent="0.3">
      <c r="W1710" t="str">
        <f>IF(OR(A1406&lt;DATE(2026,9,1),A1406&gt;DATE(2026,9,28)),"Check Date",INT((A1406-DATE(2026,9,1))/7)+1)</f>
        <v>Check Date</v>
      </c>
    </row>
    <row r="1711" spans="23:23" x14ac:dyDescent="0.3">
      <c r="W1711" t="str">
        <f>IF(OR(A491&lt;DATE(2026,9,1),A491&gt;DATE(2026,9,28)),"Check Date",INT((A491-DATE(2026,9,1))/7)+1)</f>
        <v>Check Date</v>
      </c>
    </row>
    <row r="1712" spans="23:23" x14ac:dyDescent="0.3">
      <c r="W1712" t="str">
        <f>IF(OR(A1422&lt;DATE(2026,9,1),A1422&gt;DATE(2026,9,28)),"Check Date",INT((A1422-DATE(2026,9,1))/7)+1)</f>
        <v>Check Date</v>
      </c>
    </row>
    <row r="1713" spans="23:23" x14ac:dyDescent="0.3">
      <c r="W1713" t="str">
        <f>IF(OR(A228&lt;DATE(2026,9,1),A228&gt;DATE(2026,9,28)),"Check Date",INT((A228-DATE(2026,9,1))/7)+1)</f>
        <v>Check Date</v>
      </c>
    </row>
    <row r="1714" spans="23:23" x14ac:dyDescent="0.3">
      <c r="W1714" t="str">
        <f>IF(OR(A2205&lt;DATE(2026,9,1),A2205&gt;DATE(2026,9,28)),"Check Date",INT((A2205-DATE(2026,9,1))/7)+1)</f>
        <v>Check Date</v>
      </c>
    </row>
    <row r="1715" spans="23:23" x14ac:dyDescent="0.3">
      <c r="W1715" t="str">
        <f>IF(OR(A2854&lt;DATE(2026,9,1),A2854&gt;DATE(2026,9,28)),"Check Date",INT((A2854-DATE(2026,9,1))/7)+1)</f>
        <v>Check Date</v>
      </c>
    </row>
    <row r="1716" spans="23:23" x14ac:dyDescent="0.3">
      <c r="W1716" t="str">
        <f>IF(OR(A1266&lt;DATE(2026,9,1),A1266&gt;DATE(2026,9,28)),"Check Date",INT((A1266-DATE(2026,9,1))/7)+1)</f>
        <v>Check Date</v>
      </c>
    </row>
    <row r="1717" spans="23:23" x14ac:dyDescent="0.3">
      <c r="W1717" t="str">
        <f>IF(OR(A738&lt;DATE(2026,9,1),A738&gt;DATE(2026,9,28)),"Check Date",INT((A738-DATE(2026,9,1))/7)+1)</f>
        <v>Check Date</v>
      </c>
    </row>
    <row r="1718" spans="23:23" x14ac:dyDescent="0.3">
      <c r="W1718" t="str">
        <f>IF(OR(A1571&lt;DATE(2026,9,1),A1571&gt;DATE(2026,9,28)),"Check Date",INT((A1571-DATE(2026,9,1))/7)+1)</f>
        <v>Check Date</v>
      </c>
    </row>
    <row r="1719" spans="23:23" x14ac:dyDescent="0.3">
      <c r="W1719" t="str">
        <f>IF(OR(A1702&lt;DATE(2026,9,1),A1702&gt;DATE(2026,9,28)),"Check Date",INT((A1702-DATE(2026,9,1))/7)+1)</f>
        <v>Check Date</v>
      </c>
    </row>
    <row r="1720" spans="23:23" x14ac:dyDescent="0.3">
      <c r="W1720" t="str">
        <f>IF(OR(A1431&lt;DATE(2026,9,1),A1431&gt;DATE(2026,9,28)),"Check Date",INT((A1431-DATE(2026,9,1))/7)+1)</f>
        <v>Check Date</v>
      </c>
    </row>
    <row r="1721" spans="23:23" x14ac:dyDescent="0.3">
      <c r="W1721" t="str">
        <f>IF(OR(A1219&lt;DATE(2026,9,1),A1219&gt;DATE(2026,9,28)),"Check Date",INT((A1219-DATE(2026,9,1))/7)+1)</f>
        <v>Check Date</v>
      </c>
    </row>
    <row r="1722" spans="23:23" x14ac:dyDescent="0.3">
      <c r="W1722" t="str">
        <f>IF(OR(A1640&lt;DATE(2026,9,1),A1640&gt;DATE(2026,9,28)),"Check Date",INT((A1640-DATE(2026,9,1))/7)+1)</f>
        <v>Check Date</v>
      </c>
    </row>
    <row r="1723" spans="23:23" x14ac:dyDescent="0.3">
      <c r="W1723" t="str">
        <f>IF(OR(A198&lt;DATE(2026,9,1),A198&gt;DATE(2026,9,28)),"Check Date",INT((A198-DATE(2026,9,1))/7)+1)</f>
        <v>Check Date</v>
      </c>
    </row>
    <row r="1724" spans="23:23" x14ac:dyDescent="0.3">
      <c r="W1724" t="str">
        <f>IF(OR(A1713&lt;DATE(2026,9,1),A1713&gt;DATE(2026,9,28)),"Check Date",INT((A1713-DATE(2026,9,1))/7)+1)</f>
        <v>Check Date</v>
      </c>
    </row>
    <row r="1725" spans="23:23" x14ac:dyDescent="0.3">
      <c r="W1725" t="str">
        <f>IF(OR(A1271&lt;DATE(2026,9,1),A1271&gt;DATE(2026,9,28)),"Check Date",INT((A1271-DATE(2026,9,1))/7)+1)</f>
        <v>Check Date</v>
      </c>
    </row>
    <row r="1726" spans="23:23" x14ac:dyDescent="0.3">
      <c r="W1726" t="str">
        <f>IF(OR(A2664&lt;DATE(2026,9,1),A2664&gt;DATE(2026,9,28)),"Check Date",INT((A2664-DATE(2026,9,1))/7)+1)</f>
        <v>Check Date</v>
      </c>
    </row>
    <row r="1727" spans="23:23" x14ac:dyDescent="0.3">
      <c r="W1727" t="str">
        <f>IF(OR(A2963&lt;DATE(2026,9,1),A2963&gt;DATE(2026,9,28)),"Check Date",INT((A2963-DATE(2026,9,1))/7)+1)</f>
        <v>Check Date</v>
      </c>
    </row>
    <row r="1728" spans="23:23" x14ac:dyDescent="0.3">
      <c r="W1728" t="str">
        <f>IF(OR(A366&lt;DATE(2026,9,1),A366&gt;DATE(2026,9,28)),"Check Date",INT((A366-DATE(2026,9,1))/7)+1)</f>
        <v>Check Date</v>
      </c>
    </row>
    <row r="1729" spans="23:23" x14ac:dyDescent="0.3">
      <c r="W1729" t="str">
        <f>IF(OR(A113&lt;DATE(2026,9,1),A113&gt;DATE(2026,9,28)),"Check Date",INT((A113-DATE(2026,9,1))/7)+1)</f>
        <v>Check Date</v>
      </c>
    </row>
    <row r="1730" spans="23:23" x14ac:dyDescent="0.3">
      <c r="W1730" t="str">
        <f>IF(OR(A1802&lt;DATE(2026,9,1),A1802&gt;DATE(2026,9,28)),"Check Date",INT((A1802-DATE(2026,9,1))/7)+1)</f>
        <v>Check Date</v>
      </c>
    </row>
    <row r="1731" spans="23:23" x14ac:dyDescent="0.3">
      <c r="W1731" t="str">
        <f>IF(OR(A2572&lt;DATE(2026,9,1),A2572&gt;DATE(2026,9,28)),"Check Date",INT((A2572-DATE(2026,9,1))/7)+1)</f>
        <v>Check Date</v>
      </c>
    </row>
    <row r="1732" spans="23:23" x14ac:dyDescent="0.3">
      <c r="W1732" t="str">
        <f>IF(OR(A2778&lt;DATE(2026,9,1),A2778&gt;DATE(2026,9,28)),"Check Date",INT((A2778-DATE(2026,9,1))/7)+1)</f>
        <v>Check Date</v>
      </c>
    </row>
    <row r="1733" spans="23:23" x14ac:dyDescent="0.3">
      <c r="W1733" t="str">
        <f>IF(OR(A1073&lt;DATE(2026,9,1),A1073&gt;DATE(2026,9,28)),"Check Date",INT((A1073-DATE(2026,9,1))/7)+1)</f>
        <v>Check Date</v>
      </c>
    </row>
    <row r="1734" spans="23:23" x14ac:dyDescent="0.3">
      <c r="W1734" t="str">
        <f>IF(OR(A61&lt;DATE(2026,9,1),A61&gt;DATE(2026,9,28)),"Check Date",INT((A61-DATE(2026,9,1))/7)+1)</f>
        <v>Check Date</v>
      </c>
    </row>
    <row r="1735" spans="23:23" x14ac:dyDescent="0.3">
      <c r="W1735" t="str">
        <f>IF(OR(A2486&lt;DATE(2026,9,1),A2486&gt;DATE(2026,9,28)),"Check Date",INT((A2486-DATE(2026,9,1))/7)+1)</f>
        <v>Check Date</v>
      </c>
    </row>
    <row r="1736" spans="23:23" x14ac:dyDescent="0.3">
      <c r="W1736" t="str">
        <f>IF(OR(A2337&lt;DATE(2026,9,1),A2337&gt;DATE(2026,9,28)),"Check Date",INT((A2337-DATE(2026,9,1))/7)+1)</f>
        <v>Check Date</v>
      </c>
    </row>
    <row r="1737" spans="23:23" x14ac:dyDescent="0.3">
      <c r="W1737" t="str">
        <f>IF(OR(A937&lt;DATE(2026,9,1),A937&gt;DATE(2026,9,28)),"Check Date",INT((A937-DATE(2026,9,1))/7)+1)</f>
        <v>Check Date</v>
      </c>
    </row>
    <row r="1738" spans="23:23" x14ac:dyDescent="0.3">
      <c r="W1738" t="str">
        <f>IF(OR(A897&lt;DATE(2026,9,1),A897&gt;DATE(2026,9,28)),"Check Date",INT((A897-DATE(2026,9,1))/7)+1)</f>
        <v>Check Date</v>
      </c>
    </row>
    <row r="1739" spans="23:23" x14ac:dyDescent="0.3">
      <c r="W1739" t="str">
        <f>IF(OR(A2289&lt;DATE(2026,9,1),A2289&gt;DATE(2026,9,28)),"Check Date",INT((A2289-DATE(2026,9,1))/7)+1)</f>
        <v>Check Date</v>
      </c>
    </row>
    <row r="1740" spans="23:23" x14ac:dyDescent="0.3">
      <c r="W1740" t="str">
        <f>IF(OR(A68&lt;DATE(2026,9,1),A68&gt;DATE(2026,9,28)),"Check Date",INT((A68-DATE(2026,9,1))/7)+1)</f>
        <v>Check Date</v>
      </c>
    </row>
    <row r="1741" spans="23:23" x14ac:dyDescent="0.3">
      <c r="W1741" t="str">
        <f>IF(OR(A2755&lt;DATE(2026,9,1),A2755&gt;DATE(2026,9,28)),"Check Date",INT((A2755-DATE(2026,9,1))/7)+1)</f>
        <v>Check Date</v>
      </c>
    </row>
    <row r="1742" spans="23:23" x14ac:dyDescent="0.3">
      <c r="W1742" t="str">
        <f>IF(OR(A260&lt;DATE(2026,9,1),A260&gt;DATE(2026,9,28)),"Check Date",INT((A260-DATE(2026,9,1))/7)+1)</f>
        <v>Check Date</v>
      </c>
    </row>
    <row r="1743" spans="23:23" x14ac:dyDescent="0.3">
      <c r="W1743" t="str">
        <f>IF(OR(A2623&lt;DATE(2026,9,1),A2623&gt;DATE(2026,9,28)),"Check Date",INT((A2623-DATE(2026,9,1))/7)+1)</f>
        <v>Check Date</v>
      </c>
    </row>
    <row r="1744" spans="23:23" x14ac:dyDescent="0.3">
      <c r="W1744" t="str">
        <f>IF(OR(A2566&lt;DATE(2026,9,1),A2566&gt;DATE(2026,9,28)),"Check Date",INT((A2566-DATE(2026,9,1))/7)+1)</f>
        <v>Check Date</v>
      </c>
    </row>
    <row r="1745" spans="23:23" x14ac:dyDescent="0.3">
      <c r="W1745" t="str">
        <f>IF(OR(A1937&lt;DATE(2026,9,1),A1937&gt;DATE(2026,9,28)),"Check Date",INT((A1937-DATE(2026,9,1))/7)+1)</f>
        <v>Check Date</v>
      </c>
    </row>
    <row r="1746" spans="23:23" x14ac:dyDescent="0.3">
      <c r="W1746" t="str">
        <f>IF(OR(A227&lt;DATE(2026,9,1),A227&gt;DATE(2026,9,28)),"Check Date",INT((A227-DATE(2026,9,1))/7)+1)</f>
        <v>Check Date</v>
      </c>
    </row>
    <row r="1747" spans="23:23" x14ac:dyDescent="0.3">
      <c r="W1747" t="str">
        <f>IF(OR(A1240&lt;DATE(2026,9,1),A1240&gt;DATE(2026,9,28)),"Check Date",INT((A1240-DATE(2026,9,1))/7)+1)</f>
        <v>Check Date</v>
      </c>
    </row>
    <row r="1748" spans="23:23" x14ac:dyDescent="0.3">
      <c r="W1748" t="str">
        <f>IF(OR(A2877&lt;DATE(2026,9,1),A2877&gt;DATE(2026,9,28)),"Check Date",INT((A2877-DATE(2026,9,1))/7)+1)</f>
        <v>Check Date</v>
      </c>
    </row>
    <row r="1749" spans="23:23" x14ac:dyDescent="0.3">
      <c r="W1749" t="str">
        <f>IF(OR(A2070&lt;DATE(2026,9,1),A2070&gt;DATE(2026,9,28)),"Check Date",INT((A2070-DATE(2026,9,1))/7)+1)</f>
        <v>Check Date</v>
      </c>
    </row>
    <row r="1750" spans="23:23" x14ac:dyDescent="0.3">
      <c r="W1750" t="str">
        <f>IF(OR(A1951&lt;DATE(2026,9,1),A1951&gt;DATE(2026,9,28)),"Check Date",INT((A1951-DATE(2026,9,1))/7)+1)</f>
        <v>Check Date</v>
      </c>
    </row>
    <row r="1751" spans="23:23" x14ac:dyDescent="0.3">
      <c r="W1751" t="str">
        <f>IF(OR(A2209&lt;DATE(2026,9,1),A2209&gt;DATE(2026,9,28)),"Check Date",INT((A2209-DATE(2026,9,1))/7)+1)</f>
        <v>Check Date</v>
      </c>
    </row>
    <row r="1752" spans="23:23" x14ac:dyDescent="0.3">
      <c r="W1752" t="str">
        <f>IF(OR(A185&lt;DATE(2026,9,1),A185&gt;DATE(2026,9,28)),"Check Date",INT((A185-DATE(2026,9,1))/7)+1)</f>
        <v>Check Date</v>
      </c>
    </row>
    <row r="1753" spans="23:23" x14ac:dyDescent="0.3">
      <c r="W1753" t="str">
        <f>IF(OR(A1353&lt;DATE(2026,9,1),A1353&gt;DATE(2026,9,28)),"Check Date",INT((A1353-DATE(2026,9,1))/7)+1)</f>
        <v>Check Date</v>
      </c>
    </row>
    <row r="1754" spans="23:23" x14ac:dyDescent="0.3">
      <c r="W1754" t="str">
        <f>IF(OR(A1775&lt;DATE(2026,9,1),A1775&gt;DATE(2026,9,28)),"Check Date",INT((A1775-DATE(2026,9,1))/7)+1)</f>
        <v>Check Date</v>
      </c>
    </row>
    <row r="1755" spans="23:23" x14ac:dyDescent="0.3">
      <c r="W1755" t="str">
        <f>IF(OR(A536&lt;DATE(2026,9,1),A536&gt;DATE(2026,9,28)),"Check Date",INT((A536-DATE(2026,9,1))/7)+1)</f>
        <v>Check Date</v>
      </c>
    </row>
    <row r="1756" spans="23:23" x14ac:dyDescent="0.3">
      <c r="W1756" t="str">
        <f>IF(OR(A1430&lt;DATE(2026,9,1),A1430&gt;DATE(2026,9,28)),"Check Date",INT((A1430-DATE(2026,9,1))/7)+1)</f>
        <v>Check Date</v>
      </c>
    </row>
    <row r="1757" spans="23:23" x14ac:dyDescent="0.3">
      <c r="W1757" t="str">
        <f>IF(OR(A1005&lt;DATE(2026,9,1),A1005&gt;DATE(2026,9,28)),"Check Date",INT((A1005-DATE(2026,9,1))/7)+1)</f>
        <v>Check Date</v>
      </c>
    </row>
    <row r="1758" spans="23:23" x14ac:dyDescent="0.3">
      <c r="W1758" t="str">
        <f>IF(OR(A268&lt;DATE(2026,9,1),A268&gt;DATE(2026,9,28)),"Check Date",INT((A268-DATE(2026,9,1))/7)+1)</f>
        <v>Check Date</v>
      </c>
    </row>
    <row r="1759" spans="23:23" x14ac:dyDescent="0.3">
      <c r="W1759" t="str">
        <f>IF(OR(A271&lt;DATE(2026,9,1),A271&gt;DATE(2026,9,28)),"Check Date",INT((A271-DATE(2026,9,1))/7)+1)</f>
        <v>Check Date</v>
      </c>
    </row>
    <row r="1760" spans="23:23" x14ac:dyDescent="0.3">
      <c r="W1760" t="str">
        <f>IF(OR(A1040&lt;DATE(2026,9,1),A1040&gt;DATE(2026,9,28)),"Check Date",INT((A1040-DATE(2026,9,1))/7)+1)</f>
        <v>Check Date</v>
      </c>
    </row>
    <row r="1761" spans="23:23" x14ac:dyDescent="0.3">
      <c r="W1761" t="str">
        <f>IF(OR(A2619&lt;DATE(2026,9,1),A2619&gt;DATE(2026,9,28)),"Check Date",INT((A2619-DATE(2026,9,1))/7)+1)</f>
        <v>Check Date</v>
      </c>
    </row>
    <row r="1762" spans="23:23" x14ac:dyDescent="0.3">
      <c r="W1762" t="str">
        <f>IF(OR(A1123&lt;DATE(2026,9,1),A1123&gt;DATE(2026,9,28)),"Check Date",INT((A1123-DATE(2026,9,1))/7)+1)</f>
        <v>Check Date</v>
      </c>
    </row>
    <row r="1763" spans="23:23" x14ac:dyDescent="0.3">
      <c r="W1763" t="str">
        <f>IF(OR(A2629&lt;DATE(2026,9,1),A2629&gt;DATE(2026,9,28)),"Check Date",INT((A2629-DATE(2026,9,1))/7)+1)</f>
        <v>Check Date</v>
      </c>
    </row>
    <row r="1764" spans="23:23" x14ac:dyDescent="0.3">
      <c r="W1764" t="str">
        <f>IF(OR(A405&lt;DATE(2026,9,1),A405&gt;DATE(2026,9,28)),"Check Date",INT((A405-DATE(2026,9,1))/7)+1)</f>
        <v>Check Date</v>
      </c>
    </row>
    <row r="1765" spans="23:23" x14ac:dyDescent="0.3">
      <c r="W1765" t="str">
        <f>IF(OR(A1175&lt;DATE(2026,9,1),A1175&gt;DATE(2026,9,28)),"Check Date",INT((A1175-DATE(2026,9,1))/7)+1)</f>
        <v>Check Date</v>
      </c>
    </row>
    <row r="1766" spans="23:23" x14ac:dyDescent="0.3">
      <c r="W1766" t="str">
        <f>IF(OR(A1251&lt;DATE(2026,9,1),A1251&gt;DATE(2026,9,28)),"Check Date",INT((A1251-DATE(2026,9,1))/7)+1)</f>
        <v>Check Date</v>
      </c>
    </row>
    <row r="1767" spans="23:23" x14ac:dyDescent="0.3">
      <c r="W1767" t="str">
        <f>IF(OR(A2472&lt;DATE(2026,9,1),A2472&gt;DATE(2026,9,28)),"Check Date",INT((A2472-DATE(2026,9,1))/7)+1)</f>
        <v>Check Date</v>
      </c>
    </row>
    <row r="1768" spans="23:23" x14ac:dyDescent="0.3">
      <c r="W1768" t="str">
        <f>IF(OR(A1244&lt;DATE(2026,9,1),A1244&gt;DATE(2026,9,28)),"Check Date",INT((A1244-DATE(2026,9,1))/7)+1)</f>
        <v>Check Date</v>
      </c>
    </row>
    <row r="1769" spans="23:23" x14ac:dyDescent="0.3">
      <c r="W1769" t="str">
        <f>IF(OR(A2975&lt;DATE(2026,9,1),A2975&gt;DATE(2026,9,28)),"Check Date",INT((A2975-DATE(2026,9,1))/7)+1)</f>
        <v>Check Date</v>
      </c>
    </row>
    <row r="1770" spans="23:23" x14ac:dyDescent="0.3">
      <c r="W1770" t="str">
        <f>IF(OR(A1972&lt;DATE(2026,9,1),A1972&gt;DATE(2026,9,28)),"Check Date",INT((A1972-DATE(2026,9,1))/7)+1)</f>
        <v>Check Date</v>
      </c>
    </row>
    <row r="1771" spans="23:23" x14ac:dyDescent="0.3">
      <c r="W1771" t="str">
        <f>IF(OR(A2474&lt;DATE(2026,9,1),A2474&gt;DATE(2026,9,28)),"Check Date",INT((A2474-DATE(2026,9,1))/7)+1)</f>
        <v>Check Date</v>
      </c>
    </row>
    <row r="1772" spans="23:23" x14ac:dyDescent="0.3">
      <c r="W1772" t="str">
        <f>IF(OR(A692&lt;DATE(2026,9,1),A692&gt;DATE(2026,9,28)),"Check Date",INT((A692-DATE(2026,9,1))/7)+1)</f>
        <v>Check Date</v>
      </c>
    </row>
    <row r="1773" spans="23:23" x14ac:dyDescent="0.3">
      <c r="W1773" t="str">
        <f>IF(OR(A257&lt;DATE(2026,9,1),A257&gt;DATE(2026,9,28)),"Check Date",INT((A257-DATE(2026,9,1))/7)+1)</f>
        <v>Check Date</v>
      </c>
    </row>
    <row r="1774" spans="23:23" x14ac:dyDescent="0.3">
      <c r="W1774" t="str">
        <f>IF(OR(A2948&lt;DATE(2026,9,1),A2948&gt;DATE(2026,9,28)),"Check Date",INT((A2948-DATE(2026,9,1))/7)+1)</f>
        <v>Check Date</v>
      </c>
    </row>
    <row r="1775" spans="23:23" x14ac:dyDescent="0.3">
      <c r="W1775" t="str">
        <f>IF(OR(A1380&lt;DATE(2026,9,1),A1380&gt;DATE(2026,9,28)),"Check Date",INT((A1380-DATE(2026,9,1))/7)+1)</f>
        <v>Check Date</v>
      </c>
    </row>
    <row r="1776" spans="23:23" x14ac:dyDescent="0.3">
      <c r="W1776" t="str">
        <f>IF(OR(A1147&lt;DATE(2026,9,1),A1147&gt;DATE(2026,9,28)),"Check Date",INT((A1147-DATE(2026,9,1))/7)+1)</f>
        <v>Check Date</v>
      </c>
    </row>
    <row r="1777" spans="23:23" x14ac:dyDescent="0.3">
      <c r="W1777" t="str">
        <f>IF(OR(A1416&lt;DATE(2026,9,1),A1416&gt;DATE(2026,9,28)),"Check Date",INT((A1416-DATE(2026,9,1))/7)+1)</f>
        <v>Check Date</v>
      </c>
    </row>
    <row r="1778" spans="23:23" x14ac:dyDescent="0.3">
      <c r="W1778" t="str">
        <f>IF(OR(A191&lt;DATE(2026,9,1),A191&gt;DATE(2026,9,28)),"Check Date",INT((A191-DATE(2026,9,1))/7)+1)</f>
        <v>Check Date</v>
      </c>
    </row>
    <row r="1779" spans="23:23" x14ac:dyDescent="0.3">
      <c r="W1779" t="str">
        <f>IF(OR(A1366&lt;DATE(2026,9,1),A1366&gt;DATE(2026,9,28)),"Check Date",INT((A1366-DATE(2026,9,1))/7)+1)</f>
        <v>Check Date</v>
      </c>
    </row>
    <row r="1780" spans="23:23" x14ac:dyDescent="0.3">
      <c r="W1780" t="str">
        <f>IF(OR(A64&lt;DATE(2026,9,1),A64&gt;DATE(2026,9,28)),"Check Date",INT((A64-DATE(2026,9,1))/7)+1)</f>
        <v>Check Date</v>
      </c>
    </row>
    <row r="1781" spans="23:23" x14ac:dyDescent="0.3">
      <c r="W1781" t="str">
        <f>IF(OR(A972&lt;DATE(2026,9,1),A972&gt;DATE(2026,9,28)),"Check Date",INT((A972-DATE(2026,9,1))/7)+1)</f>
        <v>Check Date</v>
      </c>
    </row>
    <row r="1782" spans="23:23" x14ac:dyDescent="0.3">
      <c r="W1782" t="str">
        <f>IF(OR(A2344&lt;DATE(2026,9,1),A2344&gt;DATE(2026,9,28)),"Check Date",INT((A2344-DATE(2026,9,1))/7)+1)</f>
        <v>Check Date</v>
      </c>
    </row>
    <row r="1783" spans="23:23" x14ac:dyDescent="0.3">
      <c r="W1783" t="str">
        <f>IF(OR(A283&lt;DATE(2026,9,1),A283&gt;DATE(2026,9,28)),"Check Date",INT((A283-DATE(2026,9,1))/7)+1)</f>
        <v>Check Date</v>
      </c>
    </row>
    <row r="1784" spans="23:23" x14ac:dyDescent="0.3">
      <c r="W1784" t="str">
        <f>IF(OR(A485&lt;DATE(2026,9,1),A485&gt;DATE(2026,9,28)),"Check Date",INT((A485-DATE(2026,9,1))/7)+1)</f>
        <v>Check Date</v>
      </c>
    </row>
    <row r="1785" spans="23:23" x14ac:dyDescent="0.3">
      <c r="W1785" t="str">
        <f>IF(OR(A506&lt;DATE(2026,9,1),A506&gt;DATE(2026,9,28)),"Check Date",INT((A506-DATE(2026,9,1))/7)+1)</f>
        <v>Check Date</v>
      </c>
    </row>
    <row r="1786" spans="23:23" x14ac:dyDescent="0.3">
      <c r="W1786" t="str">
        <f>IF(OR(A770&lt;DATE(2026,9,1),A770&gt;DATE(2026,9,28)),"Check Date",INT((A770-DATE(2026,9,1))/7)+1)</f>
        <v>Check Date</v>
      </c>
    </row>
    <row r="1787" spans="23:23" x14ac:dyDescent="0.3">
      <c r="W1787" t="str">
        <f>IF(OR(A1454&lt;DATE(2026,9,1),A1454&gt;DATE(2026,9,28)),"Check Date",INT((A1454-DATE(2026,9,1))/7)+1)</f>
        <v>Check Date</v>
      </c>
    </row>
    <row r="1788" spans="23:23" x14ac:dyDescent="0.3">
      <c r="W1788" t="str">
        <f>IF(OR(A1558&lt;DATE(2026,9,1),A1558&gt;DATE(2026,9,28)),"Check Date",INT((A1558-DATE(2026,9,1))/7)+1)</f>
        <v>Check Date</v>
      </c>
    </row>
    <row r="1789" spans="23:23" x14ac:dyDescent="0.3">
      <c r="W1789" t="str">
        <f>IF(OR(A1733&lt;DATE(2026,9,1),A1733&gt;DATE(2026,9,28)),"Check Date",INT((A1733-DATE(2026,9,1))/7)+1)</f>
        <v>Check Date</v>
      </c>
    </row>
    <row r="1790" spans="23:23" x14ac:dyDescent="0.3">
      <c r="W1790" t="str">
        <f>IF(OR(A1803&lt;DATE(2026,9,1),A1803&gt;DATE(2026,9,28)),"Check Date",INT((A1803-DATE(2026,9,1))/7)+1)</f>
        <v>Check Date</v>
      </c>
    </row>
    <row r="1791" spans="23:23" x14ac:dyDescent="0.3">
      <c r="W1791" t="str">
        <f>IF(OR(A2126&lt;DATE(2026,9,1),A2126&gt;DATE(2026,9,28)),"Check Date",INT((A2126-DATE(2026,9,1))/7)+1)</f>
        <v>Check Date</v>
      </c>
    </row>
    <row r="1792" spans="23:23" x14ac:dyDescent="0.3">
      <c r="W1792" t="str">
        <f>IF(OR(A2987&lt;DATE(2026,9,1),A2987&gt;DATE(2026,9,28)),"Check Date",INT((A2987-DATE(2026,9,1))/7)+1)</f>
        <v>Check Date</v>
      </c>
    </row>
    <row r="1793" spans="23:23" x14ac:dyDescent="0.3">
      <c r="W1793" t="str">
        <f>IF(OR(A1440&lt;DATE(2026,9,1),A1440&gt;DATE(2026,9,28)),"Check Date",INT((A1440-DATE(2026,9,1))/7)+1)</f>
        <v>Check Date</v>
      </c>
    </row>
    <row r="1794" spans="23:23" x14ac:dyDescent="0.3">
      <c r="W1794" t="str">
        <f>IF(OR(A2994&lt;DATE(2026,9,1),A2994&gt;DATE(2026,9,28)),"Check Date",INT((A2994-DATE(2026,9,1))/7)+1)</f>
        <v>Check Date</v>
      </c>
    </row>
    <row r="1795" spans="23:23" x14ac:dyDescent="0.3">
      <c r="W1795" t="str">
        <f>IF(OR(A2477&lt;DATE(2026,9,1),A2477&gt;DATE(2026,9,28)),"Check Date",INT((A2477-DATE(2026,9,1))/7)+1)</f>
        <v>Check Date</v>
      </c>
    </row>
    <row r="1796" spans="23:23" x14ac:dyDescent="0.3">
      <c r="W1796" t="str">
        <f>IF(OR(A1674&lt;DATE(2026,9,1),A1674&gt;DATE(2026,9,28)),"Check Date",INT((A1674-DATE(2026,9,1))/7)+1)</f>
        <v>Check Date</v>
      </c>
    </row>
    <row r="1797" spans="23:23" x14ac:dyDescent="0.3">
      <c r="W1797" t="str">
        <f>IF(OR(A2466&lt;DATE(2026,9,1),A2466&gt;DATE(2026,9,28)),"Check Date",INT((A2466-DATE(2026,9,1))/7)+1)</f>
        <v>Check Date</v>
      </c>
    </row>
    <row r="1798" spans="23:23" x14ac:dyDescent="0.3">
      <c r="W1798" t="str">
        <f>IF(OR(A2264&lt;DATE(2026,9,1),A2264&gt;DATE(2026,9,28)),"Check Date",INT((A2264-DATE(2026,9,1))/7)+1)</f>
        <v>Check Date</v>
      </c>
    </row>
    <row r="1799" spans="23:23" x14ac:dyDescent="0.3">
      <c r="W1799" t="str">
        <f>IF(OR(A564&lt;DATE(2026,9,1),A564&gt;DATE(2026,9,28)),"Check Date",INT((A564-DATE(2026,9,1))/7)+1)</f>
        <v>Check Date</v>
      </c>
    </row>
    <row r="1800" spans="23:23" x14ac:dyDescent="0.3">
      <c r="W1800" t="str">
        <f>IF(OR(A2530&lt;DATE(2026,9,1),A2530&gt;DATE(2026,9,28)),"Check Date",INT((A2530-DATE(2026,9,1))/7)+1)</f>
        <v>Check Date</v>
      </c>
    </row>
    <row r="1801" spans="23:23" x14ac:dyDescent="0.3">
      <c r="W1801" t="str">
        <f>IF(OR(A2732&lt;DATE(2026,9,1),A2732&gt;DATE(2026,9,28)),"Check Date",INT((A2732-DATE(2026,9,1))/7)+1)</f>
        <v>Check Date</v>
      </c>
    </row>
    <row r="1802" spans="23:23" x14ac:dyDescent="0.3">
      <c r="W1802" t="str">
        <f>IF(OR(A158&lt;DATE(2026,9,1),A158&gt;DATE(2026,9,28)),"Check Date",INT((A158-DATE(2026,9,1))/7)+1)</f>
        <v>Check Date</v>
      </c>
    </row>
    <row r="1803" spans="23:23" x14ac:dyDescent="0.3">
      <c r="W1803" t="str">
        <f>IF(OR(A2505&lt;DATE(2026,9,1),A2505&gt;DATE(2026,9,28)),"Check Date",INT((A2505-DATE(2026,9,1))/7)+1)</f>
        <v>Check Date</v>
      </c>
    </row>
    <row r="1804" spans="23:23" x14ac:dyDescent="0.3">
      <c r="W1804" t="str">
        <f>IF(OR(A2891&lt;DATE(2026,9,1),A2891&gt;DATE(2026,9,28)),"Check Date",INT((A2891-DATE(2026,9,1))/7)+1)</f>
        <v>Check Date</v>
      </c>
    </row>
    <row r="1805" spans="23:23" x14ac:dyDescent="0.3">
      <c r="W1805" t="str">
        <f>IF(OR(A2694&lt;DATE(2026,9,1),A2694&gt;DATE(2026,9,28)),"Check Date",INT((A2694-DATE(2026,9,1))/7)+1)</f>
        <v>Check Date</v>
      </c>
    </row>
    <row r="1806" spans="23:23" x14ac:dyDescent="0.3">
      <c r="W1806" t="str">
        <f>IF(OR(A1102&lt;DATE(2026,9,1),A1102&gt;DATE(2026,9,28)),"Check Date",INT((A1102-DATE(2026,9,1))/7)+1)</f>
        <v>Check Date</v>
      </c>
    </row>
    <row r="1807" spans="23:23" x14ac:dyDescent="0.3">
      <c r="W1807" t="str">
        <f>IF(OR(A581&lt;DATE(2026,9,1),A581&gt;DATE(2026,9,28)),"Check Date",INT((A581-DATE(2026,9,1))/7)+1)</f>
        <v>Check Date</v>
      </c>
    </row>
    <row r="1808" spans="23:23" x14ac:dyDescent="0.3">
      <c r="W1808" t="str">
        <f>IF(OR(A1110&lt;DATE(2026,9,1),A1110&gt;DATE(2026,9,28)),"Check Date",INT((A1110-DATE(2026,9,1))/7)+1)</f>
        <v>Check Date</v>
      </c>
    </row>
    <row r="1809" spans="23:23" x14ac:dyDescent="0.3">
      <c r="W1809" t="str">
        <f>IF(OR(A2367&lt;DATE(2026,9,1),A2367&gt;DATE(2026,9,28)),"Check Date",INT((A2367-DATE(2026,9,1))/7)+1)</f>
        <v>Check Date</v>
      </c>
    </row>
    <row r="1810" spans="23:23" x14ac:dyDescent="0.3">
      <c r="W1810" t="str">
        <f>IF(OR(A12&lt;DATE(2026,9,1),A12&gt;DATE(2026,9,28)),"Check Date",INT((A12-DATE(2026,9,1))/7)+1)</f>
        <v>Check Date</v>
      </c>
    </row>
    <row r="1811" spans="23:23" x14ac:dyDescent="0.3">
      <c r="W1811" t="str">
        <f>IF(OR(A1911&lt;DATE(2026,9,1),A1911&gt;DATE(2026,9,28)),"Check Date",INT((A1911-DATE(2026,9,1))/7)+1)</f>
        <v>Check Date</v>
      </c>
    </row>
    <row r="1812" spans="23:23" x14ac:dyDescent="0.3">
      <c r="W1812" t="str">
        <f>IF(OR(A2391&lt;DATE(2026,9,1),A2391&gt;DATE(2026,9,28)),"Check Date",INT((A2391-DATE(2026,9,1))/7)+1)</f>
        <v>Check Date</v>
      </c>
    </row>
    <row r="1813" spans="23:23" x14ac:dyDescent="0.3">
      <c r="W1813" t="str">
        <f>IF(OR(A1600&lt;DATE(2026,9,1),A1600&gt;DATE(2026,9,28)),"Check Date",INT((A1600-DATE(2026,9,1))/7)+1)</f>
        <v>Check Date</v>
      </c>
    </row>
    <row r="1814" spans="23:23" x14ac:dyDescent="0.3">
      <c r="W1814" t="str">
        <f>IF(OR(A1639&lt;DATE(2026,9,1),A1639&gt;DATE(2026,9,28)),"Check Date",INT((A1639-DATE(2026,9,1))/7)+1)</f>
        <v>Check Date</v>
      </c>
    </row>
    <row r="1815" spans="23:23" x14ac:dyDescent="0.3">
      <c r="W1815" t="str">
        <f>IF(OR(A2128&lt;DATE(2026,9,1),A2128&gt;DATE(2026,9,28)),"Check Date",INT((A2128-DATE(2026,9,1))/7)+1)</f>
        <v>Check Date</v>
      </c>
    </row>
    <row r="1816" spans="23:23" x14ac:dyDescent="0.3">
      <c r="W1816" t="str">
        <f>IF(OR(A753&lt;DATE(2026,9,1),A753&gt;DATE(2026,9,28)),"Check Date",INT((A753-DATE(2026,9,1))/7)+1)</f>
        <v>Check Date</v>
      </c>
    </row>
    <row r="1817" spans="23:23" x14ac:dyDescent="0.3">
      <c r="W1817" t="str">
        <f>IF(OR(A809&lt;DATE(2026,9,1),A809&gt;DATE(2026,9,28)),"Check Date",INT((A809-DATE(2026,9,1))/7)+1)</f>
        <v>Check Date</v>
      </c>
    </row>
    <row r="1818" spans="23:23" x14ac:dyDescent="0.3">
      <c r="W1818" t="str">
        <f>IF(OR(A1370&lt;DATE(2026,9,1),A1370&gt;DATE(2026,9,28)),"Check Date",INT((A1370-DATE(2026,9,1))/7)+1)</f>
        <v>Check Date</v>
      </c>
    </row>
    <row r="1819" spans="23:23" x14ac:dyDescent="0.3">
      <c r="W1819" t="str">
        <f>IF(OR(A879&lt;DATE(2026,9,1),A879&gt;DATE(2026,9,28)),"Check Date",INT((A879-DATE(2026,9,1))/7)+1)</f>
        <v>Check Date</v>
      </c>
    </row>
    <row r="1820" spans="23:23" x14ac:dyDescent="0.3">
      <c r="W1820" t="str">
        <f>IF(OR(A872&lt;DATE(2026,9,1),A872&gt;DATE(2026,9,28)),"Check Date",INT((A872-DATE(2026,9,1))/7)+1)</f>
        <v>Check Date</v>
      </c>
    </row>
    <row r="1821" spans="23:23" x14ac:dyDescent="0.3">
      <c r="W1821" t="str">
        <f>IF(OR(A1799&lt;DATE(2026,9,1),A1799&gt;DATE(2026,9,28)),"Check Date",INT((A1799-DATE(2026,9,1))/7)+1)</f>
        <v>Check Date</v>
      </c>
    </row>
    <row r="1822" spans="23:23" x14ac:dyDescent="0.3">
      <c r="W1822" t="str">
        <f>IF(OR(A454&lt;DATE(2026,9,1),A454&gt;DATE(2026,9,28)),"Check Date",INT((A454-DATE(2026,9,1))/7)+1)</f>
        <v>Check Date</v>
      </c>
    </row>
    <row r="1823" spans="23:23" x14ac:dyDescent="0.3">
      <c r="W1823" t="str">
        <f>IF(OR(A1418&lt;DATE(2026,9,1),A1418&gt;DATE(2026,9,28)),"Check Date",INT((A1418-DATE(2026,9,1))/7)+1)</f>
        <v>Check Date</v>
      </c>
    </row>
    <row r="1824" spans="23:23" x14ac:dyDescent="0.3">
      <c r="W1824" t="str">
        <f>IF(OR(A487&lt;DATE(2026,9,1),A487&gt;DATE(2026,9,28)),"Check Date",INT((A487-DATE(2026,9,1))/7)+1)</f>
        <v>Check Date</v>
      </c>
    </row>
    <row r="1825" spans="23:23" x14ac:dyDescent="0.3">
      <c r="W1825" t="str">
        <f>IF(OR(A532&lt;DATE(2026,9,1),A532&gt;DATE(2026,9,28)),"Check Date",INT((A532-DATE(2026,9,1))/7)+1)</f>
        <v>Check Date</v>
      </c>
    </row>
    <row r="1826" spans="23:23" x14ac:dyDescent="0.3">
      <c r="W1826" t="str">
        <f>IF(OR(A1323&lt;DATE(2026,9,1),A1323&gt;DATE(2026,9,28)),"Check Date",INT((A1323-DATE(2026,9,1))/7)+1)</f>
        <v>Check Date</v>
      </c>
    </row>
    <row r="1827" spans="23:23" x14ac:dyDescent="0.3">
      <c r="W1827" t="str">
        <f>IF(OR(A2967&lt;DATE(2026,9,1),A2967&gt;DATE(2026,9,28)),"Check Date",INT((A2967-DATE(2026,9,1))/7)+1)</f>
        <v>Check Date</v>
      </c>
    </row>
    <row r="1828" spans="23:23" x14ac:dyDescent="0.3">
      <c r="W1828" t="str">
        <f>IF(OR(A1494&lt;DATE(2026,9,1),A1494&gt;DATE(2026,9,28)),"Check Date",INT((A1494-DATE(2026,9,1))/7)+1)</f>
        <v>Check Date</v>
      </c>
    </row>
    <row r="1829" spans="23:23" x14ac:dyDescent="0.3">
      <c r="W1829" t="str">
        <f>IF(OR(A2119&lt;DATE(2026,9,1),A2119&gt;DATE(2026,9,28)),"Check Date",INT((A2119-DATE(2026,9,1))/7)+1)</f>
        <v>Check Date</v>
      </c>
    </row>
    <row r="1830" spans="23:23" x14ac:dyDescent="0.3">
      <c r="W1830" t="str">
        <f>IF(OR(A146&lt;DATE(2026,9,1),A146&gt;DATE(2026,9,28)),"Check Date",INT((A146-DATE(2026,9,1))/7)+1)</f>
        <v>Check Date</v>
      </c>
    </row>
    <row r="1831" spans="23:23" x14ac:dyDescent="0.3">
      <c r="W1831" t="str">
        <f>IF(OR(A2831&lt;DATE(2026,9,1),A2831&gt;DATE(2026,9,28)),"Check Date",INT((A2831-DATE(2026,9,1))/7)+1)</f>
        <v>Check Date</v>
      </c>
    </row>
    <row r="1832" spans="23:23" x14ac:dyDescent="0.3">
      <c r="W1832" t="str">
        <f>IF(OR(A925&lt;DATE(2026,9,1),A925&gt;DATE(2026,9,28)),"Check Date",INT((A925-DATE(2026,9,1))/7)+1)</f>
        <v>Check Date</v>
      </c>
    </row>
    <row r="1833" spans="23:23" x14ac:dyDescent="0.3">
      <c r="W1833" t="str">
        <f>IF(OR(A304&lt;DATE(2026,9,1),A304&gt;DATE(2026,9,28)),"Check Date",INT((A304-DATE(2026,9,1))/7)+1)</f>
        <v>Check Date</v>
      </c>
    </row>
    <row r="1834" spans="23:23" x14ac:dyDescent="0.3">
      <c r="W1834" t="str">
        <f>IF(OR(A475&lt;DATE(2026,9,1),A475&gt;DATE(2026,9,28)),"Check Date",INT((A475-DATE(2026,9,1))/7)+1)</f>
        <v>Check Date</v>
      </c>
    </row>
    <row r="1835" spans="23:23" x14ac:dyDescent="0.3">
      <c r="W1835" t="str">
        <f>IF(OR(A736&lt;DATE(2026,9,1),A736&gt;DATE(2026,9,28)),"Check Date",INT((A736-DATE(2026,9,1))/7)+1)</f>
        <v>Check Date</v>
      </c>
    </row>
    <row r="1836" spans="23:23" x14ac:dyDescent="0.3">
      <c r="W1836" t="str">
        <f>IF(OR(A1337&lt;DATE(2026,9,1),A1337&gt;DATE(2026,9,28)),"Check Date",INT((A1337-DATE(2026,9,1))/7)+1)</f>
        <v>Check Date</v>
      </c>
    </row>
    <row r="1837" spans="23:23" x14ac:dyDescent="0.3">
      <c r="W1837" t="str">
        <f>IF(OR(A1500&lt;DATE(2026,9,1),A1500&gt;DATE(2026,9,28)),"Check Date",INT((A1500-DATE(2026,9,1))/7)+1)</f>
        <v>Check Date</v>
      </c>
    </row>
    <row r="1838" spans="23:23" x14ac:dyDescent="0.3">
      <c r="W1838" t="str">
        <f>IF(OR(A2423&lt;DATE(2026,9,1),A2423&gt;DATE(2026,9,28)),"Check Date",INT((A2423-DATE(2026,9,1))/7)+1)</f>
        <v>Check Date</v>
      </c>
    </row>
    <row r="1839" spans="23:23" x14ac:dyDescent="0.3">
      <c r="W1839" t="str">
        <f>IF(OR(A164&lt;DATE(2026,9,1),A164&gt;DATE(2026,9,28)),"Check Date",INT((A164-DATE(2026,9,1))/7)+1)</f>
        <v>Check Date</v>
      </c>
    </row>
    <row r="1840" spans="23:23" x14ac:dyDescent="0.3">
      <c r="W1840" t="str">
        <f>IF(OR(A461&lt;DATE(2026,9,1),A461&gt;DATE(2026,9,28)),"Check Date",INT((A461-DATE(2026,9,1))/7)+1)</f>
        <v>Check Date</v>
      </c>
    </row>
    <row r="1841" spans="23:23" x14ac:dyDescent="0.3">
      <c r="W1841" t="str">
        <f>IF(OR(A2145&lt;DATE(2026,9,1),A2145&gt;DATE(2026,9,28)),"Check Date",INT((A2145-DATE(2026,9,1))/7)+1)</f>
        <v>Check Date</v>
      </c>
    </row>
    <row r="1842" spans="23:23" x14ac:dyDescent="0.3">
      <c r="W1842" t="str">
        <f>IF(OR(A1313&lt;DATE(2026,9,1),A1313&gt;DATE(2026,9,28)),"Check Date",INT((A1313-DATE(2026,9,1))/7)+1)</f>
        <v>Check Date</v>
      </c>
    </row>
    <row r="1843" spans="23:23" x14ac:dyDescent="0.3">
      <c r="W1843" t="str">
        <f>IF(OR(A901&lt;DATE(2026,9,1),A901&gt;DATE(2026,9,28)),"Check Date",INT((A901-DATE(2026,9,1))/7)+1)</f>
        <v>Check Date</v>
      </c>
    </row>
    <row r="1844" spans="23:23" x14ac:dyDescent="0.3">
      <c r="W1844" t="str">
        <f>IF(OR(A1286&lt;DATE(2026,9,1),A1286&gt;DATE(2026,9,28)),"Check Date",INT((A1286-DATE(2026,9,1))/7)+1)</f>
        <v>Check Date</v>
      </c>
    </row>
    <row r="1845" spans="23:23" x14ac:dyDescent="0.3">
      <c r="W1845" t="str">
        <f>IF(OR(A1409&lt;DATE(2026,9,1),A1409&gt;DATE(2026,9,28)),"Check Date",INT((A1409-DATE(2026,9,1))/7)+1)</f>
        <v>Check Date</v>
      </c>
    </row>
    <row r="1846" spans="23:23" x14ac:dyDescent="0.3">
      <c r="W1846" t="str">
        <f>IF(OR(A2521&lt;DATE(2026,9,1),A2521&gt;DATE(2026,9,28)),"Check Date",INT((A2521-DATE(2026,9,1))/7)+1)</f>
        <v>Check Date</v>
      </c>
    </row>
    <row r="1847" spans="23:23" x14ac:dyDescent="0.3">
      <c r="W1847" t="str">
        <f>IF(OR(A2282&lt;DATE(2026,9,1),A2282&gt;DATE(2026,9,28)),"Check Date",INT((A2282-DATE(2026,9,1))/7)+1)</f>
        <v>Check Date</v>
      </c>
    </row>
    <row r="1848" spans="23:23" x14ac:dyDescent="0.3">
      <c r="W1848" t="str">
        <f>IF(OR(A1375&lt;DATE(2026,9,1),A1375&gt;DATE(2026,9,28)),"Check Date",INT((A1375-DATE(2026,9,1))/7)+1)</f>
        <v>Check Date</v>
      </c>
    </row>
    <row r="1849" spans="23:23" x14ac:dyDescent="0.3">
      <c r="W1849" t="str">
        <f>IF(OR(A1575&lt;DATE(2026,9,1),A1575&gt;DATE(2026,9,28)),"Check Date",INT((A1575-DATE(2026,9,1))/7)+1)</f>
        <v>Check Date</v>
      </c>
    </row>
    <row r="1850" spans="23:23" x14ac:dyDescent="0.3">
      <c r="W1850" t="str">
        <f>IF(OR(A1738&lt;DATE(2026,9,1),A1738&gt;DATE(2026,9,28)),"Check Date",INT((A1738-DATE(2026,9,1))/7)+1)</f>
        <v>Check Date</v>
      </c>
    </row>
    <row r="1851" spans="23:23" x14ac:dyDescent="0.3">
      <c r="W1851" t="str">
        <f>IF(OR(A1909&lt;DATE(2026,9,1),A1909&gt;DATE(2026,9,28)),"Check Date",INT((A1909-DATE(2026,9,1))/7)+1)</f>
        <v>Check Date</v>
      </c>
    </row>
    <row r="1852" spans="23:23" x14ac:dyDescent="0.3">
      <c r="W1852" t="str">
        <f>IF(OR(A1124&lt;DATE(2026,9,1),A1124&gt;DATE(2026,9,28)),"Check Date",INT((A1124-DATE(2026,9,1))/7)+1)</f>
        <v>Check Date</v>
      </c>
    </row>
    <row r="1853" spans="23:23" x14ac:dyDescent="0.3">
      <c r="W1853" t="str">
        <f>IF(OR(A2756&lt;DATE(2026,9,1),A2756&gt;DATE(2026,9,28)),"Check Date",INT((A2756-DATE(2026,9,1))/7)+1)</f>
        <v>Check Date</v>
      </c>
    </row>
    <row r="1854" spans="23:23" x14ac:dyDescent="0.3">
      <c r="W1854" t="str">
        <f>IF(OR(A2489&lt;DATE(2026,9,1),A2489&gt;DATE(2026,9,28)),"Check Date",INT((A2489-DATE(2026,9,1))/7)+1)</f>
        <v>Check Date</v>
      </c>
    </row>
    <row r="1855" spans="23:23" x14ac:dyDescent="0.3">
      <c r="W1855" t="str">
        <f>IF(OR(A1195&lt;DATE(2026,9,1),A1195&gt;DATE(2026,9,28)),"Check Date",INT((A1195-DATE(2026,9,1))/7)+1)</f>
        <v>Check Date</v>
      </c>
    </row>
    <row r="1856" spans="23:23" x14ac:dyDescent="0.3">
      <c r="W1856" t="str">
        <f>IF(OR(A344&lt;DATE(2026,9,1),A344&gt;DATE(2026,9,28)),"Check Date",INT((A344-DATE(2026,9,1))/7)+1)</f>
        <v>Check Date</v>
      </c>
    </row>
    <row r="1857" spans="23:23" x14ac:dyDescent="0.3">
      <c r="W1857" t="str">
        <f>IF(OR(A685&lt;DATE(2026,9,1),A685&gt;DATE(2026,9,28)),"Check Date",INT((A685-DATE(2026,9,1))/7)+1)</f>
        <v>Check Date</v>
      </c>
    </row>
    <row r="1858" spans="23:23" x14ac:dyDescent="0.3">
      <c r="W1858" t="str">
        <f>IF(OR(A170&lt;DATE(2026,9,1),A170&gt;DATE(2026,9,28)),"Check Date",INT((A170-DATE(2026,9,1))/7)+1)</f>
        <v>Check Date</v>
      </c>
    </row>
    <row r="1859" spans="23:23" x14ac:dyDescent="0.3">
      <c r="W1859" t="str">
        <f>IF(OR(A1198&lt;DATE(2026,9,1),A1198&gt;DATE(2026,9,28)),"Check Date",INT((A1198-DATE(2026,9,1))/7)+1)</f>
        <v>Check Date</v>
      </c>
    </row>
    <row r="1860" spans="23:23" x14ac:dyDescent="0.3">
      <c r="W1860" t="str">
        <f>IF(OR(A2674&lt;DATE(2026,9,1),A2674&gt;DATE(2026,9,28)),"Check Date",INT((A2674-DATE(2026,9,1))/7)+1)</f>
        <v>Check Date</v>
      </c>
    </row>
    <row r="1861" spans="23:23" x14ac:dyDescent="0.3">
      <c r="W1861" t="str">
        <f>IF(OR(A2785&lt;DATE(2026,9,1),A2785&gt;DATE(2026,9,28)),"Check Date",INT((A2785-DATE(2026,9,1))/7)+1)</f>
        <v>Check Date</v>
      </c>
    </row>
    <row r="1862" spans="23:23" x14ac:dyDescent="0.3">
      <c r="W1862" t="str">
        <f>IF(OR(A991&lt;DATE(2026,9,1),A991&gt;DATE(2026,9,28)),"Check Date",INT((A991-DATE(2026,9,1))/7)+1)</f>
        <v>Check Date</v>
      </c>
    </row>
    <row r="1863" spans="23:23" x14ac:dyDescent="0.3">
      <c r="W1863" t="str">
        <f>IF(OR(A1278&lt;DATE(2026,9,1),A1278&gt;DATE(2026,9,28)),"Check Date",INT((A1278-DATE(2026,9,1))/7)+1)</f>
        <v>Check Date</v>
      </c>
    </row>
    <row r="1864" spans="23:23" x14ac:dyDescent="0.3">
      <c r="W1864" t="str">
        <f>IF(OR(A2884&lt;DATE(2026,9,1),A2884&gt;DATE(2026,9,28)),"Check Date",INT((A2884-DATE(2026,9,1))/7)+1)</f>
        <v>Check Date</v>
      </c>
    </row>
    <row r="1865" spans="23:23" x14ac:dyDescent="0.3">
      <c r="W1865" t="str">
        <f>IF(OR(A2326&lt;DATE(2026,9,1),A2326&gt;DATE(2026,9,28)),"Check Date",INT((A2326-DATE(2026,9,1))/7)+1)</f>
        <v>Check Date</v>
      </c>
    </row>
    <row r="1866" spans="23:23" x14ac:dyDescent="0.3">
      <c r="W1866" t="str">
        <f>IF(OR(A1548&lt;DATE(2026,9,1),A1548&gt;DATE(2026,9,28)),"Check Date",INT((A1548-DATE(2026,9,1))/7)+1)</f>
        <v>Check Date</v>
      </c>
    </row>
    <row r="1867" spans="23:23" x14ac:dyDescent="0.3">
      <c r="W1867" t="str">
        <f>IF(OR(A2761&lt;DATE(2026,9,1),A2761&gt;DATE(2026,9,28)),"Check Date",INT((A2761-DATE(2026,9,1))/7)+1)</f>
        <v>Check Date</v>
      </c>
    </row>
    <row r="1868" spans="23:23" x14ac:dyDescent="0.3">
      <c r="W1868" t="str">
        <f>IF(OR(A1818&lt;DATE(2026,9,1),A1818&gt;DATE(2026,9,28)),"Check Date",INT((A1818-DATE(2026,9,1))/7)+1)</f>
        <v>Check Date</v>
      </c>
    </row>
    <row r="1869" spans="23:23" x14ac:dyDescent="0.3">
      <c r="W1869" t="str">
        <f>IF(OR(A2726&lt;DATE(2026,9,1),A2726&gt;DATE(2026,9,28)),"Check Date",INT((A2726-DATE(2026,9,1))/7)+1)</f>
        <v>Check Date</v>
      </c>
    </row>
    <row r="1870" spans="23:23" x14ac:dyDescent="0.3">
      <c r="W1870" t="str">
        <f>IF(OR(A222&lt;DATE(2026,9,1),A222&gt;DATE(2026,9,28)),"Check Date",INT((A222-DATE(2026,9,1))/7)+1)</f>
        <v>Check Date</v>
      </c>
    </row>
    <row r="1871" spans="23:23" x14ac:dyDescent="0.3">
      <c r="W1871" t="str">
        <f>IF(OR(A1339&lt;DATE(2026,9,1),A1339&gt;DATE(2026,9,28)),"Check Date",INT((A1339-DATE(2026,9,1))/7)+1)</f>
        <v>Check Date</v>
      </c>
    </row>
    <row r="1872" spans="23:23" x14ac:dyDescent="0.3">
      <c r="W1872" t="str">
        <f>IF(OR(A2214&lt;DATE(2026,9,1),A2214&gt;DATE(2026,9,28)),"Check Date",INT((A2214-DATE(2026,9,1))/7)+1)</f>
        <v>Check Date</v>
      </c>
    </row>
    <row r="1873" spans="23:23" x14ac:dyDescent="0.3">
      <c r="W1873" t="str">
        <f>IF(OR(A898&lt;DATE(2026,9,1),A898&gt;DATE(2026,9,28)),"Check Date",INT((A898-DATE(2026,9,1))/7)+1)</f>
        <v>Check Date</v>
      </c>
    </row>
    <row r="1874" spans="23:23" x14ac:dyDescent="0.3">
      <c r="W1874" t="str">
        <f>IF(OR(A1114&lt;DATE(2026,9,1),A1114&gt;DATE(2026,9,28)),"Check Date",INT((A1114-DATE(2026,9,1))/7)+1)</f>
        <v>Check Date</v>
      </c>
    </row>
    <row r="1875" spans="23:23" x14ac:dyDescent="0.3">
      <c r="W1875" t="str">
        <f>IF(OR(A1807&lt;DATE(2026,9,1),A1807&gt;DATE(2026,9,28)),"Check Date",INT((A1807-DATE(2026,9,1))/7)+1)</f>
        <v>Check Date</v>
      </c>
    </row>
    <row r="1876" spans="23:23" x14ac:dyDescent="0.3">
      <c r="W1876" t="str">
        <f>IF(OR(A2496&lt;DATE(2026,9,1),A2496&gt;DATE(2026,9,28)),"Check Date",INT((A2496-DATE(2026,9,1))/7)+1)</f>
        <v>Check Date</v>
      </c>
    </row>
    <row r="1877" spans="23:23" x14ac:dyDescent="0.3">
      <c r="W1877" t="str">
        <f>IF(OR(A711&lt;DATE(2026,9,1),A711&gt;DATE(2026,9,28)),"Check Date",INT((A711-DATE(2026,9,1))/7)+1)</f>
        <v>Check Date</v>
      </c>
    </row>
    <row r="1878" spans="23:23" x14ac:dyDescent="0.3">
      <c r="W1878" t="str">
        <f>IF(OR(A1638&lt;DATE(2026,9,1),A1638&gt;DATE(2026,9,28)),"Check Date",INT((A1638-DATE(2026,9,1))/7)+1)</f>
        <v>Check Date</v>
      </c>
    </row>
    <row r="1879" spans="23:23" x14ac:dyDescent="0.3">
      <c r="W1879" t="str">
        <f>IF(OR(A528&lt;DATE(2026,9,1),A528&gt;DATE(2026,9,28)),"Check Date",INT((A528-DATE(2026,9,1))/7)+1)</f>
        <v>Check Date</v>
      </c>
    </row>
    <row r="1880" spans="23:23" x14ac:dyDescent="0.3">
      <c r="W1880" t="str">
        <f>IF(OR(A387&lt;DATE(2026,9,1),A387&gt;DATE(2026,9,28)),"Check Date",INT((A387-DATE(2026,9,1))/7)+1)</f>
        <v>Check Date</v>
      </c>
    </row>
    <row r="1881" spans="23:23" x14ac:dyDescent="0.3">
      <c r="W1881" t="str">
        <f>IF(OR(A229&lt;DATE(2026,9,1),A229&gt;DATE(2026,9,28)),"Check Date",INT((A229-DATE(2026,9,1))/7)+1)</f>
        <v>Check Date</v>
      </c>
    </row>
    <row r="1882" spans="23:23" x14ac:dyDescent="0.3">
      <c r="W1882" t="str">
        <f>IF(OR(A618&lt;DATE(2026,9,1),A618&gt;DATE(2026,9,28)),"Check Date",INT((A618-DATE(2026,9,1))/7)+1)</f>
        <v>Check Date</v>
      </c>
    </row>
    <row r="1883" spans="23:23" x14ac:dyDescent="0.3">
      <c r="W1883" t="str">
        <f>IF(OR(A397&lt;DATE(2026,9,1),A397&gt;DATE(2026,9,28)),"Check Date",INT((A397-DATE(2026,9,1))/7)+1)</f>
        <v>Check Date</v>
      </c>
    </row>
    <row r="1884" spans="23:23" x14ac:dyDescent="0.3">
      <c r="W1884" t="str">
        <f>IF(OR(A1059&lt;DATE(2026,9,1),A1059&gt;DATE(2026,9,28)),"Check Date",INT((A1059-DATE(2026,9,1))/7)+1)</f>
        <v>Check Date</v>
      </c>
    </row>
    <row r="1885" spans="23:23" x14ac:dyDescent="0.3">
      <c r="W1885" t="str">
        <f>IF(OR(A1832&lt;DATE(2026,9,1),A1832&gt;DATE(2026,9,28)),"Check Date",INT((A1832-DATE(2026,9,1))/7)+1)</f>
        <v>Check Date</v>
      </c>
    </row>
    <row r="1886" spans="23:23" x14ac:dyDescent="0.3">
      <c r="W1886" t="str">
        <f>IF(OR(A447&lt;DATE(2026,9,1),A447&gt;DATE(2026,9,28)),"Check Date",INT((A447-DATE(2026,9,1))/7)+1)</f>
        <v>Check Date</v>
      </c>
    </row>
    <row r="1887" spans="23:23" x14ac:dyDescent="0.3">
      <c r="W1887" t="str">
        <f>IF(OR(A67&lt;DATE(2026,9,1),A67&gt;DATE(2026,9,28)),"Check Date",INT((A67-DATE(2026,9,1))/7)+1)</f>
        <v>Check Date</v>
      </c>
    </row>
    <row r="1888" spans="23:23" x14ac:dyDescent="0.3">
      <c r="W1888" t="str">
        <f>IF(OR(A2297&lt;DATE(2026,9,1),A2297&gt;DATE(2026,9,28)),"Check Date",INT((A2297-DATE(2026,9,1))/7)+1)</f>
        <v>Check Date</v>
      </c>
    </row>
    <row r="1889" spans="23:23" x14ac:dyDescent="0.3">
      <c r="W1889" t="str">
        <f>IF(OR(A2246&lt;DATE(2026,9,1),A2246&gt;DATE(2026,9,28)),"Check Date",INT((A2246-DATE(2026,9,1))/7)+1)</f>
        <v>Check Date</v>
      </c>
    </row>
    <row r="1890" spans="23:23" x14ac:dyDescent="0.3">
      <c r="W1890" t="str">
        <f>IF(OR(A1826&lt;DATE(2026,9,1),A1826&gt;DATE(2026,9,28)),"Check Date",INT((A1826-DATE(2026,9,1))/7)+1)</f>
        <v>Check Date</v>
      </c>
    </row>
    <row r="1891" spans="23:23" x14ac:dyDescent="0.3">
      <c r="W1891" t="str">
        <f>IF(OR(A983&lt;DATE(2026,9,1),A983&gt;DATE(2026,9,28)),"Check Date",INT((A983-DATE(2026,9,1))/7)+1)</f>
        <v>Check Date</v>
      </c>
    </row>
    <row r="1892" spans="23:23" x14ac:dyDescent="0.3">
      <c r="W1892" t="str">
        <f>IF(OR(A2229&lt;DATE(2026,9,1),A2229&gt;DATE(2026,9,28)),"Check Date",INT((A2229-DATE(2026,9,1))/7)+1)</f>
        <v>Check Date</v>
      </c>
    </row>
    <row r="1893" spans="23:23" x14ac:dyDescent="0.3">
      <c r="W1893" t="str">
        <f>IF(OR(A1865&lt;DATE(2026,9,1),A1865&gt;DATE(2026,9,28)),"Check Date",INT((A1865-DATE(2026,9,1))/7)+1)</f>
        <v>Check Date</v>
      </c>
    </row>
    <row r="1894" spans="23:23" x14ac:dyDescent="0.3">
      <c r="W1894" t="str">
        <f>IF(OR(A480&lt;DATE(2026,9,1),A480&gt;DATE(2026,9,28)),"Check Date",INT((A480-DATE(2026,9,1))/7)+1)</f>
        <v>Check Date</v>
      </c>
    </row>
    <row r="1895" spans="23:23" x14ac:dyDescent="0.3">
      <c r="W1895" t="str">
        <f>IF(OR(A534&lt;DATE(2026,9,1),A534&gt;DATE(2026,9,28)),"Check Date",INT((A534-DATE(2026,9,1))/7)+1)</f>
        <v>Check Date</v>
      </c>
    </row>
    <row r="1896" spans="23:23" x14ac:dyDescent="0.3">
      <c r="W1896" t="str">
        <f>IF(OR(A959&lt;DATE(2026,9,1),A959&gt;DATE(2026,9,28)),"Check Date",INT((A959-DATE(2026,9,1))/7)+1)</f>
        <v>Check Date</v>
      </c>
    </row>
    <row r="1897" spans="23:23" x14ac:dyDescent="0.3">
      <c r="W1897" t="str">
        <f>IF(OR(A2082&lt;DATE(2026,9,1),A2082&gt;DATE(2026,9,28)),"Check Date",INT((A2082-DATE(2026,9,1))/7)+1)</f>
        <v>Check Date</v>
      </c>
    </row>
    <row r="1898" spans="23:23" x14ac:dyDescent="0.3">
      <c r="W1898" t="str">
        <f>IF(OR(A1103&lt;DATE(2026,9,1),A1103&gt;DATE(2026,9,28)),"Check Date",INT((A1103-DATE(2026,9,1))/7)+1)</f>
        <v>Check Date</v>
      </c>
    </row>
    <row r="1899" spans="23:23" x14ac:dyDescent="0.3">
      <c r="W1899" t="str">
        <f>IF(OR(A2334&lt;DATE(2026,9,1),A2334&gt;DATE(2026,9,28)),"Check Date",INT((A2334-DATE(2026,9,1))/7)+1)</f>
        <v>Check Date</v>
      </c>
    </row>
    <row r="1900" spans="23:23" x14ac:dyDescent="0.3">
      <c r="W1900" t="str">
        <f>IF(OR(A1948&lt;DATE(2026,9,1),A1948&gt;DATE(2026,9,28)),"Check Date",INT((A1948-DATE(2026,9,1))/7)+1)</f>
        <v>Check Date</v>
      </c>
    </row>
    <row r="1901" spans="23:23" x14ac:dyDescent="0.3">
      <c r="W1901" t="str">
        <f>IF(OR(A1291&lt;DATE(2026,9,1),A1291&gt;DATE(2026,9,28)),"Check Date",INT((A1291-DATE(2026,9,1))/7)+1)</f>
        <v>Check Date</v>
      </c>
    </row>
    <row r="1902" spans="23:23" x14ac:dyDescent="0.3">
      <c r="W1902" t="str">
        <f>IF(OR(A2165&lt;DATE(2026,9,1),A2165&gt;DATE(2026,9,28)),"Check Date",INT((A2165-DATE(2026,9,1))/7)+1)</f>
        <v>Check Date</v>
      </c>
    </row>
    <row r="1903" spans="23:23" x14ac:dyDescent="0.3">
      <c r="W1903" t="str">
        <f>IF(OR(A834&lt;DATE(2026,9,1),A834&gt;DATE(2026,9,28)),"Check Date",INT((A834-DATE(2026,9,1))/7)+1)</f>
        <v>Check Date</v>
      </c>
    </row>
    <row r="1904" spans="23:23" x14ac:dyDescent="0.3">
      <c r="W1904" t="str">
        <f>IF(OR(A2166&lt;DATE(2026,9,1),A2166&gt;DATE(2026,9,28)),"Check Date",INT((A2166-DATE(2026,9,1))/7)+1)</f>
        <v>Check Date</v>
      </c>
    </row>
    <row r="1905" spans="23:23" x14ac:dyDescent="0.3">
      <c r="W1905" t="str">
        <f>IF(OR(A1900&lt;DATE(2026,9,1),A1900&gt;DATE(2026,9,28)),"Check Date",INT((A1900-DATE(2026,9,1))/7)+1)</f>
        <v>Check Date</v>
      </c>
    </row>
    <row r="1906" spans="23:23" x14ac:dyDescent="0.3">
      <c r="W1906" t="str">
        <f>IF(OR(A521&lt;DATE(2026,9,1),A521&gt;DATE(2026,9,28)),"Check Date",INT((A521-DATE(2026,9,1))/7)+1)</f>
        <v>Check Date</v>
      </c>
    </row>
    <row r="1907" spans="23:23" x14ac:dyDescent="0.3">
      <c r="W1907" t="str">
        <f>IF(OR(A1637&lt;DATE(2026,9,1),A1637&gt;DATE(2026,9,28)),"Check Date",INT((A1637-DATE(2026,9,1))/7)+1)</f>
        <v>Check Date</v>
      </c>
    </row>
    <row r="1908" spans="23:23" x14ac:dyDescent="0.3">
      <c r="W1908" t="str">
        <f>IF(OR(A1087&lt;DATE(2026,9,1),A1087&gt;DATE(2026,9,28)),"Check Date",INT((A1087-DATE(2026,9,1))/7)+1)</f>
        <v>Check Date</v>
      </c>
    </row>
    <row r="1909" spans="23:23" x14ac:dyDescent="0.3">
      <c r="W1909" t="str">
        <f>IF(OR(A2201&lt;DATE(2026,9,1),A2201&gt;DATE(2026,9,28)),"Check Date",INT((A2201-DATE(2026,9,1))/7)+1)</f>
        <v>Check Date</v>
      </c>
    </row>
    <row r="1910" spans="23:23" x14ac:dyDescent="0.3">
      <c r="W1910" t="str">
        <f>IF(OR(A2757&lt;DATE(2026,9,1),A2757&gt;DATE(2026,9,28)),"Check Date",INT((A2757-DATE(2026,9,1))/7)+1)</f>
        <v>Check Date</v>
      </c>
    </row>
    <row r="1911" spans="23:23" x14ac:dyDescent="0.3">
      <c r="W1911" t="str">
        <f>IF(OR(A1658&lt;DATE(2026,9,1),A1658&gt;DATE(2026,9,28)),"Check Date",INT((A1658-DATE(2026,9,1))/7)+1)</f>
        <v>Check Date</v>
      </c>
    </row>
    <row r="1912" spans="23:23" x14ac:dyDescent="0.3">
      <c r="W1912" t="str">
        <f>IF(OR(A145&lt;DATE(2026,9,1),A145&gt;DATE(2026,9,28)),"Check Date",INT((A145-DATE(2026,9,1))/7)+1)</f>
        <v>Check Date</v>
      </c>
    </row>
    <row r="1913" spans="23:23" x14ac:dyDescent="0.3">
      <c r="W1913" t="str">
        <f>IF(OR(A309&lt;DATE(2026,9,1),A309&gt;DATE(2026,9,28)),"Check Date",INT((A309-DATE(2026,9,1))/7)+1)</f>
        <v>Check Date</v>
      </c>
    </row>
    <row r="1914" spans="23:23" x14ac:dyDescent="0.3">
      <c r="W1914" t="str">
        <f>IF(OR(A586&lt;DATE(2026,9,1),A586&gt;DATE(2026,9,28)),"Check Date",INT((A586-DATE(2026,9,1))/7)+1)</f>
        <v>Check Date</v>
      </c>
    </row>
    <row r="1915" spans="23:23" x14ac:dyDescent="0.3">
      <c r="W1915" t="str">
        <f>IF(OR(A715&lt;DATE(2026,9,1),A715&gt;DATE(2026,9,28)),"Check Date",INT((A715-DATE(2026,9,1))/7)+1)</f>
        <v>Check Date</v>
      </c>
    </row>
    <row r="1916" spans="23:23" x14ac:dyDescent="0.3">
      <c r="W1916" t="str">
        <f>IF(OR(A955&lt;DATE(2026,9,1),A955&gt;DATE(2026,9,28)),"Check Date",INT((A955-DATE(2026,9,1))/7)+1)</f>
        <v>Check Date</v>
      </c>
    </row>
    <row r="1917" spans="23:23" x14ac:dyDescent="0.3">
      <c r="W1917" t="str">
        <f>IF(OR(A1153&lt;DATE(2026,9,1),A1153&gt;DATE(2026,9,28)),"Check Date",INT((A1153-DATE(2026,9,1))/7)+1)</f>
        <v>Check Date</v>
      </c>
    </row>
    <row r="1918" spans="23:23" x14ac:dyDescent="0.3">
      <c r="W1918" t="str">
        <f>IF(OR(A2254&lt;DATE(2026,9,1),A2254&gt;DATE(2026,9,28)),"Check Date",INT((A2254-DATE(2026,9,1))/7)+1)</f>
        <v>Check Date</v>
      </c>
    </row>
    <row r="1919" spans="23:23" x14ac:dyDescent="0.3">
      <c r="W1919" t="str">
        <f>IF(OR(A2155&lt;DATE(2026,9,1),A2155&gt;DATE(2026,9,28)),"Check Date",INT((A2155-DATE(2026,9,1))/7)+1)</f>
        <v>Check Date</v>
      </c>
    </row>
    <row r="1920" spans="23:23" x14ac:dyDescent="0.3">
      <c r="W1920" t="str">
        <f>IF(OR(A418&lt;DATE(2026,9,1),A418&gt;DATE(2026,9,28)),"Check Date",INT((A418-DATE(2026,9,1))/7)+1)</f>
        <v>Check Date</v>
      </c>
    </row>
    <row r="1921" spans="23:23" x14ac:dyDescent="0.3">
      <c r="W1921" t="str">
        <f>IF(OR(A1720&lt;DATE(2026,9,1),A1720&gt;DATE(2026,9,28)),"Check Date",INT((A1720-DATE(2026,9,1))/7)+1)</f>
        <v>Check Date</v>
      </c>
    </row>
    <row r="1922" spans="23:23" x14ac:dyDescent="0.3">
      <c r="W1922" t="str">
        <f>IF(OR(A1044&lt;DATE(2026,9,1),A1044&gt;DATE(2026,9,28)),"Check Date",INT((A1044-DATE(2026,9,1))/7)+1)</f>
        <v>Check Date</v>
      </c>
    </row>
    <row r="1923" spans="23:23" x14ac:dyDescent="0.3">
      <c r="W1923" t="str">
        <f>IF(OR(A107&lt;DATE(2026,9,1),A107&gt;DATE(2026,9,28)),"Check Date",INT((A107-DATE(2026,9,1))/7)+1)</f>
        <v>Check Date</v>
      </c>
    </row>
    <row r="1924" spans="23:23" x14ac:dyDescent="0.3">
      <c r="W1924" t="str">
        <f>IF(OR(A2021&lt;DATE(2026,9,1),A2021&gt;DATE(2026,9,28)),"Check Date",INT((A2021-DATE(2026,9,1))/7)+1)</f>
        <v>Check Date</v>
      </c>
    </row>
    <row r="1925" spans="23:23" x14ac:dyDescent="0.3">
      <c r="W1925" t="str">
        <f>IF(OR(A403&lt;DATE(2026,9,1),A403&gt;DATE(2026,9,28)),"Check Date",INT((A403-DATE(2026,9,1))/7)+1)</f>
        <v>Check Date</v>
      </c>
    </row>
    <row r="1926" spans="23:23" x14ac:dyDescent="0.3">
      <c r="W1926" t="str">
        <f>IF(OR(A2351&lt;DATE(2026,9,1),A2351&gt;DATE(2026,9,28)),"Check Date",INT((A2351-DATE(2026,9,1))/7)+1)</f>
        <v>Check Date</v>
      </c>
    </row>
    <row r="1927" spans="23:23" x14ac:dyDescent="0.3">
      <c r="W1927" t="str">
        <f>IF(OR(A1254&lt;DATE(2026,9,1),A1254&gt;DATE(2026,9,28)),"Check Date",INT((A1254-DATE(2026,9,1))/7)+1)</f>
        <v>Check Date</v>
      </c>
    </row>
    <row r="1928" spans="23:23" x14ac:dyDescent="0.3">
      <c r="W1928" t="str">
        <f>IF(OR(A815&lt;DATE(2026,9,1),A815&gt;DATE(2026,9,28)),"Check Date",INT((A815-DATE(2026,9,1))/7)+1)</f>
        <v>Check Date</v>
      </c>
    </row>
    <row r="1929" spans="23:23" x14ac:dyDescent="0.3">
      <c r="W1929" t="str">
        <f>IF(OR(A2729&lt;DATE(2026,9,1),A2729&gt;DATE(2026,9,28)),"Check Date",INT((A2729-DATE(2026,9,1))/7)+1)</f>
        <v>Check Date</v>
      </c>
    </row>
    <row r="1930" spans="23:23" x14ac:dyDescent="0.3">
      <c r="W1930" t="str">
        <f>IF(OR(A1260&lt;DATE(2026,9,1),A1260&gt;DATE(2026,9,28)),"Check Date",INT((A1260-DATE(2026,9,1))/7)+1)</f>
        <v>Check Date</v>
      </c>
    </row>
    <row r="1931" spans="23:23" x14ac:dyDescent="0.3">
      <c r="W1931" t="str">
        <f>IF(OR(A799&lt;DATE(2026,9,1),A799&gt;DATE(2026,9,28)),"Check Date",INT((A799-DATE(2026,9,1))/7)+1)</f>
        <v>Check Date</v>
      </c>
    </row>
    <row r="1932" spans="23:23" x14ac:dyDescent="0.3">
      <c r="W1932" t="str">
        <f>IF(OR(A1314&lt;DATE(2026,9,1),A1314&gt;DATE(2026,9,28)),"Check Date",INT((A1314-DATE(2026,9,1))/7)+1)</f>
        <v>Check Date</v>
      </c>
    </row>
    <row r="1933" spans="23:23" x14ac:dyDescent="0.3">
      <c r="W1933" t="str">
        <f>IF(OR(A2330&lt;DATE(2026,9,1),A2330&gt;DATE(2026,9,28)),"Check Date",INT((A2330-DATE(2026,9,1))/7)+1)</f>
        <v>Check Date</v>
      </c>
    </row>
    <row r="1934" spans="23:23" x14ac:dyDescent="0.3">
      <c r="W1934" t="str">
        <f>IF(OR(A2182&lt;DATE(2026,9,1),A2182&gt;DATE(2026,9,28)),"Check Date",INT((A2182-DATE(2026,9,1))/7)+1)</f>
        <v>Check Date</v>
      </c>
    </row>
    <row r="1935" spans="23:23" x14ac:dyDescent="0.3">
      <c r="W1935" t="str">
        <f>IF(OR(A1710&lt;DATE(2026,9,1),A1710&gt;DATE(2026,9,28)),"Check Date",INT((A1710-DATE(2026,9,1))/7)+1)</f>
        <v>Check Date</v>
      </c>
    </row>
    <row r="1936" spans="23:23" x14ac:dyDescent="0.3">
      <c r="W1936" t="str">
        <f>IF(OR(A841&lt;DATE(2026,9,1),A841&gt;DATE(2026,9,28)),"Check Date",INT((A841-DATE(2026,9,1))/7)+1)</f>
        <v>Check Date</v>
      </c>
    </row>
    <row r="1937" spans="23:23" x14ac:dyDescent="0.3">
      <c r="W1937" t="str">
        <f>IF(OR(A207&lt;DATE(2026,9,1),A207&gt;DATE(2026,9,28)),"Check Date",INT((A207-DATE(2026,9,1))/7)+1)</f>
        <v>Check Date</v>
      </c>
    </row>
    <row r="1938" spans="23:23" x14ac:dyDescent="0.3">
      <c r="W1938" t="str">
        <f>IF(OR(A2653&lt;DATE(2026,9,1),A2653&gt;DATE(2026,9,28)),"Check Date",INT((A2653-DATE(2026,9,1))/7)+1)</f>
        <v>Check Date</v>
      </c>
    </row>
    <row r="1939" spans="23:23" x14ac:dyDescent="0.3">
      <c r="W1939" t="str">
        <f>IF(OR(A1628&lt;DATE(2026,9,1),A1628&gt;DATE(2026,9,28)),"Check Date",INT((A1628-DATE(2026,9,1))/7)+1)</f>
        <v>Check Date</v>
      </c>
    </row>
    <row r="1940" spans="23:23" x14ac:dyDescent="0.3">
      <c r="W1940" t="str">
        <f>IF(OR(A1134&lt;DATE(2026,9,1),A1134&gt;DATE(2026,9,28)),"Check Date",INT((A1134-DATE(2026,9,1))/7)+1)</f>
        <v>Check Date</v>
      </c>
    </row>
    <row r="1941" spans="23:23" x14ac:dyDescent="0.3">
      <c r="W1941" t="str">
        <f>IF(OR(A2786&lt;DATE(2026,9,1),A2786&gt;DATE(2026,9,28)),"Check Date",INT((A2786-DATE(2026,9,1))/7)+1)</f>
        <v>Check Date</v>
      </c>
    </row>
    <row r="1942" spans="23:23" x14ac:dyDescent="0.3">
      <c r="W1942" t="str">
        <f>IF(OR(A620&lt;DATE(2026,9,1),A620&gt;DATE(2026,9,28)),"Check Date",INT((A620-DATE(2026,9,1))/7)+1)</f>
        <v>Check Date</v>
      </c>
    </row>
    <row r="1943" spans="23:23" x14ac:dyDescent="0.3">
      <c r="W1943" t="str">
        <f>IF(OR(A981&lt;DATE(2026,9,1),A981&gt;DATE(2026,9,28)),"Check Date",INT((A981-DATE(2026,9,1))/7)+1)</f>
        <v>Check Date</v>
      </c>
    </row>
    <row r="1944" spans="23:23" x14ac:dyDescent="0.3">
      <c r="W1944" t="str">
        <f>IF(OR(A2452&lt;DATE(2026,9,1),A2452&gt;DATE(2026,9,28)),"Check Date",INT((A2452-DATE(2026,9,1))/7)+1)</f>
        <v>Check Date</v>
      </c>
    </row>
    <row r="1945" spans="23:23" x14ac:dyDescent="0.3">
      <c r="W1945" t="str">
        <f>IF(OR(A2384&lt;DATE(2026,9,1),A2384&gt;DATE(2026,9,28)),"Check Date",INT((A2384-DATE(2026,9,1))/7)+1)</f>
        <v>Check Date</v>
      </c>
    </row>
    <row r="1946" spans="23:23" x14ac:dyDescent="0.3">
      <c r="W1946" t="str">
        <f>IF(OR(A272&lt;DATE(2026,9,1),A272&gt;DATE(2026,9,28)),"Check Date",INT((A272-DATE(2026,9,1))/7)+1)</f>
        <v>Check Date</v>
      </c>
    </row>
    <row r="1947" spans="23:23" x14ac:dyDescent="0.3">
      <c r="W1947" t="str">
        <f>IF(OR(A299&lt;DATE(2026,9,1),A299&gt;DATE(2026,9,28)),"Check Date",INT((A299-DATE(2026,9,1))/7)+1)</f>
        <v>Check Date</v>
      </c>
    </row>
    <row r="1948" spans="23:23" x14ac:dyDescent="0.3">
      <c r="W1948" t="str">
        <f>IF(OR(A913&lt;DATE(2026,9,1),A913&gt;DATE(2026,9,28)),"Check Date",INT((A913-DATE(2026,9,1))/7)+1)</f>
        <v>Check Date</v>
      </c>
    </row>
    <row r="1949" spans="23:23" x14ac:dyDescent="0.3">
      <c r="W1949" t="str">
        <f>IF(OR(A505&lt;DATE(2026,9,1),A505&gt;DATE(2026,9,28)),"Check Date",INT((A505-DATE(2026,9,1))/7)+1)</f>
        <v>Check Date</v>
      </c>
    </row>
    <row r="1950" spans="23:23" x14ac:dyDescent="0.3">
      <c r="W1950" t="str">
        <f>IF(OR(A2723&lt;DATE(2026,9,1),A2723&gt;DATE(2026,9,28)),"Check Date",INT((A2723-DATE(2026,9,1))/7)+1)</f>
        <v>Check Date</v>
      </c>
    </row>
    <row r="1951" spans="23:23" x14ac:dyDescent="0.3">
      <c r="W1951" t="str">
        <f>IF(OR(A1483&lt;DATE(2026,9,1),A1483&gt;DATE(2026,9,28)),"Check Date",INT((A1483-DATE(2026,9,1))/7)+1)</f>
        <v>Check Date</v>
      </c>
    </row>
    <row r="1952" spans="23:23" x14ac:dyDescent="0.3">
      <c r="W1952" t="str">
        <f>IF(OR(A2190&lt;DATE(2026,9,1),A2190&gt;DATE(2026,9,28)),"Check Date",INT((A2190-DATE(2026,9,1))/7)+1)</f>
        <v>Check Date</v>
      </c>
    </row>
    <row r="1953" spans="23:23" x14ac:dyDescent="0.3">
      <c r="W1953" t="str">
        <f>IF(OR(A2845&lt;DATE(2026,9,1),A2845&gt;DATE(2026,9,28)),"Check Date",INT((A2845-DATE(2026,9,1))/7)+1)</f>
        <v>Check Date</v>
      </c>
    </row>
    <row r="1954" spans="23:23" x14ac:dyDescent="0.3">
      <c r="W1954" t="str">
        <f>IF(OR(A1825&lt;DATE(2026,9,1),A1825&gt;DATE(2026,9,28)),"Check Date",INT((A1825-DATE(2026,9,1))/7)+1)</f>
        <v>Check Date</v>
      </c>
    </row>
    <row r="1955" spans="23:23" x14ac:dyDescent="0.3">
      <c r="W1955" t="str">
        <f>IF(OR(A1237&lt;DATE(2026,9,1),A1237&gt;DATE(2026,9,28)),"Check Date",INT((A1237-DATE(2026,9,1))/7)+1)</f>
        <v>Check Date</v>
      </c>
    </row>
    <row r="1956" spans="23:23" x14ac:dyDescent="0.3">
      <c r="W1956" t="str">
        <f>IF(OR(A85&lt;DATE(2026,9,1),A85&gt;DATE(2026,9,28)),"Check Date",INT((A85-DATE(2026,9,1))/7)+1)</f>
        <v>Check Date</v>
      </c>
    </row>
    <row r="1957" spans="23:23" x14ac:dyDescent="0.3">
      <c r="W1957" t="str">
        <f>IF(OR(A999&lt;DATE(2026,9,1),A999&gt;DATE(2026,9,28)),"Check Date",INT((A999-DATE(2026,9,1))/7)+1)</f>
        <v>Check Date</v>
      </c>
    </row>
    <row r="1958" spans="23:23" x14ac:dyDescent="0.3">
      <c r="W1958" t="str">
        <f>IF(OR(A1462&lt;DATE(2026,9,1),A1462&gt;DATE(2026,9,28)),"Check Date",INT((A1462-DATE(2026,9,1))/7)+1)</f>
        <v>Check Date</v>
      </c>
    </row>
    <row r="1959" spans="23:23" x14ac:dyDescent="0.3">
      <c r="W1959" t="str">
        <f>IF(OR(A2114&lt;DATE(2026,9,1),A2114&gt;DATE(2026,9,28)),"Check Date",INT((A2114-DATE(2026,9,1))/7)+1)</f>
        <v>Check Date</v>
      </c>
    </row>
    <row r="1960" spans="23:23" x14ac:dyDescent="0.3">
      <c r="W1960" t="str">
        <f>IF(OR(A2296&lt;DATE(2026,9,1),A2296&gt;DATE(2026,9,28)),"Check Date",INT((A2296-DATE(2026,9,1))/7)+1)</f>
        <v>Check Date</v>
      </c>
    </row>
    <row r="1961" spans="23:23" x14ac:dyDescent="0.3">
      <c r="W1961" t="str">
        <f>IF(OR(A1181&lt;DATE(2026,9,1),A1181&gt;DATE(2026,9,28)),"Check Date",INT((A1181-DATE(2026,9,1))/7)+1)</f>
        <v>Check Date</v>
      </c>
    </row>
    <row r="1962" spans="23:23" x14ac:dyDescent="0.3">
      <c r="W1962" t="str">
        <f>IF(OR(A2222&lt;DATE(2026,9,1),A2222&gt;DATE(2026,9,28)),"Check Date",INT((A2222-DATE(2026,9,1))/7)+1)</f>
        <v>Check Date</v>
      </c>
    </row>
    <row r="1963" spans="23:23" x14ac:dyDescent="0.3">
      <c r="W1963" t="str">
        <f>IF(OR(A1374&lt;DATE(2026,9,1),A1374&gt;DATE(2026,9,28)),"Check Date",INT((A1374-DATE(2026,9,1))/7)+1)</f>
        <v>Check Date</v>
      </c>
    </row>
    <row r="1964" spans="23:23" x14ac:dyDescent="0.3">
      <c r="W1964" t="str">
        <f>IF(OR(A2768&lt;DATE(2026,9,1),A2768&gt;DATE(2026,9,28)),"Check Date",INT((A2768-DATE(2026,9,1))/7)+1)</f>
        <v>Check Date</v>
      </c>
    </row>
    <row r="1965" spans="23:23" x14ac:dyDescent="0.3">
      <c r="W1965" t="str">
        <f>IF(OR(A1441&lt;DATE(2026,9,1),A1441&gt;DATE(2026,9,28)),"Check Date",INT((A1441-DATE(2026,9,1))/7)+1)</f>
        <v>Check Date</v>
      </c>
    </row>
    <row r="1966" spans="23:23" x14ac:dyDescent="0.3">
      <c r="W1966" t="str">
        <f>IF(OR(A1401&lt;DATE(2026,9,1),A1401&gt;DATE(2026,9,28)),"Check Date",INT((A1401-DATE(2026,9,1))/7)+1)</f>
        <v>Check Date</v>
      </c>
    </row>
    <row r="1967" spans="23:23" x14ac:dyDescent="0.3">
      <c r="W1967" t="str">
        <f>IF(OR(A1496&lt;DATE(2026,9,1),A1496&gt;DATE(2026,9,28)),"Check Date",INT((A1496-DATE(2026,9,1))/7)+1)</f>
        <v>Check Date</v>
      </c>
    </row>
    <row r="1968" spans="23:23" x14ac:dyDescent="0.3">
      <c r="W1968" t="str">
        <f>IF(OR(A1107&lt;DATE(2026,9,1),A1107&gt;DATE(2026,9,28)),"Check Date",INT((A1107-DATE(2026,9,1))/7)+1)</f>
        <v>Check Date</v>
      </c>
    </row>
    <row r="1969" spans="23:23" x14ac:dyDescent="0.3">
      <c r="W1969" t="str">
        <f>IF(OR(A2947&lt;DATE(2026,9,1),A2947&gt;DATE(2026,9,28)),"Check Date",INT((A2947-DATE(2026,9,1))/7)+1)</f>
        <v>Check Date</v>
      </c>
    </row>
    <row r="1970" spans="23:23" x14ac:dyDescent="0.3">
      <c r="W1970" t="str">
        <f>IF(OR(A645&lt;DATE(2026,9,1),A645&gt;DATE(2026,9,28)),"Check Date",INT((A645-DATE(2026,9,1))/7)+1)</f>
        <v>Check Date</v>
      </c>
    </row>
    <row r="1971" spans="23:23" x14ac:dyDescent="0.3">
      <c r="W1971" t="str">
        <f>IF(OR(A1514&lt;DATE(2026,9,1),A1514&gt;DATE(2026,9,28)),"Check Date",INT((A1514-DATE(2026,9,1))/7)+1)</f>
        <v>Check Date</v>
      </c>
    </row>
    <row r="1972" spans="23:23" x14ac:dyDescent="0.3">
      <c r="W1972" t="str">
        <f>IF(OR(A894&lt;DATE(2026,9,1),A894&gt;DATE(2026,9,28)),"Check Date",INT((A894-DATE(2026,9,1))/7)+1)</f>
        <v>Check Date</v>
      </c>
    </row>
    <row r="1973" spans="23:23" x14ac:dyDescent="0.3">
      <c r="W1973" t="str">
        <f>IF(OR(A108&lt;DATE(2026,9,1),A108&gt;DATE(2026,9,28)),"Check Date",INT((A108-DATE(2026,9,1))/7)+1)</f>
        <v>Check Date</v>
      </c>
    </row>
    <row r="1974" spans="23:23" x14ac:dyDescent="0.3">
      <c r="W1974" t="str">
        <f>IF(OR(A2376&lt;DATE(2026,9,1),A2376&gt;DATE(2026,9,28)),"Check Date",INT((A2376-DATE(2026,9,1))/7)+1)</f>
        <v>Check Date</v>
      </c>
    </row>
    <row r="1975" spans="23:23" x14ac:dyDescent="0.3">
      <c r="W1975" t="str">
        <f>IF(OR(A356&lt;DATE(2026,9,1),A356&gt;DATE(2026,9,28)),"Check Date",INT((A356-DATE(2026,9,1))/7)+1)</f>
        <v>Check Date</v>
      </c>
    </row>
    <row r="1976" spans="23:23" x14ac:dyDescent="0.3">
      <c r="W1976" t="str">
        <f>IF(OR(A2313&lt;DATE(2026,9,1),A2313&gt;DATE(2026,9,28)),"Check Date",INT((A2313-DATE(2026,9,1))/7)+1)</f>
        <v>Check Date</v>
      </c>
    </row>
    <row r="1977" spans="23:23" x14ac:dyDescent="0.3">
      <c r="W1977" t="str">
        <f>IF(OR(A755&lt;DATE(2026,9,1),A755&gt;DATE(2026,9,28)),"Check Date",INT((A755-DATE(2026,9,1))/7)+1)</f>
        <v>Check Date</v>
      </c>
    </row>
    <row r="1978" spans="23:23" x14ac:dyDescent="0.3">
      <c r="W1978" t="str">
        <f>IF(OR(A2893&lt;DATE(2026,9,1),A2893&gt;DATE(2026,9,28)),"Check Date",INT((A2893-DATE(2026,9,1))/7)+1)</f>
        <v>Check Date</v>
      </c>
    </row>
    <row r="1979" spans="23:23" x14ac:dyDescent="0.3">
      <c r="W1979" t="str">
        <f>IF(OR(A2706&lt;DATE(2026,9,1),A2706&gt;DATE(2026,9,28)),"Check Date",INT((A2706-DATE(2026,9,1))/7)+1)</f>
        <v>Check Date</v>
      </c>
    </row>
    <row r="1980" spans="23:23" x14ac:dyDescent="0.3">
      <c r="W1980" t="str">
        <f>IF(OR(A2737&lt;DATE(2026,9,1),A2737&gt;DATE(2026,9,28)),"Check Date",INT((A2737-DATE(2026,9,1))/7)+1)</f>
        <v>Check Date</v>
      </c>
    </row>
    <row r="1981" spans="23:23" x14ac:dyDescent="0.3">
      <c r="W1981" t="str">
        <f>IF(OR(A2995&lt;DATE(2026,9,1),A2995&gt;DATE(2026,9,28)),"Check Date",INT((A2995-DATE(2026,9,1))/7)+1)</f>
        <v>Check Date</v>
      </c>
    </row>
    <row r="1982" spans="23:23" x14ac:dyDescent="0.3">
      <c r="W1982" t="str">
        <f>IF(OR(A417&lt;DATE(2026,9,1),A417&gt;DATE(2026,9,28)),"Check Date",INT((A417-DATE(2026,9,1))/7)+1)</f>
        <v>Check Date</v>
      </c>
    </row>
    <row r="1983" spans="23:23" x14ac:dyDescent="0.3">
      <c r="W1983" t="str">
        <f>IF(OR(A1371&lt;DATE(2026,9,1),A1371&gt;DATE(2026,9,28)),"Check Date",INT((A1371-DATE(2026,9,1))/7)+1)</f>
        <v>Check Date</v>
      </c>
    </row>
    <row r="1984" spans="23:23" x14ac:dyDescent="0.3">
      <c r="W1984" t="str">
        <f>IF(OR(A2727&lt;DATE(2026,9,1),A2727&gt;DATE(2026,9,28)),"Check Date",INT((A2727-DATE(2026,9,1))/7)+1)</f>
        <v>Check Date</v>
      </c>
    </row>
    <row r="1985" spans="23:23" x14ac:dyDescent="0.3">
      <c r="W1985" t="str">
        <f>IF(OR(A598&lt;DATE(2026,9,1),A598&gt;DATE(2026,9,28)),"Check Date",INT((A598-DATE(2026,9,1))/7)+1)</f>
        <v>Check Date</v>
      </c>
    </row>
    <row r="1986" spans="23:23" x14ac:dyDescent="0.3">
      <c r="W1986" t="str">
        <f>IF(OR(A1703&lt;DATE(2026,9,1),A1703&gt;DATE(2026,9,28)),"Check Date",INT((A1703-DATE(2026,9,1))/7)+1)</f>
        <v>Check Date</v>
      </c>
    </row>
    <row r="1987" spans="23:23" x14ac:dyDescent="0.3">
      <c r="W1987" t="str">
        <f>IF(OR(A2500&lt;DATE(2026,9,1),A2500&gt;DATE(2026,9,28)),"Check Date",INT((A2500-DATE(2026,9,1))/7)+1)</f>
        <v>Check Date</v>
      </c>
    </row>
    <row r="1988" spans="23:23" x14ac:dyDescent="0.3">
      <c r="W1988" t="str">
        <f>IF(OR(A1470&lt;DATE(2026,9,1),A1470&gt;DATE(2026,9,28)),"Check Date",INT((A1470-DATE(2026,9,1))/7)+1)</f>
        <v>Check Date</v>
      </c>
    </row>
    <row r="1989" spans="23:23" x14ac:dyDescent="0.3">
      <c r="W1989" t="str">
        <f>IF(OR(A1684&lt;DATE(2026,9,1),A1684&gt;DATE(2026,9,28)),"Check Date",INT((A1684-DATE(2026,9,1))/7)+1)</f>
        <v>Check Date</v>
      </c>
    </row>
    <row r="1990" spans="23:23" x14ac:dyDescent="0.3">
      <c r="W1990" t="str">
        <f>IF(OR(A2044&lt;DATE(2026,9,1),A2044&gt;DATE(2026,9,28)),"Check Date",INT((A2044-DATE(2026,9,1))/7)+1)</f>
        <v>Check Date</v>
      </c>
    </row>
    <row r="1991" spans="23:23" x14ac:dyDescent="0.3">
      <c r="W1991" t="str">
        <f>IF(OR(A1605&lt;DATE(2026,9,1),A1605&gt;DATE(2026,9,28)),"Check Date",INT((A1605-DATE(2026,9,1))/7)+1)</f>
        <v>Check Date</v>
      </c>
    </row>
    <row r="1992" spans="23:23" x14ac:dyDescent="0.3">
      <c r="W1992" t="str">
        <f>IF(OR(A523&lt;DATE(2026,9,1),A523&gt;DATE(2026,9,28)),"Check Date",INT((A523-DATE(2026,9,1))/7)+1)</f>
        <v>Check Date</v>
      </c>
    </row>
    <row r="1993" spans="23:23" x14ac:dyDescent="0.3">
      <c r="W1993" t="str">
        <f>IF(OR(A1058&lt;DATE(2026,9,1),A1058&gt;DATE(2026,9,28)),"Check Date",INT((A1058-DATE(2026,9,1))/7)+1)</f>
        <v>Check Date</v>
      </c>
    </row>
    <row r="1994" spans="23:23" x14ac:dyDescent="0.3">
      <c r="W1994" t="str">
        <f>IF(OR(A1068&lt;DATE(2026,9,1),A1068&gt;DATE(2026,9,28)),"Check Date",INT((A1068-DATE(2026,9,1))/7)+1)</f>
        <v>Check Date</v>
      </c>
    </row>
    <row r="1995" spans="23:23" x14ac:dyDescent="0.3">
      <c r="W1995" t="str">
        <f>IF(OR(A866&lt;DATE(2026,9,1),A866&gt;DATE(2026,9,28)),"Check Date",INT((A866-DATE(2026,9,1))/7)+1)</f>
        <v>Check Date</v>
      </c>
    </row>
    <row r="1996" spans="23:23" x14ac:dyDescent="0.3">
      <c r="W1996" t="str">
        <f>IF(OR(A1308&lt;DATE(2026,9,1),A1308&gt;DATE(2026,9,28)),"Check Date",INT((A1308-DATE(2026,9,1))/7)+1)</f>
        <v>Check Date</v>
      </c>
    </row>
    <row r="1997" spans="23:23" x14ac:dyDescent="0.3">
      <c r="W1997" t="str">
        <f>IF(OR(A2546&lt;DATE(2026,9,1),A2546&gt;DATE(2026,9,28)),"Check Date",INT((A2546-DATE(2026,9,1))/7)+1)</f>
        <v>Check Date</v>
      </c>
    </row>
    <row r="1998" spans="23:23" x14ac:dyDescent="0.3">
      <c r="W1998" t="str">
        <f>IF(OR(A1549&lt;DATE(2026,9,1),A1549&gt;DATE(2026,9,28)),"Check Date",INT((A1549-DATE(2026,9,1))/7)+1)</f>
        <v>Check Date</v>
      </c>
    </row>
    <row r="1999" spans="23:23" x14ac:dyDescent="0.3">
      <c r="W1999" t="str">
        <f>IF(OR(A2160&lt;DATE(2026,9,1),A2160&gt;DATE(2026,9,28)),"Check Date",INT((A2160-DATE(2026,9,1))/7)+1)</f>
        <v>Check Date</v>
      </c>
    </row>
    <row r="2000" spans="23:23" x14ac:dyDescent="0.3">
      <c r="W2000" t="str">
        <f>IF(OR(A2059&lt;DATE(2026,9,1),A2059&gt;DATE(2026,9,28)),"Check Date",INT((A2059-DATE(2026,9,1))/7)+1)</f>
        <v>Check Date</v>
      </c>
    </row>
    <row r="2001" spans="23:23" x14ac:dyDescent="0.3">
      <c r="W2001" t="str">
        <f>IF(OR(A2952&lt;DATE(2026,9,1),A2952&gt;DATE(2026,9,28)),"Check Date",INT((A2952-DATE(2026,9,1))/7)+1)</f>
        <v>Check Date</v>
      </c>
    </row>
    <row r="2002" spans="23:23" x14ac:dyDescent="0.3">
      <c r="W2002" t="str">
        <f>IF(OR(A2212&lt;DATE(2026,9,1),A2212&gt;DATE(2026,9,28)),"Check Date",INT((A2212-DATE(2026,9,1))/7)+1)</f>
        <v>Check Date</v>
      </c>
    </row>
    <row r="2003" spans="23:23" x14ac:dyDescent="0.3">
      <c r="W2003" t="str">
        <f>IF(OR(A2159&lt;DATE(2026,9,1),A2159&gt;DATE(2026,9,28)),"Check Date",INT((A2159-DATE(2026,9,1))/7)+1)</f>
        <v>Check Date</v>
      </c>
    </row>
    <row r="2004" spans="23:23" x14ac:dyDescent="0.3">
      <c r="W2004" t="str">
        <f>IF(OR(A1080&lt;DATE(2026,9,1),A1080&gt;DATE(2026,9,28)),"Check Date",INT((A1080-DATE(2026,9,1))/7)+1)</f>
        <v>Check Date</v>
      </c>
    </row>
    <row r="2005" spans="23:23" x14ac:dyDescent="0.3">
      <c r="W2005" t="str">
        <f>IF(OR(A2032&lt;DATE(2026,9,1),A2032&gt;DATE(2026,9,28)),"Check Date",INT((A2032-DATE(2026,9,1))/7)+1)</f>
        <v>Check Date</v>
      </c>
    </row>
    <row r="2006" spans="23:23" x14ac:dyDescent="0.3">
      <c r="W2006" t="str">
        <f>IF(OR(A1967&lt;DATE(2026,9,1),A1967&gt;DATE(2026,9,28)),"Check Date",INT((A1967-DATE(2026,9,1))/7)+1)</f>
        <v>Check Date</v>
      </c>
    </row>
    <row r="2007" spans="23:23" x14ac:dyDescent="0.3">
      <c r="W2007" t="str">
        <f>IF(OR(A2634&lt;DATE(2026,9,1),A2634&gt;DATE(2026,9,28)),"Check Date",INT((A2634-DATE(2026,9,1))/7)+1)</f>
        <v>Check Date</v>
      </c>
    </row>
    <row r="2008" spans="23:23" x14ac:dyDescent="0.3">
      <c r="W2008" t="str">
        <f>IF(OR(A1680&lt;DATE(2026,9,1),A1680&gt;DATE(2026,9,28)),"Check Date",INT((A1680-DATE(2026,9,1))/7)+1)</f>
        <v>Check Date</v>
      </c>
    </row>
    <row r="2009" spans="23:23" x14ac:dyDescent="0.3">
      <c r="W2009" t="str">
        <f>IF(OR(A1031&lt;DATE(2026,9,1),A1031&gt;DATE(2026,9,28)),"Check Date",INT((A1031-DATE(2026,9,1))/7)+1)</f>
        <v>Check Date</v>
      </c>
    </row>
    <row r="2010" spans="23:23" x14ac:dyDescent="0.3">
      <c r="W2010" t="str">
        <f>IF(OR(A2823&lt;DATE(2026,9,1),A2823&gt;DATE(2026,9,28)),"Check Date",INT((A2823-DATE(2026,9,1))/7)+1)</f>
        <v>Check Date</v>
      </c>
    </row>
    <row r="2011" spans="23:23" x14ac:dyDescent="0.3">
      <c r="W2011" t="str">
        <f>IF(OR(A2523&lt;DATE(2026,9,1),A2523&gt;DATE(2026,9,28)),"Check Date",INT((A2523-DATE(2026,9,1))/7)+1)</f>
        <v>Check Date</v>
      </c>
    </row>
    <row r="2012" spans="23:23" x14ac:dyDescent="0.3">
      <c r="W2012" t="str">
        <f>IF(OR(A2553&lt;DATE(2026,9,1),A2553&gt;DATE(2026,9,28)),"Check Date",INT((A2553-DATE(2026,9,1))/7)+1)</f>
        <v>Check Date</v>
      </c>
    </row>
    <row r="2013" spans="23:23" x14ac:dyDescent="0.3">
      <c r="W2013" t="str">
        <f>IF(OR(A2487&lt;DATE(2026,9,1),A2487&gt;DATE(2026,9,28)),"Check Date",INT((A2487-DATE(2026,9,1))/7)+1)</f>
        <v>Check Date</v>
      </c>
    </row>
    <row r="2014" spans="23:23" x14ac:dyDescent="0.3">
      <c r="W2014" t="str">
        <f>IF(OR(A17&lt;DATE(2026,9,1),A17&gt;DATE(2026,9,28)),"Check Date",INT((A17-DATE(2026,9,1))/7)+1)</f>
        <v>Check Date</v>
      </c>
    </row>
    <row r="2015" spans="23:23" x14ac:dyDescent="0.3">
      <c r="W2015" t="str">
        <f>IF(OR(A1167&lt;DATE(2026,9,1),A1167&gt;DATE(2026,9,28)),"Check Date",INT((A1167-DATE(2026,9,1))/7)+1)</f>
        <v>Check Date</v>
      </c>
    </row>
    <row r="2016" spans="23:23" x14ac:dyDescent="0.3">
      <c r="W2016" t="str">
        <f>IF(OR(A940&lt;DATE(2026,9,1),A940&gt;DATE(2026,9,28)),"Check Date",INT((A940-DATE(2026,9,1))/7)+1)</f>
        <v>Check Date</v>
      </c>
    </row>
    <row r="2017" spans="23:23" x14ac:dyDescent="0.3">
      <c r="W2017" t="str">
        <f>IF(OR(A2965&lt;DATE(2026,9,1),A2965&gt;DATE(2026,9,28)),"Check Date",INT((A2965-DATE(2026,9,1))/7)+1)</f>
        <v>Check Date</v>
      </c>
    </row>
    <row r="2018" spans="23:23" x14ac:dyDescent="0.3">
      <c r="W2018" t="str">
        <f>IF(OR(A703&lt;DATE(2026,9,1),A703&gt;DATE(2026,9,28)),"Check Date",INT((A703-DATE(2026,9,1))/7)+1)</f>
        <v>Check Date</v>
      </c>
    </row>
    <row r="2019" spans="23:23" x14ac:dyDescent="0.3">
      <c r="W2019" t="str">
        <f>IF(OR(A1179&lt;DATE(2026,9,1),A1179&gt;DATE(2026,9,28)),"Check Date",INT((A1179-DATE(2026,9,1))/7)+1)</f>
        <v>Check Date</v>
      </c>
    </row>
    <row r="2020" spans="23:23" x14ac:dyDescent="0.3">
      <c r="W2020" t="str">
        <f>IF(OR(A2009&lt;DATE(2026,9,1),A2009&gt;DATE(2026,9,28)),"Check Date",INT((A2009-DATE(2026,9,1))/7)+1)</f>
        <v>Check Date</v>
      </c>
    </row>
    <row r="2021" spans="23:23" x14ac:dyDescent="0.3">
      <c r="W2021" t="str">
        <f>IF(OR(A1411&lt;DATE(2026,9,1),A1411&gt;DATE(2026,9,28)),"Check Date",INT((A1411-DATE(2026,9,1))/7)+1)</f>
        <v>Check Date</v>
      </c>
    </row>
    <row r="2022" spans="23:23" x14ac:dyDescent="0.3">
      <c r="W2022" t="str">
        <f>IF(OR(A1596&lt;DATE(2026,9,1),A1596&gt;DATE(2026,9,28)),"Check Date",INT((A1596-DATE(2026,9,1))/7)+1)</f>
        <v>Check Date</v>
      </c>
    </row>
    <row r="2023" spans="23:23" x14ac:dyDescent="0.3">
      <c r="W2023" t="str">
        <f>IF(OR(A151&lt;DATE(2026,9,1),A151&gt;DATE(2026,9,28)),"Check Date",INT((A151-DATE(2026,9,1))/7)+1)</f>
        <v>Check Date</v>
      </c>
    </row>
    <row r="2024" spans="23:23" x14ac:dyDescent="0.3">
      <c r="W2024" t="str">
        <f>IF(OR(A1162&lt;DATE(2026,9,1),A1162&gt;DATE(2026,9,28)),"Check Date",INT((A1162-DATE(2026,9,1))/7)+1)</f>
        <v>Check Date</v>
      </c>
    </row>
    <row r="2025" spans="23:23" x14ac:dyDescent="0.3">
      <c r="W2025" t="str">
        <f>IF(OR(A1861&lt;DATE(2026,9,1),A1861&gt;DATE(2026,9,28)),"Check Date",INT((A1861-DATE(2026,9,1))/7)+1)</f>
        <v>Check Date</v>
      </c>
    </row>
    <row r="2026" spans="23:23" x14ac:dyDescent="0.3">
      <c r="W2026" t="str">
        <f>IF(OR(A1973&lt;DATE(2026,9,1),A1973&gt;DATE(2026,9,28)),"Check Date",INT((A1973-DATE(2026,9,1))/7)+1)</f>
        <v>Check Date</v>
      </c>
    </row>
    <row r="2027" spans="23:23" x14ac:dyDescent="0.3">
      <c r="W2027" t="str">
        <f>IF(OR(A1554&lt;DATE(2026,9,1),A1554&gt;DATE(2026,9,28)),"Check Date",INT((A1554-DATE(2026,9,1))/7)+1)</f>
        <v>Check Date</v>
      </c>
    </row>
    <row r="2028" spans="23:23" x14ac:dyDescent="0.3">
      <c r="W2028" t="str">
        <f>IF(OR(A2233&lt;DATE(2026,9,1),A2233&gt;DATE(2026,9,28)),"Check Date",INT((A2233-DATE(2026,9,1))/7)+1)</f>
        <v>Check Date</v>
      </c>
    </row>
    <row r="2029" spans="23:23" x14ac:dyDescent="0.3">
      <c r="W2029" t="str">
        <f>IF(OR(A349&lt;DATE(2026,9,1),A349&gt;DATE(2026,9,28)),"Check Date",INT((A349-DATE(2026,9,1))/7)+1)</f>
        <v>Check Date</v>
      </c>
    </row>
    <row r="2030" spans="23:23" x14ac:dyDescent="0.3">
      <c r="W2030" t="str">
        <f>IF(OR(A587&lt;DATE(2026,9,1),A587&gt;DATE(2026,9,28)),"Check Date",INT((A587-DATE(2026,9,1))/7)+1)</f>
        <v>Check Date</v>
      </c>
    </row>
    <row r="2031" spans="23:23" x14ac:dyDescent="0.3">
      <c r="W2031" t="str">
        <f>IF(OR(A1683&lt;DATE(2026,9,1),A1683&gt;DATE(2026,9,28)),"Check Date",INT((A1683-DATE(2026,9,1))/7)+1)</f>
        <v>Check Date</v>
      </c>
    </row>
    <row r="2032" spans="23:23" x14ac:dyDescent="0.3">
      <c r="W2032" t="str">
        <f>IF(OR(A606&lt;DATE(2026,9,1),A606&gt;DATE(2026,9,28)),"Check Date",INT((A606-DATE(2026,9,1))/7)+1)</f>
        <v>Check Date</v>
      </c>
    </row>
    <row r="2033" spans="23:23" x14ac:dyDescent="0.3">
      <c r="W2033" t="str">
        <f>IF(OR(A2243&lt;DATE(2026,9,1),A2243&gt;DATE(2026,9,28)),"Check Date",INT((A2243-DATE(2026,9,1))/7)+1)</f>
        <v>Check Date</v>
      </c>
    </row>
    <row r="2034" spans="23:23" x14ac:dyDescent="0.3">
      <c r="W2034" t="str">
        <f>IF(OR(A2169&lt;DATE(2026,9,1),A2169&gt;DATE(2026,9,28)),"Check Date",INT((A2169-DATE(2026,9,1))/7)+1)</f>
        <v>Check Date</v>
      </c>
    </row>
    <row r="2035" spans="23:23" x14ac:dyDescent="0.3">
      <c r="W2035" t="str">
        <f>IF(OR(A798&lt;DATE(2026,9,1),A798&gt;DATE(2026,9,28)),"Check Date",INT((A798-DATE(2026,9,1))/7)+1)</f>
        <v>Check Date</v>
      </c>
    </row>
    <row r="2036" spans="23:23" x14ac:dyDescent="0.3">
      <c r="W2036" t="str">
        <f>IF(OR(A1021&lt;DATE(2026,9,1),A1021&gt;DATE(2026,9,28)),"Check Date",INT((A1021-DATE(2026,9,1))/7)+1)</f>
        <v>Check Date</v>
      </c>
    </row>
    <row r="2037" spans="23:23" x14ac:dyDescent="0.3">
      <c r="W2037" t="str">
        <f>IF(OR(A1070&lt;DATE(2026,9,1),A1070&gt;DATE(2026,9,28)),"Check Date",INT((A1070-DATE(2026,9,1))/7)+1)</f>
        <v>Check Date</v>
      </c>
    </row>
    <row r="2038" spans="23:23" x14ac:dyDescent="0.3">
      <c r="W2038" t="str">
        <f>IF(OR(A2377&lt;DATE(2026,9,1),A2377&gt;DATE(2026,9,28)),"Check Date",INT((A2377-DATE(2026,9,1))/7)+1)</f>
        <v>Check Date</v>
      </c>
    </row>
    <row r="2039" spans="23:23" x14ac:dyDescent="0.3">
      <c r="W2039" t="str">
        <f>IF(OR(A2796&lt;DATE(2026,9,1),A2796&gt;DATE(2026,9,28)),"Check Date",INT((A2796-DATE(2026,9,1))/7)+1)</f>
        <v>Check Date</v>
      </c>
    </row>
    <row r="2040" spans="23:23" x14ac:dyDescent="0.3">
      <c r="W2040" t="str">
        <f>IF(OR(A1438&lt;DATE(2026,9,1),A1438&gt;DATE(2026,9,28)),"Check Date",INT((A1438-DATE(2026,9,1))/7)+1)</f>
        <v>Check Date</v>
      </c>
    </row>
    <row r="2041" spans="23:23" x14ac:dyDescent="0.3">
      <c r="W2041" t="str">
        <f>IF(OR(A637&lt;DATE(2026,9,1),A637&gt;DATE(2026,9,28)),"Check Date",INT((A637-DATE(2026,9,1))/7)+1)</f>
        <v>Check Date</v>
      </c>
    </row>
    <row r="2042" spans="23:23" x14ac:dyDescent="0.3">
      <c r="W2042" t="str">
        <f>IF(OR(A202&lt;DATE(2026,9,1),A202&gt;DATE(2026,9,28)),"Check Date",INT((A202-DATE(2026,9,1))/7)+1)</f>
        <v>Check Date</v>
      </c>
    </row>
    <row r="2043" spans="23:23" x14ac:dyDescent="0.3">
      <c r="W2043" t="str">
        <f>IF(OR(A708&lt;DATE(2026,9,1),A708&gt;DATE(2026,9,28)),"Check Date",INT((A708-DATE(2026,9,1))/7)+1)</f>
        <v>Check Date</v>
      </c>
    </row>
    <row r="2044" spans="23:23" x14ac:dyDescent="0.3">
      <c r="W2044" t="str">
        <f>IF(OR(A998&lt;DATE(2026,9,1),A998&gt;DATE(2026,9,28)),"Check Date",INT((A998-DATE(2026,9,1))/7)+1)</f>
        <v>Check Date</v>
      </c>
    </row>
    <row r="2045" spans="23:23" x14ac:dyDescent="0.3">
      <c r="W2045" t="str">
        <f>IF(OR(A1815&lt;DATE(2026,9,1),A1815&gt;DATE(2026,9,28)),"Check Date",INT((A1815-DATE(2026,9,1))/7)+1)</f>
        <v>Check Date</v>
      </c>
    </row>
    <row r="2046" spans="23:23" x14ac:dyDescent="0.3">
      <c r="W2046" t="str">
        <f>IF(OR(A2938&lt;DATE(2026,9,1),A2938&gt;DATE(2026,9,28)),"Check Date",INT((A2938-DATE(2026,9,1))/7)+1)</f>
        <v>Check Date</v>
      </c>
    </row>
    <row r="2047" spans="23:23" x14ac:dyDescent="0.3">
      <c r="W2047" t="str">
        <f>IF(OR(A2781&lt;DATE(2026,9,1),A2781&gt;DATE(2026,9,28)),"Check Date",INT((A2781-DATE(2026,9,1))/7)+1)</f>
        <v>Check Date</v>
      </c>
    </row>
    <row r="2048" spans="23:23" x14ac:dyDescent="0.3">
      <c r="W2048" t="str">
        <f>IF(OR(A1367&lt;DATE(2026,9,1),A1367&gt;DATE(2026,9,28)),"Check Date",INT((A1367-DATE(2026,9,1))/7)+1)</f>
        <v>Check Date</v>
      </c>
    </row>
    <row r="2049" spans="23:23" x14ac:dyDescent="0.3">
      <c r="W2049" t="str">
        <f>IF(OR(A2424&lt;DATE(2026,9,1),A2424&gt;DATE(2026,9,28)),"Check Date",INT((A2424-DATE(2026,9,1))/7)+1)</f>
        <v>Check Date</v>
      </c>
    </row>
    <row r="2050" spans="23:23" x14ac:dyDescent="0.3">
      <c r="W2050" t="str">
        <f>IF(OR(A931&lt;DATE(2026,9,1),A931&gt;DATE(2026,9,28)),"Check Date",INT((A931-DATE(2026,9,1))/7)+1)</f>
        <v>Check Date</v>
      </c>
    </row>
    <row r="2051" spans="23:23" x14ac:dyDescent="0.3">
      <c r="W2051" t="str">
        <f>IF(OR(A2164&lt;DATE(2026,9,1),A2164&gt;DATE(2026,9,28)),"Check Date",INT((A2164-DATE(2026,9,1))/7)+1)</f>
        <v>Check Date</v>
      </c>
    </row>
    <row r="2052" spans="23:23" x14ac:dyDescent="0.3">
      <c r="W2052" t="str">
        <f>IF(OR(A450&lt;DATE(2026,9,1),A450&gt;DATE(2026,9,28)),"Check Date",INT((A450-DATE(2026,9,1))/7)+1)</f>
        <v>Check Date</v>
      </c>
    </row>
    <row r="2053" spans="23:23" x14ac:dyDescent="0.3">
      <c r="W2053" t="str">
        <f>IF(OR(A1613&lt;DATE(2026,9,1),A1613&gt;DATE(2026,9,28)),"Check Date",INT((A1613-DATE(2026,9,1))/7)+1)</f>
        <v>Check Date</v>
      </c>
    </row>
    <row r="2054" spans="23:23" x14ac:dyDescent="0.3">
      <c r="W2054" t="str">
        <f>IF(OR(A1171&lt;DATE(2026,9,1),A1171&gt;DATE(2026,9,28)),"Check Date",INT((A1171-DATE(2026,9,1))/7)+1)</f>
        <v>Check Date</v>
      </c>
    </row>
    <row r="2055" spans="23:23" x14ac:dyDescent="0.3">
      <c r="W2055" t="str">
        <f>IF(OR(A2951&lt;DATE(2026,9,1),A2951&gt;DATE(2026,9,28)),"Check Date",INT((A2951-DATE(2026,9,1))/7)+1)</f>
        <v>Check Date</v>
      </c>
    </row>
    <row r="2056" spans="23:23" x14ac:dyDescent="0.3">
      <c r="W2056" t="str">
        <f>IF(OR(A818&lt;DATE(2026,9,1),A818&gt;DATE(2026,9,28)),"Check Date",INT((A818-DATE(2026,9,1))/7)+1)</f>
        <v>Check Date</v>
      </c>
    </row>
    <row r="2057" spans="23:23" x14ac:dyDescent="0.3">
      <c r="W2057" t="str">
        <f>IF(OR(A1403&lt;DATE(2026,9,1),A1403&gt;DATE(2026,9,28)),"Check Date",INT((A1403-DATE(2026,9,1))/7)+1)</f>
        <v>Check Date</v>
      </c>
    </row>
    <row r="2058" spans="23:23" x14ac:dyDescent="0.3">
      <c r="W2058" t="str">
        <f>IF(OR(A2415&lt;DATE(2026,9,1),A2415&gt;DATE(2026,9,28)),"Check Date",INT((A2415-DATE(2026,9,1))/7)+1)</f>
        <v>Check Date</v>
      </c>
    </row>
    <row r="2059" spans="23:23" x14ac:dyDescent="0.3">
      <c r="W2059" t="str">
        <f>IF(OR(A1340&lt;DATE(2026,9,1),A1340&gt;DATE(2026,9,28)),"Check Date",INT((A1340-DATE(2026,9,1))/7)+1)</f>
        <v>Check Date</v>
      </c>
    </row>
    <row r="2060" spans="23:23" x14ac:dyDescent="0.3">
      <c r="W2060" t="str">
        <f>IF(OR(A813&lt;DATE(2026,9,1),A813&gt;DATE(2026,9,28)),"Check Date",INT((A813-DATE(2026,9,1))/7)+1)</f>
        <v>Check Date</v>
      </c>
    </row>
    <row r="2061" spans="23:23" x14ac:dyDescent="0.3">
      <c r="W2061" t="str">
        <f>IF(OR(A167&lt;DATE(2026,9,1),A167&gt;DATE(2026,9,28)),"Check Date",INT((A167-DATE(2026,9,1))/7)+1)</f>
        <v>Check Date</v>
      </c>
    </row>
    <row r="2062" spans="23:23" x14ac:dyDescent="0.3">
      <c r="W2062" t="str">
        <f>IF(OR(A1830&lt;DATE(2026,9,1),A1830&gt;DATE(2026,9,28)),"Check Date",INT((A1830-DATE(2026,9,1))/7)+1)</f>
        <v>Check Date</v>
      </c>
    </row>
    <row r="2063" spans="23:23" x14ac:dyDescent="0.3">
      <c r="W2063" t="str">
        <f>IF(OR(A1216&lt;DATE(2026,9,1),A1216&gt;DATE(2026,9,28)),"Check Date",INT((A1216-DATE(2026,9,1))/7)+1)</f>
        <v>Check Date</v>
      </c>
    </row>
    <row r="2064" spans="23:23" x14ac:dyDescent="0.3">
      <c r="W2064" t="str">
        <f>IF(OR(A2134&lt;DATE(2026,9,1),A2134&gt;DATE(2026,9,28)),"Check Date",INT((A2134-DATE(2026,9,1))/7)+1)</f>
        <v>Check Date</v>
      </c>
    </row>
    <row r="2065" spans="23:23" x14ac:dyDescent="0.3">
      <c r="W2065" t="str">
        <f>IF(OR(A490&lt;DATE(2026,9,1),A490&gt;DATE(2026,9,28)),"Check Date",INT((A490-DATE(2026,9,1))/7)+1)</f>
        <v>Check Date</v>
      </c>
    </row>
    <row r="2066" spans="23:23" x14ac:dyDescent="0.3">
      <c r="W2066" t="str">
        <f>IF(OR(A117&lt;DATE(2026,9,1),A117&gt;DATE(2026,9,28)),"Check Date",INT((A117-DATE(2026,9,1))/7)+1)</f>
        <v>Check Date</v>
      </c>
    </row>
    <row r="2067" spans="23:23" x14ac:dyDescent="0.3">
      <c r="W2067" t="str">
        <f>IF(OR(A747&lt;DATE(2026,9,1),A747&gt;DATE(2026,9,28)),"Check Date",INT((A747-DATE(2026,9,1))/7)+1)</f>
        <v>Check Date</v>
      </c>
    </row>
    <row r="2068" spans="23:23" x14ac:dyDescent="0.3">
      <c r="W2068" t="str">
        <f>IF(OR(A1173&lt;DATE(2026,9,1),A1173&gt;DATE(2026,9,28)),"Check Date",INT((A1173-DATE(2026,9,1))/7)+1)</f>
        <v>Check Date</v>
      </c>
    </row>
    <row r="2069" spans="23:23" x14ac:dyDescent="0.3">
      <c r="W2069" t="str">
        <f>IF(OR(A550&lt;DATE(2026,9,1),A550&gt;DATE(2026,9,28)),"Check Date",INT((A550-DATE(2026,9,1))/7)+1)</f>
        <v>Check Date</v>
      </c>
    </row>
    <row r="2070" spans="23:23" x14ac:dyDescent="0.3">
      <c r="W2070" t="str">
        <f>IF(OR(A2815&lt;DATE(2026,9,1),A2815&gt;DATE(2026,9,28)),"Check Date",INT((A2815-DATE(2026,9,1))/7)+1)</f>
        <v>Check Date</v>
      </c>
    </row>
    <row r="2071" spans="23:23" x14ac:dyDescent="0.3">
      <c r="W2071" t="str">
        <f>IF(OR(A540&lt;DATE(2026,9,1),A540&gt;DATE(2026,9,28)),"Check Date",INT((A540-DATE(2026,9,1))/7)+1)</f>
        <v>Check Date</v>
      </c>
    </row>
    <row r="2072" spans="23:23" x14ac:dyDescent="0.3">
      <c r="W2072" t="str">
        <f>IF(OR(A820&lt;DATE(2026,9,1),A820&gt;DATE(2026,9,28)),"Check Date",INT((A820-DATE(2026,9,1))/7)+1)</f>
        <v>Check Date</v>
      </c>
    </row>
    <row r="2073" spans="23:23" x14ac:dyDescent="0.3">
      <c r="W2073" t="str">
        <f>IF(OR(A961&lt;DATE(2026,9,1),A961&gt;DATE(2026,9,28)),"Check Date",INT((A961-DATE(2026,9,1))/7)+1)</f>
        <v>Check Date</v>
      </c>
    </row>
    <row r="2074" spans="23:23" x14ac:dyDescent="0.3">
      <c r="W2074" t="str">
        <f>IF(OR(A469&lt;DATE(2026,9,1),A469&gt;DATE(2026,9,28)),"Check Date",INT((A469-DATE(2026,9,1))/7)+1)</f>
        <v>Check Date</v>
      </c>
    </row>
    <row r="2075" spans="23:23" x14ac:dyDescent="0.3">
      <c r="W2075" t="str">
        <f>IF(OR(A2997&lt;DATE(2026,9,1),A2997&gt;DATE(2026,9,28)),"Check Date",INT((A2997-DATE(2026,9,1))/7)+1)</f>
        <v>Check Date</v>
      </c>
    </row>
    <row r="2076" spans="23:23" x14ac:dyDescent="0.3">
      <c r="W2076" t="str">
        <f>IF(OR(A1643&lt;DATE(2026,9,1),A1643&gt;DATE(2026,9,28)),"Check Date",INT((A1643-DATE(2026,9,1))/7)+1)</f>
        <v>Check Date</v>
      </c>
    </row>
    <row r="2077" spans="23:23" x14ac:dyDescent="0.3">
      <c r="W2077" t="str">
        <f>IF(OR(A412&lt;DATE(2026,9,1),A412&gt;DATE(2026,9,28)),"Check Date",INT((A412-DATE(2026,9,1))/7)+1)</f>
        <v>Check Date</v>
      </c>
    </row>
    <row r="2078" spans="23:23" x14ac:dyDescent="0.3">
      <c r="W2078" t="str">
        <f>IF(OR(A1859&lt;DATE(2026,9,1),A1859&gt;DATE(2026,9,28)),"Check Date",INT((A1859-DATE(2026,9,1))/7)+1)</f>
        <v>Check Date</v>
      </c>
    </row>
    <row r="2079" spans="23:23" x14ac:dyDescent="0.3">
      <c r="W2079" t="str">
        <f>IF(OR(A1026&lt;DATE(2026,9,1),A1026&gt;DATE(2026,9,28)),"Check Date",INT((A1026-DATE(2026,9,1))/7)+1)</f>
        <v>Check Date</v>
      </c>
    </row>
    <row r="2080" spans="23:23" x14ac:dyDescent="0.3">
      <c r="W2080" t="str">
        <f>IF(OR(A2982&lt;DATE(2026,9,1),A2982&gt;DATE(2026,9,28)),"Check Date",INT((A2982-DATE(2026,9,1))/7)+1)</f>
        <v>Check Date</v>
      </c>
    </row>
    <row r="2081" spans="23:23" x14ac:dyDescent="0.3">
      <c r="W2081" t="str">
        <f>IF(OR(A631&lt;DATE(2026,9,1),A631&gt;DATE(2026,9,28)),"Check Date",INT((A631-DATE(2026,9,1))/7)+1)</f>
        <v>Check Date</v>
      </c>
    </row>
    <row r="2082" spans="23:23" x14ac:dyDescent="0.3">
      <c r="W2082" t="str">
        <f>IF(OR(A973&lt;DATE(2026,9,1),A973&gt;DATE(2026,9,28)),"Check Date",INT((A973-DATE(2026,9,1))/7)+1)</f>
        <v>Check Date</v>
      </c>
    </row>
    <row r="2083" spans="23:23" x14ac:dyDescent="0.3">
      <c r="W2083" t="str">
        <f>IF(OR(A243&lt;DATE(2026,9,1),A243&gt;DATE(2026,9,28)),"Check Date",INT((A243-DATE(2026,9,1))/7)+1)</f>
        <v>Check Date</v>
      </c>
    </row>
    <row r="2084" spans="23:23" x14ac:dyDescent="0.3">
      <c r="W2084" t="str">
        <f>IF(OR(A2775&lt;DATE(2026,9,1),A2775&gt;DATE(2026,9,28)),"Check Date",INT((A2775-DATE(2026,9,1))/7)+1)</f>
        <v>Check Date</v>
      </c>
    </row>
    <row r="2085" spans="23:23" x14ac:dyDescent="0.3">
      <c r="W2085" t="str">
        <f>IF(OR(A2550&lt;DATE(2026,9,1),A2550&gt;DATE(2026,9,28)),"Check Date",INT((A2550-DATE(2026,9,1))/7)+1)</f>
        <v>Check Date</v>
      </c>
    </row>
    <row r="2086" spans="23:23" x14ac:dyDescent="0.3">
      <c r="W2086" t="str">
        <f>IF(OR(A1696&lt;DATE(2026,9,1),A1696&gt;DATE(2026,9,28)),"Check Date",INT((A1696-DATE(2026,9,1))/7)+1)</f>
        <v>Check Date</v>
      </c>
    </row>
    <row r="2087" spans="23:23" x14ac:dyDescent="0.3">
      <c r="W2087" t="str">
        <f>IF(OR(A2539&lt;DATE(2026,9,1),A2539&gt;DATE(2026,9,28)),"Check Date",INT((A2539-DATE(2026,9,1))/7)+1)</f>
        <v>Check Date</v>
      </c>
    </row>
    <row r="2088" spans="23:23" x14ac:dyDescent="0.3">
      <c r="W2088" t="str">
        <f>IF(OR(A2087&lt;DATE(2026,9,1),A2087&gt;DATE(2026,9,28)),"Check Date",INT((A2087-DATE(2026,9,1))/7)+1)</f>
        <v>Check Date</v>
      </c>
    </row>
    <row r="2089" spans="23:23" x14ac:dyDescent="0.3">
      <c r="W2089" t="str">
        <f>IF(OR(A2517&lt;DATE(2026,9,1),A2517&gt;DATE(2026,9,28)),"Check Date",INT((A2517-DATE(2026,9,1))/7)+1)</f>
        <v>Check Date</v>
      </c>
    </row>
    <row r="2090" spans="23:23" x14ac:dyDescent="0.3">
      <c r="W2090" t="str">
        <f>IF(OR(A1527&lt;DATE(2026,9,1),A1527&gt;DATE(2026,9,28)),"Check Date",INT((A1527-DATE(2026,9,1))/7)+1)</f>
        <v>Check Date</v>
      </c>
    </row>
    <row r="2091" spans="23:23" x14ac:dyDescent="0.3">
      <c r="W2091" t="str">
        <f>IF(OR(A1348&lt;DATE(2026,9,1),A1348&gt;DATE(2026,9,28)),"Check Date",INT((A1348-DATE(2026,9,1))/7)+1)</f>
        <v>Check Date</v>
      </c>
    </row>
    <row r="2092" spans="23:23" x14ac:dyDescent="0.3">
      <c r="W2092" t="str">
        <f>IF(OR(A2121&lt;DATE(2026,9,1),A2121&gt;DATE(2026,9,28)),"Check Date",INT((A2121-DATE(2026,9,1))/7)+1)</f>
        <v>Check Date</v>
      </c>
    </row>
    <row r="2093" spans="23:23" x14ac:dyDescent="0.3">
      <c r="W2093" t="str">
        <f>IF(OR(A2703&lt;DATE(2026,9,1),A2703&gt;DATE(2026,9,28)),"Check Date",INT((A2703-DATE(2026,9,1))/7)+1)</f>
        <v>Check Date</v>
      </c>
    </row>
    <row r="2094" spans="23:23" x14ac:dyDescent="0.3">
      <c r="W2094" t="str">
        <f>IF(OR(A1594&lt;DATE(2026,9,1),A1594&gt;DATE(2026,9,28)),"Check Date",INT((A1594-DATE(2026,9,1))/7)+1)</f>
        <v>Check Date</v>
      </c>
    </row>
    <row r="2095" spans="23:23" x14ac:dyDescent="0.3">
      <c r="W2095" t="str">
        <f>IF(OR(A1966&lt;DATE(2026,9,1),A1966&gt;DATE(2026,9,28)),"Check Date",INT((A1966-DATE(2026,9,1))/7)+1)</f>
        <v>Check Date</v>
      </c>
    </row>
    <row r="2096" spans="23:23" x14ac:dyDescent="0.3">
      <c r="W2096" t="str">
        <f>IF(OR(A1693&lt;DATE(2026,9,1),A1693&gt;DATE(2026,9,28)),"Check Date",INT((A1693-DATE(2026,9,1))/7)+1)</f>
        <v>Check Date</v>
      </c>
    </row>
    <row r="2097" spans="23:23" x14ac:dyDescent="0.3">
      <c r="W2097" t="str">
        <f>IF(OR(A2177&lt;DATE(2026,9,1),A2177&gt;DATE(2026,9,28)),"Check Date",INT((A2177-DATE(2026,9,1))/7)+1)</f>
        <v>Check Date</v>
      </c>
    </row>
    <row r="2098" spans="23:23" x14ac:dyDescent="0.3">
      <c r="W2098" t="str">
        <f>IF(OR(A2092&lt;DATE(2026,9,1),A2092&gt;DATE(2026,9,28)),"Check Date",INT((A2092-DATE(2026,9,1))/7)+1)</f>
        <v>Check Date</v>
      </c>
    </row>
    <row r="2099" spans="23:23" x14ac:dyDescent="0.3">
      <c r="W2099" t="str">
        <f>IF(OR(A660&lt;DATE(2026,9,1),A660&gt;DATE(2026,9,28)),"Check Date",INT((A660-DATE(2026,9,1))/7)+1)</f>
        <v>Check Date</v>
      </c>
    </row>
    <row r="2100" spans="23:23" x14ac:dyDescent="0.3">
      <c r="W2100" t="str">
        <f>IF(OR(A1835&lt;DATE(2026,9,1),A1835&gt;DATE(2026,9,28)),"Check Date",INT((A1835-DATE(2026,9,1))/7)+1)</f>
        <v>Check Date</v>
      </c>
    </row>
    <row r="2101" spans="23:23" x14ac:dyDescent="0.3">
      <c r="W2101" t="str">
        <f>IF(OR(A2788&lt;DATE(2026,9,1),A2788&gt;DATE(2026,9,28)),"Check Date",INT((A2788-DATE(2026,9,1))/7)+1)</f>
        <v>Check Date</v>
      </c>
    </row>
    <row r="2102" spans="23:23" x14ac:dyDescent="0.3">
      <c r="W2102" t="str">
        <f>IF(OR(A54&lt;DATE(2026,9,1),A54&gt;DATE(2026,9,28)),"Check Date",INT((A54-DATE(2026,9,1))/7)+1)</f>
        <v>Check Date</v>
      </c>
    </row>
    <row r="2103" spans="23:23" x14ac:dyDescent="0.3">
      <c r="W2103" t="str">
        <f>IF(OR(A235&lt;DATE(2026,9,1),A235&gt;DATE(2026,9,28)),"Check Date",INT((A235-DATE(2026,9,1))/7)+1)</f>
        <v>Check Date</v>
      </c>
    </row>
    <row r="2104" spans="23:23" x14ac:dyDescent="0.3">
      <c r="W2104" t="str">
        <f>IF(OR(A2949&lt;DATE(2026,9,1),A2949&gt;DATE(2026,9,28)),"Check Date",INT((A2949-DATE(2026,9,1))/7)+1)</f>
        <v>Check Date</v>
      </c>
    </row>
    <row r="2105" spans="23:23" x14ac:dyDescent="0.3">
      <c r="W2105" t="str">
        <f>IF(OR(A126&lt;DATE(2026,9,1),A126&gt;DATE(2026,9,28)),"Check Date",INT((A126-DATE(2026,9,1))/7)+1)</f>
        <v>Check Date</v>
      </c>
    </row>
    <row r="2106" spans="23:23" x14ac:dyDescent="0.3">
      <c r="W2106" t="str">
        <f>IF(OR(A619&lt;DATE(2026,9,1),A619&gt;DATE(2026,9,28)),"Check Date",INT((A619-DATE(2026,9,1))/7)+1)</f>
        <v>Check Date</v>
      </c>
    </row>
    <row r="2107" spans="23:23" x14ac:dyDescent="0.3">
      <c r="W2107" t="str">
        <f>IF(OR(A215&lt;DATE(2026,9,1),A215&gt;DATE(2026,9,28)),"Check Date",INT((A215-DATE(2026,9,1))/7)+1)</f>
        <v>Check Date</v>
      </c>
    </row>
    <row r="2108" spans="23:23" x14ac:dyDescent="0.3">
      <c r="W2108" t="str">
        <f>IF(OR(A1001&lt;DATE(2026,9,1),A1001&gt;DATE(2026,9,28)),"Check Date",INT((A1001-DATE(2026,9,1))/7)+1)</f>
        <v>Check Date</v>
      </c>
    </row>
    <row r="2109" spans="23:23" x14ac:dyDescent="0.3">
      <c r="W2109" t="str">
        <f>IF(OR(A636&lt;DATE(2026,9,1),A636&gt;DATE(2026,9,28)),"Check Date",INT((A636-DATE(2026,9,1))/7)+1)</f>
        <v>Check Date</v>
      </c>
    </row>
    <row r="2110" spans="23:23" x14ac:dyDescent="0.3">
      <c r="W2110" t="str">
        <f>IF(OR(A1459&lt;DATE(2026,9,1),A1459&gt;DATE(2026,9,28)),"Check Date",INT((A1459-DATE(2026,9,1))/7)+1)</f>
        <v>Check Date</v>
      </c>
    </row>
    <row r="2111" spans="23:23" x14ac:dyDescent="0.3">
      <c r="W2111" t="str">
        <f>IF(OR(A489&lt;DATE(2026,9,1),A489&gt;DATE(2026,9,28)),"Check Date",INT((A489-DATE(2026,9,1))/7)+1)</f>
        <v>Check Date</v>
      </c>
    </row>
    <row r="2112" spans="23:23" x14ac:dyDescent="0.3">
      <c r="W2112" t="str">
        <f>IF(OR(A1485&lt;DATE(2026,9,1),A1485&gt;DATE(2026,9,28)),"Check Date",INT((A1485-DATE(2026,9,1))/7)+1)</f>
        <v>Check Date</v>
      </c>
    </row>
    <row r="2113" spans="23:23" x14ac:dyDescent="0.3">
      <c r="W2113" t="str">
        <f>IF(OR(A1724&lt;DATE(2026,9,1),A1724&gt;DATE(2026,9,28)),"Check Date",INT((A1724-DATE(2026,9,1))/7)+1)</f>
        <v>Check Date</v>
      </c>
    </row>
    <row r="2114" spans="23:23" x14ac:dyDescent="0.3">
      <c r="W2114" t="str">
        <f>IF(OR(A1586&lt;DATE(2026,9,1),A1586&gt;DATE(2026,9,28)),"Check Date",INT((A1586-DATE(2026,9,1))/7)+1)</f>
        <v>Check Date</v>
      </c>
    </row>
    <row r="2115" spans="23:23" x14ac:dyDescent="0.3">
      <c r="W2115" t="str">
        <f>IF(OR(A2490&lt;DATE(2026,9,1),A2490&gt;DATE(2026,9,28)),"Check Date",INT((A2490-DATE(2026,9,1))/7)+1)</f>
        <v>Check Date</v>
      </c>
    </row>
    <row r="2116" spans="23:23" x14ac:dyDescent="0.3">
      <c r="W2116" t="str">
        <f>IF(OR(A363&lt;DATE(2026,9,1),A363&gt;DATE(2026,9,28)),"Check Date",INT((A363-DATE(2026,9,1))/7)+1)</f>
        <v>Check Date</v>
      </c>
    </row>
    <row r="2117" spans="23:23" x14ac:dyDescent="0.3">
      <c r="W2117" t="str">
        <f>IF(OR(A1715&lt;DATE(2026,9,1),A1715&gt;DATE(2026,9,28)),"Check Date",INT((A1715-DATE(2026,9,1))/7)+1)</f>
        <v>Check Date</v>
      </c>
    </row>
    <row r="2118" spans="23:23" x14ac:dyDescent="0.3">
      <c r="W2118" t="str">
        <f>IF(OR(A2992&lt;DATE(2026,9,1),A2992&gt;DATE(2026,9,28)),"Check Date",INT((A2992-DATE(2026,9,1))/7)+1)</f>
        <v>Check Date</v>
      </c>
    </row>
    <row r="2119" spans="23:23" x14ac:dyDescent="0.3">
      <c r="W2119" t="str">
        <f>IF(OR(A2779&lt;DATE(2026,9,1),A2779&gt;DATE(2026,9,28)),"Check Date",INT((A2779-DATE(2026,9,1))/7)+1)</f>
        <v>Check Date</v>
      </c>
    </row>
    <row r="2120" spans="23:23" x14ac:dyDescent="0.3">
      <c r="W2120" t="str">
        <f>IF(OR(A1283&lt;DATE(2026,9,1),A1283&gt;DATE(2026,9,28)),"Check Date",INT((A1283-DATE(2026,9,1))/7)+1)</f>
        <v>Check Date</v>
      </c>
    </row>
    <row r="2121" spans="23:23" x14ac:dyDescent="0.3">
      <c r="W2121" t="str">
        <f>IF(OR(A2003&lt;DATE(2026,9,1),A2003&gt;DATE(2026,9,28)),"Check Date",INT((A2003-DATE(2026,9,1))/7)+1)</f>
        <v>Check Date</v>
      </c>
    </row>
    <row r="2122" spans="23:23" x14ac:dyDescent="0.3">
      <c r="W2122" t="str">
        <f>IF(OR(A2693&lt;DATE(2026,9,1),A2693&gt;DATE(2026,9,28)),"Check Date",INT((A2693-DATE(2026,9,1))/7)+1)</f>
        <v>Check Date</v>
      </c>
    </row>
    <row r="2123" spans="23:23" x14ac:dyDescent="0.3">
      <c r="W2123" t="str">
        <f>IF(OR(A2929&lt;DATE(2026,9,1),A2929&gt;DATE(2026,9,28)),"Check Date",INT((A2929-DATE(2026,9,1))/7)+1)</f>
        <v>Check Date</v>
      </c>
    </row>
    <row r="2124" spans="23:23" x14ac:dyDescent="0.3">
      <c r="W2124" t="str">
        <f>IF(OR(A1522&lt;DATE(2026,9,1),A1522&gt;DATE(2026,9,28)),"Check Date",INT((A1522-DATE(2026,9,1))/7)+1)</f>
        <v>Check Date</v>
      </c>
    </row>
    <row r="2125" spans="23:23" x14ac:dyDescent="0.3">
      <c r="W2125" t="str">
        <f>IF(OR(A1798&lt;DATE(2026,9,1),A1798&gt;DATE(2026,9,28)),"Check Date",INT((A1798-DATE(2026,9,1))/7)+1)</f>
        <v>Check Date</v>
      </c>
    </row>
    <row r="2126" spans="23:23" x14ac:dyDescent="0.3">
      <c r="W2126" t="str">
        <f>IF(OR(A740&lt;DATE(2026,9,1),A740&gt;DATE(2026,9,28)),"Check Date",INT((A740-DATE(2026,9,1))/7)+1)</f>
        <v>Check Date</v>
      </c>
    </row>
    <row r="2127" spans="23:23" x14ac:dyDescent="0.3">
      <c r="W2127" t="str">
        <f>IF(OR(A2920&lt;DATE(2026,9,1),A2920&gt;DATE(2026,9,28)),"Check Date",INT((A2920-DATE(2026,9,1))/7)+1)</f>
        <v>Check Date</v>
      </c>
    </row>
    <row r="2128" spans="23:23" x14ac:dyDescent="0.3">
      <c r="W2128" t="str">
        <f>IF(OR(A2820&lt;DATE(2026,9,1),A2820&gt;DATE(2026,9,28)),"Check Date",INT((A2820-DATE(2026,9,1))/7)+1)</f>
        <v>Check Date</v>
      </c>
    </row>
    <row r="2129" spans="23:23" x14ac:dyDescent="0.3">
      <c r="W2129" t="str">
        <f>IF(OR(A590&lt;DATE(2026,9,1),A590&gt;DATE(2026,9,28)),"Check Date",INT((A590-DATE(2026,9,1))/7)+1)</f>
        <v>Check Date</v>
      </c>
    </row>
    <row r="2130" spans="23:23" x14ac:dyDescent="0.3">
      <c r="W2130" t="str">
        <f>IF(OR(A2353&lt;DATE(2026,9,1),A2353&gt;DATE(2026,9,28)),"Check Date",INT((A2353-DATE(2026,9,1))/7)+1)</f>
        <v>Check Date</v>
      </c>
    </row>
    <row r="2131" spans="23:23" x14ac:dyDescent="0.3">
      <c r="W2131" t="str">
        <f>IF(OR(A2834&lt;DATE(2026,9,1),A2834&gt;DATE(2026,9,28)),"Check Date",INT((A2834-DATE(2026,9,1))/7)+1)</f>
        <v>Check Date</v>
      </c>
    </row>
    <row r="2132" spans="23:23" x14ac:dyDescent="0.3">
      <c r="W2132" t="str">
        <f>IF(OR(A2906&lt;DATE(2026,9,1),A2906&gt;DATE(2026,9,28)),"Check Date",INT((A2906-DATE(2026,9,1))/7)+1)</f>
        <v>Check Date</v>
      </c>
    </row>
    <row r="2133" spans="23:23" x14ac:dyDescent="0.3">
      <c r="W2133" t="str">
        <f>IF(OR(A733&lt;DATE(2026,9,1),A733&gt;DATE(2026,9,28)),"Check Date",INT((A733-DATE(2026,9,1))/7)+1)</f>
        <v>Check Date</v>
      </c>
    </row>
    <row r="2134" spans="23:23" x14ac:dyDescent="0.3">
      <c r="W2134" t="str">
        <f>IF(OR(A2704&lt;DATE(2026,9,1),A2704&gt;DATE(2026,9,28)),"Check Date",INT((A2704-DATE(2026,9,1))/7)+1)</f>
        <v>Check Date</v>
      </c>
    </row>
    <row r="2135" spans="23:23" x14ac:dyDescent="0.3">
      <c r="W2135" t="str">
        <f>IF(OR(A1841&lt;DATE(2026,9,1),A1841&gt;DATE(2026,9,28)),"Check Date",INT((A1841-DATE(2026,9,1))/7)+1)</f>
        <v>Check Date</v>
      </c>
    </row>
    <row r="2136" spans="23:23" x14ac:dyDescent="0.3">
      <c r="W2136" t="str">
        <f>IF(OR(A408&lt;DATE(2026,9,1),A408&gt;DATE(2026,9,28)),"Check Date",INT((A408-DATE(2026,9,1))/7)+1)</f>
        <v>Check Date</v>
      </c>
    </row>
    <row r="2137" spans="23:23" x14ac:dyDescent="0.3">
      <c r="W2137" t="str">
        <f>IF(OR(A1272&lt;DATE(2026,9,1),A1272&gt;DATE(2026,9,28)),"Check Date",INT((A1272-DATE(2026,9,1))/7)+1)</f>
        <v>Check Date</v>
      </c>
    </row>
    <row r="2138" spans="23:23" x14ac:dyDescent="0.3">
      <c r="W2138" t="str">
        <f>IF(OR(A2341&lt;DATE(2026,9,1),A2341&gt;DATE(2026,9,28)),"Check Date",INT((A2341-DATE(2026,9,1))/7)+1)</f>
        <v>Check Date</v>
      </c>
    </row>
    <row r="2139" spans="23:23" x14ac:dyDescent="0.3">
      <c r="W2139" t="str">
        <f>IF(OR(A710&lt;DATE(2026,9,1),A710&gt;DATE(2026,9,28)),"Check Date",INT((A710-DATE(2026,9,1))/7)+1)</f>
        <v>Check Date</v>
      </c>
    </row>
    <row r="2140" spans="23:23" x14ac:dyDescent="0.3">
      <c r="W2140" t="str">
        <f>IF(OR(A381&lt;DATE(2026,9,1),A381&gt;DATE(2026,9,28)),"Check Date",INT((A381-DATE(2026,9,1))/7)+1)</f>
        <v>Check Date</v>
      </c>
    </row>
    <row r="2141" spans="23:23" x14ac:dyDescent="0.3">
      <c r="W2141" t="str">
        <f>IF(OR(A1497&lt;DATE(2026,9,1),A1497&gt;DATE(2026,9,28)),"Check Date",INT((A1497-DATE(2026,9,1))/7)+1)</f>
        <v>Check Date</v>
      </c>
    </row>
    <row r="2142" spans="23:23" x14ac:dyDescent="0.3">
      <c r="W2142" t="str">
        <f>IF(OR(A88&lt;DATE(2026,9,1),A88&gt;DATE(2026,9,28)),"Check Date",INT((A88-DATE(2026,9,1))/7)+1)</f>
        <v>Check Date</v>
      </c>
    </row>
    <row r="2143" spans="23:23" x14ac:dyDescent="0.3">
      <c r="W2143" t="str">
        <f>IF(OR(A926&lt;DATE(2026,9,1),A926&gt;DATE(2026,9,28)),"Check Date",INT((A926-DATE(2026,9,1))/7)+1)</f>
        <v>Check Date</v>
      </c>
    </row>
    <row r="2144" spans="23:23" x14ac:dyDescent="0.3">
      <c r="W2144" t="str">
        <f>IF(OR(A1016&lt;DATE(2026,9,1),A1016&gt;DATE(2026,9,28)),"Check Date",INT((A1016-DATE(2026,9,1))/7)+1)</f>
        <v>Check Date</v>
      </c>
    </row>
    <row r="2145" spans="23:23" x14ac:dyDescent="0.3">
      <c r="W2145" t="str">
        <f>IF(OR(A1019&lt;DATE(2026,9,1),A1019&gt;DATE(2026,9,28)),"Check Date",INT((A1019-DATE(2026,9,1))/7)+1)</f>
        <v>Check Date</v>
      </c>
    </row>
    <row r="2146" spans="23:23" x14ac:dyDescent="0.3">
      <c r="W2146" t="str">
        <f>IF(OR(A1437&lt;DATE(2026,9,1),A1437&gt;DATE(2026,9,28)),"Check Date",INT((A1437-DATE(2026,9,1))/7)+1)</f>
        <v>Check Date</v>
      </c>
    </row>
    <row r="2147" spans="23:23" x14ac:dyDescent="0.3">
      <c r="W2147" t="str">
        <f>IF(OR(A2896&lt;DATE(2026,9,1),A2896&gt;DATE(2026,9,28)),"Check Date",INT((A2896-DATE(2026,9,1))/7)+1)</f>
        <v>Check Date</v>
      </c>
    </row>
    <row r="2148" spans="23:23" x14ac:dyDescent="0.3">
      <c r="W2148" t="str">
        <f>IF(OR(A2083&lt;DATE(2026,9,1),A2083&gt;DATE(2026,9,28)),"Check Date",INT((A2083-DATE(2026,9,1))/7)+1)</f>
        <v>Check Date</v>
      </c>
    </row>
    <row r="2149" spans="23:23" x14ac:dyDescent="0.3">
      <c r="W2149" t="str">
        <f>IF(OR(A1125&lt;DATE(2026,9,1),A1125&gt;DATE(2026,9,28)),"Check Date",INT((A1125-DATE(2026,9,1))/7)+1)</f>
        <v>Check Date</v>
      </c>
    </row>
    <row r="2150" spans="23:23" x14ac:dyDescent="0.3">
      <c r="W2150" t="str">
        <f>IF(OR(A539&lt;DATE(2026,9,1),A539&gt;DATE(2026,9,28)),"Check Date",INT((A539-DATE(2026,9,1))/7)+1)</f>
        <v>Check Date</v>
      </c>
    </row>
    <row r="2151" spans="23:23" x14ac:dyDescent="0.3">
      <c r="W2151" t="str">
        <f>IF(OR(A101&lt;DATE(2026,9,1),A101&gt;DATE(2026,9,28)),"Check Date",INT((A101-DATE(2026,9,1))/7)+1)</f>
        <v>Check Date</v>
      </c>
    </row>
    <row r="2152" spans="23:23" x14ac:dyDescent="0.3">
      <c r="W2152" t="str">
        <f>IF(OR(A2024&lt;DATE(2026,9,1),A2024&gt;DATE(2026,9,28)),"Check Date",INT((A2024-DATE(2026,9,1))/7)+1)</f>
        <v>Check Date</v>
      </c>
    </row>
    <row r="2153" spans="23:23" x14ac:dyDescent="0.3">
      <c r="W2153" t="str">
        <f>IF(OR(A296&lt;DATE(2026,9,1),A296&gt;DATE(2026,9,28)),"Check Date",INT((A296-DATE(2026,9,1))/7)+1)</f>
        <v>Check Date</v>
      </c>
    </row>
    <row r="2154" spans="23:23" x14ac:dyDescent="0.3">
      <c r="W2154" t="str">
        <f>IF(OR(A2581&lt;DATE(2026,9,1),A2581&gt;DATE(2026,9,28)),"Check Date",INT((A2581-DATE(2026,9,1))/7)+1)</f>
        <v>Check Date</v>
      </c>
    </row>
    <row r="2155" spans="23:23" x14ac:dyDescent="0.3">
      <c r="W2155" t="str">
        <f>IF(OR(A2322&lt;DATE(2026,9,1),A2322&gt;DATE(2026,9,28)),"Check Date",INT((A2322-DATE(2026,9,1))/7)+1)</f>
        <v>Check Date</v>
      </c>
    </row>
    <row r="2156" spans="23:23" x14ac:dyDescent="0.3">
      <c r="W2156" t="str">
        <f>IF(OR(A239&lt;DATE(2026,9,1),A239&gt;DATE(2026,9,28)),"Check Date",INT((A239-DATE(2026,9,1))/7)+1)</f>
        <v>Check Date</v>
      </c>
    </row>
    <row r="2157" spans="23:23" x14ac:dyDescent="0.3">
      <c r="W2157" t="str">
        <f>IF(OR(A216&lt;DATE(2026,9,1),A216&gt;DATE(2026,9,28)),"Check Date",INT((A216-DATE(2026,9,1))/7)+1)</f>
        <v>Check Date</v>
      </c>
    </row>
    <row r="2158" spans="23:23" x14ac:dyDescent="0.3">
      <c r="W2158" t="str">
        <f>IF(OR(A1584&lt;DATE(2026,9,1),A1584&gt;DATE(2026,9,28)),"Check Date",INT((A1584-DATE(2026,9,1))/7)+1)</f>
        <v>Check Date</v>
      </c>
    </row>
    <row r="2159" spans="23:23" x14ac:dyDescent="0.3">
      <c r="W2159" t="str">
        <f>IF(OR(A888&lt;DATE(2026,9,1),A888&gt;DATE(2026,9,28)),"Check Date",INT((A888-DATE(2026,9,1))/7)+1)</f>
        <v>Check Date</v>
      </c>
    </row>
    <row r="2160" spans="23:23" x14ac:dyDescent="0.3">
      <c r="W2160" t="str">
        <f>IF(OR(A1536&lt;DATE(2026,9,1),A1536&gt;DATE(2026,9,28)),"Check Date",INT((A1536-DATE(2026,9,1))/7)+1)</f>
        <v>Check Date</v>
      </c>
    </row>
    <row r="2161" spans="23:23" x14ac:dyDescent="0.3">
      <c r="W2161" t="str">
        <f>IF(OR(A1317&lt;DATE(2026,9,1),A1317&gt;DATE(2026,9,28)),"Check Date",INT((A1317-DATE(2026,9,1))/7)+1)</f>
        <v>Check Date</v>
      </c>
    </row>
    <row r="2162" spans="23:23" x14ac:dyDescent="0.3">
      <c r="W2162" t="str">
        <f>IF(OR(A666&lt;DATE(2026,9,1),A666&gt;DATE(2026,9,28)),"Check Date",INT((A666-DATE(2026,9,1))/7)+1)</f>
        <v>Check Date</v>
      </c>
    </row>
    <row r="2163" spans="23:23" x14ac:dyDescent="0.3">
      <c r="W2163" t="str">
        <f>IF(OR(A1137&lt;DATE(2026,9,1),A1137&gt;DATE(2026,9,28)),"Check Date",INT((A1137-DATE(2026,9,1))/7)+1)</f>
        <v>Check Date</v>
      </c>
    </row>
    <row r="2164" spans="23:23" x14ac:dyDescent="0.3">
      <c r="W2164" t="str">
        <f>IF(OR(A2925&lt;DATE(2026,9,1),A2925&gt;DATE(2026,9,28)),"Check Date",INT((A2925-DATE(2026,9,1))/7)+1)</f>
        <v>Check Date</v>
      </c>
    </row>
    <row r="2165" spans="23:23" x14ac:dyDescent="0.3">
      <c r="W2165" t="str">
        <f>IF(OR(A472&lt;DATE(2026,9,1),A472&gt;DATE(2026,9,28)),"Check Date",INT((A472-DATE(2026,9,1))/7)+1)</f>
        <v>Check Date</v>
      </c>
    </row>
    <row r="2166" spans="23:23" x14ac:dyDescent="0.3">
      <c r="W2166" t="str">
        <f>IF(OR(A166&lt;DATE(2026,9,1),A166&gt;DATE(2026,9,28)),"Check Date",INT((A166-DATE(2026,9,1))/7)+1)</f>
        <v>Check Date</v>
      </c>
    </row>
    <row r="2167" spans="23:23" x14ac:dyDescent="0.3">
      <c r="W2167" t="str">
        <f>IF(OR(A1098&lt;DATE(2026,9,1),A1098&gt;DATE(2026,9,28)),"Check Date",INT((A1098-DATE(2026,9,1))/7)+1)</f>
        <v>Check Date</v>
      </c>
    </row>
    <row r="2168" spans="23:23" x14ac:dyDescent="0.3">
      <c r="W2168" t="str">
        <f>IF(OR(A2429&lt;DATE(2026,9,1),A2429&gt;DATE(2026,9,28)),"Check Date",INT((A2429-DATE(2026,9,1))/7)+1)</f>
        <v>Check Date</v>
      </c>
    </row>
    <row r="2169" spans="23:23" x14ac:dyDescent="0.3">
      <c r="W2169" t="str">
        <f>IF(OR(A1531&lt;DATE(2026,9,1),A1531&gt;DATE(2026,9,28)),"Check Date",INT((A1531-DATE(2026,9,1))/7)+1)</f>
        <v>Check Date</v>
      </c>
    </row>
    <row r="2170" spans="23:23" x14ac:dyDescent="0.3">
      <c r="W2170" t="str">
        <f>IF(OR(A160&lt;DATE(2026,9,1),A160&gt;DATE(2026,9,28)),"Check Date",INT((A160-DATE(2026,9,1))/7)+1)</f>
        <v>Check Date</v>
      </c>
    </row>
    <row r="2171" spans="23:23" x14ac:dyDescent="0.3">
      <c r="W2171" t="str">
        <f>IF(OR(A721&lt;DATE(2026,9,1),A721&gt;DATE(2026,9,28)),"Check Date",INT((A721-DATE(2026,9,1))/7)+1)</f>
        <v>Check Date</v>
      </c>
    </row>
    <row r="2172" spans="23:23" x14ac:dyDescent="0.3">
      <c r="W2172" t="str">
        <f>IF(OR(A1687&lt;DATE(2026,9,1),A1687&gt;DATE(2026,9,28)),"Check Date",INT((A1687-DATE(2026,9,1))/7)+1)</f>
        <v>Check Date</v>
      </c>
    </row>
    <row r="2173" spans="23:23" x14ac:dyDescent="0.3">
      <c r="W2173" t="str">
        <f>IF(OR(A875&lt;DATE(2026,9,1),A875&gt;DATE(2026,9,28)),"Check Date",INT((A875-DATE(2026,9,1))/7)+1)</f>
        <v>Check Date</v>
      </c>
    </row>
    <row r="2174" spans="23:23" x14ac:dyDescent="0.3">
      <c r="W2174" t="str">
        <f>IF(OR(A2497&lt;DATE(2026,9,1),A2497&gt;DATE(2026,9,28)),"Check Date",INT((A2497-DATE(2026,9,1))/7)+1)</f>
        <v>Check Date</v>
      </c>
    </row>
    <row r="2175" spans="23:23" x14ac:dyDescent="0.3">
      <c r="W2175" t="str">
        <f>IF(OR(A640&lt;DATE(2026,9,1),A640&gt;DATE(2026,9,28)),"Check Date",INT((A640-DATE(2026,9,1))/7)+1)</f>
        <v>Check Date</v>
      </c>
    </row>
    <row r="2176" spans="23:23" x14ac:dyDescent="0.3">
      <c r="W2176" t="str">
        <f>IF(OR(A2436&lt;DATE(2026,9,1),A2436&gt;DATE(2026,9,28)),"Check Date",INT((A2436-DATE(2026,9,1))/7)+1)</f>
        <v>Check Date</v>
      </c>
    </row>
    <row r="2177" spans="23:23" x14ac:dyDescent="0.3">
      <c r="W2177" t="str">
        <f>IF(OR(A1788&lt;DATE(2026,9,1),A1788&gt;DATE(2026,9,28)),"Check Date",INT((A1788-DATE(2026,9,1))/7)+1)</f>
        <v>Check Date</v>
      </c>
    </row>
    <row r="2178" spans="23:23" x14ac:dyDescent="0.3">
      <c r="W2178" t="str">
        <f>IF(OR(A1896&lt;DATE(2026,9,1),A1896&gt;DATE(2026,9,28)),"Check Date",INT((A1896-DATE(2026,9,1))/7)+1)</f>
        <v>Check Date</v>
      </c>
    </row>
    <row r="2179" spans="23:23" x14ac:dyDescent="0.3">
      <c r="W2179" t="str">
        <f>IF(OR(A2839&lt;DATE(2026,9,1),A2839&gt;DATE(2026,9,28)),"Check Date",INT((A2839-DATE(2026,9,1))/7)+1)</f>
        <v>Check Date</v>
      </c>
    </row>
    <row r="2180" spans="23:23" x14ac:dyDescent="0.3">
      <c r="W2180" t="str">
        <f>IF(OR(A899&lt;DATE(2026,9,1),A899&gt;DATE(2026,9,28)),"Check Date",INT((A899-DATE(2026,9,1))/7)+1)</f>
        <v>Check Date</v>
      </c>
    </row>
    <row r="2181" spans="23:23" x14ac:dyDescent="0.3">
      <c r="W2181" t="str">
        <f>IF(OR(A2405&lt;DATE(2026,9,1),A2405&gt;DATE(2026,9,28)),"Check Date",INT((A2405-DATE(2026,9,1))/7)+1)</f>
        <v>Check Date</v>
      </c>
    </row>
    <row r="2182" spans="23:23" x14ac:dyDescent="0.3">
      <c r="W2182" t="str">
        <f>IF(OR(A2335&lt;DATE(2026,9,1),A2335&gt;DATE(2026,9,28)),"Check Date",INT((A2335-DATE(2026,9,1))/7)+1)</f>
        <v>Check Date</v>
      </c>
    </row>
    <row r="2183" spans="23:23" x14ac:dyDescent="0.3">
      <c r="W2183" t="str">
        <f>IF(OR(A1985&lt;DATE(2026,9,1),A1985&gt;DATE(2026,9,28)),"Check Date",INT((A1985-DATE(2026,9,1))/7)+1)</f>
        <v>Check Date</v>
      </c>
    </row>
    <row r="2184" spans="23:23" x14ac:dyDescent="0.3">
      <c r="W2184" t="str">
        <f>IF(OR(A2979&lt;DATE(2026,9,1),A2979&gt;DATE(2026,9,28)),"Check Date",INT((A2979-DATE(2026,9,1))/7)+1)</f>
        <v>Check Date</v>
      </c>
    </row>
    <row r="2185" spans="23:23" x14ac:dyDescent="0.3">
      <c r="W2185" t="str">
        <f>IF(OR(A2038&lt;DATE(2026,9,1),A2038&gt;DATE(2026,9,28)),"Check Date",INT((A2038-DATE(2026,9,1))/7)+1)</f>
        <v>Check Date</v>
      </c>
    </row>
    <row r="2186" spans="23:23" x14ac:dyDescent="0.3">
      <c r="W2186" t="str">
        <f>IF(OR(A547&lt;DATE(2026,9,1),A547&gt;DATE(2026,9,28)),"Check Date",INT((A547-DATE(2026,9,1))/7)+1)</f>
        <v>Check Date</v>
      </c>
    </row>
    <row r="2187" spans="23:23" x14ac:dyDescent="0.3">
      <c r="W2187" t="str">
        <f>IF(OR(A179&lt;DATE(2026,9,1),A179&gt;DATE(2026,9,28)),"Check Date",INT((A179-DATE(2026,9,1))/7)+1)</f>
        <v>Check Date</v>
      </c>
    </row>
    <row r="2188" spans="23:23" x14ac:dyDescent="0.3">
      <c r="W2188" t="str">
        <f>IF(OR(A1178&lt;DATE(2026,9,1),A1178&gt;DATE(2026,9,28)),"Check Date",INT((A1178-DATE(2026,9,1))/7)+1)</f>
        <v>Check Date</v>
      </c>
    </row>
    <row r="2189" spans="23:23" x14ac:dyDescent="0.3">
      <c r="W2189" t="str">
        <f>IF(OR(A1267&lt;DATE(2026,9,1),A1267&gt;DATE(2026,9,28)),"Check Date",INT((A1267-DATE(2026,9,1))/7)+1)</f>
        <v>Check Date</v>
      </c>
    </row>
    <row r="2190" spans="23:23" x14ac:dyDescent="0.3">
      <c r="W2190" t="str">
        <f>IF(OR(A2802&lt;DATE(2026,9,1),A2802&gt;DATE(2026,9,28)),"Check Date",INT((A2802-DATE(2026,9,1))/7)+1)</f>
        <v>Check Date</v>
      </c>
    </row>
    <row r="2191" spans="23:23" x14ac:dyDescent="0.3">
      <c r="W2191" t="str">
        <f>IF(OR(A156&lt;DATE(2026,9,1),A156&gt;DATE(2026,9,28)),"Check Date",INT((A156-DATE(2026,9,1))/7)+1)</f>
        <v>Check Date</v>
      </c>
    </row>
    <row r="2192" spans="23:23" x14ac:dyDescent="0.3">
      <c r="W2192" t="str">
        <f>IF(OR(A1875&lt;DATE(2026,9,1),A1875&gt;DATE(2026,9,28)),"Check Date",INT((A1875-DATE(2026,9,1))/7)+1)</f>
        <v>Check Date</v>
      </c>
    </row>
    <row r="2193" spans="23:23" x14ac:dyDescent="0.3">
      <c r="W2193" t="str">
        <f>IF(OR(A2106&lt;DATE(2026,9,1),A2106&gt;DATE(2026,9,28)),"Check Date",INT((A2106-DATE(2026,9,1))/7)+1)</f>
        <v>Check Date</v>
      </c>
    </row>
    <row r="2194" spans="23:23" x14ac:dyDescent="0.3">
      <c r="W2194" t="str">
        <f>IF(OR(A337&lt;DATE(2026,9,1),A337&gt;DATE(2026,9,28)),"Check Date",INT((A337-DATE(2026,9,1))/7)+1)</f>
        <v>Check Date</v>
      </c>
    </row>
    <row r="2195" spans="23:23" x14ac:dyDescent="0.3">
      <c r="W2195" t="str">
        <f>IF(OR(A796&lt;DATE(2026,9,1),A796&gt;DATE(2026,9,28)),"Check Date",INT((A796-DATE(2026,9,1))/7)+1)</f>
        <v>Check Date</v>
      </c>
    </row>
    <row r="2196" spans="23:23" x14ac:dyDescent="0.3">
      <c r="W2196" t="str">
        <f>IF(OR(A694&lt;DATE(2026,9,1),A694&gt;DATE(2026,9,28)),"Check Date",INT((A694-DATE(2026,9,1))/7)+1)</f>
        <v>Check Date</v>
      </c>
    </row>
    <row r="2197" spans="23:23" x14ac:dyDescent="0.3">
      <c r="W2197" t="str">
        <f>IF(OR(A1879&lt;DATE(2026,9,1),A1879&gt;DATE(2026,9,28)),"Check Date",INT((A1879-DATE(2026,9,1))/7)+1)</f>
        <v>Check Date</v>
      </c>
    </row>
    <row r="2198" spans="23:23" x14ac:dyDescent="0.3">
      <c r="W2198" t="str">
        <f>IF(OR(A2358&lt;DATE(2026,9,1),A2358&gt;DATE(2026,9,28)),"Check Date",INT((A2358-DATE(2026,9,1))/7)+1)</f>
        <v>Check Date</v>
      </c>
    </row>
    <row r="2199" spans="23:23" x14ac:dyDescent="0.3">
      <c r="W2199" t="str">
        <f>IF(OR(A2228&lt;DATE(2026,9,1),A2228&gt;DATE(2026,9,28)),"Check Date",INT((A2228-DATE(2026,9,1))/7)+1)</f>
        <v>Check Date</v>
      </c>
    </row>
    <row r="2200" spans="23:23" x14ac:dyDescent="0.3">
      <c r="W2200" t="str">
        <f>IF(OR(A1120&lt;DATE(2026,9,1),A1120&gt;DATE(2026,9,28)),"Check Date",INT((A1120-DATE(2026,9,1))/7)+1)</f>
        <v>Check Date</v>
      </c>
    </row>
    <row r="2201" spans="23:23" x14ac:dyDescent="0.3">
      <c r="W2201" t="str">
        <f>IF(OR(A1013&lt;DATE(2026,9,1),A1013&gt;DATE(2026,9,28)),"Check Date",INT((A1013-DATE(2026,9,1))/7)+1)</f>
        <v>Check Date</v>
      </c>
    </row>
    <row r="2202" spans="23:23" x14ac:dyDescent="0.3">
      <c r="W2202" t="str">
        <f>IF(OR(A141&lt;DATE(2026,9,1),A141&gt;DATE(2026,9,28)),"Check Date",INT((A141-DATE(2026,9,1))/7)+1)</f>
        <v>Check Date</v>
      </c>
    </row>
    <row r="2203" spans="23:23" x14ac:dyDescent="0.3">
      <c r="W2203" t="str">
        <f>IF(OR(A634&lt;DATE(2026,9,1),A634&gt;DATE(2026,9,28)),"Check Date",INT((A634-DATE(2026,9,1))/7)+1)</f>
        <v>Check Date</v>
      </c>
    </row>
    <row r="2204" spans="23:23" x14ac:dyDescent="0.3">
      <c r="W2204" t="str">
        <f>IF(OR(A1405&lt;DATE(2026,9,1),A1405&gt;DATE(2026,9,28)),"Check Date",INT((A1405-DATE(2026,9,1))/7)+1)</f>
        <v>Check Date</v>
      </c>
    </row>
    <row r="2205" spans="23:23" x14ac:dyDescent="0.3">
      <c r="W2205" t="str">
        <f>IF(OR(A2265&lt;DATE(2026,9,1),A2265&gt;DATE(2026,9,28)),"Check Date",INT((A2265-DATE(2026,9,1))/7)+1)</f>
        <v>Check Date</v>
      </c>
    </row>
    <row r="2206" spans="23:23" x14ac:dyDescent="0.3">
      <c r="W2206" t="str">
        <f>IF(OR(A1223&lt;DATE(2026,9,1),A1223&gt;DATE(2026,9,28)),"Check Date",INT((A1223-DATE(2026,9,1))/7)+1)</f>
        <v>Check Date</v>
      </c>
    </row>
    <row r="2207" spans="23:23" x14ac:dyDescent="0.3">
      <c r="W2207" t="str">
        <f>IF(OR(A2428&lt;DATE(2026,9,1),A2428&gt;DATE(2026,9,28)),"Check Date",INT((A2428-DATE(2026,9,1))/7)+1)</f>
        <v>Check Date</v>
      </c>
    </row>
    <row r="2208" spans="23:23" x14ac:dyDescent="0.3">
      <c r="W2208" t="str">
        <f>IF(OR(A1964&lt;DATE(2026,9,1),A1964&gt;DATE(2026,9,28)),"Check Date",INT((A1964-DATE(2026,9,1))/7)+1)</f>
        <v>Check Date</v>
      </c>
    </row>
    <row r="2209" spans="23:23" x14ac:dyDescent="0.3">
      <c r="W2209" t="str">
        <f>IF(OR(A1644&lt;DATE(2026,9,1),A1644&gt;DATE(2026,9,28)),"Check Date",INT((A1644-DATE(2026,9,1))/7)+1)</f>
        <v>Check Date</v>
      </c>
    </row>
    <row r="2210" spans="23:23" x14ac:dyDescent="0.3">
      <c r="W2210" t="str">
        <f>IF(OR(A456&lt;DATE(2026,9,1),A456&gt;DATE(2026,9,28)),"Check Date",INT((A456-DATE(2026,9,1))/7)+1)</f>
        <v>Check Date</v>
      </c>
    </row>
    <row r="2211" spans="23:23" x14ac:dyDescent="0.3">
      <c r="W2211" t="str">
        <f>IF(OR(A2097&lt;DATE(2026,9,1),A2097&gt;DATE(2026,9,28)),"Check Date",INT((A2097-DATE(2026,9,1))/7)+1)</f>
        <v>Check Date</v>
      </c>
    </row>
    <row r="2212" spans="23:23" x14ac:dyDescent="0.3">
      <c r="W2212" t="str">
        <f>IF(OR(A604&lt;DATE(2026,9,1),A604&gt;DATE(2026,9,28)),"Check Date",INT((A604-DATE(2026,9,1))/7)+1)</f>
        <v>Check Date</v>
      </c>
    </row>
    <row r="2213" spans="23:23" x14ac:dyDescent="0.3">
      <c r="W2213" t="str">
        <f>IF(OR(A1132&lt;DATE(2026,9,1),A1132&gt;DATE(2026,9,28)),"Check Date",INT((A1132-DATE(2026,9,1))/7)+1)</f>
        <v>Check Date</v>
      </c>
    </row>
    <row r="2214" spans="23:23" x14ac:dyDescent="0.3">
      <c r="W2214" t="str">
        <f>IF(OR(A1945&lt;DATE(2026,9,1),A1945&gt;DATE(2026,9,28)),"Check Date",INT((A1945-DATE(2026,9,1))/7)+1)</f>
        <v>Check Date</v>
      </c>
    </row>
    <row r="2215" spans="23:23" x14ac:dyDescent="0.3">
      <c r="W2215" t="str">
        <f>IF(OR(A1883&lt;DATE(2026,9,1),A1883&gt;DATE(2026,9,28)),"Check Date",INT((A1883-DATE(2026,9,1))/7)+1)</f>
        <v>Check Date</v>
      </c>
    </row>
    <row r="2216" spans="23:23" x14ac:dyDescent="0.3">
      <c r="W2216" t="str">
        <f>IF(OR(A1330&lt;DATE(2026,9,1),A1330&gt;DATE(2026,9,28)),"Check Date",INT((A1330-DATE(2026,9,1))/7)+1)</f>
        <v>Check Date</v>
      </c>
    </row>
    <row r="2217" spans="23:23" x14ac:dyDescent="0.3">
      <c r="W2217" t="str">
        <f>IF(OR(A2057&lt;DATE(2026,9,1),A2057&gt;DATE(2026,9,28)),"Check Date",INT((A2057-DATE(2026,9,1))/7)+1)</f>
        <v>Check Date</v>
      </c>
    </row>
    <row r="2218" spans="23:23" x14ac:dyDescent="0.3">
      <c r="W2218" t="str">
        <f>IF(OR(A1289&lt;DATE(2026,9,1),A1289&gt;DATE(2026,9,28)),"Check Date",INT((A1289-DATE(2026,9,1))/7)+1)</f>
        <v>Check Date</v>
      </c>
    </row>
    <row r="2219" spans="23:23" x14ac:dyDescent="0.3">
      <c r="W2219" t="str">
        <f>IF(OR(A2872&lt;DATE(2026,9,1),A2872&gt;DATE(2026,9,28)),"Check Date",INT((A2872-DATE(2026,9,1))/7)+1)</f>
        <v>Check Date</v>
      </c>
    </row>
    <row r="2220" spans="23:23" x14ac:dyDescent="0.3">
      <c r="W2220" t="str">
        <f>IF(OR(A760&lt;DATE(2026,9,1),A760&gt;DATE(2026,9,28)),"Check Date",INT((A760-DATE(2026,9,1))/7)+1)</f>
        <v>Check Date</v>
      </c>
    </row>
    <row r="2221" spans="23:23" x14ac:dyDescent="0.3">
      <c r="W2221" t="str">
        <f>IF(OR(A945&lt;DATE(2026,9,1),A945&gt;DATE(2026,9,28)),"Check Date",INT((A945-DATE(2026,9,1))/7)+1)</f>
        <v>Check Date</v>
      </c>
    </row>
    <row r="2222" spans="23:23" x14ac:dyDescent="0.3">
      <c r="W2222" t="str">
        <f>IF(OR(A567&lt;DATE(2026,9,1),A567&gt;DATE(2026,9,28)),"Check Date",INT((A567-DATE(2026,9,1))/7)+1)</f>
        <v>Check Date</v>
      </c>
    </row>
    <row r="2223" spans="23:23" x14ac:dyDescent="0.3">
      <c r="W2223" t="str">
        <f>IF(OR(A1346&lt;DATE(2026,9,1),A1346&gt;DATE(2026,9,28)),"Check Date",INT((A1346-DATE(2026,9,1))/7)+1)</f>
        <v>Check Date</v>
      </c>
    </row>
    <row r="2224" spans="23:23" x14ac:dyDescent="0.3">
      <c r="W2224" t="str">
        <f>IF(OR(A2004&lt;DATE(2026,9,1),A2004&gt;DATE(2026,9,28)),"Check Date",INT((A2004-DATE(2026,9,1))/7)+1)</f>
        <v>Check Date</v>
      </c>
    </row>
    <row r="2225" spans="23:23" x14ac:dyDescent="0.3">
      <c r="W2225" t="str">
        <f>IF(OR(A204&lt;DATE(2026,9,1),A204&gt;DATE(2026,9,28)),"Check Date",INT((A204-DATE(2026,9,1))/7)+1)</f>
        <v>Check Date</v>
      </c>
    </row>
    <row r="2226" spans="23:23" x14ac:dyDescent="0.3">
      <c r="W2226" t="str">
        <f>IF(OR(A1947&lt;DATE(2026,9,1),A1947&gt;DATE(2026,9,28)),"Check Date",INT((A1947-DATE(2026,9,1))/7)+1)</f>
        <v>Check Date</v>
      </c>
    </row>
    <row r="2227" spans="23:23" x14ac:dyDescent="0.3">
      <c r="W2227" t="str">
        <f>IF(OR(A2362&lt;DATE(2026,9,1),A2362&gt;DATE(2026,9,28)),"Check Date",INT((A2362-DATE(2026,9,1))/7)+1)</f>
        <v>Check Date</v>
      </c>
    </row>
    <row r="2228" spans="23:23" x14ac:dyDescent="0.3">
      <c r="W2228" t="str">
        <f>IF(OR(A2011&lt;DATE(2026,9,1),A2011&gt;DATE(2026,9,28)),"Check Date",INT((A2011-DATE(2026,9,1))/7)+1)</f>
        <v>Check Date</v>
      </c>
    </row>
    <row r="2229" spans="23:23" x14ac:dyDescent="0.3">
      <c r="W2229" t="str">
        <f>IF(OR(A921&lt;DATE(2026,9,1),A921&gt;DATE(2026,9,28)),"Check Date",INT((A921-DATE(2026,9,1))/7)+1)</f>
        <v>Check Date</v>
      </c>
    </row>
    <row r="2230" spans="23:23" x14ac:dyDescent="0.3">
      <c r="W2230" t="str">
        <f>IF(OR(A647&lt;DATE(2026,9,1),A647&gt;DATE(2026,9,28)),"Check Date",INT((A647-DATE(2026,9,1))/7)+1)</f>
        <v>Check Date</v>
      </c>
    </row>
    <row r="2231" spans="23:23" x14ac:dyDescent="0.3">
      <c r="W2231" t="str">
        <f>IF(OR(A1749&lt;DATE(2026,9,1),A1749&gt;DATE(2026,9,28)),"Check Date",INT((A1749-DATE(2026,9,1))/7)+1)</f>
        <v>Check Date</v>
      </c>
    </row>
    <row r="2232" spans="23:23" x14ac:dyDescent="0.3">
      <c r="W2232" t="str">
        <f>IF(OR(A2605&lt;DATE(2026,9,1),A2605&gt;DATE(2026,9,28)),"Check Date",INT((A2605-DATE(2026,9,1))/7)+1)</f>
        <v>Check Date</v>
      </c>
    </row>
    <row r="2233" spans="23:23" x14ac:dyDescent="0.3">
      <c r="W2233" t="str">
        <f>IF(OR(A713&lt;DATE(2026,9,1),A713&gt;DATE(2026,9,28)),"Check Date",INT((A713-DATE(2026,9,1))/7)+1)</f>
        <v>Check Date</v>
      </c>
    </row>
    <row r="2234" spans="23:23" x14ac:dyDescent="0.3">
      <c r="W2234" t="str">
        <f>IF(OR(A2141&lt;DATE(2026,9,1),A2141&gt;DATE(2026,9,28)),"Check Date",INT((A2141-DATE(2026,9,1))/7)+1)</f>
        <v>Check Date</v>
      </c>
    </row>
    <row r="2235" spans="23:23" x14ac:dyDescent="0.3">
      <c r="W2235" t="str">
        <f>IF(OR(A1446&lt;DATE(2026,9,1),A1446&gt;DATE(2026,9,28)),"Check Date",INT((A1446-DATE(2026,9,1))/7)+1)</f>
        <v>Check Date</v>
      </c>
    </row>
    <row r="2236" spans="23:23" x14ac:dyDescent="0.3">
      <c r="W2236" t="str">
        <f>IF(OR(A1062&lt;DATE(2026,9,1),A1062&gt;DATE(2026,9,28)),"Check Date",INT((A1062-DATE(2026,9,1))/7)+1)</f>
        <v>Check Date</v>
      </c>
    </row>
    <row r="2237" spans="23:23" x14ac:dyDescent="0.3">
      <c r="W2237" t="str">
        <f>IF(OR(A1532&lt;DATE(2026,9,1),A1532&gt;DATE(2026,9,28)),"Check Date",INT((A1532-DATE(2026,9,1))/7)+1)</f>
        <v>Check Date</v>
      </c>
    </row>
    <row r="2238" spans="23:23" x14ac:dyDescent="0.3">
      <c r="W2238" t="str">
        <f>IF(OR(A1606&lt;DATE(2026,9,1),A1606&gt;DATE(2026,9,28)),"Check Date",INT((A1606-DATE(2026,9,1))/7)+1)</f>
        <v>Check Date</v>
      </c>
    </row>
    <row r="2239" spans="23:23" x14ac:dyDescent="0.3">
      <c r="W2239" t="str">
        <f>IF(OR(A2668&lt;DATE(2026,9,1),A2668&gt;DATE(2026,9,28)),"Check Date",INT((A2668-DATE(2026,9,1))/7)+1)</f>
        <v>Check Date</v>
      </c>
    </row>
    <row r="2240" spans="23:23" x14ac:dyDescent="0.3">
      <c r="W2240" t="str">
        <f>IF(OR(A109&lt;DATE(2026,9,1),A109&gt;DATE(2026,9,28)),"Check Date",INT((A109-DATE(2026,9,1))/7)+1)</f>
        <v>Check Date</v>
      </c>
    </row>
    <row r="2241" spans="23:23" x14ac:dyDescent="0.3">
      <c r="W2241" t="str">
        <f>IF(OR(A535&lt;DATE(2026,9,1),A535&gt;DATE(2026,9,28)),"Check Date",INT((A535-DATE(2026,9,1))/7)+1)</f>
        <v>Check Date</v>
      </c>
    </row>
    <row r="2242" spans="23:23" x14ac:dyDescent="0.3">
      <c r="W2242" t="str">
        <f>IF(OR(A2747&lt;DATE(2026,9,1),A2747&gt;DATE(2026,9,28)),"Check Date",INT((A2747-DATE(2026,9,1))/7)+1)</f>
        <v>Check Date</v>
      </c>
    </row>
    <row r="2243" spans="23:23" x14ac:dyDescent="0.3">
      <c r="W2243" t="str">
        <f>IF(OR(A691&lt;DATE(2026,9,1),A691&gt;DATE(2026,9,28)),"Check Date",INT((A691-DATE(2026,9,1))/7)+1)</f>
        <v>Check Date</v>
      </c>
    </row>
    <row r="2244" spans="23:23" x14ac:dyDescent="0.3">
      <c r="W2244" t="str">
        <f>IF(OR(A891&lt;DATE(2026,9,1),A891&gt;DATE(2026,9,28)),"Check Date",INT((A891-DATE(2026,9,1))/7)+1)</f>
        <v>Check Date</v>
      </c>
    </row>
    <row r="2245" spans="23:23" x14ac:dyDescent="0.3">
      <c r="W2245" t="str">
        <f>IF(OR(A2194&lt;DATE(2026,9,1),A2194&gt;DATE(2026,9,28)),"Check Date",INT((A2194-DATE(2026,9,1))/7)+1)</f>
        <v>Check Date</v>
      </c>
    </row>
    <row r="2246" spans="23:23" x14ac:dyDescent="0.3">
      <c r="W2246" t="str">
        <f>IF(OR(A2787&lt;DATE(2026,9,1),A2787&gt;DATE(2026,9,28)),"Check Date",INT((A2787-DATE(2026,9,1))/7)+1)</f>
        <v>Check Date</v>
      </c>
    </row>
    <row r="2247" spans="23:23" x14ac:dyDescent="0.3">
      <c r="W2247" t="str">
        <f>IF(OR(A219&lt;DATE(2026,9,1),A219&gt;DATE(2026,9,28)),"Check Date",INT((A219-DATE(2026,9,1))/7)+1)</f>
        <v>Check Date</v>
      </c>
    </row>
    <row r="2248" spans="23:23" x14ac:dyDescent="0.3">
      <c r="W2248" t="str">
        <f>IF(OR(A2139&lt;DATE(2026,9,1),A2139&gt;DATE(2026,9,28)),"Check Date",INT((A2139-DATE(2026,9,1))/7)+1)</f>
        <v>Check Date</v>
      </c>
    </row>
    <row r="2249" spans="23:23" x14ac:dyDescent="0.3">
      <c r="W2249" t="str">
        <f>IF(OR(A2316&lt;DATE(2026,9,1),A2316&gt;DATE(2026,9,28)),"Check Date",INT((A2316-DATE(2026,9,1))/7)+1)</f>
        <v>Check Date</v>
      </c>
    </row>
    <row r="2250" spans="23:23" x14ac:dyDescent="0.3">
      <c r="W2250" t="str">
        <f>IF(OR(A2565&lt;DATE(2026,9,1),A2565&gt;DATE(2026,9,28)),"Check Date",INT((A2565-DATE(2026,9,1))/7)+1)</f>
        <v>Check Date</v>
      </c>
    </row>
    <row r="2251" spans="23:23" x14ac:dyDescent="0.3">
      <c r="W2251" t="str">
        <f>IF(OR(A89&lt;DATE(2026,9,1),A89&gt;DATE(2026,9,28)),"Check Date",INT((A89-DATE(2026,9,1))/7)+1)</f>
        <v>Check Date</v>
      </c>
    </row>
    <row r="2252" spans="23:23" x14ac:dyDescent="0.3">
      <c r="W2252" t="str">
        <f>IF(OR(A2646&lt;DATE(2026,9,1),A2646&gt;DATE(2026,9,28)),"Check Date",INT((A2646-DATE(2026,9,1))/7)+1)</f>
        <v>Check Date</v>
      </c>
    </row>
    <row r="2253" spans="23:23" x14ac:dyDescent="0.3">
      <c r="W2253" t="str">
        <f>IF(OR(A1800&lt;DATE(2026,9,1),A1800&gt;DATE(2026,9,28)),"Check Date",INT((A1800-DATE(2026,9,1))/7)+1)</f>
        <v>Check Date</v>
      </c>
    </row>
    <row r="2254" spans="23:23" x14ac:dyDescent="0.3">
      <c r="W2254" t="str">
        <f>IF(OR(A1292&lt;DATE(2026,9,1),A1292&gt;DATE(2026,9,28)),"Check Date",INT((A1292-DATE(2026,9,1))/7)+1)</f>
        <v>Check Date</v>
      </c>
    </row>
    <row r="2255" spans="23:23" x14ac:dyDescent="0.3">
      <c r="W2255" t="str">
        <f>IF(OR(A240&lt;DATE(2026,9,1),A240&gt;DATE(2026,9,28)),"Check Date",INT((A240-DATE(2026,9,1))/7)+1)</f>
        <v>Check Date</v>
      </c>
    </row>
    <row r="2256" spans="23:23" x14ac:dyDescent="0.3">
      <c r="W2256" t="str">
        <f>IF(OR(A1213&lt;DATE(2026,9,1),A1213&gt;DATE(2026,9,28)),"Check Date",INT((A1213-DATE(2026,9,1))/7)+1)</f>
        <v>Check Date</v>
      </c>
    </row>
    <row r="2257" spans="23:23" x14ac:dyDescent="0.3">
      <c r="W2257" t="str">
        <f>IF(OR(A136&lt;DATE(2026,9,1),A136&gt;DATE(2026,9,28)),"Check Date",INT((A136-DATE(2026,9,1))/7)+1)</f>
        <v>Check Date</v>
      </c>
    </row>
    <row r="2258" spans="23:23" x14ac:dyDescent="0.3">
      <c r="W2258" t="str">
        <f>IF(OR(A1199&lt;DATE(2026,9,1),A1199&gt;DATE(2026,9,28)),"Check Date",INT((A1199-DATE(2026,9,1))/7)+1)</f>
        <v>Check Date</v>
      </c>
    </row>
    <row r="2259" spans="23:23" x14ac:dyDescent="0.3">
      <c r="W2259" t="str">
        <f>IF(OR(A1387&lt;DATE(2026,9,1),A1387&gt;DATE(2026,9,28)),"Check Date",INT((A1387-DATE(2026,9,1))/7)+1)</f>
        <v>Check Date</v>
      </c>
    </row>
    <row r="2260" spans="23:23" x14ac:dyDescent="0.3">
      <c r="W2260" t="str">
        <f>IF(OR(A1880&lt;DATE(2026,9,1),A1880&gt;DATE(2026,9,28)),"Check Date",INT((A1880-DATE(2026,9,1))/7)+1)</f>
        <v>Check Date</v>
      </c>
    </row>
    <row r="2261" spans="23:23" x14ac:dyDescent="0.3">
      <c r="W2261" t="str">
        <f>IF(OR(A2514&lt;DATE(2026,9,1),A2514&gt;DATE(2026,9,28)),"Check Date",INT((A2514-DATE(2026,9,1))/7)+1)</f>
        <v>Check Date</v>
      </c>
    </row>
    <row r="2262" spans="23:23" x14ac:dyDescent="0.3">
      <c r="W2262" t="str">
        <f>IF(OR(A1842&lt;DATE(2026,9,1),A1842&gt;DATE(2026,9,28)),"Check Date",INT((A1842-DATE(2026,9,1))/7)+1)</f>
        <v>Check Date</v>
      </c>
    </row>
    <row r="2263" spans="23:23" x14ac:dyDescent="0.3">
      <c r="W2263" t="str">
        <f>IF(OR(A2774&lt;DATE(2026,9,1),A2774&gt;DATE(2026,9,28)),"Check Date",INT((A2774-DATE(2026,9,1))/7)+1)</f>
        <v>Check Date</v>
      </c>
    </row>
    <row r="2264" spans="23:23" x14ac:dyDescent="0.3">
      <c r="W2264" t="str">
        <f>IF(OR(A960&lt;DATE(2026,9,1),A960&gt;DATE(2026,9,28)),"Check Date",INT((A960-DATE(2026,9,1))/7)+1)</f>
        <v>Check Date</v>
      </c>
    </row>
    <row r="2265" spans="23:23" x14ac:dyDescent="0.3">
      <c r="W2265" t="str">
        <f>IF(OR(A934&lt;DATE(2026,9,1),A934&gt;DATE(2026,9,28)),"Check Date",INT((A934-DATE(2026,9,1))/7)+1)</f>
        <v>Check Date</v>
      </c>
    </row>
    <row r="2266" spans="23:23" x14ac:dyDescent="0.3">
      <c r="W2266" t="str">
        <f>IF(OR(A1335&lt;DATE(2026,9,1),A1335&gt;DATE(2026,9,28)),"Check Date",INT((A1335-DATE(2026,9,1))/7)+1)</f>
        <v>Check Date</v>
      </c>
    </row>
    <row r="2267" spans="23:23" x14ac:dyDescent="0.3">
      <c r="W2267" t="str">
        <f>IF(OR(A837&lt;DATE(2026,9,1),A837&gt;DATE(2026,9,28)),"Check Date",INT((A837-DATE(2026,9,1))/7)+1)</f>
        <v>Check Date</v>
      </c>
    </row>
    <row r="2268" spans="23:23" x14ac:dyDescent="0.3">
      <c r="W2268" t="str">
        <f>IF(OR(A2650&lt;DATE(2026,9,1),A2650&gt;DATE(2026,9,28)),"Check Date",INT((A2650-DATE(2026,9,1))/7)+1)</f>
        <v>Check Date</v>
      </c>
    </row>
    <row r="2269" spans="23:23" x14ac:dyDescent="0.3">
      <c r="W2269" t="str">
        <f>IF(OR(A1754&lt;DATE(2026,9,1),A1754&gt;DATE(2026,9,28)),"Check Date",INT((A1754-DATE(2026,9,1))/7)+1)</f>
        <v>Check Date</v>
      </c>
    </row>
    <row r="2270" spans="23:23" x14ac:dyDescent="0.3">
      <c r="W2270" t="str">
        <f>IF(OR(A545&lt;DATE(2026,9,1),A545&gt;DATE(2026,9,28)),"Check Date",INT((A545-DATE(2026,9,1))/7)+1)</f>
        <v>Check Date</v>
      </c>
    </row>
    <row r="2271" spans="23:23" x14ac:dyDescent="0.3">
      <c r="W2271" t="str">
        <f>IF(OR(A690&lt;DATE(2026,9,1),A690&gt;DATE(2026,9,28)),"Check Date",INT((A690-DATE(2026,9,1))/7)+1)</f>
        <v>Check Date</v>
      </c>
    </row>
    <row r="2272" spans="23:23" x14ac:dyDescent="0.3">
      <c r="W2272" t="str">
        <f>IF(OR(A2825&lt;DATE(2026,9,1),A2825&gt;DATE(2026,9,28)),"Check Date",INT((A2825-DATE(2026,9,1))/7)+1)</f>
        <v>Check Date</v>
      </c>
    </row>
    <row r="2273" spans="23:23" x14ac:dyDescent="0.3">
      <c r="W2273" t="str">
        <f>IF(OR(A2073&lt;DATE(2026,9,1),A2073&gt;DATE(2026,9,28)),"Check Date",INT((A2073-DATE(2026,9,1))/7)+1)</f>
        <v>Check Date</v>
      </c>
    </row>
    <row r="2274" spans="23:23" x14ac:dyDescent="0.3">
      <c r="W2274" t="str">
        <f>IF(OR(A1642&lt;DATE(2026,9,1),A1642&gt;DATE(2026,9,28)),"Check Date",INT((A1642-DATE(2026,9,1))/7)+1)</f>
        <v>Check Date</v>
      </c>
    </row>
    <row r="2275" spans="23:23" x14ac:dyDescent="0.3">
      <c r="W2275" t="str">
        <f>IF(OR(A1242&lt;DATE(2026,9,1),A1242&gt;DATE(2026,9,28)),"Check Date",INT((A1242-DATE(2026,9,1))/7)+1)</f>
        <v>Check Date</v>
      </c>
    </row>
    <row r="2276" spans="23:23" x14ac:dyDescent="0.3">
      <c r="W2276" t="str">
        <f>IF(OR(A2851&lt;DATE(2026,9,1),A2851&gt;DATE(2026,9,28)),"Check Date",INT((A2851-DATE(2026,9,1))/7)+1)</f>
        <v>Check Date</v>
      </c>
    </row>
    <row r="2277" spans="23:23" x14ac:dyDescent="0.3">
      <c r="W2277" t="str">
        <f>IF(OR(A1847&lt;DATE(2026,9,1),A1847&gt;DATE(2026,9,28)),"Check Date",INT((A1847-DATE(2026,9,1))/7)+1)</f>
        <v>Check Date</v>
      </c>
    </row>
    <row r="2278" spans="23:23" x14ac:dyDescent="0.3">
      <c r="W2278" t="str">
        <f>IF(OR(A2320&lt;DATE(2026,9,1),A2320&gt;DATE(2026,9,28)),"Check Date",INT((A2320-DATE(2026,9,1))/7)+1)</f>
        <v>Check Date</v>
      </c>
    </row>
    <row r="2279" spans="23:23" x14ac:dyDescent="0.3">
      <c r="W2279" t="str">
        <f>IF(OR(A459&lt;DATE(2026,9,1),A459&gt;DATE(2026,9,28)),"Check Date",INT((A459-DATE(2026,9,1))/7)+1)</f>
        <v>Check Date</v>
      </c>
    </row>
    <row r="2280" spans="23:23" x14ac:dyDescent="0.3">
      <c r="W2280" t="str">
        <f>IF(OR(A743&lt;DATE(2026,9,1),A743&gt;DATE(2026,9,28)),"Check Date",INT((A743-DATE(2026,9,1))/7)+1)</f>
        <v>Check Date</v>
      </c>
    </row>
    <row r="2281" spans="23:23" x14ac:dyDescent="0.3">
      <c r="W2281" t="str">
        <f>IF(OR(A2510&lt;DATE(2026,9,1),A2510&gt;DATE(2026,9,28)),"Check Date",INT((A2510-DATE(2026,9,1))/7)+1)</f>
        <v>Check Date</v>
      </c>
    </row>
    <row r="2282" spans="23:23" x14ac:dyDescent="0.3">
      <c r="W2282" t="str">
        <f>IF(OR(A580&lt;DATE(2026,9,1),A580&gt;DATE(2026,9,28)),"Check Date",INT((A580-DATE(2026,9,1))/7)+1)</f>
        <v>Check Date</v>
      </c>
    </row>
    <row r="2283" spans="23:23" x14ac:dyDescent="0.3">
      <c r="W2283" t="str">
        <f>IF(OR(A504&lt;DATE(2026,9,1),A504&gt;DATE(2026,9,28)),"Check Date",INT((A504-DATE(2026,9,1))/7)+1)</f>
        <v>Check Date</v>
      </c>
    </row>
    <row r="2284" spans="23:23" x14ac:dyDescent="0.3">
      <c r="W2284" t="str">
        <f>IF(OR(A203&lt;DATE(2026,9,1),A203&gt;DATE(2026,9,28)),"Check Date",INT((A203-DATE(2026,9,1))/7)+1)</f>
        <v>Check Date</v>
      </c>
    </row>
    <row r="2285" spans="23:23" x14ac:dyDescent="0.3">
      <c r="W2285" t="str">
        <f>IF(OR(A1812&lt;DATE(2026,9,1),A1812&gt;DATE(2026,9,28)),"Check Date",INT((A1812-DATE(2026,9,1))/7)+1)</f>
        <v>Check Date</v>
      </c>
    </row>
    <row r="2286" spans="23:23" x14ac:dyDescent="0.3">
      <c r="W2286" t="str">
        <f>IF(OR(A517&lt;DATE(2026,9,1),A517&gt;DATE(2026,9,28)),"Check Date",INT((A517-DATE(2026,9,1))/7)+1)</f>
        <v>Check Date</v>
      </c>
    </row>
    <row r="2287" spans="23:23" x14ac:dyDescent="0.3">
      <c r="W2287" t="str">
        <f>IF(OR(A159&lt;DATE(2026,9,1),A159&gt;DATE(2026,9,28)),"Check Date",INT((A159-DATE(2026,9,1))/7)+1)</f>
        <v>Check Date</v>
      </c>
    </row>
    <row r="2288" spans="23:23" x14ac:dyDescent="0.3">
      <c r="W2288" t="str">
        <f>IF(OR(A1559&lt;DATE(2026,9,1),A1559&gt;DATE(2026,9,28)),"Check Date",INT((A1559-DATE(2026,9,1))/7)+1)</f>
        <v>Check Date</v>
      </c>
    </row>
    <row r="2289" spans="23:23" x14ac:dyDescent="0.3">
      <c r="W2289" t="str">
        <f>IF(OR(A1695&lt;DATE(2026,9,1),A1695&gt;DATE(2026,9,28)),"Check Date",INT((A1695-DATE(2026,9,1))/7)+1)</f>
        <v>Check Date</v>
      </c>
    </row>
    <row r="2290" spans="23:23" x14ac:dyDescent="0.3">
      <c r="W2290" t="str">
        <f>IF(OR(A1414&lt;DATE(2026,9,1),A1414&gt;DATE(2026,9,28)),"Check Date",INT((A1414-DATE(2026,9,1))/7)+1)</f>
        <v>Check Date</v>
      </c>
    </row>
    <row r="2291" spans="23:23" x14ac:dyDescent="0.3">
      <c r="W2291" t="str">
        <f>IF(OR(A262&lt;DATE(2026,9,1),A262&gt;DATE(2026,9,28)),"Check Date",INT((A262-DATE(2026,9,1))/7)+1)</f>
        <v>Check Date</v>
      </c>
    </row>
    <row r="2292" spans="23:23" x14ac:dyDescent="0.3">
      <c r="W2292" t="str">
        <f>IF(OR(A1392&lt;DATE(2026,9,1),A1392&gt;DATE(2026,9,28)),"Check Date",INT((A1392-DATE(2026,9,1))/7)+1)</f>
        <v>Check Date</v>
      </c>
    </row>
    <row r="2293" spans="23:23" x14ac:dyDescent="0.3">
      <c r="W2293" t="str">
        <f>IF(OR(A1456&lt;DATE(2026,9,1),A1456&gt;DATE(2026,9,28)),"Check Date",INT((A1456-DATE(2026,9,1))/7)+1)</f>
        <v>Check Date</v>
      </c>
    </row>
    <row r="2294" spans="23:23" x14ac:dyDescent="0.3">
      <c r="W2294" t="str">
        <f>IF(OR(A1417&lt;DATE(2026,9,1),A1417&gt;DATE(2026,9,28)),"Check Date",INT((A1417-DATE(2026,9,1))/7)+1)</f>
        <v>Check Date</v>
      </c>
    </row>
    <row r="2295" spans="23:23" x14ac:dyDescent="0.3">
      <c r="W2295" t="str">
        <f>IF(OR(A411&lt;DATE(2026,9,1),A411&gt;DATE(2026,9,28)),"Check Date",INT((A411-DATE(2026,9,1))/7)+1)</f>
        <v>Check Date</v>
      </c>
    </row>
    <row r="2296" spans="23:23" x14ac:dyDescent="0.3">
      <c r="W2296" t="str">
        <f>IF(OR(A1262&lt;DATE(2026,9,1),A1262&gt;DATE(2026,9,28)),"Check Date",INT((A1262-DATE(2026,9,1))/7)+1)</f>
        <v>Check Date</v>
      </c>
    </row>
    <row r="2297" spans="23:23" x14ac:dyDescent="0.3">
      <c r="W2297" t="str">
        <f>IF(OR(A2221&lt;DATE(2026,9,1),A2221&gt;DATE(2026,9,28)),"Check Date",INT((A2221-DATE(2026,9,1))/7)+1)</f>
        <v>Check Date</v>
      </c>
    </row>
    <row r="2298" spans="23:23" x14ac:dyDescent="0.3">
      <c r="W2298" t="str">
        <f>IF(OR(A2655&lt;DATE(2026,9,1),A2655&gt;DATE(2026,9,28)),"Check Date",INT((A2655-DATE(2026,9,1))/7)+1)</f>
        <v>Check Date</v>
      </c>
    </row>
    <row r="2299" spans="23:23" x14ac:dyDescent="0.3">
      <c r="W2299" t="str">
        <f>IF(OR(A1541&lt;DATE(2026,9,1),A1541&gt;DATE(2026,9,28)),"Check Date",INT((A1541-DATE(2026,9,1))/7)+1)</f>
        <v>Check Date</v>
      </c>
    </row>
    <row r="2300" spans="23:23" x14ac:dyDescent="0.3">
      <c r="W2300" t="str">
        <f>IF(OR(A592&lt;DATE(2026,9,1),A592&gt;DATE(2026,9,28)),"Check Date",INT((A592-DATE(2026,9,1))/7)+1)</f>
        <v>Check Date</v>
      </c>
    </row>
    <row r="2301" spans="23:23" x14ac:dyDescent="0.3">
      <c r="W2301" t="str">
        <f>IF(OR(A677&lt;DATE(2026,9,1),A677&gt;DATE(2026,9,28)),"Check Date",INT((A677-DATE(2026,9,1))/7)+1)</f>
        <v>Check Date</v>
      </c>
    </row>
    <row r="2302" spans="23:23" x14ac:dyDescent="0.3">
      <c r="W2302" t="str">
        <f>IF(OR(A351&lt;DATE(2026,9,1),A351&gt;DATE(2026,9,28)),"Check Date",INT((A351-DATE(2026,9,1))/7)+1)</f>
        <v>Check Date</v>
      </c>
    </row>
    <row r="2303" spans="23:23" x14ac:dyDescent="0.3">
      <c r="W2303" t="str">
        <f>IF(OR(A843&lt;DATE(2026,9,1),A843&gt;DATE(2026,9,28)),"Check Date",INT((A843-DATE(2026,9,1))/7)+1)</f>
        <v>Check Date</v>
      </c>
    </row>
    <row r="2304" spans="23:23" x14ac:dyDescent="0.3">
      <c r="W2304" t="str">
        <f>IF(OR(A1236&lt;DATE(2026,9,1),A1236&gt;DATE(2026,9,28)),"Check Date",INT((A1236-DATE(2026,9,1))/7)+1)</f>
        <v>Check Date</v>
      </c>
    </row>
    <row r="2305" spans="23:23" x14ac:dyDescent="0.3">
      <c r="W2305" t="str">
        <f>IF(OR(A410&lt;DATE(2026,9,1),A410&gt;DATE(2026,9,28)),"Check Date",INT((A410-DATE(2026,9,1))/7)+1)</f>
        <v>Check Date</v>
      </c>
    </row>
    <row r="2306" spans="23:23" x14ac:dyDescent="0.3">
      <c r="W2306" t="str">
        <f>IF(OR(A1002&lt;DATE(2026,9,1),A1002&gt;DATE(2026,9,28)),"Check Date",INT((A1002-DATE(2026,9,1))/7)+1)</f>
        <v>Check Date</v>
      </c>
    </row>
    <row r="2307" spans="23:23" x14ac:dyDescent="0.3">
      <c r="W2307" t="str">
        <f>IF(OR(A2499&lt;DATE(2026,9,1),A2499&gt;DATE(2026,9,28)),"Check Date",INT((A2499-DATE(2026,9,1))/7)+1)</f>
        <v>Check Date</v>
      </c>
    </row>
    <row r="2308" spans="23:23" x14ac:dyDescent="0.3">
      <c r="W2308" t="str">
        <f>IF(OR(A388&lt;DATE(2026,9,1),A388&gt;DATE(2026,9,28)),"Check Date",INT((A388-DATE(2026,9,1))/7)+1)</f>
        <v>Check Date</v>
      </c>
    </row>
    <row r="2309" spans="23:23" x14ac:dyDescent="0.3">
      <c r="W2309" t="str">
        <f>IF(OR(A2663&lt;DATE(2026,9,1),A2663&gt;DATE(2026,9,28)),"Check Date",INT((A2663-DATE(2026,9,1))/7)+1)</f>
        <v>Check Date</v>
      </c>
    </row>
    <row r="2310" spans="23:23" x14ac:dyDescent="0.3">
      <c r="W2310" t="str">
        <f>IF(OR(A1941&lt;DATE(2026,9,1),A1941&gt;DATE(2026,9,28)),"Check Date",INT((A1941-DATE(2026,9,1))/7)+1)</f>
        <v>Check Date</v>
      </c>
    </row>
    <row r="2311" spans="23:23" x14ac:dyDescent="0.3">
      <c r="W2311" t="str">
        <f>IF(OR(A2593&lt;DATE(2026,9,1),A2593&gt;DATE(2026,9,28)),"Check Date",INT((A2593-DATE(2026,9,1))/7)+1)</f>
        <v>Check Date</v>
      </c>
    </row>
    <row r="2312" spans="23:23" x14ac:dyDescent="0.3">
      <c r="W2312" t="str">
        <f>IF(OR(A780&lt;DATE(2026,9,1),A780&gt;DATE(2026,9,28)),"Check Date",INT((A780-DATE(2026,9,1))/7)+1)</f>
        <v>Check Date</v>
      </c>
    </row>
    <row r="2313" spans="23:23" x14ac:dyDescent="0.3">
      <c r="W2313" t="str">
        <f>IF(OR(A2547&lt;DATE(2026,9,1),A2547&gt;DATE(2026,9,28)),"Check Date",INT((A2547-DATE(2026,9,1))/7)+1)</f>
        <v>Check Date</v>
      </c>
    </row>
    <row r="2314" spans="23:23" x14ac:dyDescent="0.3">
      <c r="W2314" t="str">
        <f>IF(OR(A1960&lt;DATE(2026,9,1),A1960&gt;DATE(2026,9,28)),"Check Date",INT((A1960-DATE(2026,9,1))/7)+1)</f>
        <v>Check Date</v>
      </c>
    </row>
    <row r="2315" spans="23:23" x14ac:dyDescent="0.3">
      <c r="W2315" t="str">
        <f>IF(OR(A2245&lt;DATE(2026,9,1),A2245&gt;DATE(2026,9,28)),"Check Date",INT((A2245-DATE(2026,9,1))/7)+1)</f>
        <v>Check Date</v>
      </c>
    </row>
    <row r="2316" spans="23:23" x14ac:dyDescent="0.3">
      <c r="W2316" t="str">
        <f>IF(OR(A300&lt;DATE(2026,9,1),A300&gt;DATE(2026,9,28)),"Check Date",INT((A300-DATE(2026,9,1))/7)+1)</f>
        <v>Check Date</v>
      </c>
    </row>
    <row r="2317" spans="23:23" x14ac:dyDescent="0.3">
      <c r="W2317" t="str">
        <f>IF(OR(A828&lt;DATE(2026,9,1),A828&gt;DATE(2026,9,28)),"Check Date",INT((A828-DATE(2026,9,1))/7)+1)</f>
        <v>Check Date</v>
      </c>
    </row>
    <row r="2318" spans="23:23" x14ac:dyDescent="0.3">
      <c r="W2318" t="str">
        <f>IF(OR(A2417&lt;DATE(2026,9,1),A2417&gt;DATE(2026,9,28)),"Check Date",INT((A2417-DATE(2026,9,1))/7)+1)</f>
        <v>Check Date</v>
      </c>
    </row>
    <row r="2319" spans="23:23" x14ac:dyDescent="0.3">
      <c r="W2319" t="str">
        <f>IF(OR(A1280&lt;DATE(2026,9,1),A1280&gt;DATE(2026,9,28)),"Check Date",INT((A1280-DATE(2026,9,1))/7)+1)</f>
        <v>Check Date</v>
      </c>
    </row>
    <row r="2320" spans="23:23" x14ac:dyDescent="0.3">
      <c r="W2320" t="str">
        <f>IF(OR(A31&lt;DATE(2026,9,1),A31&gt;DATE(2026,9,28)),"Check Date",INT((A31-DATE(2026,9,1))/7)+1)</f>
        <v>Check Date</v>
      </c>
    </row>
    <row r="2321" spans="23:23" x14ac:dyDescent="0.3">
      <c r="W2321" t="str">
        <f>IF(OR(A404&lt;DATE(2026,9,1),A404&gt;DATE(2026,9,28)),"Check Date",INT((A404-DATE(2026,9,1))/7)+1)</f>
        <v>Check Date</v>
      </c>
    </row>
    <row r="2322" spans="23:23" x14ac:dyDescent="0.3">
      <c r="W2322" t="str">
        <f>IF(OR(A1300&lt;DATE(2026,9,1),A1300&gt;DATE(2026,9,28)),"Check Date",INT((A1300-DATE(2026,9,1))/7)+1)</f>
        <v>Check Date</v>
      </c>
    </row>
    <row r="2323" spans="23:23" x14ac:dyDescent="0.3">
      <c r="W2323" t="str">
        <f>IF(OR(A1232&lt;DATE(2026,9,1),A1232&gt;DATE(2026,9,28)),"Check Date",INT((A1232-DATE(2026,9,1))/7)+1)</f>
        <v>Check Date</v>
      </c>
    </row>
    <row r="2324" spans="23:23" x14ac:dyDescent="0.3">
      <c r="W2324" t="str">
        <f>IF(OR(A2043&lt;DATE(2026,9,1),A2043&gt;DATE(2026,9,28)),"Check Date",INT((A2043-DATE(2026,9,1))/7)+1)</f>
        <v>Check Date</v>
      </c>
    </row>
    <row r="2325" spans="23:23" x14ac:dyDescent="0.3">
      <c r="W2325" t="str">
        <f>IF(OR(A1509&lt;DATE(2026,9,1),A1509&gt;DATE(2026,9,28)),"Check Date",INT((A1509-DATE(2026,9,1))/7)+1)</f>
        <v>Check Date</v>
      </c>
    </row>
    <row r="2326" spans="23:23" x14ac:dyDescent="0.3">
      <c r="W2326" t="str">
        <f>IF(OR(A1837&lt;DATE(2026,9,1),A1837&gt;DATE(2026,9,28)),"Check Date",INT((A1837-DATE(2026,9,1))/7)+1)</f>
        <v>Check Date</v>
      </c>
    </row>
    <row r="2327" spans="23:23" x14ac:dyDescent="0.3">
      <c r="W2327" t="str">
        <f>IF(OR(A548&lt;DATE(2026,9,1),A548&gt;DATE(2026,9,28)),"Check Date",INT((A548-DATE(2026,9,1))/7)+1)</f>
        <v>Check Date</v>
      </c>
    </row>
    <row r="2328" spans="23:23" x14ac:dyDescent="0.3">
      <c r="W2328" t="str">
        <f>IF(OR(A2570&lt;DATE(2026,9,1),A2570&gt;DATE(2026,9,28)),"Check Date",INT((A2570-DATE(2026,9,1))/7)+1)</f>
        <v>Check Date</v>
      </c>
    </row>
    <row r="2329" spans="23:23" x14ac:dyDescent="0.3">
      <c r="W2329" t="str">
        <f>IF(OR(A1525&lt;DATE(2026,9,1),A1525&gt;DATE(2026,9,28)),"Check Date",INT((A1525-DATE(2026,9,1))/7)+1)</f>
        <v>Check Date</v>
      </c>
    </row>
    <row r="2330" spans="23:23" x14ac:dyDescent="0.3">
      <c r="W2330" t="str">
        <f>IF(OR(A1053&lt;DATE(2026,9,1),A1053&gt;DATE(2026,9,28)),"Check Date",INT((A1053-DATE(2026,9,1))/7)+1)</f>
        <v>Check Date</v>
      </c>
    </row>
    <row r="2331" spans="23:23" x14ac:dyDescent="0.3">
      <c r="W2331" t="str">
        <f>IF(OR(A1661&lt;DATE(2026,9,1),A1661&gt;DATE(2026,9,28)),"Check Date",INT((A1661-DATE(2026,9,1))/7)+1)</f>
        <v>Check Date</v>
      </c>
    </row>
    <row r="2332" spans="23:23" x14ac:dyDescent="0.3">
      <c r="W2332" t="str">
        <f>IF(OR(A1940&lt;DATE(2026,9,1),A1940&gt;DATE(2026,9,28)),"Check Date",INT((A1940-DATE(2026,9,1))/7)+1)</f>
        <v>Check Date</v>
      </c>
    </row>
    <row r="2333" spans="23:23" x14ac:dyDescent="0.3">
      <c r="W2333" t="str">
        <f>IF(OR(A2325&lt;DATE(2026,9,1),A2325&gt;DATE(2026,9,28)),"Check Date",INT((A2325-DATE(2026,9,1))/7)+1)</f>
        <v>Check Date</v>
      </c>
    </row>
    <row r="2334" spans="23:23" x14ac:dyDescent="0.3">
      <c r="W2334" t="str">
        <f>IF(OR(A1248&lt;DATE(2026,9,1),A1248&gt;DATE(2026,9,28)),"Check Date",INT((A1248-DATE(2026,9,1))/7)+1)</f>
        <v>Check Date</v>
      </c>
    </row>
    <row r="2335" spans="23:23" x14ac:dyDescent="0.3">
      <c r="W2335" t="str">
        <f>IF(OR(A571&lt;DATE(2026,9,1),A571&gt;DATE(2026,9,28)),"Check Date",INT((A571-DATE(2026,9,1))/7)+1)</f>
        <v>Check Date</v>
      </c>
    </row>
    <row r="2336" spans="23:23" x14ac:dyDescent="0.3">
      <c r="W2336" t="str">
        <f>IF(OR(A1170&lt;DATE(2026,9,1),A1170&gt;DATE(2026,9,28)),"Check Date",INT((A1170-DATE(2026,9,1))/7)+1)</f>
        <v>Check Date</v>
      </c>
    </row>
    <row r="2337" spans="23:23" x14ac:dyDescent="0.3">
      <c r="W2337" t="str">
        <f>IF(OR(A1601&lt;DATE(2026,9,1),A1601&gt;DATE(2026,9,28)),"Check Date",INT((A1601-DATE(2026,9,1))/7)+1)</f>
        <v>Check Date</v>
      </c>
    </row>
    <row r="2338" spans="23:23" x14ac:dyDescent="0.3">
      <c r="W2338" t="str">
        <f>IF(OR(A2862&lt;DATE(2026,9,1),A2862&gt;DATE(2026,9,28)),"Check Date",INT((A2862-DATE(2026,9,1))/7)+1)</f>
        <v>Check Date</v>
      </c>
    </row>
    <row r="2339" spans="23:23" x14ac:dyDescent="0.3">
      <c r="W2339" t="str">
        <f>IF(OR(A1979&lt;DATE(2026,9,1),A1979&gt;DATE(2026,9,28)),"Check Date",INT((A1979-DATE(2026,9,1))/7)+1)</f>
        <v>Check Date</v>
      </c>
    </row>
    <row r="2340" spans="23:23" x14ac:dyDescent="0.3">
      <c r="W2340" t="str">
        <f>IF(OR(A1777&lt;DATE(2026,9,1),A1777&gt;DATE(2026,9,28)),"Check Date",INT((A1777-DATE(2026,9,1))/7)+1)</f>
        <v>Check Date</v>
      </c>
    </row>
    <row r="2341" spans="23:23" x14ac:dyDescent="0.3">
      <c r="W2341" t="str">
        <f>IF(OR(A1755&lt;DATE(2026,9,1),A1755&gt;DATE(2026,9,28)),"Check Date",INT((A1755-DATE(2026,9,1))/7)+1)</f>
        <v>Check Date</v>
      </c>
    </row>
    <row r="2342" spans="23:23" x14ac:dyDescent="0.3">
      <c r="W2342" t="str">
        <f>IF(OR(A62&lt;DATE(2026,9,1),A62&gt;DATE(2026,9,28)),"Check Date",INT((A62-DATE(2026,9,1))/7)+1)</f>
        <v>Check Date</v>
      </c>
    </row>
    <row r="2343" spans="23:23" x14ac:dyDescent="0.3">
      <c r="W2343" t="str">
        <f>IF(OR(A2561&lt;DATE(2026,9,1),A2561&gt;DATE(2026,9,28)),"Check Date",INT((A2561-DATE(2026,9,1))/7)+1)</f>
        <v>Check Date</v>
      </c>
    </row>
    <row r="2344" spans="23:23" x14ac:dyDescent="0.3">
      <c r="W2344" t="str">
        <f>IF(OR(A2396&lt;DATE(2026,9,1),A2396&gt;DATE(2026,9,28)),"Check Date",INT((A2396-DATE(2026,9,1))/7)+1)</f>
        <v>Check Date</v>
      </c>
    </row>
    <row r="2345" spans="23:23" x14ac:dyDescent="0.3">
      <c r="W2345" t="str">
        <f>IF(OR(A853&lt;DATE(2026,9,1),A853&gt;DATE(2026,9,28)),"Check Date",INT((A853-DATE(2026,9,1))/7)+1)</f>
        <v>Check Date</v>
      </c>
    </row>
    <row r="2346" spans="23:23" x14ac:dyDescent="0.3">
      <c r="W2346" t="str">
        <f>IF(OR(A118&lt;DATE(2026,9,1),A118&gt;DATE(2026,9,28)),"Check Date",INT((A118-DATE(2026,9,1))/7)+1)</f>
        <v>Check Date</v>
      </c>
    </row>
    <row r="2347" spans="23:23" x14ac:dyDescent="0.3">
      <c r="W2347" t="str">
        <f>IF(OR(A2441&lt;DATE(2026,9,1),A2441&gt;DATE(2026,9,28)),"Check Date",INT((A2441-DATE(2026,9,1))/7)+1)</f>
        <v>Check Date</v>
      </c>
    </row>
    <row r="2348" spans="23:23" x14ac:dyDescent="0.3">
      <c r="W2348" t="str">
        <f>IF(OR(A1288&lt;DATE(2026,9,1),A1288&gt;DATE(2026,9,28)),"Check Date",INT((A1288-DATE(2026,9,1))/7)+1)</f>
        <v>Check Date</v>
      </c>
    </row>
    <row r="2349" spans="23:23" x14ac:dyDescent="0.3">
      <c r="W2349" t="str">
        <f>IF(OR(A1269&lt;DATE(2026,9,1),A1269&gt;DATE(2026,9,28)),"Check Date",INT((A1269-DATE(2026,9,1))/7)+1)</f>
        <v>Check Date</v>
      </c>
    </row>
    <row r="2350" spans="23:23" x14ac:dyDescent="0.3">
      <c r="W2350" t="str">
        <f>IF(OR(A2186&lt;DATE(2026,9,1),A2186&gt;DATE(2026,9,28)),"Check Date",INT((A2186-DATE(2026,9,1))/7)+1)</f>
        <v>Check Date</v>
      </c>
    </row>
    <row r="2351" spans="23:23" x14ac:dyDescent="0.3">
      <c r="W2351" t="str">
        <f>IF(OR(A1891&lt;DATE(2026,9,1),A1891&gt;DATE(2026,9,28)),"Check Date",INT((A1891-DATE(2026,9,1))/7)+1)</f>
        <v>Check Date</v>
      </c>
    </row>
    <row r="2352" spans="23:23" x14ac:dyDescent="0.3">
      <c r="W2352" t="str">
        <f>IF(OR(A2673&lt;DATE(2026,9,1),A2673&gt;DATE(2026,9,28)),"Check Date",INT((A2673-DATE(2026,9,1))/7)+1)</f>
        <v>Check Date</v>
      </c>
    </row>
    <row r="2353" spans="23:23" x14ac:dyDescent="0.3">
      <c r="W2353" t="str">
        <f>IF(OR(A2084&lt;DATE(2026,9,1),A2084&gt;DATE(2026,9,28)),"Check Date",INT((A2084-DATE(2026,9,1))/7)+1)</f>
        <v>Check Date</v>
      </c>
    </row>
    <row r="2354" spans="23:23" x14ac:dyDescent="0.3">
      <c r="W2354" t="str">
        <f>IF(OR(A803&lt;DATE(2026,9,1),A803&gt;DATE(2026,9,28)),"Check Date",INT((A803-DATE(2026,9,1))/7)+1)</f>
        <v>Check Date</v>
      </c>
    </row>
    <row r="2355" spans="23:23" x14ac:dyDescent="0.3">
      <c r="W2355" t="str">
        <f>IF(OR(A2058&lt;DATE(2026,9,1),A2058&gt;DATE(2026,9,28)),"Check Date",INT((A2058-DATE(2026,9,1))/7)+1)</f>
        <v>Check Date</v>
      </c>
    </row>
    <row r="2356" spans="23:23" x14ac:dyDescent="0.3">
      <c r="W2356" t="str">
        <f>IF(OR(A1498&lt;DATE(2026,9,1),A1498&gt;DATE(2026,9,28)),"Check Date",INT((A1498-DATE(2026,9,1))/7)+1)</f>
        <v>Check Date</v>
      </c>
    </row>
    <row r="2357" spans="23:23" x14ac:dyDescent="0.3">
      <c r="W2357" t="str">
        <f>IF(OR(A176&lt;DATE(2026,9,1),A176&gt;DATE(2026,9,28)),"Check Date",INT((A176-DATE(2026,9,1))/7)+1)</f>
        <v>Check Date</v>
      </c>
    </row>
    <row r="2358" spans="23:23" x14ac:dyDescent="0.3">
      <c r="W2358" t="str">
        <f>IF(OR(A2587&lt;DATE(2026,9,1),A2587&gt;DATE(2026,9,28)),"Check Date",INT((A2587-DATE(2026,9,1))/7)+1)</f>
        <v>Check Date</v>
      </c>
    </row>
    <row r="2359" spans="23:23" x14ac:dyDescent="0.3">
      <c r="W2359" t="str">
        <f>IF(OR(A1573&lt;DATE(2026,9,1),A1573&gt;DATE(2026,9,28)),"Check Date",INT((A1573-DATE(2026,9,1))/7)+1)</f>
        <v>Check Date</v>
      </c>
    </row>
    <row r="2360" spans="23:23" x14ac:dyDescent="0.3">
      <c r="W2360" t="str">
        <f>IF(OR(A802&lt;DATE(2026,9,1),A802&gt;DATE(2026,9,28)),"Check Date",INT((A802-DATE(2026,9,1))/7)+1)</f>
        <v>Check Date</v>
      </c>
    </row>
    <row r="2361" spans="23:23" x14ac:dyDescent="0.3">
      <c r="W2361" t="str">
        <f>IF(OR(A2573&lt;DATE(2026,9,1),A2573&gt;DATE(2026,9,28)),"Check Date",INT((A2573-DATE(2026,9,1))/7)+1)</f>
        <v>Check Date</v>
      </c>
    </row>
    <row r="2362" spans="23:23" x14ac:dyDescent="0.3">
      <c r="W2362" t="str">
        <f>IF(OR(A2545&lt;DATE(2026,9,1),A2545&gt;DATE(2026,9,28)),"Check Date",INT((A2545-DATE(2026,9,1))/7)+1)</f>
        <v>Check Date</v>
      </c>
    </row>
    <row r="2363" spans="23:23" x14ac:dyDescent="0.3">
      <c r="W2363" t="str">
        <f>IF(OR(A2064&lt;DATE(2026,9,1),A2064&gt;DATE(2026,9,28)),"Check Date",INT((A2064-DATE(2026,9,1))/7)+1)</f>
        <v>Check Date</v>
      </c>
    </row>
    <row r="2364" spans="23:23" x14ac:dyDescent="0.3">
      <c r="W2364" t="str">
        <f>IF(OR(A2846&lt;DATE(2026,9,1),A2846&gt;DATE(2026,9,28)),"Check Date",INT((A2846-DATE(2026,9,1))/7)+1)</f>
        <v>Check Date</v>
      </c>
    </row>
    <row r="2365" spans="23:23" x14ac:dyDescent="0.3">
      <c r="W2365" t="str">
        <f>IF(OR(A671&lt;DATE(2026,9,1),A671&gt;DATE(2026,9,28)),"Check Date",INT((A671-DATE(2026,9,1))/7)+1)</f>
        <v>Check Date</v>
      </c>
    </row>
    <row r="2366" spans="23:23" x14ac:dyDescent="0.3">
      <c r="W2366" t="str">
        <f>IF(OR(A2077&lt;DATE(2026,9,1),A2077&gt;DATE(2026,9,28)),"Check Date",INT((A2077-DATE(2026,9,1))/7)+1)</f>
        <v>Check Date</v>
      </c>
    </row>
    <row r="2367" spans="23:23" x14ac:dyDescent="0.3">
      <c r="W2367" t="str">
        <f>IF(OR(A558&lt;DATE(2026,9,1),A558&gt;DATE(2026,9,28)),"Check Date",INT((A558-DATE(2026,9,1))/7)+1)</f>
        <v>Check Date</v>
      </c>
    </row>
    <row r="2368" spans="23:23" x14ac:dyDescent="0.3">
      <c r="W2368" t="str">
        <f>IF(OR(A1011&lt;DATE(2026,9,1),A1011&gt;DATE(2026,9,28)),"Check Date",INT((A1011-DATE(2026,9,1))/7)+1)</f>
        <v>Check Date</v>
      </c>
    </row>
    <row r="2369" spans="23:23" x14ac:dyDescent="0.3">
      <c r="W2369" t="str">
        <f>IF(OR(A457&lt;DATE(2026,9,1),A457&gt;DATE(2026,9,28)),"Check Date",INT((A457-DATE(2026,9,1))/7)+1)</f>
        <v>Check Date</v>
      </c>
    </row>
    <row r="2370" spans="23:23" x14ac:dyDescent="0.3">
      <c r="W2370" t="str">
        <f>IF(OR(A1507&lt;DATE(2026,9,1),A1507&gt;DATE(2026,9,28)),"Check Date",INT((A1507-DATE(2026,9,1))/7)+1)</f>
        <v>Check Date</v>
      </c>
    </row>
    <row r="2371" spans="23:23" x14ac:dyDescent="0.3">
      <c r="W2371" t="str">
        <f>IF(OR(A2669&lt;DATE(2026,9,1),A2669&gt;DATE(2026,9,28)),"Check Date",INT((A2669-DATE(2026,9,1))/7)+1)</f>
        <v>Check Date</v>
      </c>
    </row>
    <row r="2372" spans="23:23" x14ac:dyDescent="0.3">
      <c r="W2372" t="str">
        <f>IF(OR(A1060&lt;DATE(2026,9,1),A1060&gt;DATE(2026,9,28)),"Check Date",INT((A1060-DATE(2026,9,1))/7)+1)</f>
        <v>Check Date</v>
      </c>
    </row>
    <row r="2373" spans="23:23" x14ac:dyDescent="0.3">
      <c r="W2373" t="str">
        <f>IF(OR(A50&lt;DATE(2026,9,1),A50&gt;DATE(2026,9,28)),"Check Date",INT((A50-DATE(2026,9,1))/7)+1)</f>
        <v>Check Date</v>
      </c>
    </row>
    <row r="2374" spans="23:23" x14ac:dyDescent="0.3">
      <c r="W2374" t="str">
        <f>IF(OR(A531&lt;DATE(2026,9,1),A531&gt;DATE(2026,9,28)),"Check Date",INT((A531-DATE(2026,9,1))/7)+1)</f>
        <v>Check Date</v>
      </c>
    </row>
    <row r="2375" spans="23:23" x14ac:dyDescent="0.3">
      <c r="W2375" t="str">
        <f>IF(OR(A1663&lt;DATE(2026,9,1),A1663&gt;DATE(2026,9,28)),"Check Date",INT((A1663-DATE(2026,9,1))/7)+1)</f>
        <v>Check Date</v>
      </c>
    </row>
    <row r="2376" spans="23:23" x14ac:dyDescent="0.3">
      <c r="W2376" t="str">
        <f>IF(OR(A2284&lt;DATE(2026,9,1),A2284&gt;DATE(2026,9,28)),"Check Date",INT((A2284-DATE(2026,9,1))/7)+1)</f>
        <v>Check Date</v>
      </c>
    </row>
    <row r="2377" spans="23:23" x14ac:dyDescent="0.3">
      <c r="W2377" t="str">
        <f>IF(OR(A2599&lt;DATE(2026,9,1),A2599&gt;DATE(2026,9,28)),"Check Date",INT((A2599-DATE(2026,9,1))/7)+1)</f>
        <v>Check Date</v>
      </c>
    </row>
    <row r="2378" spans="23:23" x14ac:dyDescent="0.3">
      <c r="W2378" t="str">
        <f>IF(OR(A2310&lt;DATE(2026,9,1),A2310&gt;DATE(2026,9,28)),"Check Date",INT((A2310-DATE(2026,9,1))/7)+1)</f>
        <v>Check Date</v>
      </c>
    </row>
    <row r="2379" spans="23:23" x14ac:dyDescent="0.3">
      <c r="W2379" t="str">
        <f>IF(OR(A2742&lt;DATE(2026,9,1),A2742&gt;DATE(2026,9,28)),"Check Date",INT((A2742-DATE(2026,9,1))/7)+1)</f>
        <v>Check Date</v>
      </c>
    </row>
    <row r="2380" spans="23:23" x14ac:dyDescent="0.3">
      <c r="W2380" t="str">
        <f>IF(OR(A2163&lt;DATE(2026,9,1),A2163&gt;DATE(2026,9,28)),"Check Date",INT((A2163-DATE(2026,9,1))/7)+1)</f>
        <v>Check Date</v>
      </c>
    </row>
    <row r="2381" spans="23:23" x14ac:dyDescent="0.3">
      <c r="W2381" t="str">
        <f>IF(OR(A1452&lt;DATE(2026,9,1),A1452&gt;DATE(2026,9,28)),"Check Date",INT((A1452-DATE(2026,9,1))/7)+1)</f>
        <v>Check Date</v>
      </c>
    </row>
    <row r="2382" spans="23:23" x14ac:dyDescent="0.3">
      <c r="W2382" t="str">
        <f>IF(OR(A1360&lt;DATE(2026,9,1),A1360&gt;DATE(2026,9,28)),"Check Date",INT((A1360-DATE(2026,9,1))/7)+1)</f>
        <v>Check Date</v>
      </c>
    </row>
    <row r="2383" spans="23:23" x14ac:dyDescent="0.3">
      <c r="W2383" t="str">
        <f>IF(OR(A1743&lt;DATE(2026,9,1),A1743&gt;DATE(2026,9,28)),"Check Date",INT((A1743-DATE(2026,9,1))/7)+1)</f>
        <v>Check Date</v>
      </c>
    </row>
    <row r="2384" spans="23:23" x14ac:dyDescent="0.3">
      <c r="W2384" t="str">
        <f>IF(OR(A2816&lt;DATE(2026,9,1),A2816&gt;DATE(2026,9,28)),"Check Date",INT((A2816-DATE(2026,9,1))/7)+1)</f>
        <v>Check Date</v>
      </c>
    </row>
    <row r="2385" spans="23:23" x14ac:dyDescent="0.3">
      <c r="W2385" t="str">
        <f>IF(OR(A1980&lt;DATE(2026,9,1),A1980&gt;DATE(2026,9,28)),"Check Date",INT((A1980-DATE(2026,9,1))/7)+1)</f>
        <v>Check Date</v>
      </c>
    </row>
    <row r="2386" spans="23:23" x14ac:dyDescent="0.3">
      <c r="W2386" t="str">
        <f>IF(OR(A90&lt;DATE(2026,9,1),A90&gt;DATE(2026,9,28)),"Check Date",INT((A90-DATE(2026,9,1))/7)+1)</f>
        <v>Check Date</v>
      </c>
    </row>
    <row r="2387" spans="23:23" x14ac:dyDescent="0.3">
      <c r="W2387" t="str">
        <f>IF(OR(A2074&lt;DATE(2026,9,1),A2074&gt;DATE(2026,9,28)),"Check Date",INT((A2074-DATE(2026,9,1))/7)+1)</f>
        <v>Check Date</v>
      </c>
    </row>
    <row r="2388" spans="23:23" x14ac:dyDescent="0.3">
      <c r="W2388" t="str">
        <f>IF(OR(A2910&lt;DATE(2026,9,1),A2910&gt;DATE(2026,9,28)),"Check Date",INT((A2910-DATE(2026,9,1))/7)+1)</f>
        <v>Check Date</v>
      </c>
    </row>
    <row r="2389" spans="23:23" x14ac:dyDescent="0.3">
      <c r="W2389" t="str">
        <f>IF(OR(A2856&lt;DATE(2026,9,1),A2856&gt;DATE(2026,9,28)),"Check Date",INT((A2856-DATE(2026,9,1))/7)+1)</f>
        <v>Check Date</v>
      </c>
    </row>
    <row r="2390" spans="23:23" x14ac:dyDescent="0.3">
      <c r="W2390" t="str">
        <f>IF(OR(A1856&lt;DATE(2026,9,1),A1856&gt;DATE(2026,9,28)),"Check Date",INT((A1856-DATE(2026,9,1))/7)+1)</f>
        <v>Check Date</v>
      </c>
    </row>
    <row r="2391" spans="23:23" x14ac:dyDescent="0.3">
      <c r="W2391" t="str">
        <f>IF(OR(A2525&lt;DATE(2026,9,1),A2525&gt;DATE(2026,9,28)),"Check Date",INT((A2525-DATE(2026,9,1))/7)+1)</f>
        <v>Check Date</v>
      </c>
    </row>
    <row r="2392" spans="23:23" x14ac:dyDescent="0.3">
      <c r="W2392" t="str">
        <f>IF(OR(A187&lt;DATE(2026,9,1),A187&gt;DATE(2026,9,28)),"Check Date",INT((A187-DATE(2026,9,1))/7)+1)</f>
        <v>Check Date</v>
      </c>
    </row>
    <row r="2393" spans="23:23" x14ac:dyDescent="0.3">
      <c r="W2393" t="str">
        <f>IF(OR(A2754&lt;DATE(2026,9,1),A2754&gt;DATE(2026,9,28)),"Check Date",INT((A2754-DATE(2026,9,1))/7)+1)</f>
        <v>Check Date</v>
      </c>
    </row>
    <row r="2394" spans="23:23" x14ac:dyDescent="0.3">
      <c r="W2394" t="str">
        <f>IF(OR(A1426&lt;DATE(2026,9,1),A1426&gt;DATE(2026,9,28)),"Check Date",INT((A1426-DATE(2026,9,1))/7)+1)</f>
        <v>Check Date</v>
      </c>
    </row>
    <row r="2395" spans="23:23" x14ac:dyDescent="0.3">
      <c r="W2395" t="str">
        <f>IF(OR(A1801&lt;DATE(2026,9,1),A1801&gt;DATE(2026,9,28)),"Check Date",INT((A1801-DATE(2026,9,1))/7)+1)</f>
        <v>Check Date</v>
      </c>
    </row>
    <row r="2396" spans="23:23" x14ac:dyDescent="0.3">
      <c r="W2396" t="str">
        <f>IF(OR(A500&lt;DATE(2026,9,1),A500&gt;DATE(2026,9,28)),"Check Date",INT((A500-DATE(2026,9,1))/7)+1)</f>
        <v>Check Date</v>
      </c>
    </row>
    <row r="2397" spans="23:23" x14ac:dyDescent="0.3">
      <c r="W2397" t="str">
        <f>IF(OR(A30&lt;DATE(2026,9,1),A30&gt;DATE(2026,9,28)),"Check Date",INT((A30-DATE(2026,9,1))/7)+1)</f>
        <v>Check Date</v>
      </c>
    </row>
    <row r="2398" spans="23:23" x14ac:dyDescent="0.3">
      <c r="W2398" t="str">
        <f>IF(OR(A515&lt;DATE(2026,9,1),A515&gt;DATE(2026,9,28)),"Check Date",INT((A515-DATE(2026,9,1))/7)+1)</f>
        <v>Check Date</v>
      </c>
    </row>
    <row r="2399" spans="23:23" x14ac:dyDescent="0.3">
      <c r="W2399" t="str">
        <f>IF(OR(A2563&lt;DATE(2026,9,1),A2563&gt;DATE(2026,9,28)),"Check Date",INT((A2563-DATE(2026,9,1))/7)+1)</f>
        <v>Check Date</v>
      </c>
    </row>
    <row r="2400" spans="23:23" x14ac:dyDescent="0.3">
      <c r="W2400" t="str">
        <f>IF(OR(A289&lt;DATE(2026,9,1),A289&gt;DATE(2026,9,28)),"Check Date",INT((A289-DATE(2026,9,1))/7)+1)</f>
        <v>Check Date</v>
      </c>
    </row>
    <row r="2401" spans="23:23" x14ac:dyDescent="0.3">
      <c r="W2401" t="str">
        <f>IF(OR(A2404&lt;DATE(2026,9,1),A2404&gt;DATE(2026,9,28)),"Check Date",INT((A2404-DATE(2026,9,1))/7)+1)</f>
        <v>Check Date</v>
      </c>
    </row>
    <row r="2402" spans="23:23" x14ac:dyDescent="0.3">
      <c r="W2402" t="str">
        <f>IF(OR(A1659&lt;DATE(2026,9,1),A1659&gt;DATE(2026,9,28)),"Check Date",INT((A1659-DATE(2026,9,1))/7)+1)</f>
        <v>Check Date</v>
      </c>
    </row>
    <row r="2403" spans="23:23" x14ac:dyDescent="0.3">
      <c r="W2403" t="str">
        <f>IF(OR(A962&lt;DATE(2026,9,1),A962&gt;DATE(2026,9,28)),"Check Date",INT((A962-DATE(2026,9,1))/7)+1)</f>
        <v>Check Date</v>
      </c>
    </row>
    <row r="2404" spans="23:23" x14ac:dyDescent="0.3">
      <c r="W2404" t="str">
        <f>IF(OR(A305&lt;DATE(2026,9,1),A305&gt;DATE(2026,9,28)),"Check Date",INT((A305-DATE(2026,9,1))/7)+1)</f>
        <v>Check Date</v>
      </c>
    </row>
    <row r="2405" spans="23:23" x14ac:dyDescent="0.3">
      <c r="W2405" t="str">
        <f>IF(OR(A2745&lt;DATE(2026,9,1),A2745&gt;DATE(2026,9,28)),"Check Date",INT((A2745-DATE(2026,9,1))/7)+1)</f>
        <v>Check Date</v>
      </c>
    </row>
    <row r="2406" spans="23:23" x14ac:dyDescent="0.3">
      <c r="W2406" t="str">
        <f>IF(OR(A2912&lt;DATE(2026,9,1),A2912&gt;DATE(2026,9,28)),"Check Date",INT((A2912-DATE(2026,9,1))/7)+1)</f>
        <v>Check Date</v>
      </c>
    </row>
    <row r="2407" spans="23:23" x14ac:dyDescent="0.3">
      <c r="W2407" t="str">
        <f>IF(OR(A2932&lt;DATE(2026,9,1),A2932&gt;DATE(2026,9,28)),"Check Date",INT((A2932-DATE(2026,9,1))/7)+1)</f>
        <v>Check Date</v>
      </c>
    </row>
    <row r="2408" spans="23:23" x14ac:dyDescent="0.3">
      <c r="W2408" t="str">
        <f>IF(OR(A2413&lt;DATE(2026,9,1),A2413&gt;DATE(2026,9,28)),"Check Date",INT((A2413-DATE(2026,9,1))/7)+1)</f>
        <v>Check Date</v>
      </c>
    </row>
    <row r="2409" spans="23:23" x14ac:dyDescent="0.3">
      <c r="W2409" t="str">
        <f>IF(OR(A2580&lt;DATE(2026,9,1),A2580&gt;DATE(2026,9,28)),"Check Date",INT((A2580-DATE(2026,9,1))/7)+1)</f>
        <v>Check Date</v>
      </c>
    </row>
    <row r="2410" spans="23:23" x14ac:dyDescent="0.3">
      <c r="W2410" t="str">
        <f>IF(OR(A1144&lt;DATE(2026,9,1),A1144&gt;DATE(2026,9,28)),"Check Date",INT((A1144-DATE(2026,9,1))/7)+1)</f>
        <v>Check Date</v>
      </c>
    </row>
    <row r="2411" spans="23:23" x14ac:dyDescent="0.3">
      <c r="W2411" t="str">
        <f>IF(OR(A334&lt;DATE(2026,9,1),A334&gt;DATE(2026,9,28)),"Check Date",INT((A334-DATE(2026,9,1))/7)+1)</f>
        <v>Check Date</v>
      </c>
    </row>
    <row r="2412" spans="23:23" x14ac:dyDescent="0.3">
      <c r="W2412" t="str">
        <f>IF(OR(A672&lt;DATE(2026,9,1),A672&gt;DATE(2026,9,28)),"Check Date",INT((A672-DATE(2026,9,1))/7)+1)</f>
        <v>Check Date</v>
      </c>
    </row>
    <row r="2413" spans="23:23" x14ac:dyDescent="0.3">
      <c r="W2413" t="str">
        <f>IF(OR(A1493&lt;DATE(2026,9,1),A1493&gt;DATE(2026,9,28)),"Check Date",INT((A1493-DATE(2026,9,1))/7)+1)</f>
        <v>Check Date</v>
      </c>
    </row>
    <row r="2414" spans="23:23" x14ac:dyDescent="0.3">
      <c r="W2414" t="str">
        <f>IF(OR(A1210&lt;DATE(2026,9,1),A1210&gt;DATE(2026,9,28)),"Check Date",INT((A1210-DATE(2026,9,1))/7)+1)</f>
        <v>Check Date</v>
      </c>
    </row>
    <row r="2415" spans="23:23" x14ac:dyDescent="0.3">
      <c r="W2415" t="str">
        <f>IF(OR(A314&lt;DATE(2026,9,1),A314&gt;DATE(2026,9,28)),"Check Date",INT((A314-DATE(2026,9,1))/7)+1)</f>
        <v>Check Date</v>
      </c>
    </row>
    <row r="2416" spans="23:23" x14ac:dyDescent="0.3">
      <c r="W2416" t="str">
        <f>IF(OR(A2763&lt;DATE(2026,9,1),A2763&gt;DATE(2026,9,28)),"Check Date",INT((A2763-DATE(2026,9,1))/7)+1)</f>
        <v>Check Date</v>
      </c>
    </row>
    <row r="2417" spans="23:23" x14ac:dyDescent="0.3">
      <c r="W2417" t="str">
        <f>IF(OR(A2213&lt;DATE(2026,9,1),A2213&gt;DATE(2026,9,28)),"Check Date",INT((A2213-DATE(2026,9,1))/7)+1)</f>
        <v>Check Date</v>
      </c>
    </row>
    <row r="2418" spans="23:23" x14ac:dyDescent="0.3">
      <c r="W2418" t="str">
        <f>IF(OR(A2029&lt;DATE(2026,9,1),A2029&gt;DATE(2026,9,28)),"Check Date",INT((A2029-DATE(2026,9,1))/7)+1)</f>
        <v>Check Date</v>
      </c>
    </row>
    <row r="2419" spans="23:23" x14ac:dyDescent="0.3">
      <c r="W2419" t="str">
        <f>IF(OR(A2175&lt;DATE(2026,9,1),A2175&gt;DATE(2026,9,28)),"Check Date",INT((A2175-DATE(2026,9,1))/7)+1)</f>
        <v>Check Date</v>
      </c>
    </row>
    <row r="2420" spans="23:23" x14ac:dyDescent="0.3">
      <c r="W2420" t="str">
        <f>IF(OR(A1130&lt;DATE(2026,9,1),A1130&gt;DATE(2026,9,28)),"Check Date",INT((A1130-DATE(2026,9,1))/7)+1)</f>
        <v>Check Date</v>
      </c>
    </row>
    <row r="2421" spans="23:23" x14ac:dyDescent="0.3">
      <c r="W2421" t="str">
        <f>IF(OR(A2055&lt;DATE(2026,9,1),A2055&gt;DATE(2026,9,28)),"Check Date",INT((A2055-DATE(2026,9,1))/7)+1)</f>
        <v>Check Date</v>
      </c>
    </row>
    <row r="2422" spans="23:23" x14ac:dyDescent="0.3">
      <c r="W2422" t="str">
        <f>IF(OR(A1257&lt;DATE(2026,9,1),A1257&gt;DATE(2026,9,28)),"Check Date",INT((A1257-DATE(2026,9,1))/7)+1)</f>
        <v>Check Date</v>
      </c>
    </row>
    <row r="2423" spans="23:23" x14ac:dyDescent="0.3">
      <c r="W2423" t="str">
        <f>IF(OR(A2633&lt;DATE(2026,9,1),A2633&gt;DATE(2026,9,28)),"Check Date",INT((A2633-DATE(2026,9,1))/7)+1)</f>
        <v>Check Date</v>
      </c>
    </row>
    <row r="2424" spans="23:23" x14ac:dyDescent="0.3">
      <c r="W2424" t="str">
        <f>IF(OR(A2&lt;DATE(2026,9,1),A2&gt;DATE(2026,9,28)),"Check Date",INT((A2-DATE(2026,9,1))/7)+1)</f>
        <v>Check Date</v>
      </c>
    </row>
    <row r="2425" spans="23:23" x14ac:dyDescent="0.3">
      <c r="W2425" t="str">
        <f>IF(OR(A1742&lt;DATE(2026,9,1),A1742&gt;DATE(2026,9,28)),"Check Date",INT((A1742-DATE(2026,9,1))/7)+1)</f>
        <v>Check Date</v>
      </c>
    </row>
    <row r="2426" spans="23:23" x14ac:dyDescent="0.3">
      <c r="W2426" t="str">
        <f>IF(OR(A1901&lt;DATE(2026,9,1),A1901&gt;DATE(2026,9,28)),"Check Date",INT((A1901-DATE(2026,9,1))/7)+1)</f>
        <v>Check Date</v>
      </c>
    </row>
    <row r="2427" spans="23:23" x14ac:dyDescent="0.3">
      <c r="W2427" t="str">
        <f>IF(OR(A1590&lt;DATE(2026,9,1),A1590&gt;DATE(2026,9,28)),"Check Date",INT((A1590-DATE(2026,9,1))/7)+1)</f>
        <v>Check Date</v>
      </c>
    </row>
    <row r="2428" spans="23:23" x14ac:dyDescent="0.3">
      <c r="W2428" t="str">
        <f>IF(OR(A1759&lt;DATE(2026,9,1),A1759&gt;DATE(2026,9,28)),"Check Date",INT((A1759-DATE(2026,9,1))/7)+1)</f>
        <v>Check Date</v>
      </c>
    </row>
    <row r="2429" spans="23:23" x14ac:dyDescent="0.3">
      <c r="W2429" t="str">
        <f>IF(OR(A312&lt;DATE(2026,9,1),A312&gt;DATE(2026,9,28)),"Check Date",INT((A312-DATE(2026,9,1))/7)+1)</f>
        <v>Check Date</v>
      </c>
    </row>
    <row r="2430" spans="23:23" x14ac:dyDescent="0.3">
      <c r="W2430" t="str">
        <f>IF(OR(A1136&lt;DATE(2026,9,1),A1136&gt;DATE(2026,9,28)),"Check Date",INT((A1136-DATE(2026,9,1))/7)+1)</f>
        <v>Check Date</v>
      </c>
    </row>
    <row r="2431" spans="23:23" x14ac:dyDescent="0.3">
      <c r="W2431" t="str">
        <f>IF(OR(A2438&lt;DATE(2026,9,1),A2438&gt;DATE(2026,9,28)),"Check Date",INT((A2438-DATE(2026,9,1))/7)+1)</f>
        <v>Check Date</v>
      </c>
    </row>
    <row r="2432" spans="23:23" x14ac:dyDescent="0.3">
      <c r="W2432" t="str">
        <f>IF(OR(A2805&lt;DATE(2026,9,1),A2805&gt;DATE(2026,9,28)),"Check Date",INT((A2805-DATE(2026,9,1))/7)+1)</f>
        <v>Check Date</v>
      </c>
    </row>
    <row r="2433" spans="23:23" x14ac:dyDescent="0.3">
      <c r="W2433" t="str">
        <f>IF(OR(A1117&lt;DATE(2026,9,1),A1117&gt;DATE(2026,9,28)),"Check Date",INT((A1117-DATE(2026,9,1))/7)+1)</f>
        <v>Check Date</v>
      </c>
    </row>
    <row r="2434" spans="23:23" x14ac:dyDescent="0.3">
      <c r="W2434" t="str">
        <f>IF(OR(A1910&lt;DATE(2026,9,1),A1910&gt;DATE(2026,9,28)),"Check Date",INT((A1910-DATE(2026,9,1))/7)+1)</f>
        <v>Check Date</v>
      </c>
    </row>
    <row r="2435" spans="23:23" x14ac:dyDescent="0.3">
      <c r="W2435" t="str">
        <f>IF(OR(A1657&lt;DATE(2026,9,1),A1657&gt;DATE(2026,9,28)),"Check Date",INT((A1657-DATE(2026,9,1))/7)+1)</f>
        <v>Check Date</v>
      </c>
    </row>
    <row r="2436" spans="23:23" x14ac:dyDescent="0.3">
      <c r="W2436" t="str">
        <f>IF(OR(A729&lt;DATE(2026,9,1),A729&gt;DATE(2026,9,28)),"Check Date",INT((A729-DATE(2026,9,1))/7)+1)</f>
        <v>Check Date</v>
      </c>
    </row>
    <row r="2437" spans="23:23" x14ac:dyDescent="0.3">
      <c r="W2437" t="str">
        <f>IF(OR(A2722&lt;DATE(2026,9,1),A2722&gt;DATE(2026,9,28)),"Check Date",INT((A2722-DATE(2026,9,1))/7)+1)</f>
        <v>Check Date</v>
      </c>
    </row>
    <row r="2438" spans="23:23" x14ac:dyDescent="0.3">
      <c r="W2438" t="str">
        <f>IF(OR(A2818&lt;DATE(2026,9,1),A2818&gt;DATE(2026,9,28)),"Check Date",INT((A2818-DATE(2026,9,1))/7)+1)</f>
        <v>Check Date</v>
      </c>
    </row>
    <row r="2439" spans="23:23" x14ac:dyDescent="0.3">
      <c r="W2439" t="str">
        <f>IF(OR(A91&lt;DATE(2026,9,1),A91&gt;DATE(2026,9,28)),"Check Date",INT((A91-DATE(2026,9,1))/7)+1)</f>
        <v>Check Date</v>
      </c>
    </row>
    <row r="2440" spans="23:23" x14ac:dyDescent="0.3">
      <c r="W2440" t="str">
        <f>IF(OR(A2187&lt;DATE(2026,9,1),A2187&gt;DATE(2026,9,28)),"Check Date",INT((A2187-DATE(2026,9,1))/7)+1)</f>
        <v>Check Date</v>
      </c>
    </row>
    <row r="2441" spans="23:23" x14ac:dyDescent="0.3">
      <c r="W2441" t="str">
        <f>IF(OR(A2373&lt;DATE(2026,9,1),A2373&gt;DATE(2026,9,28)),"Check Date",INT((A2373-DATE(2026,9,1))/7)+1)</f>
        <v>Check Date</v>
      </c>
    </row>
    <row r="2442" spans="23:23" x14ac:dyDescent="0.3">
      <c r="W2442" t="str">
        <f>IF(OR(A2402&lt;DATE(2026,9,1),A2402&gt;DATE(2026,9,28)),"Check Date",INT((A2402-DATE(2026,9,1))/7)+1)</f>
        <v>Check Date</v>
      </c>
    </row>
    <row r="2443" spans="23:23" x14ac:dyDescent="0.3">
      <c r="W2443" t="str">
        <f>IF(OR(A2898&lt;DATE(2026,9,1),A2898&gt;DATE(2026,9,28)),"Check Date",INT((A2898-DATE(2026,9,1))/7)+1)</f>
        <v>Check Date</v>
      </c>
    </row>
    <row r="2444" spans="23:23" x14ac:dyDescent="0.3">
      <c r="W2444" t="str">
        <f>IF(OR(A1588&lt;DATE(2026,9,1),A1588&gt;DATE(2026,9,28)),"Check Date",INT((A1588-DATE(2026,9,1))/7)+1)</f>
        <v>Check Date</v>
      </c>
    </row>
    <row r="2445" spans="23:23" x14ac:dyDescent="0.3">
      <c r="W2445" t="str">
        <f>IF(OR(A759&lt;DATE(2026,9,1),A759&gt;DATE(2026,9,28)),"Check Date",INT((A759-DATE(2026,9,1))/7)+1)</f>
        <v>Check Date</v>
      </c>
    </row>
    <row r="2446" spans="23:23" x14ac:dyDescent="0.3">
      <c r="W2446" t="str">
        <f>IF(OR(A1332&lt;DATE(2026,9,1),A1332&gt;DATE(2026,9,28)),"Check Date",INT((A1332-DATE(2026,9,1))/7)+1)</f>
        <v>Check Date</v>
      </c>
    </row>
    <row r="2447" spans="23:23" x14ac:dyDescent="0.3">
      <c r="W2447" t="str">
        <f>IF(OR(A2401&lt;DATE(2026,9,1),A2401&gt;DATE(2026,9,28)),"Check Date",INT((A2401-DATE(2026,9,1))/7)+1)</f>
        <v>Check Date</v>
      </c>
    </row>
    <row r="2448" spans="23:23" x14ac:dyDescent="0.3">
      <c r="W2448" t="str">
        <f>IF(OR(A507&lt;DATE(2026,9,1),A507&gt;DATE(2026,9,28)),"Check Date",INT((A507-DATE(2026,9,1))/7)+1)</f>
        <v>Check Date</v>
      </c>
    </row>
    <row r="2449" spans="23:23" x14ac:dyDescent="0.3">
      <c r="W2449" t="str">
        <f>IF(OR(A922&lt;DATE(2026,9,1),A922&gt;DATE(2026,9,28)),"Check Date",INT((A922-DATE(2026,9,1))/7)+1)</f>
        <v>Check Date</v>
      </c>
    </row>
    <row r="2450" spans="23:23" x14ac:dyDescent="0.3">
      <c r="W2450" t="str">
        <f>IF(OR(A1215&lt;DATE(2026,9,1),A1215&gt;DATE(2026,9,28)),"Check Date",INT((A1215-DATE(2026,9,1))/7)+1)</f>
        <v>Check Date</v>
      </c>
    </row>
    <row r="2451" spans="23:23" x14ac:dyDescent="0.3">
      <c r="W2451" t="str">
        <f>IF(OR(A1256&lt;DATE(2026,9,1),A1256&gt;DATE(2026,9,28)),"Check Date",INT((A1256-DATE(2026,9,1))/7)+1)</f>
        <v>Check Date</v>
      </c>
    </row>
    <row r="2452" spans="23:23" x14ac:dyDescent="0.3">
      <c r="W2452" t="str">
        <f>IF(OR(A1238&lt;DATE(2026,9,1),A1238&gt;DATE(2026,9,28)),"Check Date",INT((A1238-DATE(2026,9,1))/7)+1)</f>
        <v>Check Date</v>
      </c>
    </row>
    <row r="2453" spans="23:23" x14ac:dyDescent="0.3">
      <c r="W2453" t="str">
        <f>IF(OR(A465&lt;DATE(2026,9,1),A465&gt;DATE(2026,9,28)),"Check Date",INT((A465-DATE(2026,9,1))/7)+1)</f>
        <v>Check Date</v>
      </c>
    </row>
    <row r="2454" spans="23:23" x14ac:dyDescent="0.3">
      <c r="W2454" t="str">
        <f>IF(OR(A555&lt;DATE(2026,9,1),A555&gt;DATE(2026,9,28)),"Check Date",INT((A555-DATE(2026,9,1))/7)+1)</f>
        <v>Check Date</v>
      </c>
    </row>
    <row r="2455" spans="23:23" x14ac:dyDescent="0.3">
      <c r="W2455" t="str">
        <f>IF(OR(A1506&lt;DATE(2026,9,1),A1506&gt;DATE(2026,9,28)),"Check Date",INT((A1506-DATE(2026,9,1))/7)+1)</f>
        <v>Check Date</v>
      </c>
    </row>
    <row r="2456" spans="23:23" x14ac:dyDescent="0.3">
      <c r="W2456" t="str">
        <f>IF(OR(A1442&lt;DATE(2026,9,1),A1442&gt;DATE(2026,9,28)),"Check Date",INT((A1442-DATE(2026,9,1))/7)+1)</f>
        <v>Check Date</v>
      </c>
    </row>
    <row r="2457" spans="23:23" x14ac:dyDescent="0.3">
      <c r="W2457" t="str">
        <f>IF(OR(A2018&lt;DATE(2026,9,1),A2018&gt;DATE(2026,9,28)),"Check Date",INT((A2018-DATE(2026,9,1))/7)+1)</f>
        <v>Check Date</v>
      </c>
    </row>
    <row r="2458" spans="23:23" x14ac:dyDescent="0.3">
      <c r="W2458" t="str">
        <f>IF(OR(A1169&lt;DATE(2026,9,1),A1169&gt;DATE(2026,9,28)),"Check Date",INT((A1169-DATE(2026,9,1))/7)+1)</f>
        <v>Check Date</v>
      </c>
    </row>
    <row r="2459" spans="23:23" x14ac:dyDescent="0.3">
      <c r="W2459" t="str">
        <f>IF(OR(A680&lt;DATE(2026,9,1),A680&gt;DATE(2026,9,28)),"Check Date",INT((A680-DATE(2026,9,1))/7)+1)</f>
        <v>Check Date</v>
      </c>
    </row>
    <row r="2460" spans="23:23" x14ac:dyDescent="0.3">
      <c r="W2460" t="str">
        <f>IF(OR(A1301&lt;DATE(2026,9,1),A1301&gt;DATE(2026,9,28)),"Check Date",INT((A1301-DATE(2026,9,1))/7)+1)</f>
        <v>Check Date</v>
      </c>
    </row>
    <row r="2461" spans="23:23" x14ac:dyDescent="0.3">
      <c r="W2461" t="str">
        <f>IF(OR(A1434&lt;DATE(2026,9,1),A1434&gt;DATE(2026,9,28)),"Check Date",INT((A1434-DATE(2026,9,1))/7)+1)</f>
        <v>Check Date</v>
      </c>
    </row>
    <row r="2462" spans="23:23" x14ac:dyDescent="0.3">
      <c r="W2462" t="str">
        <f>IF(OR(A2240&lt;DATE(2026,9,1),A2240&gt;DATE(2026,9,28)),"Check Date",INT((A2240-DATE(2026,9,1))/7)+1)</f>
        <v>Check Date</v>
      </c>
    </row>
    <row r="2463" spans="23:23" x14ac:dyDescent="0.3">
      <c r="W2463" t="str">
        <f>IF(OR(A2395&lt;DATE(2026,9,1),A2395&gt;DATE(2026,9,28)),"Check Date",INT((A2395-DATE(2026,9,1))/7)+1)</f>
        <v>Check Date</v>
      </c>
    </row>
    <row r="2464" spans="23:23" x14ac:dyDescent="0.3">
      <c r="W2464" t="str">
        <f>IF(OR(A492&lt;DATE(2026,9,1),A492&gt;DATE(2026,9,28)),"Check Date",INT((A492-DATE(2026,9,1))/7)+1)</f>
        <v>Check Date</v>
      </c>
    </row>
    <row r="2465" spans="23:23" x14ac:dyDescent="0.3">
      <c r="W2465" t="str">
        <f>IF(OR(A622&lt;DATE(2026,9,1),A622&gt;DATE(2026,9,28)),"Check Date",INT((A622-DATE(2026,9,1))/7)+1)</f>
        <v>Check Date</v>
      </c>
    </row>
    <row r="2466" spans="23:23" x14ac:dyDescent="0.3">
      <c r="W2466" t="str">
        <f>IF(OR(A1081&lt;DATE(2026,9,1),A1081&gt;DATE(2026,9,28)),"Check Date",INT((A1081-DATE(2026,9,1))/7)+1)</f>
        <v>Check Date</v>
      </c>
    </row>
    <row r="2467" spans="23:23" x14ac:dyDescent="0.3">
      <c r="W2467" t="str">
        <f>IF(OR(A1148&lt;DATE(2026,9,1),A1148&gt;DATE(2026,9,28)),"Check Date",INT((A1148-DATE(2026,9,1))/7)+1)</f>
        <v>Check Date</v>
      </c>
    </row>
    <row r="2468" spans="23:23" x14ac:dyDescent="0.3">
      <c r="W2468" t="str">
        <f>IF(OR(A2562&lt;DATE(2026,9,1),A2562&gt;DATE(2026,9,28)),"Check Date",INT((A2562-DATE(2026,9,1))/7)+1)</f>
        <v>Check Date</v>
      </c>
    </row>
    <row r="2469" spans="23:23" x14ac:dyDescent="0.3">
      <c r="W2469" t="str">
        <f>IF(OR(A2961&lt;DATE(2026,9,1),A2961&gt;DATE(2026,9,28)),"Check Date",INT((A2961-DATE(2026,9,1))/7)+1)</f>
        <v>Check Date</v>
      </c>
    </row>
    <row r="2470" spans="23:23" x14ac:dyDescent="0.3">
      <c r="W2470" t="str">
        <f>IF(OR(A290&lt;DATE(2026,9,1),A290&gt;DATE(2026,9,28)),"Check Date",INT((A290-DATE(2026,9,1))/7)+1)</f>
        <v>Check Date</v>
      </c>
    </row>
    <row r="2471" spans="23:23" x14ac:dyDescent="0.3">
      <c r="W2471" t="str">
        <f>IF(OR(A2211&lt;DATE(2026,9,1),A2211&gt;DATE(2026,9,28)),"Check Date",INT((A2211-DATE(2026,9,1))/7)+1)</f>
        <v>Check Date</v>
      </c>
    </row>
    <row r="2472" spans="23:23" x14ac:dyDescent="0.3">
      <c r="W2472" t="str">
        <f>IF(OR(A2617&lt;DATE(2026,9,1),A2617&gt;DATE(2026,9,28)),"Check Date",INT((A2617-DATE(2026,9,1))/7)+1)</f>
        <v>Check Date</v>
      </c>
    </row>
    <row r="2473" spans="23:23" x14ac:dyDescent="0.3">
      <c r="W2473" t="str">
        <f>IF(OR(A749&lt;DATE(2026,9,1),A749&gt;DATE(2026,9,28)),"Check Date",INT((A749-DATE(2026,9,1))/7)+1)</f>
        <v>Check Date</v>
      </c>
    </row>
    <row r="2474" spans="23:23" x14ac:dyDescent="0.3">
      <c r="W2474" t="str">
        <f>IF(OR(A1746&lt;DATE(2026,9,1),A1746&gt;DATE(2026,9,28)),"Check Date",INT((A1746-DATE(2026,9,1))/7)+1)</f>
        <v>Check Date</v>
      </c>
    </row>
    <row r="2475" spans="23:23" x14ac:dyDescent="0.3">
      <c r="W2475" t="str">
        <f>IF(OR(A2866&lt;DATE(2026,9,1),A2866&gt;DATE(2026,9,28)),"Check Date",INT((A2866-DATE(2026,9,1))/7)+1)</f>
        <v>Check Date</v>
      </c>
    </row>
    <row r="2476" spans="23:23" x14ac:dyDescent="0.3">
      <c r="W2476" t="str">
        <f>IF(OR(A2900&lt;DATE(2026,9,1),A2900&gt;DATE(2026,9,28)),"Check Date",INT((A2900-DATE(2026,9,1))/7)+1)</f>
        <v>Check Date</v>
      </c>
    </row>
    <row r="2477" spans="23:23" x14ac:dyDescent="0.3">
      <c r="W2477" t="str">
        <f>IF(OR(A2826&lt;DATE(2026,9,1),A2826&gt;DATE(2026,9,28)),"Check Date",INT((A2826-DATE(2026,9,1))/7)+1)</f>
        <v>Check Date</v>
      </c>
    </row>
    <row r="2478" spans="23:23" x14ac:dyDescent="0.3">
      <c r="W2478" t="str">
        <f>IF(OR(A1231&lt;DATE(2026,9,1),A1231&gt;DATE(2026,9,28)),"Check Date",INT((A1231-DATE(2026,9,1))/7)+1)</f>
        <v>Check Date</v>
      </c>
    </row>
    <row r="2479" spans="23:23" x14ac:dyDescent="0.3">
      <c r="W2479" t="str">
        <f>IF(OR(A2345&lt;DATE(2026,9,1),A2345&gt;DATE(2026,9,28)),"Check Date",INT((A2345-DATE(2026,9,1))/7)+1)</f>
        <v>Check Date</v>
      </c>
    </row>
    <row r="2480" spans="23:23" x14ac:dyDescent="0.3">
      <c r="W2480" t="str">
        <f>IF(OR(A392&lt;DATE(2026,9,1),A392&gt;DATE(2026,9,28)),"Check Date",INT((A392-DATE(2026,9,1))/7)+1)</f>
        <v>Check Date</v>
      </c>
    </row>
    <row r="2481" spans="23:23" x14ac:dyDescent="0.3">
      <c r="W2481" t="str">
        <f>IF(OR(A844&lt;DATE(2026,9,1),A844&gt;DATE(2026,9,28)),"Check Date",INT((A844-DATE(2026,9,1))/7)+1)</f>
        <v>Check Date</v>
      </c>
    </row>
    <row r="2482" spans="23:23" x14ac:dyDescent="0.3">
      <c r="W2482" t="str">
        <f>IF(OR(A1602&lt;DATE(2026,9,1),A1602&gt;DATE(2026,9,28)),"Check Date",INT((A1602-DATE(2026,9,1))/7)+1)</f>
        <v>Check Date</v>
      </c>
    </row>
    <row r="2483" spans="23:23" x14ac:dyDescent="0.3">
      <c r="W2483" t="str">
        <f>IF(OR(A861&lt;DATE(2026,9,1),A861&gt;DATE(2026,9,28)),"Check Date",INT((A861-DATE(2026,9,1))/7)+1)</f>
        <v>Check Date</v>
      </c>
    </row>
    <row r="2484" spans="23:23" x14ac:dyDescent="0.3">
      <c r="W2484" t="str">
        <f>IF(OR(A2207&lt;DATE(2026,9,1),A2207&gt;DATE(2026,9,28)),"Check Date",INT((A2207-DATE(2026,9,1))/7)+1)</f>
        <v>Check Date</v>
      </c>
    </row>
    <row r="2485" spans="23:23" x14ac:dyDescent="0.3">
      <c r="W2485" t="str">
        <f>IF(OR(A2196&lt;DATE(2026,9,1),A2196&gt;DATE(2026,9,28)),"Check Date",INT((A2196-DATE(2026,9,1))/7)+1)</f>
        <v>Check Date</v>
      </c>
    </row>
    <row r="2486" spans="23:23" x14ac:dyDescent="0.3">
      <c r="W2486" t="str">
        <f>IF(OR(A353&lt;DATE(2026,9,1),A353&gt;DATE(2026,9,28)),"Check Date",INT((A353-DATE(2026,9,1))/7)+1)</f>
        <v>Check Date</v>
      </c>
    </row>
    <row r="2487" spans="23:23" x14ac:dyDescent="0.3">
      <c r="W2487" t="str">
        <f>IF(OR(A1029&lt;DATE(2026,9,1),A1029&gt;DATE(2026,9,28)),"Check Date",INT((A1029-DATE(2026,9,1))/7)+1)</f>
        <v>Check Date</v>
      </c>
    </row>
    <row r="2488" spans="23:23" x14ac:dyDescent="0.3">
      <c r="W2488" t="str">
        <f>IF(OR(A1806&lt;DATE(2026,9,1),A1806&gt;DATE(2026,9,28)),"Check Date",INT((A1806-DATE(2026,9,1))/7)+1)</f>
        <v>Check Date</v>
      </c>
    </row>
    <row r="2489" spans="23:23" x14ac:dyDescent="0.3">
      <c r="W2489" t="str">
        <f>IF(OR(A2111&lt;DATE(2026,9,1),A2111&gt;DATE(2026,9,28)),"Check Date",INT((A2111-DATE(2026,9,1))/7)+1)</f>
        <v>Check Date</v>
      </c>
    </row>
    <row r="2490" spans="23:23" x14ac:dyDescent="0.3">
      <c r="W2490" t="str">
        <f>IF(OR(A1492&lt;DATE(2026,9,1),A1492&gt;DATE(2026,9,28)),"Check Date",INT((A1492-DATE(2026,9,1))/7)+1)</f>
        <v>Check Date</v>
      </c>
    </row>
    <row r="2491" spans="23:23" x14ac:dyDescent="0.3">
      <c r="W2491" t="str">
        <f>IF(OR(A1604&lt;DATE(2026,9,1),A1604&gt;DATE(2026,9,28)),"Check Date",INT((A1604-DATE(2026,9,1))/7)+1)</f>
        <v>Check Date</v>
      </c>
    </row>
    <row r="2492" spans="23:23" x14ac:dyDescent="0.3">
      <c r="W2492" t="str">
        <f>IF(OR(A2621&lt;DATE(2026,9,1),A2621&gt;DATE(2026,9,28)),"Check Date",INT((A2621-DATE(2026,9,1))/7)+1)</f>
        <v>Check Date</v>
      </c>
    </row>
    <row r="2493" spans="23:23" x14ac:dyDescent="0.3">
      <c r="W2493" t="str">
        <f>IF(OR(A1115&lt;DATE(2026,9,1),A1115&gt;DATE(2026,9,28)),"Check Date",INT((A1115-DATE(2026,9,1))/7)+1)</f>
        <v>Check Date</v>
      </c>
    </row>
    <row r="2494" spans="23:23" x14ac:dyDescent="0.3">
      <c r="W2494" t="str">
        <f>IF(OR(A930&lt;DATE(2026,9,1),A930&gt;DATE(2026,9,28)),"Check Date",INT((A930-DATE(2026,9,1))/7)+1)</f>
        <v>Check Date</v>
      </c>
    </row>
    <row r="2495" spans="23:23" x14ac:dyDescent="0.3">
      <c r="W2495" t="str">
        <f>IF(OR(A1750&lt;DATE(2026,9,1),A1750&gt;DATE(2026,9,28)),"Check Date",INT((A1750-DATE(2026,9,1))/7)+1)</f>
        <v>Check Date</v>
      </c>
    </row>
    <row r="2496" spans="23:23" x14ac:dyDescent="0.3">
      <c r="W2496" t="str">
        <f>IF(OR(A950&lt;DATE(2026,9,1),A950&gt;DATE(2026,9,28)),"Check Date",INT((A950-DATE(2026,9,1))/7)+1)</f>
        <v>Check Date</v>
      </c>
    </row>
    <row r="2497" spans="23:23" x14ac:dyDescent="0.3">
      <c r="W2497" t="str">
        <f>IF(OR(A1354&lt;DATE(2026,9,1),A1354&gt;DATE(2026,9,28)),"Check Date",INT((A1354-DATE(2026,9,1))/7)+1)</f>
        <v>Check Date</v>
      </c>
    </row>
    <row r="2498" spans="23:23" x14ac:dyDescent="0.3">
      <c r="W2498" t="str">
        <f>IF(OR(A2239&lt;DATE(2026,9,1),A2239&gt;DATE(2026,9,28)),"Check Date",INT((A2239-DATE(2026,9,1))/7)+1)</f>
        <v>Check Date</v>
      </c>
    </row>
    <row r="2499" spans="23:23" x14ac:dyDescent="0.3">
      <c r="W2499" t="str">
        <f>IF(OR(A705&lt;DATE(2026,9,1),A705&gt;DATE(2026,9,28)),"Check Date",INT((A705-DATE(2026,9,1))/7)+1)</f>
        <v>Check Date</v>
      </c>
    </row>
    <row r="2500" spans="23:23" x14ac:dyDescent="0.3">
      <c r="W2500" t="str">
        <f>IF(OR(A56&lt;DATE(2026,9,1),A56&gt;DATE(2026,9,28)),"Check Date",INT((A56-DATE(2026,9,1))/7)+1)</f>
        <v>Check Date</v>
      </c>
    </row>
    <row r="2501" spans="23:23" x14ac:dyDescent="0.3">
      <c r="W2501" t="str">
        <f>IF(OR(A2410&lt;DATE(2026,9,1),A2410&gt;DATE(2026,9,28)),"Check Date",INT((A2410-DATE(2026,9,1))/7)+1)</f>
        <v>Check Date</v>
      </c>
    </row>
    <row r="2502" spans="23:23" x14ac:dyDescent="0.3">
      <c r="W2502" t="str">
        <f>IF(OR(A2146&lt;DATE(2026,9,1),A2146&gt;DATE(2026,9,28)),"Check Date",INT((A2146-DATE(2026,9,1))/7)+1)</f>
        <v>Check Date</v>
      </c>
    </row>
    <row r="2503" spans="23:23" x14ac:dyDescent="0.3">
      <c r="W2503" t="str">
        <f>IF(OR(A859&lt;DATE(2026,9,1),A859&gt;DATE(2026,9,28)),"Check Date",INT((A859-DATE(2026,9,1))/7)+1)</f>
        <v>Check Date</v>
      </c>
    </row>
    <row r="2504" spans="23:23" x14ac:dyDescent="0.3">
      <c r="W2504" t="str">
        <f>IF(OR(A1361&lt;DATE(2026,9,1),A1361&gt;DATE(2026,9,28)),"Check Date",INT((A1361-DATE(2026,9,1))/7)+1)</f>
        <v>Check Date</v>
      </c>
    </row>
    <row r="2505" spans="23:23" x14ac:dyDescent="0.3">
      <c r="W2505" t="str">
        <f>IF(OR(A98&lt;DATE(2026,9,1),A98&gt;DATE(2026,9,28)),"Check Date",INT((A98-DATE(2026,9,1))/7)+1)</f>
        <v>Check Date</v>
      </c>
    </row>
    <row r="2506" spans="23:23" x14ac:dyDescent="0.3">
      <c r="W2506" t="str">
        <f>IF(OR(A40&lt;DATE(2026,9,1),A40&gt;DATE(2026,9,28)),"Check Date",INT((A40-DATE(2026,9,1))/7)+1)</f>
        <v>Check Date</v>
      </c>
    </row>
    <row r="2507" spans="23:23" x14ac:dyDescent="0.3">
      <c r="W2507" t="str">
        <f>IF(OR(A1203&lt;DATE(2026,9,1),A1203&gt;DATE(2026,9,28)),"Check Date",INT((A1203-DATE(2026,9,1))/7)+1)</f>
        <v>Check Date</v>
      </c>
    </row>
    <row r="2508" spans="23:23" x14ac:dyDescent="0.3">
      <c r="W2508" t="str">
        <f>IF(OR(A291&lt;DATE(2026,9,1),A291&gt;DATE(2026,9,28)),"Check Date",INT((A291-DATE(2026,9,1))/7)+1)</f>
        <v>Check Date</v>
      </c>
    </row>
    <row r="2509" spans="23:23" x14ac:dyDescent="0.3">
      <c r="W2509" t="str">
        <f>IF(OR(A781&lt;DATE(2026,9,1),A781&gt;DATE(2026,9,28)),"Check Date",INT((A781-DATE(2026,9,1))/7)+1)</f>
        <v>Check Date</v>
      </c>
    </row>
    <row r="2510" spans="23:23" x14ac:dyDescent="0.3">
      <c r="W2510" t="str">
        <f>IF(OR(A773&lt;DATE(2026,9,1),A773&gt;DATE(2026,9,28)),"Check Date",INT((A773-DATE(2026,9,1))/7)+1)</f>
        <v>Check Date</v>
      </c>
    </row>
    <row r="2511" spans="23:23" x14ac:dyDescent="0.3">
      <c r="W2511" t="str">
        <f>IF(OR(A840&lt;DATE(2026,9,1),A840&gt;DATE(2026,9,28)),"Check Date",INT((A840-DATE(2026,9,1))/7)+1)</f>
        <v>Check Date</v>
      </c>
    </row>
    <row r="2512" spans="23:23" x14ac:dyDescent="0.3">
      <c r="W2512" t="str">
        <f>IF(OR(A1893&lt;DATE(2026,9,1),A1893&gt;DATE(2026,9,28)),"Check Date",INT((A1893-DATE(2026,9,1))/7)+1)</f>
        <v>Check Date</v>
      </c>
    </row>
    <row r="2513" spans="23:23" x14ac:dyDescent="0.3">
      <c r="W2513" t="str">
        <f>IF(OR(A2138&lt;DATE(2026,9,1),A2138&gt;DATE(2026,9,28)),"Check Date",INT((A2138-DATE(2026,9,1))/7)+1)</f>
        <v>Check Date</v>
      </c>
    </row>
    <row r="2514" spans="23:23" x14ac:dyDescent="0.3">
      <c r="W2514" t="str">
        <f>IF(OR(A1368&lt;DATE(2026,9,1),A1368&gt;DATE(2026,9,28)),"Check Date",INT((A1368-DATE(2026,9,1))/7)+1)</f>
        <v>Check Date</v>
      </c>
    </row>
    <row r="2515" spans="23:23" x14ac:dyDescent="0.3">
      <c r="W2515" t="str">
        <f>IF(OR(A779&lt;DATE(2026,9,1),A779&gt;DATE(2026,9,28)),"Check Date",INT((A779-DATE(2026,9,1))/7)+1)</f>
        <v>Check Date</v>
      </c>
    </row>
    <row r="2516" spans="23:23" x14ac:dyDescent="0.3">
      <c r="W2516" t="str">
        <f>IF(OR(A2751&lt;DATE(2026,9,1),A2751&gt;DATE(2026,9,28)),"Check Date",INT((A2751-DATE(2026,9,1))/7)+1)</f>
        <v>Check Date</v>
      </c>
    </row>
    <row r="2517" spans="23:23" x14ac:dyDescent="0.3">
      <c r="W2517" t="str">
        <f>IF(OR(A2153&lt;DATE(2026,9,1),A2153&gt;DATE(2026,9,28)),"Check Date",INT((A2153-DATE(2026,9,1))/7)+1)</f>
        <v>Check Date</v>
      </c>
    </row>
    <row r="2518" spans="23:23" x14ac:dyDescent="0.3">
      <c r="W2518" t="str">
        <f>IF(OR(A1043&lt;DATE(2026,9,1),A1043&gt;DATE(2026,9,28)),"Check Date",INT((A1043-DATE(2026,9,1))/7)+1)</f>
        <v>Check Date</v>
      </c>
    </row>
    <row r="2519" spans="23:23" x14ac:dyDescent="0.3">
      <c r="W2519" t="str">
        <f>IF(OR(A8&lt;DATE(2026,9,1),A8&gt;DATE(2026,9,28)),"Check Date",INT((A8-DATE(2026,9,1))/7)+1)</f>
        <v>Check Date</v>
      </c>
    </row>
    <row r="2520" spans="23:23" x14ac:dyDescent="0.3">
      <c r="W2520" t="str">
        <f>IF(OR(A1511&lt;DATE(2026,9,1),A1511&gt;DATE(2026,9,28)),"Check Date",INT((A1511-DATE(2026,9,1))/7)+1)</f>
        <v>Check Date</v>
      </c>
    </row>
    <row r="2521" spans="23:23" x14ac:dyDescent="0.3">
      <c r="W2521" t="str">
        <f>IF(OR(A1770&lt;DATE(2026,9,1),A1770&gt;DATE(2026,9,28)),"Check Date",INT((A1770-DATE(2026,9,1))/7)+1)</f>
        <v>Check Date</v>
      </c>
    </row>
    <row r="2522" spans="23:23" x14ac:dyDescent="0.3">
      <c r="W2522" t="str">
        <f>IF(OR(A1930&lt;DATE(2026,9,1),A1930&gt;DATE(2026,9,28)),"Check Date",INT((A1930-DATE(2026,9,1))/7)+1)</f>
        <v>Check Date</v>
      </c>
    </row>
    <row r="2523" spans="23:23" x14ac:dyDescent="0.3">
      <c r="W2523" t="str">
        <f>IF(OR(A149&lt;DATE(2026,9,1),A149&gt;DATE(2026,9,28)),"Check Date",INT((A149-DATE(2026,9,1))/7)+1)</f>
        <v>Check Date</v>
      </c>
    </row>
    <row r="2524" spans="23:23" x14ac:dyDescent="0.3">
      <c r="W2524" t="str">
        <f>IF(OR(A2427&lt;DATE(2026,9,1),A2427&gt;DATE(2026,9,28)),"Check Date",INT((A2427-DATE(2026,9,1))/7)+1)</f>
        <v>Check Date</v>
      </c>
    </row>
    <row r="2525" spans="23:23" x14ac:dyDescent="0.3">
      <c r="W2525" t="str">
        <f>IF(OR(A1827&lt;DATE(2026,9,1),A1827&gt;DATE(2026,9,28)),"Check Date",INT((A1827-DATE(2026,9,1))/7)+1)</f>
        <v>Check Date</v>
      </c>
    </row>
    <row r="2526" spans="23:23" x14ac:dyDescent="0.3">
      <c r="W2526" t="str">
        <f>IF(OR(A2584&lt;DATE(2026,9,1),A2584&gt;DATE(2026,9,28)),"Check Date",INT((A2584-DATE(2026,9,1))/7)+1)</f>
        <v>Check Date</v>
      </c>
    </row>
    <row r="2527" spans="23:23" x14ac:dyDescent="0.3">
      <c r="W2527" t="str">
        <f>IF(OR(A946&lt;DATE(2026,9,1),A946&gt;DATE(2026,9,28)),"Check Date",INT((A946-DATE(2026,9,1))/7)+1)</f>
        <v>Check Date</v>
      </c>
    </row>
    <row r="2528" spans="23:23" x14ac:dyDescent="0.3">
      <c r="W2528" t="str">
        <f>IF(OR(A1632&lt;DATE(2026,9,1),A1632&gt;DATE(2026,9,28)),"Check Date",INT((A1632-DATE(2026,9,1))/7)+1)</f>
        <v>Check Date</v>
      </c>
    </row>
    <row r="2529" spans="23:23" x14ac:dyDescent="0.3">
      <c r="W2529" t="str">
        <f>IF(OR(A1034&lt;DATE(2026,9,1),A1034&gt;DATE(2026,9,28)),"Check Date",INT((A1034-DATE(2026,9,1))/7)+1)</f>
        <v>Check Date</v>
      </c>
    </row>
    <row r="2530" spans="23:23" x14ac:dyDescent="0.3">
      <c r="W2530" t="str">
        <f>IF(OR(A552&lt;DATE(2026,9,1),A552&gt;DATE(2026,9,28)),"Check Date",INT((A552-DATE(2026,9,1))/7)+1)</f>
        <v>Check Date</v>
      </c>
    </row>
    <row r="2531" spans="23:23" x14ac:dyDescent="0.3">
      <c r="W2531" t="str">
        <f>IF(OR(A2892&lt;DATE(2026,9,1),A2892&gt;DATE(2026,9,28)),"Check Date",INT((A2892-DATE(2026,9,1))/7)+1)</f>
        <v>Check Date</v>
      </c>
    </row>
    <row r="2532" spans="23:23" x14ac:dyDescent="0.3">
      <c r="W2532" t="str">
        <f>IF(OR(A1587&lt;DATE(2026,9,1),A1587&gt;DATE(2026,9,28)),"Check Date",INT((A1587-DATE(2026,9,1))/7)+1)</f>
        <v>Check Date</v>
      </c>
    </row>
    <row r="2533" spans="23:23" x14ac:dyDescent="0.3">
      <c r="W2533" t="str">
        <f>IF(OR(A1768&lt;DATE(2026,9,1),A1768&gt;DATE(2026,9,28)),"Check Date",INT((A1768-DATE(2026,9,1))/7)+1)</f>
        <v>Check Date</v>
      </c>
    </row>
    <row r="2534" spans="23:23" x14ac:dyDescent="0.3">
      <c r="W2534" t="str">
        <f>IF(OR(A1535&lt;DATE(2026,9,1),A1535&gt;DATE(2026,9,28)),"Check Date",INT((A1535-DATE(2026,9,1))/7)+1)</f>
        <v>Check Date</v>
      </c>
    </row>
    <row r="2535" spans="23:23" x14ac:dyDescent="0.3">
      <c r="W2535" t="str">
        <f>IF(OR(A1962&lt;DATE(2026,9,1),A1962&gt;DATE(2026,9,28)),"Check Date",INT((A1962-DATE(2026,9,1))/7)+1)</f>
        <v>Check Date</v>
      </c>
    </row>
    <row r="2536" spans="23:23" x14ac:dyDescent="0.3">
      <c r="W2536" t="str">
        <f>IF(OR(A2821&lt;DATE(2026,9,1),A2821&gt;DATE(2026,9,28)),"Check Date",INT((A2821-DATE(2026,9,1))/7)+1)</f>
        <v>Check Date</v>
      </c>
    </row>
    <row r="2537" spans="23:23" x14ac:dyDescent="0.3">
      <c r="W2537" t="str">
        <f>IF(OR(A1093&lt;DATE(2026,9,1),A1093&gt;DATE(2026,9,28)),"Check Date",INT((A1093-DATE(2026,9,1))/7)+1)</f>
        <v>Check Date</v>
      </c>
    </row>
    <row r="2538" spans="23:23" x14ac:dyDescent="0.3">
      <c r="W2538" t="str">
        <f>IF(OR(A95&lt;DATE(2026,9,1),A95&gt;DATE(2026,9,28)),"Check Date",INT((A95-DATE(2026,9,1))/7)+1)</f>
        <v>Check Date</v>
      </c>
    </row>
    <row r="2539" spans="23:23" x14ac:dyDescent="0.3">
      <c r="W2539" t="str">
        <f>IF(OR(A910&lt;DATE(2026,9,1),A910&gt;DATE(2026,9,28)),"Check Date",INT((A910-DATE(2026,9,1))/7)+1)</f>
        <v>Check Date</v>
      </c>
    </row>
    <row r="2540" spans="23:23" x14ac:dyDescent="0.3">
      <c r="W2540" t="str">
        <f>IF(OR(A1817&lt;DATE(2026,9,1),A1817&gt;DATE(2026,9,28)),"Check Date",INT((A1817-DATE(2026,9,1))/7)+1)</f>
        <v>Check Date</v>
      </c>
    </row>
    <row r="2541" spans="23:23" x14ac:dyDescent="0.3">
      <c r="W2541" t="str">
        <f>IF(OR(A723&lt;DATE(2026,9,1),A723&gt;DATE(2026,9,28)),"Check Date",INT((A723-DATE(2026,9,1))/7)+1)</f>
        <v>Check Date</v>
      </c>
    </row>
    <row r="2542" spans="23:23" x14ac:dyDescent="0.3">
      <c r="W2542" t="str">
        <f>IF(OR(A114&lt;DATE(2026,9,1),A114&gt;DATE(2026,9,28)),"Check Date",INT((A114-DATE(2026,9,1))/7)+1)</f>
        <v>Check Date</v>
      </c>
    </row>
    <row r="2543" spans="23:23" x14ac:dyDescent="0.3">
      <c r="W2543" t="str">
        <f>IF(OR(A2066&lt;DATE(2026,9,1),A2066&gt;DATE(2026,9,28)),"Check Date",INT((A2066-DATE(2026,9,1))/7)+1)</f>
        <v>Check Date</v>
      </c>
    </row>
    <row r="2544" spans="23:23" x14ac:dyDescent="0.3">
      <c r="W2544" t="str">
        <f>IF(OR(A1862&lt;DATE(2026,9,1),A1862&gt;DATE(2026,9,28)),"Check Date",INT((A1862-DATE(2026,9,1))/7)+1)</f>
        <v>Check Date</v>
      </c>
    </row>
    <row r="2545" spans="23:23" x14ac:dyDescent="0.3">
      <c r="W2545" t="str">
        <f>IF(OR(A601&lt;DATE(2026,9,1),A601&gt;DATE(2026,9,28)),"Check Date",INT((A601-DATE(2026,9,1))/7)+1)</f>
        <v>Check Date</v>
      </c>
    </row>
    <row r="2546" spans="23:23" x14ac:dyDescent="0.3">
      <c r="W2546" t="str">
        <f>IF(OR(A1581&lt;DATE(2026,9,1),A1581&gt;DATE(2026,9,28)),"Check Date",INT((A1581-DATE(2026,9,1))/7)+1)</f>
        <v>Check Date</v>
      </c>
    </row>
    <row r="2547" spans="23:23" x14ac:dyDescent="0.3">
      <c r="W2547" t="str">
        <f>IF(OR(A2902&lt;DATE(2026,9,1),A2902&gt;DATE(2026,9,28)),"Check Date",INT((A2902-DATE(2026,9,1))/7)+1)</f>
        <v>Check Date</v>
      </c>
    </row>
    <row r="2548" spans="23:23" x14ac:dyDescent="0.3">
      <c r="W2548" t="str">
        <f>IF(OR(A688&lt;DATE(2026,9,1),A688&gt;DATE(2026,9,28)),"Check Date",INT((A688-DATE(2026,9,1))/7)+1)</f>
        <v>Check Date</v>
      </c>
    </row>
    <row r="2549" spans="23:23" x14ac:dyDescent="0.3">
      <c r="W2549" t="str">
        <f>IF(OR(A1157&lt;DATE(2026,9,1),A1157&gt;DATE(2026,9,28)),"Check Date",INT((A1157-DATE(2026,9,1))/7)+1)</f>
        <v>Check Date</v>
      </c>
    </row>
    <row r="2550" spans="23:23" x14ac:dyDescent="0.3">
      <c r="W2550" t="str">
        <f>IF(OR(A1998&lt;DATE(2026,9,1),A1998&gt;DATE(2026,9,28)),"Check Date",INT((A1998-DATE(2026,9,1))/7)+1)</f>
        <v>Check Date</v>
      </c>
    </row>
    <row r="2551" spans="23:23" x14ac:dyDescent="0.3">
      <c r="W2551" t="str">
        <f>IF(OR(A958&lt;DATE(2026,9,1),A958&gt;DATE(2026,9,28)),"Check Date",INT((A958-DATE(2026,9,1))/7)+1)</f>
        <v>Check Date</v>
      </c>
    </row>
    <row r="2552" spans="23:23" x14ac:dyDescent="0.3">
      <c r="W2552" t="str">
        <f>IF(OR(A1882&lt;DATE(2026,9,1),A1882&gt;DATE(2026,9,28)),"Check Date",INT((A1882-DATE(2026,9,1))/7)+1)</f>
        <v>Check Date</v>
      </c>
    </row>
    <row r="2553" spans="23:23" x14ac:dyDescent="0.3">
      <c r="W2553" t="str">
        <f>IF(OR(A537&lt;DATE(2026,9,1),A537&gt;DATE(2026,9,28)),"Check Date",INT((A537-DATE(2026,9,1))/7)+1)</f>
        <v>Check Date</v>
      </c>
    </row>
    <row r="2554" spans="23:23" x14ac:dyDescent="0.3">
      <c r="W2554" t="str">
        <f>IF(OR(A1133&lt;DATE(2026,9,1),A1133&gt;DATE(2026,9,28)),"Check Date",INT((A1133-DATE(2026,9,1))/7)+1)</f>
        <v>Check Date</v>
      </c>
    </row>
    <row r="2555" spans="23:23" x14ac:dyDescent="0.3">
      <c r="W2555" t="str">
        <f>IF(OR(A1873&lt;DATE(2026,9,1),A1873&gt;DATE(2026,9,28)),"Check Date",INT((A1873-DATE(2026,9,1))/7)+1)</f>
        <v>Check Date</v>
      </c>
    </row>
    <row r="2556" spans="23:23" x14ac:dyDescent="0.3">
      <c r="W2556" t="str">
        <f>IF(OR(A1779&lt;DATE(2026,9,1),A1779&gt;DATE(2026,9,28)),"Check Date",INT((A1779-DATE(2026,9,1))/7)+1)</f>
        <v>Check Date</v>
      </c>
    </row>
    <row r="2557" spans="23:23" x14ac:dyDescent="0.3">
      <c r="W2557" t="str">
        <f>IF(OR(A184&lt;DATE(2026,9,1),A184&gt;DATE(2026,9,28)),"Check Date",INT((A184-DATE(2026,9,1))/7)+1)</f>
        <v>Check Date</v>
      </c>
    </row>
    <row r="2558" spans="23:23" x14ac:dyDescent="0.3">
      <c r="W2558" t="str">
        <f>IF(OR(A1484&lt;DATE(2026,9,1),A1484&gt;DATE(2026,9,28)),"Check Date",INT((A1484-DATE(2026,9,1))/7)+1)</f>
        <v>Check Date</v>
      </c>
    </row>
    <row r="2559" spans="23:23" x14ac:dyDescent="0.3">
      <c r="W2559" t="str">
        <f>IF(OR(A1958&lt;DATE(2026,9,1),A1958&gt;DATE(2026,9,28)),"Check Date",INT((A1958-DATE(2026,9,1))/7)+1)</f>
        <v>Check Date</v>
      </c>
    </row>
    <row r="2560" spans="23:23" x14ac:dyDescent="0.3">
      <c r="W2560" t="str">
        <f>IF(OR(A1104&lt;DATE(2026,9,1),A1104&gt;DATE(2026,9,28)),"Check Date",INT((A1104-DATE(2026,9,1))/7)+1)</f>
        <v>Check Date</v>
      </c>
    </row>
    <row r="2561" spans="23:23" x14ac:dyDescent="0.3">
      <c r="W2561" t="str">
        <f>IF(OR(A2557&lt;DATE(2026,9,1),A2557&gt;DATE(2026,9,28)),"Check Date",INT((A2557-DATE(2026,9,1))/7)+1)</f>
        <v>Check Date</v>
      </c>
    </row>
    <row r="2562" spans="23:23" x14ac:dyDescent="0.3">
      <c r="W2562" t="str">
        <f>IF(OR(A1824&lt;DATE(2026,9,1),A1824&gt;DATE(2026,9,28)),"Check Date",INT((A1824-DATE(2026,9,1))/7)+1)</f>
        <v>Check Date</v>
      </c>
    </row>
    <row r="2563" spans="23:23" x14ac:dyDescent="0.3">
      <c r="W2563" t="str">
        <f>IF(OR(A1150&lt;DATE(2026,9,1),A1150&gt;DATE(2026,9,28)),"Check Date",INT((A1150-DATE(2026,9,1))/7)+1)</f>
        <v>Check Date</v>
      </c>
    </row>
    <row r="2564" spans="23:23" x14ac:dyDescent="0.3">
      <c r="W2564" t="str">
        <f>IF(OR(A1443&lt;DATE(2026,9,1),A1443&gt;DATE(2026,9,28)),"Check Date",INT((A1443-DATE(2026,9,1))/7)+1)</f>
        <v>Check Date</v>
      </c>
    </row>
    <row r="2565" spans="23:23" x14ac:dyDescent="0.3">
      <c r="W2565" t="str">
        <f>IF(OR(A785&lt;DATE(2026,9,1),A785&gt;DATE(2026,9,28)),"Check Date",INT((A785-DATE(2026,9,1))/7)+1)</f>
        <v>Check Date</v>
      </c>
    </row>
    <row r="2566" spans="23:23" x14ac:dyDescent="0.3">
      <c r="W2566" t="str">
        <f>IF(OR(A2564&lt;DATE(2026,9,1),A2564&gt;DATE(2026,9,28)),"Check Date",INT((A2564-DATE(2026,9,1))/7)+1)</f>
        <v>Check Date</v>
      </c>
    </row>
    <row r="2567" spans="23:23" x14ac:dyDescent="0.3">
      <c r="W2567" t="str">
        <f>IF(OR(A148&lt;DATE(2026,9,1),A148&gt;DATE(2026,9,28)),"Check Date",INT((A148-DATE(2026,9,1))/7)+1)</f>
        <v>Check Date</v>
      </c>
    </row>
    <row r="2568" spans="23:23" x14ac:dyDescent="0.3">
      <c r="W2568" t="str">
        <f>IF(OR(A2889&lt;DATE(2026,9,1),A2889&gt;DATE(2026,9,28)),"Check Date",INT((A2889-DATE(2026,9,1))/7)+1)</f>
        <v>Check Date</v>
      </c>
    </row>
    <row r="2569" spans="23:23" x14ac:dyDescent="0.3">
      <c r="W2569" t="str">
        <f>IF(OR(A1063&lt;DATE(2026,9,1),A1063&gt;DATE(2026,9,28)),"Check Date",INT((A1063-DATE(2026,9,1))/7)+1)</f>
        <v>Check Date</v>
      </c>
    </row>
    <row r="2570" spans="23:23" x14ac:dyDescent="0.3">
      <c r="W2570" t="str">
        <f>IF(OR(A1014&lt;DATE(2026,9,1),A1014&gt;DATE(2026,9,28)),"Check Date",INT((A1014-DATE(2026,9,1))/7)+1)</f>
        <v>Check Date</v>
      </c>
    </row>
    <row r="2571" spans="23:23" x14ac:dyDescent="0.3">
      <c r="W2571" t="str">
        <f>IF(OR(A757&lt;DATE(2026,9,1),A757&gt;DATE(2026,9,28)),"Check Date",INT((A757-DATE(2026,9,1))/7)+1)</f>
        <v>Check Date</v>
      </c>
    </row>
    <row r="2572" spans="23:23" x14ac:dyDescent="0.3">
      <c r="W2572" t="str">
        <f>IF(OR(A97&lt;DATE(2026,9,1),A97&gt;DATE(2026,9,28)),"Check Date",INT((A97-DATE(2026,9,1))/7)+1)</f>
        <v>Check Date</v>
      </c>
    </row>
    <row r="2573" spans="23:23" x14ac:dyDescent="0.3">
      <c r="W2573" t="str">
        <f>IF(OR(A1521&lt;DATE(2026,9,1),A1521&gt;DATE(2026,9,28)),"Check Date",INT((A1521-DATE(2026,9,1))/7)+1)</f>
        <v>Check Date</v>
      </c>
    </row>
    <row r="2574" spans="23:23" x14ac:dyDescent="0.3">
      <c r="W2574" t="str">
        <f>IF(OR(A2683&lt;DATE(2026,9,1),A2683&gt;DATE(2026,9,28)),"Check Date",INT((A2683-DATE(2026,9,1))/7)+1)</f>
        <v>Check Date</v>
      </c>
    </row>
    <row r="2575" spans="23:23" x14ac:dyDescent="0.3">
      <c r="W2575" t="str">
        <f>IF(OR(A2934&lt;DATE(2026,9,1),A2934&gt;DATE(2026,9,28)),"Check Date",INT((A2934-DATE(2026,9,1))/7)+1)</f>
        <v>Check Date</v>
      </c>
    </row>
    <row r="2576" spans="23:23" x14ac:dyDescent="0.3">
      <c r="W2576" t="str">
        <f>IF(OR(A2333&lt;DATE(2026,9,1),A2333&gt;DATE(2026,9,28)),"Check Date",INT((A2333-DATE(2026,9,1))/7)+1)</f>
        <v>Check Date</v>
      </c>
    </row>
    <row r="2577" spans="23:23" x14ac:dyDescent="0.3">
      <c r="W2577" t="str">
        <f>IF(OR(A904&lt;DATE(2026,9,1),A904&gt;DATE(2026,9,28)),"Check Date",INT((A904-DATE(2026,9,1))/7)+1)</f>
        <v>Check Date</v>
      </c>
    </row>
    <row r="2578" spans="23:23" x14ac:dyDescent="0.3">
      <c r="W2578" t="str">
        <f>IF(OR(A984&lt;DATE(2026,9,1),A984&gt;DATE(2026,9,28)),"Check Date",INT((A984-DATE(2026,9,1))/7)+1)</f>
        <v>Check Date</v>
      </c>
    </row>
    <row r="2579" spans="23:23" x14ac:dyDescent="0.3">
      <c r="W2579" t="str">
        <f>IF(OR(A1665&lt;DATE(2026,9,1),A1665&gt;DATE(2026,9,28)),"Check Date",INT((A1665-DATE(2026,9,1))/7)+1)</f>
        <v>Check Date</v>
      </c>
    </row>
    <row r="2580" spans="23:23" x14ac:dyDescent="0.3">
      <c r="W2580" t="str">
        <f>IF(OR(A2309&lt;DATE(2026,9,1),A2309&gt;DATE(2026,9,28)),"Check Date",INT((A2309-DATE(2026,9,1))/7)+1)</f>
        <v>Check Date</v>
      </c>
    </row>
    <row r="2581" spans="23:23" x14ac:dyDescent="0.3">
      <c r="W2581" t="str">
        <f>IF(OR(A433&lt;DATE(2026,9,1),A433&gt;DATE(2026,9,28)),"Check Date",INT((A433-DATE(2026,9,1))/7)+1)</f>
        <v>Check Date</v>
      </c>
    </row>
    <row r="2582" spans="23:23" x14ac:dyDescent="0.3">
      <c r="W2582" t="str">
        <f>IF(OR(A2447&lt;DATE(2026,9,1),A2447&gt;DATE(2026,9,28)),"Check Date",INT((A2447-DATE(2026,9,1))/7)+1)</f>
        <v>Check Date</v>
      </c>
    </row>
    <row r="2583" spans="23:23" x14ac:dyDescent="0.3">
      <c r="W2583" t="str">
        <f>IF(OR(A1745&lt;DATE(2026,9,1),A1745&gt;DATE(2026,9,28)),"Check Date",INT((A1745-DATE(2026,9,1))/7)+1)</f>
        <v>Check Date</v>
      </c>
    </row>
    <row r="2584" spans="23:23" x14ac:dyDescent="0.3">
      <c r="W2584" t="str">
        <f>IF(OR(A2340&lt;DATE(2026,9,1),A2340&gt;DATE(2026,9,28)),"Check Date",INT((A2340-DATE(2026,9,1))/7)+1)</f>
        <v>Check Date</v>
      </c>
    </row>
    <row r="2585" spans="23:23" x14ac:dyDescent="0.3">
      <c r="W2585" t="str">
        <f>IF(OR(A1954&lt;DATE(2026,9,1),A1954&gt;DATE(2026,9,28)),"Check Date",INT((A1954-DATE(2026,9,1))/7)+1)</f>
        <v>Check Date</v>
      </c>
    </row>
    <row r="2586" spans="23:23" x14ac:dyDescent="0.3">
      <c r="W2586" t="str">
        <f>IF(OR(A2791&lt;DATE(2026,9,1),A2791&gt;DATE(2026,9,28)),"Check Date",INT((A2791-DATE(2026,9,1))/7)+1)</f>
        <v>Check Date</v>
      </c>
    </row>
    <row r="2587" spans="23:23" x14ac:dyDescent="0.3">
      <c r="W2587" t="str">
        <f>IF(OR(A20&lt;DATE(2026,9,1),A20&gt;DATE(2026,9,28)),"Check Date",INT((A20-DATE(2026,9,1))/7)+1)</f>
        <v>Check Date</v>
      </c>
    </row>
    <row r="2588" spans="23:23" x14ac:dyDescent="0.3">
      <c r="W2588" t="str">
        <f>IF(OR(A1482&lt;DATE(2026,9,1),A1482&gt;DATE(2026,9,28)),"Check Date",INT((A1482-DATE(2026,9,1))/7)+1)</f>
        <v>Check Date</v>
      </c>
    </row>
    <row r="2589" spans="23:23" x14ac:dyDescent="0.3">
      <c r="W2589" t="str">
        <f>IF(OR(A2198&lt;DATE(2026,9,1),A2198&gt;DATE(2026,9,28)),"Check Date",INT((A2198-DATE(2026,9,1))/7)+1)</f>
        <v>Check Date</v>
      </c>
    </row>
    <row r="2590" spans="23:23" x14ac:dyDescent="0.3">
      <c r="W2590" t="str">
        <f>IF(OR(A2969&lt;DATE(2026,9,1),A2969&gt;DATE(2026,9,28)),"Check Date",INT((A2969-DATE(2026,9,1))/7)+1)</f>
        <v>Check Date</v>
      </c>
    </row>
    <row r="2591" spans="23:23" x14ac:dyDescent="0.3">
      <c r="W2591" t="str">
        <f>IF(OR(A1789&lt;DATE(2026,9,1),A1789&gt;DATE(2026,9,28)),"Check Date",INT((A1789-DATE(2026,9,1))/7)+1)</f>
        <v>Check Date</v>
      </c>
    </row>
    <row r="2592" spans="23:23" x14ac:dyDescent="0.3">
      <c r="W2592" t="str">
        <f>IF(OR(A295&lt;DATE(2026,9,1),A295&gt;DATE(2026,9,28)),"Check Date",INT((A295-DATE(2026,9,1))/7)+1)</f>
        <v>Check Date</v>
      </c>
    </row>
    <row r="2593" spans="23:23" x14ac:dyDescent="0.3">
      <c r="W2593" t="str">
        <f>IF(OR(A1460&lt;DATE(2026,9,1),A1460&gt;DATE(2026,9,28)),"Check Date",INT((A1460-DATE(2026,9,1))/7)+1)</f>
        <v>Check Date</v>
      </c>
    </row>
    <row r="2594" spans="23:23" x14ac:dyDescent="0.3">
      <c r="W2594" t="str">
        <f>IF(OR(A2199&lt;DATE(2026,9,1),A2199&gt;DATE(2026,9,28)),"Check Date",INT((A2199-DATE(2026,9,1))/7)+1)</f>
        <v>Check Date</v>
      </c>
    </row>
    <row r="2595" spans="23:23" x14ac:dyDescent="0.3">
      <c r="W2595" t="str">
        <f>IF(OR(A2996&lt;DATE(2026,9,1),A2996&gt;DATE(2026,9,28)),"Check Date",INT((A2996-DATE(2026,9,1))/7)+1)</f>
        <v>Check Date</v>
      </c>
    </row>
    <row r="2596" spans="23:23" x14ac:dyDescent="0.3">
      <c r="W2596" t="str">
        <f>IF(OR(A549&lt;DATE(2026,9,1),A549&gt;DATE(2026,9,28)),"Check Date",INT((A549-DATE(2026,9,1))/7)+1)</f>
        <v>Check Date</v>
      </c>
    </row>
    <row r="2597" spans="23:23" x14ac:dyDescent="0.3">
      <c r="W2597" t="str">
        <f>IF(OR(A165&lt;DATE(2026,9,1),A165&gt;DATE(2026,9,28)),"Check Date",INT((A165-DATE(2026,9,1))/7)+1)</f>
        <v>Check Date</v>
      </c>
    </row>
    <row r="2598" spans="23:23" x14ac:dyDescent="0.3">
      <c r="W2598" t="str">
        <f>IF(OR(A29&lt;DATE(2026,9,1),A29&gt;DATE(2026,9,28)),"Check Date",INT((A29-DATE(2026,9,1))/7)+1)</f>
        <v>Check Date</v>
      </c>
    </row>
    <row r="2599" spans="23:23" x14ac:dyDescent="0.3">
      <c r="W2599" t="str">
        <f>IF(OR(A990&lt;DATE(2026,9,1),A990&gt;DATE(2026,9,28)),"Check Date",INT((A990-DATE(2026,9,1))/7)+1)</f>
        <v>Check Date</v>
      </c>
    </row>
    <row r="2600" spans="23:23" x14ac:dyDescent="0.3">
      <c r="W2600" t="str">
        <f>IF(OR(A2324&lt;DATE(2026,9,1),A2324&gt;DATE(2026,9,28)),"Check Date",INT((A2324-DATE(2026,9,1))/7)+1)</f>
        <v>Check Date</v>
      </c>
    </row>
    <row r="2601" spans="23:23" x14ac:dyDescent="0.3">
      <c r="W2601" t="str">
        <f>IF(OR(A6&lt;DATE(2026,9,1),A6&gt;DATE(2026,9,28)),"Check Date",INT((A6-DATE(2026,9,1))/7)+1)</f>
        <v>Check Date</v>
      </c>
    </row>
    <row r="2602" spans="23:23" x14ac:dyDescent="0.3">
      <c r="W2602" t="str">
        <f>IF(OR(A1182&lt;DATE(2026,9,1),A1182&gt;DATE(2026,9,28)),"Check Date",INT((A1182-DATE(2026,9,1))/7)+1)</f>
        <v>Check Date</v>
      </c>
    </row>
    <row r="2603" spans="23:23" x14ac:dyDescent="0.3">
      <c r="W2603" t="str">
        <f>IF(OR(A2302&lt;DATE(2026,9,1),A2302&gt;DATE(2026,9,28)),"Check Date",INT((A2302-DATE(2026,9,1))/7)+1)</f>
        <v>Check Date</v>
      </c>
    </row>
    <row r="2604" spans="23:23" x14ac:dyDescent="0.3">
      <c r="W2604" t="str">
        <f>IF(OR(A2461&lt;DATE(2026,9,1),A2461&gt;DATE(2026,9,28)),"Check Date",INT((A2461-DATE(2026,9,1))/7)+1)</f>
        <v>Check Date</v>
      </c>
    </row>
    <row r="2605" spans="23:23" x14ac:dyDescent="0.3">
      <c r="W2605" t="str">
        <f>IF(OR(A1009&lt;DATE(2026,9,1),A1009&gt;DATE(2026,9,28)),"Check Date",INT((A1009-DATE(2026,9,1))/7)+1)</f>
        <v>Check Date</v>
      </c>
    </row>
    <row r="2606" spans="23:23" x14ac:dyDescent="0.3">
      <c r="W2606" t="str">
        <f>IF(OR(A1149&lt;DATE(2026,9,1),A1149&gt;DATE(2026,9,28)),"Check Date",INT((A1149-DATE(2026,9,1))/7)+1)</f>
        <v>Check Date</v>
      </c>
    </row>
    <row r="2607" spans="23:23" x14ac:dyDescent="0.3">
      <c r="W2607" t="str">
        <f>IF(OR(A1285&lt;DATE(2026,9,1),A1285&gt;DATE(2026,9,28)),"Check Date",INT((A1285-DATE(2026,9,1))/7)+1)</f>
        <v>Check Date</v>
      </c>
    </row>
    <row r="2608" spans="23:23" x14ac:dyDescent="0.3">
      <c r="W2608" t="str">
        <f>IF(OR(A120&lt;DATE(2026,9,1),A120&gt;DATE(2026,9,28)),"Check Date",INT((A120-DATE(2026,9,1))/7)+1)</f>
        <v>Check Date</v>
      </c>
    </row>
    <row r="2609" spans="23:23" x14ac:dyDescent="0.3">
      <c r="W2609" t="str">
        <f>IF(OR(A318&lt;DATE(2026,9,1),A318&gt;DATE(2026,9,28)),"Check Date",INT((A318-DATE(2026,9,1))/7)+1)</f>
        <v>Check Date</v>
      </c>
    </row>
    <row r="2610" spans="23:23" x14ac:dyDescent="0.3">
      <c r="W2610" t="str">
        <f>IF(OR(A630&lt;DATE(2026,9,1),A630&gt;DATE(2026,9,28)),"Check Date",INT((A630-DATE(2026,9,1))/7)+1)</f>
        <v>Check Date</v>
      </c>
    </row>
    <row r="2611" spans="23:23" x14ac:dyDescent="0.3">
      <c r="W2611" t="str">
        <f>IF(OR(A2204&lt;DATE(2026,9,1),A2204&gt;DATE(2026,9,28)),"Check Date",INT((A2204-DATE(2026,9,1))/7)+1)</f>
        <v>Check Date</v>
      </c>
    </row>
    <row r="2612" spans="23:23" x14ac:dyDescent="0.3">
      <c r="W2612" t="str">
        <f>IF(OR(A1142&lt;DATE(2026,9,1),A1142&gt;DATE(2026,9,28)),"Check Date",INT((A1142-DATE(2026,9,1))/7)+1)</f>
        <v>Check Date</v>
      </c>
    </row>
    <row r="2613" spans="23:23" x14ac:dyDescent="0.3">
      <c r="W2613" t="str">
        <f>IF(OR(A2267&lt;DATE(2026,9,1),A2267&gt;DATE(2026,9,28)),"Check Date",INT((A2267-DATE(2026,9,1))/7)+1)</f>
        <v>Check Date</v>
      </c>
    </row>
    <row r="2614" spans="23:23" x14ac:dyDescent="0.3">
      <c r="W2614" t="str">
        <f>IF(OR(A2314&lt;DATE(2026,9,1),A2314&gt;DATE(2026,9,28)),"Check Date",INT((A2314-DATE(2026,9,1))/7)+1)</f>
        <v>Check Date</v>
      </c>
    </row>
    <row r="2615" spans="23:23" x14ac:dyDescent="0.3">
      <c r="W2615" t="str">
        <f>IF(OR(A1003&lt;DATE(2026,9,1),A1003&gt;DATE(2026,9,28)),"Check Date",INT((A1003-DATE(2026,9,1))/7)+1)</f>
        <v>Check Date</v>
      </c>
    </row>
    <row r="2616" spans="23:23" x14ac:dyDescent="0.3">
      <c r="W2616" t="str">
        <f>IF(OR(A2244&lt;DATE(2026,9,1),A2244&gt;DATE(2026,9,28)),"Check Date",INT((A2244-DATE(2026,9,1))/7)+1)</f>
        <v>Check Date</v>
      </c>
    </row>
    <row r="2617" spans="23:23" x14ac:dyDescent="0.3">
      <c r="W2617" t="str">
        <f>IF(OR(A154&lt;DATE(2026,9,1),A154&gt;DATE(2026,9,28)),"Check Date",INT((A154-DATE(2026,9,1))/7)+1)</f>
        <v>Check Date</v>
      </c>
    </row>
    <row r="2618" spans="23:23" x14ac:dyDescent="0.3">
      <c r="W2618" t="str">
        <f>IF(OR(A2181&lt;DATE(2026,9,1),A2181&gt;DATE(2026,9,28)),"Check Date",INT((A2181-DATE(2026,9,1))/7)+1)</f>
        <v>Check Date</v>
      </c>
    </row>
    <row r="2619" spans="23:23" x14ac:dyDescent="0.3">
      <c r="W2619" t="str">
        <f>IF(OR(A1942&lt;DATE(2026,9,1),A1942&gt;DATE(2026,9,28)),"Check Date",INT((A1942-DATE(2026,9,1))/7)+1)</f>
        <v>Check Date</v>
      </c>
    </row>
    <row r="2620" spans="23:23" x14ac:dyDescent="0.3">
      <c r="W2620" t="str">
        <f>IF(OR(A2241&lt;DATE(2026,9,1),A2241&gt;DATE(2026,9,28)),"Check Date",INT((A2241-DATE(2026,9,1))/7)+1)</f>
        <v>Check Date</v>
      </c>
    </row>
    <row r="2621" spans="23:23" x14ac:dyDescent="0.3">
      <c r="W2621" t="str">
        <f>IF(OR(A2050&lt;DATE(2026,9,1),A2050&gt;DATE(2026,9,28)),"Check Date",INT((A2050-DATE(2026,9,1))/7)+1)</f>
        <v>Check Date</v>
      </c>
    </row>
    <row r="2622" spans="23:23" x14ac:dyDescent="0.3">
      <c r="W2622" t="str">
        <f>IF(OR(A923&lt;DATE(2026,9,1),A923&gt;DATE(2026,9,28)),"Check Date",INT((A923-DATE(2026,9,1))/7)+1)</f>
        <v>Check Date</v>
      </c>
    </row>
    <row r="2623" spans="23:23" x14ac:dyDescent="0.3">
      <c r="W2623" t="str">
        <f>IF(OR(A1469&lt;DATE(2026,9,1),A1469&gt;DATE(2026,9,28)),"Check Date",INT((A1469-DATE(2026,9,1))/7)+1)</f>
        <v>Check Date</v>
      </c>
    </row>
    <row r="2624" spans="23:23" x14ac:dyDescent="0.3">
      <c r="W2624" t="str">
        <f>IF(OR(A629&lt;DATE(2026,9,1),A629&gt;DATE(2026,9,28)),"Check Date",INT((A629-DATE(2026,9,1))/7)+1)</f>
        <v>Check Date</v>
      </c>
    </row>
    <row r="2625" spans="23:23" x14ac:dyDescent="0.3">
      <c r="W2625" t="str">
        <f>IF(OR(A1020&lt;DATE(2026,9,1),A1020&gt;DATE(2026,9,28)),"Check Date",INT((A1020-DATE(2026,9,1))/7)+1)</f>
        <v>Check Date</v>
      </c>
    </row>
    <row r="2626" spans="23:23" x14ac:dyDescent="0.3">
      <c r="W2626" t="str">
        <f>IF(OR(A1499&lt;DATE(2026,9,1),A1499&gt;DATE(2026,9,28)),"Check Date",INT((A1499-DATE(2026,9,1))/7)+1)</f>
        <v>Check Date</v>
      </c>
    </row>
    <row r="2627" spans="23:23" x14ac:dyDescent="0.3">
      <c r="W2627" t="str">
        <f>IF(OR(A1574&lt;DATE(2026,9,1),A1574&gt;DATE(2026,9,28)),"Check Date",INT((A1574-DATE(2026,9,1))/7)+1)</f>
        <v>Check Date</v>
      </c>
    </row>
    <row r="2628" spans="23:23" x14ac:dyDescent="0.3">
      <c r="W2628" t="str">
        <f>IF(OR(A2765&lt;DATE(2026,9,1),A2765&gt;DATE(2026,9,28)),"Check Date",INT((A2765-DATE(2026,9,1))/7)+1)</f>
        <v>Check Date</v>
      </c>
    </row>
    <row r="2629" spans="23:23" x14ac:dyDescent="0.3">
      <c r="W2629" t="str">
        <f>IF(OR(A1334&lt;DATE(2026,9,1),A1334&gt;DATE(2026,9,28)),"Check Date",INT((A1334-DATE(2026,9,1))/7)+1)</f>
        <v>Check Date</v>
      </c>
    </row>
    <row r="2630" spans="23:23" x14ac:dyDescent="0.3">
      <c r="W2630" t="str">
        <f>IF(OR(A1455&lt;DATE(2026,9,1),A1455&gt;DATE(2026,9,28)),"Check Date",INT((A1455-DATE(2026,9,1))/7)+1)</f>
        <v>Check Date</v>
      </c>
    </row>
    <row r="2631" spans="23:23" x14ac:dyDescent="0.3">
      <c r="W2631" t="str">
        <f>IF(OR(A446&lt;DATE(2026,9,1),A446&gt;DATE(2026,9,28)),"Check Date",INT((A446-DATE(2026,9,1))/7)+1)</f>
        <v>Check Date</v>
      </c>
    </row>
    <row r="2632" spans="23:23" x14ac:dyDescent="0.3">
      <c r="W2632" t="str">
        <f>IF(OR(A831&lt;DATE(2026,9,1),A831&gt;DATE(2026,9,28)),"Check Date",INT((A831-DATE(2026,9,1))/7)+1)</f>
        <v>Check Date</v>
      </c>
    </row>
    <row r="2633" spans="23:23" x14ac:dyDescent="0.3">
      <c r="W2633" t="str">
        <f>IF(OR(A2219&lt;DATE(2026,9,1),A2219&gt;DATE(2026,9,28)),"Check Date",INT((A2219-DATE(2026,9,1))/7)+1)</f>
        <v>Check Date</v>
      </c>
    </row>
    <row r="2634" spans="23:23" x14ac:dyDescent="0.3">
      <c r="W2634" t="str">
        <f>IF(OR(A2317&lt;DATE(2026,9,1),A2317&gt;DATE(2026,9,28)),"Check Date",INT((A2317-DATE(2026,9,1))/7)+1)</f>
        <v>Check Date</v>
      </c>
    </row>
    <row r="2635" spans="23:23" x14ac:dyDescent="0.3">
      <c r="W2635" t="str">
        <f>IF(OR(A1282&lt;DATE(2026,9,1),A1282&gt;DATE(2026,9,28)),"Check Date",INT((A1282-DATE(2026,9,1))/7)+1)</f>
        <v>Check Date</v>
      </c>
    </row>
    <row r="2636" spans="23:23" x14ac:dyDescent="0.3">
      <c r="W2636" t="str">
        <f>IF(OR(A1774&lt;DATE(2026,9,1),A1774&gt;DATE(2026,9,28)),"Check Date",INT((A1774-DATE(2026,9,1))/7)+1)</f>
        <v>Check Date</v>
      </c>
    </row>
    <row r="2637" spans="23:23" x14ac:dyDescent="0.3">
      <c r="W2637" t="str">
        <f>IF(OR(A2210&lt;DATE(2026,9,1),A2210&gt;DATE(2026,9,28)),"Check Date",INT((A2210-DATE(2026,9,1))/7)+1)</f>
        <v>Check Date</v>
      </c>
    </row>
    <row r="2638" spans="23:23" x14ac:dyDescent="0.3">
      <c r="W2638" t="str">
        <f>IF(OR(A1796&lt;DATE(2026,9,1),A1796&gt;DATE(2026,9,28)),"Check Date",INT((A1796-DATE(2026,9,1))/7)+1)</f>
        <v>Check Date</v>
      </c>
    </row>
    <row r="2639" spans="23:23" x14ac:dyDescent="0.3">
      <c r="W2639" t="str">
        <f>IF(OR(A2799&lt;DATE(2026,9,1),A2799&gt;DATE(2026,9,28)),"Check Date",INT((A2799-DATE(2026,9,1))/7)+1)</f>
        <v>Check Date</v>
      </c>
    </row>
    <row r="2640" spans="23:23" x14ac:dyDescent="0.3">
      <c r="W2640" t="str">
        <f>IF(OR(A2062&lt;DATE(2026,9,1),A2062&gt;DATE(2026,9,28)),"Check Date",INT((A2062-DATE(2026,9,1))/7)+1)</f>
        <v>Check Date</v>
      </c>
    </row>
    <row r="2641" spans="23:23" x14ac:dyDescent="0.3">
      <c r="W2641" t="str">
        <f>IF(OR(A2899&lt;DATE(2026,9,1),A2899&gt;DATE(2026,9,28)),"Check Date",INT((A2899-DATE(2026,9,1))/7)+1)</f>
        <v>Check Date</v>
      </c>
    </row>
    <row r="2642" spans="23:23" x14ac:dyDescent="0.3">
      <c r="W2642" t="str">
        <f>IF(OR(A1931&lt;DATE(2026,9,1),A1931&gt;DATE(2026,9,28)),"Check Date",INT((A1931-DATE(2026,9,1))/7)+1)</f>
        <v>Check Date</v>
      </c>
    </row>
    <row r="2643" spans="23:23" x14ac:dyDescent="0.3">
      <c r="W2643" t="str">
        <f>IF(OR(A2389&lt;DATE(2026,9,1),A2389&gt;DATE(2026,9,28)),"Check Date",INT((A2389-DATE(2026,9,1))/7)+1)</f>
        <v>Check Date</v>
      </c>
    </row>
    <row r="2644" spans="23:23" x14ac:dyDescent="0.3">
      <c r="W2644" t="str">
        <f>IF(OR(A1513&lt;DATE(2026,9,1),A1513&gt;DATE(2026,9,28)),"Check Date",INT((A1513-DATE(2026,9,1))/7)+1)</f>
        <v>Check Date</v>
      </c>
    </row>
    <row r="2645" spans="23:23" x14ac:dyDescent="0.3">
      <c r="W2645" t="str">
        <f>IF(OR(A732&lt;DATE(2026,9,1),A732&gt;DATE(2026,9,28)),"Check Date",INT((A732-DATE(2026,9,1))/7)+1)</f>
        <v>Check Date</v>
      </c>
    </row>
    <row r="2646" spans="23:23" x14ac:dyDescent="0.3">
      <c r="W2646" t="str">
        <f>IF(OR(A1038&lt;DATE(2026,9,1),A1038&gt;DATE(2026,9,28)),"Check Date",INT((A1038-DATE(2026,9,1))/7)+1)</f>
        <v>Check Date</v>
      </c>
    </row>
    <row r="2647" spans="23:23" x14ac:dyDescent="0.3">
      <c r="W2647" t="str">
        <f>IF(OR(A1682&lt;DATE(2026,9,1),A1682&gt;DATE(2026,9,28)),"Check Date",INT((A1682-DATE(2026,9,1))/7)+1)</f>
        <v>Check Date</v>
      </c>
    </row>
    <row r="2648" spans="23:23" x14ac:dyDescent="0.3">
      <c r="W2648" t="str">
        <f>IF(OR(A473&lt;DATE(2026,9,1),A473&gt;DATE(2026,9,28)),"Check Date",INT((A473-DATE(2026,9,1))/7)+1)</f>
        <v>Check Date</v>
      </c>
    </row>
    <row r="2649" spans="23:23" x14ac:dyDescent="0.3">
      <c r="W2649" t="str">
        <f>IF(OR(A1091&lt;DATE(2026,9,1),A1091&gt;DATE(2026,9,28)),"Check Date",INT((A1091-DATE(2026,9,1))/7)+1)</f>
        <v>Check Date</v>
      </c>
    </row>
    <row r="2650" spans="23:23" x14ac:dyDescent="0.3">
      <c r="W2650" t="str">
        <f>IF(OR(A181&lt;DATE(2026,9,1),A181&gt;DATE(2026,9,28)),"Check Date",INT((A181-DATE(2026,9,1))/7)+1)</f>
        <v>Check Date</v>
      </c>
    </row>
    <row r="2651" spans="23:23" x14ac:dyDescent="0.3">
      <c r="W2651" t="str">
        <f>IF(OR(A2312&lt;DATE(2026,9,1),A2312&gt;DATE(2026,9,28)),"Check Date",INT((A2312-DATE(2026,9,1))/7)+1)</f>
        <v>Check Date</v>
      </c>
    </row>
    <row r="2652" spans="23:23" x14ac:dyDescent="0.3">
      <c r="W2652" t="str">
        <f>IF(OR(A529&lt;DATE(2026,9,1),A529&gt;DATE(2026,9,28)),"Check Date",INT((A529-DATE(2026,9,1))/7)+1)</f>
        <v>Check Date</v>
      </c>
    </row>
    <row r="2653" spans="23:23" x14ac:dyDescent="0.3">
      <c r="W2653" t="str">
        <f>IF(OR(A66&lt;DATE(2026,9,1),A66&gt;DATE(2026,9,28)),"Check Date",INT((A66-DATE(2026,9,1))/7)+1)</f>
        <v>Check Date</v>
      </c>
    </row>
    <row r="2654" spans="23:23" x14ac:dyDescent="0.3">
      <c r="W2654" t="str">
        <f>IF(OR(A2810&lt;DATE(2026,9,1),A2810&gt;DATE(2026,9,28)),"Check Date",INT((A2810-DATE(2026,9,1))/7)+1)</f>
        <v>Check Date</v>
      </c>
    </row>
    <row r="2655" spans="23:23" x14ac:dyDescent="0.3">
      <c r="W2655" t="str">
        <f>IF(OR(A938&lt;DATE(2026,9,1),A938&gt;DATE(2026,9,28)),"Check Date",INT((A938-DATE(2026,9,1))/7)+1)</f>
        <v>Check Date</v>
      </c>
    </row>
    <row r="2656" spans="23:23" x14ac:dyDescent="0.3">
      <c r="W2656" t="str">
        <f>IF(OR(A2115&lt;DATE(2026,9,1),A2115&gt;DATE(2026,9,28)),"Check Date",INT((A2115-DATE(2026,9,1))/7)+1)</f>
        <v>Check Date</v>
      </c>
    </row>
    <row r="2657" spans="23:23" x14ac:dyDescent="0.3">
      <c r="W2657" t="str">
        <f>IF(OR(A1641&lt;DATE(2026,9,1),A1641&gt;DATE(2026,9,28)),"Check Date",INT((A1641-DATE(2026,9,1))/7)+1)</f>
        <v>Check Date</v>
      </c>
    </row>
    <row r="2658" spans="23:23" x14ac:dyDescent="0.3">
      <c r="W2658" t="str">
        <f>IF(OR(A1583&lt;DATE(2026,9,1),A1583&gt;DATE(2026,9,28)),"Check Date",INT((A1583-DATE(2026,9,1))/7)+1)</f>
        <v>Check Date</v>
      </c>
    </row>
    <row r="2659" spans="23:23" x14ac:dyDescent="0.3">
      <c r="W2659" t="str">
        <f>IF(OR(A509&lt;DATE(2026,9,1),A509&gt;DATE(2026,9,28)),"Check Date",INT((A509-DATE(2026,9,1))/7)+1)</f>
        <v>Check Date</v>
      </c>
    </row>
    <row r="2660" spans="23:23" x14ac:dyDescent="0.3">
      <c r="W2660" t="str">
        <f>IF(OR(A2319&lt;DATE(2026,9,1),A2319&gt;DATE(2026,9,28)),"Check Date",INT((A2319-DATE(2026,9,1))/7)+1)</f>
        <v>Check Date</v>
      </c>
    </row>
    <row r="2661" spans="23:23" x14ac:dyDescent="0.3">
      <c r="W2661" t="str">
        <f>IF(OR(A1676&lt;DATE(2026,9,1),A1676&gt;DATE(2026,9,28)),"Check Date",INT((A1676-DATE(2026,9,1))/7)+1)</f>
        <v>Check Date</v>
      </c>
    </row>
    <row r="2662" spans="23:23" x14ac:dyDescent="0.3">
      <c r="W2662" t="str">
        <f>IF(OR(A778&lt;DATE(2026,9,1),A778&gt;DATE(2026,9,28)),"Check Date",INT((A778-DATE(2026,9,1))/7)+1)</f>
        <v>Check Date</v>
      </c>
    </row>
    <row r="2663" spans="23:23" x14ac:dyDescent="0.3">
      <c r="W2663" t="str">
        <f>IF(OR(A1224&lt;DATE(2026,9,1),A1224&gt;DATE(2026,9,28)),"Check Date",INT((A1224-DATE(2026,9,1))/7)+1)</f>
        <v>Check Date</v>
      </c>
    </row>
    <row r="2664" spans="23:23" x14ac:dyDescent="0.3">
      <c r="W2664" t="str">
        <f>IF(OR(A2249&lt;DATE(2026,9,1),A2249&gt;DATE(2026,9,28)),"Check Date",INT((A2249-DATE(2026,9,1))/7)+1)</f>
        <v>Check Date</v>
      </c>
    </row>
    <row r="2665" spans="23:23" x14ac:dyDescent="0.3">
      <c r="W2665" t="str">
        <f>IF(OR(A2702&lt;DATE(2026,9,1),A2702&gt;DATE(2026,9,28)),"Check Date",INT((A2702-DATE(2026,9,1))/7)+1)</f>
        <v>Check Date</v>
      </c>
    </row>
    <row r="2666" spans="23:23" x14ac:dyDescent="0.3">
      <c r="W2666" t="str">
        <f>IF(OR(A1226&lt;DATE(2026,9,1),A1226&gt;DATE(2026,9,28)),"Check Date",INT((A1226-DATE(2026,9,1))/7)+1)</f>
        <v>Check Date</v>
      </c>
    </row>
    <row r="2667" spans="23:23" x14ac:dyDescent="0.3">
      <c r="W2667" t="str">
        <f>IF(OR(A663&lt;DATE(2026,9,1),A663&gt;DATE(2026,9,28)),"Check Date",INT((A663-DATE(2026,9,1))/7)+1)</f>
        <v>Check Date</v>
      </c>
    </row>
    <row r="2668" spans="23:23" x14ac:dyDescent="0.3">
      <c r="W2668" t="str">
        <f>IF(OR(A1850&lt;DATE(2026,9,1),A1850&gt;DATE(2026,9,28)),"Check Date",INT((A1850-DATE(2026,9,1))/7)+1)</f>
        <v>Check Date</v>
      </c>
    </row>
    <row r="2669" spans="23:23" x14ac:dyDescent="0.3">
      <c r="W2669" t="str">
        <f>IF(OR(A2789&lt;DATE(2026,9,1),A2789&gt;DATE(2026,9,28)),"Check Date",INT((A2789-DATE(2026,9,1))/7)+1)</f>
        <v>Check Date</v>
      </c>
    </row>
    <row r="2670" spans="23:23" x14ac:dyDescent="0.3">
      <c r="W2670" t="str">
        <f>IF(OR(A193&lt;DATE(2026,9,1),A193&gt;DATE(2026,9,28)),"Check Date",INT((A193-DATE(2026,9,1))/7)+1)</f>
        <v>Check Date</v>
      </c>
    </row>
    <row r="2671" spans="23:23" x14ac:dyDescent="0.3">
      <c r="W2671" t="str">
        <f>IF(OR(A1067&lt;DATE(2026,9,1),A1067&gt;DATE(2026,9,28)),"Check Date",INT((A1067-DATE(2026,9,1))/7)+1)</f>
        <v>Check Date</v>
      </c>
    </row>
    <row r="2672" spans="23:23" x14ac:dyDescent="0.3">
      <c r="W2672" t="str">
        <f>IF(OR(A963&lt;DATE(2026,9,1),A963&gt;DATE(2026,9,28)),"Check Date",INT((A963-DATE(2026,9,1))/7)+1)</f>
        <v>Check Date</v>
      </c>
    </row>
    <row r="2673" spans="23:23" x14ac:dyDescent="0.3">
      <c r="W2673" t="str">
        <f>IF(OR(A2783&lt;DATE(2026,9,1),A2783&gt;DATE(2026,9,28)),"Check Date",INT((A2783-DATE(2026,9,1))/7)+1)</f>
        <v>Check Date</v>
      </c>
    </row>
    <row r="2674" spans="23:23" x14ac:dyDescent="0.3">
      <c r="W2674" t="str">
        <f>IF(OR(A2660&lt;DATE(2026,9,1),A2660&gt;DATE(2026,9,28)),"Check Date",INT((A2660-DATE(2026,9,1))/7)+1)</f>
        <v>Check Date</v>
      </c>
    </row>
    <row r="2675" spans="23:23" x14ac:dyDescent="0.3">
      <c r="W2675" t="str">
        <f>IF(OR(A197&lt;DATE(2026,9,1),A197&gt;DATE(2026,9,28)),"Check Date",INT((A197-DATE(2026,9,1))/7)+1)</f>
        <v>Check Date</v>
      </c>
    </row>
    <row r="2676" spans="23:23" x14ac:dyDescent="0.3">
      <c r="W2676" t="str">
        <f>IF(OR(A1736&lt;DATE(2026,9,1),A1736&gt;DATE(2026,9,28)),"Check Date",INT((A1736-DATE(2026,9,1))/7)+1)</f>
        <v>Check Date</v>
      </c>
    </row>
    <row r="2677" spans="23:23" x14ac:dyDescent="0.3">
      <c r="W2677" t="str">
        <f>IF(OR(A1886&lt;DATE(2026,9,1),A1886&gt;DATE(2026,9,28)),"Check Date",INT((A1886-DATE(2026,9,1))/7)+1)</f>
        <v>Check Date</v>
      </c>
    </row>
    <row r="2678" spans="23:23" x14ac:dyDescent="0.3">
      <c r="W2678" t="str">
        <f>IF(OR(A707&lt;DATE(2026,9,1),A707&gt;DATE(2026,9,28)),"Check Date",INT((A707-DATE(2026,9,1))/7)+1)</f>
        <v>Check Date</v>
      </c>
    </row>
    <row r="2679" spans="23:23" x14ac:dyDescent="0.3">
      <c r="W2679" t="str">
        <f>IF(OR(A2433&lt;DATE(2026,9,1),A2433&gt;DATE(2026,9,28)),"Check Date",INT((A2433-DATE(2026,9,1))/7)+1)</f>
        <v>Check Date</v>
      </c>
    </row>
    <row r="2680" spans="23:23" x14ac:dyDescent="0.3">
      <c r="W2680" t="str">
        <f>IF(OR(A92&lt;DATE(2026,9,1),A92&gt;DATE(2026,9,28)),"Check Date",INT((A92-DATE(2026,9,1))/7)+1)</f>
        <v>Check Date</v>
      </c>
    </row>
    <row r="2681" spans="23:23" x14ac:dyDescent="0.3">
      <c r="W2681" t="str">
        <f>IF(OR(A1977&lt;DATE(2026,9,1),A1977&gt;DATE(2026,9,28)),"Check Date",INT((A1977-DATE(2026,9,1))/7)+1)</f>
        <v>Check Date</v>
      </c>
    </row>
    <row r="2682" spans="23:23" x14ac:dyDescent="0.3">
      <c r="W2682" t="str">
        <f>IF(OR(A2109&lt;DATE(2026,9,1),A2109&gt;DATE(2026,9,28)),"Check Date",INT((A2109-DATE(2026,9,1))/7)+1)</f>
        <v>Check Date</v>
      </c>
    </row>
    <row r="2683" spans="23:23" x14ac:dyDescent="0.3">
      <c r="W2683" t="str">
        <f>IF(OR(A561&lt;DATE(2026,9,1),A561&gt;DATE(2026,9,28)),"Check Date",INT((A561-DATE(2026,9,1))/7)+1)</f>
        <v>Check Date</v>
      </c>
    </row>
    <row r="2684" spans="23:23" x14ac:dyDescent="0.3">
      <c r="W2684" t="str">
        <f>IF(OR(A2299&lt;DATE(2026,9,1),A2299&gt;DATE(2026,9,28)),"Check Date",INT((A2299-DATE(2026,9,1))/7)+1)</f>
        <v>Check Date</v>
      </c>
    </row>
    <row r="2685" spans="23:23" x14ac:dyDescent="0.3">
      <c r="W2685" t="str">
        <f>IF(OR(A2836&lt;DATE(2026,9,1),A2836&gt;DATE(2026,9,28)),"Check Date",INT((A2836-DATE(2026,9,1))/7)+1)</f>
        <v>Check Date</v>
      </c>
    </row>
    <row r="2686" spans="23:23" x14ac:dyDescent="0.3">
      <c r="W2686" t="str">
        <f>IF(OR(A1925&lt;DATE(2026,9,1),A1925&gt;DATE(2026,9,28)),"Check Date",INT((A1925-DATE(2026,9,1))/7)+1)</f>
        <v>Check Date</v>
      </c>
    </row>
    <row r="2687" spans="23:23" x14ac:dyDescent="0.3">
      <c r="W2687" t="str">
        <f>IF(OR(A2513&lt;DATE(2026,9,1),A2513&gt;DATE(2026,9,28)),"Check Date",INT((A2513-DATE(2026,9,1))/7)+1)</f>
        <v>Check Date</v>
      </c>
    </row>
    <row r="2688" spans="23:23" x14ac:dyDescent="0.3">
      <c r="W2688" t="str">
        <f>IF(OR(A2136&lt;DATE(2026,9,1),A2136&gt;DATE(2026,9,28)),"Check Date",INT((A2136-DATE(2026,9,1))/7)+1)</f>
        <v>Check Date</v>
      </c>
    </row>
    <row r="2689" spans="23:23" x14ac:dyDescent="0.3">
      <c r="W2689" t="str">
        <f>IF(OR(A659&lt;DATE(2026,9,1),A659&gt;DATE(2026,9,28)),"Check Date",INT((A659-DATE(2026,9,1))/7)+1)</f>
        <v>Check Date</v>
      </c>
    </row>
    <row r="2690" spans="23:23" x14ac:dyDescent="0.3">
      <c r="W2690" t="str">
        <f>IF(OR(A1569&lt;DATE(2026,9,1),A1569&gt;DATE(2026,9,28)),"Check Date",INT((A1569-DATE(2026,9,1))/7)+1)</f>
        <v>Check Date</v>
      </c>
    </row>
    <row r="2691" spans="23:23" x14ac:dyDescent="0.3">
      <c r="W2691" t="str">
        <f>IF(OR(A1791&lt;DATE(2026,9,1),A1791&gt;DATE(2026,9,28)),"Check Date",INT((A1791-DATE(2026,9,1))/7)+1)</f>
        <v>Check Date</v>
      </c>
    </row>
    <row r="2692" spans="23:23" x14ac:dyDescent="0.3">
      <c r="W2692" t="str">
        <f>IF(OR(A2366&lt;DATE(2026,9,1),A2366&gt;DATE(2026,9,28)),"Check Date",INT((A2366-DATE(2026,9,1))/7)+1)</f>
        <v>Check Date</v>
      </c>
    </row>
    <row r="2693" spans="23:23" x14ac:dyDescent="0.3">
      <c r="W2693" t="str">
        <f>IF(OR(A1451&lt;DATE(2026,9,1),A1451&gt;DATE(2026,9,28)),"Check Date",INT((A1451-DATE(2026,9,1))/7)+1)</f>
        <v>Check Date</v>
      </c>
    </row>
    <row r="2694" spans="23:23" x14ac:dyDescent="0.3">
      <c r="W2694" t="str">
        <f>IF(OR(A1139&lt;DATE(2026,9,1),A1139&gt;DATE(2026,9,28)),"Check Date",INT((A1139-DATE(2026,9,1))/7)+1)</f>
        <v>Check Date</v>
      </c>
    </row>
    <row r="2695" spans="23:23" x14ac:dyDescent="0.3">
      <c r="W2695" t="str">
        <f>IF(OR(A838&lt;DATE(2026,9,1),A838&gt;DATE(2026,9,28)),"Check Date",INT((A838-DATE(2026,9,1))/7)+1)</f>
        <v>Check Date</v>
      </c>
    </row>
    <row r="2696" spans="23:23" x14ac:dyDescent="0.3">
      <c r="W2696" t="str">
        <f>IF(OR(A1491&lt;DATE(2026,9,1),A1491&gt;DATE(2026,9,28)),"Check Date",INT((A1491-DATE(2026,9,1))/7)+1)</f>
        <v>Check Date</v>
      </c>
    </row>
    <row r="2697" spans="23:23" x14ac:dyDescent="0.3">
      <c r="W2697" t="str">
        <f>IF(OR(A1833&lt;DATE(2026,9,1),A1833&gt;DATE(2026,9,28)),"Check Date",INT((A1833-DATE(2026,9,1))/7)+1)</f>
        <v>Check Date</v>
      </c>
    </row>
    <row r="2698" spans="23:23" x14ac:dyDescent="0.3">
      <c r="W2698" t="str">
        <f>IF(OR(A1045&lt;DATE(2026,9,1),A1045&gt;DATE(2026,9,28)),"Check Date",INT((A1045-DATE(2026,9,1))/7)+1)</f>
        <v>Check Date</v>
      </c>
    </row>
    <row r="2699" spans="23:23" x14ac:dyDescent="0.3">
      <c r="W2699" t="str">
        <f>IF(OR(A1200&lt;DATE(2026,9,1),A1200&gt;DATE(2026,9,28)),"Check Date",INT((A1200-DATE(2026,9,1))/7)+1)</f>
        <v>Check Date</v>
      </c>
    </row>
    <row r="2700" spans="23:23" x14ac:dyDescent="0.3">
      <c r="W2700" t="str">
        <f>IF(OR(A1897&lt;DATE(2026,9,1),A1897&gt;DATE(2026,9,28)),"Check Date",INT((A1897-DATE(2026,9,1))/7)+1)</f>
        <v>Check Date</v>
      </c>
    </row>
    <row r="2701" spans="23:23" x14ac:dyDescent="0.3">
      <c r="W2701" t="str">
        <f>IF(OR(A2507&lt;DATE(2026,9,1),A2507&gt;DATE(2026,9,28)),"Check Date",INT((A2507-DATE(2026,9,1))/7)+1)</f>
        <v>Check Date</v>
      </c>
    </row>
    <row r="2702" spans="23:23" x14ac:dyDescent="0.3">
      <c r="W2702" t="str">
        <f>IF(OR(A2776&lt;DATE(2026,9,1),A2776&gt;DATE(2026,9,28)),"Check Date",INT((A2776-DATE(2026,9,1))/7)+1)</f>
        <v>Check Date</v>
      </c>
    </row>
    <row r="2703" spans="23:23" x14ac:dyDescent="0.3">
      <c r="W2703" t="str">
        <f>IF(OR(A2867&lt;DATE(2026,9,1),A2867&gt;DATE(2026,9,28)),"Check Date",INT((A2867-DATE(2026,9,1))/7)+1)</f>
        <v>Check Date</v>
      </c>
    </row>
    <row r="2704" spans="23:23" x14ac:dyDescent="0.3">
      <c r="W2704" t="str">
        <f>IF(OR(A669&lt;DATE(2026,9,1),A669&gt;DATE(2026,9,28)),"Check Date",INT((A669-DATE(2026,9,1))/7)+1)</f>
        <v>Check Date</v>
      </c>
    </row>
    <row r="2705" spans="23:23" x14ac:dyDescent="0.3">
      <c r="W2705" t="str">
        <f>IF(OR(A429&lt;DATE(2026,9,1),A429&gt;DATE(2026,9,28)),"Check Date",INT((A429-DATE(2026,9,1))/7)+1)</f>
        <v>Check Date</v>
      </c>
    </row>
    <row r="2706" spans="23:23" x14ac:dyDescent="0.3">
      <c r="W2706" t="str">
        <f>IF(OR(A2117&lt;DATE(2026,9,1),A2117&gt;DATE(2026,9,28)),"Check Date",INT((A2117-DATE(2026,9,1))/7)+1)</f>
        <v>Check Date</v>
      </c>
    </row>
    <row r="2707" spans="23:23" x14ac:dyDescent="0.3">
      <c r="W2707" t="str">
        <f>IF(OR(A1592&lt;DATE(2026,9,1),A1592&gt;DATE(2026,9,28)),"Check Date",INT((A1592-DATE(2026,9,1))/7)+1)</f>
        <v>Check Date</v>
      </c>
    </row>
    <row r="2708" spans="23:23" x14ac:dyDescent="0.3">
      <c r="W2708" t="str">
        <f>IF(OR(A787&lt;DATE(2026,9,1),A787&gt;DATE(2026,9,28)),"Check Date",INT((A787-DATE(2026,9,1))/7)+1)</f>
        <v>Check Date</v>
      </c>
    </row>
    <row r="2709" spans="23:23" x14ac:dyDescent="0.3">
      <c r="W2709" t="str">
        <f>IF(OR(A57&lt;DATE(2026,9,1),A57&gt;DATE(2026,9,28)),"Check Date",INT((A57-DATE(2026,9,1))/7)+1)</f>
        <v>Check Date</v>
      </c>
    </row>
    <row r="2710" spans="23:23" x14ac:dyDescent="0.3">
      <c r="W2710" t="str">
        <f>IF(OR(A226&lt;DATE(2026,9,1),A226&gt;DATE(2026,9,28)),"Check Date",INT((A226-DATE(2026,9,1))/7)+1)</f>
        <v>Check Date</v>
      </c>
    </row>
    <row r="2711" spans="23:23" x14ac:dyDescent="0.3">
      <c r="W2711" t="str">
        <f>IF(OR(A1568&lt;DATE(2026,9,1),A1568&gt;DATE(2026,9,28)),"Check Date",INT((A1568-DATE(2026,9,1))/7)+1)</f>
        <v>Check Date</v>
      </c>
    </row>
    <row r="2712" spans="23:23" x14ac:dyDescent="0.3">
      <c r="W2712" t="str">
        <f>IF(OR(A2571&lt;DATE(2026,9,1),A2571&gt;DATE(2026,9,28)),"Check Date",INT((A2571-DATE(2026,9,1))/7)+1)</f>
        <v>Check Date</v>
      </c>
    </row>
    <row r="2713" spans="23:23" x14ac:dyDescent="0.3">
      <c r="W2713" t="str">
        <f>IF(OR(A2670&lt;DATE(2026,9,1),A2670&gt;DATE(2026,9,28)),"Check Date",INT((A2670-DATE(2026,9,1))/7)+1)</f>
        <v>Check Date</v>
      </c>
    </row>
    <row r="2714" spans="23:23" x14ac:dyDescent="0.3">
      <c r="W2714" t="str">
        <f>IF(OR(A1691&lt;DATE(2026,9,1),A1691&gt;DATE(2026,9,28)),"Check Date",INT((A1691-DATE(2026,9,1))/7)+1)</f>
        <v>Check Date</v>
      </c>
    </row>
    <row r="2715" spans="23:23" x14ac:dyDescent="0.3">
      <c r="W2715" t="str">
        <f>IF(OR(A2697&lt;DATE(2026,9,1),A2697&gt;DATE(2026,9,28)),"Check Date",INT((A2697-DATE(2026,9,1))/7)+1)</f>
        <v>Check Date</v>
      </c>
    </row>
    <row r="2716" spans="23:23" x14ac:dyDescent="0.3">
      <c r="W2716" t="str">
        <f>IF(OR(A1350&lt;DATE(2026,9,1),A1350&gt;DATE(2026,9,28)),"Check Date",INT((A1350-DATE(2026,9,1))/7)+1)</f>
        <v>Check Date</v>
      </c>
    </row>
    <row r="2717" spans="23:23" x14ac:dyDescent="0.3">
      <c r="W2717" t="str">
        <f>IF(OR(A769&lt;DATE(2026,9,1),A769&gt;DATE(2026,9,28)),"Check Date",INT((A769-DATE(2026,9,1))/7)+1)</f>
        <v>Check Date</v>
      </c>
    </row>
    <row r="2718" spans="23:23" x14ac:dyDescent="0.3">
      <c r="W2718" t="str">
        <f>IF(OR(A2502&lt;DATE(2026,9,1),A2502&gt;DATE(2026,9,28)),"Check Date",INT((A2502-DATE(2026,9,1))/7)+1)</f>
        <v>Check Date</v>
      </c>
    </row>
    <row r="2719" spans="23:23" x14ac:dyDescent="0.3">
      <c r="W2719" t="str">
        <f>IF(OR(A2260&lt;DATE(2026,9,1),A2260&gt;DATE(2026,9,28)),"Check Date",INT((A2260-DATE(2026,9,1))/7)+1)</f>
        <v>Check Date</v>
      </c>
    </row>
    <row r="2720" spans="23:23" x14ac:dyDescent="0.3">
      <c r="W2720" t="str">
        <f>IF(OR(A2589&lt;DATE(2026,9,1),A2589&gt;DATE(2026,9,28)),"Check Date",INT((A2589-DATE(2026,9,1))/7)+1)</f>
        <v>Check Date</v>
      </c>
    </row>
    <row r="2721" spans="23:23" x14ac:dyDescent="0.3">
      <c r="W2721" t="str">
        <f>IF(OR(A2100&lt;DATE(2026,9,1),A2100&gt;DATE(2026,9,28)),"Check Date",INT((A2100-DATE(2026,9,1))/7)+1)</f>
        <v>Check Date</v>
      </c>
    </row>
    <row r="2722" spans="23:23" x14ac:dyDescent="0.3">
      <c r="W2722" t="str">
        <f>IF(OR(A2628&lt;DATE(2026,9,1),A2628&gt;DATE(2026,9,28)),"Check Date",INT((A2628-DATE(2026,9,1))/7)+1)</f>
        <v>Check Date</v>
      </c>
    </row>
    <row r="2723" spans="23:23" x14ac:dyDescent="0.3">
      <c r="W2723" t="str">
        <f>IF(OR(A250&lt;DATE(2026,9,1),A250&gt;DATE(2026,9,28)),"Check Date",INT((A250-DATE(2026,9,1))/7)+1)</f>
        <v>Check Date</v>
      </c>
    </row>
    <row r="2724" spans="23:23" x14ac:dyDescent="0.3">
      <c r="W2724" t="str">
        <f>IF(OR(A2069&lt;DATE(2026,9,1),A2069&gt;DATE(2026,9,28)),"Check Date",INT((A2069-DATE(2026,9,1))/7)+1)</f>
        <v>Check Date</v>
      </c>
    </row>
    <row r="2725" spans="23:23" x14ac:dyDescent="0.3">
      <c r="W2725" t="str">
        <f>IF(OR(A2439&lt;DATE(2026,9,1),A2439&gt;DATE(2026,9,28)),"Check Date",INT((A2439-DATE(2026,9,1))/7)+1)</f>
        <v>Check Date</v>
      </c>
    </row>
    <row r="2726" spans="23:23" x14ac:dyDescent="0.3">
      <c r="W2726" t="str">
        <f>IF(OR(A2006&lt;DATE(2026,9,1),A2006&gt;DATE(2026,9,28)),"Check Date",INT((A2006-DATE(2026,9,1))/7)+1)</f>
        <v>Check Date</v>
      </c>
    </row>
    <row r="2727" spans="23:23" x14ac:dyDescent="0.3">
      <c r="W2727" t="str">
        <f>IF(OR(A1667&lt;DATE(2026,9,1),A1667&gt;DATE(2026,9,28)),"Check Date",INT((A1667-DATE(2026,9,1))/7)+1)</f>
        <v>Check Date</v>
      </c>
    </row>
    <row r="2728" spans="23:23" x14ac:dyDescent="0.3">
      <c r="W2728" t="str">
        <f>IF(OR(A2251&lt;DATE(2026,9,1),A2251&gt;DATE(2026,9,28)),"Check Date",INT((A2251-DATE(2026,9,1))/7)+1)</f>
        <v>Check Date</v>
      </c>
    </row>
    <row r="2729" spans="23:23" x14ac:dyDescent="0.3">
      <c r="W2729" t="str">
        <f>IF(OR(A2698&lt;DATE(2026,9,1),A2698&gt;DATE(2026,9,28)),"Check Date",INT((A2698-DATE(2026,9,1))/7)+1)</f>
        <v>Check Date</v>
      </c>
    </row>
    <row r="2730" spans="23:23" x14ac:dyDescent="0.3">
      <c r="W2730" t="str">
        <f>IF(OR(A2346&lt;DATE(2026,9,1),A2346&gt;DATE(2026,9,28)),"Check Date",INT((A2346-DATE(2026,9,1))/7)+1)</f>
        <v>Check Date</v>
      </c>
    </row>
    <row r="2731" spans="23:23" x14ac:dyDescent="0.3">
      <c r="W2731" t="str">
        <f>IF(OR(A1184&lt;DATE(2026,9,1),A1184&gt;DATE(2026,9,28)),"Check Date",INT((A1184-DATE(2026,9,1))/7)+1)</f>
        <v>Check Date</v>
      </c>
    </row>
    <row r="2732" spans="23:23" x14ac:dyDescent="0.3">
      <c r="W2732" t="str">
        <f>IF(OR(A643&lt;DATE(2026,9,1),A643&gt;DATE(2026,9,28)),"Check Date",INT((A643-DATE(2026,9,1))/7)+1)</f>
        <v>Check Date</v>
      </c>
    </row>
    <row r="2733" spans="23:23" x14ac:dyDescent="0.3">
      <c r="W2733" t="str">
        <f>IF(OR(A2098&lt;DATE(2026,9,1),A2098&gt;DATE(2026,9,28)),"Check Date",INT((A2098-DATE(2026,9,1))/7)+1)</f>
        <v>Check Date</v>
      </c>
    </row>
    <row r="2734" spans="23:23" x14ac:dyDescent="0.3">
      <c r="W2734" t="str">
        <f>IF(OR(A3&lt;DATE(2026,9,1),A3&gt;DATE(2026,9,28)),"Check Date",INT((A3-DATE(2026,9,1))/7)+1)</f>
        <v>Check Date</v>
      </c>
    </row>
    <row r="2735" spans="23:23" x14ac:dyDescent="0.3">
      <c r="W2735" t="str">
        <f>IF(OR(A370&lt;DATE(2026,9,1),A370&gt;DATE(2026,9,28)),"Check Date",INT((A370-DATE(2026,9,1))/7)+1)</f>
        <v>Check Date</v>
      </c>
    </row>
    <row r="2736" spans="23:23" x14ac:dyDescent="0.3">
      <c r="W2736" t="str">
        <f>IF(OR(A2859&lt;DATE(2026,9,1),A2859&gt;DATE(2026,9,28)),"Check Date",INT((A2859-DATE(2026,9,1))/7)+1)</f>
        <v>Check Date</v>
      </c>
    </row>
    <row r="2737" spans="23:23" x14ac:dyDescent="0.3">
      <c r="W2737" t="str">
        <f>IF(OR(A2748&lt;DATE(2026,9,1),A2748&gt;DATE(2026,9,28)),"Check Date",INT((A2748-DATE(2026,9,1))/7)+1)</f>
        <v>Check Date</v>
      </c>
    </row>
    <row r="2738" spans="23:23" x14ac:dyDescent="0.3">
      <c r="W2738" t="str">
        <f>IF(OR(A1551&lt;DATE(2026,9,1),A1551&gt;DATE(2026,9,28)),"Check Date",INT((A1551-DATE(2026,9,1))/7)+1)</f>
        <v>Check Date</v>
      </c>
    </row>
    <row r="2739" spans="23:23" x14ac:dyDescent="0.3">
      <c r="W2739" t="str">
        <f>IF(OR(A1099&lt;DATE(2026,9,1),A1099&gt;DATE(2026,9,28)),"Check Date",INT((A1099-DATE(2026,9,1))/7)+1)</f>
        <v>Check Date</v>
      </c>
    </row>
    <row r="2740" spans="23:23" x14ac:dyDescent="0.3">
      <c r="W2740" t="str">
        <f>IF(OR(A1843&lt;DATE(2026,9,1),A1843&gt;DATE(2026,9,28)),"Check Date",INT((A1843-DATE(2026,9,1))/7)+1)</f>
        <v>Check Date</v>
      </c>
    </row>
    <row r="2741" spans="23:23" x14ac:dyDescent="0.3">
      <c r="W2741" t="str">
        <f>IF(OR(A368&lt;DATE(2026,9,1),A368&gt;DATE(2026,9,28)),"Check Date",INT((A368-DATE(2026,9,1))/7)+1)</f>
        <v>Check Date</v>
      </c>
    </row>
    <row r="2742" spans="23:23" x14ac:dyDescent="0.3">
      <c r="W2742" t="str">
        <f>IF(OR(A2535&lt;DATE(2026,9,1),A2535&gt;DATE(2026,9,28)),"Check Date",INT((A2535-DATE(2026,9,1))/7)+1)</f>
        <v>Check Date</v>
      </c>
    </row>
    <row r="2743" spans="23:23" x14ac:dyDescent="0.3">
      <c r="W2743" t="str">
        <f>IF(OR(A1935&lt;DATE(2026,9,1),A1935&gt;DATE(2026,9,28)),"Check Date",INT((A1935-DATE(2026,9,1))/7)+1)</f>
        <v>Check Date</v>
      </c>
    </row>
    <row r="2744" spans="23:23" x14ac:dyDescent="0.3">
      <c r="W2744" t="str">
        <f>IF(OR(A2503&lt;DATE(2026,9,1),A2503&gt;DATE(2026,9,28)),"Check Date",INT((A2503-DATE(2026,9,1))/7)+1)</f>
        <v>Check Date</v>
      </c>
    </row>
    <row r="2745" spans="23:23" x14ac:dyDescent="0.3">
      <c r="W2745" t="str">
        <f>IF(OR(A241&lt;DATE(2026,9,1),A241&gt;DATE(2026,9,28)),"Check Date",INT((A241-DATE(2026,9,1))/7)+1)</f>
        <v>Check Date</v>
      </c>
    </row>
    <row r="2746" spans="23:23" x14ac:dyDescent="0.3">
      <c r="W2746" t="str">
        <f>IF(OR(A2336&lt;DATE(2026,9,1),A2336&gt;DATE(2026,9,28)),"Check Date",INT((A2336-DATE(2026,9,1))/7)+1)</f>
        <v>Check Date</v>
      </c>
    </row>
    <row r="2747" spans="23:23" x14ac:dyDescent="0.3">
      <c r="W2747" t="str">
        <f>IF(OR(A714&lt;DATE(2026,9,1),A714&gt;DATE(2026,9,28)),"Check Date",INT((A714-DATE(2026,9,1))/7)+1)</f>
        <v>Check Date</v>
      </c>
    </row>
    <row r="2748" spans="23:23" x14ac:dyDescent="0.3">
      <c r="W2748" t="str">
        <f>IF(OR(A1444&lt;DATE(2026,9,1),A1444&gt;DATE(2026,9,28)),"Check Date",INT((A1444-DATE(2026,9,1))/7)+1)</f>
        <v>Check Date</v>
      </c>
    </row>
    <row r="2749" spans="23:23" x14ac:dyDescent="0.3">
      <c r="W2749" t="str">
        <f>IF(OR(A2359&lt;DATE(2026,9,1),A2359&gt;DATE(2026,9,28)),"Check Date",INT((A2359-DATE(2026,9,1))/7)+1)</f>
        <v>Check Date</v>
      </c>
    </row>
    <row r="2750" spans="23:23" x14ac:dyDescent="0.3">
      <c r="W2750" t="str">
        <f>IF(OR(A2577&lt;DATE(2026,9,1),A2577&gt;DATE(2026,9,28)),"Check Date",INT((A2577-DATE(2026,9,1))/7)+1)</f>
        <v>Check Date</v>
      </c>
    </row>
    <row r="2751" spans="23:23" x14ac:dyDescent="0.3">
      <c r="W2751" t="str">
        <f>IF(OR(A1868&lt;DATE(2026,9,1),A1868&gt;DATE(2026,9,28)),"Check Date",INT((A1868-DATE(2026,9,1))/7)+1)</f>
        <v>Check Date</v>
      </c>
    </row>
    <row r="2752" spans="23:23" x14ac:dyDescent="0.3">
      <c r="W2752" t="str">
        <f>IF(OR(A2713&lt;DATE(2026,9,1),A2713&gt;DATE(2026,9,28)),"Check Date",INT((A2713-DATE(2026,9,1))/7)+1)</f>
        <v>Check Date</v>
      </c>
    </row>
    <row r="2753" spans="23:23" x14ac:dyDescent="0.3">
      <c r="W2753" t="str">
        <f>IF(OR(A1325&lt;DATE(2026,9,1),A1325&gt;DATE(2026,9,28)),"Check Date",INT((A1325-DATE(2026,9,1))/7)+1)</f>
        <v>Check Date</v>
      </c>
    </row>
    <row r="2754" spans="23:23" x14ac:dyDescent="0.3">
      <c r="W2754" t="str">
        <f>IF(OR(A2176&lt;DATE(2026,9,1),A2176&gt;DATE(2026,9,28)),"Check Date",INT((A2176-DATE(2026,9,1))/7)+1)</f>
        <v>Check Date</v>
      </c>
    </row>
    <row r="2755" spans="23:23" x14ac:dyDescent="0.3">
      <c r="W2755" t="str">
        <f>IF(OR(A1230&lt;DATE(2026,9,1),A1230&gt;DATE(2026,9,28)),"Check Date",INT((A1230-DATE(2026,9,1))/7)+1)</f>
        <v>Check Date</v>
      </c>
    </row>
    <row r="2756" spans="23:23" x14ac:dyDescent="0.3">
      <c r="W2756" t="str">
        <f>IF(OR(A2769&lt;DATE(2026,9,1),A2769&gt;DATE(2026,9,28)),"Check Date",INT((A2769-DATE(2026,9,1))/7)+1)</f>
        <v>Check Date</v>
      </c>
    </row>
    <row r="2757" spans="23:23" x14ac:dyDescent="0.3">
      <c r="W2757" t="str">
        <f>IF(OR(A2127&lt;DATE(2026,9,1),A2127&gt;DATE(2026,9,28)),"Check Date",INT((A2127-DATE(2026,9,1))/7)+1)</f>
        <v>Check Date</v>
      </c>
    </row>
    <row r="2758" spans="23:23" x14ac:dyDescent="0.3">
      <c r="W2758" t="str">
        <f>IF(OR(A1010&lt;DATE(2026,9,1),A1010&gt;DATE(2026,9,28)),"Check Date",INT((A1010-DATE(2026,9,1))/7)+1)</f>
        <v>Check Date</v>
      </c>
    </row>
    <row r="2759" spans="23:23" x14ac:dyDescent="0.3">
      <c r="W2759" t="str">
        <f>IF(OR(A935&lt;DATE(2026,9,1),A935&gt;DATE(2026,9,28)),"Check Date",INT((A935-DATE(2026,9,1))/7)+1)</f>
        <v>Check Date</v>
      </c>
    </row>
    <row r="2760" spans="23:23" x14ac:dyDescent="0.3">
      <c r="W2760" t="str">
        <f>IF(OR(A2294&lt;DATE(2026,9,1),A2294&gt;DATE(2026,9,28)),"Check Date",INT((A2294-DATE(2026,9,1))/7)+1)</f>
        <v>Check Date</v>
      </c>
    </row>
    <row r="2761" spans="23:23" x14ac:dyDescent="0.3">
      <c r="W2761" t="str">
        <f>IF(OR(A311&lt;DATE(2026,9,1),A311&gt;DATE(2026,9,28)),"Check Date",INT((A311-DATE(2026,9,1))/7)+1)</f>
        <v>Check Date</v>
      </c>
    </row>
    <row r="2762" spans="23:23" x14ac:dyDescent="0.3">
      <c r="W2762" t="str">
        <f>IF(OR(A1846&lt;DATE(2026,9,1),A1846&gt;DATE(2026,9,28)),"Check Date",INT((A1846-DATE(2026,9,1))/7)+1)</f>
        <v>Check Date</v>
      </c>
    </row>
    <row r="2763" spans="23:23" x14ac:dyDescent="0.3">
      <c r="W2763" t="str">
        <f>IF(OR(A1852&lt;DATE(2026,9,1),A1852&gt;DATE(2026,9,28)),"Check Date",INT((A1852-DATE(2026,9,1))/7)+1)</f>
        <v>Check Date</v>
      </c>
    </row>
    <row r="2764" spans="23:23" x14ac:dyDescent="0.3">
      <c r="W2764" t="str">
        <f>IF(OR(A2484&lt;DATE(2026,9,1),A2484&gt;DATE(2026,9,28)),"Check Date",INT((A2484-DATE(2026,9,1))/7)+1)</f>
        <v>Check Date</v>
      </c>
    </row>
    <row r="2765" spans="23:23" x14ac:dyDescent="0.3">
      <c r="W2765" t="str">
        <f>IF(OR(A394&lt;DATE(2026,9,1),A394&gt;DATE(2026,9,28)),"Check Date",INT((A394-DATE(2026,9,1))/7)+1)</f>
        <v>Check Date</v>
      </c>
    </row>
    <row r="2766" spans="23:23" x14ac:dyDescent="0.3">
      <c r="W2766" t="str">
        <f>IF(OR(A774&lt;DATE(2026,9,1),A774&gt;DATE(2026,9,28)),"Check Date",INT((A774-DATE(2026,9,1))/7)+1)</f>
        <v>Check Date</v>
      </c>
    </row>
    <row r="2767" spans="23:23" x14ac:dyDescent="0.3">
      <c r="W2767" t="str">
        <f>IF(OR(A1037&lt;DATE(2026,9,1),A1037&gt;DATE(2026,9,28)),"Check Date",INT((A1037-DATE(2026,9,1))/7)+1)</f>
        <v>Check Date</v>
      </c>
    </row>
    <row r="2768" spans="23:23" x14ac:dyDescent="0.3">
      <c r="W2768" t="str">
        <f>IF(OR(A792&lt;DATE(2026,9,1),A792&gt;DATE(2026,9,28)),"Check Date",INT((A792-DATE(2026,9,1))/7)+1)</f>
        <v>Check Date</v>
      </c>
    </row>
    <row r="2769" spans="23:23" x14ac:dyDescent="0.3">
      <c r="W2769" t="str">
        <f>IF(OR(A1234&lt;DATE(2026,9,1),A1234&gt;DATE(2026,9,28)),"Check Date",INT((A1234-DATE(2026,9,1))/7)+1)</f>
        <v>Check Date</v>
      </c>
    </row>
    <row r="2770" spans="23:23" x14ac:dyDescent="0.3">
      <c r="W2770" t="str">
        <f>IF(OR(A693&lt;DATE(2026,9,1),A693&gt;DATE(2026,9,28)),"Check Date",INT((A693-DATE(2026,9,1))/7)+1)</f>
        <v>Check Date</v>
      </c>
    </row>
    <row r="2771" spans="23:23" x14ac:dyDescent="0.3">
      <c r="W2771" t="str">
        <f>IF(OR(A2158&lt;DATE(2026,9,1),A2158&gt;DATE(2026,9,28)),"Check Date",INT((A2158-DATE(2026,9,1))/7)+1)</f>
        <v>Check Date</v>
      </c>
    </row>
    <row r="2772" spans="23:23" x14ac:dyDescent="0.3">
      <c r="W2772" t="str">
        <f>IF(OR(A2882&lt;DATE(2026,9,1),A2882&gt;DATE(2026,9,28)),"Check Date",INT((A2882-DATE(2026,9,1))/7)+1)</f>
        <v>Check Date</v>
      </c>
    </row>
    <row r="2773" spans="23:23" x14ac:dyDescent="0.3">
      <c r="W2773" t="str">
        <f>IF(OR(A2422&lt;DATE(2026,9,1),A2422&gt;DATE(2026,9,28)),"Check Date",INT((A2422-DATE(2026,9,1))/7)+1)</f>
        <v>Check Date</v>
      </c>
    </row>
    <row r="2774" spans="23:23" x14ac:dyDescent="0.3">
      <c r="W2774" t="str">
        <f>IF(OR(A1159&lt;DATE(2026,9,1),A1159&gt;DATE(2026,9,28)),"Check Date",INT((A1159-DATE(2026,9,1))/7)+1)</f>
        <v>Check Date</v>
      </c>
    </row>
    <row r="2775" spans="23:23" x14ac:dyDescent="0.3">
      <c r="W2775" t="str">
        <f>IF(OR(A2750&lt;DATE(2026,9,1),A2750&gt;DATE(2026,9,28)),"Check Date",INT((A2750-DATE(2026,9,1))/7)+1)</f>
        <v>Check Date</v>
      </c>
    </row>
    <row r="2776" spans="23:23" x14ac:dyDescent="0.3">
      <c r="W2776" t="str">
        <f>IF(OR(A2040&lt;DATE(2026,9,1),A2040&gt;DATE(2026,9,28)),"Check Date",INT((A2040-DATE(2026,9,1))/7)+1)</f>
        <v>Check Date</v>
      </c>
    </row>
    <row r="2777" spans="23:23" x14ac:dyDescent="0.3">
      <c r="W2777" t="str">
        <f>IF(OR(A776&lt;DATE(2026,9,1),A776&gt;DATE(2026,9,28)),"Check Date",INT((A776-DATE(2026,9,1))/7)+1)</f>
        <v>Check Date</v>
      </c>
    </row>
    <row r="2778" spans="23:23" x14ac:dyDescent="0.3">
      <c r="W2778" t="str">
        <f>IF(OR(A2813&lt;DATE(2026,9,1),A2813&gt;DATE(2026,9,28)),"Check Date",INT((A2813-DATE(2026,9,1))/7)+1)</f>
        <v>Check Date</v>
      </c>
    </row>
    <row r="2779" spans="23:23" x14ac:dyDescent="0.3">
      <c r="W2779" t="str">
        <f>IF(OR(A2224&lt;DATE(2026,9,1),A2224&gt;DATE(2026,9,28)),"Check Date",INT((A2224-DATE(2026,9,1))/7)+1)</f>
        <v>Check Date</v>
      </c>
    </row>
    <row r="2780" spans="23:23" x14ac:dyDescent="0.3">
      <c r="W2780" t="str">
        <f>IF(OR(A1241&lt;DATE(2026,9,1),A1241&gt;DATE(2026,9,28)),"Check Date",INT((A1241-DATE(2026,9,1))/7)+1)</f>
        <v>Check Date</v>
      </c>
    </row>
    <row r="2781" spans="23:23" x14ac:dyDescent="0.3">
      <c r="W2781" t="str">
        <f>IF(OR(A944&lt;DATE(2026,9,1),A944&gt;DATE(2026,9,28)),"Check Date",INT((A944-DATE(2026,9,1))/7)+1)</f>
        <v>Check Date</v>
      </c>
    </row>
    <row r="2782" spans="23:23" x14ac:dyDescent="0.3">
      <c r="W2782" t="str">
        <f>IF(OR(A383&lt;DATE(2026,9,1),A383&gt;DATE(2026,9,28)),"Check Date",INT((A383-DATE(2026,9,1))/7)+1)</f>
        <v>Check Date</v>
      </c>
    </row>
    <row r="2783" spans="23:23" x14ac:dyDescent="0.3">
      <c r="W2783" t="str">
        <f>IF(OR(A658&lt;DATE(2026,9,1),A658&gt;DATE(2026,9,28)),"Check Date",INT((A658-DATE(2026,9,1))/7)+1)</f>
        <v>Check Date</v>
      </c>
    </row>
    <row r="2784" spans="23:23" x14ac:dyDescent="0.3">
      <c r="W2784" t="str">
        <f>IF(OR(A806&lt;DATE(2026,9,1),A806&gt;DATE(2026,9,28)),"Check Date",INT((A806-DATE(2026,9,1))/7)+1)</f>
        <v>Check Date</v>
      </c>
    </row>
    <row r="2785" spans="23:23" x14ac:dyDescent="0.3">
      <c r="W2785" t="str">
        <f>IF(OR(A1061&lt;DATE(2026,9,1),A1061&gt;DATE(2026,9,28)),"Check Date",INT((A1061-DATE(2026,9,1))/7)+1)</f>
        <v>Check Date</v>
      </c>
    </row>
    <row r="2786" spans="23:23" x14ac:dyDescent="0.3">
      <c r="W2786" t="str">
        <f>IF(OR(A1048&lt;DATE(2026,9,1),A1048&gt;DATE(2026,9,28)),"Check Date",INT((A1048-DATE(2026,9,1))/7)+1)</f>
        <v>Check Date</v>
      </c>
    </row>
    <row r="2787" spans="23:23" x14ac:dyDescent="0.3">
      <c r="W2787" t="str">
        <f>IF(OR(A376&lt;DATE(2026,9,1),A376&gt;DATE(2026,9,28)),"Check Date",INT((A376-DATE(2026,9,1))/7)+1)</f>
        <v>Check Date</v>
      </c>
    </row>
    <row r="2788" spans="23:23" x14ac:dyDescent="0.3">
      <c r="W2788" t="str">
        <f>IF(OR(A768&lt;DATE(2026,9,1),A768&gt;DATE(2026,9,28)),"Check Date",INT((A768-DATE(2026,9,1))/7)+1)</f>
        <v>Check Date</v>
      </c>
    </row>
    <row r="2789" spans="23:23" x14ac:dyDescent="0.3">
      <c r="W2789" t="str">
        <f>IF(OR(A980&lt;DATE(2026,9,1),A980&gt;DATE(2026,9,28)),"Check Date",INT((A980-DATE(2026,9,1))/7)+1)</f>
        <v>Check Date</v>
      </c>
    </row>
    <row r="2790" spans="23:23" x14ac:dyDescent="0.3">
      <c r="W2790" t="str">
        <f>IF(OR(A572&lt;DATE(2026,9,1),A572&gt;DATE(2026,9,28)),"Check Date",INT((A572-DATE(2026,9,1))/7)+1)</f>
        <v>Check Date</v>
      </c>
    </row>
    <row r="2791" spans="23:23" x14ac:dyDescent="0.3">
      <c r="W2791" t="str">
        <f>IF(OR(A2592&lt;DATE(2026,9,1),A2592&gt;DATE(2026,9,28)),"Check Date",INT((A2592-DATE(2026,9,1))/7)+1)</f>
        <v>Check Date</v>
      </c>
    </row>
    <row r="2792" spans="23:23" x14ac:dyDescent="0.3">
      <c r="W2792" t="str">
        <f>IF(OR(A431&lt;DATE(2026,9,1),A431&gt;DATE(2026,9,28)),"Check Date",INT((A431-DATE(2026,9,1))/7)+1)</f>
        <v>Check Date</v>
      </c>
    </row>
    <row r="2793" spans="23:23" x14ac:dyDescent="0.3">
      <c r="W2793" t="str">
        <f>IF(OR(A1804&lt;DATE(2026,9,1),A1804&gt;DATE(2026,9,28)),"Check Date",INT((A1804-DATE(2026,9,1))/7)+1)</f>
        <v>Check Date</v>
      </c>
    </row>
    <row r="2794" spans="23:23" x14ac:dyDescent="0.3">
      <c r="W2794" t="str">
        <f>IF(OR(A1646&lt;DATE(2026,9,1),A1646&gt;DATE(2026,9,28)),"Check Date",INT((A1646-DATE(2026,9,1))/7)+1)</f>
        <v>Check Date</v>
      </c>
    </row>
    <row r="2795" spans="23:23" x14ac:dyDescent="0.3">
      <c r="W2795" t="str">
        <f>IF(OR(A1851&lt;DATE(2026,9,1),A1851&gt;DATE(2026,9,28)),"Check Date",INT((A1851-DATE(2026,9,1))/7)+1)</f>
        <v>Check Date</v>
      </c>
    </row>
    <row r="2796" spans="23:23" x14ac:dyDescent="0.3">
      <c r="W2796" t="str">
        <f>IF(OR(A1039&lt;DATE(2026,9,1),A1039&gt;DATE(2026,9,28)),"Check Date",INT((A1039-DATE(2026,9,1))/7)+1)</f>
        <v>Check Date</v>
      </c>
    </row>
    <row r="2797" spans="23:23" x14ac:dyDescent="0.3">
      <c r="W2797" t="str">
        <f>IF(OR(A2620&lt;DATE(2026,9,1),A2620&gt;DATE(2026,9,28)),"Check Date",INT((A2620-DATE(2026,9,1))/7)+1)</f>
        <v>Check Date</v>
      </c>
    </row>
    <row r="2798" spans="23:23" x14ac:dyDescent="0.3">
      <c r="W2798" t="str">
        <f>IF(OR(A1992&lt;DATE(2026,9,1),A1992&gt;DATE(2026,9,28)),"Check Date",INT((A1992-DATE(2026,9,1))/7)+1)</f>
        <v>Check Date</v>
      </c>
    </row>
    <row r="2799" spans="23:23" x14ac:dyDescent="0.3">
      <c r="W2799" t="str">
        <f>IF(OR(A186&lt;DATE(2026,9,1),A186&gt;DATE(2026,9,28)),"Check Date",INT((A186-DATE(2026,9,1))/7)+1)</f>
        <v>Check Date</v>
      </c>
    </row>
    <row r="2800" spans="23:23" x14ac:dyDescent="0.3">
      <c r="W2800" t="str">
        <f>IF(OR(A1358&lt;DATE(2026,9,1),A1358&gt;DATE(2026,9,28)),"Check Date",INT((A1358-DATE(2026,9,1))/7)+1)</f>
        <v>Check Date</v>
      </c>
    </row>
    <row r="2801" spans="23:23" x14ac:dyDescent="0.3">
      <c r="W2801" t="str">
        <f>IF(OR(A244&lt;DATE(2026,9,1),A244&gt;DATE(2026,9,28)),"Check Date",INT((A244-DATE(2026,9,1))/7)+1)</f>
        <v>Check Date</v>
      </c>
    </row>
    <row r="2802" spans="23:23" x14ac:dyDescent="0.3">
      <c r="W2802" t="str">
        <f>IF(OR(A1664&lt;DATE(2026,9,1),A1664&gt;DATE(2026,9,28)),"Check Date",INT((A1664-DATE(2026,9,1))/7)+1)</f>
        <v>Check Date</v>
      </c>
    </row>
    <row r="2803" spans="23:23" x14ac:dyDescent="0.3">
      <c r="W2803" t="str">
        <f>IF(OR(A1177&lt;DATE(2026,9,1),A1177&gt;DATE(2026,9,28)),"Check Date",INT((A1177-DATE(2026,9,1))/7)+1)</f>
        <v>Check Date</v>
      </c>
    </row>
    <row r="2804" spans="23:23" x14ac:dyDescent="0.3">
      <c r="W2804" t="str">
        <f>IF(OR(A1472&lt;DATE(2026,9,1),A1472&gt;DATE(2026,9,28)),"Check Date",INT((A1472-DATE(2026,9,1))/7)+1)</f>
        <v>Check Date</v>
      </c>
    </row>
    <row r="2805" spans="23:23" x14ac:dyDescent="0.3">
      <c r="W2805" t="str">
        <f>IF(OR(A2758&lt;DATE(2026,9,1),A2758&gt;DATE(2026,9,28)),"Check Date",INT((A2758-DATE(2026,9,1))/7)+1)</f>
        <v>Check Date</v>
      </c>
    </row>
    <row r="2806" spans="23:23" x14ac:dyDescent="0.3">
      <c r="W2806" t="str">
        <f>IF(OR(A1078&lt;DATE(2026,9,1),A1078&gt;DATE(2026,9,28)),"Check Date",INT((A1078-DATE(2026,9,1))/7)+1)</f>
        <v>Check Date</v>
      </c>
    </row>
    <row r="2807" spans="23:23" x14ac:dyDescent="0.3">
      <c r="W2807" t="str">
        <f>IF(OR(A2095&lt;DATE(2026,9,1),A2095&gt;DATE(2026,9,28)),"Check Date",INT((A2095-DATE(2026,9,1))/7)+1)</f>
        <v>Check Date</v>
      </c>
    </row>
    <row r="2808" spans="23:23" x14ac:dyDescent="0.3">
      <c r="W2808" t="str">
        <f>IF(OR(A542&lt;DATE(2026,9,1),A542&gt;DATE(2026,9,28)),"Check Date",INT((A542-DATE(2026,9,1))/7)+1)</f>
        <v>Check Date</v>
      </c>
    </row>
    <row r="2809" spans="23:23" x14ac:dyDescent="0.3">
      <c r="W2809" t="str">
        <f>IF(OR(A648&lt;DATE(2026,9,1),A648&gt;DATE(2026,9,28)),"Check Date",INT((A648-DATE(2026,9,1))/7)+1)</f>
        <v>Check Date</v>
      </c>
    </row>
    <row r="2810" spans="23:23" x14ac:dyDescent="0.3">
      <c r="W2810" t="str">
        <f>IF(OR(A2480&lt;DATE(2026,9,1),A2480&gt;DATE(2026,9,28)),"Check Date",INT((A2480-DATE(2026,9,1))/7)+1)</f>
        <v>Check Date</v>
      </c>
    </row>
    <row r="2811" spans="23:23" x14ac:dyDescent="0.3">
      <c r="W2811" t="str">
        <f>IF(OR(A2625&lt;DATE(2026,9,1),A2625&gt;DATE(2026,9,28)),"Check Date",INT((A2625-DATE(2026,9,1))/7)+1)</f>
        <v>Check Date</v>
      </c>
    </row>
    <row r="2812" spans="23:23" x14ac:dyDescent="0.3">
      <c r="W2812" t="str">
        <f>IF(OR(A1158&lt;DATE(2026,9,1),A1158&gt;DATE(2026,9,28)),"Check Date",INT((A1158-DATE(2026,9,1))/7)+1)</f>
        <v>Check Date</v>
      </c>
    </row>
    <row r="2813" spans="23:23" x14ac:dyDescent="0.3">
      <c r="W2813" t="str">
        <f>IF(OR(A1933&lt;DATE(2026,9,1),A1933&gt;DATE(2026,9,28)),"Check Date",INT((A1933-DATE(2026,9,1))/7)+1)</f>
        <v>Check Date</v>
      </c>
    </row>
    <row r="2814" spans="23:23" x14ac:dyDescent="0.3">
      <c r="W2814" t="str">
        <f>IF(OR(A2976&lt;DATE(2026,9,1),A2976&gt;DATE(2026,9,28)),"Check Date",INT((A2976-DATE(2026,9,1))/7)+1)</f>
        <v>Check Date</v>
      </c>
    </row>
    <row r="2815" spans="23:23" x14ac:dyDescent="0.3">
      <c r="W2815" t="str">
        <f>IF(OR(A852&lt;DATE(2026,9,1),A852&gt;DATE(2026,9,28)),"Check Date",INT((A852-DATE(2026,9,1))/7)+1)</f>
        <v>Check Date</v>
      </c>
    </row>
    <row r="2816" spans="23:23" x14ac:dyDescent="0.3">
      <c r="W2816" t="str">
        <f>IF(OR(A1874&lt;DATE(2026,9,1),A1874&gt;DATE(2026,9,28)),"Check Date",INT((A1874-DATE(2026,9,1))/7)+1)</f>
        <v>Check Date</v>
      </c>
    </row>
    <row r="2817" spans="23:23" x14ac:dyDescent="0.3">
      <c r="W2817" t="str">
        <f>IF(OR(A346&lt;DATE(2026,9,1),A346&gt;DATE(2026,9,28)),"Check Date",INT((A346-DATE(2026,9,1))/7)+1)</f>
        <v>Check Date</v>
      </c>
    </row>
    <row r="2818" spans="23:23" x14ac:dyDescent="0.3">
      <c r="W2818" t="str">
        <f>IF(OR(A621&lt;DATE(2026,9,1),A621&gt;DATE(2026,9,28)),"Check Date",INT((A621-DATE(2026,9,1))/7)+1)</f>
        <v>Check Date</v>
      </c>
    </row>
    <row r="2819" spans="23:23" x14ac:dyDescent="0.3">
      <c r="W2819" t="str">
        <f>IF(OR(A1772&lt;DATE(2026,9,1),A1772&gt;DATE(2026,9,28)),"Check Date",INT((A1772-DATE(2026,9,1))/7)+1)</f>
        <v>Check Date</v>
      </c>
    </row>
    <row r="2820" spans="23:23" x14ac:dyDescent="0.3">
      <c r="W2820" t="str">
        <f>IF(OR(A674&lt;DATE(2026,9,1),A674&gt;DATE(2026,9,28)),"Check Date",INT((A674-DATE(2026,9,1))/7)+1)</f>
        <v>Check Date</v>
      </c>
    </row>
    <row r="2821" spans="23:23" x14ac:dyDescent="0.3">
      <c r="W2821" t="str">
        <f>IF(OR(A1927&lt;DATE(2026,9,1),A1927&gt;DATE(2026,9,28)),"Check Date",INT((A1927-DATE(2026,9,1))/7)+1)</f>
        <v>Check Date</v>
      </c>
    </row>
    <row r="2822" spans="23:23" x14ac:dyDescent="0.3">
      <c r="W2822" t="str">
        <f>IF(OR(A845&lt;DATE(2026,9,1),A845&gt;DATE(2026,9,28)),"Check Date",INT((A845-DATE(2026,9,1))/7)+1)</f>
        <v>Check Date</v>
      </c>
    </row>
    <row r="2823" spans="23:23" x14ac:dyDescent="0.3">
      <c r="W2823" t="str">
        <f>IF(OR(A1673&lt;DATE(2026,9,1),A1673&gt;DATE(2026,9,28)),"Check Date",INT((A1673-DATE(2026,9,1))/7)+1)</f>
        <v>Check Date</v>
      </c>
    </row>
    <row r="2824" spans="23:23" x14ac:dyDescent="0.3">
      <c r="W2824" t="str">
        <f>IF(OR(A2180&lt;DATE(2026,9,1),A2180&gt;DATE(2026,9,28)),"Check Date",INT((A2180-DATE(2026,9,1))/7)+1)</f>
        <v>Check Date</v>
      </c>
    </row>
    <row r="2825" spans="23:23" x14ac:dyDescent="0.3">
      <c r="W2825" t="str">
        <f>IF(OR(A557&lt;DATE(2026,9,1),A557&gt;DATE(2026,9,28)),"Check Date",INT((A557-DATE(2026,9,1))/7)+1)</f>
        <v>Check Date</v>
      </c>
    </row>
    <row r="2826" spans="23:23" x14ac:dyDescent="0.3">
      <c r="W2826" t="str">
        <f>IF(OR(A2068&lt;DATE(2026,9,1),A2068&gt;DATE(2026,9,28)),"Check Date",INT((A2068-DATE(2026,9,1))/7)+1)</f>
        <v>Check Date</v>
      </c>
    </row>
    <row r="2827" spans="23:23" x14ac:dyDescent="0.3">
      <c r="W2827" t="str">
        <f>IF(OR(A2576&lt;DATE(2026,9,1),A2576&gt;DATE(2026,9,28)),"Check Date",INT((A2576-DATE(2026,9,1))/7)+1)</f>
        <v>Check Date</v>
      </c>
    </row>
    <row r="2828" spans="23:23" x14ac:dyDescent="0.3">
      <c r="W2828" t="str">
        <f>IF(OR(A2549&lt;DATE(2026,9,1),A2549&gt;DATE(2026,9,28)),"Check Date",INT((A2549-DATE(2026,9,1))/7)+1)</f>
        <v>Check Date</v>
      </c>
    </row>
    <row r="2829" spans="23:23" x14ac:dyDescent="0.3">
      <c r="W2829" t="str">
        <f>IF(OR(A1636&lt;DATE(2026,9,1),A1636&gt;DATE(2026,9,28)),"Check Date",INT((A1636-DATE(2026,9,1))/7)+1)</f>
        <v>Check Date</v>
      </c>
    </row>
    <row r="2830" spans="23:23" x14ac:dyDescent="0.3">
      <c r="W2830" t="str">
        <f>IF(OR(A2695&lt;DATE(2026,9,1),A2695&gt;DATE(2026,9,28)),"Check Date",INT((A2695-DATE(2026,9,1))/7)+1)</f>
        <v>Check Date</v>
      </c>
    </row>
    <row r="2831" spans="23:23" x14ac:dyDescent="0.3">
      <c r="W2831" t="str">
        <f>IF(OR(A702&lt;DATE(2026,9,1),A702&gt;DATE(2026,9,28)),"Check Date",INT((A702-DATE(2026,9,1))/7)+1)</f>
        <v>Check Date</v>
      </c>
    </row>
    <row r="2832" spans="23:23" x14ac:dyDescent="0.3">
      <c r="W2832" t="str">
        <f>IF(OR(A2548&lt;DATE(2026,9,1),A2548&gt;DATE(2026,9,28)),"Check Date",INT((A2548-DATE(2026,9,1))/7)+1)</f>
        <v>Check Date</v>
      </c>
    </row>
    <row r="2833" spans="23:23" x14ac:dyDescent="0.3">
      <c r="W2833" t="str">
        <f>IF(OR(A2001&lt;DATE(2026,9,1),A2001&gt;DATE(2026,9,28)),"Check Date",INT((A2001-DATE(2026,9,1))/7)+1)</f>
        <v>Check Date</v>
      </c>
    </row>
    <row r="2834" spans="23:23" x14ac:dyDescent="0.3">
      <c r="W2834" t="str">
        <f>IF(OR(A1734&lt;DATE(2026,9,1),A1734&gt;DATE(2026,9,28)),"Check Date",INT((A1734-DATE(2026,9,1))/7)+1)</f>
        <v>Check Date</v>
      </c>
    </row>
    <row r="2835" spans="23:23" x14ac:dyDescent="0.3">
      <c r="W2835" t="str">
        <f>IF(OR(A2977&lt;DATE(2026,9,1),A2977&gt;DATE(2026,9,28)),"Check Date",INT((A2977-DATE(2026,9,1))/7)+1)</f>
        <v>Check Date</v>
      </c>
    </row>
    <row r="2836" spans="23:23" x14ac:dyDescent="0.3">
      <c r="W2836" t="str">
        <f>IF(OR(A414&lt;DATE(2026,9,1),A414&gt;DATE(2026,9,28)),"Check Date",INT((A414-DATE(2026,9,1))/7)+1)</f>
        <v>Check Date</v>
      </c>
    </row>
    <row r="2837" spans="23:23" x14ac:dyDescent="0.3">
      <c r="W2837" t="str">
        <f>IF(OR(A734&lt;DATE(2026,9,1),A734&gt;DATE(2026,9,28)),"Check Date",INT((A734-DATE(2026,9,1))/7)+1)</f>
        <v>Check Date</v>
      </c>
    </row>
    <row r="2838" spans="23:23" x14ac:dyDescent="0.3">
      <c r="W2838" t="str">
        <f>IF(OR(A39&lt;DATE(2026,9,1),A39&gt;DATE(2026,9,28)),"Check Date",INT((A39-DATE(2026,9,1))/7)+1)</f>
        <v>Check Date</v>
      </c>
    </row>
    <row r="2839" spans="23:23" x14ac:dyDescent="0.3">
      <c r="W2839" t="str">
        <f>IF(OR(A2739&lt;DATE(2026,9,1),A2739&gt;DATE(2026,9,28)),"Check Date",INT((A2739-DATE(2026,9,1))/7)+1)</f>
        <v>Check Date</v>
      </c>
    </row>
    <row r="2840" spans="23:23" x14ac:dyDescent="0.3">
      <c r="W2840" t="str">
        <f>IF(OR(A783&lt;DATE(2026,9,1),A783&gt;DATE(2026,9,28)),"Check Date",INT((A783-DATE(2026,9,1))/7)+1)</f>
        <v>Check Date</v>
      </c>
    </row>
    <row r="2841" spans="23:23" x14ac:dyDescent="0.3">
      <c r="W2841" t="str">
        <f>IF(OR(A2600&lt;DATE(2026,9,1),A2600&gt;DATE(2026,9,28)),"Check Date",INT((A2600-DATE(2026,9,1))/7)+1)</f>
        <v>Check Date</v>
      </c>
    </row>
    <row r="2842" spans="23:23" x14ac:dyDescent="0.3">
      <c r="W2842" t="str">
        <f>IF(OR(A1296&lt;DATE(2026,9,1),A1296&gt;DATE(2026,9,28)),"Check Date",INT((A1296-DATE(2026,9,1))/7)+1)</f>
        <v>Check Date</v>
      </c>
    </row>
    <row r="2843" spans="23:23" x14ac:dyDescent="0.3">
      <c r="W2843" t="str">
        <f>IF(OR(A1871&lt;DATE(2026,9,1),A1871&gt;DATE(2026,9,28)),"Check Date",INT((A1871-DATE(2026,9,1))/7)+1)</f>
        <v>Check Date</v>
      </c>
    </row>
    <row r="2844" spans="23:23" x14ac:dyDescent="0.3">
      <c r="W2844" t="str">
        <f>IF(OR(A2300&lt;DATE(2026,9,1),A2300&gt;DATE(2026,9,28)),"Check Date",INT((A2300-DATE(2026,9,1))/7)+1)</f>
        <v>Check Date</v>
      </c>
    </row>
    <row r="2845" spans="23:23" x14ac:dyDescent="0.3">
      <c r="W2845" t="str">
        <f>IF(OR(A360&lt;DATE(2026,9,1),A360&gt;DATE(2026,9,28)),"Check Date",INT((A360-DATE(2026,9,1))/7)+1)</f>
        <v>Check Date</v>
      </c>
    </row>
    <row r="2846" spans="23:23" x14ac:dyDescent="0.3">
      <c r="W2846" t="str">
        <f>IF(OR(A551&lt;DATE(2026,9,1),A551&gt;DATE(2026,9,28)),"Check Date",INT((A551-DATE(2026,9,1))/7)+1)</f>
        <v>Check Date</v>
      </c>
    </row>
    <row r="2847" spans="23:23" x14ac:dyDescent="0.3">
      <c r="W2847" t="str">
        <f>IF(OR(A128&lt;DATE(2026,9,1),A128&gt;DATE(2026,9,28)),"Check Date",INT((A128-DATE(2026,9,1))/7)+1)</f>
        <v>Check Date</v>
      </c>
    </row>
    <row r="2848" spans="23:23" x14ac:dyDescent="0.3">
      <c r="W2848" t="str">
        <f>IF(OR(A247&lt;DATE(2026,9,1),A247&gt;DATE(2026,9,28)),"Check Date",INT((A247-DATE(2026,9,1))/7)+1)</f>
        <v>Check Date</v>
      </c>
    </row>
    <row r="2849" spans="23:23" x14ac:dyDescent="0.3">
      <c r="W2849" t="str">
        <f>IF(OR(A667&lt;DATE(2026,9,1),A667&gt;DATE(2026,9,28)),"Check Date",INT((A667-DATE(2026,9,1))/7)+1)</f>
        <v>Check Date</v>
      </c>
    </row>
    <row r="2850" spans="23:23" x14ac:dyDescent="0.3">
      <c r="W2850" t="str">
        <f>IF(OR(A2440&lt;DATE(2026,9,1),A2440&gt;DATE(2026,9,28)),"Check Date",INT((A2440-DATE(2026,9,1))/7)+1)</f>
        <v>Check Date</v>
      </c>
    </row>
    <row r="2851" spans="23:23" x14ac:dyDescent="0.3">
      <c r="W2851" t="str">
        <f>IF(OR(A364&lt;DATE(2026,9,1),A364&gt;DATE(2026,9,28)),"Check Date",INT((A364-DATE(2026,9,1))/7)+1)</f>
        <v>Check Date</v>
      </c>
    </row>
    <row r="2852" spans="23:23" x14ac:dyDescent="0.3">
      <c r="W2852" t="str">
        <f>IF(OR(A750&lt;DATE(2026,9,1),A750&gt;DATE(2026,9,28)),"Check Date",INT((A750-DATE(2026,9,1))/7)+1)</f>
        <v>Check Date</v>
      </c>
    </row>
    <row r="2853" spans="23:23" x14ac:dyDescent="0.3">
      <c r="W2853" t="str">
        <f>IF(OR(A2828&lt;DATE(2026,9,1),A2828&gt;DATE(2026,9,28)),"Check Date",INT((A2828-DATE(2026,9,1))/7)+1)</f>
        <v>Check Date</v>
      </c>
    </row>
    <row r="2854" spans="23:23" x14ac:dyDescent="0.3">
      <c r="W2854" t="str">
        <f>IF(OR(A24&lt;DATE(2026,9,1),A24&gt;DATE(2026,9,28)),"Check Date",INT((A24-DATE(2026,9,1))/7)+1)</f>
        <v>Check Date</v>
      </c>
    </row>
    <row r="2855" spans="23:23" x14ac:dyDescent="0.3">
      <c r="W2855" t="str">
        <f>IF(OR(A2137&lt;DATE(2026,9,1),A2137&gt;DATE(2026,9,28)),"Check Date",INT((A2137-DATE(2026,9,1))/7)+1)</f>
        <v>Check Date</v>
      </c>
    </row>
    <row r="2856" spans="23:23" x14ac:dyDescent="0.3">
      <c r="W2856" t="str">
        <f>IF(OR(A1036&lt;DATE(2026,9,1),A1036&gt;DATE(2026,9,28)),"Check Date",INT((A1036-DATE(2026,9,1))/7)+1)</f>
        <v>Check Date</v>
      </c>
    </row>
    <row r="2857" spans="23:23" x14ac:dyDescent="0.3">
      <c r="W2857" t="str">
        <f>IF(OR(A2730&lt;DATE(2026,9,1),A2730&gt;DATE(2026,9,28)),"Check Date",INT((A2730-DATE(2026,9,1))/7)+1)</f>
        <v>Check Date</v>
      </c>
    </row>
    <row r="2858" spans="23:23" x14ac:dyDescent="0.3">
      <c r="W2858" t="str">
        <f>IF(OR(A1050&lt;DATE(2026,9,1),A1050&gt;DATE(2026,9,28)),"Check Date",INT((A1050-DATE(2026,9,1))/7)+1)</f>
        <v>Check Date</v>
      </c>
    </row>
    <row r="2859" spans="23:23" x14ac:dyDescent="0.3">
      <c r="W2859" t="str">
        <f>IF(OR(A1322&lt;DATE(2026,9,1),A1322&gt;DATE(2026,9,28)),"Check Date",INT((A1322-DATE(2026,9,1))/7)+1)</f>
        <v>Check Date</v>
      </c>
    </row>
    <row r="2860" spans="23:23" x14ac:dyDescent="0.3">
      <c r="W2860" t="str">
        <f>IF(OR(A1196&lt;DATE(2026,9,1),A1196&gt;DATE(2026,9,28)),"Check Date",INT((A1196-DATE(2026,9,1))/7)+1)</f>
        <v>Check Date</v>
      </c>
    </row>
    <row r="2861" spans="23:23" x14ac:dyDescent="0.3">
      <c r="W2861" t="str">
        <f>IF(OR(A2520&lt;DATE(2026,9,1),A2520&gt;DATE(2026,9,28)),"Check Date",INT((A2520-DATE(2026,9,1))/7)+1)</f>
        <v>Check Date</v>
      </c>
    </row>
    <row r="2862" spans="23:23" x14ac:dyDescent="0.3">
      <c r="W2862" t="str">
        <f>IF(OR(A409&lt;DATE(2026,9,1),A409&gt;DATE(2026,9,28)),"Check Date",INT((A409-DATE(2026,9,1))/7)+1)</f>
        <v>Check Date</v>
      </c>
    </row>
    <row r="2863" spans="23:23" x14ac:dyDescent="0.3">
      <c r="W2863" t="str">
        <f>IF(OR(A1359&lt;DATE(2026,9,1),A1359&gt;DATE(2026,9,28)),"Check Date",INT((A1359-DATE(2026,9,1))/7)+1)</f>
        <v>Check Date</v>
      </c>
    </row>
    <row r="2864" spans="23:23" x14ac:dyDescent="0.3">
      <c r="W2864" t="str">
        <f>IF(OR(A1974&lt;DATE(2026,9,1),A1974&gt;DATE(2026,9,28)),"Check Date",INT((A1974-DATE(2026,9,1))/7)+1)</f>
        <v>Check Date</v>
      </c>
    </row>
    <row r="2865" spans="23:23" x14ac:dyDescent="0.3">
      <c r="W2865" t="str">
        <f>IF(OR(A442&lt;DATE(2026,9,1),A442&gt;DATE(2026,9,28)),"Check Date",INT((A442-DATE(2026,9,1))/7)+1)</f>
        <v>Check Date</v>
      </c>
    </row>
    <row r="2866" spans="23:23" x14ac:dyDescent="0.3">
      <c r="W2866" t="str">
        <f>IF(OR(A1685&lt;DATE(2026,9,1),A1685&gt;DATE(2026,9,28)),"Check Date",INT((A1685-DATE(2026,9,1))/7)+1)</f>
        <v>Check Date</v>
      </c>
    </row>
    <row r="2867" spans="23:23" x14ac:dyDescent="0.3">
      <c r="W2867" t="str">
        <f>IF(OR(A2714&lt;DATE(2026,9,1),A2714&gt;DATE(2026,9,28)),"Check Date",INT((A2714-DATE(2026,9,1))/7)+1)</f>
        <v>Check Date</v>
      </c>
    </row>
    <row r="2868" spans="23:23" x14ac:dyDescent="0.3">
      <c r="W2868" t="str">
        <f>IF(OR(A2331&lt;DATE(2026,9,1),A2331&gt;DATE(2026,9,28)),"Check Date",INT((A2331-DATE(2026,9,1))/7)+1)</f>
        <v>Check Date</v>
      </c>
    </row>
    <row r="2869" spans="23:23" x14ac:dyDescent="0.3">
      <c r="W2869" t="str">
        <f>IF(OR(A2495&lt;DATE(2026,9,1),A2495&gt;DATE(2026,9,28)),"Check Date",INT((A2495-DATE(2026,9,1))/7)+1)</f>
        <v>Check Date</v>
      </c>
    </row>
    <row r="2870" spans="23:23" x14ac:dyDescent="0.3">
      <c r="W2870" t="str">
        <f>IF(OR(A2720&lt;DATE(2026,9,1),A2720&gt;DATE(2026,9,28)),"Check Date",INT((A2720-DATE(2026,9,1))/7)+1)</f>
        <v>Check Date</v>
      </c>
    </row>
    <row r="2871" spans="23:23" x14ac:dyDescent="0.3">
      <c r="W2871" t="str">
        <f>IF(OR(A2033&lt;DATE(2026,9,1),A2033&gt;DATE(2026,9,28)),"Check Date",INT((A2033-DATE(2026,9,1))/7)+1)</f>
        <v>Check Date</v>
      </c>
    </row>
    <row r="2872" spans="23:23" x14ac:dyDescent="0.3">
      <c r="W2872" t="str">
        <f>IF(OR(A2104&lt;DATE(2026,9,1),A2104&gt;DATE(2026,9,28)),"Check Date",INT((A2104-DATE(2026,9,1))/7)+1)</f>
        <v>Check Date</v>
      </c>
    </row>
    <row r="2873" spans="23:23" x14ac:dyDescent="0.3">
      <c r="W2873" t="str">
        <f>IF(OR(A1894&lt;DATE(2026,9,1),A1894&gt;DATE(2026,9,28)),"Check Date",INT((A1894-DATE(2026,9,1))/7)+1)</f>
        <v>Check Date</v>
      </c>
    </row>
    <row r="2874" spans="23:23" x14ac:dyDescent="0.3">
      <c r="W2874" t="str">
        <f>IF(OR(A673&lt;DATE(2026,9,1),A673&gt;DATE(2026,9,28)),"Check Date",INT((A673-DATE(2026,9,1))/7)+1)</f>
        <v>Check Date</v>
      </c>
    </row>
    <row r="2875" spans="23:23" x14ac:dyDescent="0.3">
      <c r="W2875" t="str">
        <f>IF(OR(A2907&lt;DATE(2026,9,1),A2907&gt;DATE(2026,9,28)),"Check Date",INT((A2907-DATE(2026,9,1))/7)+1)</f>
        <v>Check Date</v>
      </c>
    </row>
    <row r="2876" spans="23:23" x14ac:dyDescent="0.3">
      <c r="W2876" t="str">
        <f>IF(OR(A398&lt;DATE(2026,9,1),A398&gt;DATE(2026,9,28)),"Check Date",INT((A398-DATE(2026,9,1))/7)+1)</f>
        <v>Check Date</v>
      </c>
    </row>
    <row r="2877" spans="23:23" x14ac:dyDescent="0.3">
      <c r="W2877" t="str">
        <f>IF(OR(A1630&lt;DATE(2026,9,1),A1630&gt;DATE(2026,9,28)),"Check Date",INT((A1630-DATE(2026,9,1))/7)+1)</f>
        <v>Check Date</v>
      </c>
    </row>
    <row r="2878" spans="23:23" x14ac:dyDescent="0.3">
      <c r="W2878" t="str">
        <f>IF(OR(A1711&lt;DATE(2026,9,1),A1711&gt;DATE(2026,9,28)),"Check Date",INT((A1711-DATE(2026,9,1))/7)+1)</f>
        <v>Check Date</v>
      </c>
    </row>
    <row r="2879" spans="23:23" x14ac:dyDescent="0.3">
      <c r="W2879" t="str">
        <f>IF(OR(A174&lt;DATE(2026,9,1),A174&gt;DATE(2026,9,28)),"Check Date",INT((A174-DATE(2026,9,1))/7)+1)</f>
        <v>Check Date</v>
      </c>
    </row>
    <row r="2880" spans="23:23" x14ac:dyDescent="0.3">
      <c r="W2880" t="str">
        <f>IF(OR(A2853&lt;DATE(2026,9,1),A2853&gt;DATE(2026,9,28)),"Check Date",INT((A2853-DATE(2026,9,1))/7)+1)</f>
        <v>Check Date</v>
      </c>
    </row>
    <row r="2881" spans="23:23" x14ac:dyDescent="0.3">
      <c r="W2881" t="str">
        <f>IF(OR(A1616&lt;DATE(2026,9,1),A1616&gt;DATE(2026,9,28)),"Check Date",INT((A1616-DATE(2026,9,1))/7)+1)</f>
        <v>Check Date</v>
      </c>
    </row>
    <row r="2882" spans="23:23" x14ac:dyDescent="0.3">
      <c r="W2882" t="str">
        <f>IF(OR(A2931&lt;DATE(2026,9,1),A2931&gt;DATE(2026,9,28)),"Check Date",INT((A2931-DATE(2026,9,1))/7)+1)</f>
        <v>Check Date</v>
      </c>
    </row>
    <row r="2883" spans="23:23" x14ac:dyDescent="0.3">
      <c r="W2883" t="str">
        <f>IF(OR(A1410&lt;DATE(2026,9,1),A1410&gt;DATE(2026,9,28)),"Check Date",INT((A1410-DATE(2026,9,1))/7)+1)</f>
        <v>Check Date</v>
      </c>
    </row>
    <row r="2884" spans="23:23" x14ac:dyDescent="0.3">
      <c r="W2884" t="str">
        <f>IF(OR(A1932&lt;DATE(2026,9,1),A1932&gt;DATE(2026,9,28)),"Check Date",INT((A1932-DATE(2026,9,1))/7)+1)</f>
        <v>Check Date</v>
      </c>
    </row>
    <row r="2885" spans="23:23" x14ac:dyDescent="0.3">
      <c r="W2885" t="str">
        <f>IF(OR(A2364&lt;DATE(2026,9,1),A2364&gt;DATE(2026,9,28)),"Check Date",INT((A2364-DATE(2026,9,1))/7)+1)</f>
        <v>Check Date</v>
      </c>
    </row>
    <row r="2886" spans="23:23" x14ac:dyDescent="0.3">
      <c r="W2886" t="str">
        <f>IF(OR(A2060&lt;DATE(2026,9,1),A2060&gt;DATE(2026,9,28)),"Check Date",INT((A2060-DATE(2026,9,1))/7)+1)</f>
        <v>Check Date</v>
      </c>
    </row>
    <row r="2887" spans="23:23" x14ac:dyDescent="0.3">
      <c r="W2887" t="str">
        <f>IF(OR(A327&lt;DATE(2026,9,1),A327&gt;DATE(2026,9,28)),"Check Date",INT((A327-DATE(2026,9,1))/7)+1)</f>
        <v>Check Date</v>
      </c>
    </row>
    <row r="2888" spans="23:23" x14ac:dyDescent="0.3">
      <c r="W2888" t="str">
        <f>IF(OR(A2644&lt;DATE(2026,9,1),A2644&gt;DATE(2026,9,28)),"Check Date",INT((A2644-DATE(2026,9,1))/7)+1)</f>
        <v>Check Date</v>
      </c>
    </row>
    <row r="2889" spans="23:23" x14ac:dyDescent="0.3">
      <c r="W2889" t="str">
        <f>IF(OR(A263&lt;DATE(2026,9,1),A263&gt;DATE(2026,9,28)),"Check Date",INT((A263-DATE(2026,9,1))/7)+1)</f>
        <v>Check Date</v>
      </c>
    </row>
    <row r="2890" spans="23:23" x14ac:dyDescent="0.3">
      <c r="W2890" t="str">
        <f>IF(OR(A2206&lt;DATE(2026,9,1),A2206&gt;DATE(2026,9,28)),"Check Date",INT((A2206-DATE(2026,9,1))/7)+1)</f>
        <v>Check Date</v>
      </c>
    </row>
    <row r="2891" spans="23:23" x14ac:dyDescent="0.3">
      <c r="W2891" t="str">
        <f>IF(OR(A2622&lt;DATE(2026,9,1),A2622&gt;DATE(2026,9,28)),"Check Date",INT((A2622-DATE(2026,9,1))/7)+1)</f>
        <v>Check Date</v>
      </c>
    </row>
    <row r="2892" spans="23:23" x14ac:dyDescent="0.3">
      <c r="W2892" t="str">
        <f>IF(OR(A784&lt;DATE(2026,9,1),A784&gt;DATE(2026,9,28)),"Check Date",INT((A784-DATE(2026,9,1))/7)+1)</f>
        <v>Check Date</v>
      </c>
    </row>
    <row r="2893" spans="23:23" x14ac:dyDescent="0.3">
      <c r="W2893" t="str">
        <f>IF(OR(A2372&lt;DATE(2026,9,1),A2372&gt;DATE(2026,9,28)),"Check Date",INT((A2372-DATE(2026,9,1))/7)+1)</f>
        <v>Check Date</v>
      </c>
    </row>
    <row r="2894" spans="23:23" x14ac:dyDescent="0.3">
      <c r="W2894" t="str">
        <f>IF(OR(A1054&lt;DATE(2026,9,1),A1054&gt;DATE(2026,9,28)),"Check Date",INT((A1054-DATE(2026,9,1))/7)+1)</f>
        <v>Check Date</v>
      </c>
    </row>
    <row r="2895" spans="23:23" x14ac:dyDescent="0.3">
      <c r="W2895" t="str">
        <f>IF(OR(A2116&lt;DATE(2026,9,1),A2116&gt;DATE(2026,9,28)),"Check Date",INT((A2116-DATE(2026,9,1))/7)+1)</f>
        <v>Check Date</v>
      </c>
    </row>
    <row r="2896" spans="23:23" x14ac:dyDescent="0.3">
      <c r="W2896" t="str">
        <f>IF(OR(A2944&lt;DATE(2026,9,1),A2944&gt;DATE(2026,9,28)),"Check Date",INT((A2944-DATE(2026,9,1))/7)+1)</f>
        <v>Check Date</v>
      </c>
    </row>
    <row r="2897" spans="23:23" x14ac:dyDescent="0.3">
      <c r="W2897" t="str">
        <f>IF(OR(A1545&lt;DATE(2026,9,1),A1545&gt;DATE(2026,9,28)),"Check Date",INT((A1545-DATE(2026,9,1))/7)+1)</f>
        <v>Check Date</v>
      </c>
    </row>
    <row r="2898" spans="23:23" x14ac:dyDescent="0.3">
      <c r="W2898" t="str">
        <f>IF(OR(A116&lt;DATE(2026,9,1),A116&gt;DATE(2026,9,28)),"Check Date",INT((A116-DATE(2026,9,1))/7)+1)</f>
        <v>Check Date</v>
      </c>
    </row>
    <row r="2899" spans="23:23" x14ac:dyDescent="0.3">
      <c r="W2899" t="str">
        <f>IF(OR(A1384&lt;DATE(2026,9,1),A1384&gt;DATE(2026,9,28)),"Check Date",INT((A1384-DATE(2026,9,1))/7)+1)</f>
        <v>Check Date</v>
      </c>
    </row>
    <row r="2900" spans="23:23" x14ac:dyDescent="0.3">
      <c r="W2900" t="str">
        <f>IF(OR(A911&lt;DATE(2026,9,1),A911&gt;DATE(2026,9,28)),"Check Date",INT((A911-DATE(2026,9,1))/7)+1)</f>
        <v>Check Date</v>
      </c>
    </row>
    <row r="2901" spans="23:23" x14ac:dyDescent="0.3">
      <c r="W2901" t="str">
        <f>IF(OR(A2094&lt;DATE(2026,9,1),A2094&gt;DATE(2026,9,28)),"Check Date",INT((A2094-DATE(2026,9,1))/7)+1)</f>
        <v>Check Date</v>
      </c>
    </row>
    <row r="2902" spans="23:23" x14ac:dyDescent="0.3">
      <c r="W2902" t="str">
        <f>IF(OR(A399&lt;DATE(2026,9,1),A399&gt;DATE(2026,9,28)),"Check Date",INT((A399-DATE(2026,9,1))/7)+1)</f>
        <v>Check Date</v>
      </c>
    </row>
    <row r="2903" spans="23:23" x14ac:dyDescent="0.3">
      <c r="W2903" t="str">
        <f>IF(OR(A596&lt;DATE(2026,9,1),A596&gt;DATE(2026,9,28)),"Check Date",INT((A596-DATE(2026,9,1))/7)+1)</f>
        <v>Check Date</v>
      </c>
    </row>
    <row r="2904" spans="23:23" x14ac:dyDescent="0.3">
      <c r="W2904" t="str">
        <f>IF(OR(A997&lt;DATE(2026,9,1),A997&gt;DATE(2026,9,28)),"Check Date",INT((A997-DATE(2026,9,1))/7)+1)</f>
        <v>Check Date</v>
      </c>
    </row>
    <row r="2905" spans="23:23" x14ac:dyDescent="0.3">
      <c r="W2905" t="str">
        <f>IF(OR(A766&lt;DATE(2026,9,1),A766&gt;DATE(2026,9,28)),"Check Date",INT((A766-DATE(2026,9,1))/7)+1)</f>
        <v>Check Date</v>
      </c>
    </row>
    <row r="2906" spans="23:23" x14ac:dyDescent="0.3">
      <c r="W2906" t="str">
        <f>IF(OR(A2200&lt;DATE(2026,9,1),A2200&gt;DATE(2026,9,28)),"Check Date",INT((A2200-DATE(2026,9,1))/7)+1)</f>
        <v>Check Date</v>
      </c>
    </row>
    <row r="2907" spans="23:23" x14ac:dyDescent="0.3">
      <c r="W2907" t="str">
        <f>IF(OR(A69&lt;DATE(2026,9,1),A69&gt;DATE(2026,9,28)),"Check Date",INT((A69-DATE(2026,9,1))/7)+1)</f>
        <v>Check Date</v>
      </c>
    </row>
    <row r="2908" spans="23:23" x14ac:dyDescent="0.3">
      <c r="W2908" t="str">
        <f>IF(OR(A2741&lt;DATE(2026,9,1),A2741&gt;DATE(2026,9,28)),"Check Date",INT((A2741-DATE(2026,9,1))/7)+1)</f>
        <v>Check Date</v>
      </c>
    </row>
    <row r="2909" spans="23:23" x14ac:dyDescent="0.3">
      <c r="W2909" t="str">
        <f>IF(OR(A1006&lt;DATE(2026,9,1),A1006&gt;DATE(2026,9,28)),"Check Date",INT((A1006-DATE(2026,9,1))/7)+1)</f>
        <v>Check Date</v>
      </c>
    </row>
    <row r="2910" spans="23:23" x14ac:dyDescent="0.3">
      <c r="W2910" t="str">
        <f>IF(OR(A887&lt;DATE(2026,9,1),A887&gt;DATE(2026,9,28)),"Check Date",INT((A887-DATE(2026,9,1))/7)+1)</f>
        <v>Check Date</v>
      </c>
    </row>
    <row r="2911" spans="23:23" x14ac:dyDescent="0.3">
      <c r="W2911" t="str">
        <f>IF(OR(A2887&lt;DATE(2026,9,1),A2887&gt;DATE(2026,9,28)),"Check Date",INT((A2887-DATE(2026,9,1))/7)+1)</f>
        <v>Check Date</v>
      </c>
    </row>
    <row r="2912" spans="23:23" x14ac:dyDescent="0.3">
      <c r="W2912" t="str">
        <f>IF(OR(A1918&lt;DATE(2026,9,1),A1918&gt;DATE(2026,9,28)),"Check Date",INT((A1918-DATE(2026,9,1))/7)+1)</f>
        <v>Check Date</v>
      </c>
    </row>
    <row r="2913" spans="23:23" x14ac:dyDescent="0.3">
      <c r="W2913" t="str">
        <f>IF(OR(A739&lt;DATE(2026,9,1),A739&gt;DATE(2026,9,28)),"Check Date",INT((A739-DATE(2026,9,1))/7)+1)</f>
        <v>Check Date</v>
      </c>
    </row>
    <row r="2914" spans="23:23" x14ac:dyDescent="0.3">
      <c r="W2914" t="str">
        <f>IF(OR(A2556&lt;DATE(2026,9,1),A2556&gt;DATE(2026,9,28)),"Check Date",INT((A2556-DATE(2026,9,1))/7)+1)</f>
        <v>Check Date</v>
      </c>
    </row>
    <row r="2915" spans="23:23" x14ac:dyDescent="0.3">
      <c r="W2915" t="str">
        <f>IF(OR(A2173&lt;DATE(2026,9,1),A2173&gt;DATE(2026,9,28)),"Check Date",INT((A2173-DATE(2026,9,1))/7)+1)</f>
        <v>Check Date</v>
      </c>
    </row>
    <row r="2916" spans="23:23" x14ac:dyDescent="0.3">
      <c r="W2916" t="str">
        <f>IF(OR(A635&lt;DATE(2026,9,1),A635&gt;DATE(2026,9,28)),"Check Date",INT((A635-DATE(2026,9,1))/7)+1)</f>
        <v>Check Date</v>
      </c>
    </row>
    <row r="2917" spans="23:23" x14ac:dyDescent="0.3">
      <c r="W2917" t="str">
        <f>IF(OR(A1276&lt;DATE(2026,9,1),A1276&gt;DATE(2026,9,28)),"Check Date",INT((A1276-DATE(2026,9,1))/7)+1)</f>
        <v>Check Date</v>
      </c>
    </row>
    <row r="2918" spans="23:23" x14ac:dyDescent="0.3">
      <c r="W2918" t="str">
        <f>IF(OR(A821&lt;DATE(2026,9,1),A821&gt;DATE(2026,9,28)),"Check Date",INT((A821-DATE(2026,9,1))/7)+1)</f>
        <v>Check Date</v>
      </c>
    </row>
    <row r="2919" spans="23:23" x14ac:dyDescent="0.3">
      <c r="W2919" t="str">
        <f>IF(OR(A301&lt;DATE(2026,9,1),A301&gt;DATE(2026,9,28)),"Check Date",INT((A301-DATE(2026,9,1))/7)+1)</f>
        <v>Check Date</v>
      </c>
    </row>
    <row r="2920" spans="23:23" x14ac:dyDescent="0.3">
      <c r="W2920" t="str">
        <f>IF(OR(A670&lt;DATE(2026,9,1),A670&gt;DATE(2026,9,28)),"Check Date",INT((A670-DATE(2026,9,1))/7)+1)</f>
        <v>Check Date</v>
      </c>
    </row>
    <row r="2921" spans="23:23" x14ac:dyDescent="0.3">
      <c r="W2921" t="str">
        <f>IF(OR(A589&lt;DATE(2026,9,1),A589&gt;DATE(2026,9,28)),"Check Date",INT((A589-DATE(2026,9,1))/7)+1)</f>
        <v>Check Date</v>
      </c>
    </row>
    <row r="2922" spans="23:23" x14ac:dyDescent="0.3">
      <c r="W2922" t="str">
        <f>IF(OR(A144&lt;DATE(2026,9,1),A144&gt;DATE(2026,9,28)),"Check Date",INT((A144-DATE(2026,9,1))/7)+1)</f>
        <v>Check Date</v>
      </c>
    </row>
    <row r="2923" spans="23:23" x14ac:dyDescent="0.3">
      <c r="W2923" t="str">
        <f>IF(OR(A2708&lt;DATE(2026,9,1),A2708&gt;DATE(2026,9,28)),"Check Date",INT((A2708-DATE(2026,9,1))/7)+1)</f>
        <v>Check Date</v>
      </c>
    </row>
    <row r="2924" spans="23:23" x14ac:dyDescent="0.3">
      <c r="W2924" t="str">
        <f>IF(OR(A23&lt;DATE(2026,9,1),A23&gt;DATE(2026,9,28)),"Check Date",INT((A23-DATE(2026,9,1))/7)+1)</f>
        <v>Check Date</v>
      </c>
    </row>
    <row r="2925" spans="23:23" x14ac:dyDescent="0.3">
      <c r="W2925" t="str">
        <f>IF(OR(A1113&lt;DATE(2026,9,1),A1113&gt;DATE(2026,9,28)),"Check Date",INT((A1113-DATE(2026,9,1))/7)+1)</f>
        <v>Check Date</v>
      </c>
    </row>
    <row r="2926" spans="23:23" x14ac:dyDescent="0.3">
      <c r="W2926" t="str">
        <f>IF(OR(A1529&lt;DATE(2026,9,1),A1529&gt;DATE(2026,9,28)),"Check Date",INT((A1529-DATE(2026,9,1))/7)+1)</f>
        <v>Check Date</v>
      </c>
    </row>
    <row r="2927" spans="23:23" x14ac:dyDescent="0.3">
      <c r="W2927" t="str">
        <f>IF(OR(A1466&lt;DATE(2026,9,1),A1466&gt;DATE(2026,9,28)),"Check Date",INT((A1466-DATE(2026,9,1))/7)+1)</f>
        <v>Check Date</v>
      </c>
    </row>
    <row r="2928" spans="23:23" x14ac:dyDescent="0.3">
      <c r="W2928" t="str">
        <f>IF(OR(A1876&lt;DATE(2026,9,1),A1876&gt;DATE(2026,9,28)),"Check Date",INT((A1876-DATE(2026,9,1))/7)+1)</f>
        <v>Check Date</v>
      </c>
    </row>
    <row r="2929" spans="23:23" x14ac:dyDescent="0.3">
      <c r="W2929" t="str">
        <f>IF(OR(A249&lt;DATE(2026,9,1),A249&gt;DATE(2026,9,28)),"Check Date",INT((A249-DATE(2026,9,1))/7)+1)</f>
        <v>Check Date</v>
      </c>
    </row>
    <row r="2930" spans="23:23" x14ac:dyDescent="0.3">
      <c r="W2930" t="str">
        <f>IF(OR(A2327&lt;DATE(2026,9,1),A2327&gt;DATE(2026,9,28)),"Check Date",INT((A2327-DATE(2026,9,1))/7)+1)</f>
        <v>Check Date</v>
      </c>
    </row>
    <row r="2931" spans="23:23" x14ac:dyDescent="0.3">
      <c r="W2931" t="str">
        <f>IF(OR(A2544&lt;DATE(2026,9,1),A2544&gt;DATE(2026,9,28)),"Check Date",INT((A2544-DATE(2026,9,1))/7)+1)</f>
        <v>Check Date</v>
      </c>
    </row>
    <row r="2932" spans="23:23" x14ac:dyDescent="0.3">
      <c r="W2932" t="str">
        <f>IF(OR(A1161&lt;DATE(2026,9,1),A1161&gt;DATE(2026,9,28)),"Check Date",INT((A1161-DATE(2026,9,1))/7)+1)</f>
        <v>Check Date</v>
      </c>
    </row>
    <row r="2933" spans="23:23" x14ac:dyDescent="0.3">
      <c r="W2933" t="str">
        <f>IF(OR(A1782&lt;DATE(2026,9,1),A1782&gt;DATE(2026,9,28)),"Check Date",INT((A1782-DATE(2026,9,1))/7)+1)</f>
        <v>Check Date</v>
      </c>
    </row>
    <row r="2934" spans="23:23" x14ac:dyDescent="0.3">
      <c r="W2934" t="str">
        <f>IF(OR(A1855&lt;DATE(2026,9,1),A1855&gt;DATE(2026,9,28)),"Check Date",INT((A1855-DATE(2026,9,1))/7)+1)</f>
        <v>Check Date</v>
      </c>
    </row>
    <row r="2935" spans="23:23" x14ac:dyDescent="0.3">
      <c r="W2935" t="str">
        <f>IF(OR(A2093&lt;DATE(2026,9,1),A2093&gt;DATE(2026,9,28)),"Check Date",INT((A2093-DATE(2026,9,1))/7)+1)</f>
        <v>Check Date</v>
      </c>
    </row>
    <row r="2936" spans="23:23" x14ac:dyDescent="0.3">
      <c r="W2936" t="str">
        <f>IF(OR(A1810&lt;DATE(2026,9,1),A1810&gt;DATE(2026,9,28)),"Check Date",INT((A1810-DATE(2026,9,1))/7)+1)</f>
        <v>Check Date</v>
      </c>
    </row>
    <row r="2937" spans="23:23" x14ac:dyDescent="0.3">
      <c r="W2937" t="str">
        <f>IF(OR(A2538&lt;DATE(2026,9,1),A2538&gt;DATE(2026,9,28)),"Check Date",INT((A2538-DATE(2026,9,1))/7)+1)</f>
        <v>Check Date</v>
      </c>
    </row>
    <row r="2938" spans="23:23" x14ac:dyDescent="0.3">
      <c r="W2938" t="str">
        <f>IF(OR(A2370&lt;DATE(2026,9,1),A2370&gt;DATE(2026,9,28)),"Check Date",INT((A2370-DATE(2026,9,1))/7)+1)</f>
        <v>Check Date</v>
      </c>
    </row>
    <row r="2939" spans="23:23" x14ac:dyDescent="0.3">
      <c r="W2939" t="str">
        <f>IF(OR(A2651&lt;DATE(2026,9,1),A2651&gt;DATE(2026,9,28)),"Check Date",INT((A2651-DATE(2026,9,1))/7)+1)</f>
        <v>Check Date</v>
      </c>
    </row>
    <row r="2940" spans="23:23" x14ac:dyDescent="0.3">
      <c r="W2940" t="str">
        <f>IF(OR(A1126&lt;DATE(2026,9,1),A1126&gt;DATE(2026,9,28)),"Check Date",INT((A1126-DATE(2026,9,1))/7)+1)</f>
        <v>Check Date</v>
      </c>
    </row>
    <row r="2941" spans="23:23" x14ac:dyDescent="0.3">
      <c r="W2941" t="str">
        <f>IF(OR(A2394&lt;DATE(2026,9,1),A2394&gt;DATE(2026,9,28)),"Check Date",INT((A2394-DATE(2026,9,1))/7)+1)</f>
        <v>Check Date</v>
      </c>
    </row>
    <row r="2942" spans="23:23" x14ac:dyDescent="0.3">
      <c r="W2942" t="str">
        <f>IF(OR(A2418&lt;DATE(2026,9,1),A2418&gt;DATE(2026,9,28)),"Check Date",INT((A2418-DATE(2026,9,1))/7)+1)</f>
        <v>Check Date</v>
      </c>
    </row>
    <row r="2943" spans="23:23" x14ac:dyDescent="0.3">
      <c r="W2943" t="str">
        <f>IF(OR(A1294&lt;DATE(2026,9,1),A1294&gt;DATE(2026,9,28)),"Check Date",INT((A1294-DATE(2026,9,1))/7)+1)</f>
        <v>Check Date</v>
      </c>
    </row>
    <row r="2944" spans="23:23" x14ac:dyDescent="0.3">
      <c r="W2944" t="str">
        <f>IF(OR(A1917&lt;DATE(2026,9,1),A1917&gt;DATE(2026,9,28)),"Check Date",INT((A1917-DATE(2026,9,1))/7)+1)</f>
        <v>Check Date</v>
      </c>
    </row>
    <row r="2945" spans="23:23" x14ac:dyDescent="0.3">
      <c r="W2945" t="str">
        <f>IF(OR(A2445&lt;DATE(2026,9,1),A2445&gt;DATE(2026,9,28)),"Check Date",INT((A2445-DATE(2026,9,1))/7)+1)</f>
        <v>Check Date</v>
      </c>
    </row>
    <row r="2946" spans="23:23" x14ac:dyDescent="0.3">
      <c r="W2946" t="str">
        <f>IF(OR(A2858&lt;DATE(2026,9,1),A2858&gt;DATE(2026,9,28)),"Check Date",INT((A2858-DATE(2026,9,1))/7)+1)</f>
        <v>Check Date</v>
      </c>
    </row>
    <row r="2947" spans="23:23" x14ac:dyDescent="0.3">
      <c r="W2947" t="str">
        <f>IF(OR(A65&lt;DATE(2026,9,1),A65&gt;DATE(2026,9,28)),"Check Date",INT((A65-DATE(2026,9,1))/7)+1)</f>
        <v>Check Date</v>
      </c>
    </row>
    <row r="2948" spans="23:23" x14ac:dyDescent="0.3">
      <c r="W2948" t="str">
        <f>IF(OR(A2649&lt;DATE(2026,9,1),A2649&gt;DATE(2026,9,28)),"Check Date",INT((A2649-DATE(2026,9,1))/7)+1)</f>
        <v>Check Date</v>
      </c>
    </row>
    <row r="2949" spans="23:23" x14ac:dyDescent="0.3">
      <c r="W2949" t="str">
        <f>IF(OR(A939&lt;DATE(2026,9,1),A939&gt;DATE(2026,9,28)),"Check Date",INT((A939-DATE(2026,9,1))/7)+1)</f>
        <v>Check Date</v>
      </c>
    </row>
    <row r="2950" spans="23:23" x14ac:dyDescent="0.3">
      <c r="W2950" t="str">
        <f>IF(OR(A2042&lt;DATE(2026,9,1),A2042&gt;DATE(2026,9,28)),"Check Date",INT((A2042-DATE(2026,9,1))/7)+1)</f>
        <v>Check Date</v>
      </c>
    </row>
    <row r="2951" spans="23:23" x14ac:dyDescent="0.3">
      <c r="W2951" t="str">
        <f>IF(OR(A762&lt;DATE(2026,9,1),A762&gt;DATE(2026,9,28)),"Check Date",INT((A762-DATE(2026,9,1))/7)+1)</f>
        <v>Check Date</v>
      </c>
    </row>
    <row r="2952" spans="23:23" x14ac:dyDescent="0.3">
      <c r="W2952" t="str">
        <f>IF(OR(A2543&lt;DATE(2026,9,1),A2543&gt;DATE(2026,9,28)),"Check Date",INT((A2543-DATE(2026,9,1))/7)+1)</f>
        <v>Check Date</v>
      </c>
    </row>
    <row r="2953" spans="23:23" x14ac:dyDescent="0.3">
      <c r="W2953" t="str">
        <f>IF(OR(A928&lt;DATE(2026,9,1),A928&gt;DATE(2026,9,28)),"Check Date",INT((A928-DATE(2026,9,1))/7)+1)</f>
        <v>Check Date</v>
      </c>
    </row>
    <row r="2954" spans="23:23" x14ac:dyDescent="0.3">
      <c r="W2954" t="str">
        <f>IF(OR(A1623&lt;DATE(2026,9,1),A1623&gt;DATE(2026,9,28)),"Check Date",INT((A1623-DATE(2026,9,1))/7)+1)</f>
        <v>Check Date</v>
      </c>
    </row>
    <row r="2955" spans="23:23" x14ac:dyDescent="0.3">
      <c r="W2955" t="str">
        <f>IF(OR(A2567&lt;DATE(2026,9,1),A2567&gt;DATE(2026,9,28)),"Check Date",INT((A2567-DATE(2026,9,1))/7)+1)</f>
        <v>Check Date</v>
      </c>
    </row>
    <row r="2956" spans="23:23" x14ac:dyDescent="0.3">
      <c r="W2956" t="str">
        <f>IF(OR(A2964&lt;DATE(2026,9,1),A2964&gt;DATE(2026,9,28)),"Check Date",INT((A2964-DATE(2026,9,1))/7)+1)</f>
        <v>Check Date</v>
      </c>
    </row>
    <row r="2957" spans="23:23" x14ac:dyDescent="0.3">
      <c r="W2957" t="str">
        <f>IF(OR(A811&lt;DATE(2026,9,1),A811&gt;DATE(2026,9,28)),"Check Date",INT((A811-DATE(2026,9,1))/7)+1)</f>
        <v>Check Date</v>
      </c>
    </row>
    <row r="2958" spans="23:23" x14ac:dyDescent="0.3">
      <c r="W2958" t="str">
        <f>IF(OR(A1386&lt;DATE(2026,9,1),A1386&gt;DATE(2026,9,28)),"Check Date",INT((A1386-DATE(2026,9,1))/7)+1)</f>
        <v>Check Date</v>
      </c>
    </row>
    <row r="2959" spans="23:23" x14ac:dyDescent="0.3">
      <c r="W2959" t="str">
        <f>IF(OR(A2970&lt;DATE(2026,9,1),A2970&gt;DATE(2026,9,28)),"Check Date",INT((A2970-DATE(2026,9,1))/7)+1)</f>
        <v>Check Date</v>
      </c>
    </row>
    <row r="2960" spans="23:23" x14ac:dyDescent="0.3">
      <c r="W2960" t="str">
        <f>IF(OR(A73&lt;DATE(2026,9,1),A73&gt;DATE(2026,9,28)),"Check Date",INT((A73-DATE(2026,9,1))/7)+1)</f>
        <v>Check Date</v>
      </c>
    </row>
    <row r="2961" spans="23:23" x14ac:dyDescent="0.3">
      <c r="W2961" t="str">
        <f>IF(OR(A2226&lt;DATE(2026,9,1),A2226&gt;DATE(2026,9,28)),"Check Date",INT((A2226-DATE(2026,9,1))/7)+1)</f>
        <v>Check Date</v>
      </c>
    </row>
    <row r="2962" spans="23:23" x14ac:dyDescent="0.3">
      <c r="W2962" t="str">
        <f>IF(OR(A1489&lt;DATE(2026,9,1),A1489&gt;DATE(2026,9,28)),"Check Date",INT((A1489-DATE(2026,9,1))/7)+1)</f>
        <v>Check Date</v>
      </c>
    </row>
    <row r="2963" spans="23:23" x14ac:dyDescent="0.3">
      <c r="W2963" t="str">
        <f>IF(OR(A2959&lt;DATE(2026,9,1),A2959&gt;DATE(2026,9,28)),"Check Date",INT((A2959-DATE(2026,9,1))/7)+1)</f>
        <v>Check Date</v>
      </c>
    </row>
    <row r="2964" spans="23:23" x14ac:dyDescent="0.3">
      <c r="W2964" t="str">
        <f>IF(OR(A1518&lt;DATE(2026,9,1),A1518&gt;DATE(2026,9,28)),"Check Date",INT((A1518-DATE(2026,9,1))/7)+1)</f>
        <v>Check Date</v>
      </c>
    </row>
    <row r="2965" spans="23:23" x14ac:dyDescent="0.3">
      <c r="W2965" t="str">
        <f>IF(OR(A1787&lt;DATE(2026,9,1),A1787&gt;DATE(2026,9,28)),"Check Date",INT((A1787-DATE(2026,9,1))/7)+1)</f>
        <v>Check Date</v>
      </c>
    </row>
    <row r="2966" spans="23:23" x14ac:dyDescent="0.3">
      <c r="W2966" t="str">
        <f>IF(OR(A2148&lt;DATE(2026,9,1),A2148&gt;DATE(2026,9,28)),"Check Date",INT((A2148-DATE(2026,9,1))/7)+1)</f>
        <v>Check Date</v>
      </c>
    </row>
    <row r="2967" spans="23:23" x14ac:dyDescent="0.3">
      <c r="W2967" t="str">
        <f>IF(OR(A1089&lt;DATE(2026,9,1),A1089&gt;DATE(2026,9,28)),"Check Date",INT((A1089-DATE(2026,9,1))/7)+1)</f>
        <v>Check Date</v>
      </c>
    </row>
    <row r="2968" spans="23:23" x14ac:dyDescent="0.3">
      <c r="W2968" t="str">
        <f>IF(OR(A1365&lt;DATE(2026,9,1),A1365&gt;DATE(2026,9,28)),"Check Date",INT((A1365-DATE(2026,9,1))/7)+1)</f>
        <v>Check Date</v>
      </c>
    </row>
    <row r="2969" spans="23:23" x14ac:dyDescent="0.3">
      <c r="W2969" t="str">
        <f>IF(OR(A1956&lt;DATE(2026,9,1),A1956&gt;DATE(2026,9,28)),"Check Date",INT((A1956-DATE(2026,9,1))/7)+1)</f>
        <v>Check Date</v>
      </c>
    </row>
    <row r="2970" spans="23:23" x14ac:dyDescent="0.3">
      <c r="W2970" t="str">
        <f>IF(OR(A458&lt;DATE(2026,9,1),A458&gt;DATE(2026,9,28)),"Check Date",INT((A458-DATE(2026,9,1))/7)+1)</f>
        <v>Check Date</v>
      </c>
    </row>
    <row r="2971" spans="23:23" x14ac:dyDescent="0.3">
      <c r="W2971" t="str">
        <f>IF(OR(A437&lt;DATE(2026,9,1),A437&gt;DATE(2026,9,28)),"Check Date",INT((A437-DATE(2026,9,1))/7)+1)</f>
        <v>Check Date</v>
      </c>
    </row>
    <row r="2972" spans="23:23" x14ac:dyDescent="0.3">
      <c r="W2972" t="str">
        <f>IF(OR(A1936&lt;DATE(2026,9,1),A1936&gt;DATE(2026,9,28)),"Check Date",INT((A1936-DATE(2026,9,1))/7)+1)</f>
        <v>Check Date</v>
      </c>
    </row>
    <row r="2973" spans="23:23" x14ac:dyDescent="0.3">
      <c r="W2973" t="str">
        <f>IF(OR(A1564&lt;DATE(2026,9,1),A1564&gt;DATE(2026,9,28)),"Check Date",INT((A1564-DATE(2026,9,1))/7)+1)</f>
        <v>Check Date</v>
      </c>
    </row>
    <row r="2974" spans="23:23" x14ac:dyDescent="0.3">
      <c r="W2974" t="str">
        <f>IF(OR(A902&lt;DATE(2026,9,1),A902&gt;DATE(2026,9,28)),"Check Date",INT((A902-DATE(2026,9,1))/7)+1)</f>
        <v>Check Date</v>
      </c>
    </row>
    <row r="2975" spans="23:23" x14ac:dyDescent="0.3">
      <c r="W2975" t="str">
        <f>IF(OR(A1083&lt;DATE(2026,9,1),A1083&gt;DATE(2026,9,28)),"Check Date",INT((A1083-DATE(2026,9,1))/7)+1)</f>
        <v>Check Date</v>
      </c>
    </row>
    <row r="2976" spans="23:23" x14ac:dyDescent="0.3">
      <c r="W2976" t="str">
        <f>IF(OR(A274&lt;DATE(2026,9,1),A274&gt;DATE(2026,9,28)),"Check Date",INT((A274-DATE(2026,9,1))/7)+1)</f>
        <v>Check Date</v>
      </c>
    </row>
    <row r="2977" spans="23:23" x14ac:dyDescent="0.3">
      <c r="W2977" t="str">
        <f>IF(OR(A1580&lt;DATE(2026,9,1),A1580&gt;DATE(2026,9,28)),"Check Date",INT((A1580-DATE(2026,9,1))/7)+1)</f>
        <v>Check Date</v>
      </c>
    </row>
    <row r="2978" spans="23:23" x14ac:dyDescent="0.3">
      <c r="W2978" t="str">
        <f>IF(OR(A2231&lt;DATE(2026,9,1),A2231&gt;DATE(2026,9,28)),"Check Date",INT((A2231-DATE(2026,9,1))/7)+1)</f>
        <v>Check Date</v>
      </c>
    </row>
    <row r="2979" spans="23:23" x14ac:dyDescent="0.3">
      <c r="W2979" t="str">
        <f>IF(OR(A2483&lt;DATE(2026,9,1),A2483&gt;DATE(2026,9,28)),"Check Date",INT((A2483-DATE(2026,9,1))/7)+1)</f>
        <v>Check Date</v>
      </c>
    </row>
    <row r="2980" spans="23:23" x14ac:dyDescent="0.3">
      <c r="W2980" t="str">
        <f>IF(OR(A2227&lt;DATE(2026,9,1),A2227&gt;DATE(2026,9,28)),"Check Date",INT((A2227-DATE(2026,9,1))/7)+1)</f>
        <v>Check Date</v>
      </c>
    </row>
    <row r="2981" spans="23:23" x14ac:dyDescent="0.3">
      <c r="W2981" t="str">
        <f>IF(OR(A2880&lt;DATE(2026,9,1),A2880&gt;DATE(2026,9,28)),"Check Date",INT((A2880-DATE(2026,9,1))/7)+1)</f>
        <v>Check Date</v>
      </c>
    </row>
    <row r="2982" spans="23:23" x14ac:dyDescent="0.3">
      <c r="W2982" t="str">
        <f>IF(OR(A2939&lt;DATE(2026,9,1),A2939&gt;DATE(2026,9,28)),"Check Date",INT((A2939-DATE(2026,9,1))/7)+1)</f>
        <v>Check Date</v>
      </c>
    </row>
    <row r="2983" spans="23:23" x14ac:dyDescent="0.3">
      <c r="W2983" t="str">
        <f>IF(OR(A570&lt;DATE(2026,9,1),A570&gt;DATE(2026,9,28)),"Check Date",INT((A570-DATE(2026,9,1))/7)+1)</f>
        <v>Check Date</v>
      </c>
    </row>
    <row r="2984" spans="23:23" x14ac:dyDescent="0.3">
      <c r="W2984" t="str">
        <f>IF(OR(A632&lt;DATE(2026,9,1),A632&gt;DATE(2026,9,28)),"Check Date",INT((A632-DATE(2026,9,1))/7)+1)</f>
        <v>Check Date</v>
      </c>
    </row>
    <row r="2985" spans="23:23" x14ac:dyDescent="0.3">
      <c r="W2985" t="str">
        <f>IF(OR(A2528&lt;DATE(2026,9,1),A2528&gt;DATE(2026,9,28)),"Check Date",INT((A2528-DATE(2026,9,1))/7)+1)</f>
        <v>Check Date</v>
      </c>
    </row>
    <row r="2986" spans="23:23" x14ac:dyDescent="0.3">
      <c r="W2986" t="str">
        <f>IF(OR(A2208&lt;DATE(2026,9,1),A2208&gt;DATE(2026,9,28)),"Check Date",INT((A2208-DATE(2026,9,1))/7)+1)</f>
        <v>Check Date</v>
      </c>
    </row>
    <row r="2987" spans="23:23" x14ac:dyDescent="0.3">
      <c r="W2987" t="str">
        <f>IF(OR(A2942&lt;DATE(2026,9,1),A2942&gt;DATE(2026,9,28)),"Check Date",INT((A2942-DATE(2026,9,1))/7)+1)</f>
        <v>Check Date</v>
      </c>
    </row>
    <row r="2988" spans="23:23" x14ac:dyDescent="0.3">
      <c r="W2988" t="str">
        <f>IF(OR(A2609&lt;DATE(2026,9,1),A2609&gt;DATE(2026,9,28)),"Check Date",INT((A2609-DATE(2026,9,1))/7)+1)</f>
        <v>Check Date</v>
      </c>
    </row>
    <row r="2989" spans="23:23" x14ac:dyDescent="0.3">
      <c r="W2989" t="str">
        <f>IF(OR(A379&lt;DATE(2026,9,1),A379&gt;DATE(2026,9,28)),"Check Date",INT((A379-DATE(2026,9,1))/7)+1)</f>
        <v>Check Date</v>
      </c>
    </row>
    <row r="2990" spans="23:23" x14ac:dyDescent="0.3">
      <c r="W2990" t="str">
        <f>IF(OR(A704&lt;DATE(2026,9,1),A704&gt;DATE(2026,9,28)),"Check Date",INT((A704-DATE(2026,9,1))/7)+1)</f>
        <v>Check Date</v>
      </c>
    </row>
    <row r="2991" spans="23:23" x14ac:dyDescent="0.3">
      <c r="W2991" t="str">
        <f>IF(OR(A2067&lt;DATE(2026,9,1),A2067&gt;DATE(2026,9,28)),"Check Date",INT((A2067-DATE(2026,9,1))/7)+1)</f>
        <v>Check Date</v>
      </c>
    </row>
    <row r="2992" spans="23:23" x14ac:dyDescent="0.3">
      <c r="W2992" t="str">
        <f>IF(OR(A936&lt;DATE(2026,9,1),A936&gt;DATE(2026,9,28)),"Check Date",INT((A936-DATE(2026,9,1))/7)+1)</f>
        <v>Check Date</v>
      </c>
    </row>
    <row r="2993" spans="23:23" x14ac:dyDescent="0.3">
      <c r="W2993" t="str">
        <f>IF(OR(A1813&lt;DATE(2026,9,1),A1813&gt;DATE(2026,9,28)),"Check Date",INT((A1813-DATE(2026,9,1))/7)+1)</f>
        <v>Check Date</v>
      </c>
    </row>
    <row r="2994" spans="23:23" x14ac:dyDescent="0.3">
      <c r="W2994" t="str">
        <f>IF(OR(A2801&lt;DATE(2026,9,1),A2801&gt;DATE(2026,9,28)),"Check Date",INT((A2801-DATE(2026,9,1))/7)+1)</f>
        <v>Check Date</v>
      </c>
    </row>
    <row r="2995" spans="23:23" x14ac:dyDescent="0.3">
      <c r="W2995" t="str">
        <f>IF(OR(A2999&lt;DATE(2026,9,1),A2999&gt;DATE(2026,9,28)),"Check Date",INT((A2999-DATE(2026,9,1))/7)+1)</f>
        <v>Check Date</v>
      </c>
    </row>
    <row r="2996" spans="23:23" x14ac:dyDescent="0.3">
      <c r="W2996" t="str">
        <f>IF(OR(A498&lt;DATE(2026,9,1),A498&gt;DATE(2026,9,28)),"Check Date",INT((A498-DATE(2026,9,1))/7)+1)</f>
        <v>Check Date</v>
      </c>
    </row>
    <row r="2997" spans="23:23" x14ac:dyDescent="0.3">
      <c r="W2997" t="str">
        <f>IF(OR(A1471&lt;DATE(2026,9,1),A1471&gt;DATE(2026,9,28)),"Check Date",INT((A1471-DATE(2026,9,1))/7)+1)</f>
        <v>Check Date</v>
      </c>
    </row>
    <row r="2998" spans="23:23" x14ac:dyDescent="0.3">
      <c r="W2998" t="str">
        <f>IF(OR(A1495&lt;DATE(2026,9,1),A1495&gt;DATE(2026,9,28)),"Check Date",INT((A1495-DATE(2026,9,1))/7)+1)</f>
        <v>Check Date</v>
      </c>
    </row>
    <row r="2999" spans="23:23" x14ac:dyDescent="0.3">
      <c r="W2999" t="str">
        <f>IF(OR(A2888&lt;DATE(2026,9,1),A2888&gt;DATE(2026,9,28)),"Check Date",INT((A2888-DATE(2026,9,1))/7)+1)</f>
        <v>Check Date</v>
      </c>
    </row>
    <row r="3000" spans="23:23" x14ac:dyDescent="0.3">
      <c r="W3000" t="str">
        <f>IF(OR(A578&lt;DATE(2026,9,1),A578&gt;DATE(2026,9,28)),"Check Date",INT((A578-DATE(2026,9,1))/7)+1)</f>
        <v>Check Date</v>
      </c>
    </row>
    <row r="3001" spans="23:23" x14ac:dyDescent="0.3">
      <c r="W3001" t="str">
        <f>IF(OR(A1647&lt;DATE(2026,9,1),A1647&gt;DATE(2026,9,28)),"Check Date",INT((A1647-DATE(2026,9,1))/7)+1)</f>
        <v>Check Date</v>
      </c>
    </row>
  </sheetData>
  <mergeCells count="20">
    <mergeCell ref="H14:I16"/>
    <mergeCell ref="B3:L3"/>
    <mergeCell ref="K9:L11"/>
    <mergeCell ref="E8:F8"/>
    <mergeCell ref="B43:L43"/>
    <mergeCell ref="E14:F16"/>
    <mergeCell ref="B14:C16"/>
    <mergeCell ref="K14:L16"/>
    <mergeCell ref="B35:L35"/>
    <mergeCell ref="B2:L2"/>
    <mergeCell ref="H9:I11"/>
    <mergeCell ref="E13:F13"/>
    <mergeCell ref="B8:C8"/>
    <mergeCell ref="B13:C13"/>
    <mergeCell ref="K8:L8"/>
    <mergeCell ref="B9:C11"/>
    <mergeCell ref="E9:F11"/>
    <mergeCell ref="H13:I13"/>
    <mergeCell ref="H8:I8"/>
    <mergeCell ref="K13:L13"/>
  </mergeCells>
  <conditionalFormatting sqref="F37:F39">
    <cfRule type="colorScale" priority="1">
      <colorScale>
        <cfvo type="min"/>
        <cfvo type="percentile" val="50"/>
        <cfvo type="max"/>
        <color rgb="FF63BE7B"/>
        <color rgb="FFFFEB84"/>
        <color rgb="FFF8696B"/>
      </colorScale>
    </cfRule>
  </conditionalFormatting>
  <dataValidations count="4">
    <dataValidation type="list" errorTitle="Invalid selection" error="Please select a value from the dropdown list." promptTitle="Dashboard filter" prompt="Choose All or a specific filter." sqref="B6" xr:uid="{00000000-0002-0000-0000-000000000000}">
      <formula1>$T$2:$T$14</formula1>
    </dataValidation>
    <dataValidation type="list" errorTitle="Invalid selection" error="Please select a value from the dropdown list." promptTitle="Dashboard filter" prompt="Choose All or a specific filter." sqref="E6" xr:uid="{00000000-0002-0000-0000-000001000000}">
      <formula1>$U$2:$U$7</formula1>
    </dataValidation>
    <dataValidation type="list" errorTitle="Invalid selection" error="Please select a value from the dropdown list." promptTitle="Dashboard filter" prompt="Choose All or a specific filter." sqref="H6" xr:uid="{00000000-0002-0000-0000-000002000000}">
      <formula1>$V$2:$V$5</formula1>
    </dataValidation>
    <dataValidation type="list" errorTitle="Invalid selection" error="Please select a value from the dropdown list." promptTitle="Dashboard filter" prompt="Choose All or a specific filter." sqref="K6" xr:uid="{00000000-0002-0000-0000-000003000000}">
      <formula1>$W$2:$W$6</formula1>
    </dataValidation>
  </dataValidations>
  <pageMargins left="0.75" right="0.75" top="1" bottom="1" header="0.5" footer="0.5"/>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Instructions</vt:lpstr>
      <vt:lpstr>Search_Term_Report</vt:lpstr>
      <vt:lpstr>Product_Master</vt:lpstr>
      <vt:lpstr>Campaign_List</vt:lpstr>
      <vt:lpstr>Seller_Notes</vt:lpstr>
      <vt:lpstr>Cleaning_Log</vt:lpstr>
      <vt:lpstr>Summary</vt:lpstr>
      <vt:lpstr>campaign-level PivotTable</vt:lpstr>
      <vt:lpstr>Match-Type Analysis PivotTable</vt:lpstr>
      <vt:lpstr>Placement Analysis PivotTable</vt:lpstr>
      <vt:lpstr>Search_Term_Analysis</vt:lpstr>
      <vt:lpstr>Clean_Data</vt:lpstr>
      <vt:lpstr>Product_lookup</vt:lpstr>
      <vt:lpstr>Analysis</vt:lpstr>
      <vt:lpstr>Action_List</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Nikita Chauhan</cp:lastModifiedBy>
  <dcterms:created xsi:type="dcterms:W3CDTF">2026-10-09T12:20:23Z</dcterms:created>
  <dcterms:modified xsi:type="dcterms:W3CDTF">2026-10-13T06:10:42Z</dcterms:modified>
</cp:coreProperties>
</file>